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rpdlpascual\Desktop\Trial for work\"/>
    </mc:Choice>
  </mc:AlternateContent>
  <xr:revisionPtr revIDLastSave="0" documentId="13_ncr:1_{83F5BF01-49EB-4446-A919-F968C9CAE3FE}" xr6:coauthVersionLast="45" xr6:coauthVersionMax="45" xr10:uidLastSave="{00000000-0000-0000-0000-000000000000}"/>
  <bookViews>
    <workbookView xWindow="-108" yWindow="-108" windowWidth="23256" windowHeight="12576" tabRatio="790" firstSheet="5" activeTab="5" xr2:uid="{93D000A6-1420-4153-8834-D912D1691FA2}"/>
  </bookViews>
  <sheets>
    <sheet name="Formulas" sheetId="4" r:id="rId1"/>
    <sheet name="Jet A1 Density" sheetId="5" r:id="rId2"/>
    <sheet name="Feed Fetch" sheetId="10" r:id="rId3"/>
    <sheet name="Accumulated Feed" sheetId="6" r:id="rId4"/>
    <sheet name="Delta Water" sheetId="8" r:id="rId5"/>
    <sheet name="Salt Topping history" sheetId="1" r:id="rId6"/>
    <sheet name="Model-Training Set" sheetId="2" r:id="rId7"/>
    <sheet name="Regression Fetch" sheetId="12" r:id="rId8"/>
    <sheet name="Model-Regression Analysis" sheetId="11" r:id="rId9"/>
    <sheet name="Model-Test Set" sheetId="13" r:id="rId10"/>
    <sheet name="Model-Cross Validation" sheetId="15" r:id="rId11"/>
    <sheet name="Sheet1" sheetId="16" r:id="rId12"/>
    <sheet name="Result Summary" sheetId="14" r:id="rId13"/>
    <sheet name="Old Salt Calculator" sheetId="7" state="hidden" r:id="rId14"/>
  </sheets>
  <definedNames>
    <definedName name="_xlnm._FilterDatabase" localSheetId="10" hidden="1">'Model-Cross Validation'!$B$2:$O$1869</definedName>
    <definedName name="_xlnm.Print_Area" localSheetId="3">'Accumulated Feed'!$A$2:$F$163</definedName>
    <definedName name="_xlnm.Print_Area" localSheetId="4">'Delta Water'!$A$2:$D$164</definedName>
    <definedName name="_xlnm.Print_Area" localSheetId="1">'Jet A1 Density'!$A$2:$C$164</definedName>
    <definedName name="_xlnm.Print_Area" localSheetId="13">'Old Salt Calculator'!#REF!</definedName>
    <definedName name="_xlnm.Print_Area" localSheetId="7">'Regression Fetch'!#REF!</definedName>
    <definedName name="_xlnm.Print_Area" localSheetId="5">'Salt Topping history'!$A$1:$F$28</definedName>
    <definedName name="UNI_AA_VERSION" hidden="1">"300.1.0"</definedName>
    <definedName name="UNI_FILT_END" hidden="1">8</definedName>
    <definedName name="UNI_FILT_OFFSPEC" hidden="1">2</definedName>
    <definedName name="UNI_FILT_ONSPEC" hidden="1">1</definedName>
    <definedName name="UNI_FILT_START" hidden="1">4</definedName>
    <definedName name="UNI_NOTHING" hidden="1">0</definedName>
    <definedName name="UNI_PRES_CLOSEST" hidden="1">512</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MRECORD" hidden="1">64</definedName>
    <definedName name="UNI_PRES_OUTLIERS" hidden="1">32</definedName>
    <definedName name="UNI_PRES_POST" hidden="1">256</definedName>
    <definedName name="UNI_PRES_PRIOR" hidden="1">2048</definedName>
    <definedName name="UNI_PRES_RECENT" hidden="1">1024</definedName>
    <definedName name="UNI_PRES_STATIC" hidden="1">128</definedName>
    <definedName name="UNI_PRES_TRANSPOSE" hidden="1">4096</definedName>
    <definedName name="UNI_RET_ATTRIB" hidden="1">64</definedName>
    <definedName name="UNI_RET_CONF" hidden="1">32</definedName>
    <definedName name="UNI_RET_DESC" hidden="1">4</definedName>
    <definedName name="UNI_RET_END" hidden="1">16384</definedName>
    <definedName name="UNI_RET_EQUIP" hidden="1">32768</definedName>
    <definedName name="UNI_RET_EVENT" hidden="1">4096</definedName>
    <definedName name="UNI_RET_OFFSPEC" hidden="1">512</definedName>
    <definedName name="UNI_RET_ONSPEC" hidden="1">256</definedName>
    <definedName name="UNI_RET_PROP" hidden="1">131072</definedName>
    <definedName name="UNI_RET_PROPDESC" hidden="1">262144</definedName>
    <definedName name="UNI_RET_SMPLPNT" hidden="1">65536</definedName>
    <definedName name="UNI_RET_SPECMAX" hidden="1">2048</definedName>
    <definedName name="UNI_RET_SPECMIN" hidden="1">1024</definedName>
    <definedName name="UNI_RET_START" hidden="1">8192</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FORMANCES1R5C1" localSheetId="4" hidden="1">'Delta Water'!#REF!</definedName>
    <definedName name="UNIFORMANCES1R5C1" localSheetId="1" hidden="1">'Jet A1 Density'!#REF!</definedName>
    <definedName name="UNIFORMANCES1R5C1" localSheetId="13" hidden="1">'Old Salt Calculator'!#REF!</definedName>
    <definedName name="UNIFORMANCES1R5C1" localSheetId="7" hidden="1">'Regression Fetch'!#REF!</definedName>
    <definedName name="UNIFORMANCES1R5C2" localSheetId="0" hidden="1">Formulas!#REF!</definedName>
    <definedName name="UNIFORMANCES2R5C2" localSheetId="0" hidden="1">#REF!</definedName>
    <definedName name="UNIFORMANCES2R5C2" localSheetId="1" hidden="1">'Jet A1 Density'!#REF!</definedName>
    <definedName name="UNIFORMANCES2R5C2" localSheetId="13" hidden="1">'Old Salt Calculator'!#REF!</definedName>
    <definedName name="UNIFORMANCES3R5C2" localSheetId="4" hidden="1">#REF!</definedName>
    <definedName name="UNIFORMANCES3R5C2" localSheetId="7" hidden="1">#REF!</definedName>
    <definedName name="UNIFORMANCES3R6C2" hidden="1">'Feed Fetch'!$B$6:$D$225</definedName>
    <definedName name="UNIFORMANCES6R7C2" hidden="1">'Regression Fetch'!$B$7:$E$1875</definedName>
    <definedName name="UNIFORMANCES6R7C6" hidden="1">'Regression Fetch'!$F$7:$I$1875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5" i="14" l="1"/>
  <c r="AY200" i="13"/>
  <c r="AY201" i="13"/>
  <c r="AY202" i="13"/>
  <c r="AY203" i="13"/>
  <c r="AY204" i="13"/>
  <c r="AY205" i="13"/>
  <c r="AY206" i="13"/>
  <c r="AY207" i="13"/>
  <c r="AY208" i="13"/>
  <c r="AY209" i="13"/>
  <c r="AY210" i="13"/>
  <c r="AY211" i="13"/>
  <c r="AY212" i="13"/>
  <c r="AY213" i="13"/>
  <c r="AY214" i="13"/>
  <c r="AY215" i="13"/>
  <c r="AY216" i="13"/>
  <c r="AY217" i="13"/>
  <c r="AY218" i="13"/>
  <c r="AY219" i="13"/>
  <c r="AY220" i="13"/>
  <c r="AY221" i="13"/>
  <c r="AY222" i="13"/>
  <c r="AY223" i="13"/>
  <c r="AY224" i="13"/>
  <c r="AX200" i="13"/>
  <c r="AX201" i="13"/>
  <c r="AX202" i="13"/>
  <c r="AX203" i="13"/>
  <c r="AX204" i="13"/>
  <c r="AX205" i="13"/>
  <c r="AX206" i="13"/>
  <c r="AX207" i="13"/>
  <c r="AX208" i="13"/>
  <c r="AX209" i="13"/>
  <c r="AX210" i="13"/>
  <c r="AX211" i="13"/>
  <c r="AX212" i="13"/>
  <c r="AX213" i="13"/>
  <c r="AX214" i="13"/>
  <c r="AX215" i="13"/>
  <c r="AX216" i="13"/>
  <c r="AX217" i="13"/>
  <c r="AX218" i="13"/>
  <c r="AX219" i="13"/>
  <c r="AX220" i="13"/>
  <c r="AX221" i="13"/>
  <c r="AX222" i="13"/>
  <c r="AX223" i="13"/>
  <c r="AX224" i="13"/>
  <c r="AY9" i="13"/>
  <c r="AY10" i="13"/>
  <c r="AY11" i="13"/>
  <c r="AY12" i="13"/>
  <c r="AY13" i="13"/>
  <c r="AY14" i="13"/>
  <c r="AY15" i="13"/>
  <c r="AY16" i="13"/>
  <c r="AY17" i="13"/>
  <c r="AY18" i="13"/>
  <c r="AY19" i="13"/>
  <c r="AY20" i="13"/>
  <c r="AY21" i="13"/>
  <c r="AY22" i="13"/>
  <c r="AY23" i="13"/>
  <c r="AY24" i="13"/>
  <c r="AY25" i="13"/>
  <c r="AY26" i="13"/>
  <c r="AY27" i="13"/>
  <c r="AY28" i="13"/>
  <c r="AY29" i="13"/>
  <c r="AY30" i="13"/>
  <c r="AY31" i="13"/>
  <c r="AY32" i="13"/>
  <c r="AY33" i="13"/>
  <c r="AY34" i="13"/>
  <c r="AY35" i="13"/>
  <c r="AY36" i="13"/>
  <c r="AY37" i="13"/>
  <c r="AY38" i="13"/>
  <c r="AY39" i="13"/>
  <c r="AY40" i="13"/>
  <c r="AY41" i="13"/>
  <c r="AY42" i="13"/>
  <c r="AY43" i="13"/>
  <c r="AY44" i="13"/>
  <c r="AY45" i="13"/>
  <c r="AY46" i="13"/>
  <c r="AY47" i="13"/>
  <c r="AY48" i="13"/>
  <c r="AY49" i="13"/>
  <c r="AY50" i="13"/>
  <c r="AY51" i="13"/>
  <c r="AY52" i="13"/>
  <c r="AY53" i="13"/>
  <c r="AY54" i="13"/>
  <c r="AY55" i="13"/>
  <c r="AY56" i="13"/>
  <c r="AY57" i="13"/>
  <c r="AY58" i="13"/>
  <c r="AY59" i="13"/>
  <c r="AY60" i="13"/>
  <c r="AY61" i="13"/>
  <c r="AY62" i="13"/>
  <c r="AY63" i="13"/>
  <c r="AY64" i="13"/>
  <c r="AY65" i="13"/>
  <c r="AY66" i="13"/>
  <c r="AY67" i="13"/>
  <c r="AY68" i="13"/>
  <c r="AY69" i="13"/>
  <c r="AY70" i="13"/>
  <c r="AY71" i="13"/>
  <c r="AY72" i="13"/>
  <c r="AY73" i="13"/>
  <c r="AY74" i="13"/>
  <c r="AY75" i="13"/>
  <c r="AY76" i="13"/>
  <c r="AY77" i="13"/>
  <c r="AY78" i="13"/>
  <c r="AY79" i="13"/>
  <c r="AY80" i="13"/>
  <c r="AY81" i="13"/>
  <c r="AY82" i="13"/>
  <c r="AY83" i="13"/>
  <c r="AY84" i="13"/>
  <c r="AY85" i="13"/>
  <c r="AY86" i="13"/>
  <c r="AY87" i="13"/>
  <c r="AY88" i="13"/>
  <c r="AY89" i="13"/>
  <c r="AY90" i="13"/>
  <c r="AY91" i="13"/>
  <c r="AY92" i="13"/>
  <c r="AY93" i="13"/>
  <c r="AY94" i="13"/>
  <c r="AY95" i="13"/>
  <c r="AY96" i="13"/>
  <c r="AY97" i="13"/>
  <c r="AY98" i="13"/>
  <c r="AY99" i="13"/>
  <c r="AY100" i="13"/>
  <c r="AY101" i="13"/>
  <c r="AY102" i="13"/>
  <c r="AY103" i="13"/>
  <c r="AY104" i="13"/>
  <c r="AY105" i="13"/>
  <c r="AY106" i="13"/>
  <c r="AY107" i="13"/>
  <c r="AY108" i="13"/>
  <c r="AY109" i="13"/>
  <c r="AY110" i="13"/>
  <c r="AY111" i="13"/>
  <c r="AY112" i="13"/>
  <c r="AY113" i="13"/>
  <c r="AY114" i="13"/>
  <c r="AY115" i="13"/>
  <c r="AY116" i="13"/>
  <c r="AY117" i="13"/>
  <c r="AY118" i="13"/>
  <c r="AY119" i="13"/>
  <c r="AY120" i="13"/>
  <c r="AY121" i="13"/>
  <c r="AY122" i="13"/>
  <c r="AY123" i="13"/>
  <c r="AY124" i="13"/>
  <c r="AY125" i="13"/>
  <c r="AY126" i="13"/>
  <c r="AY127" i="13"/>
  <c r="AY128" i="13"/>
  <c r="AY129" i="13"/>
  <c r="AY130" i="13"/>
  <c r="AY131" i="13"/>
  <c r="AY132" i="13"/>
  <c r="AY133" i="13"/>
  <c r="AY134" i="13"/>
  <c r="AY135" i="13"/>
  <c r="AY136" i="13"/>
  <c r="AY137" i="13"/>
  <c r="AY138" i="13"/>
  <c r="AY139" i="13"/>
  <c r="AY140" i="13"/>
  <c r="AY141" i="13"/>
  <c r="AY142" i="13"/>
  <c r="AY143" i="13"/>
  <c r="AY144" i="13"/>
  <c r="AY145" i="13"/>
  <c r="AY146" i="13"/>
  <c r="AY147" i="13"/>
  <c r="AY148" i="13"/>
  <c r="AY149" i="13"/>
  <c r="AY150" i="13"/>
  <c r="AY151" i="13"/>
  <c r="AY152" i="13"/>
  <c r="AY153" i="13"/>
  <c r="AY154" i="13"/>
  <c r="AY155" i="13"/>
  <c r="AY156" i="13"/>
  <c r="AY157" i="13"/>
  <c r="AY158" i="13"/>
  <c r="AY159" i="13"/>
  <c r="AY160" i="13"/>
  <c r="AY161" i="13"/>
  <c r="AY162" i="13"/>
  <c r="AY163" i="13"/>
  <c r="AY164" i="13"/>
  <c r="AY165" i="13"/>
  <c r="AY166" i="13"/>
  <c r="AY167" i="13"/>
  <c r="AY168" i="13"/>
  <c r="AY169" i="13"/>
  <c r="AY170" i="13"/>
  <c r="AY171" i="13"/>
  <c r="AY172" i="13"/>
  <c r="AY173" i="13"/>
  <c r="AY174" i="13"/>
  <c r="AY175" i="13"/>
  <c r="AY176" i="13"/>
  <c r="AY177" i="13"/>
  <c r="AY178" i="13"/>
  <c r="AY179" i="13"/>
  <c r="AY180" i="13"/>
  <c r="AY181" i="13"/>
  <c r="AY182" i="13"/>
  <c r="AY183" i="13"/>
  <c r="AY184" i="13"/>
  <c r="AY185" i="13"/>
  <c r="AY186" i="13"/>
  <c r="AY187" i="13"/>
  <c r="AY188" i="13"/>
  <c r="AY189" i="13"/>
  <c r="AY190" i="13"/>
  <c r="AY191" i="13"/>
  <c r="AY192" i="13"/>
  <c r="AY193" i="13"/>
  <c r="AY194" i="13"/>
  <c r="AY195" i="13"/>
  <c r="AY196" i="13"/>
  <c r="AY197" i="13"/>
  <c r="AY198" i="13"/>
  <c r="AY199" i="13"/>
  <c r="AX7" i="13"/>
  <c r="AY8" i="13" s="1"/>
  <c r="I9" i="2"/>
  <c r="R1390" i="12"/>
  <c r="R1391" i="12"/>
  <c r="R1392" i="12"/>
  <c r="R1393" i="12"/>
  <c r="R1394" i="12"/>
  <c r="R1395" i="12"/>
  <c r="R1396" i="12"/>
  <c r="R1397" i="12"/>
  <c r="R1398" i="12"/>
  <c r="R1399" i="12"/>
  <c r="R1400" i="12"/>
  <c r="R1401" i="12"/>
  <c r="R1402" i="12"/>
  <c r="R1403" i="12"/>
  <c r="R1404" i="12"/>
  <c r="R1405" i="12"/>
  <c r="R1406" i="12"/>
  <c r="R1407" i="12"/>
  <c r="R1408" i="12"/>
  <c r="R1409" i="12"/>
  <c r="R1410" i="12"/>
  <c r="R1411" i="12"/>
  <c r="R1412" i="12"/>
  <c r="R1413" i="12"/>
  <c r="R1414" i="12"/>
  <c r="R1415" i="12"/>
  <c r="R1416" i="12"/>
  <c r="R1417" i="12"/>
  <c r="R1418" i="12"/>
  <c r="R1419" i="12"/>
  <c r="R1420" i="12"/>
  <c r="R1421" i="12"/>
  <c r="R1422" i="12"/>
  <c r="R1423" i="12"/>
  <c r="R1424" i="12"/>
  <c r="R1425" i="12"/>
  <c r="R1426" i="12"/>
  <c r="R1427" i="12"/>
  <c r="R1428" i="12"/>
  <c r="R1429" i="12"/>
  <c r="R1430" i="12"/>
  <c r="R1431" i="12"/>
  <c r="R1432" i="12"/>
  <c r="R1433" i="12"/>
  <c r="R1434" i="12"/>
  <c r="R1435" i="12"/>
  <c r="R1436" i="12"/>
  <c r="R1437" i="12"/>
  <c r="R1438" i="12"/>
  <c r="R1439" i="12"/>
  <c r="R1440" i="12"/>
  <c r="R1441" i="12"/>
  <c r="R1442" i="12"/>
  <c r="R1443" i="12"/>
  <c r="R1444" i="12"/>
  <c r="R1445" i="12"/>
  <c r="R1446" i="12"/>
  <c r="R1447" i="12"/>
  <c r="R1448" i="12"/>
  <c r="R1449" i="12"/>
  <c r="R1450" i="12"/>
  <c r="R1451" i="12"/>
  <c r="R1452" i="12"/>
  <c r="R1453" i="12"/>
  <c r="R1454" i="12"/>
  <c r="R1455" i="12"/>
  <c r="R1456" i="12"/>
  <c r="R1457" i="12"/>
  <c r="R1458" i="12"/>
  <c r="R1459" i="12"/>
  <c r="R1460" i="12"/>
  <c r="R1461" i="12"/>
  <c r="R1462" i="12"/>
  <c r="R1463" i="12"/>
  <c r="R1464" i="12"/>
  <c r="R1465" i="12"/>
  <c r="R1466" i="12"/>
  <c r="R1467" i="12"/>
  <c r="R1468" i="12"/>
  <c r="R1469" i="12"/>
  <c r="R1470" i="12"/>
  <c r="R1471" i="12"/>
  <c r="R1472" i="12"/>
  <c r="R1473" i="12"/>
  <c r="R1474" i="12"/>
  <c r="R1475" i="12"/>
  <c r="R1476" i="12"/>
  <c r="R1477" i="12"/>
  <c r="R1478" i="12"/>
  <c r="R1479" i="12"/>
  <c r="R1480" i="12"/>
  <c r="R1481" i="12"/>
  <c r="R1482" i="12"/>
  <c r="R1483" i="12"/>
  <c r="R1484" i="12"/>
  <c r="R1485" i="12"/>
  <c r="R1486" i="12"/>
  <c r="R1487" i="12"/>
  <c r="R1488" i="12"/>
  <c r="R1489" i="12"/>
  <c r="R1490" i="12"/>
  <c r="R1491" i="12"/>
  <c r="R1492" i="12"/>
  <c r="R1493" i="12"/>
  <c r="R1494" i="12"/>
  <c r="R1495" i="12"/>
  <c r="R1496" i="12"/>
  <c r="R1497" i="12"/>
  <c r="R1498" i="12"/>
  <c r="R1499" i="12"/>
  <c r="R1500" i="12"/>
  <c r="R1501" i="12"/>
  <c r="R1502" i="12"/>
  <c r="R1503" i="12"/>
  <c r="R1504" i="12"/>
  <c r="R1505" i="12"/>
  <c r="R1506" i="12"/>
  <c r="R1507" i="12"/>
  <c r="R1508" i="12"/>
  <c r="R1509" i="12"/>
  <c r="R1510" i="12"/>
  <c r="R1511" i="12"/>
  <c r="R1512" i="12"/>
  <c r="R1513" i="12"/>
  <c r="R1514" i="12"/>
  <c r="R1515" i="12"/>
  <c r="R1516" i="12"/>
  <c r="R1517" i="12"/>
  <c r="R1518" i="12"/>
  <c r="R1519" i="12"/>
  <c r="R1520" i="12"/>
  <c r="R1521" i="12"/>
  <c r="R1522" i="12"/>
  <c r="R1523" i="12"/>
  <c r="R1524" i="12"/>
  <c r="R1525" i="12"/>
  <c r="R1526" i="12"/>
  <c r="R1527" i="12"/>
  <c r="R1528" i="12"/>
  <c r="R1529" i="12"/>
  <c r="R1530" i="12"/>
  <c r="R1531" i="12"/>
  <c r="R1532" i="12"/>
  <c r="R1533" i="12"/>
  <c r="R1534" i="12"/>
  <c r="R1535" i="12"/>
  <c r="R1536" i="12"/>
  <c r="R1537" i="12"/>
  <c r="R1538" i="12"/>
  <c r="R1539" i="12"/>
  <c r="R1540" i="12"/>
  <c r="R1541" i="12"/>
  <c r="R1542" i="12"/>
  <c r="R1543" i="12"/>
  <c r="R1544" i="12"/>
  <c r="R1545" i="12"/>
  <c r="R1546" i="12"/>
  <c r="R1547" i="12"/>
  <c r="R1548" i="12"/>
  <c r="R1549" i="12"/>
  <c r="R1550" i="12"/>
  <c r="R1551" i="12"/>
  <c r="R1552" i="12"/>
  <c r="R1553" i="12"/>
  <c r="R1554" i="12"/>
  <c r="R1555" i="12"/>
  <c r="R1556" i="12"/>
  <c r="R1557" i="12"/>
  <c r="R1558" i="12"/>
  <c r="R1559" i="12"/>
  <c r="R1560" i="12"/>
  <c r="R1561" i="12"/>
  <c r="R1562" i="12"/>
  <c r="R1563" i="12"/>
  <c r="R1564" i="12"/>
  <c r="R1565" i="12"/>
  <c r="R1566" i="12"/>
  <c r="R1567" i="12"/>
  <c r="R1568" i="12"/>
  <c r="R1569" i="12"/>
  <c r="R1570" i="12"/>
  <c r="R1571" i="12"/>
  <c r="R1572" i="12"/>
  <c r="R1573" i="12"/>
  <c r="R1574" i="12"/>
  <c r="R1575" i="12"/>
  <c r="R1576" i="12"/>
  <c r="R1577" i="12"/>
  <c r="R1578" i="12"/>
  <c r="R1579" i="12"/>
  <c r="R1580" i="12"/>
  <c r="R1581" i="12"/>
  <c r="R1582" i="12"/>
  <c r="R1583" i="12"/>
  <c r="R1584" i="12"/>
  <c r="R1585" i="12"/>
  <c r="R1586" i="12"/>
  <c r="R1587" i="12"/>
  <c r="R1588" i="12"/>
  <c r="R1589" i="12"/>
  <c r="R1590" i="12"/>
  <c r="R1591" i="12"/>
  <c r="R1592" i="12"/>
  <c r="R1593" i="12"/>
  <c r="R1594" i="12"/>
  <c r="R1595" i="12"/>
  <c r="R1596" i="12"/>
  <c r="R1597" i="12"/>
  <c r="R1598" i="12"/>
  <c r="R1599" i="12"/>
  <c r="R1600" i="12"/>
  <c r="R1601" i="12"/>
  <c r="R1602" i="12"/>
  <c r="R1603" i="12"/>
  <c r="R1604" i="12"/>
  <c r="R1605" i="12"/>
  <c r="R1606" i="12"/>
  <c r="R1607" i="12"/>
  <c r="R1608" i="12"/>
  <c r="R1609" i="12"/>
  <c r="R1610" i="12"/>
  <c r="R1611" i="12"/>
  <c r="R1612" i="12"/>
  <c r="R1613" i="12"/>
  <c r="R1614" i="12"/>
  <c r="R1615" i="12"/>
  <c r="R1616" i="12"/>
  <c r="R1617" i="12"/>
  <c r="R1618" i="12"/>
  <c r="R1619" i="12"/>
  <c r="R1620" i="12"/>
  <c r="R1621" i="12"/>
  <c r="R1622" i="12"/>
  <c r="R1623" i="12"/>
  <c r="R1624" i="12"/>
  <c r="R1625" i="12"/>
  <c r="R1626" i="12"/>
  <c r="R1627" i="12"/>
  <c r="R1628" i="12"/>
  <c r="R1629" i="12"/>
  <c r="R1630" i="12"/>
  <c r="R1631" i="12"/>
  <c r="R1632" i="12"/>
  <c r="R1633" i="12"/>
  <c r="R1634" i="12"/>
  <c r="R1635" i="12"/>
  <c r="R1636" i="12"/>
  <c r="R1637" i="12"/>
  <c r="R1638" i="12"/>
  <c r="R1639" i="12"/>
  <c r="R1640" i="12"/>
  <c r="R1641" i="12"/>
  <c r="R1642" i="12"/>
  <c r="R1643" i="12"/>
  <c r="R1644" i="12"/>
  <c r="R1645" i="12"/>
  <c r="R1646" i="12"/>
  <c r="R1647" i="12"/>
  <c r="R1648" i="12"/>
  <c r="R1649" i="12"/>
  <c r="R1650" i="12"/>
  <c r="R1651" i="12"/>
  <c r="R1652" i="12"/>
  <c r="R1653" i="12"/>
  <c r="R1654" i="12"/>
  <c r="R1655" i="12"/>
  <c r="R1656" i="12"/>
  <c r="R1657" i="12"/>
  <c r="R1658" i="12"/>
  <c r="R1659" i="12"/>
  <c r="R1660" i="12"/>
  <c r="R1661" i="12"/>
  <c r="R1662" i="12"/>
  <c r="R1663" i="12"/>
  <c r="R1664" i="12"/>
  <c r="R1665" i="12"/>
  <c r="R1666" i="12"/>
  <c r="R1667" i="12"/>
  <c r="R1668" i="12"/>
  <c r="R1669" i="12"/>
  <c r="R1670" i="12"/>
  <c r="R1671" i="12"/>
  <c r="R1672" i="12"/>
  <c r="R1673" i="12"/>
  <c r="R1674" i="12"/>
  <c r="R1675" i="12"/>
  <c r="R1676" i="12"/>
  <c r="R1677" i="12"/>
  <c r="R1678" i="12"/>
  <c r="R1679" i="12"/>
  <c r="R1680" i="12"/>
  <c r="R1681" i="12"/>
  <c r="R1682" i="12"/>
  <c r="R1683" i="12"/>
  <c r="R1684" i="12"/>
  <c r="R1685" i="12"/>
  <c r="R1686" i="12"/>
  <c r="R1687" i="12"/>
  <c r="R1688" i="12"/>
  <c r="R1689" i="12"/>
  <c r="R1690" i="12"/>
  <c r="R1691" i="12"/>
  <c r="R1692" i="12"/>
  <c r="R1693" i="12"/>
  <c r="R1694" i="12"/>
  <c r="R1695" i="12"/>
  <c r="R1696" i="12"/>
  <c r="R1697" i="12"/>
  <c r="R1698" i="12"/>
  <c r="R1699" i="12"/>
  <c r="R1700" i="12"/>
  <c r="R1701" i="12"/>
  <c r="R1702" i="12"/>
  <c r="R1703" i="12"/>
  <c r="R1704" i="12"/>
  <c r="R1705" i="12"/>
  <c r="R1706" i="12"/>
  <c r="R1707" i="12"/>
  <c r="R1708" i="12"/>
  <c r="R1709" i="12"/>
  <c r="R1710" i="12"/>
  <c r="R1711" i="12"/>
  <c r="R1712" i="12"/>
  <c r="R1713" i="12"/>
  <c r="R1714" i="12"/>
  <c r="R1715" i="12"/>
  <c r="R1716" i="12"/>
  <c r="R1717" i="12"/>
  <c r="R1718" i="12"/>
  <c r="R1719" i="12"/>
  <c r="R1720" i="12"/>
  <c r="R1721" i="12"/>
  <c r="R1722" i="12"/>
  <c r="R1723" i="12"/>
  <c r="R1724" i="12"/>
  <c r="R1725" i="12"/>
  <c r="R1726" i="12"/>
  <c r="R1727" i="12"/>
  <c r="R1728" i="12"/>
  <c r="R1729" i="12"/>
  <c r="R1730" i="12"/>
  <c r="R1731" i="12"/>
  <c r="R1732" i="12"/>
  <c r="R1733" i="12"/>
  <c r="R1734" i="12"/>
  <c r="R1735" i="12"/>
  <c r="R1736" i="12"/>
  <c r="R1737" i="12"/>
  <c r="R1738" i="12"/>
  <c r="R1739" i="12"/>
  <c r="R1740" i="12"/>
  <c r="R1741" i="12"/>
  <c r="R1742" i="12"/>
  <c r="R1743" i="12"/>
  <c r="R1744" i="12"/>
  <c r="R1745" i="12"/>
  <c r="R1746" i="12"/>
  <c r="R1747" i="12"/>
  <c r="R1748" i="12"/>
  <c r="R1749" i="12"/>
  <c r="R1750" i="12"/>
  <c r="R1751" i="12"/>
  <c r="R1752" i="12"/>
  <c r="R1753" i="12"/>
  <c r="R1754" i="12"/>
  <c r="R1755" i="12"/>
  <c r="R1756" i="12"/>
  <c r="R1757" i="12"/>
  <c r="R1758" i="12"/>
  <c r="R1759" i="12"/>
  <c r="R1760" i="12"/>
  <c r="R1761" i="12"/>
  <c r="R1762" i="12"/>
  <c r="R1763" i="12"/>
  <c r="R1764" i="12"/>
  <c r="R1765" i="12"/>
  <c r="R1766" i="12"/>
  <c r="R1767" i="12"/>
  <c r="R1768" i="12"/>
  <c r="R1769" i="12"/>
  <c r="R1770" i="12"/>
  <c r="R1771" i="12"/>
  <c r="R1772" i="12"/>
  <c r="R1773" i="12"/>
  <c r="R1774" i="12"/>
  <c r="R1775" i="12"/>
  <c r="R1776" i="12"/>
  <c r="R1777" i="12"/>
  <c r="R1778" i="12"/>
  <c r="R1779" i="12"/>
  <c r="R1780" i="12"/>
  <c r="R1781" i="12"/>
  <c r="R1782" i="12"/>
  <c r="R1783" i="12"/>
  <c r="R1784" i="12"/>
  <c r="R1785" i="12"/>
  <c r="R1786" i="12"/>
  <c r="R1787" i="12"/>
  <c r="R1788" i="12"/>
  <c r="R1789" i="12"/>
  <c r="R1790" i="12"/>
  <c r="R1791" i="12"/>
  <c r="R1792" i="12"/>
  <c r="R1793" i="12"/>
  <c r="R1794" i="12"/>
  <c r="R1795" i="12"/>
  <c r="R1796" i="12"/>
  <c r="R1797" i="12"/>
  <c r="R1798" i="12"/>
  <c r="R1799" i="12"/>
  <c r="R1800" i="12"/>
  <c r="R1801" i="12"/>
  <c r="R1802" i="12"/>
  <c r="R1803" i="12"/>
  <c r="R1804" i="12"/>
  <c r="R1805" i="12"/>
  <c r="R1806" i="12"/>
  <c r="R1807" i="12"/>
  <c r="R1808" i="12"/>
  <c r="R1809" i="12"/>
  <c r="R1810" i="12"/>
  <c r="R1811" i="12"/>
  <c r="R1812" i="12"/>
  <c r="R1813" i="12"/>
  <c r="R1814" i="12"/>
  <c r="R1815" i="12"/>
  <c r="R1816" i="12"/>
  <c r="R1817" i="12"/>
  <c r="R1818" i="12"/>
  <c r="R1819" i="12"/>
  <c r="R1820" i="12"/>
  <c r="R1821" i="12"/>
  <c r="R1822" i="12"/>
  <c r="R1823" i="12"/>
  <c r="R1824" i="12"/>
  <c r="R1825" i="12"/>
  <c r="R1826" i="12"/>
  <c r="R1827" i="12"/>
  <c r="R1828" i="12"/>
  <c r="R1829" i="12"/>
  <c r="R1830" i="12"/>
  <c r="R1831" i="12"/>
  <c r="R1832" i="12"/>
  <c r="R1833" i="12"/>
  <c r="R1834" i="12"/>
  <c r="R1835" i="12"/>
  <c r="R1836" i="12"/>
  <c r="R1837" i="12"/>
  <c r="R1838" i="12"/>
  <c r="R1839" i="12"/>
  <c r="R1840" i="12"/>
  <c r="R1841" i="12"/>
  <c r="R1842" i="12"/>
  <c r="R1843" i="12"/>
  <c r="R1844" i="12"/>
  <c r="R1845" i="12"/>
  <c r="R1846" i="12"/>
  <c r="R1847" i="12"/>
  <c r="R1848" i="12"/>
  <c r="R1849" i="12"/>
  <c r="R1850" i="12"/>
  <c r="R1851" i="12"/>
  <c r="R1852" i="12"/>
  <c r="R1853" i="12"/>
  <c r="R1854" i="12"/>
  <c r="R1855" i="12"/>
  <c r="R1856" i="12"/>
  <c r="R1857" i="12"/>
  <c r="R1858" i="12"/>
  <c r="R1859" i="12"/>
  <c r="R1860" i="12"/>
  <c r="R1861" i="12"/>
  <c r="R1862" i="12"/>
  <c r="R1863" i="12"/>
  <c r="R1864" i="12"/>
  <c r="R1865" i="12"/>
  <c r="R1866" i="12"/>
  <c r="R1867" i="12"/>
  <c r="R1868" i="12"/>
  <c r="R1869" i="12"/>
  <c r="R1870" i="12"/>
  <c r="R1871" i="12"/>
  <c r="R1872" i="12"/>
  <c r="R1873" i="12"/>
  <c r="R1874" i="12"/>
  <c r="R1875" i="12"/>
  <c r="Q1390" i="12"/>
  <c r="Q1391" i="12"/>
  <c r="Q1392" i="12"/>
  <c r="Q1393" i="12"/>
  <c r="Q1394" i="12"/>
  <c r="Q1395" i="12"/>
  <c r="Q1396" i="12"/>
  <c r="Q1397" i="12"/>
  <c r="Q1398" i="12"/>
  <c r="Q1399" i="12"/>
  <c r="Q1400" i="12"/>
  <c r="Q1401" i="12"/>
  <c r="Q1402" i="12"/>
  <c r="Q1403" i="12"/>
  <c r="Q1404" i="12"/>
  <c r="Q1405" i="12"/>
  <c r="Q1406" i="12"/>
  <c r="Q1407" i="12"/>
  <c r="Q1408" i="12"/>
  <c r="Q1409" i="12"/>
  <c r="Q1410" i="12"/>
  <c r="Q1411" i="12"/>
  <c r="Q1412" i="12"/>
  <c r="Q1413" i="12"/>
  <c r="Q1414" i="12"/>
  <c r="Q1415" i="12"/>
  <c r="Q1416" i="12"/>
  <c r="Q1417" i="12"/>
  <c r="Q1418" i="12"/>
  <c r="Q1419" i="12"/>
  <c r="Q1420" i="12"/>
  <c r="Q1421" i="12"/>
  <c r="Q1422" i="12"/>
  <c r="Q1423" i="12"/>
  <c r="Q1424" i="12"/>
  <c r="Q1425" i="12"/>
  <c r="Q1426" i="12"/>
  <c r="Q1427" i="12"/>
  <c r="Q1428" i="12"/>
  <c r="Q1429" i="12"/>
  <c r="Q1430" i="12"/>
  <c r="Q1431" i="12"/>
  <c r="Q1432" i="12"/>
  <c r="Q1433" i="12"/>
  <c r="Q1434" i="12"/>
  <c r="Q1435" i="12"/>
  <c r="Q1436" i="12"/>
  <c r="Q1437" i="12"/>
  <c r="Q1438" i="12"/>
  <c r="Q1439" i="12"/>
  <c r="Q1440" i="12"/>
  <c r="Q1441" i="12"/>
  <c r="Q1442" i="12"/>
  <c r="Q1443" i="12"/>
  <c r="Q1444" i="12"/>
  <c r="Q1445" i="12"/>
  <c r="Q1446" i="12"/>
  <c r="Q1447" i="12"/>
  <c r="Q1448" i="12"/>
  <c r="Q1449" i="12"/>
  <c r="Q1450" i="12"/>
  <c r="Q1451" i="12"/>
  <c r="Q1452" i="12"/>
  <c r="Q1453" i="12"/>
  <c r="Q1454" i="12"/>
  <c r="Q1455" i="12"/>
  <c r="Q1456" i="12"/>
  <c r="Q1457" i="12"/>
  <c r="Q1458" i="12"/>
  <c r="Q1459" i="12"/>
  <c r="Q1460" i="12"/>
  <c r="Q1461" i="12"/>
  <c r="Q1462" i="12"/>
  <c r="Q1463" i="12"/>
  <c r="Q1464" i="12"/>
  <c r="Q1465" i="12"/>
  <c r="Q1466" i="12"/>
  <c r="Q1467" i="12"/>
  <c r="Q1468" i="12"/>
  <c r="Q1469" i="12"/>
  <c r="Q1470" i="12"/>
  <c r="Q1471" i="12"/>
  <c r="Q1472" i="12"/>
  <c r="Q1473" i="12"/>
  <c r="Q1474" i="12"/>
  <c r="Q1475" i="12"/>
  <c r="Q1476" i="12"/>
  <c r="Q1477" i="12"/>
  <c r="Q1478" i="12"/>
  <c r="Q1479" i="12"/>
  <c r="Q1480" i="12"/>
  <c r="Q1481" i="12"/>
  <c r="Q1482" i="12"/>
  <c r="Q1483" i="12"/>
  <c r="Q1484" i="12"/>
  <c r="Q1485" i="12"/>
  <c r="Q1486" i="12"/>
  <c r="Q1487" i="12"/>
  <c r="Q1488" i="12"/>
  <c r="Q1489" i="12"/>
  <c r="Q1490" i="12"/>
  <c r="Q1491" i="12"/>
  <c r="Q1492" i="12"/>
  <c r="Q1493" i="12"/>
  <c r="Q1494" i="12"/>
  <c r="Q1495" i="12"/>
  <c r="Q1496" i="12"/>
  <c r="Q1497" i="12"/>
  <c r="Q1498" i="12"/>
  <c r="Q1499" i="12"/>
  <c r="Q1500" i="12"/>
  <c r="Q1501" i="12"/>
  <c r="Q1502" i="12"/>
  <c r="Q1503" i="12"/>
  <c r="Q1504" i="12"/>
  <c r="Q1505" i="12"/>
  <c r="Q1506" i="12"/>
  <c r="Q1507" i="12"/>
  <c r="Q1508" i="12"/>
  <c r="Q1509" i="12"/>
  <c r="Q1510" i="12"/>
  <c r="Q1511" i="12"/>
  <c r="Q1512" i="12"/>
  <c r="Q1513" i="12"/>
  <c r="Q1514" i="12"/>
  <c r="Q1515" i="12"/>
  <c r="Q1516" i="12"/>
  <c r="Q1517" i="12"/>
  <c r="Q1518" i="12"/>
  <c r="Q1519" i="12"/>
  <c r="Q1520" i="12"/>
  <c r="Q1521" i="12"/>
  <c r="Q1522" i="12"/>
  <c r="Q1523" i="12"/>
  <c r="Q1524" i="12"/>
  <c r="Q1525" i="12"/>
  <c r="Q1526" i="12"/>
  <c r="Q1527" i="12"/>
  <c r="Q1528" i="12"/>
  <c r="Q1529" i="12"/>
  <c r="Q1530" i="12"/>
  <c r="Q1531" i="12"/>
  <c r="Q1532" i="12"/>
  <c r="Q1533" i="12"/>
  <c r="Q1534" i="12"/>
  <c r="Q1535" i="12"/>
  <c r="Q1536" i="12"/>
  <c r="Q1537" i="12"/>
  <c r="Q1538" i="12"/>
  <c r="Q1539" i="12"/>
  <c r="Q1540" i="12"/>
  <c r="Q1541" i="12"/>
  <c r="Q1542" i="12"/>
  <c r="Q1543" i="12"/>
  <c r="Q1544" i="12"/>
  <c r="Q1545" i="12"/>
  <c r="Q1546" i="12"/>
  <c r="Q1547" i="12"/>
  <c r="Q1548" i="12"/>
  <c r="Q1549" i="12"/>
  <c r="Q1550" i="12"/>
  <c r="Q1551" i="12"/>
  <c r="Q1552" i="12"/>
  <c r="Q1553" i="12"/>
  <c r="Q1554" i="12"/>
  <c r="Q1555" i="12"/>
  <c r="Q1556" i="12"/>
  <c r="Q1557" i="12"/>
  <c r="Q1558" i="12"/>
  <c r="Q1559" i="12"/>
  <c r="Q1560" i="12"/>
  <c r="Q1561" i="12"/>
  <c r="Q1562" i="12"/>
  <c r="Q1563" i="12"/>
  <c r="Q1564" i="12"/>
  <c r="Q1565" i="12"/>
  <c r="Q1566" i="12"/>
  <c r="Q1567" i="12"/>
  <c r="Q1568" i="12"/>
  <c r="Q1569" i="12"/>
  <c r="Q1570" i="12"/>
  <c r="Q1571" i="12"/>
  <c r="Q1572" i="12"/>
  <c r="Q1573" i="12"/>
  <c r="Q1574" i="12"/>
  <c r="Q1575" i="12"/>
  <c r="Q1576" i="12"/>
  <c r="Q1577" i="12"/>
  <c r="Q1578" i="12"/>
  <c r="Q1579" i="12"/>
  <c r="Q1580" i="12"/>
  <c r="Q1581" i="12"/>
  <c r="Q1582" i="12"/>
  <c r="Q1583" i="12"/>
  <c r="Q1584" i="12"/>
  <c r="Q1585" i="12"/>
  <c r="Q1586" i="12"/>
  <c r="Q1587" i="12"/>
  <c r="Q1588" i="12"/>
  <c r="Q1589" i="12"/>
  <c r="Q1590" i="12"/>
  <c r="Q1591" i="12"/>
  <c r="Q1592" i="12"/>
  <c r="Q1593" i="12"/>
  <c r="Q1594" i="12"/>
  <c r="Q1595" i="12"/>
  <c r="Q1596" i="12"/>
  <c r="Q1597" i="12"/>
  <c r="Q1598" i="12"/>
  <c r="Q1599" i="12"/>
  <c r="Q1600" i="12"/>
  <c r="Q1601" i="12"/>
  <c r="Q1602" i="12"/>
  <c r="Q1603" i="12"/>
  <c r="Q1604" i="12"/>
  <c r="Q1605" i="12"/>
  <c r="Q1606" i="12"/>
  <c r="Q1607" i="12"/>
  <c r="Q1608" i="12"/>
  <c r="Q1609" i="12"/>
  <c r="Q1610" i="12"/>
  <c r="Q1611" i="12"/>
  <c r="Q1612" i="12"/>
  <c r="Q1613" i="12"/>
  <c r="Q1614" i="12"/>
  <c r="Q1615" i="12"/>
  <c r="Q1616" i="12"/>
  <c r="Q1617" i="12"/>
  <c r="Q1618" i="12"/>
  <c r="Q1619" i="12"/>
  <c r="Q1620" i="12"/>
  <c r="Q1621" i="12"/>
  <c r="Q1622" i="12"/>
  <c r="Q1623" i="12"/>
  <c r="Q1624" i="12"/>
  <c r="Q1625" i="12"/>
  <c r="Q1626" i="12"/>
  <c r="Q1627" i="12"/>
  <c r="Q1628" i="12"/>
  <c r="Q1629" i="12"/>
  <c r="Q1630" i="12"/>
  <c r="Q1631" i="12"/>
  <c r="Q1632" i="12"/>
  <c r="Q1633" i="12"/>
  <c r="Q1634" i="12"/>
  <c r="Q1635" i="12"/>
  <c r="Q1636" i="12"/>
  <c r="Q1637" i="12"/>
  <c r="Q1638" i="12"/>
  <c r="Q1639" i="12"/>
  <c r="Q1640" i="12"/>
  <c r="Q1641" i="12"/>
  <c r="Q1642" i="12"/>
  <c r="Q1643" i="12"/>
  <c r="Q1644" i="12"/>
  <c r="Q1645" i="12"/>
  <c r="Q1646" i="12"/>
  <c r="Q1647" i="12"/>
  <c r="Q1648" i="12"/>
  <c r="Q1649" i="12"/>
  <c r="Q1650" i="12"/>
  <c r="Q1651" i="12"/>
  <c r="Q1652" i="12"/>
  <c r="Q1653" i="12"/>
  <c r="Q1654" i="12"/>
  <c r="Q1655" i="12"/>
  <c r="Q1656" i="12"/>
  <c r="Q1657" i="12"/>
  <c r="Q1658" i="12"/>
  <c r="Q1659" i="12"/>
  <c r="Q1660" i="12"/>
  <c r="Q1661" i="12"/>
  <c r="Q1662" i="12"/>
  <c r="Q1663" i="12"/>
  <c r="Q1664" i="12"/>
  <c r="Q1665" i="12"/>
  <c r="Q1666" i="12"/>
  <c r="Q1667" i="12"/>
  <c r="Q1668" i="12"/>
  <c r="Q1669" i="12"/>
  <c r="Q1670" i="12"/>
  <c r="Q1671" i="12"/>
  <c r="Q1672" i="12"/>
  <c r="Q1673" i="12"/>
  <c r="Q1674" i="12"/>
  <c r="Q1675" i="12"/>
  <c r="Q1676" i="12"/>
  <c r="Q1677" i="12"/>
  <c r="Q1678" i="12"/>
  <c r="Q1679" i="12"/>
  <c r="Q1680" i="12"/>
  <c r="Q1681" i="12"/>
  <c r="Q1682" i="12"/>
  <c r="Q1683" i="12"/>
  <c r="Q1684" i="12"/>
  <c r="Q1685" i="12"/>
  <c r="Q1686" i="12"/>
  <c r="Q1687" i="12"/>
  <c r="Q1688" i="12"/>
  <c r="Q1689" i="12"/>
  <c r="Q1690" i="12"/>
  <c r="Q1691" i="12"/>
  <c r="Q1692" i="12"/>
  <c r="Q1693" i="12"/>
  <c r="Q1694" i="12"/>
  <c r="Q1695" i="12"/>
  <c r="Q1696" i="12"/>
  <c r="Q1697" i="12"/>
  <c r="Q1698" i="12"/>
  <c r="Q1699" i="12"/>
  <c r="Q1700" i="12"/>
  <c r="Q1701" i="12"/>
  <c r="Q1702" i="12"/>
  <c r="Q1703" i="12"/>
  <c r="Q1704" i="12"/>
  <c r="Q1705" i="12"/>
  <c r="Q1706" i="12"/>
  <c r="Q1707" i="12"/>
  <c r="Q1708" i="12"/>
  <c r="Q1709" i="12"/>
  <c r="Q1710" i="12"/>
  <c r="Q1711" i="12"/>
  <c r="Q1712" i="12"/>
  <c r="Q1713" i="12"/>
  <c r="Q1714" i="12"/>
  <c r="Q1715" i="12"/>
  <c r="Q1716" i="12"/>
  <c r="Q1717" i="12"/>
  <c r="Q1718" i="12"/>
  <c r="Q1719" i="12"/>
  <c r="Q1720" i="12"/>
  <c r="Q1721" i="12"/>
  <c r="Q1722" i="12"/>
  <c r="Q1723" i="12"/>
  <c r="Q1724" i="12"/>
  <c r="Q1725" i="12"/>
  <c r="Q1726" i="12"/>
  <c r="Q1727" i="12"/>
  <c r="Q1728" i="12"/>
  <c r="Q1729" i="12"/>
  <c r="Q1730" i="12"/>
  <c r="Q1731" i="12"/>
  <c r="Q1732" i="12"/>
  <c r="Q1733" i="12"/>
  <c r="Q1734" i="12"/>
  <c r="Q1735" i="12"/>
  <c r="Q1736" i="12"/>
  <c r="Q1737" i="12"/>
  <c r="Q1738" i="12"/>
  <c r="Q1739" i="12"/>
  <c r="Q1740" i="12"/>
  <c r="Q1741" i="12"/>
  <c r="Q1742" i="12"/>
  <c r="Q1743" i="12"/>
  <c r="Q1744" i="12"/>
  <c r="Q1745" i="12"/>
  <c r="Q1746" i="12"/>
  <c r="Q1747" i="12"/>
  <c r="Q1748" i="12"/>
  <c r="Q1749" i="12"/>
  <c r="Q1750" i="12"/>
  <c r="Q1751" i="12"/>
  <c r="Q1752" i="12"/>
  <c r="Q1753" i="12"/>
  <c r="Q1754" i="12"/>
  <c r="Q1755" i="12"/>
  <c r="Q1756" i="12"/>
  <c r="Q1757" i="12"/>
  <c r="Q1758" i="12"/>
  <c r="Q1759" i="12"/>
  <c r="Q1760" i="12"/>
  <c r="Q1761" i="12"/>
  <c r="Q1762" i="12"/>
  <c r="Q1763" i="12"/>
  <c r="Q1764" i="12"/>
  <c r="Q1765" i="12"/>
  <c r="Q1766" i="12"/>
  <c r="Q1767" i="12"/>
  <c r="Q1768" i="12"/>
  <c r="Q1769" i="12"/>
  <c r="Q1770" i="12"/>
  <c r="Q1771" i="12"/>
  <c r="Q1772" i="12"/>
  <c r="Q1773" i="12"/>
  <c r="Q1774" i="12"/>
  <c r="Q1775" i="12"/>
  <c r="Q1776" i="12"/>
  <c r="Q1777" i="12"/>
  <c r="Q1778" i="12"/>
  <c r="Q1779" i="12"/>
  <c r="Q1780" i="12"/>
  <c r="Q1781" i="12"/>
  <c r="Q1782" i="12"/>
  <c r="Q1783" i="12"/>
  <c r="Q1784" i="12"/>
  <c r="Q1785" i="12"/>
  <c r="Q1786" i="12"/>
  <c r="Q1787" i="12"/>
  <c r="Q1788" i="12"/>
  <c r="Q1789" i="12"/>
  <c r="Q1790" i="12"/>
  <c r="Q1791" i="12"/>
  <c r="Q1792" i="12"/>
  <c r="Q1793" i="12"/>
  <c r="Q1794" i="12"/>
  <c r="Q1795" i="12"/>
  <c r="Q1796" i="12"/>
  <c r="Q1797" i="12"/>
  <c r="Q1798" i="12"/>
  <c r="Q1799" i="12"/>
  <c r="Q1800" i="12"/>
  <c r="Q1801" i="12"/>
  <c r="Q1802" i="12"/>
  <c r="Q1803" i="12"/>
  <c r="Q1804" i="12"/>
  <c r="Q1805" i="12"/>
  <c r="Q1806" i="12"/>
  <c r="Q1807" i="12"/>
  <c r="Q1808" i="12"/>
  <c r="Q1809" i="12"/>
  <c r="Q1810" i="12"/>
  <c r="Q1811" i="12"/>
  <c r="Q1812" i="12"/>
  <c r="Q1813" i="12"/>
  <c r="Q1814" i="12"/>
  <c r="Q1815" i="12"/>
  <c r="Q1816" i="12"/>
  <c r="Q1817" i="12"/>
  <c r="Q1818" i="12"/>
  <c r="Q1819" i="12"/>
  <c r="Q1820" i="12"/>
  <c r="Q1821" i="12"/>
  <c r="Q1822" i="12"/>
  <c r="Q1823" i="12"/>
  <c r="Q1824" i="12"/>
  <c r="Q1825" i="12"/>
  <c r="Q1826" i="12"/>
  <c r="Q1827" i="12"/>
  <c r="Q1828" i="12"/>
  <c r="Q1829" i="12"/>
  <c r="Q1830" i="12"/>
  <c r="Q1831" i="12"/>
  <c r="Q1832" i="12"/>
  <c r="Q1833" i="12"/>
  <c r="Q1834" i="12"/>
  <c r="Q1835" i="12"/>
  <c r="Q1836" i="12"/>
  <c r="Q1837" i="12"/>
  <c r="Q1838" i="12"/>
  <c r="Q1839" i="12"/>
  <c r="Q1840" i="12"/>
  <c r="Q1841" i="12"/>
  <c r="Q1842" i="12"/>
  <c r="Q1843" i="12"/>
  <c r="Q1844" i="12"/>
  <c r="Q1845" i="12"/>
  <c r="Q1846" i="12"/>
  <c r="Q1847" i="12"/>
  <c r="Q1848" i="12"/>
  <c r="Q1849" i="12"/>
  <c r="Q1850" i="12"/>
  <c r="Q1851" i="12"/>
  <c r="Q1852" i="12"/>
  <c r="Q1853" i="12"/>
  <c r="Q1854" i="12"/>
  <c r="Q1855" i="12"/>
  <c r="Q1856" i="12"/>
  <c r="Q1857" i="12"/>
  <c r="Q1858" i="12"/>
  <c r="Q1859" i="12"/>
  <c r="Q1860" i="12"/>
  <c r="Q1861" i="12"/>
  <c r="Q1862" i="12"/>
  <c r="Q1863" i="12"/>
  <c r="Q1864" i="12"/>
  <c r="Q1865" i="12"/>
  <c r="Q1866" i="12"/>
  <c r="Q1867" i="12"/>
  <c r="Q1868" i="12"/>
  <c r="Q1869" i="12"/>
  <c r="Q1870" i="12"/>
  <c r="Q1871" i="12"/>
  <c r="Q1872" i="12"/>
  <c r="Q1873" i="12"/>
  <c r="Q1874" i="12"/>
  <c r="Q1875" i="12"/>
  <c r="R11" i="12"/>
  <c r="R12" i="12"/>
  <c r="R13" i="12"/>
  <c r="R14" i="12"/>
  <c r="R15" i="12"/>
  <c r="R16" i="12"/>
  <c r="R17" i="12"/>
  <c r="R18" i="12"/>
  <c r="R19" i="12"/>
  <c r="R20" i="12"/>
  <c r="R21" i="12"/>
  <c r="R22" i="12"/>
  <c r="R23" i="12"/>
  <c r="R24" i="12"/>
  <c r="R25" i="12"/>
  <c r="R26" i="12"/>
  <c r="R27" i="12"/>
  <c r="R28" i="12"/>
  <c r="R29" i="12"/>
  <c r="R30" i="12"/>
  <c r="R31" i="12"/>
  <c r="R32" i="12"/>
  <c r="R33" i="12"/>
  <c r="R34" i="12"/>
  <c r="R35" i="12"/>
  <c r="R36" i="12"/>
  <c r="R37" i="12"/>
  <c r="R38" i="12"/>
  <c r="R39" i="12"/>
  <c r="R40" i="12"/>
  <c r="R41" i="12"/>
  <c r="R42" i="12"/>
  <c r="R43" i="12"/>
  <c r="R44" i="12"/>
  <c r="R45" i="12"/>
  <c r="R46" i="12"/>
  <c r="R47" i="12"/>
  <c r="R48" i="12"/>
  <c r="R49" i="12"/>
  <c r="R50" i="12"/>
  <c r="R51" i="12"/>
  <c r="R52" i="12"/>
  <c r="R53" i="12"/>
  <c r="R54" i="12"/>
  <c r="R55" i="12"/>
  <c r="R56" i="12"/>
  <c r="R57" i="12"/>
  <c r="R58" i="12"/>
  <c r="R59" i="12"/>
  <c r="R60" i="12"/>
  <c r="R61" i="12"/>
  <c r="R62" i="12"/>
  <c r="R63" i="12"/>
  <c r="R64" i="12"/>
  <c r="R65" i="12"/>
  <c r="R66" i="12"/>
  <c r="R67" i="12"/>
  <c r="R68" i="12"/>
  <c r="R69" i="12"/>
  <c r="R70" i="12"/>
  <c r="R71" i="12"/>
  <c r="R72" i="12"/>
  <c r="R73" i="12"/>
  <c r="R74" i="12"/>
  <c r="R75" i="12"/>
  <c r="R76" i="12"/>
  <c r="R77" i="12"/>
  <c r="R78" i="12"/>
  <c r="R79" i="12"/>
  <c r="R80" i="12"/>
  <c r="R81" i="12"/>
  <c r="R82" i="12"/>
  <c r="R83" i="12"/>
  <c r="R84" i="12"/>
  <c r="R85" i="12"/>
  <c r="R86" i="12"/>
  <c r="R87" i="12"/>
  <c r="R88" i="12"/>
  <c r="R89" i="12"/>
  <c r="R90" i="12"/>
  <c r="R91" i="12"/>
  <c r="R92" i="12"/>
  <c r="R93" i="12"/>
  <c r="R94" i="12"/>
  <c r="R95" i="12"/>
  <c r="R96" i="12"/>
  <c r="R97" i="12"/>
  <c r="R98" i="12"/>
  <c r="R99" i="12"/>
  <c r="R100" i="12"/>
  <c r="R101" i="12"/>
  <c r="R102" i="12"/>
  <c r="R103" i="12"/>
  <c r="R104" i="12"/>
  <c r="R105" i="12"/>
  <c r="R106" i="12"/>
  <c r="R107" i="12"/>
  <c r="R108" i="12"/>
  <c r="R109" i="12"/>
  <c r="R110" i="12"/>
  <c r="R111" i="12"/>
  <c r="R112" i="12"/>
  <c r="R113" i="12"/>
  <c r="R114" i="12"/>
  <c r="R115" i="12"/>
  <c r="R116" i="12"/>
  <c r="R117" i="12"/>
  <c r="R118" i="12"/>
  <c r="R119" i="12"/>
  <c r="R120" i="12"/>
  <c r="R121" i="12"/>
  <c r="R122" i="12"/>
  <c r="R123" i="12"/>
  <c r="R124" i="12"/>
  <c r="R125" i="12"/>
  <c r="R126" i="12"/>
  <c r="R127" i="12"/>
  <c r="R128" i="12"/>
  <c r="R129" i="12"/>
  <c r="R130" i="12"/>
  <c r="R131" i="12"/>
  <c r="R132" i="12"/>
  <c r="R133" i="12"/>
  <c r="R134" i="12"/>
  <c r="R135" i="12"/>
  <c r="R136" i="12"/>
  <c r="R137" i="12"/>
  <c r="R138" i="12"/>
  <c r="R139" i="12"/>
  <c r="R140" i="12"/>
  <c r="R141" i="12"/>
  <c r="R142" i="12"/>
  <c r="R143" i="12"/>
  <c r="R144" i="12"/>
  <c r="R145" i="12"/>
  <c r="R146" i="12"/>
  <c r="R147" i="12"/>
  <c r="R148" i="12"/>
  <c r="R149" i="12"/>
  <c r="R150" i="12"/>
  <c r="R151" i="12"/>
  <c r="R152" i="12"/>
  <c r="R153" i="12"/>
  <c r="R154" i="12"/>
  <c r="R155" i="12"/>
  <c r="R156" i="12"/>
  <c r="R157" i="12"/>
  <c r="R158" i="12"/>
  <c r="R159" i="12"/>
  <c r="R160" i="12"/>
  <c r="R161" i="12"/>
  <c r="R162" i="12"/>
  <c r="R163" i="12"/>
  <c r="R164" i="12"/>
  <c r="R165" i="12"/>
  <c r="R166" i="12"/>
  <c r="R167" i="12"/>
  <c r="R168" i="12"/>
  <c r="R169" i="12"/>
  <c r="R170" i="12"/>
  <c r="R171" i="12"/>
  <c r="R172" i="12"/>
  <c r="R173" i="12"/>
  <c r="R174" i="12"/>
  <c r="R175" i="12"/>
  <c r="R176" i="12"/>
  <c r="R177" i="12"/>
  <c r="R178" i="12"/>
  <c r="R179" i="12"/>
  <c r="R180" i="12"/>
  <c r="R181" i="12"/>
  <c r="R182" i="12"/>
  <c r="R183" i="12"/>
  <c r="R184" i="12"/>
  <c r="R185" i="12"/>
  <c r="R186" i="12"/>
  <c r="R187" i="12"/>
  <c r="R188" i="12"/>
  <c r="R189" i="12"/>
  <c r="R190" i="12"/>
  <c r="R191" i="12"/>
  <c r="R192" i="12"/>
  <c r="R193" i="12"/>
  <c r="R194" i="12"/>
  <c r="R195" i="12"/>
  <c r="R196" i="12"/>
  <c r="R197" i="12"/>
  <c r="R198" i="12"/>
  <c r="R199" i="12"/>
  <c r="R200" i="12"/>
  <c r="R201" i="12"/>
  <c r="R202" i="12"/>
  <c r="R203" i="12"/>
  <c r="R204" i="12"/>
  <c r="R205" i="12"/>
  <c r="R206" i="12"/>
  <c r="R207" i="12"/>
  <c r="R208" i="12"/>
  <c r="R209" i="12"/>
  <c r="R210" i="12"/>
  <c r="R211" i="12"/>
  <c r="R212" i="12"/>
  <c r="R213" i="12"/>
  <c r="R214" i="12"/>
  <c r="R215" i="12"/>
  <c r="R216" i="12"/>
  <c r="R217" i="12"/>
  <c r="R218" i="12"/>
  <c r="R219" i="12"/>
  <c r="R220" i="12"/>
  <c r="R221" i="12"/>
  <c r="R222" i="12"/>
  <c r="R223" i="12"/>
  <c r="R224" i="12"/>
  <c r="R225" i="12"/>
  <c r="R226" i="12"/>
  <c r="R227" i="12"/>
  <c r="R228" i="12"/>
  <c r="R229" i="12"/>
  <c r="R230" i="12"/>
  <c r="R231" i="12"/>
  <c r="R232" i="12"/>
  <c r="R233" i="12"/>
  <c r="R234" i="12"/>
  <c r="R235" i="12"/>
  <c r="R236" i="12"/>
  <c r="R237" i="12"/>
  <c r="R238" i="12"/>
  <c r="R239" i="12"/>
  <c r="R240" i="12"/>
  <c r="R241" i="12"/>
  <c r="R242" i="12"/>
  <c r="R243" i="12"/>
  <c r="R244" i="12"/>
  <c r="R245" i="12"/>
  <c r="R246" i="12"/>
  <c r="R247" i="12"/>
  <c r="R248" i="12"/>
  <c r="R249" i="12"/>
  <c r="R250" i="12"/>
  <c r="R251" i="12"/>
  <c r="R252" i="12"/>
  <c r="R253" i="12"/>
  <c r="R254" i="12"/>
  <c r="R255" i="12"/>
  <c r="R256" i="12"/>
  <c r="R257" i="12"/>
  <c r="R258" i="12"/>
  <c r="R259" i="12"/>
  <c r="R260" i="12"/>
  <c r="R261" i="12"/>
  <c r="R262" i="12"/>
  <c r="R263" i="12"/>
  <c r="R264" i="12"/>
  <c r="R265" i="12"/>
  <c r="R266" i="12"/>
  <c r="R267" i="12"/>
  <c r="R268" i="12"/>
  <c r="R269" i="12"/>
  <c r="R270" i="12"/>
  <c r="R271" i="12"/>
  <c r="R272" i="12"/>
  <c r="R273" i="12"/>
  <c r="R274" i="12"/>
  <c r="R275" i="12"/>
  <c r="R276" i="12"/>
  <c r="R277" i="12"/>
  <c r="R278" i="12"/>
  <c r="R279" i="12"/>
  <c r="R280" i="12"/>
  <c r="R281" i="12"/>
  <c r="R282" i="12"/>
  <c r="R283" i="12"/>
  <c r="R284" i="12"/>
  <c r="R285" i="12"/>
  <c r="R286" i="12"/>
  <c r="R287" i="12"/>
  <c r="R288" i="12"/>
  <c r="R289" i="12"/>
  <c r="R290" i="12"/>
  <c r="R291" i="12"/>
  <c r="R292" i="12"/>
  <c r="R293" i="12"/>
  <c r="R294" i="12"/>
  <c r="R295" i="12"/>
  <c r="R296" i="12"/>
  <c r="R297" i="12"/>
  <c r="R298" i="12"/>
  <c r="R299" i="12"/>
  <c r="R300" i="12"/>
  <c r="R301" i="12"/>
  <c r="R302" i="12"/>
  <c r="R303" i="12"/>
  <c r="R304" i="12"/>
  <c r="R305" i="12"/>
  <c r="R306" i="12"/>
  <c r="R307" i="12"/>
  <c r="R308" i="12"/>
  <c r="R309" i="12"/>
  <c r="R310" i="12"/>
  <c r="R311" i="12"/>
  <c r="R312" i="12"/>
  <c r="R313" i="12"/>
  <c r="R314" i="12"/>
  <c r="R315" i="12"/>
  <c r="R316" i="12"/>
  <c r="R317" i="12"/>
  <c r="R318" i="12"/>
  <c r="R319" i="12"/>
  <c r="R320" i="12"/>
  <c r="R321" i="12"/>
  <c r="R322" i="12"/>
  <c r="R323" i="12"/>
  <c r="R324" i="12"/>
  <c r="R325" i="12"/>
  <c r="R326" i="12"/>
  <c r="R327" i="12"/>
  <c r="R328" i="12"/>
  <c r="R329" i="12"/>
  <c r="R330" i="12"/>
  <c r="R331" i="12"/>
  <c r="R332" i="12"/>
  <c r="R333" i="12"/>
  <c r="R334" i="12"/>
  <c r="R335" i="12"/>
  <c r="R336" i="12"/>
  <c r="R337" i="12"/>
  <c r="R338" i="12"/>
  <c r="R339" i="12"/>
  <c r="R340" i="12"/>
  <c r="R341" i="12"/>
  <c r="R342" i="12"/>
  <c r="R343" i="12"/>
  <c r="R344" i="12"/>
  <c r="R345" i="12"/>
  <c r="R346" i="12"/>
  <c r="R347" i="12"/>
  <c r="R348" i="12"/>
  <c r="R349" i="12"/>
  <c r="R350" i="12"/>
  <c r="R351" i="12"/>
  <c r="R352" i="12"/>
  <c r="R353" i="12"/>
  <c r="R354" i="12"/>
  <c r="R355" i="12"/>
  <c r="R356" i="12"/>
  <c r="R357" i="12"/>
  <c r="R358" i="12"/>
  <c r="R359" i="12"/>
  <c r="R360" i="12"/>
  <c r="R361" i="12"/>
  <c r="R362" i="12"/>
  <c r="R363" i="12"/>
  <c r="R364" i="12"/>
  <c r="R365" i="12"/>
  <c r="R366" i="12"/>
  <c r="R367" i="12"/>
  <c r="R368" i="12"/>
  <c r="R369" i="12"/>
  <c r="R370" i="12"/>
  <c r="R371" i="12"/>
  <c r="R372" i="12"/>
  <c r="R373" i="12"/>
  <c r="R374" i="12"/>
  <c r="R375" i="12"/>
  <c r="R376" i="12"/>
  <c r="R377" i="12"/>
  <c r="R378" i="12"/>
  <c r="R379" i="12"/>
  <c r="R380" i="12"/>
  <c r="R381" i="12"/>
  <c r="R382" i="12"/>
  <c r="R383" i="12"/>
  <c r="R384" i="12"/>
  <c r="R385" i="12"/>
  <c r="R386" i="12"/>
  <c r="R387" i="12"/>
  <c r="R388" i="12"/>
  <c r="R389" i="12"/>
  <c r="R390" i="12"/>
  <c r="R391" i="12"/>
  <c r="R392" i="12"/>
  <c r="R393" i="12"/>
  <c r="R394" i="12"/>
  <c r="R395" i="12"/>
  <c r="R396" i="12"/>
  <c r="R397" i="12"/>
  <c r="R398" i="12"/>
  <c r="R399" i="12"/>
  <c r="R400" i="12"/>
  <c r="R401" i="12"/>
  <c r="R402" i="12"/>
  <c r="R403" i="12"/>
  <c r="R404" i="12"/>
  <c r="R405" i="12"/>
  <c r="R406" i="12"/>
  <c r="R407" i="12"/>
  <c r="R408" i="12"/>
  <c r="R409" i="12"/>
  <c r="R410" i="12"/>
  <c r="R411" i="12"/>
  <c r="R412" i="12"/>
  <c r="R413" i="12"/>
  <c r="R414" i="12"/>
  <c r="R415" i="12"/>
  <c r="R416" i="12"/>
  <c r="R417" i="12"/>
  <c r="R418" i="12"/>
  <c r="R419" i="12"/>
  <c r="R420" i="12"/>
  <c r="R421" i="12"/>
  <c r="R422" i="12"/>
  <c r="R423" i="12"/>
  <c r="R424" i="12"/>
  <c r="R425" i="12"/>
  <c r="R426" i="12"/>
  <c r="R427" i="12"/>
  <c r="R428" i="12"/>
  <c r="R429" i="12"/>
  <c r="R430" i="12"/>
  <c r="R431" i="12"/>
  <c r="R432" i="12"/>
  <c r="R433" i="12"/>
  <c r="R434" i="12"/>
  <c r="R435" i="12"/>
  <c r="R436" i="12"/>
  <c r="R437" i="12"/>
  <c r="R438" i="12"/>
  <c r="R439" i="12"/>
  <c r="R440" i="12"/>
  <c r="R441" i="12"/>
  <c r="R442" i="12"/>
  <c r="R443" i="12"/>
  <c r="R444" i="12"/>
  <c r="R445" i="12"/>
  <c r="R446" i="12"/>
  <c r="R447" i="12"/>
  <c r="R448" i="12"/>
  <c r="R449" i="12"/>
  <c r="R450" i="12"/>
  <c r="R451" i="12"/>
  <c r="R452" i="12"/>
  <c r="R453" i="12"/>
  <c r="R454" i="12"/>
  <c r="R455" i="12"/>
  <c r="R456" i="12"/>
  <c r="R457" i="12"/>
  <c r="R458" i="12"/>
  <c r="R459" i="12"/>
  <c r="R460" i="12"/>
  <c r="R461" i="12"/>
  <c r="R462" i="12"/>
  <c r="R463" i="12"/>
  <c r="R464" i="12"/>
  <c r="R465" i="12"/>
  <c r="R466" i="12"/>
  <c r="R467" i="12"/>
  <c r="R468" i="12"/>
  <c r="R469" i="12"/>
  <c r="R470" i="12"/>
  <c r="R471" i="12"/>
  <c r="R472" i="12"/>
  <c r="R473" i="12"/>
  <c r="R474" i="12"/>
  <c r="R475" i="12"/>
  <c r="R476" i="12"/>
  <c r="R477" i="12"/>
  <c r="R478" i="12"/>
  <c r="R479" i="12"/>
  <c r="R480" i="12"/>
  <c r="R481" i="12"/>
  <c r="R482" i="12"/>
  <c r="R483" i="12"/>
  <c r="R484" i="12"/>
  <c r="R485" i="12"/>
  <c r="R486" i="12"/>
  <c r="R487" i="12"/>
  <c r="R488" i="12"/>
  <c r="R489" i="12"/>
  <c r="R490" i="12"/>
  <c r="R491" i="12"/>
  <c r="R492" i="12"/>
  <c r="R493" i="12"/>
  <c r="R494" i="12"/>
  <c r="R495" i="12"/>
  <c r="R496" i="12"/>
  <c r="R497" i="12"/>
  <c r="R498" i="12"/>
  <c r="R499" i="12"/>
  <c r="R500" i="12"/>
  <c r="R501" i="12"/>
  <c r="R502" i="12"/>
  <c r="R503" i="12"/>
  <c r="R504" i="12"/>
  <c r="R505" i="12"/>
  <c r="R506" i="12"/>
  <c r="R507" i="12"/>
  <c r="R508" i="12"/>
  <c r="R509" i="12"/>
  <c r="R510" i="12"/>
  <c r="R511" i="12"/>
  <c r="R512" i="12"/>
  <c r="R513" i="12"/>
  <c r="R514" i="12"/>
  <c r="R515" i="12"/>
  <c r="R516" i="12"/>
  <c r="R517" i="12"/>
  <c r="R518" i="12"/>
  <c r="R519" i="12"/>
  <c r="R520" i="12"/>
  <c r="R521" i="12"/>
  <c r="R522" i="12"/>
  <c r="R523" i="12"/>
  <c r="R524" i="12"/>
  <c r="R525" i="12"/>
  <c r="R526" i="12"/>
  <c r="R527" i="12"/>
  <c r="R528" i="12"/>
  <c r="R529" i="12"/>
  <c r="R530" i="12"/>
  <c r="R531" i="12"/>
  <c r="R532" i="12"/>
  <c r="R533" i="12"/>
  <c r="R534" i="12"/>
  <c r="R535" i="12"/>
  <c r="R536" i="12"/>
  <c r="R537" i="12"/>
  <c r="R538" i="12"/>
  <c r="R539" i="12"/>
  <c r="R540" i="12"/>
  <c r="R541" i="12"/>
  <c r="R542" i="12"/>
  <c r="R543" i="12"/>
  <c r="R544" i="12"/>
  <c r="R545" i="12"/>
  <c r="R546" i="12"/>
  <c r="R547" i="12"/>
  <c r="R548" i="12"/>
  <c r="R549" i="12"/>
  <c r="R550" i="12"/>
  <c r="R551" i="12"/>
  <c r="R552" i="12"/>
  <c r="R553" i="12"/>
  <c r="R554" i="12"/>
  <c r="R555" i="12"/>
  <c r="R556" i="12"/>
  <c r="R557" i="12"/>
  <c r="R558" i="12"/>
  <c r="R559" i="12"/>
  <c r="R560" i="12"/>
  <c r="R561" i="12"/>
  <c r="R562" i="12"/>
  <c r="R563" i="12"/>
  <c r="R564" i="12"/>
  <c r="R565" i="12"/>
  <c r="R566" i="12"/>
  <c r="R567" i="12"/>
  <c r="R568" i="12"/>
  <c r="R569" i="12"/>
  <c r="R570" i="12"/>
  <c r="R571" i="12"/>
  <c r="R572" i="12"/>
  <c r="R573" i="12"/>
  <c r="R574" i="12"/>
  <c r="R575" i="12"/>
  <c r="R576" i="12"/>
  <c r="R577" i="12"/>
  <c r="R578" i="12"/>
  <c r="R579" i="12"/>
  <c r="R580" i="12"/>
  <c r="R581" i="12"/>
  <c r="R582" i="12"/>
  <c r="R583" i="12"/>
  <c r="R584" i="12"/>
  <c r="R585" i="12"/>
  <c r="R586" i="12"/>
  <c r="R587" i="12"/>
  <c r="R588" i="12"/>
  <c r="R589" i="12"/>
  <c r="R590" i="12"/>
  <c r="R591" i="12"/>
  <c r="R592" i="12"/>
  <c r="R593" i="12"/>
  <c r="R594" i="12"/>
  <c r="R595" i="12"/>
  <c r="R596" i="12"/>
  <c r="R597" i="12"/>
  <c r="R598" i="12"/>
  <c r="R599" i="12"/>
  <c r="R600" i="12"/>
  <c r="R601" i="12"/>
  <c r="R602" i="12"/>
  <c r="R603" i="12"/>
  <c r="R604" i="12"/>
  <c r="R605" i="12"/>
  <c r="R606" i="12"/>
  <c r="R607" i="12"/>
  <c r="R608" i="12"/>
  <c r="R609" i="12"/>
  <c r="R610" i="12"/>
  <c r="R611" i="12"/>
  <c r="R612" i="12"/>
  <c r="R613" i="12"/>
  <c r="R614" i="12"/>
  <c r="R615" i="12"/>
  <c r="R616" i="12"/>
  <c r="R617" i="12"/>
  <c r="R618" i="12"/>
  <c r="R619" i="12"/>
  <c r="R620" i="12"/>
  <c r="R621" i="12"/>
  <c r="R622" i="12"/>
  <c r="R623" i="12"/>
  <c r="R624" i="12"/>
  <c r="R625" i="12"/>
  <c r="R626" i="12"/>
  <c r="R627" i="12"/>
  <c r="R628" i="12"/>
  <c r="R629" i="12"/>
  <c r="R630" i="12"/>
  <c r="R631" i="12"/>
  <c r="R632" i="12"/>
  <c r="R633" i="12"/>
  <c r="R634" i="12"/>
  <c r="R635" i="12"/>
  <c r="R636" i="12"/>
  <c r="R637" i="12"/>
  <c r="R638" i="12"/>
  <c r="R639" i="12"/>
  <c r="R640" i="12"/>
  <c r="R641" i="12"/>
  <c r="R642" i="12"/>
  <c r="R643" i="12"/>
  <c r="R644" i="12"/>
  <c r="R645" i="12"/>
  <c r="R646" i="12"/>
  <c r="R647" i="12"/>
  <c r="R648" i="12"/>
  <c r="R649" i="12"/>
  <c r="R650" i="12"/>
  <c r="R651" i="12"/>
  <c r="R652" i="12"/>
  <c r="R653" i="12"/>
  <c r="R654" i="12"/>
  <c r="R655" i="12"/>
  <c r="R656" i="12"/>
  <c r="R657" i="12"/>
  <c r="R658" i="12"/>
  <c r="R659" i="12"/>
  <c r="R660" i="12"/>
  <c r="R661" i="12"/>
  <c r="R662" i="12"/>
  <c r="R663" i="12"/>
  <c r="R664" i="12"/>
  <c r="R665" i="12"/>
  <c r="R666" i="12"/>
  <c r="R667" i="12"/>
  <c r="R668" i="12"/>
  <c r="R669" i="12"/>
  <c r="R670" i="12"/>
  <c r="R671" i="12"/>
  <c r="R672" i="12"/>
  <c r="R673" i="12"/>
  <c r="R674" i="12"/>
  <c r="R675" i="12"/>
  <c r="R676" i="12"/>
  <c r="R677" i="12"/>
  <c r="R678" i="12"/>
  <c r="R679" i="12"/>
  <c r="R680" i="12"/>
  <c r="R681" i="12"/>
  <c r="R682" i="12"/>
  <c r="R683" i="12"/>
  <c r="R684" i="12"/>
  <c r="R685" i="12"/>
  <c r="R686" i="12"/>
  <c r="R687" i="12"/>
  <c r="R688" i="12"/>
  <c r="R689" i="12"/>
  <c r="R690" i="12"/>
  <c r="R691" i="12"/>
  <c r="R692" i="12"/>
  <c r="R693" i="12"/>
  <c r="R694" i="12"/>
  <c r="R695" i="12"/>
  <c r="R696" i="12"/>
  <c r="R697" i="12"/>
  <c r="R698" i="12"/>
  <c r="R699" i="12"/>
  <c r="R700" i="12"/>
  <c r="R701" i="12"/>
  <c r="R702" i="12"/>
  <c r="R703" i="12"/>
  <c r="R704" i="12"/>
  <c r="R705" i="12"/>
  <c r="R706" i="12"/>
  <c r="R707" i="12"/>
  <c r="R708" i="12"/>
  <c r="R709" i="12"/>
  <c r="R710" i="12"/>
  <c r="R711" i="12"/>
  <c r="R712" i="12"/>
  <c r="R713" i="12"/>
  <c r="R714" i="12"/>
  <c r="R715" i="12"/>
  <c r="R716" i="12"/>
  <c r="R717" i="12"/>
  <c r="R718" i="12"/>
  <c r="R719" i="12"/>
  <c r="R720" i="12"/>
  <c r="R721" i="12"/>
  <c r="R722" i="12"/>
  <c r="R723" i="12"/>
  <c r="R724" i="12"/>
  <c r="R725" i="12"/>
  <c r="R726" i="12"/>
  <c r="R727" i="12"/>
  <c r="R728" i="12"/>
  <c r="R729" i="12"/>
  <c r="R730" i="12"/>
  <c r="R731" i="12"/>
  <c r="R732" i="12"/>
  <c r="R733" i="12"/>
  <c r="R734" i="12"/>
  <c r="R735" i="12"/>
  <c r="R736" i="12"/>
  <c r="R737" i="12"/>
  <c r="R738" i="12"/>
  <c r="R739" i="12"/>
  <c r="R740" i="12"/>
  <c r="R741" i="12"/>
  <c r="R742" i="12"/>
  <c r="R743" i="12"/>
  <c r="R744" i="12"/>
  <c r="R745" i="12"/>
  <c r="R746" i="12"/>
  <c r="R747" i="12"/>
  <c r="R748" i="12"/>
  <c r="R749" i="12"/>
  <c r="R750" i="12"/>
  <c r="R751" i="12"/>
  <c r="R752" i="12"/>
  <c r="R753" i="12"/>
  <c r="R754" i="12"/>
  <c r="R755" i="12"/>
  <c r="R756" i="12"/>
  <c r="R757" i="12"/>
  <c r="R758" i="12"/>
  <c r="R759" i="12"/>
  <c r="R760" i="12"/>
  <c r="R761" i="12"/>
  <c r="R762" i="12"/>
  <c r="R763" i="12"/>
  <c r="R764" i="12"/>
  <c r="R765" i="12"/>
  <c r="R766" i="12"/>
  <c r="R767" i="12"/>
  <c r="R768" i="12"/>
  <c r="R769" i="12"/>
  <c r="R770" i="12"/>
  <c r="R771" i="12"/>
  <c r="R772" i="12"/>
  <c r="R773" i="12"/>
  <c r="R774" i="12"/>
  <c r="R775" i="12"/>
  <c r="R776" i="12"/>
  <c r="R777" i="12"/>
  <c r="R778" i="12"/>
  <c r="R779" i="12"/>
  <c r="R780" i="12"/>
  <c r="R781" i="12"/>
  <c r="R782" i="12"/>
  <c r="R783" i="12"/>
  <c r="R784" i="12"/>
  <c r="R785" i="12"/>
  <c r="R786" i="12"/>
  <c r="R787" i="12"/>
  <c r="R788" i="12"/>
  <c r="R789" i="12"/>
  <c r="R790" i="12"/>
  <c r="R791" i="12"/>
  <c r="R792" i="12"/>
  <c r="R793" i="12"/>
  <c r="R794" i="12"/>
  <c r="R795" i="12"/>
  <c r="R796" i="12"/>
  <c r="R797" i="12"/>
  <c r="R798" i="12"/>
  <c r="R799" i="12"/>
  <c r="R800" i="12"/>
  <c r="R801" i="12"/>
  <c r="R802" i="12"/>
  <c r="R803" i="12"/>
  <c r="R804" i="12"/>
  <c r="R805" i="12"/>
  <c r="R806" i="12"/>
  <c r="R807" i="12"/>
  <c r="R808" i="12"/>
  <c r="R809" i="12"/>
  <c r="R810" i="12"/>
  <c r="R811" i="12"/>
  <c r="R812" i="12"/>
  <c r="R813" i="12"/>
  <c r="R814" i="12"/>
  <c r="R815" i="12"/>
  <c r="R816" i="12"/>
  <c r="R817" i="12"/>
  <c r="R818" i="12"/>
  <c r="R819" i="12"/>
  <c r="R820" i="12"/>
  <c r="R821" i="12"/>
  <c r="R822" i="12"/>
  <c r="R823" i="12"/>
  <c r="R824" i="12"/>
  <c r="R825" i="12"/>
  <c r="R826" i="12"/>
  <c r="R827" i="12"/>
  <c r="R828" i="12"/>
  <c r="R829" i="12"/>
  <c r="R830" i="12"/>
  <c r="R831" i="12"/>
  <c r="R832" i="12"/>
  <c r="R833" i="12"/>
  <c r="R834" i="12"/>
  <c r="R835" i="12"/>
  <c r="R836" i="12"/>
  <c r="R837" i="12"/>
  <c r="R838" i="12"/>
  <c r="R839" i="12"/>
  <c r="R840" i="12"/>
  <c r="R841" i="12"/>
  <c r="R842" i="12"/>
  <c r="R843" i="12"/>
  <c r="R844" i="12"/>
  <c r="R845" i="12"/>
  <c r="R846" i="12"/>
  <c r="R847" i="12"/>
  <c r="R848" i="12"/>
  <c r="R849" i="12"/>
  <c r="R850" i="12"/>
  <c r="R851" i="12"/>
  <c r="R852" i="12"/>
  <c r="R853" i="12"/>
  <c r="R854" i="12"/>
  <c r="R855" i="12"/>
  <c r="R856" i="12"/>
  <c r="R857" i="12"/>
  <c r="R858" i="12"/>
  <c r="R859" i="12"/>
  <c r="R860" i="12"/>
  <c r="R861" i="12"/>
  <c r="R862" i="12"/>
  <c r="R863" i="12"/>
  <c r="R864" i="12"/>
  <c r="R865" i="12"/>
  <c r="R866" i="12"/>
  <c r="R867" i="12"/>
  <c r="R868" i="12"/>
  <c r="R869" i="12"/>
  <c r="R870" i="12"/>
  <c r="R871" i="12"/>
  <c r="R872" i="12"/>
  <c r="R873" i="12"/>
  <c r="R874" i="12"/>
  <c r="R875" i="12"/>
  <c r="R876" i="12"/>
  <c r="R877" i="12"/>
  <c r="R878" i="12"/>
  <c r="R879" i="12"/>
  <c r="R880" i="12"/>
  <c r="R881" i="12"/>
  <c r="R882" i="12"/>
  <c r="R883" i="12"/>
  <c r="R884" i="12"/>
  <c r="R885" i="12"/>
  <c r="R886" i="12"/>
  <c r="R887" i="12"/>
  <c r="R888" i="12"/>
  <c r="R889" i="12"/>
  <c r="R890" i="12"/>
  <c r="R891" i="12"/>
  <c r="R892" i="12"/>
  <c r="R893" i="12"/>
  <c r="R894" i="12"/>
  <c r="R895" i="12"/>
  <c r="R896" i="12"/>
  <c r="R897" i="12"/>
  <c r="R898" i="12"/>
  <c r="R899" i="12"/>
  <c r="R900" i="12"/>
  <c r="R901" i="12"/>
  <c r="R902" i="12"/>
  <c r="R903" i="12"/>
  <c r="R904" i="12"/>
  <c r="R905" i="12"/>
  <c r="R906" i="12"/>
  <c r="R907" i="12"/>
  <c r="R908" i="12"/>
  <c r="R909" i="12"/>
  <c r="R910" i="12"/>
  <c r="R911" i="12"/>
  <c r="R912" i="12"/>
  <c r="R913" i="12"/>
  <c r="R914" i="12"/>
  <c r="R915" i="12"/>
  <c r="R916" i="12"/>
  <c r="R917" i="12"/>
  <c r="R918" i="12"/>
  <c r="R919" i="12"/>
  <c r="R920" i="12"/>
  <c r="R921" i="12"/>
  <c r="R922" i="12"/>
  <c r="R923" i="12"/>
  <c r="R924" i="12"/>
  <c r="R925" i="12"/>
  <c r="R926" i="12"/>
  <c r="R927" i="12"/>
  <c r="R928" i="12"/>
  <c r="R929" i="12"/>
  <c r="R930" i="12"/>
  <c r="R931" i="12"/>
  <c r="R932" i="12"/>
  <c r="R933" i="12"/>
  <c r="R934" i="12"/>
  <c r="R935" i="12"/>
  <c r="R936" i="12"/>
  <c r="R937" i="12"/>
  <c r="R938" i="12"/>
  <c r="R939" i="12"/>
  <c r="R940" i="12"/>
  <c r="R941" i="12"/>
  <c r="R942" i="12"/>
  <c r="R943" i="12"/>
  <c r="R944" i="12"/>
  <c r="R945" i="12"/>
  <c r="R946" i="12"/>
  <c r="R947" i="12"/>
  <c r="R948" i="12"/>
  <c r="R949" i="12"/>
  <c r="R950" i="12"/>
  <c r="R951" i="12"/>
  <c r="R952" i="12"/>
  <c r="R953" i="12"/>
  <c r="R954" i="12"/>
  <c r="R955" i="12"/>
  <c r="R956" i="12"/>
  <c r="R957" i="12"/>
  <c r="R958" i="12"/>
  <c r="R959" i="12"/>
  <c r="R960" i="12"/>
  <c r="R961" i="12"/>
  <c r="R962" i="12"/>
  <c r="R963" i="12"/>
  <c r="R964" i="12"/>
  <c r="R965" i="12"/>
  <c r="R966" i="12"/>
  <c r="R967" i="12"/>
  <c r="R968" i="12"/>
  <c r="R969" i="12"/>
  <c r="R970" i="12"/>
  <c r="R971" i="12"/>
  <c r="R972" i="12"/>
  <c r="R973" i="12"/>
  <c r="R974" i="12"/>
  <c r="R975" i="12"/>
  <c r="R976" i="12"/>
  <c r="R977" i="12"/>
  <c r="R978" i="12"/>
  <c r="R979" i="12"/>
  <c r="R980" i="12"/>
  <c r="R981" i="12"/>
  <c r="R982" i="12"/>
  <c r="R983" i="12"/>
  <c r="R984" i="12"/>
  <c r="R985" i="12"/>
  <c r="R986" i="12"/>
  <c r="R987" i="12"/>
  <c r="R988" i="12"/>
  <c r="R989" i="12"/>
  <c r="R990" i="12"/>
  <c r="R991" i="12"/>
  <c r="R992" i="12"/>
  <c r="R993" i="12"/>
  <c r="R994" i="12"/>
  <c r="R995" i="12"/>
  <c r="R996" i="12"/>
  <c r="R997" i="12"/>
  <c r="R998" i="12"/>
  <c r="R999" i="12"/>
  <c r="R1000" i="12"/>
  <c r="R1001" i="12"/>
  <c r="R1002" i="12"/>
  <c r="R1003" i="12"/>
  <c r="R1004" i="12"/>
  <c r="R1005" i="12"/>
  <c r="R1006" i="12"/>
  <c r="R1007" i="12"/>
  <c r="R1008" i="12"/>
  <c r="R1009" i="12"/>
  <c r="R1010" i="12"/>
  <c r="R1011" i="12"/>
  <c r="R1012" i="12"/>
  <c r="R1013" i="12"/>
  <c r="R1014" i="12"/>
  <c r="R1015" i="12"/>
  <c r="R1016" i="12"/>
  <c r="R1017" i="12"/>
  <c r="R1018" i="12"/>
  <c r="R1019" i="12"/>
  <c r="R1020" i="12"/>
  <c r="R1021" i="12"/>
  <c r="R1022" i="12"/>
  <c r="R1023" i="12"/>
  <c r="R1024" i="12"/>
  <c r="R1025" i="12"/>
  <c r="R1026" i="12"/>
  <c r="R1027" i="12"/>
  <c r="R1028" i="12"/>
  <c r="R1029" i="12"/>
  <c r="R1030" i="12"/>
  <c r="R1031" i="12"/>
  <c r="R1032" i="12"/>
  <c r="R1033" i="12"/>
  <c r="R1034" i="12"/>
  <c r="R1035" i="12"/>
  <c r="R1036" i="12"/>
  <c r="R1037" i="12"/>
  <c r="R1038" i="12"/>
  <c r="R1039" i="12"/>
  <c r="R1040" i="12"/>
  <c r="R1041" i="12"/>
  <c r="R1042" i="12"/>
  <c r="R1043" i="12"/>
  <c r="R1044" i="12"/>
  <c r="R1045" i="12"/>
  <c r="R1046" i="12"/>
  <c r="R1047" i="12"/>
  <c r="R1048" i="12"/>
  <c r="R1049" i="12"/>
  <c r="R1050" i="12"/>
  <c r="R1051" i="12"/>
  <c r="R1052" i="12"/>
  <c r="R1053" i="12"/>
  <c r="R1054" i="12"/>
  <c r="R1055" i="12"/>
  <c r="R1056" i="12"/>
  <c r="R1057" i="12"/>
  <c r="R1058" i="12"/>
  <c r="R1059" i="12"/>
  <c r="R1060" i="12"/>
  <c r="R1061" i="12"/>
  <c r="R1062" i="12"/>
  <c r="R1063" i="12"/>
  <c r="R1064" i="12"/>
  <c r="R1065" i="12"/>
  <c r="R1066" i="12"/>
  <c r="R1067" i="12"/>
  <c r="R1068" i="12"/>
  <c r="R1069" i="12"/>
  <c r="R1070" i="12"/>
  <c r="R1071" i="12"/>
  <c r="R1072" i="12"/>
  <c r="R1073" i="12"/>
  <c r="R1074" i="12"/>
  <c r="R1075" i="12"/>
  <c r="R1076" i="12"/>
  <c r="R1077" i="12"/>
  <c r="R1078" i="12"/>
  <c r="R1079" i="12"/>
  <c r="R1080" i="12"/>
  <c r="R1081" i="12"/>
  <c r="R1082" i="12"/>
  <c r="R1083" i="12"/>
  <c r="R1084" i="12"/>
  <c r="R1085" i="12"/>
  <c r="R1086" i="12"/>
  <c r="R1087" i="12"/>
  <c r="R1088" i="12"/>
  <c r="R1089" i="12"/>
  <c r="R1090" i="12"/>
  <c r="R1091" i="12"/>
  <c r="R1092" i="12"/>
  <c r="R1093" i="12"/>
  <c r="R1094" i="12"/>
  <c r="R1095" i="12"/>
  <c r="R1096" i="12"/>
  <c r="R1097" i="12"/>
  <c r="R1098" i="12"/>
  <c r="R1099" i="12"/>
  <c r="R1100" i="12"/>
  <c r="R1101" i="12"/>
  <c r="R1102" i="12"/>
  <c r="R1103" i="12"/>
  <c r="R1104" i="12"/>
  <c r="R1105" i="12"/>
  <c r="R1106" i="12"/>
  <c r="R1107" i="12"/>
  <c r="R1108" i="12"/>
  <c r="R1109" i="12"/>
  <c r="R1110" i="12"/>
  <c r="R1111" i="12"/>
  <c r="R1112" i="12"/>
  <c r="R1113" i="12"/>
  <c r="R1114" i="12"/>
  <c r="R1115" i="12"/>
  <c r="R1116" i="12"/>
  <c r="R1117" i="12"/>
  <c r="R1118" i="12"/>
  <c r="R1119" i="12"/>
  <c r="R1120" i="12"/>
  <c r="R1121" i="12"/>
  <c r="R1122" i="12"/>
  <c r="R1123" i="12"/>
  <c r="R1124" i="12"/>
  <c r="R1125" i="12"/>
  <c r="R1126" i="12"/>
  <c r="R1127" i="12"/>
  <c r="R1128" i="12"/>
  <c r="R1129" i="12"/>
  <c r="R1130" i="12"/>
  <c r="R1131" i="12"/>
  <c r="R1132" i="12"/>
  <c r="R1133" i="12"/>
  <c r="R1134" i="12"/>
  <c r="R1135" i="12"/>
  <c r="R1136" i="12"/>
  <c r="R1137" i="12"/>
  <c r="R1138" i="12"/>
  <c r="R1139" i="12"/>
  <c r="R1140" i="12"/>
  <c r="R1141" i="12"/>
  <c r="R1142" i="12"/>
  <c r="R1143" i="12"/>
  <c r="R1144" i="12"/>
  <c r="R1145" i="12"/>
  <c r="R1146" i="12"/>
  <c r="R1147" i="12"/>
  <c r="R1148" i="12"/>
  <c r="R1149" i="12"/>
  <c r="R1150" i="12"/>
  <c r="R1151" i="12"/>
  <c r="R1152" i="12"/>
  <c r="R1153" i="12"/>
  <c r="R1154" i="12"/>
  <c r="R1155" i="12"/>
  <c r="R1156" i="12"/>
  <c r="R1157" i="12"/>
  <c r="R1158" i="12"/>
  <c r="R1159" i="12"/>
  <c r="R1160" i="12"/>
  <c r="R1161" i="12"/>
  <c r="R1162" i="12"/>
  <c r="R1163" i="12"/>
  <c r="R1164" i="12"/>
  <c r="R1165" i="12"/>
  <c r="R1166" i="12"/>
  <c r="R1167" i="12"/>
  <c r="R1168" i="12"/>
  <c r="R1169" i="12"/>
  <c r="R1170" i="12"/>
  <c r="R1171" i="12"/>
  <c r="R1172" i="12"/>
  <c r="R1173" i="12"/>
  <c r="R1174" i="12"/>
  <c r="R1175" i="12"/>
  <c r="R1176" i="12"/>
  <c r="R1177" i="12"/>
  <c r="R1178" i="12"/>
  <c r="R1179" i="12"/>
  <c r="R1180" i="12"/>
  <c r="R1181" i="12"/>
  <c r="R1182" i="12"/>
  <c r="R1183" i="12"/>
  <c r="R1184" i="12"/>
  <c r="R1185" i="12"/>
  <c r="R1186" i="12"/>
  <c r="R1187" i="12"/>
  <c r="R1188" i="12"/>
  <c r="R1189" i="12"/>
  <c r="R1190" i="12"/>
  <c r="R1191" i="12"/>
  <c r="R1192" i="12"/>
  <c r="R1193" i="12"/>
  <c r="R1194" i="12"/>
  <c r="R1195" i="12"/>
  <c r="R1196" i="12"/>
  <c r="R1197" i="12"/>
  <c r="R1198" i="12"/>
  <c r="R1199" i="12"/>
  <c r="R1200" i="12"/>
  <c r="R1201" i="12"/>
  <c r="R1202" i="12"/>
  <c r="R1203" i="12"/>
  <c r="R1204" i="12"/>
  <c r="R1205" i="12"/>
  <c r="R1206" i="12"/>
  <c r="R1207" i="12"/>
  <c r="R1208" i="12"/>
  <c r="R1209" i="12"/>
  <c r="R1210" i="12"/>
  <c r="R1211" i="12"/>
  <c r="R1212" i="12"/>
  <c r="R1213" i="12"/>
  <c r="R1214" i="12"/>
  <c r="R1215" i="12"/>
  <c r="R1216" i="12"/>
  <c r="R1217" i="12"/>
  <c r="R1218" i="12"/>
  <c r="R1219" i="12"/>
  <c r="R1220" i="12"/>
  <c r="R1221" i="12"/>
  <c r="R1222" i="12"/>
  <c r="R1223" i="12"/>
  <c r="R1224" i="12"/>
  <c r="R1225" i="12"/>
  <c r="R1226" i="12"/>
  <c r="R1227" i="12"/>
  <c r="R1228" i="12"/>
  <c r="R1229" i="12"/>
  <c r="R1230" i="12"/>
  <c r="R1231" i="12"/>
  <c r="R1232" i="12"/>
  <c r="R1233" i="12"/>
  <c r="R1234" i="12"/>
  <c r="R1235" i="12"/>
  <c r="R1236" i="12"/>
  <c r="R1237" i="12"/>
  <c r="R1238" i="12"/>
  <c r="R1239" i="12"/>
  <c r="R1240" i="12"/>
  <c r="R1241" i="12"/>
  <c r="R1242" i="12"/>
  <c r="R1243" i="12"/>
  <c r="R1244" i="12"/>
  <c r="R1245" i="12"/>
  <c r="R1246" i="12"/>
  <c r="R1247" i="12"/>
  <c r="R1248" i="12"/>
  <c r="R1249" i="12"/>
  <c r="R1250" i="12"/>
  <c r="R1251" i="12"/>
  <c r="R1252" i="12"/>
  <c r="R1253" i="12"/>
  <c r="R1254" i="12"/>
  <c r="R1255" i="12"/>
  <c r="R1256" i="12"/>
  <c r="R1257" i="12"/>
  <c r="R1258" i="12"/>
  <c r="R1259" i="12"/>
  <c r="R1260" i="12"/>
  <c r="R1261" i="12"/>
  <c r="R1262" i="12"/>
  <c r="R1263" i="12"/>
  <c r="R1264" i="12"/>
  <c r="R1265" i="12"/>
  <c r="R1266" i="12"/>
  <c r="R1267" i="12"/>
  <c r="R1268" i="12"/>
  <c r="R1269" i="12"/>
  <c r="R1270" i="12"/>
  <c r="R1271" i="12"/>
  <c r="R1272" i="12"/>
  <c r="R1273" i="12"/>
  <c r="R1274" i="12"/>
  <c r="R1275" i="12"/>
  <c r="R1276" i="12"/>
  <c r="R1277" i="12"/>
  <c r="R1278" i="12"/>
  <c r="R1279" i="12"/>
  <c r="R1280" i="12"/>
  <c r="R1281" i="12"/>
  <c r="R1282" i="12"/>
  <c r="R1283" i="12"/>
  <c r="R1284" i="12"/>
  <c r="R1285" i="12"/>
  <c r="R1286" i="12"/>
  <c r="R1287" i="12"/>
  <c r="R1288" i="12"/>
  <c r="R1289" i="12"/>
  <c r="R1290" i="12"/>
  <c r="R1291" i="12"/>
  <c r="R1292" i="12"/>
  <c r="R1293" i="12"/>
  <c r="R1294" i="12"/>
  <c r="R1295" i="12"/>
  <c r="R1296" i="12"/>
  <c r="R1297" i="12"/>
  <c r="R1298" i="12"/>
  <c r="R1299" i="12"/>
  <c r="R1300" i="12"/>
  <c r="R1301" i="12"/>
  <c r="R1302" i="12"/>
  <c r="R1303" i="12"/>
  <c r="R1304" i="12"/>
  <c r="R1305" i="12"/>
  <c r="R1306" i="12"/>
  <c r="R1307" i="12"/>
  <c r="R1308" i="12"/>
  <c r="R1309" i="12"/>
  <c r="R1310" i="12"/>
  <c r="R1311" i="12"/>
  <c r="R1312" i="12"/>
  <c r="R1313" i="12"/>
  <c r="R1314" i="12"/>
  <c r="R1315" i="12"/>
  <c r="R1316" i="12"/>
  <c r="R1317" i="12"/>
  <c r="R1318" i="12"/>
  <c r="R1319" i="12"/>
  <c r="R1320" i="12"/>
  <c r="R1321" i="12"/>
  <c r="R1322" i="12"/>
  <c r="R1323" i="12"/>
  <c r="R1324" i="12"/>
  <c r="R1325" i="12"/>
  <c r="R1326" i="12"/>
  <c r="R1327" i="12"/>
  <c r="R1328" i="12"/>
  <c r="R1329" i="12"/>
  <c r="R1330" i="12"/>
  <c r="R1331" i="12"/>
  <c r="R1332" i="12"/>
  <c r="R1333" i="12"/>
  <c r="R1334" i="12"/>
  <c r="R1335" i="12"/>
  <c r="R1336" i="12"/>
  <c r="R1337" i="12"/>
  <c r="R1338" i="12"/>
  <c r="R1339" i="12"/>
  <c r="R1340" i="12"/>
  <c r="R1341" i="12"/>
  <c r="R1342" i="12"/>
  <c r="R1343" i="12"/>
  <c r="R1344" i="12"/>
  <c r="R1345" i="12"/>
  <c r="R1346" i="12"/>
  <c r="R1347" i="12"/>
  <c r="R1348" i="12"/>
  <c r="R1349" i="12"/>
  <c r="R1350" i="12"/>
  <c r="R1351" i="12"/>
  <c r="R1352" i="12"/>
  <c r="R1353" i="12"/>
  <c r="R1354" i="12"/>
  <c r="R1355" i="12"/>
  <c r="R1356" i="12"/>
  <c r="R1357" i="12"/>
  <c r="R1358" i="12"/>
  <c r="R1359" i="12"/>
  <c r="R1360" i="12"/>
  <c r="R1361" i="12"/>
  <c r="R1362" i="12"/>
  <c r="R1363" i="12"/>
  <c r="R1364" i="12"/>
  <c r="R1365" i="12"/>
  <c r="R1366" i="12"/>
  <c r="R1367" i="12"/>
  <c r="R1368" i="12"/>
  <c r="R1369" i="12"/>
  <c r="R1370" i="12"/>
  <c r="R1371" i="12"/>
  <c r="R1372" i="12"/>
  <c r="R1373" i="12"/>
  <c r="R1374" i="12"/>
  <c r="R1375" i="12"/>
  <c r="R1376" i="12"/>
  <c r="R1377" i="12"/>
  <c r="R1378" i="12"/>
  <c r="R1379" i="12"/>
  <c r="R1380" i="12"/>
  <c r="R1381" i="12"/>
  <c r="R1382" i="12"/>
  <c r="R1383" i="12"/>
  <c r="R1384" i="12"/>
  <c r="R1385" i="12"/>
  <c r="R1386" i="12"/>
  <c r="R1387" i="12"/>
  <c r="R1388" i="12"/>
  <c r="R1389" i="12"/>
  <c r="Q9" i="12"/>
  <c r="Q10" i="12"/>
  <c r="Q11" i="12"/>
  <c r="Q12" i="12"/>
  <c r="Q13" i="12"/>
  <c r="Q14" i="12"/>
  <c r="Q15" i="12"/>
  <c r="Q16" i="12"/>
  <c r="Q17" i="12"/>
  <c r="Q18" i="12"/>
  <c r="Q19" i="12"/>
  <c r="Q20" i="12"/>
  <c r="Q21" i="12"/>
  <c r="Q22" i="12"/>
  <c r="Q23" i="12"/>
  <c r="Q24" i="12"/>
  <c r="Q25" i="12"/>
  <c r="Q26" i="12"/>
  <c r="Q27" i="12"/>
  <c r="Q28" i="12"/>
  <c r="Q29" i="12"/>
  <c r="Q30" i="12"/>
  <c r="Q31" i="12"/>
  <c r="Q32" i="12"/>
  <c r="Q33" i="12"/>
  <c r="Q34" i="12"/>
  <c r="Q35" i="12"/>
  <c r="Q36" i="12"/>
  <c r="Q37" i="12"/>
  <c r="Q38" i="12"/>
  <c r="Q39" i="12"/>
  <c r="Q40" i="12"/>
  <c r="Q41" i="12"/>
  <c r="Q42" i="12"/>
  <c r="Q43" i="12"/>
  <c r="Q44" i="12"/>
  <c r="Q45" i="12"/>
  <c r="Q46" i="12"/>
  <c r="Q47" i="12"/>
  <c r="Q48" i="12"/>
  <c r="Q49" i="12"/>
  <c r="Q50" i="12"/>
  <c r="Q51" i="12"/>
  <c r="Q52" i="12"/>
  <c r="Q53" i="12"/>
  <c r="Q54" i="12"/>
  <c r="Q55" i="12"/>
  <c r="Q56" i="12"/>
  <c r="Q57" i="12"/>
  <c r="Q58" i="12"/>
  <c r="Q59" i="12"/>
  <c r="Q60" i="12"/>
  <c r="Q61" i="12"/>
  <c r="Q62" i="12"/>
  <c r="Q63" i="12"/>
  <c r="Q64" i="12"/>
  <c r="Q65" i="12"/>
  <c r="Q66" i="12"/>
  <c r="Q67" i="12"/>
  <c r="Q68" i="12"/>
  <c r="Q69" i="12"/>
  <c r="Q70" i="12"/>
  <c r="Q71" i="12"/>
  <c r="Q72" i="12"/>
  <c r="Q73" i="12"/>
  <c r="Q74" i="12"/>
  <c r="Q75" i="12"/>
  <c r="Q76" i="12"/>
  <c r="Q77" i="12"/>
  <c r="Q78" i="12"/>
  <c r="Q79" i="12"/>
  <c r="Q80" i="12"/>
  <c r="Q81" i="12"/>
  <c r="Q82" i="12"/>
  <c r="Q83" i="12"/>
  <c r="Q84" i="12"/>
  <c r="Q85" i="12"/>
  <c r="Q86" i="12"/>
  <c r="Q87" i="12"/>
  <c r="Q88" i="12"/>
  <c r="Q89" i="12"/>
  <c r="Q90" i="12"/>
  <c r="Q91" i="12"/>
  <c r="Q92" i="12"/>
  <c r="Q93" i="12"/>
  <c r="Q94" i="12"/>
  <c r="Q95" i="12"/>
  <c r="Q96" i="12"/>
  <c r="Q97" i="12"/>
  <c r="Q98" i="12"/>
  <c r="Q99" i="12"/>
  <c r="Q100" i="12"/>
  <c r="Q101" i="12"/>
  <c r="Q102" i="12"/>
  <c r="Q103" i="12"/>
  <c r="Q104" i="12"/>
  <c r="Q105" i="12"/>
  <c r="Q106" i="12"/>
  <c r="Q107" i="12"/>
  <c r="Q108" i="12"/>
  <c r="Q109" i="12"/>
  <c r="Q110" i="12"/>
  <c r="Q111" i="12"/>
  <c r="Q112" i="12"/>
  <c r="Q113" i="12"/>
  <c r="Q114" i="12"/>
  <c r="Q115" i="12"/>
  <c r="Q116" i="12"/>
  <c r="Q117" i="12"/>
  <c r="Q118" i="12"/>
  <c r="Q119" i="12"/>
  <c r="Q120" i="12"/>
  <c r="Q121" i="12"/>
  <c r="Q122" i="12"/>
  <c r="Q123" i="12"/>
  <c r="Q124" i="12"/>
  <c r="Q125" i="12"/>
  <c r="Q126" i="12"/>
  <c r="Q127" i="12"/>
  <c r="Q128" i="12"/>
  <c r="Q129" i="12"/>
  <c r="Q130" i="12"/>
  <c r="Q131" i="12"/>
  <c r="Q132" i="12"/>
  <c r="Q133" i="12"/>
  <c r="Q134" i="12"/>
  <c r="Q135" i="12"/>
  <c r="Q136" i="12"/>
  <c r="Q137" i="12"/>
  <c r="Q138" i="12"/>
  <c r="Q139" i="12"/>
  <c r="Q140" i="12"/>
  <c r="Q141" i="12"/>
  <c r="Q142" i="12"/>
  <c r="Q143" i="12"/>
  <c r="Q144" i="12"/>
  <c r="Q145" i="12"/>
  <c r="Q146" i="12"/>
  <c r="Q147" i="12"/>
  <c r="Q148" i="12"/>
  <c r="Q149" i="12"/>
  <c r="Q150" i="12"/>
  <c r="Q151" i="12"/>
  <c r="Q152" i="12"/>
  <c r="Q153" i="12"/>
  <c r="Q154" i="12"/>
  <c r="Q155" i="12"/>
  <c r="Q156" i="12"/>
  <c r="Q157" i="12"/>
  <c r="Q158" i="12"/>
  <c r="Q159" i="12"/>
  <c r="Q160" i="12"/>
  <c r="Q161" i="12"/>
  <c r="Q162" i="12"/>
  <c r="Q163" i="12"/>
  <c r="Q164" i="12"/>
  <c r="Q165" i="12"/>
  <c r="Q166" i="12"/>
  <c r="Q167" i="12"/>
  <c r="Q168" i="12"/>
  <c r="Q169" i="12"/>
  <c r="Q170" i="12"/>
  <c r="Q171" i="12"/>
  <c r="Q172" i="12"/>
  <c r="Q173" i="12"/>
  <c r="Q174" i="12"/>
  <c r="Q175" i="12"/>
  <c r="Q176" i="12"/>
  <c r="Q177" i="12"/>
  <c r="Q178" i="12"/>
  <c r="Q179" i="12"/>
  <c r="Q180" i="12"/>
  <c r="Q181" i="12"/>
  <c r="Q182" i="12"/>
  <c r="Q183" i="12"/>
  <c r="Q184" i="12"/>
  <c r="Q185" i="12"/>
  <c r="Q186" i="12"/>
  <c r="Q187" i="12"/>
  <c r="Q188" i="12"/>
  <c r="Q189" i="12"/>
  <c r="Q190" i="12"/>
  <c r="Q191" i="12"/>
  <c r="Q192" i="12"/>
  <c r="Q193" i="12"/>
  <c r="Q194" i="12"/>
  <c r="Q195" i="12"/>
  <c r="Q196" i="12"/>
  <c r="Q197" i="12"/>
  <c r="Q198" i="12"/>
  <c r="Q199" i="12"/>
  <c r="Q200" i="12"/>
  <c r="Q201" i="12"/>
  <c r="Q202" i="12"/>
  <c r="Q203" i="12"/>
  <c r="Q204" i="12"/>
  <c r="Q205" i="12"/>
  <c r="Q206" i="12"/>
  <c r="Q207" i="12"/>
  <c r="Q208" i="12"/>
  <c r="Q209" i="12"/>
  <c r="Q210" i="12"/>
  <c r="Q211" i="12"/>
  <c r="Q212" i="12"/>
  <c r="Q213" i="12"/>
  <c r="Q214" i="12"/>
  <c r="Q215" i="12"/>
  <c r="Q216" i="12"/>
  <c r="Q217" i="12"/>
  <c r="Q218" i="12"/>
  <c r="Q219" i="12"/>
  <c r="Q220" i="12"/>
  <c r="Q221" i="12"/>
  <c r="Q222" i="12"/>
  <c r="Q223" i="12"/>
  <c r="Q224" i="12"/>
  <c r="Q225" i="12"/>
  <c r="Q226" i="12"/>
  <c r="Q227" i="12"/>
  <c r="Q228" i="12"/>
  <c r="Q229" i="12"/>
  <c r="Q230" i="12"/>
  <c r="Q231" i="12"/>
  <c r="Q232" i="12"/>
  <c r="Q233" i="12"/>
  <c r="Q234" i="12"/>
  <c r="Q235" i="12"/>
  <c r="Q236" i="12"/>
  <c r="Q237" i="12"/>
  <c r="Q238" i="12"/>
  <c r="Q239" i="12"/>
  <c r="Q240" i="12"/>
  <c r="Q241" i="12"/>
  <c r="Q242" i="12"/>
  <c r="Q243" i="12"/>
  <c r="Q244" i="12"/>
  <c r="Q245" i="12"/>
  <c r="Q246" i="12"/>
  <c r="Q247" i="12"/>
  <c r="Q248" i="12"/>
  <c r="Q249" i="12"/>
  <c r="Q250" i="12"/>
  <c r="Q251" i="12"/>
  <c r="Q252" i="12"/>
  <c r="Q253" i="12"/>
  <c r="Q254" i="12"/>
  <c r="Q255" i="12"/>
  <c r="Q256" i="12"/>
  <c r="Q257" i="12"/>
  <c r="Q258" i="12"/>
  <c r="Q259" i="12"/>
  <c r="Q260" i="12"/>
  <c r="Q261" i="12"/>
  <c r="Q262" i="12"/>
  <c r="Q263" i="12"/>
  <c r="Q264" i="12"/>
  <c r="Q265" i="12"/>
  <c r="Q266" i="12"/>
  <c r="Q267" i="12"/>
  <c r="Q268" i="12"/>
  <c r="Q269" i="12"/>
  <c r="Q270" i="12"/>
  <c r="Q271" i="12"/>
  <c r="Q272" i="12"/>
  <c r="Q273" i="12"/>
  <c r="Q274" i="12"/>
  <c r="Q275" i="12"/>
  <c r="Q276" i="12"/>
  <c r="Q277" i="12"/>
  <c r="Q278" i="12"/>
  <c r="Q279" i="12"/>
  <c r="Q280" i="12"/>
  <c r="Q281" i="12"/>
  <c r="Q282" i="12"/>
  <c r="Q283" i="12"/>
  <c r="Q284" i="12"/>
  <c r="Q285" i="12"/>
  <c r="Q286" i="12"/>
  <c r="Q287" i="12"/>
  <c r="Q288" i="12"/>
  <c r="Q289" i="12"/>
  <c r="Q290" i="12"/>
  <c r="Q291" i="12"/>
  <c r="Q292" i="12"/>
  <c r="Q293" i="12"/>
  <c r="Q294" i="12"/>
  <c r="Q295" i="12"/>
  <c r="Q296" i="12"/>
  <c r="Q297" i="12"/>
  <c r="Q298" i="12"/>
  <c r="Q299" i="12"/>
  <c r="Q300" i="12"/>
  <c r="Q301" i="12"/>
  <c r="Q302" i="12"/>
  <c r="Q303" i="12"/>
  <c r="Q304" i="12"/>
  <c r="Q305" i="12"/>
  <c r="Q306" i="12"/>
  <c r="Q307" i="12"/>
  <c r="Q308" i="12"/>
  <c r="Q309" i="12"/>
  <c r="Q310" i="12"/>
  <c r="Q311" i="12"/>
  <c r="Q312" i="12"/>
  <c r="Q313" i="12"/>
  <c r="Q314" i="12"/>
  <c r="Q315" i="12"/>
  <c r="Q316" i="12"/>
  <c r="Q317" i="12"/>
  <c r="Q318" i="12"/>
  <c r="Q319" i="12"/>
  <c r="Q320" i="12"/>
  <c r="Q321" i="12"/>
  <c r="Q322" i="12"/>
  <c r="Q323" i="12"/>
  <c r="Q324" i="12"/>
  <c r="Q325" i="12"/>
  <c r="Q326" i="12"/>
  <c r="Q327" i="12"/>
  <c r="Q328" i="12"/>
  <c r="Q329" i="12"/>
  <c r="Q330" i="12"/>
  <c r="Q331" i="12"/>
  <c r="Q332" i="12"/>
  <c r="Q333" i="12"/>
  <c r="Q334" i="12"/>
  <c r="Q335" i="12"/>
  <c r="Q336" i="12"/>
  <c r="Q337" i="12"/>
  <c r="Q338" i="12"/>
  <c r="Q339" i="12"/>
  <c r="Q340" i="12"/>
  <c r="Q341" i="12"/>
  <c r="Q342" i="12"/>
  <c r="Q343" i="12"/>
  <c r="Q344" i="12"/>
  <c r="Q345" i="12"/>
  <c r="Q346" i="12"/>
  <c r="Q347" i="12"/>
  <c r="Q348" i="12"/>
  <c r="Q349" i="12"/>
  <c r="Q350" i="12"/>
  <c r="Q351" i="12"/>
  <c r="Q352" i="12"/>
  <c r="Q353" i="12"/>
  <c r="Q354" i="12"/>
  <c r="Q355" i="12"/>
  <c r="Q356" i="12"/>
  <c r="Q357" i="12"/>
  <c r="Q358" i="12"/>
  <c r="Q359" i="12"/>
  <c r="Q360" i="12"/>
  <c r="Q361" i="12"/>
  <c r="Q362" i="12"/>
  <c r="Q363" i="12"/>
  <c r="Q364" i="12"/>
  <c r="Q365" i="12"/>
  <c r="Q366" i="12"/>
  <c r="Q367" i="12"/>
  <c r="Q368" i="12"/>
  <c r="Q369" i="12"/>
  <c r="Q370" i="12"/>
  <c r="Q371" i="12"/>
  <c r="Q372" i="12"/>
  <c r="Q373" i="12"/>
  <c r="Q374" i="12"/>
  <c r="Q375" i="12"/>
  <c r="Q376" i="12"/>
  <c r="Q377" i="12"/>
  <c r="Q378" i="12"/>
  <c r="Q379" i="12"/>
  <c r="Q380" i="12"/>
  <c r="Q381" i="12"/>
  <c r="Q382" i="12"/>
  <c r="Q383" i="12"/>
  <c r="Q384" i="12"/>
  <c r="Q385" i="12"/>
  <c r="Q386" i="12"/>
  <c r="Q387" i="12"/>
  <c r="Q388" i="12"/>
  <c r="Q389" i="12"/>
  <c r="Q390" i="12"/>
  <c r="Q391" i="12"/>
  <c r="Q392" i="12"/>
  <c r="Q393" i="12"/>
  <c r="Q394" i="12"/>
  <c r="Q395" i="12"/>
  <c r="Q396" i="12"/>
  <c r="Q397" i="12"/>
  <c r="Q398" i="12"/>
  <c r="Q399" i="12"/>
  <c r="Q400" i="12"/>
  <c r="Q401" i="12"/>
  <c r="Q402" i="12"/>
  <c r="Q403" i="12"/>
  <c r="Q404" i="12"/>
  <c r="Q405" i="12"/>
  <c r="Q406" i="12"/>
  <c r="Q407" i="12"/>
  <c r="Q408" i="12"/>
  <c r="Q409" i="12"/>
  <c r="Q410" i="12"/>
  <c r="Q411" i="12"/>
  <c r="Q412" i="12"/>
  <c r="Q413" i="12"/>
  <c r="Q414" i="12"/>
  <c r="Q415" i="12"/>
  <c r="Q416" i="12"/>
  <c r="Q417" i="12"/>
  <c r="Q418" i="12"/>
  <c r="Q419" i="12"/>
  <c r="Q420" i="12"/>
  <c r="Q421" i="12"/>
  <c r="Q422" i="12"/>
  <c r="Q423" i="12"/>
  <c r="Q424" i="12"/>
  <c r="Q425" i="12"/>
  <c r="Q426" i="12"/>
  <c r="Q427" i="12"/>
  <c r="Q428" i="12"/>
  <c r="Q429" i="12"/>
  <c r="Q430" i="12"/>
  <c r="Q431" i="12"/>
  <c r="Q432" i="12"/>
  <c r="Q433" i="12"/>
  <c r="Q434" i="12"/>
  <c r="Q435" i="12"/>
  <c r="Q436" i="12"/>
  <c r="Q437" i="12"/>
  <c r="Q438" i="12"/>
  <c r="Q439" i="12"/>
  <c r="Q440" i="12"/>
  <c r="Q441" i="12"/>
  <c r="Q442" i="12"/>
  <c r="Q443" i="12"/>
  <c r="Q444" i="12"/>
  <c r="Q445" i="12"/>
  <c r="Q446" i="12"/>
  <c r="Q447" i="12"/>
  <c r="Q448" i="12"/>
  <c r="Q449" i="12"/>
  <c r="Q450" i="12"/>
  <c r="Q451" i="12"/>
  <c r="Q452" i="12"/>
  <c r="Q453" i="12"/>
  <c r="Q454" i="12"/>
  <c r="Q455" i="12"/>
  <c r="Q456" i="12"/>
  <c r="Q457" i="12"/>
  <c r="Q458" i="12"/>
  <c r="Q459" i="12"/>
  <c r="Q460" i="12"/>
  <c r="Q461" i="12"/>
  <c r="Q462" i="12"/>
  <c r="Q463" i="12"/>
  <c r="Q464" i="12"/>
  <c r="Q465" i="12"/>
  <c r="Q466" i="12"/>
  <c r="Q467" i="12"/>
  <c r="Q468" i="12"/>
  <c r="Q469" i="12"/>
  <c r="Q470" i="12"/>
  <c r="Q471" i="12"/>
  <c r="Q472" i="12"/>
  <c r="Q473" i="12"/>
  <c r="Q474" i="12"/>
  <c r="Q475" i="12"/>
  <c r="Q476" i="12"/>
  <c r="Q477" i="12"/>
  <c r="Q478" i="12"/>
  <c r="Q479" i="12"/>
  <c r="Q480" i="12"/>
  <c r="Q481" i="12"/>
  <c r="Q482" i="12"/>
  <c r="Q483" i="12"/>
  <c r="Q484" i="12"/>
  <c r="Q485" i="12"/>
  <c r="Q486" i="12"/>
  <c r="Q487" i="12"/>
  <c r="Q488" i="12"/>
  <c r="Q489" i="12"/>
  <c r="Q490" i="12"/>
  <c r="Q491" i="12"/>
  <c r="Q492" i="12"/>
  <c r="Q493" i="12"/>
  <c r="Q494" i="12"/>
  <c r="Q495" i="12"/>
  <c r="Q496" i="12"/>
  <c r="Q497" i="12"/>
  <c r="Q498" i="12"/>
  <c r="Q499" i="12"/>
  <c r="Q500" i="12"/>
  <c r="Q501" i="12"/>
  <c r="Q502" i="12"/>
  <c r="Q503" i="12"/>
  <c r="Q504" i="12"/>
  <c r="Q505" i="12"/>
  <c r="Q506" i="12"/>
  <c r="Q507" i="12"/>
  <c r="Q508" i="12"/>
  <c r="Q509" i="12"/>
  <c r="Q510" i="12"/>
  <c r="Q511" i="12"/>
  <c r="Q512" i="12"/>
  <c r="Q513" i="12"/>
  <c r="Q514" i="12"/>
  <c r="Q515" i="12"/>
  <c r="Q516" i="12"/>
  <c r="Q517" i="12"/>
  <c r="Q518" i="12"/>
  <c r="Q519" i="12"/>
  <c r="Q520" i="12"/>
  <c r="Q521" i="12"/>
  <c r="Q522" i="12"/>
  <c r="Q523" i="12"/>
  <c r="Q524" i="12"/>
  <c r="Q525" i="12"/>
  <c r="Q526" i="12"/>
  <c r="Q527" i="12"/>
  <c r="Q528" i="12"/>
  <c r="Q529" i="12"/>
  <c r="Q530" i="12"/>
  <c r="Q531" i="12"/>
  <c r="Q532" i="12"/>
  <c r="Q533" i="12"/>
  <c r="Q534" i="12"/>
  <c r="Q535" i="12"/>
  <c r="Q536" i="12"/>
  <c r="Q537" i="12"/>
  <c r="Q538" i="12"/>
  <c r="Q539" i="12"/>
  <c r="Q540" i="12"/>
  <c r="Q541" i="12"/>
  <c r="Q542" i="12"/>
  <c r="Q543" i="12"/>
  <c r="Q544" i="12"/>
  <c r="Q545" i="12"/>
  <c r="Q546" i="12"/>
  <c r="Q547" i="12"/>
  <c r="Q548" i="12"/>
  <c r="Q549" i="12"/>
  <c r="Q550" i="12"/>
  <c r="Q551" i="12"/>
  <c r="Q552" i="12"/>
  <c r="Q553" i="12"/>
  <c r="Q554" i="12"/>
  <c r="Q555" i="12"/>
  <c r="Q556" i="12"/>
  <c r="Q557" i="12"/>
  <c r="Q558" i="12"/>
  <c r="Q559" i="12"/>
  <c r="Q560" i="12"/>
  <c r="Q561" i="12"/>
  <c r="Q562" i="12"/>
  <c r="Q563" i="12"/>
  <c r="Q564" i="12"/>
  <c r="Q565" i="12"/>
  <c r="Q566" i="12"/>
  <c r="Q567" i="12"/>
  <c r="Q568" i="12"/>
  <c r="Q569" i="12"/>
  <c r="Q570" i="12"/>
  <c r="Q571" i="12"/>
  <c r="Q572" i="12"/>
  <c r="Q573" i="12"/>
  <c r="Q574" i="12"/>
  <c r="Q575" i="12"/>
  <c r="Q576" i="12"/>
  <c r="Q577" i="12"/>
  <c r="Q578" i="12"/>
  <c r="Q579" i="12"/>
  <c r="Q580" i="12"/>
  <c r="Q581" i="12"/>
  <c r="Q582" i="12"/>
  <c r="Q583" i="12"/>
  <c r="Q584" i="12"/>
  <c r="Q585" i="12"/>
  <c r="Q586" i="12"/>
  <c r="Q587" i="12"/>
  <c r="Q588" i="12"/>
  <c r="Q589" i="12"/>
  <c r="Q590" i="12"/>
  <c r="Q591" i="12"/>
  <c r="Q592" i="12"/>
  <c r="Q593" i="12"/>
  <c r="Q594" i="12"/>
  <c r="Q595" i="12"/>
  <c r="Q596" i="12"/>
  <c r="Q597" i="12"/>
  <c r="Q598" i="12"/>
  <c r="Q599" i="12"/>
  <c r="Q600" i="12"/>
  <c r="Q601" i="12"/>
  <c r="Q602" i="12"/>
  <c r="Q603" i="12"/>
  <c r="Q604" i="12"/>
  <c r="Q605" i="12"/>
  <c r="Q606" i="12"/>
  <c r="Q607" i="12"/>
  <c r="Q608" i="12"/>
  <c r="Q609" i="12"/>
  <c r="Q610" i="12"/>
  <c r="Q611" i="12"/>
  <c r="Q612" i="12"/>
  <c r="Q613" i="12"/>
  <c r="Q614" i="12"/>
  <c r="Q615" i="12"/>
  <c r="Q616" i="12"/>
  <c r="Q617" i="12"/>
  <c r="Q618" i="12"/>
  <c r="Q619" i="12"/>
  <c r="Q620" i="12"/>
  <c r="Q621" i="12"/>
  <c r="Q622" i="12"/>
  <c r="Q623" i="12"/>
  <c r="Q624" i="12"/>
  <c r="Q625" i="12"/>
  <c r="Q626" i="12"/>
  <c r="Q627" i="12"/>
  <c r="Q628" i="12"/>
  <c r="Q629" i="12"/>
  <c r="Q630" i="12"/>
  <c r="Q631" i="12"/>
  <c r="Q632" i="12"/>
  <c r="Q633" i="12"/>
  <c r="Q634" i="12"/>
  <c r="Q635" i="12"/>
  <c r="Q636" i="12"/>
  <c r="Q637" i="12"/>
  <c r="Q638" i="12"/>
  <c r="Q639" i="12"/>
  <c r="Q640" i="12"/>
  <c r="Q641" i="12"/>
  <c r="Q642" i="12"/>
  <c r="Q643" i="12"/>
  <c r="Q644" i="12"/>
  <c r="Q645" i="12"/>
  <c r="Q646" i="12"/>
  <c r="Q647" i="12"/>
  <c r="Q648" i="12"/>
  <c r="Q649" i="12"/>
  <c r="Q650" i="12"/>
  <c r="Q651" i="12"/>
  <c r="Q652" i="12"/>
  <c r="Q653" i="12"/>
  <c r="Q654" i="12"/>
  <c r="Q655" i="12"/>
  <c r="Q656" i="12"/>
  <c r="Q657" i="12"/>
  <c r="Q658" i="12"/>
  <c r="Q659" i="12"/>
  <c r="Q660" i="12"/>
  <c r="Q661" i="12"/>
  <c r="Q662" i="12"/>
  <c r="Q663" i="12"/>
  <c r="Q664" i="12"/>
  <c r="Q665" i="12"/>
  <c r="Q666" i="12"/>
  <c r="Q667" i="12"/>
  <c r="Q668" i="12"/>
  <c r="Q669" i="12"/>
  <c r="Q670" i="12"/>
  <c r="Q671" i="12"/>
  <c r="Q672" i="12"/>
  <c r="Q673" i="12"/>
  <c r="Q674" i="12"/>
  <c r="Q675" i="12"/>
  <c r="Q676" i="12"/>
  <c r="Q677" i="12"/>
  <c r="Q678" i="12"/>
  <c r="Q679" i="12"/>
  <c r="Q680" i="12"/>
  <c r="Q681" i="12"/>
  <c r="Q682" i="12"/>
  <c r="Q683" i="12"/>
  <c r="Q684" i="12"/>
  <c r="Q685" i="12"/>
  <c r="Q686" i="12"/>
  <c r="Q687" i="12"/>
  <c r="Q688" i="12"/>
  <c r="Q689" i="12"/>
  <c r="Q690" i="12"/>
  <c r="Q691" i="12"/>
  <c r="Q692" i="12"/>
  <c r="Q693" i="12"/>
  <c r="Q694" i="12"/>
  <c r="Q695" i="12"/>
  <c r="Q696" i="12"/>
  <c r="Q697" i="12"/>
  <c r="Q698" i="12"/>
  <c r="Q699" i="12"/>
  <c r="Q700" i="12"/>
  <c r="Q701" i="12"/>
  <c r="Q702" i="12"/>
  <c r="Q703" i="12"/>
  <c r="Q704" i="12"/>
  <c r="Q705" i="12"/>
  <c r="Q706" i="12"/>
  <c r="Q707" i="12"/>
  <c r="Q708" i="12"/>
  <c r="Q709" i="12"/>
  <c r="Q710" i="12"/>
  <c r="Q711" i="12"/>
  <c r="Q712" i="12"/>
  <c r="Q713" i="12"/>
  <c r="Q714" i="12"/>
  <c r="Q715" i="12"/>
  <c r="Q716" i="12"/>
  <c r="Q717" i="12"/>
  <c r="Q718" i="12"/>
  <c r="Q719" i="12"/>
  <c r="Q720" i="12"/>
  <c r="Q721" i="12"/>
  <c r="Q722" i="12"/>
  <c r="Q723" i="12"/>
  <c r="Q724" i="12"/>
  <c r="Q725" i="12"/>
  <c r="Q726" i="12"/>
  <c r="Q727" i="12"/>
  <c r="Q728" i="12"/>
  <c r="Q729" i="12"/>
  <c r="Q730" i="12"/>
  <c r="Q731" i="12"/>
  <c r="Q732" i="12"/>
  <c r="Q733" i="12"/>
  <c r="Q734" i="12"/>
  <c r="Q735" i="12"/>
  <c r="Q736" i="12"/>
  <c r="Q737" i="12"/>
  <c r="Q738" i="12"/>
  <c r="Q739" i="12"/>
  <c r="Q740" i="12"/>
  <c r="Q741" i="12"/>
  <c r="Q742" i="12"/>
  <c r="Q743" i="12"/>
  <c r="Q744" i="12"/>
  <c r="Q745" i="12"/>
  <c r="Q746" i="12"/>
  <c r="Q747" i="12"/>
  <c r="Q748" i="12"/>
  <c r="Q749" i="12"/>
  <c r="Q750" i="12"/>
  <c r="Q751" i="12"/>
  <c r="Q752" i="12"/>
  <c r="Q753" i="12"/>
  <c r="Q754" i="12"/>
  <c r="Q755" i="12"/>
  <c r="Q756" i="12"/>
  <c r="Q757" i="12"/>
  <c r="Q758" i="12"/>
  <c r="Q759" i="12"/>
  <c r="Q760" i="12"/>
  <c r="Q761" i="12"/>
  <c r="Q762" i="12"/>
  <c r="Q763" i="12"/>
  <c r="Q764" i="12"/>
  <c r="Q765" i="12"/>
  <c r="Q766" i="12"/>
  <c r="Q767" i="12"/>
  <c r="Q768" i="12"/>
  <c r="Q769" i="12"/>
  <c r="Q770" i="12"/>
  <c r="Q771" i="12"/>
  <c r="Q772" i="12"/>
  <c r="Q773" i="12"/>
  <c r="Q774" i="12"/>
  <c r="Q775" i="12"/>
  <c r="Q776" i="12"/>
  <c r="Q777" i="12"/>
  <c r="Q778" i="12"/>
  <c r="Q779" i="12"/>
  <c r="Q780" i="12"/>
  <c r="Q781" i="12"/>
  <c r="Q782" i="12"/>
  <c r="Q783" i="12"/>
  <c r="Q784" i="12"/>
  <c r="Q785" i="12"/>
  <c r="Q786" i="12"/>
  <c r="Q787" i="12"/>
  <c r="Q788" i="12"/>
  <c r="Q789" i="12"/>
  <c r="Q790" i="12"/>
  <c r="Q791" i="12"/>
  <c r="Q792" i="12"/>
  <c r="Q793" i="12"/>
  <c r="Q794" i="12"/>
  <c r="Q795" i="12"/>
  <c r="Q796" i="12"/>
  <c r="Q797" i="12"/>
  <c r="Q798" i="12"/>
  <c r="Q799" i="12"/>
  <c r="Q800" i="12"/>
  <c r="Q801" i="12"/>
  <c r="Q802" i="12"/>
  <c r="Q803" i="12"/>
  <c r="Q804" i="12"/>
  <c r="Q805" i="12"/>
  <c r="Q806" i="12"/>
  <c r="Q807" i="12"/>
  <c r="Q808" i="12"/>
  <c r="Q809" i="12"/>
  <c r="Q810" i="12"/>
  <c r="Q811" i="12"/>
  <c r="Q812" i="12"/>
  <c r="Q813" i="12"/>
  <c r="Q814" i="12"/>
  <c r="Q815" i="12"/>
  <c r="Q816" i="12"/>
  <c r="Q817" i="12"/>
  <c r="Q818" i="12"/>
  <c r="Q819" i="12"/>
  <c r="Q820" i="12"/>
  <c r="Q821" i="12"/>
  <c r="Q822" i="12"/>
  <c r="Q823" i="12"/>
  <c r="Q824" i="12"/>
  <c r="Q825" i="12"/>
  <c r="Q826" i="12"/>
  <c r="Q827" i="12"/>
  <c r="Q828" i="12"/>
  <c r="Q829" i="12"/>
  <c r="Q830" i="12"/>
  <c r="Q831" i="12"/>
  <c r="Q832" i="12"/>
  <c r="Q833" i="12"/>
  <c r="Q834" i="12"/>
  <c r="Q835" i="12"/>
  <c r="Q836" i="12"/>
  <c r="Q837" i="12"/>
  <c r="Q838" i="12"/>
  <c r="Q839" i="12"/>
  <c r="Q840" i="12"/>
  <c r="Q841" i="12"/>
  <c r="Q842" i="12"/>
  <c r="Q843" i="12"/>
  <c r="Q844" i="12"/>
  <c r="Q845" i="12"/>
  <c r="Q846" i="12"/>
  <c r="Q847" i="12"/>
  <c r="Q848" i="12"/>
  <c r="Q849" i="12"/>
  <c r="Q850" i="12"/>
  <c r="Q851" i="12"/>
  <c r="Q852" i="12"/>
  <c r="Q853" i="12"/>
  <c r="Q854" i="12"/>
  <c r="Q855" i="12"/>
  <c r="Q856" i="12"/>
  <c r="Q857" i="12"/>
  <c r="Q858" i="12"/>
  <c r="Q859" i="12"/>
  <c r="Q860" i="12"/>
  <c r="Q861" i="12"/>
  <c r="Q862" i="12"/>
  <c r="Q863" i="12"/>
  <c r="Q864" i="12"/>
  <c r="Q865" i="12"/>
  <c r="Q866" i="12"/>
  <c r="Q867" i="12"/>
  <c r="Q868" i="12"/>
  <c r="Q869" i="12"/>
  <c r="Q870" i="12"/>
  <c r="Q871" i="12"/>
  <c r="Q872" i="12"/>
  <c r="Q873" i="12"/>
  <c r="Q874" i="12"/>
  <c r="Q875" i="12"/>
  <c r="Q876" i="12"/>
  <c r="Q877" i="12"/>
  <c r="Q878" i="12"/>
  <c r="Q879" i="12"/>
  <c r="Q880" i="12"/>
  <c r="Q881" i="12"/>
  <c r="Q882" i="12"/>
  <c r="Q883" i="12"/>
  <c r="Q884" i="12"/>
  <c r="Q885" i="12"/>
  <c r="Q886" i="12"/>
  <c r="Q887" i="12"/>
  <c r="Q888" i="12"/>
  <c r="Q889" i="12"/>
  <c r="Q890" i="12"/>
  <c r="Q891" i="12"/>
  <c r="Q892" i="12"/>
  <c r="Q893" i="12"/>
  <c r="Q894" i="12"/>
  <c r="Q895" i="12"/>
  <c r="Q896" i="12"/>
  <c r="Q897" i="12"/>
  <c r="Q898" i="12"/>
  <c r="Q899" i="12"/>
  <c r="Q900" i="12"/>
  <c r="Q901" i="12"/>
  <c r="Q902" i="12"/>
  <c r="Q903" i="12"/>
  <c r="Q904" i="12"/>
  <c r="Q905" i="12"/>
  <c r="Q906" i="12"/>
  <c r="Q907" i="12"/>
  <c r="Q908" i="12"/>
  <c r="Q909" i="12"/>
  <c r="Q910" i="12"/>
  <c r="Q911" i="12"/>
  <c r="Q912" i="12"/>
  <c r="Q913" i="12"/>
  <c r="Q914" i="12"/>
  <c r="Q915" i="12"/>
  <c r="Q916" i="12"/>
  <c r="Q917" i="12"/>
  <c r="Q918" i="12"/>
  <c r="Q919" i="12"/>
  <c r="Q920" i="12"/>
  <c r="Q921" i="12"/>
  <c r="Q922" i="12"/>
  <c r="Q923" i="12"/>
  <c r="Q924" i="12"/>
  <c r="Q925" i="12"/>
  <c r="Q926" i="12"/>
  <c r="Q927" i="12"/>
  <c r="Q928" i="12"/>
  <c r="Q929" i="12"/>
  <c r="Q930" i="12"/>
  <c r="Q931" i="12"/>
  <c r="Q932" i="12"/>
  <c r="Q933" i="12"/>
  <c r="Q934" i="12"/>
  <c r="Q935" i="12"/>
  <c r="Q936" i="12"/>
  <c r="Q937" i="12"/>
  <c r="Q938" i="12"/>
  <c r="Q939" i="12"/>
  <c r="Q940" i="12"/>
  <c r="Q941" i="12"/>
  <c r="Q942" i="12"/>
  <c r="Q943" i="12"/>
  <c r="Q944" i="12"/>
  <c r="Q945" i="12"/>
  <c r="Q946" i="12"/>
  <c r="Q947" i="12"/>
  <c r="Q948" i="12"/>
  <c r="Q949" i="12"/>
  <c r="Q950" i="12"/>
  <c r="Q951" i="12"/>
  <c r="Q952" i="12"/>
  <c r="Q953" i="12"/>
  <c r="Q954" i="12"/>
  <c r="Q955" i="12"/>
  <c r="Q956" i="12"/>
  <c r="Q957" i="12"/>
  <c r="Q958" i="12"/>
  <c r="Q959" i="12"/>
  <c r="Q960" i="12"/>
  <c r="Q961" i="12"/>
  <c r="Q962" i="12"/>
  <c r="Q963" i="12"/>
  <c r="Q964" i="12"/>
  <c r="Q965" i="12"/>
  <c r="Q966" i="12"/>
  <c r="Q967" i="12"/>
  <c r="Q968" i="12"/>
  <c r="Q969" i="12"/>
  <c r="Q970" i="12"/>
  <c r="Q971" i="12"/>
  <c r="Q972" i="12"/>
  <c r="Q973" i="12"/>
  <c r="Q974" i="12"/>
  <c r="Q975" i="12"/>
  <c r="Q976" i="12"/>
  <c r="Q977" i="12"/>
  <c r="Q978" i="12"/>
  <c r="Q979" i="12"/>
  <c r="Q980" i="12"/>
  <c r="Q981" i="12"/>
  <c r="Q982" i="12"/>
  <c r="Q983" i="12"/>
  <c r="Q984" i="12"/>
  <c r="Q985" i="12"/>
  <c r="Q986" i="12"/>
  <c r="Q987" i="12"/>
  <c r="Q988" i="12"/>
  <c r="Q989" i="12"/>
  <c r="Q990" i="12"/>
  <c r="Q991" i="12"/>
  <c r="Q992" i="12"/>
  <c r="Q993" i="12"/>
  <c r="Q994" i="12"/>
  <c r="Q995" i="12"/>
  <c r="Q996" i="12"/>
  <c r="Q997" i="12"/>
  <c r="Q998" i="12"/>
  <c r="Q999" i="12"/>
  <c r="Q1000" i="12"/>
  <c r="Q1001" i="12"/>
  <c r="Q1002" i="12"/>
  <c r="Q1003" i="12"/>
  <c r="Q1004" i="12"/>
  <c r="Q1005" i="12"/>
  <c r="Q1006" i="12"/>
  <c r="Q1007" i="12"/>
  <c r="Q1008" i="12"/>
  <c r="Q1009" i="12"/>
  <c r="Q1010" i="12"/>
  <c r="Q1011" i="12"/>
  <c r="Q1012" i="12"/>
  <c r="Q1013" i="12"/>
  <c r="Q1014" i="12"/>
  <c r="Q1015" i="12"/>
  <c r="Q1016" i="12"/>
  <c r="Q1017" i="12"/>
  <c r="Q1018" i="12"/>
  <c r="Q1019" i="12"/>
  <c r="Q1020" i="12"/>
  <c r="Q1021" i="12"/>
  <c r="Q1022" i="12"/>
  <c r="Q1023" i="12"/>
  <c r="Q1024" i="12"/>
  <c r="Q1025" i="12"/>
  <c r="Q1026" i="12"/>
  <c r="Q1027" i="12"/>
  <c r="Q1028" i="12"/>
  <c r="Q1029" i="12"/>
  <c r="Q1030" i="12"/>
  <c r="Q1031" i="12"/>
  <c r="Q1032" i="12"/>
  <c r="Q1033" i="12"/>
  <c r="Q1034" i="12"/>
  <c r="Q1035" i="12"/>
  <c r="Q1036" i="12"/>
  <c r="Q1037" i="12"/>
  <c r="Q1038" i="12"/>
  <c r="Q1039" i="12"/>
  <c r="Q1040" i="12"/>
  <c r="Q1041" i="12"/>
  <c r="Q1042" i="12"/>
  <c r="Q1043" i="12"/>
  <c r="Q1044" i="12"/>
  <c r="Q1045" i="12"/>
  <c r="Q1046" i="12"/>
  <c r="Q1047" i="12"/>
  <c r="Q1048" i="12"/>
  <c r="Q1049" i="12"/>
  <c r="Q1050" i="12"/>
  <c r="Q1051" i="12"/>
  <c r="Q1052" i="12"/>
  <c r="Q1053" i="12"/>
  <c r="Q1054" i="12"/>
  <c r="Q1055" i="12"/>
  <c r="Q1056" i="12"/>
  <c r="Q1057" i="12"/>
  <c r="Q1058" i="12"/>
  <c r="Q1059" i="12"/>
  <c r="Q1060" i="12"/>
  <c r="Q1061" i="12"/>
  <c r="Q1062" i="12"/>
  <c r="Q1063" i="12"/>
  <c r="Q1064" i="12"/>
  <c r="Q1065" i="12"/>
  <c r="Q1066" i="12"/>
  <c r="Q1067" i="12"/>
  <c r="Q1068" i="12"/>
  <c r="Q1069" i="12"/>
  <c r="Q1070" i="12"/>
  <c r="Q1071" i="12"/>
  <c r="Q1072" i="12"/>
  <c r="Q1073" i="12"/>
  <c r="Q1074" i="12"/>
  <c r="Q1075" i="12"/>
  <c r="Q1076" i="12"/>
  <c r="Q1077" i="12"/>
  <c r="Q1078" i="12"/>
  <c r="Q1079" i="12"/>
  <c r="Q1080" i="12"/>
  <c r="Q1081" i="12"/>
  <c r="Q1082" i="12"/>
  <c r="Q1083" i="12"/>
  <c r="Q1084" i="12"/>
  <c r="Q1085" i="12"/>
  <c r="Q1086" i="12"/>
  <c r="Q1087" i="12"/>
  <c r="Q1088" i="12"/>
  <c r="Q1089" i="12"/>
  <c r="Q1090" i="12"/>
  <c r="Q1091" i="12"/>
  <c r="Q1092" i="12"/>
  <c r="Q1093" i="12"/>
  <c r="Q1094" i="12"/>
  <c r="Q1095" i="12"/>
  <c r="Q1096" i="12"/>
  <c r="Q1097" i="12"/>
  <c r="Q1098" i="12"/>
  <c r="Q1099" i="12"/>
  <c r="Q1100" i="12"/>
  <c r="Q1101" i="12"/>
  <c r="Q1102" i="12"/>
  <c r="Q1103" i="12"/>
  <c r="Q1104" i="12"/>
  <c r="Q1105" i="12"/>
  <c r="Q1106" i="12"/>
  <c r="Q1107" i="12"/>
  <c r="Q1108" i="12"/>
  <c r="Q1109" i="12"/>
  <c r="Q1110" i="12"/>
  <c r="Q1111" i="12"/>
  <c r="Q1112" i="12"/>
  <c r="Q1113" i="12"/>
  <c r="Q1114" i="12"/>
  <c r="Q1115" i="12"/>
  <c r="Q1116" i="12"/>
  <c r="Q1117" i="12"/>
  <c r="Q1118" i="12"/>
  <c r="Q1119" i="12"/>
  <c r="Q1120" i="12"/>
  <c r="Q1121" i="12"/>
  <c r="Q1122" i="12"/>
  <c r="Q1123" i="12"/>
  <c r="Q1124" i="12"/>
  <c r="Q1125" i="12"/>
  <c r="Q1126" i="12"/>
  <c r="Q1127" i="12"/>
  <c r="Q1128" i="12"/>
  <c r="Q1129" i="12"/>
  <c r="Q1130" i="12"/>
  <c r="Q1131" i="12"/>
  <c r="Q1132" i="12"/>
  <c r="Q1133" i="12"/>
  <c r="Q1134" i="12"/>
  <c r="Q1135" i="12"/>
  <c r="Q1136" i="12"/>
  <c r="Q1137" i="12"/>
  <c r="Q1138" i="12"/>
  <c r="Q1139" i="12"/>
  <c r="Q1140" i="12"/>
  <c r="Q1141" i="12"/>
  <c r="Q1142" i="12"/>
  <c r="Q1143" i="12"/>
  <c r="Q1144" i="12"/>
  <c r="Q1145" i="12"/>
  <c r="Q1146" i="12"/>
  <c r="Q1147" i="12"/>
  <c r="Q1148" i="12"/>
  <c r="Q1149" i="12"/>
  <c r="Q1150" i="12"/>
  <c r="Q1151" i="12"/>
  <c r="Q1152" i="12"/>
  <c r="Q1153" i="12"/>
  <c r="Q1154" i="12"/>
  <c r="Q1155" i="12"/>
  <c r="Q1156" i="12"/>
  <c r="Q1157" i="12"/>
  <c r="Q1158" i="12"/>
  <c r="Q1159" i="12"/>
  <c r="Q1160" i="12"/>
  <c r="Q1161" i="12"/>
  <c r="Q1162" i="12"/>
  <c r="Q1163" i="12"/>
  <c r="Q1164" i="12"/>
  <c r="Q1165" i="12"/>
  <c r="Q1166" i="12"/>
  <c r="Q1167" i="12"/>
  <c r="Q1168" i="12"/>
  <c r="Q1169" i="12"/>
  <c r="Q1170" i="12"/>
  <c r="Q1171" i="12"/>
  <c r="Q1172" i="12"/>
  <c r="Q1173" i="12"/>
  <c r="Q1174" i="12"/>
  <c r="Q1175" i="12"/>
  <c r="Q1176" i="12"/>
  <c r="Q1177" i="12"/>
  <c r="Q1178" i="12"/>
  <c r="Q1179" i="12"/>
  <c r="Q1180" i="12"/>
  <c r="Q1181" i="12"/>
  <c r="Q1182" i="12"/>
  <c r="Q1183" i="12"/>
  <c r="Q1184" i="12"/>
  <c r="Q1185" i="12"/>
  <c r="Q1186" i="12"/>
  <c r="Q1187" i="12"/>
  <c r="Q1188" i="12"/>
  <c r="Q1189" i="12"/>
  <c r="Q1190" i="12"/>
  <c r="Q1191" i="12"/>
  <c r="Q1192" i="12"/>
  <c r="Q1193" i="12"/>
  <c r="Q1194" i="12"/>
  <c r="Q1195" i="12"/>
  <c r="Q1196" i="12"/>
  <c r="Q1197" i="12"/>
  <c r="Q1198" i="12"/>
  <c r="Q1199" i="12"/>
  <c r="Q1200" i="12"/>
  <c r="Q1201" i="12"/>
  <c r="Q1202" i="12"/>
  <c r="Q1203" i="12"/>
  <c r="Q1204" i="12"/>
  <c r="Q1205" i="12"/>
  <c r="Q1206" i="12"/>
  <c r="Q1207" i="12"/>
  <c r="Q1208" i="12"/>
  <c r="Q1209" i="12"/>
  <c r="Q1210" i="12"/>
  <c r="Q1211" i="12"/>
  <c r="Q1212" i="12"/>
  <c r="Q1213" i="12"/>
  <c r="Q1214" i="12"/>
  <c r="Q1215" i="12"/>
  <c r="Q1216" i="12"/>
  <c r="Q1217" i="12"/>
  <c r="Q1218" i="12"/>
  <c r="Q1219" i="12"/>
  <c r="Q1220" i="12"/>
  <c r="Q1221" i="12"/>
  <c r="Q1222" i="12"/>
  <c r="Q1223" i="12"/>
  <c r="Q1224" i="12"/>
  <c r="Q1225" i="12"/>
  <c r="Q1226" i="12"/>
  <c r="Q1227" i="12"/>
  <c r="Q1228" i="12"/>
  <c r="Q1229" i="12"/>
  <c r="Q1230" i="12"/>
  <c r="Q1231" i="12"/>
  <c r="Q1232" i="12"/>
  <c r="Q1233" i="12"/>
  <c r="Q1234" i="12"/>
  <c r="Q1235" i="12"/>
  <c r="Q1236" i="12"/>
  <c r="Q1237" i="12"/>
  <c r="Q1238" i="12"/>
  <c r="Q1239" i="12"/>
  <c r="Q1240" i="12"/>
  <c r="Q1241" i="12"/>
  <c r="Q1242" i="12"/>
  <c r="Q1243" i="12"/>
  <c r="Q1244" i="12"/>
  <c r="Q1245" i="12"/>
  <c r="Q1246" i="12"/>
  <c r="Q1247" i="12"/>
  <c r="Q1248" i="12"/>
  <c r="Q1249" i="12"/>
  <c r="Q1250" i="12"/>
  <c r="Q1251" i="12"/>
  <c r="Q1252" i="12"/>
  <c r="Q1253" i="12"/>
  <c r="Q1254" i="12"/>
  <c r="Q1255" i="12"/>
  <c r="Q1256" i="12"/>
  <c r="Q1257" i="12"/>
  <c r="Q1258" i="12"/>
  <c r="Q1259" i="12"/>
  <c r="Q1260" i="12"/>
  <c r="Q1261" i="12"/>
  <c r="Q1262" i="12"/>
  <c r="Q1263" i="12"/>
  <c r="Q1264" i="12"/>
  <c r="Q1265" i="12"/>
  <c r="Q1266" i="12"/>
  <c r="Q1267" i="12"/>
  <c r="Q1268" i="12"/>
  <c r="Q1269" i="12"/>
  <c r="Q1270" i="12"/>
  <c r="Q1271" i="12"/>
  <c r="Q1272" i="12"/>
  <c r="Q1273" i="12"/>
  <c r="Q1274" i="12"/>
  <c r="Q1275" i="12"/>
  <c r="Q1276" i="12"/>
  <c r="Q1277" i="12"/>
  <c r="Q1278" i="12"/>
  <c r="Q1279" i="12"/>
  <c r="Q1280" i="12"/>
  <c r="Q1281" i="12"/>
  <c r="Q1282" i="12"/>
  <c r="Q1283" i="12"/>
  <c r="Q1284" i="12"/>
  <c r="Q1285" i="12"/>
  <c r="Q1286" i="12"/>
  <c r="Q1287" i="12"/>
  <c r="Q1288" i="12"/>
  <c r="Q1289" i="12"/>
  <c r="Q1290" i="12"/>
  <c r="Q1291" i="12"/>
  <c r="Q1292" i="12"/>
  <c r="Q1293" i="12"/>
  <c r="Q1294" i="12"/>
  <c r="Q1295" i="12"/>
  <c r="Q1296" i="12"/>
  <c r="Q1297" i="12"/>
  <c r="Q1298" i="12"/>
  <c r="Q1299" i="12"/>
  <c r="Q1300" i="12"/>
  <c r="Q1301" i="12"/>
  <c r="Q1302" i="12"/>
  <c r="Q1303" i="12"/>
  <c r="Q1304" i="12"/>
  <c r="Q1305" i="12"/>
  <c r="Q1306" i="12"/>
  <c r="Q1307" i="12"/>
  <c r="Q1308" i="12"/>
  <c r="Q1309" i="12"/>
  <c r="Q1310" i="12"/>
  <c r="Q1311" i="12"/>
  <c r="Q1312" i="12"/>
  <c r="Q1313" i="12"/>
  <c r="Q1314" i="12"/>
  <c r="Q1315" i="12"/>
  <c r="Q1316" i="12"/>
  <c r="Q1317" i="12"/>
  <c r="Q1318" i="12"/>
  <c r="Q1319" i="12"/>
  <c r="Q1320" i="12"/>
  <c r="Q1321" i="12"/>
  <c r="Q1322" i="12"/>
  <c r="Q1323" i="12"/>
  <c r="Q1324" i="12"/>
  <c r="Q1325" i="12"/>
  <c r="Q1326" i="12"/>
  <c r="Q1327" i="12"/>
  <c r="Q1328" i="12"/>
  <c r="Q1329" i="12"/>
  <c r="Q1330" i="12"/>
  <c r="Q1331" i="12"/>
  <c r="Q1332" i="12"/>
  <c r="Q1333" i="12"/>
  <c r="Q1334" i="12"/>
  <c r="Q1335" i="12"/>
  <c r="Q1336" i="12"/>
  <c r="Q1337" i="12"/>
  <c r="Q1338" i="12"/>
  <c r="Q1339" i="12"/>
  <c r="Q1340" i="12"/>
  <c r="Q1341" i="12"/>
  <c r="Q1342" i="12"/>
  <c r="Q1343" i="12"/>
  <c r="Q1344" i="12"/>
  <c r="Q1345" i="12"/>
  <c r="Q1346" i="12"/>
  <c r="Q1347" i="12"/>
  <c r="Q1348" i="12"/>
  <c r="Q1349" i="12"/>
  <c r="Q1350" i="12"/>
  <c r="Q1351" i="12"/>
  <c r="Q1352" i="12"/>
  <c r="Q1353" i="12"/>
  <c r="Q1354" i="12"/>
  <c r="Q1355" i="12"/>
  <c r="Q1356" i="12"/>
  <c r="Q1357" i="12"/>
  <c r="Q1358" i="12"/>
  <c r="Q1359" i="12"/>
  <c r="Q1360" i="12"/>
  <c r="Q1361" i="12"/>
  <c r="Q1362" i="12"/>
  <c r="Q1363" i="12"/>
  <c r="Q1364" i="12"/>
  <c r="Q1365" i="12"/>
  <c r="Q1366" i="12"/>
  <c r="Q1367" i="12"/>
  <c r="Q1368" i="12"/>
  <c r="Q1369" i="12"/>
  <c r="Q1370" i="12"/>
  <c r="Q1371" i="12"/>
  <c r="Q1372" i="12"/>
  <c r="Q1373" i="12"/>
  <c r="Q1374" i="12"/>
  <c r="Q1375" i="12"/>
  <c r="Q1376" i="12"/>
  <c r="Q1377" i="12"/>
  <c r="Q1378" i="12"/>
  <c r="Q1379" i="12"/>
  <c r="Q1380" i="12"/>
  <c r="Q1381" i="12"/>
  <c r="Q1382" i="12"/>
  <c r="Q1383" i="12"/>
  <c r="Q1384" i="12"/>
  <c r="Q1385" i="12"/>
  <c r="Q1386" i="12"/>
  <c r="Q1387" i="12"/>
  <c r="Q1388" i="12"/>
  <c r="Q1389" i="12"/>
  <c r="E8" i="10" l="1"/>
  <c r="S3" i="15" l="1"/>
  <c r="S4" i="15"/>
  <c r="S5" i="15"/>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65" i="15"/>
  <c r="S66" i="15"/>
  <c r="S67" i="15"/>
  <c r="S68" i="15"/>
  <c r="S69" i="15"/>
  <c r="S70" i="15"/>
  <c r="S71" i="15"/>
  <c r="S72" i="15"/>
  <c r="S73" i="15"/>
  <c r="S74" i="15"/>
  <c r="S75" i="15"/>
  <c r="S76" i="15"/>
  <c r="S77" i="15"/>
  <c r="S78" i="15"/>
  <c r="S79" i="15"/>
  <c r="S80" i="15"/>
  <c r="S81" i="15"/>
  <c r="S82" i="15"/>
  <c r="S83" i="15"/>
  <c r="S84" i="15"/>
  <c r="S85" i="15"/>
  <c r="S86" i="15"/>
  <c r="S87" i="15"/>
  <c r="S88" i="15"/>
  <c r="S89" i="15"/>
  <c r="S90" i="15"/>
  <c r="S91" i="15"/>
  <c r="S92" i="15"/>
  <c r="S93" i="15"/>
  <c r="S94" i="15"/>
  <c r="S95" i="15"/>
  <c r="S96" i="15"/>
  <c r="S97" i="15"/>
  <c r="S98" i="15"/>
  <c r="S99" i="15"/>
  <c r="S100" i="15"/>
  <c r="S101" i="15"/>
  <c r="S102" i="15"/>
  <c r="S103" i="15"/>
  <c r="S104" i="15"/>
  <c r="S105" i="15"/>
  <c r="S106" i="15"/>
  <c r="S107" i="15"/>
  <c r="S108" i="15"/>
  <c r="S109" i="15"/>
  <c r="S110" i="15"/>
  <c r="S111" i="15"/>
  <c r="S112" i="15"/>
  <c r="S113" i="15"/>
  <c r="S114" i="15"/>
  <c r="S115" i="15"/>
  <c r="S116" i="15"/>
  <c r="S117" i="15"/>
  <c r="S118" i="15"/>
  <c r="S119" i="15"/>
  <c r="S120" i="15"/>
  <c r="S121" i="15"/>
  <c r="S122" i="15"/>
  <c r="S123" i="15"/>
  <c r="S124" i="15"/>
  <c r="S125" i="15"/>
  <c r="S126" i="15"/>
  <c r="S127" i="15"/>
  <c r="S128" i="15"/>
  <c r="S129" i="15"/>
  <c r="S130" i="15"/>
  <c r="S131" i="15"/>
  <c r="S132" i="15"/>
  <c r="S133" i="15"/>
  <c r="S134" i="15"/>
  <c r="S135" i="15"/>
  <c r="S136" i="15"/>
  <c r="S137" i="15"/>
  <c r="S138" i="15"/>
  <c r="S139" i="15"/>
  <c r="S140" i="15"/>
  <c r="S141" i="15"/>
  <c r="S142" i="15"/>
  <c r="S143" i="15"/>
  <c r="S144" i="15"/>
  <c r="S145" i="15"/>
  <c r="S146" i="15"/>
  <c r="S147" i="15"/>
  <c r="S148" i="15"/>
  <c r="S149" i="15"/>
  <c r="S150" i="15"/>
  <c r="S151" i="15"/>
  <c r="S152" i="15"/>
  <c r="S153" i="15"/>
  <c r="S154" i="15"/>
  <c r="S155" i="15"/>
  <c r="S156" i="15"/>
  <c r="S157" i="15"/>
  <c r="S158" i="15"/>
  <c r="S159" i="15"/>
  <c r="S160" i="15"/>
  <c r="S161" i="15"/>
  <c r="S162" i="15"/>
  <c r="S163" i="15"/>
  <c r="S164" i="15"/>
  <c r="S165" i="15"/>
  <c r="S166" i="15"/>
  <c r="S167" i="15"/>
  <c r="S168" i="15"/>
  <c r="S169" i="15"/>
  <c r="S170" i="15"/>
  <c r="S171" i="15"/>
  <c r="S172" i="15"/>
  <c r="S173" i="15"/>
  <c r="S174" i="15"/>
  <c r="S175" i="15"/>
  <c r="S176" i="15"/>
  <c r="S177" i="15"/>
  <c r="S178" i="15"/>
  <c r="S179" i="15"/>
  <c r="S180" i="15"/>
  <c r="S181" i="15"/>
  <c r="S182" i="15"/>
  <c r="S183" i="15"/>
  <c r="S184" i="15"/>
  <c r="S185" i="15"/>
  <c r="S186" i="15"/>
  <c r="S187" i="15"/>
  <c r="S188" i="15"/>
  <c r="S189" i="15"/>
  <c r="S190" i="15"/>
  <c r="S191" i="15"/>
  <c r="S192" i="15"/>
  <c r="S193" i="15"/>
  <c r="S194" i="15"/>
  <c r="S195" i="15"/>
  <c r="S196" i="15"/>
  <c r="S197" i="15"/>
  <c r="S198" i="15"/>
  <c r="S199" i="15"/>
  <c r="S200" i="15"/>
  <c r="S201" i="15"/>
  <c r="S202" i="15"/>
  <c r="S203" i="15"/>
  <c r="S204" i="15"/>
  <c r="S205" i="15"/>
  <c r="S206" i="15"/>
  <c r="S207" i="15"/>
  <c r="S208" i="15"/>
  <c r="S209" i="15"/>
  <c r="S210" i="15"/>
  <c r="S211" i="15"/>
  <c r="S212" i="15"/>
  <c r="S213" i="15"/>
  <c r="S214" i="15"/>
  <c r="S215" i="15"/>
  <c r="S216" i="15"/>
  <c r="S217" i="15"/>
  <c r="S218" i="15"/>
  <c r="S219" i="15"/>
  <c r="S220" i="15"/>
  <c r="S221" i="15"/>
  <c r="S222" i="15"/>
  <c r="S223" i="15"/>
  <c r="S224" i="15"/>
  <c r="S225" i="15"/>
  <c r="S226" i="15"/>
  <c r="S227" i="15"/>
  <c r="S228" i="15"/>
  <c r="S229" i="15"/>
  <c r="S230" i="15"/>
  <c r="S231" i="15"/>
  <c r="S232" i="15"/>
  <c r="S233" i="15"/>
  <c r="S234" i="15"/>
  <c r="S235" i="15"/>
  <c r="S236" i="15"/>
  <c r="S237" i="15"/>
  <c r="S238" i="15"/>
  <c r="S239" i="15"/>
  <c r="S240" i="15"/>
  <c r="S241" i="15"/>
  <c r="S242" i="15"/>
  <c r="S243" i="15"/>
  <c r="S244" i="15"/>
  <c r="S245" i="15"/>
  <c r="S246" i="15"/>
  <c r="S247" i="15"/>
  <c r="S248" i="15"/>
  <c r="S249" i="15"/>
  <c r="S250" i="15"/>
  <c r="S251" i="15"/>
  <c r="S252" i="15"/>
  <c r="S253" i="15"/>
  <c r="S254" i="15"/>
  <c r="S255" i="15"/>
  <c r="S256" i="15"/>
  <c r="S257" i="15"/>
  <c r="S258" i="15"/>
  <c r="S259" i="15"/>
  <c r="S260" i="15"/>
  <c r="S261" i="15"/>
  <c r="S262" i="15"/>
  <c r="S263" i="15"/>
  <c r="S264" i="15"/>
  <c r="S265" i="15"/>
  <c r="S266" i="15"/>
  <c r="S267" i="15"/>
  <c r="S268" i="15"/>
  <c r="S269" i="15"/>
  <c r="S270" i="15"/>
  <c r="S271" i="15"/>
  <c r="S272" i="15"/>
  <c r="S273" i="15"/>
  <c r="S274" i="15"/>
  <c r="S275" i="15"/>
  <c r="S276" i="15"/>
  <c r="S277" i="15"/>
  <c r="S278" i="15"/>
  <c r="S279" i="15"/>
  <c r="S280" i="15"/>
  <c r="S281" i="15"/>
  <c r="S282" i="15"/>
  <c r="S283" i="15"/>
  <c r="S284" i="15"/>
  <c r="S285" i="15"/>
  <c r="S286" i="15"/>
  <c r="S287" i="15"/>
  <c r="S288" i="15"/>
  <c r="S289" i="15"/>
  <c r="S290" i="15"/>
  <c r="S291" i="15"/>
  <c r="S292" i="15"/>
  <c r="S293" i="15"/>
  <c r="S294" i="15"/>
  <c r="S295" i="15"/>
  <c r="S296" i="15"/>
  <c r="S297" i="15"/>
  <c r="S298" i="15"/>
  <c r="S299" i="15"/>
  <c r="S300" i="15"/>
  <c r="S301" i="15"/>
  <c r="S302" i="15"/>
  <c r="S303" i="15"/>
  <c r="S304" i="15"/>
  <c r="S305" i="15"/>
  <c r="S306" i="15"/>
  <c r="S307" i="15"/>
  <c r="S308" i="15"/>
  <c r="S309" i="15"/>
  <c r="S310" i="15"/>
  <c r="S311" i="15"/>
  <c r="S312" i="15"/>
  <c r="S313" i="15"/>
  <c r="S314" i="15"/>
  <c r="S315" i="15"/>
  <c r="S316" i="15"/>
  <c r="S317" i="15"/>
  <c r="S318" i="15"/>
  <c r="S319" i="15"/>
  <c r="S320" i="15"/>
  <c r="S321" i="15"/>
  <c r="S322" i="15"/>
  <c r="S323" i="15"/>
  <c r="S324" i="15"/>
  <c r="S325" i="15"/>
  <c r="S326" i="15"/>
  <c r="S327" i="15"/>
  <c r="S328" i="15"/>
  <c r="S329" i="15"/>
  <c r="S330" i="15"/>
  <c r="S331" i="15"/>
  <c r="S332" i="15"/>
  <c r="S333" i="15"/>
  <c r="S334" i="15"/>
  <c r="S335" i="15"/>
  <c r="S336" i="15"/>
  <c r="S337" i="15"/>
  <c r="S338" i="15"/>
  <c r="S339" i="15"/>
  <c r="S340" i="15"/>
  <c r="S341" i="15"/>
  <c r="S342" i="15"/>
  <c r="S343" i="15"/>
  <c r="S344" i="15"/>
  <c r="S345" i="15"/>
  <c r="S346" i="15"/>
  <c r="S347" i="15"/>
  <c r="S348" i="15"/>
  <c r="S349" i="15"/>
  <c r="S350" i="15"/>
  <c r="S351" i="15"/>
  <c r="S352" i="15"/>
  <c r="S353" i="15"/>
  <c r="S354" i="15"/>
  <c r="S355" i="15"/>
  <c r="S356" i="15"/>
  <c r="S357" i="15"/>
  <c r="S358" i="15"/>
  <c r="S359" i="15"/>
  <c r="S360" i="15"/>
  <c r="S361" i="15"/>
  <c r="S362" i="15"/>
  <c r="S363" i="15"/>
  <c r="S364" i="15"/>
  <c r="S365" i="15"/>
  <c r="S366" i="15"/>
  <c r="S367" i="15"/>
  <c r="S368" i="15"/>
  <c r="S369" i="15"/>
  <c r="S370" i="15"/>
  <c r="S371" i="15"/>
  <c r="S372" i="15"/>
  <c r="S373" i="15"/>
  <c r="S374" i="15"/>
  <c r="S375" i="15"/>
  <c r="S376" i="15"/>
  <c r="S377" i="15"/>
  <c r="S378" i="15"/>
  <c r="S379" i="15"/>
  <c r="S380" i="15"/>
  <c r="S381" i="15"/>
  <c r="S382" i="15"/>
  <c r="S383" i="15"/>
  <c r="S384" i="15"/>
  <c r="S385" i="15"/>
  <c r="S386" i="15"/>
  <c r="S387" i="15"/>
  <c r="S388" i="15"/>
  <c r="S389" i="15"/>
  <c r="S390" i="15"/>
  <c r="S391" i="15"/>
  <c r="S392" i="15"/>
  <c r="S393" i="15"/>
  <c r="S394" i="15"/>
  <c r="S395" i="15"/>
  <c r="S396" i="15"/>
  <c r="S397" i="15"/>
  <c r="S398" i="15"/>
  <c r="S399" i="15"/>
  <c r="S400" i="15"/>
  <c r="S401" i="15"/>
  <c r="S402" i="15"/>
  <c r="S403" i="15"/>
  <c r="S404" i="15"/>
  <c r="S405" i="15"/>
  <c r="S406" i="15"/>
  <c r="S407" i="15"/>
  <c r="S408" i="15"/>
  <c r="S409" i="15"/>
  <c r="S410" i="15"/>
  <c r="S411" i="15"/>
  <c r="S412" i="15"/>
  <c r="S413" i="15"/>
  <c r="S414" i="15"/>
  <c r="S415" i="15"/>
  <c r="S416" i="15"/>
  <c r="S417" i="15"/>
  <c r="S418" i="15"/>
  <c r="S419" i="15"/>
  <c r="S420" i="15"/>
  <c r="S421" i="15"/>
  <c r="S422" i="15"/>
  <c r="S423" i="15"/>
  <c r="S424" i="15"/>
  <c r="S425" i="15"/>
  <c r="S426" i="15"/>
  <c r="S427" i="15"/>
  <c r="S428" i="15"/>
  <c r="S429" i="15"/>
  <c r="S430" i="15"/>
  <c r="S431" i="15"/>
  <c r="S432" i="15"/>
  <c r="S433" i="15"/>
  <c r="S434" i="15"/>
  <c r="S435" i="15"/>
  <c r="S436" i="15"/>
  <c r="S437" i="15"/>
  <c r="S438" i="15"/>
  <c r="S439" i="15"/>
  <c r="S440" i="15"/>
  <c r="S441" i="15"/>
  <c r="S442" i="15"/>
  <c r="S443" i="15"/>
  <c r="S444" i="15"/>
  <c r="S445" i="15"/>
  <c r="S446" i="15"/>
  <c r="S447" i="15"/>
  <c r="S448" i="15"/>
  <c r="S449" i="15"/>
  <c r="S450" i="15"/>
  <c r="S451" i="15"/>
  <c r="S452" i="15"/>
  <c r="S453" i="15"/>
  <c r="S454" i="15"/>
  <c r="S455" i="15"/>
  <c r="S456" i="15"/>
  <c r="S457" i="15"/>
  <c r="S458" i="15"/>
  <c r="S459" i="15"/>
  <c r="S460" i="15"/>
  <c r="S461" i="15"/>
  <c r="S462" i="15"/>
  <c r="S463" i="15"/>
  <c r="S464" i="15"/>
  <c r="S465" i="15"/>
  <c r="S466" i="15"/>
  <c r="S467" i="15"/>
  <c r="S468" i="15"/>
  <c r="S469" i="15"/>
  <c r="S470" i="15"/>
  <c r="S471" i="15"/>
  <c r="S472" i="15"/>
  <c r="S473" i="15"/>
  <c r="S474" i="15"/>
  <c r="S475" i="15"/>
  <c r="S476" i="15"/>
  <c r="S477" i="15"/>
  <c r="S478" i="15"/>
  <c r="S479" i="15"/>
  <c r="S480" i="15"/>
  <c r="S481" i="15"/>
  <c r="S482" i="15"/>
  <c r="S483" i="15"/>
  <c r="S484" i="15"/>
  <c r="S485" i="15"/>
  <c r="S486" i="15"/>
  <c r="S487" i="15"/>
  <c r="S488" i="15"/>
  <c r="S489" i="15"/>
  <c r="S490" i="15"/>
  <c r="S491" i="15"/>
  <c r="S492" i="15"/>
  <c r="S493" i="15"/>
  <c r="S494" i="15"/>
  <c r="S495" i="15"/>
  <c r="S496" i="15"/>
  <c r="S497" i="15"/>
  <c r="S498" i="15"/>
  <c r="S499" i="15"/>
  <c r="S500" i="15"/>
  <c r="S501" i="15"/>
  <c r="S502" i="15"/>
  <c r="S503" i="15"/>
  <c r="S504" i="15"/>
  <c r="S505" i="15"/>
  <c r="S506" i="15"/>
  <c r="S507" i="15"/>
  <c r="S508" i="15"/>
  <c r="S509" i="15"/>
  <c r="S510" i="15"/>
  <c r="S511" i="15"/>
  <c r="S512" i="15"/>
  <c r="S513" i="15"/>
  <c r="S514" i="15"/>
  <c r="S515" i="15"/>
  <c r="S516" i="15"/>
  <c r="S517" i="15"/>
  <c r="S518" i="15"/>
  <c r="S519" i="15"/>
  <c r="S520" i="15"/>
  <c r="S521" i="15"/>
  <c r="S522" i="15"/>
  <c r="S523" i="15"/>
  <c r="S524" i="15"/>
  <c r="S525" i="15"/>
  <c r="S526" i="15"/>
  <c r="S527" i="15"/>
  <c r="S528" i="15"/>
  <c r="S529" i="15"/>
  <c r="S530" i="15"/>
  <c r="S531" i="15"/>
  <c r="S532" i="15"/>
  <c r="S533" i="15"/>
  <c r="S534" i="15"/>
  <c r="S535" i="15"/>
  <c r="S536" i="15"/>
  <c r="S537" i="15"/>
  <c r="S538" i="15"/>
  <c r="S539" i="15"/>
  <c r="S540" i="15"/>
  <c r="S541" i="15"/>
  <c r="S542" i="15"/>
  <c r="S543" i="15"/>
  <c r="S544" i="15"/>
  <c r="S545" i="15"/>
  <c r="S546" i="15"/>
  <c r="S547" i="15"/>
  <c r="S548" i="15"/>
  <c r="S549" i="15"/>
  <c r="S550" i="15"/>
  <c r="S551" i="15"/>
  <c r="S552" i="15"/>
  <c r="S553" i="15"/>
  <c r="S554" i="15"/>
  <c r="S555" i="15"/>
  <c r="S556" i="15"/>
  <c r="S557" i="15"/>
  <c r="S558" i="15"/>
  <c r="S559" i="15"/>
  <c r="S560" i="15"/>
  <c r="S561" i="15"/>
  <c r="S562" i="15"/>
  <c r="S563" i="15"/>
  <c r="S564" i="15"/>
  <c r="S565" i="15"/>
  <c r="S566" i="15"/>
  <c r="S567" i="15"/>
  <c r="S568" i="15"/>
  <c r="S569" i="15"/>
  <c r="S570" i="15"/>
  <c r="S571" i="15"/>
  <c r="S572" i="15"/>
  <c r="S573" i="15"/>
  <c r="S574" i="15"/>
  <c r="S575" i="15"/>
  <c r="S576" i="15"/>
  <c r="S577" i="15"/>
  <c r="S578" i="15"/>
  <c r="S579" i="15"/>
  <c r="S580" i="15"/>
  <c r="S581" i="15"/>
  <c r="S582" i="15"/>
  <c r="S583" i="15"/>
  <c r="S584" i="15"/>
  <c r="S585" i="15"/>
  <c r="S586" i="15"/>
  <c r="S587" i="15"/>
  <c r="S588" i="15"/>
  <c r="S589" i="15"/>
  <c r="S590" i="15"/>
  <c r="S591" i="15"/>
  <c r="S592" i="15"/>
  <c r="S593" i="15"/>
  <c r="S594" i="15"/>
  <c r="S595" i="15"/>
  <c r="S596" i="15"/>
  <c r="S597" i="15"/>
  <c r="S598" i="15"/>
  <c r="S599" i="15"/>
  <c r="S600" i="15"/>
  <c r="S601" i="15"/>
  <c r="S602" i="15"/>
  <c r="S603" i="15"/>
  <c r="S604" i="15"/>
  <c r="S605" i="15"/>
  <c r="S606" i="15"/>
  <c r="S607" i="15"/>
  <c r="S608" i="15"/>
  <c r="S609" i="15"/>
  <c r="S610" i="15"/>
  <c r="S611" i="15"/>
  <c r="S612" i="15"/>
  <c r="S613" i="15"/>
  <c r="S614" i="15"/>
  <c r="S615" i="15"/>
  <c r="S616" i="15"/>
  <c r="S617" i="15"/>
  <c r="S618" i="15"/>
  <c r="S619" i="15"/>
  <c r="S620" i="15"/>
  <c r="S621" i="15"/>
  <c r="S622" i="15"/>
  <c r="S623" i="15"/>
  <c r="S624" i="15"/>
  <c r="S625" i="15"/>
  <c r="S626" i="15"/>
  <c r="S627" i="15"/>
  <c r="S628" i="15"/>
  <c r="S629" i="15"/>
  <c r="S630" i="15"/>
  <c r="S631" i="15"/>
  <c r="S632" i="15"/>
  <c r="S633" i="15"/>
  <c r="S634" i="15"/>
  <c r="S635" i="15"/>
  <c r="S636" i="15"/>
  <c r="S637" i="15"/>
  <c r="S638" i="15"/>
  <c r="S639" i="15"/>
  <c r="S640" i="15"/>
  <c r="S641" i="15"/>
  <c r="S642" i="15"/>
  <c r="S643" i="15"/>
  <c r="S644" i="15"/>
  <c r="S645" i="15"/>
  <c r="S646" i="15"/>
  <c r="S647" i="15"/>
  <c r="S648" i="15"/>
  <c r="S649" i="15"/>
  <c r="S650" i="15"/>
  <c r="S651" i="15"/>
  <c r="S652" i="15"/>
  <c r="S653" i="15"/>
  <c r="S654" i="15"/>
  <c r="S655" i="15"/>
  <c r="S656" i="15"/>
  <c r="S657" i="15"/>
  <c r="S658" i="15"/>
  <c r="S659" i="15"/>
  <c r="S660" i="15"/>
  <c r="S661" i="15"/>
  <c r="S662" i="15"/>
  <c r="S663" i="15"/>
  <c r="S664" i="15"/>
  <c r="S665" i="15"/>
  <c r="S666" i="15"/>
  <c r="S667" i="15"/>
  <c r="S668" i="15"/>
  <c r="S669" i="15"/>
  <c r="S670" i="15"/>
  <c r="S671" i="15"/>
  <c r="S672" i="15"/>
  <c r="S673" i="15"/>
  <c r="S674" i="15"/>
  <c r="S675" i="15"/>
  <c r="S676" i="15"/>
  <c r="S677" i="15"/>
  <c r="S678" i="15"/>
  <c r="S679" i="15"/>
  <c r="S680" i="15"/>
  <c r="S681" i="15"/>
  <c r="S682" i="15"/>
  <c r="S683" i="15"/>
  <c r="S684" i="15"/>
  <c r="S685" i="15"/>
  <c r="S686" i="15"/>
  <c r="S687" i="15"/>
  <c r="S688" i="15"/>
  <c r="S689" i="15"/>
  <c r="S690" i="15"/>
  <c r="S691" i="15"/>
  <c r="S692" i="15"/>
  <c r="S693" i="15"/>
  <c r="S694" i="15"/>
  <c r="S695" i="15"/>
  <c r="S696" i="15"/>
  <c r="S697" i="15"/>
  <c r="S698" i="15"/>
  <c r="S699" i="15"/>
  <c r="S700" i="15"/>
  <c r="S701" i="15"/>
  <c r="S702" i="15"/>
  <c r="S703" i="15"/>
  <c r="S704" i="15"/>
  <c r="S705" i="15"/>
  <c r="S706" i="15"/>
  <c r="S707" i="15"/>
  <c r="S708" i="15"/>
  <c r="S709" i="15"/>
  <c r="S710" i="15"/>
  <c r="S711" i="15"/>
  <c r="S712" i="15"/>
  <c r="S713" i="15"/>
  <c r="S714" i="15"/>
  <c r="S715" i="15"/>
  <c r="S716" i="15"/>
  <c r="S717" i="15"/>
  <c r="S718" i="15"/>
  <c r="S719" i="15"/>
  <c r="S720" i="15"/>
  <c r="S721" i="15"/>
  <c r="S722" i="15"/>
  <c r="S723" i="15"/>
  <c r="S724" i="15"/>
  <c r="S725" i="15"/>
  <c r="S726" i="15"/>
  <c r="S727" i="15"/>
  <c r="S728" i="15"/>
  <c r="S729" i="15"/>
  <c r="S730" i="15"/>
  <c r="S731" i="15"/>
  <c r="S732" i="15"/>
  <c r="S733" i="15"/>
  <c r="S734" i="15"/>
  <c r="S735" i="15"/>
  <c r="S736" i="15"/>
  <c r="S737" i="15"/>
  <c r="S738" i="15"/>
  <c r="S739" i="15"/>
  <c r="S740" i="15"/>
  <c r="S741" i="15"/>
  <c r="S742" i="15"/>
  <c r="S743" i="15"/>
  <c r="S744" i="15"/>
  <c r="S745" i="15"/>
  <c r="S746" i="15"/>
  <c r="S747" i="15"/>
  <c r="S748" i="15"/>
  <c r="S749" i="15"/>
  <c r="S750" i="15"/>
  <c r="S751" i="15"/>
  <c r="S752" i="15"/>
  <c r="S753" i="15"/>
  <c r="S754" i="15"/>
  <c r="S755" i="15"/>
  <c r="S756" i="15"/>
  <c r="S757" i="15"/>
  <c r="S758" i="15"/>
  <c r="S759" i="15"/>
  <c r="S760" i="15"/>
  <c r="S761" i="15"/>
  <c r="S762" i="15"/>
  <c r="S763" i="15"/>
  <c r="S764" i="15"/>
  <c r="S765" i="15"/>
  <c r="S766" i="15"/>
  <c r="S767" i="15"/>
  <c r="S768" i="15"/>
  <c r="S769" i="15"/>
  <c r="S770" i="15"/>
  <c r="S771" i="15"/>
  <c r="S772" i="15"/>
  <c r="S773" i="15"/>
  <c r="S774" i="15"/>
  <c r="S775" i="15"/>
  <c r="S776" i="15"/>
  <c r="S777" i="15"/>
  <c r="S778" i="15"/>
  <c r="S779" i="15"/>
  <c r="S780" i="15"/>
  <c r="S781" i="15"/>
  <c r="S782" i="15"/>
  <c r="S783" i="15"/>
  <c r="S784" i="15"/>
  <c r="S785" i="15"/>
  <c r="S786" i="15"/>
  <c r="S787" i="15"/>
  <c r="S788" i="15"/>
  <c r="S789" i="15"/>
  <c r="S790" i="15"/>
  <c r="S791" i="15"/>
  <c r="S792" i="15"/>
  <c r="S793" i="15"/>
  <c r="S794" i="15"/>
  <c r="S795" i="15"/>
  <c r="S796" i="15"/>
  <c r="S797" i="15"/>
  <c r="S798" i="15"/>
  <c r="S799" i="15"/>
  <c r="S800" i="15"/>
  <c r="S801" i="15"/>
  <c r="S802" i="15"/>
  <c r="S803" i="15"/>
  <c r="S804" i="15"/>
  <c r="S805" i="15"/>
  <c r="S806" i="15"/>
  <c r="S807" i="15"/>
  <c r="S808" i="15"/>
  <c r="S809" i="15"/>
  <c r="S810" i="15"/>
  <c r="S811" i="15"/>
  <c r="S812" i="15"/>
  <c r="S813" i="15"/>
  <c r="S814" i="15"/>
  <c r="S815" i="15"/>
  <c r="S816" i="15"/>
  <c r="S817" i="15"/>
  <c r="S818" i="15"/>
  <c r="S819" i="15"/>
  <c r="S820" i="15"/>
  <c r="S821" i="15"/>
  <c r="S822" i="15"/>
  <c r="S823" i="15"/>
  <c r="S824" i="15"/>
  <c r="S825" i="15"/>
  <c r="S826" i="15"/>
  <c r="S827" i="15"/>
  <c r="S828" i="15"/>
  <c r="S829" i="15"/>
  <c r="S830" i="15"/>
  <c r="S831" i="15"/>
  <c r="S832" i="15"/>
  <c r="S833" i="15"/>
  <c r="S834" i="15"/>
  <c r="S835" i="15"/>
  <c r="S836" i="15"/>
  <c r="S837" i="15"/>
  <c r="S838" i="15"/>
  <c r="S839" i="15"/>
  <c r="S840" i="15"/>
  <c r="S841" i="15"/>
  <c r="S842" i="15"/>
  <c r="S843" i="15"/>
  <c r="S844" i="15"/>
  <c r="S845" i="15"/>
  <c r="S846" i="15"/>
  <c r="S847" i="15"/>
  <c r="S848" i="15"/>
  <c r="S849" i="15"/>
  <c r="S850" i="15"/>
  <c r="S851" i="15"/>
  <c r="S852" i="15"/>
  <c r="S853" i="15"/>
  <c r="S854" i="15"/>
  <c r="S855" i="15"/>
  <c r="S856" i="15"/>
  <c r="S857" i="15"/>
  <c r="S858" i="15"/>
  <c r="S859" i="15"/>
  <c r="S860" i="15"/>
  <c r="S861" i="15"/>
  <c r="S862" i="15"/>
  <c r="S863" i="15"/>
  <c r="S864" i="15"/>
  <c r="S865" i="15"/>
  <c r="S866" i="15"/>
  <c r="S867" i="15"/>
  <c r="S868" i="15"/>
  <c r="S869" i="15"/>
  <c r="S870" i="15"/>
  <c r="S871" i="15"/>
  <c r="S872" i="15"/>
  <c r="S873" i="15"/>
  <c r="S874" i="15"/>
  <c r="S875" i="15"/>
  <c r="S876" i="15"/>
  <c r="S877" i="15"/>
  <c r="S878" i="15"/>
  <c r="S879" i="15"/>
  <c r="S880" i="15"/>
  <c r="S881" i="15"/>
  <c r="S882" i="15"/>
  <c r="S883" i="15"/>
  <c r="S884" i="15"/>
  <c r="S885" i="15"/>
  <c r="S886" i="15"/>
  <c r="S887" i="15"/>
  <c r="S888" i="15"/>
  <c r="S889" i="15"/>
  <c r="S890" i="15"/>
  <c r="S891" i="15"/>
  <c r="S892" i="15"/>
  <c r="S893" i="15"/>
  <c r="S894" i="15"/>
  <c r="S895" i="15"/>
  <c r="S896" i="15"/>
  <c r="S897" i="15"/>
  <c r="S898" i="15"/>
  <c r="S899" i="15"/>
  <c r="S900" i="15"/>
  <c r="S901" i="15"/>
  <c r="S902" i="15"/>
  <c r="S903" i="15"/>
  <c r="S904" i="15"/>
  <c r="S905" i="15"/>
  <c r="S906" i="15"/>
  <c r="S907" i="15"/>
  <c r="S908" i="15"/>
  <c r="S909" i="15"/>
  <c r="S910" i="15"/>
  <c r="S911" i="15"/>
  <c r="S912" i="15"/>
  <c r="S913" i="15"/>
  <c r="S914" i="15"/>
  <c r="S915" i="15"/>
  <c r="S916" i="15"/>
  <c r="S917" i="15"/>
  <c r="S918" i="15"/>
  <c r="S919" i="15"/>
  <c r="S920" i="15"/>
  <c r="S921" i="15"/>
  <c r="S922" i="15"/>
  <c r="S923" i="15"/>
  <c r="S924" i="15"/>
  <c r="S925" i="15"/>
  <c r="S926" i="15"/>
  <c r="S927" i="15"/>
  <c r="S928" i="15"/>
  <c r="S929" i="15"/>
  <c r="S930" i="15"/>
  <c r="S931" i="15"/>
  <c r="S932" i="15"/>
  <c r="S933" i="15"/>
  <c r="S934" i="15"/>
  <c r="S935" i="15"/>
  <c r="S936" i="15"/>
  <c r="S937" i="15"/>
  <c r="S938" i="15"/>
  <c r="S939" i="15"/>
  <c r="S940" i="15"/>
  <c r="S941" i="15"/>
  <c r="S942" i="15"/>
  <c r="S943" i="15"/>
  <c r="S944" i="15"/>
  <c r="S945" i="15"/>
  <c r="S946" i="15"/>
  <c r="S947" i="15"/>
  <c r="S948" i="15"/>
  <c r="S949" i="15"/>
  <c r="S950" i="15"/>
  <c r="S951" i="15"/>
  <c r="S952" i="15"/>
  <c r="S953" i="15"/>
  <c r="S954" i="15"/>
  <c r="S955" i="15"/>
  <c r="S956" i="15"/>
  <c r="S957" i="15"/>
  <c r="S958" i="15"/>
  <c r="S959" i="15"/>
  <c r="S960" i="15"/>
  <c r="S961" i="15"/>
  <c r="S962" i="15"/>
  <c r="S963" i="15"/>
  <c r="S964" i="15"/>
  <c r="S965" i="15"/>
  <c r="S966" i="15"/>
  <c r="S967" i="15"/>
  <c r="S968" i="15"/>
  <c r="S969" i="15"/>
  <c r="S970" i="15"/>
  <c r="S971" i="15"/>
  <c r="S972" i="15"/>
  <c r="S973" i="15"/>
  <c r="S974" i="15"/>
  <c r="S975" i="15"/>
  <c r="S976" i="15"/>
  <c r="S977" i="15"/>
  <c r="S978" i="15"/>
  <c r="S979" i="15"/>
  <c r="S980" i="15"/>
  <c r="S981" i="15"/>
  <c r="S982" i="15"/>
  <c r="S983" i="15"/>
  <c r="S984" i="15"/>
  <c r="S985" i="15"/>
  <c r="S986" i="15"/>
  <c r="S987" i="15"/>
  <c r="S988" i="15"/>
  <c r="S989" i="15"/>
  <c r="S990" i="15"/>
  <c r="S991" i="15"/>
  <c r="S992" i="15"/>
  <c r="S993" i="15"/>
  <c r="S994" i="15"/>
  <c r="S995" i="15"/>
  <c r="S996" i="15"/>
  <c r="S997" i="15"/>
  <c r="S998" i="15"/>
  <c r="S999" i="15"/>
  <c r="S1000" i="15"/>
  <c r="S1001" i="15"/>
  <c r="S1002" i="15"/>
  <c r="S1003" i="15"/>
  <c r="S1004" i="15"/>
  <c r="S1005" i="15"/>
  <c r="S1006" i="15"/>
  <c r="S1007" i="15"/>
  <c r="S1008" i="15"/>
  <c r="S1009" i="15"/>
  <c r="S1010" i="15"/>
  <c r="S1011" i="15"/>
  <c r="S1012" i="15"/>
  <c r="S1013" i="15"/>
  <c r="S1014" i="15"/>
  <c r="S1015" i="15"/>
  <c r="S1016" i="15"/>
  <c r="S1017" i="15"/>
  <c r="S1018" i="15"/>
  <c r="S1019" i="15"/>
  <c r="S1020" i="15"/>
  <c r="S1021" i="15"/>
  <c r="S1022" i="15"/>
  <c r="S1023" i="15"/>
  <c r="S1024" i="15"/>
  <c r="S1025" i="15"/>
  <c r="S1026" i="15"/>
  <c r="S1027" i="15"/>
  <c r="S1028" i="15"/>
  <c r="S1029" i="15"/>
  <c r="S1030" i="15"/>
  <c r="S1031" i="15"/>
  <c r="S1032" i="15"/>
  <c r="S1033" i="15"/>
  <c r="S1034" i="15"/>
  <c r="S1035" i="15"/>
  <c r="S1036" i="15"/>
  <c r="S1037" i="15"/>
  <c r="S1038" i="15"/>
  <c r="S1039" i="15"/>
  <c r="S1040" i="15"/>
  <c r="S1041" i="15"/>
  <c r="S1042" i="15"/>
  <c r="S1043" i="15"/>
  <c r="S1044" i="15"/>
  <c r="S1045" i="15"/>
  <c r="S1046" i="15"/>
  <c r="S1047" i="15"/>
  <c r="S1048" i="15"/>
  <c r="S1049" i="15"/>
  <c r="S1050" i="15"/>
  <c r="S1051" i="15"/>
  <c r="S1052" i="15"/>
  <c r="S1053" i="15"/>
  <c r="S1054" i="15"/>
  <c r="S1055" i="15"/>
  <c r="S1056" i="15"/>
  <c r="S1057" i="15"/>
  <c r="S1058" i="15"/>
  <c r="S1059" i="15"/>
  <c r="S1060" i="15"/>
  <c r="S1061" i="15"/>
  <c r="S1062" i="15"/>
  <c r="S1063" i="15"/>
  <c r="S1064" i="15"/>
  <c r="S1065" i="15"/>
  <c r="S1066" i="15"/>
  <c r="S1067" i="15"/>
  <c r="S1068" i="15"/>
  <c r="S1069" i="15"/>
  <c r="S1070" i="15"/>
  <c r="S1071" i="15"/>
  <c r="S1072" i="15"/>
  <c r="S1073" i="15"/>
  <c r="S1074" i="15"/>
  <c r="S1075" i="15"/>
  <c r="S1076" i="15"/>
  <c r="S1077" i="15"/>
  <c r="S1078" i="15"/>
  <c r="S1079" i="15"/>
  <c r="S1080" i="15"/>
  <c r="S1081" i="15"/>
  <c r="S1082" i="15"/>
  <c r="S1083" i="15"/>
  <c r="S1084" i="15"/>
  <c r="S1085" i="15"/>
  <c r="S1086" i="15"/>
  <c r="S1087" i="15"/>
  <c r="S1088" i="15"/>
  <c r="S1089" i="15"/>
  <c r="S1090" i="15"/>
  <c r="S1091" i="15"/>
  <c r="S1092" i="15"/>
  <c r="S1093" i="15"/>
  <c r="S1094" i="15"/>
  <c r="S1095" i="15"/>
  <c r="S1096" i="15"/>
  <c r="S1097" i="15"/>
  <c r="S1098" i="15"/>
  <c r="S1099" i="15"/>
  <c r="S1100" i="15"/>
  <c r="S1101" i="15"/>
  <c r="S1102" i="15"/>
  <c r="S1103" i="15"/>
  <c r="S1104" i="15"/>
  <c r="S1105" i="15"/>
  <c r="S1106" i="15"/>
  <c r="S1107" i="15"/>
  <c r="S1108" i="15"/>
  <c r="S1109" i="15"/>
  <c r="S1110" i="15"/>
  <c r="S1111" i="15"/>
  <c r="S1112" i="15"/>
  <c r="S1113" i="15"/>
  <c r="S1114" i="15"/>
  <c r="S1115" i="15"/>
  <c r="S1116" i="15"/>
  <c r="S1117" i="15"/>
  <c r="S1118" i="15"/>
  <c r="S1119" i="15"/>
  <c r="S1120" i="15"/>
  <c r="S1121" i="15"/>
  <c r="S1122" i="15"/>
  <c r="S1123" i="15"/>
  <c r="S1124" i="15"/>
  <c r="S1125" i="15"/>
  <c r="S1126" i="15"/>
  <c r="S1127" i="15"/>
  <c r="S1128" i="15"/>
  <c r="S1129" i="15"/>
  <c r="S1130" i="15"/>
  <c r="S1131" i="15"/>
  <c r="S1132" i="15"/>
  <c r="S1133" i="15"/>
  <c r="S1134" i="15"/>
  <c r="S1135" i="15"/>
  <c r="S1136" i="15"/>
  <c r="S1137" i="15"/>
  <c r="S1138" i="15"/>
  <c r="S1139" i="15"/>
  <c r="S1140" i="15"/>
  <c r="S1141" i="15"/>
  <c r="S1142" i="15"/>
  <c r="S1143" i="15"/>
  <c r="S1144" i="15"/>
  <c r="S1145" i="15"/>
  <c r="S1146" i="15"/>
  <c r="S1147" i="15"/>
  <c r="S1148" i="15"/>
  <c r="S1149" i="15"/>
  <c r="S1150" i="15"/>
  <c r="S1151" i="15"/>
  <c r="S1152" i="15"/>
  <c r="S1153" i="15"/>
  <c r="S1154" i="15"/>
  <c r="S1155" i="15"/>
  <c r="S1156" i="15"/>
  <c r="S1157" i="15"/>
  <c r="S1158" i="15"/>
  <c r="S1159" i="15"/>
  <c r="S1160" i="15"/>
  <c r="S1161" i="15"/>
  <c r="S1162" i="15"/>
  <c r="S1163" i="15"/>
  <c r="S1164" i="15"/>
  <c r="S1165" i="15"/>
  <c r="S1166" i="15"/>
  <c r="S1167" i="15"/>
  <c r="S1168" i="15"/>
  <c r="S1169" i="15"/>
  <c r="S1170" i="15"/>
  <c r="S1171" i="15"/>
  <c r="S1172" i="15"/>
  <c r="S1173" i="15"/>
  <c r="S1174" i="15"/>
  <c r="S1175" i="15"/>
  <c r="S1176" i="15"/>
  <c r="S1177" i="15"/>
  <c r="S1178" i="15"/>
  <c r="S1179" i="15"/>
  <c r="S1180" i="15"/>
  <c r="S1181" i="15"/>
  <c r="S1182" i="15"/>
  <c r="S1183" i="15"/>
  <c r="S1184" i="15"/>
  <c r="S1185" i="15"/>
  <c r="S1186" i="15"/>
  <c r="S1187" i="15"/>
  <c r="S1188" i="15"/>
  <c r="S1189" i="15"/>
  <c r="S1190" i="15"/>
  <c r="S1191" i="15"/>
  <c r="S1192" i="15"/>
  <c r="S1193" i="15"/>
  <c r="S1194" i="15"/>
  <c r="S1195" i="15"/>
  <c r="S1196" i="15"/>
  <c r="S1197" i="15"/>
  <c r="S1198" i="15"/>
  <c r="S1199" i="15"/>
  <c r="S1200" i="15"/>
  <c r="S1201" i="15"/>
  <c r="S1202" i="15"/>
  <c r="S1203" i="15"/>
  <c r="S1204" i="15"/>
  <c r="S1205" i="15"/>
  <c r="S1206" i="15"/>
  <c r="S1207" i="15"/>
  <c r="S1208" i="15"/>
  <c r="S1209" i="15"/>
  <c r="S1210" i="15"/>
  <c r="S1211" i="15"/>
  <c r="S1212" i="15"/>
  <c r="S1213" i="15"/>
  <c r="S1214" i="15"/>
  <c r="S1215" i="15"/>
  <c r="S1216" i="15"/>
  <c r="S1217" i="15"/>
  <c r="S1218" i="15"/>
  <c r="S1219" i="15"/>
  <c r="S1220" i="15"/>
  <c r="S1221" i="15"/>
  <c r="S1222" i="15"/>
  <c r="S1223" i="15"/>
  <c r="S1224" i="15"/>
  <c r="S1225" i="15"/>
  <c r="S1226" i="15"/>
  <c r="S1227" i="15"/>
  <c r="S1228" i="15"/>
  <c r="S1229" i="15"/>
  <c r="S1230" i="15"/>
  <c r="S1231" i="15"/>
  <c r="S1232" i="15"/>
  <c r="S1233" i="15"/>
  <c r="S1234" i="15"/>
  <c r="S1235" i="15"/>
  <c r="S1236" i="15"/>
  <c r="S1237" i="15"/>
  <c r="S1238" i="15"/>
  <c r="S1239" i="15"/>
  <c r="S1240" i="15"/>
  <c r="S1241" i="15"/>
  <c r="S1242" i="15"/>
  <c r="S1243" i="15"/>
  <c r="S1244" i="15"/>
  <c r="S1245" i="15"/>
  <c r="S1246" i="15"/>
  <c r="S1247" i="15"/>
  <c r="S1248" i="15"/>
  <c r="S1249" i="15"/>
  <c r="S1250" i="15"/>
  <c r="S1251" i="15"/>
  <c r="S1252" i="15"/>
  <c r="S1253" i="15"/>
  <c r="S1254" i="15"/>
  <c r="S1255" i="15"/>
  <c r="S1256" i="15"/>
  <c r="S1257" i="15"/>
  <c r="S1258" i="15"/>
  <c r="S1259" i="15"/>
  <c r="S1260" i="15"/>
  <c r="S1261" i="15"/>
  <c r="S1262" i="15"/>
  <c r="S1263" i="15"/>
  <c r="S1264" i="15"/>
  <c r="S1265" i="15"/>
  <c r="S1266" i="15"/>
  <c r="S1267" i="15"/>
  <c r="S1268" i="15"/>
  <c r="S1269" i="15"/>
  <c r="S1270" i="15"/>
  <c r="S1271" i="15"/>
  <c r="S1272" i="15"/>
  <c r="S1273" i="15"/>
  <c r="S1274" i="15"/>
  <c r="S1275" i="15"/>
  <c r="S1276" i="15"/>
  <c r="S1277" i="15"/>
  <c r="S1278" i="15"/>
  <c r="S1279" i="15"/>
  <c r="S1280" i="15"/>
  <c r="S1281" i="15"/>
  <c r="S1282" i="15"/>
  <c r="S1283" i="15"/>
  <c r="S1284" i="15"/>
  <c r="S1285" i="15"/>
  <c r="S1286" i="15"/>
  <c r="S1287" i="15"/>
  <c r="S1288" i="15"/>
  <c r="S1289" i="15"/>
  <c r="S1290" i="15"/>
  <c r="S1291" i="15"/>
  <c r="S1292" i="15"/>
  <c r="S1293" i="15"/>
  <c r="S1294" i="15"/>
  <c r="S1295" i="15"/>
  <c r="S1296" i="15"/>
  <c r="S1297" i="15"/>
  <c r="S1298" i="15"/>
  <c r="S1299" i="15"/>
  <c r="S1300" i="15"/>
  <c r="S1301" i="15"/>
  <c r="S1302" i="15"/>
  <c r="S1303" i="15"/>
  <c r="S1304" i="15"/>
  <c r="S1305" i="15"/>
  <c r="S1306" i="15"/>
  <c r="S1307" i="15"/>
  <c r="S1308" i="15"/>
  <c r="S1309" i="15"/>
  <c r="S1310" i="15"/>
  <c r="S1311" i="15"/>
  <c r="S1312" i="15"/>
  <c r="S1313" i="15"/>
  <c r="S1314" i="15"/>
  <c r="S1315" i="15"/>
  <c r="S1316" i="15"/>
  <c r="S1317" i="15"/>
  <c r="S1318" i="15"/>
  <c r="S1319" i="15"/>
  <c r="S1320" i="15"/>
  <c r="S1321" i="15"/>
  <c r="S1322" i="15"/>
  <c r="S1323" i="15"/>
  <c r="S1324" i="15"/>
  <c r="S1325" i="15"/>
  <c r="S1326" i="15"/>
  <c r="S1327" i="15"/>
  <c r="S1328" i="15"/>
  <c r="S1329" i="15"/>
  <c r="S1330" i="15"/>
  <c r="S1331" i="15"/>
  <c r="S1332" i="15"/>
  <c r="S1333" i="15"/>
  <c r="S1334" i="15"/>
  <c r="S1335" i="15"/>
  <c r="S1336" i="15"/>
  <c r="S1337" i="15"/>
  <c r="S1338" i="15"/>
  <c r="S1339" i="15"/>
  <c r="S1340" i="15"/>
  <c r="S1341" i="15"/>
  <c r="S1342" i="15"/>
  <c r="S1343" i="15"/>
  <c r="S1344" i="15"/>
  <c r="S1345" i="15"/>
  <c r="S1346" i="15"/>
  <c r="S1347" i="15"/>
  <c r="S1348" i="15"/>
  <c r="S1349" i="15"/>
  <c r="S1350" i="15"/>
  <c r="S1351" i="15"/>
  <c r="S1352" i="15"/>
  <c r="S1353" i="15"/>
  <c r="S1354" i="15"/>
  <c r="S1355" i="15"/>
  <c r="S1356" i="15"/>
  <c r="S1357" i="15"/>
  <c r="S1358" i="15"/>
  <c r="S1359" i="15"/>
  <c r="S1360" i="15"/>
  <c r="S1361" i="15"/>
  <c r="S1362" i="15"/>
  <c r="S1363" i="15"/>
  <c r="S1364" i="15"/>
  <c r="S1365" i="15"/>
  <c r="S1366" i="15"/>
  <c r="S1367" i="15"/>
  <c r="S1368" i="15"/>
  <c r="S1369" i="15"/>
  <c r="S1370" i="15"/>
  <c r="S1371" i="15"/>
  <c r="S1372" i="15"/>
  <c r="S1373" i="15"/>
  <c r="S1374" i="15"/>
  <c r="S1375" i="15"/>
  <c r="S1376" i="15"/>
  <c r="S1377" i="15"/>
  <c r="S1378" i="15"/>
  <c r="S1379" i="15"/>
  <c r="S1380" i="15"/>
  <c r="S1381" i="15"/>
  <c r="S1382" i="15"/>
  <c r="S1383" i="15"/>
  <c r="S1384" i="15"/>
  <c r="S1385" i="15"/>
  <c r="S1386" i="15"/>
  <c r="S1387" i="15"/>
  <c r="S1388" i="15"/>
  <c r="S1389" i="15"/>
  <c r="S1390" i="15"/>
  <c r="S1391" i="15"/>
  <c r="S1392" i="15"/>
  <c r="S1393" i="15"/>
  <c r="S1394" i="15"/>
  <c r="S1395" i="15"/>
  <c r="S1396" i="15"/>
  <c r="S1397" i="15"/>
  <c r="S1398" i="15"/>
  <c r="S1399" i="15"/>
  <c r="S1400" i="15"/>
  <c r="S1401" i="15"/>
  <c r="S1402" i="15"/>
  <c r="S1403" i="15"/>
  <c r="S1404" i="15"/>
  <c r="S1405" i="15"/>
  <c r="S1406" i="15"/>
  <c r="S1407" i="15"/>
  <c r="S1408" i="15"/>
  <c r="S1409" i="15"/>
  <c r="S1410" i="15"/>
  <c r="S1411" i="15"/>
  <c r="S1412" i="15"/>
  <c r="S1413" i="15"/>
  <c r="S1414" i="15"/>
  <c r="S1415" i="15"/>
  <c r="S1416" i="15"/>
  <c r="S1417" i="15"/>
  <c r="S1418" i="15"/>
  <c r="S1419" i="15"/>
  <c r="S1420" i="15"/>
  <c r="S1421" i="15"/>
  <c r="S1422" i="15"/>
  <c r="S1423" i="15"/>
  <c r="S1424" i="15"/>
  <c r="S1425" i="15"/>
  <c r="S1426" i="15"/>
  <c r="S1427" i="15"/>
  <c r="S1428" i="15"/>
  <c r="S1429" i="15"/>
  <c r="S1430" i="15"/>
  <c r="S1431" i="15"/>
  <c r="S1432" i="15"/>
  <c r="S1433" i="15"/>
  <c r="S1434" i="15"/>
  <c r="S1435" i="15"/>
  <c r="S1436" i="15"/>
  <c r="S1437" i="15"/>
  <c r="S1438" i="15"/>
  <c r="S1439" i="15"/>
  <c r="S1440" i="15"/>
  <c r="S1441" i="15"/>
  <c r="S1442" i="15"/>
  <c r="S1443" i="15"/>
  <c r="S1444" i="15"/>
  <c r="S1445" i="15"/>
  <c r="S1446" i="15"/>
  <c r="S1447" i="15"/>
  <c r="S1448" i="15"/>
  <c r="S1449" i="15"/>
  <c r="S1450" i="15"/>
  <c r="S1451" i="15"/>
  <c r="S1452" i="15"/>
  <c r="S1453" i="15"/>
  <c r="S1454" i="15"/>
  <c r="S1455" i="15"/>
  <c r="S1456" i="15"/>
  <c r="S1457" i="15"/>
  <c r="S1458" i="15"/>
  <c r="S1459" i="15"/>
  <c r="S1460" i="15"/>
  <c r="S1461" i="15"/>
  <c r="S1462" i="15"/>
  <c r="S1463" i="15"/>
  <c r="S1464" i="15"/>
  <c r="S1465" i="15"/>
  <c r="S1466" i="15"/>
  <c r="S1467" i="15"/>
  <c r="S1468" i="15"/>
  <c r="S1469" i="15"/>
  <c r="S1470" i="15"/>
  <c r="S1471" i="15"/>
  <c r="S1472" i="15"/>
  <c r="S1473" i="15"/>
  <c r="S1474" i="15"/>
  <c r="S1475" i="15"/>
  <c r="S1476" i="15"/>
  <c r="S1477" i="15"/>
  <c r="S1478" i="15"/>
  <c r="S1479" i="15"/>
  <c r="S1480" i="15"/>
  <c r="S1481" i="15"/>
  <c r="S1482" i="15"/>
  <c r="S1483" i="15"/>
  <c r="S1484" i="15"/>
  <c r="S1485" i="15"/>
  <c r="S1486" i="15"/>
  <c r="S1487" i="15"/>
  <c r="S1488" i="15"/>
  <c r="S1489" i="15"/>
  <c r="S1490" i="15"/>
  <c r="S1491" i="15"/>
  <c r="S1492" i="15"/>
  <c r="S1493" i="15"/>
  <c r="S1494" i="15"/>
  <c r="S1495" i="15"/>
  <c r="S1496" i="15"/>
  <c r="S1497" i="15"/>
  <c r="S1498" i="15"/>
  <c r="S1499" i="15"/>
  <c r="S1500" i="15"/>
  <c r="S1501" i="15"/>
  <c r="S1502" i="15"/>
  <c r="S1503" i="15"/>
  <c r="S1504" i="15"/>
  <c r="S1505" i="15"/>
  <c r="S1506" i="15"/>
  <c r="S1507" i="15"/>
  <c r="S1508" i="15"/>
  <c r="S1509" i="15"/>
  <c r="S1510" i="15"/>
  <c r="S1511" i="15"/>
  <c r="S1512" i="15"/>
  <c r="S1513" i="15"/>
  <c r="S1514" i="15"/>
  <c r="S1515" i="15"/>
  <c r="S1516" i="15"/>
  <c r="S1517" i="15"/>
  <c r="S1518" i="15"/>
  <c r="S1519" i="15"/>
  <c r="S1520" i="15"/>
  <c r="S1521" i="15"/>
  <c r="S1522" i="15"/>
  <c r="S1523" i="15"/>
  <c r="S1524" i="15"/>
  <c r="S1525" i="15"/>
  <c r="S1526" i="15"/>
  <c r="S1527" i="15"/>
  <c r="S1528" i="15"/>
  <c r="S1529" i="15"/>
  <c r="S1530" i="15"/>
  <c r="S1531" i="15"/>
  <c r="S1532" i="15"/>
  <c r="S1533" i="15"/>
  <c r="S1534" i="15"/>
  <c r="S1535" i="15"/>
  <c r="S1536" i="15"/>
  <c r="S1537" i="15"/>
  <c r="S1538" i="15"/>
  <c r="S1539" i="15"/>
  <c r="S1540" i="15"/>
  <c r="S1541" i="15"/>
  <c r="S1542" i="15"/>
  <c r="S1543" i="15"/>
  <c r="S1544" i="15"/>
  <c r="S1545" i="15"/>
  <c r="S1546" i="15"/>
  <c r="S1547" i="15"/>
  <c r="S1548" i="15"/>
  <c r="S1549" i="15"/>
  <c r="S1550" i="15"/>
  <c r="S1551" i="15"/>
  <c r="S1552" i="15"/>
  <c r="S1553" i="15"/>
  <c r="S1554" i="15"/>
  <c r="S1555" i="15"/>
  <c r="S1556" i="15"/>
  <c r="S1557" i="15"/>
  <c r="S1558" i="15"/>
  <c r="S1559" i="15"/>
  <c r="S1560" i="15"/>
  <c r="S1561" i="15"/>
  <c r="S1562" i="15"/>
  <c r="S1563" i="15"/>
  <c r="S1564" i="15"/>
  <c r="S1565" i="15"/>
  <c r="S1566" i="15"/>
  <c r="S1567" i="15"/>
  <c r="S1568" i="15"/>
  <c r="S1569" i="15"/>
  <c r="S1570" i="15"/>
  <c r="S1571" i="15"/>
  <c r="S1572" i="15"/>
  <c r="S1573" i="15"/>
  <c r="S1574" i="15"/>
  <c r="S1575" i="15"/>
  <c r="S1576" i="15"/>
  <c r="S1577" i="15"/>
  <c r="S1578" i="15"/>
  <c r="S1579" i="15"/>
  <c r="S1580" i="15"/>
  <c r="S1581" i="15"/>
  <c r="S1582" i="15"/>
  <c r="S1583" i="15"/>
  <c r="S1584" i="15"/>
  <c r="S1585" i="15"/>
  <c r="S1586" i="15"/>
  <c r="S1587" i="15"/>
  <c r="S1588" i="15"/>
  <c r="S1589" i="15"/>
  <c r="S1590" i="15"/>
  <c r="S1591" i="15"/>
  <c r="S1592" i="15"/>
  <c r="S1593" i="15"/>
  <c r="S1594" i="15"/>
  <c r="S1595" i="15"/>
  <c r="S1596" i="15"/>
  <c r="S1597" i="15"/>
  <c r="S1598" i="15"/>
  <c r="S1599" i="15"/>
  <c r="S1600" i="15"/>
  <c r="S1601" i="15"/>
  <c r="S1602" i="15"/>
  <c r="S1603" i="15"/>
  <c r="S1604" i="15"/>
  <c r="S1605" i="15"/>
  <c r="S1606" i="15"/>
  <c r="S1607" i="15"/>
  <c r="S1608" i="15"/>
  <c r="S1609" i="15"/>
  <c r="S1610" i="15"/>
  <c r="S1611" i="15"/>
  <c r="S1612" i="15"/>
  <c r="S1613" i="15"/>
  <c r="S1614" i="15"/>
  <c r="S1615" i="15"/>
  <c r="S1616" i="15"/>
  <c r="S1617" i="15"/>
  <c r="S1618" i="15"/>
  <c r="S1619" i="15"/>
  <c r="S1620" i="15"/>
  <c r="S1621" i="15"/>
  <c r="S1622" i="15"/>
  <c r="S1623" i="15"/>
  <c r="S1624" i="15"/>
  <c r="S1625" i="15"/>
  <c r="S1626" i="15"/>
  <c r="S1627" i="15"/>
  <c r="S1628" i="15"/>
  <c r="S1629" i="15"/>
  <c r="S1630" i="15"/>
  <c r="S1631" i="15"/>
  <c r="S1632" i="15"/>
  <c r="S1633" i="15"/>
  <c r="S1634" i="15"/>
  <c r="S1635" i="15"/>
  <c r="S1636" i="15"/>
  <c r="S1637" i="15"/>
  <c r="S1638" i="15"/>
  <c r="S1639" i="15"/>
  <c r="S1640" i="15"/>
  <c r="S1641" i="15"/>
  <c r="S1642" i="15"/>
  <c r="S1643" i="15"/>
  <c r="S1644" i="15"/>
  <c r="S1645" i="15"/>
  <c r="S1646" i="15"/>
  <c r="S1647" i="15"/>
  <c r="S1648" i="15"/>
  <c r="S1649" i="15"/>
  <c r="S1650" i="15"/>
  <c r="S1651" i="15"/>
  <c r="S1652" i="15"/>
  <c r="S1653" i="15"/>
  <c r="S1654" i="15"/>
  <c r="S1655" i="15"/>
  <c r="S1656" i="15"/>
  <c r="S1657" i="15"/>
  <c r="S1658" i="15"/>
  <c r="S1659" i="15"/>
  <c r="S1660" i="15"/>
  <c r="S1661" i="15"/>
  <c r="S1662" i="15"/>
  <c r="S1663" i="15"/>
  <c r="S1664" i="15"/>
  <c r="S1665" i="15"/>
  <c r="S1666" i="15"/>
  <c r="S1667" i="15"/>
  <c r="S1668" i="15"/>
  <c r="S1669" i="15"/>
  <c r="S1670" i="15"/>
  <c r="S1671" i="15"/>
  <c r="S1672" i="15"/>
  <c r="S1673" i="15"/>
  <c r="S1674" i="15"/>
  <c r="S1675" i="15"/>
  <c r="S1676" i="15"/>
  <c r="S1677" i="15"/>
  <c r="S1678" i="15"/>
  <c r="S1679" i="15"/>
  <c r="S1680" i="15"/>
  <c r="S1681" i="15"/>
  <c r="S1682" i="15"/>
  <c r="S1683" i="15"/>
  <c r="S1684" i="15"/>
  <c r="S1685" i="15"/>
  <c r="S1686" i="15"/>
  <c r="S1687" i="15"/>
  <c r="S1688" i="15"/>
  <c r="S1689" i="15"/>
  <c r="S1690" i="15"/>
  <c r="S1691" i="15"/>
  <c r="S1692" i="15"/>
  <c r="S1693" i="15"/>
  <c r="S1694" i="15"/>
  <c r="S1695" i="15"/>
  <c r="S1696" i="15"/>
  <c r="S1697" i="15"/>
  <c r="S1698" i="15"/>
  <c r="S1699" i="15"/>
  <c r="S1700" i="15"/>
  <c r="S1701" i="15"/>
  <c r="S1702" i="15"/>
  <c r="S1703" i="15"/>
  <c r="S1704" i="15"/>
  <c r="S1705" i="15"/>
  <c r="S1706" i="15"/>
  <c r="S1707" i="15"/>
  <c r="S1708" i="15"/>
  <c r="S1709" i="15"/>
  <c r="S1710" i="15"/>
  <c r="S1711" i="15"/>
  <c r="S1712" i="15"/>
  <c r="S1713" i="15"/>
  <c r="S1714" i="15"/>
  <c r="S1715" i="15"/>
  <c r="S1716" i="15"/>
  <c r="S1717" i="15"/>
  <c r="S1718" i="15"/>
  <c r="S1719" i="15"/>
  <c r="S1720" i="15"/>
  <c r="S1721" i="15"/>
  <c r="S1722" i="15"/>
  <c r="S1723" i="15"/>
  <c r="S1724" i="15"/>
  <c r="S1725" i="15"/>
  <c r="S1726" i="15"/>
  <c r="S1727" i="15"/>
  <c r="S1728" i="15"/>
  <c r="S1729" i="15"/>
  <c r="S1730" i="15"/>
  <c r="S1731" i="15"/>
  <c r="S1732" i="15"/>
  <c r="S1733" i="15"/>
  <c r="S1734" i="15"/>
  <c r="S1735" i="15"/>
  <c r="S1736" i="15"/>
  <c r="S1737" i="15"/>
  <c r="S1738" i="15"/>
  <c r="S1739" i="15"/>
  <c r="S1740" i="15"/>
  <c r="S1741" i="15"/>
  <c r="S1742" i="15"/>
  <c r="S1743" i="15"/>
  <c r="S1744" i="15"/>
  <c r="S1745" i="15"/>
  <c r="S1746" i="15"/>
  <c r="S1747" i="15"/>
  <c r="S1748" i="15"/>
  <c r="S1749" i="15"/>
  <c r="S1750" i="15"/>
  <c r="S1751" i="15"/>
  <c r="S1752" i="15"/>
  <c r="S1753" i="15"/>
  <c r="S1754" i="15"/>
  <c r="S1755" i="15"/>
  <c r="S1756" i="15"/>
  <c r="S1757" i="15"/>
  <c r="S1758" i="15"/>
  <c r="S1759" i="15"/>
  <c r="S1760" i="15"/>
  <c r="S1761" i="15"/>
  <c r="S1762" i="15"/>
  <c r="S1763" i="15"/>
  <c r="S1764" i="15"/>
  <c r="S1765" i="15"/>
  <c r="S1766" i="15"/>
  <c r="S1767" i="15"/>
  <c r="S1768" i="15"/>
  <c r="S1769" i="15"/>
  <c r="S1770" i="15"/>
  <c r="S1771" i="15"/>
  <c r="S1772" i="15"/>
  <c r="S1773" i="15"/>
  <c r="S1774" i="15"/>
  <c r="S1775" i="15"/>
  <c r="S1776" i="15"/>
  <c r="S1777" i="15"/>
  <c r="S1778" i="15"/>
  <c r="S1779" i="15"/>
  <c r="S1780" i="15"/>
  <c r="S1781" i="15"/>
  <c r="S1782" i="15"/>
  <c r="S1783" i="15"/>
  <c r="S1784" i="15"/>
  <c r="S1785" i="15"/>
  <c r="S1786" i="15"/>
  <c r="S1787" i="15"/>
  <c r="S1788" i="15"/>
  <c r="S1789" i="15"/>
  <c r="S1790" i="15"/>
  <c r="S1791" i="15"/>
  <c r="S1792" i="15"/>
  <c r="S1793" i="15"/>
  <c r="S1794" i="15"/>
  <c r="S1795" i="15"/>
  <c r="S1796" i="15"/>
  <c r="S1797" i="15"/>
  <c r="S1798" i="15"/>
  <c r="S1799" i="15"/>
  <c r="S1800" i="15"/>
  <c r="S1801" i="15"/>
  <c r="S1802" i="15"/>
  <c r="S1803" i="15"/>
  <c r="S1804" i="15"/>
  <c r="S1805" i="15"/>
  <c r="S1806" i="15"/>
  <c r="S1807" i="15"/>
  <c r="S1808" i="15"/>
  <c r="S1809" i="15"/>
  <c r="S1810" i="15"/>
  <c r="S1811" i="15"/>
  <c r="S1812" i="15"/>
  <c r="S1813" i="15"/>
  <c r="S1814" i="15"/>
  <c r="S1815" i="15"/>
  <c r="S1816" i="15"/>
  <c r="S1817" i="15"/>
  <c r="S1818" i="15"/>
  <c r="S1819" i="15"/>
  <c r="S1820" i="15"/>
  <c r="S1821" i="15"/>
  <c r="S1822" i="15"/>
  <c r="S1823" i="15"/>
  <c r="S1824" i="15"/>
  <c r="S1825" i="15"/>
  <c r="S1826" i="15"/>
  <c r="S1827" i="15"/>
  <c r="S1828" i="15"/>
  <c r="S1829" i="15"/>
  <c r="S1830" i="15"/>
  <c r="S1831" i="15"/>
  <c r="S1832" i="15"/>
  <c r="S1833" i="15"/>
  <c r="S1834" i="15"/>
  <c r="S1835" i="15"/>
  <c r="S1836" i="15"/>
  <c r="S1837" i="15"/>
  <c r="S1838" i="15"/>
  <c r="S1839" i="15"/>
  <c r="S1840" i="15"/>
  <c r="S1841" i="15"/>
  <c r="S1842" i="15"/>
  <c r="S1843" i="15"/>
  <c r="S1844" i="15"/>
  <c r="S1845" i="15"/>
  <c r="S1846" i="15"/>
  <c r="S1847" i="15"/>
  <c r="S1848" i="15"/>
  <c r="S1849" i="15"/>
  <c r="S1850" i="15"/>
  <c r="S1851" i="15"/>
  <c r="S1852" i="15"/>
  <c r="S1853" i="15"/>
  <c r="S1854" i="15"/>
  <c r="S1855" i="15"/>
  <c r="S1856" i="15"/>
  <c r="S1857" i="15"/>
  <c r="S1858" i="15"/>
  <c r="S1859" i="15"/>
  <c r="S1860" i="15"/>
  <c r="S1861" i="15"/>
  <c r="S1862" i="15"/>
  <c r="S1863" i="15"/>
  <c r="S1864" i="15"/>
  <c r="S1865" i="15"/>
  <c r="S1866" i="15"/>
  <c r="S1867" i="15"/>
  <c r="S1868" i="15"/>
  <c r="S1869" i="15"/>
  <c r="P3" i="15"/>
  <c r="Q3" i="15" s="1"/>
  <c r="P4" i="15"/>
  <c r="Q4" i="15" s="1"/>
  <c r="P5" i="15"/>
  <c r="Q5" i="15" s="1"/>
  <c r="P6" i="15"/>
  <c r="Q6" i="15" s="1"/>
  <c r="P7" i="15"/>
  <c r="Q7" i="15" s="1"/>
  <c r="P8" i="15"/>
  <c r="Q8" i="15" s="1"/>
  <c r="P9" i="15"/>
  <c r="Q9" i="15" s="1"/>
  <c r="P10" i="15"/>
  <c r="Q10" i="15" s="1"/>
  <c r="P11" i="15"/>
  <c r="Q11" i="15" s="1"/>
  <c r="P12" i="15"/>
  <c r="Q12" i="15" s="1"/>
  <c r="P13" i="15"/>
  <c r="Q13" i="15" s="1"/>
  <c r="P14" i="15"/>
  <c r="Q14" i="15" s="1"/>
  <c r="P15" i="15"/>
  <c r="Q15" i="15" s="1"/>
  <c r="P16" i="15"/>
  <c r="Q16" i="15" s="1"/>
  <c r="P17" i="15"/>
  <c r="Q17" i="15" s="1"/>
  <c r="P18" i="15"/>
  <c r="Q18" i="15" s="1"/>
  <c r="P19" i="15"/>
  <c r="Q19" i="15" s="1"/>
  <c r="P20" i="15"/>
  <c r="Q20" i="15" s="1"/>
  <c r="P21" i="15"/>
  <c r="Q21" i="15" s="1"/>
  <c r="P22" i="15"/>
  <c r="Q22" i="15" s="1"/>
  <c r="P23" i="15"/>
  <c r="Q23" i="15" s="1"/>
  <c r="P24" i="15"/>
  <c r="Q24" i="15" s="1"/>
  <c r="P25" i="15"/>
  <c r="Q25" i="15" s="1"/>
  <c r="P26" i="15"/>
  <c r="Q26" i="15" s="1"/>
  <c r="P27" i="15"/>
  <c r="Q27" i="15" s="1"/>
  <c r="P28" i="15"/>
  <c r="Q28" i="15" s="1"/>
  <c r="P29" i="15"/>
  <c r="Q29" i="15" s="1"/>
  <c r="P30" i="15"/>
  <c r="Q30" i="15" s="1"/>
  <c r="P31" i="15"/>
  <c r="Q31" i="15" s="1"/>
  <c r="P32" i="15"/>
  <c r="Q32" i="15" s="1"/>
  <c r="P33" i="15"/>
  <c r="Q33" i="15" s="1"/>
  <c r="P34" i="15"/>
  <c r="Q34" i="15" s="1"/>
  <c r="P35" i="15"/>
  <c r="Q35" i="15" s="1"/>
  <c r="P36" i="15"/>
  <c r="Q36" i="15" s="1"/>
  <c r="P37" i="15"/>
  <c r="Q37" i="15" s="1"/>
  <c r="P38" i="15"/>
  <c r="Q38" i="15" s="1"/>
  <c r="P39" i="15"/>
  <c r="Q39" i="15" s="1"/>
  <c r="P40" i="15"/>
  <c r="Q40" i="15" s="1"/>
  <c r="P41" i="15"/>
  <c r="Q41" i="15" s="1"/>
  <c r="P42" i="15"/>
  <c r="Q42" i="15" s="1"/>
  <c r="P43" i="15"/>
  <c r="Q43" i="15" s="1"/>
  <c r="P44" i="15"/>
  <c r="Q44" i="15" s="1"/>
  <c r="P45" i="15"/>
  <c r="Q45" i="15" s="1"/>
  <c r="P46" i="15"/>
  <c r="Q46" i="15" s="1"/>
  <c r="P47" i="15"/>
  <c r="Q47" i="15" s="1"/>
  <c r="P48" i="15"/>
  <c r="Q48" i="15" s="1"/>
  <c r="P49" i="15"/>
  <c r="Q49" i="15" s="1"/>
  <c r="P50" i="15"/>
  <c r="Q50" i="15" s="1"/>
  <c r="P51" i="15"/>
  <c r="Q51" i="15" s="1"/>
  <c r="P52" i="15"/>
  <c r="Q52" i="15" s="1"/>
  <c r="P53" i="15"/>
  <c r="Q53" i="15" s="1"/>
  <c r="P54" i="15"/>
  <c r="Q54" i="15" s="1"/>
  <c r="P55" i="15"/>
  <c r="Q55" i="15" s="1"/>
  <c r="P56" i="15"/>
  <c r="Q56" i="15" s="1"/>
  <c r="P57" i="15"/>
  <c r="Q57" i="15" s="1"/>
  <c r="P58" i="15"/>
  <c r="Q58" i="15" s="1"/>
  <c r="P59" i="15"/>
  <c r="Q59" i="15" s="1"/>
  <c r="P60" i="15"/>
  <c r="Q60" i="15" s="1"/>
  <c r="P61" i="15"/>
  <c r="Q61" i="15" s="1"/>
  <c r="P62" i="15"/>
  <c r="Q62" i="15" s="1"/>
  <c r="P63" i="15"/>
  <c r="Q63" i="15" s="1"/>
  <c r="P64" i="15"/>
  <c r="Q64" i="15" s="1"/>
  <c r="P65" i="15"/>
  <c r="Q65" i="15" s="1"/>
  <c r="P66" i="15"/>
  <c r="Q66" i="15" s="1"/>
  <c r="P67" i="15"/>
  <c r="Q67" i="15" s="1"/>
  <c r="P68" i="15"/>
  <c r="Q68" i="15" s="1"/>
  <c r="P69" i="15"/>
  <c r="Q69" i="15" s="1"/>
  <c r="P70" i="15"/>
  <c r="Q70" i="15" s="1"/>
  <c r="P71" i="15"/>
  <c r="Q71" i="15" s="1"/>
  <c r="P72" i="15"/>
  <c r="Q72" i="15" s="1"/>
  <c r="P73" i="15"/>
  <c r="Q73" i="15" s="1"/>
  <c r="P74" i="15"/>
  <c r="Q74" i="15" s="1"/>
  <c r="P75" i="15"/>
  <c r="Q75" i="15" s="1"/>
  <c r="P76" i="15"/>
  <c r="Q76" i="15" s="1"/>
  <c r="P77" i="15"/>
  <c r="Q77" i="15" s="1"/>
  <c r="P78" i="15"/>
  <c r="Q78" i="15" s="1"/>
  <c r="P79" i="15"/>
  <c r="Q79" i="15" s="1"/>
  <c r="P80" i="15"/>
  <c r="Q80" i="15" s="1"/>
  <c r="P81" i="15"/>
  <c r="Q81" i="15" s="1"/>
  <c r="P82" i="15"/>
  <c r="Q82" i="15" s="1"/>
  <c r="P83" i="15"/>
  <c r="Q83" i="15" s="1"/>
  <c r="P84" i="15"/>
  <c r="Q84" i="15" s="1"/>
  <c r="P85" i="15"/>
  <c r="Q85" i="15" s="1"/>
  <c r="P86" i="15"/>
  <c r="Q86" i="15" s="1"/>
  <c r="P87" i="15"/>
  <c r="Q87" i="15" s="1"/>
  <c r="P88" i="15"/>
  <c r="Q88" i="15" s="1"/>
  <c r="P89" i="15"/>
  <c r="Q89" i="15" s="1"/>
  <c r="P90" i="15"/>
  <c r="Q90" i="15" s="1"/>
  <c r="P91" i="15"/>
  <c r="Q91" i="15" s="1"/>
  <c r="P92" i="15"/>
  <c r="Q92" i="15" s="1"/>
  <c r="P93" i="15"/>
  <c r="Q93" i="15" s="1"/>
  <c r="P94" i="15"/>
  <c r="Q94" i="15" s="1"/>
  <c r="P95" i="15"/>
  <c r="Q95" i="15" s="1"/>
  <c r="P96" i="15"/>
  <c r="Q96" i="15" s="1"/>
  <c r="P97" i="15"/>
  <c r="Q97" i="15" s="1"/>
  <c r="P98" i="15"/>
  <c r="Q98" i="15" s="1"/>
  <c r="P99" i="15"/>
  <c r="Q99" i="15" s="1"/>
  <c r="P100" i="15"/>
  <c r="Q100" i="15" s="1"/>
  <c r="P101" i="15"/>
  <c r="Q101" i="15" s="1"/>
  <c r="P102" i="15"/>
  <c r="Q102" i="15" s="1"/>
  <c r="P103" i="15"/>
  <c r="Q103" i="15" s="1"/>
  <c r="P104" i="15"/>
  <c r="Q104" i="15" s="1"/>
  <c r="P105" i="15"/>
  <c r="Q105" i="15" s="1"/>
  <c r="P106" i="15"/>
  <c r="Q106" i="15" s="1"/>
  <c r="P107" i="15"/>
  <c r="Q107" i="15" s="1"/>
  <c r="P108" i="15"/>
  <c r="Q108" i="15" s="1"/>
  <c r="P109" i="15"/>
  <c r="Q109" i="15" s="1"/>
  <c r="P110" i="15"/>
  <c r="Q110" i="15" s="1"/>
  <c r="P111" i="15"/>
  <c r="Q111" i="15" s="1"/>
  <c r="P112" i="15"/>
  <c r="Q112" i="15" s="1"/>
  <c r="P113" i="15"/>
  <c r="Q113" i="15" s="1"/>
  <c r="P114" i="15"/>
  <c r="Q114" i="15" s="1"/>
  <c r="P115" i="15"/>
  <c r="Q115" i="15" s="1"/>
  <c r="P116" i="15"/>
  <c r="Q116" i="15" s="1"/>
  <c r="P117" i="15"/>
  <c r="Q117" i="15" s="1"/>
  <c r="P118" i="15"/>
  <c r="Q118" i="15" s="1"/>
  <c r="P119" i="15"/>
  <c r="Q119" i="15" s="1"/>
  <c r="P120" i="15"/>
  <c r="Q120" i="15" s="1"/>
  <c r="P121" i="15"/>
  <c r="Q121" i="15" s="1"/>
  <c r="P122" i="15"/>
  <c r="Q122" i="15" s="1"/>
  <c r="P123" i="15"/>
  <c r="Q123" i="15" s="1"/>
  <c r="P124" i="15"/>
  <c r="Q124" i="15" s="1"/>
  <c r="P125" i="15"/>
  <c r="Q125" i="15" s="1"/>
  <c r="P126" i="15"/>
  <c r="Q126" i="15" s="1"/>
  <c r="P127" i="15"/>
  <c r="Q127" i="15" s="1"/>
  <c r="P128" i="15"/>
  <c r="Q128" i="15" s="1"/>
  <c r="P129" i="15"/>
  <c r="Q129" i="15" s="1"/>
  <c r="P130" i="15"/>
  <c r="Q130" i="15" s="1"/>
  <c r="P131" i="15"/>
  <c r="Q131" i="15" s="1"/>
  <c r="P132" i="15"/>
  <c r="Q132" i="15" s="1"/>
  <c r="P133" i="15"/>
  <c r="Q133" i="15" s="1"/>
  <c r="P134" i="15"/>
  <c r="Q134" i="15" s="1"/>
  <c r="P135" i="15"/>
  <c r="Q135" i="15" s="1"/>
  <c r="P136" i="15"/>
  <c r="Q136" i="15" s="1"/>
  <c r="P137" i="15"/>
  <c r="Q137" i="15" s="1"/>
  <c r="P138" i="15"/>
  <c r="Q138" i="15" s="1"/>
  <c r="P139" i="15"/>
  <c r="Q139" i="15" s="1"/>
  <c r="P140" i="15"/>
  <c r="Q140" i="15" s="1"/>
  <c r="P141" i="15"/>
  <c r="Q141" i="15" s="1"/>
  <c r="P142" i="15"/>
  <c r="Q142" i="15" s="1"/>
  <c r="P143" i="15"/>
  <c r="Q143" i="15" s="1"/>
  <c r="P144" i="15"/>
  <c r="Q144" i="15" s="1"/>
  <c r="P145" i="15"/>
  <c r="Q145" i="15" s="1"/>
  <c r="P146" i="15"/>
  <c r="Q146" i="15" s="1"/>
  <c r="P147" i="15"/>
  <c r="Q147" i="15" s="1"/>
  <c r="P148" i="15"/>
  <c r="Q148" i="15" s="1"/>
  <c r="P149" i="15"/>
  <c r="Q149" i="15" s="1"/>
  <c r="P150" i="15"/>
  <c r="Q150" i="15" s="1"/>
  <c r="P151" i="15"/>
  <c r="Q151" i="15" s="1"/>
  <c r="P152" i="15"/>
  <c r="Q152" i="15" s="1"/>
  <c r="P153" i="15"/>
  <c r="Q153" i="15" s="1"/>
  <c r="P154" i="15"/>
  <c r="Q154" i="15" s="1"/>
  <c r="P155" i="15"/>
  <c r="Q155" i="15" s="1"/>
  <c r="P156" i="15"/>
  <c r="Q156" i="15" s="1"/>
  <c r="P157" i="15"/>
  <c r="Q157" i="15" s="1"/>
  <c r="P158" i="15"/>
  <c r="Q158" i="15" s="1"/>
  <c r="P159" i="15"/>
  <c r="Q159" i="15" s="1"/>
  <c r="P160" i="15"/>
  <c r="Q160" i="15" s="1"/>
  <c r="P161" i="15"/>
  <c r="Q161" i="15" s="1"/>
  <c r="P162" i="15"/>
  <c r="Q162" i="15" s="1"/>
  <c r="P163" i="15"/>
  <c r="Q163" i="15" s="1"/>
  <c r="P164" i="15"/>
  <c r="Q164" i="15" s="1"/>
  <c r="P165" i="15"/>
  <c r="Q165" i="15" s="1"/>
  <c r="P166" i="15"/>
  <c r="Q166" i="15" s="1"/>
  <c r="P167" i="15"/>
  <c r="Q167" i="15" s="1"/>
  <c r="P168" i="15"/>
  <c r="Q168" i="15" s="1"/>
  <c r="P169" i="15"/>
  <c r="Q169" i="15" s="1"/>
  <c r="P170" i="15"/>
  <c r="Q170" i="15" s="1"/>
  <c r="P171" i="15"/>
  <c r="Q171" i="15" s="1"/>
  <c r="P172" i="15"/>
  <c r="Q172" i="15" s="1"/>
  <c r="P173" i="15"/>
  <c r="Q173" i="15" s="1"/>
  <c r="P174" i="15"/>
  <c r="Q174" i="15" s="1"/>
  <c r="P175" i="15"/>
  <c r="Q175" i="15" s="1"/>
  <c r="P176" i="15"/>
  <c r="Q176" i="15" s="1"/>
  <c r="P177" i="15"/>
  <c r="Q177" i="15" s="1"/>
  <c r="P178" i="15"/>
  <c r="Q178" i="15" s="1"/>
  <c r="P179" i="15"/>
  <c r="Q179" i="15" s="1"/>
  <c r="P180" i="15"/>
  <c r="Q180" i="15" s="1"/>
  <c r="P181" i="15"/>
  <c r="Q181" i="15" s="1"/>
  <c r="P182" i="15"/>
  <c r="Q182" i="15" s="1"/>
  <c r="P183" i="15"/>
  <c r="Q183" i="15" s="1"/>
  <c r="P184" i="15"/>
  <c r="Q184" i="15" s="1"/>
  <c r="P185" i="15"/>
  <c r="Q185" i="15" s="1"/>
  <c r="P186" i="15"/>
  <c r="Q186" i="15" s="1"/>
  <c r="P187" i="15"/>
  <c r="Q187" i="15" s="1"/>
  <c r="P188" i="15"/>
  <c r="Q188" i="15" s="1"/>
  <c r="P189" i="15"/>
  <c r="Q189" i="15" s="1"/>
  <c r="P190" i="15"/>
  <c r="Q190" i="15" s="1"/>
  <c r="P191" i="15"/>
  <c r="Q191" i="15" s="1"/>
  <c r="P192" i="15"/>
  <c r="Q192" i="15" s="1"/>
  <c r="P193" i="15"/>
  <c r="Q193" i="15" s="1"/>
  <c r="P194" i="15"/>
  <c r="Q194" i="15" s="1"/>
  <c r="P195" i="15"/>
  <c r="Q195" i="15" s="1"/>
  <c r="P196" i="15"/>
  <c r="Q196" i="15" s="1"/>
  <c r="P197" i="15"/>
  <c r="Q197" i="15" s="1"/>
  <c r="P198" i="15"/>
  <c r="Q198" i="15" s="1"/>
  <c r="P199" i="15"/>
  <c r="Q199" i="15" s="1"/>
  <c r="P200" i="15"/>
  <c r="Q200" i="15" s="1"/>
  <c r="P201" i="15"/>
  <c r="Q201" i="15" s="1"/>
  <c r="P202" i="15"/>
  <c r="Q202" i="15" s="1"/>
  <c r="P203" i="15"/>
  <c r="Q203" i="15" s="1"/>
  <c r="P204" i="15"/>
  <c r="Q204" i="15" s="1"/>
  <c r="P205" i="15"/>
  <c r="Q205" i="15" s="1"/>
  <c r="P206" i="15"/>
  <c r="Q206" i="15" s="1"/>
  <c r="P207" i="15"/>
  <c r="Q207" i="15" s="1"/>
  <c r="P208" i="15"/>
  <c r="Q208" i="15" s="1"/>
  <c r="P209" i="15"/>
  <c r="Q209" i="15" s="1"/>
  <c r="P210" i="15"/>
  <c r="Q210" i="15" s="1"/>
  <c r="P211" i="15"/>
  <c r="Q211" i="15" s="1"/>
  <c r="P212" i="15"/>
  <c r="Q212" i="15" s="1"/>
  <c r="P213" i="15"/>
  <c r="Q213" i="15" s="1"/>
  <c r="P214" i="15"/>
  <c r="Q214" i="15" s="1"/>
  <c r="P215" i="15"/>
  <c r="Q215" i="15" s="1"/>
  <c r="P216" i="15"/>
  <c r="Q216" i="15" s="1"/>
  <c r="P217" i="15"/>
  <c r="Q217" i="15" s="1"/>
  <c r="P218" i="15"/>
  <c r="Q218" i="15" s="1"/>
  <c r="P219" i="15"/>
  <c r="Q219" i="15" s="1"/>
  <c r="P220" i="15"/>
  <c r="Q220" i="15" s="1"/>
  <c r="P221" i="15"/>
  <c r="Q221" i="15" s="1"/>
  <c r="P222" i="15"/>
  <c r="Q222" i="15" s="1"/>
  <c r="P223" i="15"/>
  <c r="Q223" i="15" s="1"/>
  <c r="P224" i="15"/>
  <c r="Q224" i="15" s="1"/>
  <c r="P225" i="15"/>
  <c r="Q225" i="15" s="1"/>
  <c r="P226" i="15"/>
  <c r="Q226" i="15" s="1"/>
  <c r="P227" i="15"/>
  <c r="Q227" i="15" s="1"/>
  <c r="P228" i="15"/>
  <c r="Q228" i="15" s="1"/>
  <c r="P229" i="15"/>
  <c r="Q229" i="15" s="1"/>
  <c r="P230" i="15"/>
  <c r="Q230" i="15" s="1"/>
  <c r="P231" i="15"/>
  <c r="Q231" i="15" s="1"/>
  <c r="P232" i="15"/>
  <c r="Q232" i="15" s="1"/>
  <c r="P233" i="15"/>
  <c r="Q233" i="15" s="1"/>
  <c r="P234" i="15"/>
  <c r="Q234" i="15" s="1"/>
  <c r="P235" i="15"/>
  <c r="Q235" i="15" s="1"/>
  <c r="P236" i="15"/>
  <c r="Q236" i="15" s="1"/>
  <c r="P237" i="15"/>
  <c r="Q237" i="15" s="1"/>
  <c r="P238" i="15"/>
  <c r="Q238" i="15" s="1"/>
  <c r="P239" i="15"/>
  <c r="Q239" i="15" s="1"/>
  <c r="P240" i="15"/>
  <c r="Q240" i="15" s="1"/>
  <c r="P241" i="15"/>
  <c r="Q241" i="15" s="1"/>
  <c r="P242" i="15"/>
  <c r="Q242" i="15" s="1"/>
  <c r="P243" i="15"/>
  <c r="Q243" i="15" s="1"/>
  <c r="P244" i="15"/>
  <c r="Q244" i="15" s="1"/>
  <c r="P245" i="15"/>
  <c r="Q245" i="15" s="1"/>
  <c r="P246" i="15"/>
  <c r="Q246" i="15" s="1"/>
  <c r="P247" i="15"/>
  <c r="Q247" i="15" s="1"/>
  <c r="P248" i="15"/>
  <c r="Q248" i="15" s="1"/>
  <c r="P249" i="15"/>
  <c r="Q249" i="15" s="1"/>
  <c r="P250" i="15"/>
  <c r="Q250" i="15" s="1"/>
  <c r="P251" i="15"/>
  <c r="Q251" i="15" s="1"/>
  <c r="P252" i="15"/>
  <c r="Q252" i="15" s="1"/>
  <c r="P253" i="15"/>
  <c r="Q253" i="15" s="1"/>
  <c r="P254" i="15"/>
  <c r="Q254" i="15" s="1"/>
  <c r="P255" i="15"/>
  <c r="Q255" i="15" s="1"/>
  <c r="P256" i="15"/>
  <c r="Q256" i="15" s="1"/>
  <c r="P257" i="15"/>
  <c r="Q257" i="15" s="1"/>
  <c r="P258" i="15"/>
  <c r="Q258" i="15" s="1"/>
  <c r="P259" i="15"/>
  <c r="Q259" i="15" s="1"/>
  <c r="P260" i="15"/>
  <c r="Q260" i="15" s="1"/>
  <c r="P261" i="15"/>
  <c r="Q261" i="15" s="1"/>
  <c r="P262" i="15"/>
  <c r="Q262" i="15" s="1"/>
  <c r="P263" i="15"/>
  <c r="Q263" i="15" s="1"/>
  <c r="P264" i="15"/>
  <c r="Q264" i="15" s="1"/>
  <c r="P265" i="15"/>
  <c r="Q265" i="15" s="1"/>
  <c r="P266" i="15"/>
  <c r="Q266" i="15" s="1"/>
  <c r="P267" i="15"/>
  <c r="Q267" i="15" s="1"/>
  <c r="P268" i="15"/>
  <c r="Q268" i="15" s="1"/>
  <c r="P269" i="15"/>
  <c r="Q269" i="15" s="1"/>
  <c r="P270" i="15"/>
  <c r="Q270" i="15" s="1"/>
  <c r="P271" i="15"/>
  <c r="Q271" i="15" s="1"/>
  <c r="P272" i="15"/>
  <c r="Q272" i="15" s="1"/>
  <c r="P273" i="15"/>
  <c r="Q273" i="15" s="1"/>
  <c r="P274" i="15"/>
  <c r="Q274" i="15" s="1"/>
  <c r="P275" i="15"/>
  <c r="Q275" i="15" s="1"/>
  <c r="P276" i="15"/>
  <c r="Q276" i="15" s="1"/>
  <c r="P277" i="15"/>
  <c r="Q277" i="15" s="1"/>
  <c r="P278" i="15"/>
  <c r="Q278" i="15" s="1"/>
  <c r="P279" i="15"/>
  <c r="Q279" i="15" s="1"/>
  <c r="P280" i="15"/>
  <c r="Q280" i="15" s="1"/>
  <c r="P281" i="15"/>
  <c r="Q281" i="15" s="1"/>
  <c r="P282" i="15"/>
  <c r="Q282" i="15" s="1"/>
  <c r="P283" i="15"/>
  <c r="Q283" i="15" s="1"/>
  <c r="P284" i="15"/>
  <c r="Q284" i="15" s="1"/>
  <c r="P285" i="15"/>
  <c r="Q285" i="15" s="1"/>
  <c r="P286" i="15"/>
  <c r="Q286" i="15" s="1"/>
  <c r="P287" i="15"/>
  <c r="Q287" i="15" s="1"/>
  <c r="P288" i="15"/>
  <c r="Q288" i="15" s="1"/>
  <c r="P289" i="15"/>
  <c r="Q289" i="15" s="1"/>
  <c r="P290" i="15"/>
  <c r="Q290" i="15" s="1"/>
  <c r="P291" i="15"/>
  <c r="Q291" i="15" s="1"/>
  <c r="P292" i="15"/>
  <c r="Q292" i="15" s="1"/>
  <c r="P293" i="15"/>
  <c r="Q293" i="15" s="1"/>
  <c r="P294" i="15"/>
  <c r="Q294" i="15" s="1"/>
  <c r="P295" i="15"/>
  <c r="Q295" i="15" s="1"/>
  <c r="P296" i="15"/>
  <c r="Q296" i="15" s="1"/>
  <c r="P297" i="15"/>
  <c r="Q297" i="15" s="1"/>
  <c r="P298" i="15"/>
  <c r="Q298" i="15" s="1"/>
  <c r="P299" i="15"/>
  <c r="Q299" i="15" s="1"/>
  <c r="P300" i="15"/>
  <c r="Q300" i="15" s="1"/>
  <c r="P301" i="15"/>
  <c r="Q301" i="15" s="1"/>
  <c r="P302" i="15"/>
  <c r="Q302" i="15" s="1"/>
  <c r="P303" i="15"/>
  <c r="Q303" i="15" s="1"/>
  <c r="P304" i="15"/>
  <c r="Q304" i="15" s="1"/>
  <c r="P305" i="15"/>
  <c r="Q305" i="15" s="1"/>
  <c r="P306" i="15"/>
  <c r="Q306" i="15" s="1"/>
  <c r="P307" i="15"/>
  <c r="Q307" i="15" s="1"/>
  <c r="P308" i="15"/>
  <c r="Q308" i="15" s="1"/>
  <c r="P309" i="15"/>
  <c r="Q309" i="15" s="1"/>
  <c r="P310" i="15"/>
  <c r="Q310" i="15" s="1"/>
  <c r="P311" i="15"/>
  <c r="Q311" i="15" s="1"/>
  <c r="P312" i="15"/>
  <c r="Q312" i="15" s="1"/>
  <c r="P313" i="15"/>
  <c r="Q313" i="15" s="1"/>
  <c r="P314" i="15"/>
  <c r="Q314" i="15" s="1"/>
  <c r="P315" i="15"/>
  <c r="Q315" i="15" s="1"/>
  <c r="P316" i="15"/>
  <c r="Q316" i="15" s="1"/>
  <c r="P317" i="15"/>
  <c r="Q317" i="15" s="1"/>
  <c r="P318" i="15"/>
  <c r="Q318" i="15" s="1"/>
  <c r="P319" i="15"/>
  <c r="Q319" i="15" s="1"/>
  <c r="P320" i="15"/>
  <c r="Q320" i="15" s="1"/>
  <c r="P321" i="15"/>
  <c r="Q321" i="15" s="1"/>
  <c r="P322" i="15"/>
  <c r="Q322" i="15" s="1"/>
  <c r="P323" i="15"/>
  <c r="Q323" i="15" s="1"/>
  <c r="P324" i="15"/>
  <c r="Q324" i="15" s="1"/>
  <c r="P325" i="15"/>
  <c r="Q325" i="15" s="1"/>
  <c r="P326" i="15"/>
  <c r="Q326" i="15" s="1"/>
  <c r="P327" i="15"/>
  <c r="Q327" i="15" s="1"/>
  <c r="P328" i="15"/>
  <c r="Q328" i="15" s="1"/>
  <c r="P329" i="15"/>
  <c r="Q329" i="15" s="1"/>
  <c r="P330" i="15"/>
  <c r="Q330" i="15" s="1"/>
  <c r="P331" i="15"/>
  <c r="Q331" i="15" s="1"/>
  <c r="P332" i="15"/>
  <c r="Q332" i="15" s="1"/>
  <c r="P333" i="15"/>
  <c r="Q333" i="15" s="1"/>
  <c r="P334" i="15"/>
  <c r="Q334" i="15" s="1"/>
  <c r="P335" i="15"/>
  <c r="Q335" i="15" s="1"/>
  <c r="P336" i="15"/>
  <c r="Q336" i="15" s="1"/>
  <c r="P337" i="15"/>
  <c r="Q337" i="15" s="1"/>
  <c r="P338" i="15"/>
  <c r="Q338" i="15" s="1"/>
  <c r="P339" i="15"/>
  <c r="Q339" i="15" s="1"/>
  <c r="P340" i="15"/>
  <c r="Q340" i="15" s="1"/>
  <c r="P341" i="15"/>
  <c r="Q341" i="15" s="1"/>
  <c r="P342" i="15"/>
  <c r="Q342" i="15" s="1"/>
  <c r="P343" i="15"/>
  <c r="Q343" i="15" s="1"/>
  <c r="P344" i="15"/>
  <c r="Q344" i="15" s="1"/>
  <c r="P345" i="15"/>
  <c r="Q345" i="15" s="1"/>
  <c r="P346" i="15"/>
  <c r="Q346" i="15" s="1"/>
  <c r="P347" i="15"/>
  <c r="Q347" i="15" s="1"/>
  <c r="P348" i="15"/>
  <c r="Q348" i="15" s="1"/>
  <c r="P349" i="15"/>
  <c r="Q349" i="15" s="1"/>
  <c r="P350" i="15"/>
  <c r="Q350" i="15" s="1"/>
  <c r="P351" i="15"/>
  <c r="Q351" i="15" s="1"/>
  <c r="P352" i="15"/>
  <c r="Q352" i="15" s="1"/>
  <c r="P353" i="15"/>
  <c r="Q353" i="15" s="1"/>
  <c r="P354" i="15"/>
  <c r="Q354" i="15" s="1"/>
  <c r="P355" i="15"/>
  <c r="Q355" i="15" s="1"/>
  <c r="P356" i="15"/>
  <c r="Q356" i="15" s="1"/>
  <c r="P357" i="15"/>
  <c r="Q357" i="15" s="1"/>
  <c r="P358" i="15"/>
  <c r="Q358" i="15" s="1"/>
  <c r="P359" i="15"/>
  <c r="Q359" i="15" s="1"/>
  <c r="P360" i="15"/>
  <c r="Q360" i="15" s="1"/>
  <c r="P361" i="15"/>
  <c r="Q361" i="15" s="1"/>
  <c r="P362" i="15"/>
  <c r="Q362" i="15" s="1"/>
  <c r="P363" i="15"/>
  <c r="Q363" i="15" s="1"/>
  <c r="P364" i="15"/>
  <c r="Q364" i="15" s="1"/>
  <c r="P365" i="15"/>
  <c r="Q365" i="15" s="1"/>
  <c r="P366" i="15"/>
  <c r="Q366" i="15" s="1"/>
  <c r="P367" i="15"/>
  <c r="Q367" i="15" s="1"/>
  <c r="P368" i="15"/>
  <c r="Q368" i="15" s="1"/>
  <c r="P369" i="15"/>
  <c r="Q369" i="15" s="1"/>
  <c r="P370" i="15"/>
  <c r="Q370" i="15" s="1"/>
  <c r="P371" i="15"/>
  <c r="Q371" i="15" s="1"/>
  <c r="P372" i="15"/>
  <c r="Q372" i="15" s="1"/>
  <c r="P373" i="15"/>
  <c r="Q373" i="15" s="1"/>
  <c r="P374" i="15"/>
  <c r="Q374" i="15" s="1"/>
  <c r="P375" i="15"/>
  <c r="Q375" i="15" s="1"/>
  <c r="P376" i="15"/>
  <c r="Q376" i="15" s="1"/>
  <c r="P377" i="15"/>
  <c r="Q377" i="15" s="1"/>
  <c r="P378" i="15"/>
  <c r="Q378" i="15" s="1"/>
  <c r="P379" i="15"/>
  <c r="Q379" i="15" s="1"/>
  <c r="P380" i="15"/>
  <c r="Q380" i="15" s="1"/>
  <c r="P381" i="15"/>
  <c r="Q381" i="15" s="1"/>
  <c r="P382" i="15"/>
  <c r="Q382" i="15" s="1"/>
  <c r="P383" i="15"/>
  <c r="Q383" i="15" s="1"/>
  <c r="P384" i="15"/>
  <c r="Q384" i="15" s="1"/>
  <c r="P385" i="15"/>
  <c r="Q385" i="15" s="1"/>
  <c r="P386" i="15"/>
  <c r="Q386" i="15" s="1"/>
  <c r="P387" i="15"/>
  <c r="Q387" i="15" s="1"/>
  <c r="P388" i="15"/>
  <c r="Q388" i="15" s="1"/>
  <c r="P389" i="15"/>
  <c r="Q389" i="15" s="1"/>
  <c r="P390" i="15"/>
  <c r="Q390" i="15" s="1"/>
  <c r="P391" i="15"/>
  <c r="Q391" i="15" s="1"/>
  <c r="P392" i="15"/>
  <c r="Q392" i="15" s="1"/>
  <c r="P393" i="15"/>
  <c r="Q393" i="15" s="1"/>
  <c r="P394" i="15"/>
  <c r="Q394" i="15" s="1"/>
  <c r="P395" i="15"/>
  <c r="Q395" i="15" s="1"/>
  <c r="P396" i="15"/>
  <c r="Q396" i="15" s="1"/>
  <c r="P397" i="15"/>
  <c r="Q397" i="15" s="1"/>
  <c r="P398" i="15"/>
  <c r="Q398" i="15" s="1"/>
  <c r="P399" i="15"/>
  <c r="Q399" i="15" s="1"/>
  <c r="P400" i="15"/>
  <c r="Q400" i="15" s="1"/>
  <c r="P401" i="15"/>
  <c r="Q401" i="15" s="1"/>
  <c r="P402" i="15"/>
  <c r="Q402" i="15" s="1"/>
  <c r="P403" i="15"/>
  <c r="Q403" i="15" s="1"/>
  <c r="P404" i="15"/>
  <c r="Q404" i="15" s="1"/>
  <c r="P405" i="15"/>
  <c r="Q405" i="15" s="1"/>
  <c r="P406" i="15"/>
  <c r="Q406" i="15" s="1"/>
  <c r="P407" i="15"/>
  <c r="Q407" i="15" s="1"/>
  <c r="P408" i="15"/>
  <c r="Q408" i="15" s="1"/>
  <c r="P409" i="15"/>
  <c r="Q409" i="15" s="1"/>
  <c r="P410" i="15"/>
  <c r="Q410" i="15" s="1"/>
  <c r="P411" i="15"/>
  <c r="Q411" i="15" s="1"/>
  <c r="P412" i="15"/>
  <c r="Q412" i="15" s="1"/>
  <c r="P413" i="15"/>
  <c r="Q413" i="15" s="1"/>
  <c r="P414" i="15"/>
  <c r="Q414" i="15" s="1"/>
  <c r="P415" i="15"/>
  <c r="Q415" i="15" s="1"/>
  <c r="P416" i="15"/>
  <c r="Q416" i="15" s="1"/>
  <c r="P417" i="15"/>
  <c r="Q417" i="15" s="1"/>
  <c r="P418" i="15"/>
  <c r="Q418" i="15" s="1"/>
  <c r="P419" i="15"/>
  <c r="Q419" i="15" s="1"/>
  <c r="P420" i="15"/>
  <c r="Q420" i="15" s="1"/>
  <c r="P421" i="15"/>
  <c r="Q421" i="15" s="1"/>
  <c r="P422" i="15"/>
  <c r="Q422" i="15" s="1"/>
  <c r="P423" i="15"/>
  <c r="Q423" i="15" s="1"/>
  <c r="P424" i="15"/>
  <c r="Q424" i="15" s="1"/>
  <c r="P425" i="15"/>
  <c r="Q425" i="15" s="1"/>
  <c r="P426" i="15"/>
  <c r="Q426" i="15" s="1"/>
  <c r="P427" i="15"/>
  <c r="Q427" i="15" s="1"/>
  <c r="P428" i="15"/>
  <c r="Q428" i="15" s="1"/>
  <c r="P429" i="15"/>
  <c r="Q429" i="15" s="1"/>
  <c r="P430" i="15"/>
  <c r="Q430" i="15" s="1"/>
  <c r="P431" i="15"/>
  <c r="Q431" i="15" s="1"/>
  <c r="P432" i="15"/>
  <c r="Q432" i="15" s="1"/>
  <c r="P433" i="15"/>
  <c r="Q433" i="15" s="1"/>
  <c r="P434" i="15"/>
  <c r="Q434" i="15" s="1"/>
  <c r="P435" i="15"/>
  <c r="Q435" i="15" s="1"/>
  <c r="P436" i="15"/>
  <c r="Q436" i="15" s="1"/>
  <c r="P437" i="15"/>
  <c r="Q437" i="15" s="1"/>
  <c r="P438" i="15"/>
  <c r="Q438" i="15" s="1"/>
  <c r="P439" i="15"/>
  <c r="Q439" i="15" s="1"/>
  <c r="P440" i="15"/>
  <c r="Q440" i="15" s="1"/>
  <c r="P441" i="15"/>
  <c r="Q441" i="15" s="1"/>
  <c r="P442" i="15"/>
  <c r="Q442" i="15" s="1"/>
  <c r="P443" i="15"/>
  <c r="Q443" i="15" s="1"/>
  <c r="P444" i="15"/>
  <c r="Q444" i="15" s="1"/>
  <c r="P445" i="15"/>
  <c r="Q445" i="15" s="1"/>
  <c r="P446" i="15"/>
  <c r="Q446" i="15" s="1"/>
  <c r="P447" i="15"/>
  <c r="Q447" i="15" s="1"/>
  <c r="P448" i="15"/>
  <c r="Q448" i="15" s="1"/>
  <c r="P449" i="15"/>
  <c r="Q449" i="15" s="1"/>
  <c r="P450" i="15"/>
  <c r="Q450" i="15" s="1"/>
  <c r="P451" i="15"/>
  <c r="Q451" i="15" s="1"/>
  <c r="P452" i="15"/>
  <c r="Q452" i="15" s="1"/>
  <c r="P453" i="15"/>
  <c r="Q453" i="15" s="1"/>
  <c r="P454" i="15"/>
  <c r="Q454" i="15" s="1"/>
  <c r="P455" i="15"/>
  <c r="Q455" i="15" s="1"/>
  <c r="P456" i="15"/>
  <c r="Q456" i="15" s="1"/>
  <c r="P457" i="15"/>
  <c r="Q457" i="15" s="1"/>
  <c r="P458" i="15"/>
  <c r="Q458" i="15" s="1"/>
  <c r="P459" i="15"/>
  <c r="Q459" i="15" s="1"/>
  <c r="P460" i="15"/>
  <c r="Q460" i="15" s="1"/>
  <c r="P461" i="15"/>
  <c r="Q461" i="15" s="1"/>
  <c r="P462" i="15"/>
  <c r="Q462" i="15" s="1"/>
  <c r="P463" i="15"/>
  <c r="Q463" i="15" s="1"/>
  <c r="P464" i="15"/>
  <c r="Q464" i="15" s="1"/>
  <c r="P465" i="15"/>
  <c r="Q465" i="15" s="1"/>
  <c r="P466" i="15"/>
  <c r="Q466" i="15" s="1"/>
  <c r="P467" i="15"/>
  <c r="Q467" i="15" s="1"/>
  <c r="P468" i="15"/>
  <c r="Q468" i="15" s="1"/>
  <c r="P469" i="15"/>
  <c r="Q469" i="15" s="1"/>
  <c r="P470" i="15"/>
  <c r="Q470" i="15" s="1"/>
  <c r="P471" i="15"/>
  <c r="Q471" i="15" s="1"/>
  <c r="P472" i="15"/>
  <c r="Q472" i="15" s="1"/>
  <c r="P473" i="15"/>
  <c r="Q473" i="15" s="1"/>
  <c r="P474" i="15"/>
  <c r="Q474" i="15" s="1"/>
  <c r="P475" i="15"/>
  <c r="Q475" i="15" s="1"/>
  <c r="P476" i="15"/>
  <c r="Q476" i="15" s="1"/>
  <c r="P477" i="15"/>
  <c r="Q477" i="15" s="1"/>
  <c r="P478" i="15"/>
  <c r="Q478" i="15" s="1"/>
  <c r="P479" i="15"/>
  <c r="Q479" i="15" s="1"/>
  <c r="P480" i="15"/>
  <c r="Q480" i="15" s="1"/>
  <c r="P481" i="15"/>
  <c r="Q481" i="15" s="1"/>
  <c r="P482" i="15"/>
  <c r="Q482" i="15" s="1"/>
  <c r="P483" i="15"/>
  <c r="Q483" i="15" s="1"/>
  <c r="P484" i="15"/>
  <c r="Q484" i="15" s="1"/>
  <c r="P485" i="15"/>
  <c r="Q485" i="15" s="1"/>
  <c r="P486" i="15"/>
  <c r="Q486" i="15" s="1"/>
  <c r="P487" i="15"/>
  <c r="Q487" i="15" s="1"/>
  <c r="P488" i="15"/>
  <c r="Q488" i="15" s="1"/>
  <c r="P489" i="15"/>
  <c r="Q489" i="15" s="1"/>
  <c r="P490" i="15"/>
  <c r="Q490" i="15" s="1"/>
  <c r="P491" i="15"/>
  <c r="Q491" i="15" s="1"/>
  <c r="P492" i="15"/>
  <c r="Q492" i="15" s="1"/>
  <c r="P493" i="15"/>
  <c r="Q493" i="15" s="1"/>
  <c r="P494" i="15"/>
  <c r="Q494" i="15" s="1"/>
  <c r="P495" i="15"/>
  <c r="Q495" i="15" s="1"/>
  <c r="P496" i="15"/>
  <c r="Q496" i="15" s="1"/>
  <c r="P497" i="15"/>
  <c r="Q497" i="15" s="1"/>
  <c r="P498" i="15"/>
  <c r="Q498" i="15" s="1"/>
  <c r="P499" i="15"/>
  <c r="Q499" i="15" s="1"/>
  <c r="P500" i="15"/>
  <c r="Q500" i="15" s="1"/>
  <c r="P501" i="15"/>
  <c r="Q501" i="15" s="1"/>
  <c r="P502" i="15"/>
  <c r="Q502" i="15" s="1"/>
  <c r="P503" i="15"/>
  <c r="Q503" i="15" s="1"/>
  <c r="P504" i="15"/>
  <c r="Q504" i="15" s="1"/>
  <c r="P505" i="15"/>
  <c r="Q505" i="15" s="1"/>
  <c r="P506" i="15"/>
  <c r="Q506" i="15" s="1"/>
  <c r="P507" i="15"/>
  <c r="Q507" i="15" s="1"/>
  <c r="P508" i="15"/>
  <c r="Q508" i="15" s="1"/>
  <c r="P509" i="15"/>
  <c r="Q509" i="15" s="1"/>
  <c r="P510" i="15"/>
  <c r="Q510" i="15" s="1"/>
  <c r="P511" i="15"/>
  <c r="Q511" i="15" s="1"/>
  <c r="P512" i="15"/>
  <c r="Q512" i="15" s="1"/>
  <c r="P513" i="15"/>
  <c r="Q513" i="15" s="1"/>
  <c r="P514" i="15"/>
  <c r="Q514" i="15" s="1"/>
  <c r="P515" i="15"/>
  <c r="Q515" i="15" s="1"/>
  <c r="P516" i="15"/>
  <c r="Q516" i="15" s="1"/>
  <c r="P517" i="15"/>
  <c r="Q517" i="15" s="1"/>
  <c r="P518" i="15"/>
  <c r="Q518" i="15" s="1"/>
  <c r="P519" i="15"/>
  <c r="Q519" i="15" s="1"/>
  <c r="P520" i="15"/>
  <c r="Q520" i="15" s="1"/>
  <c r="P521" i="15"/>
  <c r="Q521" i="15" s="1"/>
  <c r="P522" i="15"/>
  <c r="Q522" i="15" s="1"/>
  <c r="P523" i="15"/>
  <c r="Q523" i="15" s="1"/>
  <c r="P524" i="15"/>
  <c r="Q524" i="15" s="1"/>
  <c r="P525" i="15"/>
  <c r="Q525" i="15" s="1"/>
  <c r="P526" i="15"/>
  <c r="Q526" i="15" s="1"/>
  <c r="P527" i="15"/>
  <c r="Q527" i="15" s="1"/>
  <c r="P528" i="15"/>
  <c r="Q528" i="15" s="1"/>
  <c r="P529" i="15"/>
  <c r="Q529" i="15" s="1"/>
  <c r="P530" i="15"/>
  <c r="Q530" i="15" s="1"/>
  <c r="P531" i="15"/>
  <c r="Q531" i="15" s="1"/>
  <c r="P532" i="15"/>
  <c r="Q532" i="15" s="1"/>
  <c r="P533" i="15"/>
  <c r="Q533" i="15" s="1"/>
  <c r="P534" i="15"/>
  <c r="Q534" i="15" s="1"/>
  <c r="P535" i="15"/>
  <c r="Q535" i="15" s="1"/>
  <c r="P536" i="15"/>
  <c r="Q536" i="15" s="1"/>
  <c r="P537" i="15"/>
  <c r="Q537" i="15" s="1"/>
  <c r="P538" i="15"/>
  <c r="Q538" i="15" s="1"/>
  <c r="P539" i="15"/>
  <c r="Q539" i="15" s="1"/>
  <c r="P540" i="15"/>
  <c r="Q540" i="15" s="1"/>
  <c r="P541" i="15"/>
  <c r="Q541" i="15" s="1"/>
  <c r="P542" i="15"/>
  <c r="Q542" i="15" s="1"/>
  <c r="P543" i="15"/>
  <c r="Q543" i="15" s="1"/>
  <c r="P544" i="15"/>
  <c r="Q544" i="15" s="1"/>
  <c r="P545" i="15"/>
  <c r="Q545" i="15" s="1"/>
  <c r="P546" i="15"/>
  <c r="Q546" i="15" s="1"/>
  <c r="P547" i="15"/>
  <c r="Q547" i="15" s="1"/>
  <c r="P548" i="15"/>
  <c r="Q548" i="15" s="1"/>
  <c r="P549" i="15"/>
  <c r="Q549" i="15" s="1"/>
  <c r="P550" i="15"/>
  <c r="Q550" i="15" s="1"/>
  <c r="P551" i="15"/>
  <c r="Q551" i="15" s="1"/>
  <c r="P552" i="15"/>
  <c r="Q552" i="15" s="1"/>
  <c r="P553" i="15"/>
  <c r="Q553" i="15" s="1"/>
  <c r="P554" i="15"/>
  <c r="Q554" i="15" s="1"/>
  <c r="P555" i="15"/>
  <c r="Q555" i="15" s="1"/>
  <c r="P556" i="15"/>
  <c r="Q556" i="15" s="1"/>
  <c r="P557" i="15"/>
  <c r="Q557" i="15" s="1"/>
  <c r="P558" i="15"/>
  <c r="Q558" i="15" s="1"/>
  <c r="P559" i="15"/>
  <c r="Q559" i="15" s="1"/>
  <c r="P560" i="15"/>
  <c r="Q560" i="15" s="1"/>
  <c r="P561" i="15"/>
  <c r="Q561" i="15" s="1"/>
  <c r="P562" i="15"/>
  <c r="Q562" i="15" s="1"/>
  <c r="P563" i="15"/>
  <c r="Q563" i="15" s="1"/>
  <c r="P564" i="15"/>
  <c r="Q564" i="15" s="1"/>
  <c r="P565" i="15"/>
  <c r="Q565" i="15" s="1"/>
  <c r="P566" i="15"/>
  <c r="Q566" i="15" s="1"/>
  <c r="P567" i="15"/>
  <c r="Q567" i="15" s="1"/>
  <c r="P568" i="15"/>
  <c r="Q568" i="15" s="1"/>
  <c r="P569" i="15"/>
  <c r="Q569" i="15" s="1"/>
  <c r="P570" i="15"/>
  <c r="Q570" i="15" s="1"/>
  <c r="P571" i="15"/>
  <c r="Q571" i="15" s="1"/>
  <c r="P572" i="15"/>
  <c r="Q572" i="15" s="1"/>
  <c r="P573" i="15"/>
  <c r="Q573" i="15" s="1"/>
  <c r="P574" i="15"/>
  <c r="Q574" i="15" s="1"/>
  <c r="P575" i="15"/>
  <c r="Q575" i="15" s="1"/>
  <c r="P576" i="15"/>
  <c r="Q576" i="15" s="1"/>
  <c r="P577" i="15"/>
  <c r="Q577" i="15" s="1"/>
  <c r="P578" i="15"/>
  <c r="Q578" i="15" s="1"/>
  <c r="P579" i="15"/>
  <c r="Q579" i="15" s="1"/>
  <c r="P580" i="15"/>
  <c r="Q580" i="15" s="1"/>
  <c r="P581" i="15"/>
  <c r="Q581" i="15" s="1"/>
  <c r="P582" i="15"/>
  <c r="Q582" i="15" s="1"/>
  <c r="P583" i="15"/>
  <c r="Q583" i="15" s="1"/>
  <c r="P584" i="15"/>
  <c r="Q584" i="15" s="1"/>
  <c r="P585" i="15"/>
  <c r="Q585" i="15" s="1"/>
  <c r="P586" i="15"/>
  <c r="Q586" i="15" s="1"/>
  <c r="P587" i="15"/>
  <c r="Q587" i="15" s="1"/>
  <c r="P588" i="15"/>
  <c r="Q588" i="15" s="1"/>
  <c r="P589" i="15"/>
  <c r="Q589" i="15" s="1"/>
  <c r="P590" i="15"/>
  <c r="Q590" i="15" s="1"/>
  <c r="P591" i="15"/>
  <c r="Q591" i="15" s="1"/>
  <c r="P592" i="15"/>
  <c r="Q592" i="15" s="1"/>
  <c r="P593" i="15"/>
  <c r="Q593" i="15" s="1"/>
  <c r="P594" i="15"/>
  <c r="Q594" i="15" s="1"/>
  <c r="P595" i="15"/>
  <c r="Q595" i="15" s="1"/>
  <c r="P596" i="15"/>
  <c r="Q596" i="15" s="1"/>
  <c r="P597" i="15"/>
  <c r="Q597" i="15" s="1"/>
  <c r="P598" i="15"/>
  <c r="Q598" i="15" s="1"/>
  <c r="P599" i="15"/>
  <c r="Q599" i="15" s="1"/>
  <c r="P600" i="15"/>
  <c r="Q600" i="15" s="1"/>
  <c r="P601" i="15"/>
  <c r="Q601" i="15" s="1"/>
  <c r="P602" i="15"/>
  <c r="Q602" i="15" s="1"/>
  <c r="P603" i="15"/>
  <c r="Q603" i="15" s="1"/>
  <c r="P604" i="15"/>
  <c r="Q604" i="15" s="1"/>
  <c r="P605" i="15"/>
  <c r="Q605" i="15" s="1"/>
  <c r="P606" i="15"/>
  <c r="Q606" i="15" s="1"/>
  <c r="P607" i="15"/>
  <c r="Q607" i="15" s="1"/>
  <c r="P608" i="15"/>
  <c r="Q608" i="15" s="1"/>
  <c r="P609" i="15"/>
  <c r="Q609" i="15" s="1"/>
  <c r="P610" i="15"/>
  <c r="Q610" i="15" s="1"/>
  <c r="P611" i="15"/>
  <c r="Q611" i="15" s="1"/>
  <c r="P612" i="15"/>
  <c r="Q612" i="15" s="1"/>
  <c r="P613" i="15"/>
  <c r="Q613" i="15" s="1"/>
  <c r="P614" i="15"/>
  <c r="Q614" i="15" s="1"/>
  <c r="P615" i="15"/>
  <c r="Q615" i="15" s="1"/>
  <c r="P616" i="15"/>
  <c r="Q616" i="15" s="1"/>
  <c r="P617" i="15"/>
  <c r="Q617" i="15" s="1"/>
  <c r="P618" i="15"/>
  <c r="Q618" i="15" s="1"/>
  <c r="P619" i="15"/>
  <c r="Q619" i="15" s="1"/>
  <c r="P620" i="15"/>
  <c r="Q620" i="15" s="1"/>
  <c r="P621" i="15"/>
  <c r="Q621" i="15" s="1"/>
  <c r="P622" i="15"/>
  <c r="Q622" i="15" s="1"/>
  <c r="P623" i="15"/>
  <c r="Q623" i="15" s="1"/>
  <c r="P624" i="15"/>
  <c r="Q624" i="15" s="1"/>
  <c r="P625" i="15"/>
  <c r="Q625" i="15" s="1"/>
  <c r="P626" i="15"/>
  <c r="Q626" i="15" s="1"/>
  <c r="P627" i="15"/>
  <c r="Q627" i="15" s="1"/>
  <c r="P628" i="15"/>
  <c r="Q628" i="15" s="1"/>
  <c r="P629" i="15"/>
  <c r="Q629" i="15" s="1"/>
  <c r="P630" i="15"/>
  <c r="Q630" i="15" s="1"/>
  <c r="P631" i="15"/>
  <c r="Q631" i="15" s="1"/>
  <c r="P632" i="15"/>
  <c r="Q632" i="15" s="1"/>
  <c r="P633" i="15"/>
  <c r="Q633" i="15" s="1"/>
  <c r="P634" i="15"/>
  <c r="Q634" i="15" s="1"/>
  <c r="P635" i="15"/>
  <c r="Q635" i="15" s="1"/>
  <c r="P636" i="15"/>
  <c r="Q636" i="15" s="1"/>
  <c r="P637" i="15"/>
  <c r="Q637" i="15" s="1"/>
  <c r="P638" i="15"/>
  <c r="Q638" i="15" s="1"/>
  <c r="P639" i="15"/>
  <c r="Q639" i="15" s="1"/>
  <c r="P640" i="15"/>
  <c r="Q640" i="15" s="1"/>
  <c r="P641" i="15"/>
  <c r="Q641" i="15" s="1"/>
  <c r="P642" i="15"/>
  <c r="Q642" i="15" s="1"/>
  <c r="P643" i="15"/>
  <c r="Q643" i="15" s="1"/>
  <c r="P644" i="15"/>
  <c r="Q644" i="15" s="1"/>
  <c r="P645" i="15"/>
  <c r="Q645" i="15" s="1"/>
  <c r="P646" i="15"/>
  <c r="Q646" i="15" s="1"/>
  <c r="P647" i="15"/>
  <c r="Q647" i="15" s="1"/>
  <c r="P648" i="15"/>
  <c r="Q648" i="15" s="1"/>
  <c r="P649" i="15"/>
  <c r="Q649" i="15" s="1"/>
  <c r="P650" i="15"/>
  <c r="Q650" i="15" s="1"/>
  <c r="P651" i="15"/>
  <c r="Q651" i="15" s="1"/>
  <c r="P652" i="15"/>
  <c r="Q652" i="15" s="1"/>
  <c r="P653" i="15"/>
  <c r="Q653" i="15" s="1"/>
  <c r="P654" i="15"/>
  <c r="Q654" i="15" s="1"/>
  <c r="P655" i="15"/>
  <c r="Q655" i="15" s="1"/>
  <c r="P656" i="15"/>
  <c r="Q656" i="15" s="1"/>
  <c r="P657" i="15"/>
  <c r="Q657" i="15" s="1"/>
  <c r="P658" i="15"/>
  <c r="Q658" i="15" s="1"/>
  <c r="P659" i="15"/>
  <c r="Q659" i="15" s="1"/>
  <c r="P660" i="15"/>
  <c r="Q660" i="15" s="1"/>
  <c r="P661" i="15"/>
  <c r="Q661" i="15" s="1"/>
  <c r="P662" i="15"/>
  <c r="Q662" i="15" s="1"/>
  <c r="P663" i="15"/>
  <c r="Q663" i="15" s="1"/>
  <c r="P664" i="15"/>
  <c r="Q664" i="15" s="1"/>
  <c r="P665" i="15"/>
  <c r="Q665" i="15" s="1"/>
  <c r="P666" i="15"/>
  <c r="Q666" i="15" s="1"/>
  <c r="P667" i="15"/>
  <c r="Q667" i="15" s="1"/>
  <c r="P668" i="15"/>
  <c r="Q668" i="15" s="1"/>
  <c r="P669" i="15"/>
  <c r="Q669" i="15" s="1"/>
  <c r="P670" i="15"/>
  <c r="Q670" i="15" s="1"/>
  <c r="P671" i="15"/>
  <c r="Q671" i="15" s="1"/>
  <c r="P672" i="15"/>
  <c r="Q672" i="15" s="1"/>
  <c r="P673" i="15"/>
  <c r="Q673" i="15" s="1"/>
  <c r="P674" i="15"/>
  <c r="Q674" i="15" s="1"/>
  <c r="P675" i="15"/>
  <c r="Q675" i="15" s="1"/>
  <c r="P676" i="15"/>
  <c r="Q676" i="15" s="1"/>
  <c r="P677" i="15"/>
  <c r="Q677" i="15" s="1"/>
  <c r="P678" i="15"/>
  <c r="Q678" i="15" s="1"/>
  <c r="P679" i="15"/>
  <c r="Q679" i="15" s="1"/>
  <c r="P680" i="15"/>
  <c r="Q680" i="15" s="1"/>
  <c r="P681" i="15"/>
  <c r="Q681" i="15" s="1"/>
  <c r="P682" i="15"/>
  <c r="Q682" i="15" s="1"/>
  <c r="P683" i="15"/>
  <c r="Q683" i="15" s="1"/>
  <c r="P684" i="15"/>
  <c r="Q684" i="15" s="1"/>
  <c r="P685" i="15"/>
  <c r="Q685" i="15" s="1"/>
  <c r="P686" i="15"/>
  <c r="Q686" i="15" s="1"/>
  <c r="P687" i="15"/>
  <c r="Q687" i="15" s="1"/>
  <c r="P688" i="15"/>
  <c r="Q688" i="15" s="1"/>
  <c r="P689" i="15"/>
  <c r="Q689" i="15" s="1"/>
  <c r="P690" i="15"/>
  <c r="Q690" i="15" s="1"/>
  <c r="P691" i="15"/>
  <c r="Q691" i="15" s="1"/>
  <c r="P692" i="15"/>
  <c r="Q692" i="15" s="1"/>
  <c r="P693" i="15"/>
  <c r="Q693" i="15" s="1"/>
  <c r="P694" i="15"/>
  <c r="Q694" i="15" s="1"/>
  <c r="P695" i="15"/>
  <c r="Q695" i="15" s="1"/>
  <c r="P696" i="15"/>
  <c r="Q696" i="15" s="1"/>
  <c r="P697" i="15"/>
  <c r="Q697" i="15" s="1"/>
  <c r="P698" i="15"/>
  <c r="Q698" i="15" s="1"/>
  <c r="P699" i="15"/>
  <c r="Q699" i="15" s="1"/>
  <c r="P700" i="15"/>
  <c r="Q700" i="15" s="1"/>
  <c r="P701" i="15"/>
  <c r="Q701" i="15" s="1"/>
  <c r="P702" i="15"/>
  <c r="Q702" i="15" s="1"/>
  <c r="P703" i="15"/>
  <c r="Q703" i="15" s="1"/>
  <c r="P704" i="15"/>
  <c r="Q704" i="15" s="1"/>
  <c r="P705" i="15"/>
  <c r="Q705" i="15" s="1"/>
  <c r="P706" i="15"/>
  <c r="Q706" i="15" s="1"/>
  <c r="P707" i="15"/>
  <c r="Q707" i="15" s="1"/>
  <c r="P708" i="15"/>
  <c r="Q708" i="15" s="1"/>
  <c r="P709" i="15"/>
  <c r="Q709" i="15" s="1"/>
  <c r="P710" i="15"/>
  <c r="Q710" i="15" s="1"/>
  <c r="P711" i="15"/>
  <c r="Q711" i="15" s="1"/>
  <c r="P712" i="15"/>
  <c r="Q712" i="15" s="1"/>
  <c r="P713" i="15"/>
  <c r="Q713" i="15" s="1"/>
  <c r="P714" i="15"/>
  <c r="Q714" i="15" s="1"/>
  <c r="P715" i="15"/>
  <c r="Q715" i="15" s="1"/>
  <c r="P716" i="15"/>
  <c r="Q716" i="15" s="1"/>
  <c r="P717" i="15"/>
  <c r="Q717" i="15" s="1"/>
  <c r="P718" i="15"/>
  <c r="Q718" i="15" s="1"/>
  <c r="P719" i="15"/>
  <c r="Q719" i="15" s="1"/>
  <c r="P720" i="15"/>
  <c r="Q720" i="15" s="1"/>
  <c r="P721" i="15"/>
  <c r="Q721" i="15" s="1"/>
  <c r="P722" i="15"/>
  <c r="Q722" i="15" s="1"/>
  <c r="P723" i="15"/>
  <c r="Q723" i="15" s="1"/>
  <c r="P724" i="15"/>
  <c r="Q724" i="15" s="1"/>
  <c r="P725" i="15"/>
  <c r="Q725" i="15" s="1"/>
  <c r="P726" i="15"/>
  <c r="Q726" i="15" s="1"/>
  <c r="P727" i="15"/>
  <c r="Q727" i="15" s="1"/>
  <c r="P728" i="15"/>
  <c r="Q728" i="15" s="1"/>
  <c r="P729" i="15"/>
  <c r="Q729" i="15" s="1"/>
  <c r="P730" i="15"/>
  <c r="Q730" i="15" s="1"/>
  <c r="P731" i="15"/>
  <c r="Q731" i="15" s="1"/>
  <c r="P732" i="15"/>
  <c r="Q732" i="15" s="1"/>
  <c r="P733" i="15"/>
  <c r="Q733" i="15" s="1"/>
  <c r="P734" i="15"/>
  <c r="Q734" i="15" s="1"/>
  <c r="P735" i="15"/>
  <c r="Q735" i="15" s="1"/>
  <c r="P736" i="15"/>
  <c r="Q736" i="15" s="1"/>
  <c r="P737" i="15"/>
  <c r="Q737" i="15" s="1"/>
  <c r="P738" i="15"/>
  <c r="Q738" i="15" s="1"/>
  <c r="P739" i="15"/>
  <c r="Q739" i="15" s="1"/>
  <c r="P740" i="15"/>
  <c r="Q740" i="15" s="1"/>
  <c r="P741" i="15"/>
  <c r="Q741" i="15" s="1"/>
  <c r="P742" i="15"/>
  <c r="Q742" i="15" s="1"/>
  <c r="P743" i="15"/>
  <c r="Q743" i="15" s="1"/>
  <c r="P744" i="15"/>
  <c r="Q744" i="15" s="1"/>
  <c r="P745" i="15"/>
  <c r="Q745" i="15" s="1"/>
  <c r="P746" i="15"/>
  <c r="Q746" i="15" s="1"/>
  <c r="P747" i="15"/>
  <c r="Q747" i="15" s="1"/>
  <c r="P748" i="15"/>
  <c r="Q748" i="15" s="1"/>
  <c r="P749" i="15"/>
  <c r="Q749" i="15" s="1"/>
  <c r="P750" i="15"/>
  <c r="Q750" i="15" s="1"/>
  <c r="P751" i="15"/>
  <c r="Q751" i="15" s="1"/>
  <c r="P752" i="15"/>
  <c r="Q752" i="15" s="1"/>
  <c r="P753" i="15"/>
  <c r="Q753" i="15" s="1"/>
  <c r="P754" i="15"/>
  <c r="Q754" i="15" s="1"/>
  <c r="P755" i="15"/>
  <c r="Q755" i="15" s="1"/>
  <c r="P756" i="15"/>
  <c r="Q756" i="15" s="1"/>
  <c r="P757" i="15"/>
  <c r="Q757" i="15" s="1"/>
  <c r="P758" i="15"/>
  <c r="Q758" i="15" s="1"/>
  <c r="P759" i="15"/>
  <c r="Q759" i="15" s="1"/>
  <c r="P760" i="15"/>
  <c r="Q760" i="15" s="1"/>
  <c r="P761" i="15"/>
  <c r="Q761" i="15" s="1"/>
  <c r="P762" i="15"/>
  <c r="Q762" i="15" s="1"/>
  <c r="P763" i="15"/>
  <c r="Q763" i="15" s="1"/>
  <c r="P764" i="15"/>
  <c r="Q764" i="15" s="1"/>
  <c r="P765" i="15"/>
  <c r="Q765" i="15" s="1"/>
  <c r="P766" i="15"/>
  <c r="Q766" i="15" s="1"/>
  <c r="P767" i="15"/>
  <c r="Q767" i="15" s="1"/>
  <c r="P768" i="15"/>
  <c r="Q768" i="15" s="1"/>
  <c r="P769" i="15"/>
  <c r="Q769" i="15" s="1"/>
  <c r="P770" i="15"/>
  <c r="Q770" i="15" s="1"/>
  <c r="P771" i="15"/>
  <c r="Q771" i="15" s="1"/>
  <c r="P772" i="15"/>
  <c r="Q772" i="15" s="1"/>
  <c r="P773" i="15"/>
  <c r="Q773" i="15" s="1"/>
  <c r="P774" i="15"/>
  <c r="Q774" i="15" s="1"/>
  <c r="P775" i="15"/>
  <c r="Q775" i="15" s="1"/>
  <c r="P776" i="15"/>
  <c r="Q776" i="15" s="1"/>
  <c r="P777" i="15"/>
  <c r="Q777" i="15" s="1"/>
  <c r="P778" i="15"/>
  <c r="Q778" i="15" s="1"/>
  <c r="P779" i="15"/>
  <c r="Q779" i="15" s="1"/>
  <c r="P780" i="15"/>
  <c r="Q780" i="15" s="1"/>
  <c r="P781" i="15"/>
  <c r="Q781" i="15" s="1"/>
  <c r="P782" i="15"/>
  <c r="Q782" i="15" s="1"/>
  <c r="P783" i="15"/>
  <c r="Q783" i="15" s="1"/>
  <c r="P784" i="15"/>
  <c r="Q784" i="15" s="1"/>
  <c r="P785" i="15"/>
  <c r="Q785" i="15" s="1"/>
  <c r="P786" i="15"/>
  <c r="Q786" i="15" s="1"/>
  <c r="P787" i="15"/>
  <c r="Q787" i="15" s="1"/>
  <c r="P788" i="15"/>
  <c r="Q788" i="15" s="1"/>
  <c r="P789" i="15"/>
  <c r="Q789" i="15" s="1"/>
  <c r="P790" i="15"/>
  <c r="Q790" i="15" s="1"/>
  <c r="P791" i="15"/>
  <c r="Q791" i="15" s="1"/>
  <c r="P792" i="15"/>
  <c r="Q792" i="15" s="1"/>
  <c r="P793" i="15"/>
  <c r="Q793" i="15" s="1"/>
  <c r="P794" i="15"/>
  <c r="Q794" i="15" s="1"/>
  <c r="P795" i="15"/>
  <c r="Q795" i="15" s="1"/>
  <c r="P796" i="15"/>
  <c r="Q796" i="15" s="1"/>
  <c r="P797" i="15"/>
  <c r="Q797" i="15" s="1"/>
  <c r="P798" i="15"/>
  <c r="Q798" i="15" s="1"/>
  <c r="P799" i="15"/>
  <c r="Q799" i="15" s="1"/>
  <c r="P800" i="15"/>
  <c r="Q800" i="15" s="1"/>
  <c r="P801" i="15"/>
  <c r="Q801" i="15" s="1"/>
  <c r="P802" i="15"/>
  <c r="Q802" i="15" s="1"/>
  <c r="P803" i="15"/>
  <c r="Q803" i="15" s="1"/>
  <c r="P804" i="15"/>
  <c r="Q804" i="15" s="1"/>
  <c r="P805" i="15"/>
  <c r="Q805" i="15" s="1"/>
  <c r="P806" i="15"/>
  <c r="Q806" i="15" s="1"/>
  <c r="P807" i="15"/>
  <c r="Q807" i="15" s="1"/>
  <c r="P808" i="15"/>
  <c r="Q808" i="15" s="1"/>
  <c r="P809" i="15"/>
  <c r="Q809" i="15" s="1"/>
  <c r="P810" i="15"/>
  <c r="Q810" i="15" s="1"/>
  <c r="P811" i="15"/>
  <c r="Q811" i="15" s="1"/>
  <c r="P812" i="15"/>
  <c r="Q812" i="15" s="1"/>
  <c r="P813" i="15"/>
  <c r="Q813" i="15" s="1"/>
  <c r="P814" i="15"/>
  <c r="Q814" i="15" s="1"/>
  <c r="P815" i="15"/>
  <c r="Q815" i="15" s="1"/>
  <c r="P816" i="15"/>
  <c r="Q816" i="15" s="1"/>
  <c r="P817" i="15"/>
  <c r="Q817" i="15" s="1"/>
  <c r="P818" i="15"/>
  <c r="Q818" i="15" s="1"/>
  <c r="P819" i="15"/>
  <c r="Q819" i="15" s="1"/>
  <c r="P820" i="15"/>
  <c r="Q820" i="15" s="1"/>
  <c r="P821" i="15"/>
  <c r="Q821" i="15" s="1"/>
  <c r="P822" i="15"/>
  <c r="Q822" i="15" s="1"/>
  <c r="P823" i="15"/>
  <c r="Q823" i="15" s="1"/>
  <c r="P824" i="15"/>
  <c r="Q824" i="15" s="1"/>
  <c r="P825" i="15"/>
  <c r="Q825" i="15" s="1"/>
  <c r="P826" i="15"/>
  <c r="Q826" i="15" s="1"/>
  <c r="P827" i="15"/>
  <c r="Q827" i="15" s="1"/>
  <c r="P828" i="15"/>
  <c r="Q828" i="15" s="1"/>
  <c r="P829" i="15"/>
  <c r="Q829" i="15" s="1"/>
  <c r="P830" i="15"/>
  <c r="Q830" i="15" s="1"/>
  <c r="P831" i="15"/>
  <c r="Q831" i="15" s="1"/>
  <c r="P832" i="15"/>
  <c r="Q832" i="15" s="1"/>
  <c r="P833" i="15"/>
  <c r="Q833" i="15" s="1"/>
  <c r="P834" i="15"/>
  <c r="Q834" i="15" s="1"/>
  <c r="P835" i="15"/>
  <c r="Q835" i="15" s="1"/>
  <c r="P836" i="15"/>
  <c r="Q836" i="15" s="1"/>
  <c r="P837" i="15"/>
  <c r="Q837" i="15" s="1"/>
  <c r="P838" i="15"/>
  <c r="Q838" i="15" s="1"/>
  <c r="P839" i="15"/>
  <c r="Q839" i="15" s="1"/>
  <c r="P840" i="15"/>
  <c r="Q840" i="15" s="1"/>
  <c r="P841" i="15"/>
  <c r="Q841" i="15" s="1"/>
  <c r="P842" i="15"/>
  <c r="Q842" i="15" s="1"/>
  <c r="P843" i="15"/>
  <c r="Q843" i="15" s="1"/>
  <c r="P844" i="15"/>
  <c r="Q844" i="15" s="1"/>
  <c r="P845" i="15"/>
  <c r="Q845" i="15" s="1"/>
  <c r="P846" i="15"/>
  <c r="Q846" i="15" s="1"/>
  <c r="P847" i="15"/>
  <c r="Q847" i="15" s="1"/>
  <c r="P848" i="15"/>
  <c r="Q848" i="15" s="1"/>
  <c r="P849" i="15"/>
  <c r="Q849" i="15" s="1"/>
  <c r="P850" i="15"/>
  <c r="Q850" i="15" s="1"/>
  <c r="P851" i="15"/>
  <c r="Q851" i="15" s="1"/>
  <c r="P852" i="15"/>
  <c r="Q852" i="15" s="1"/>
  <c r="P853" i="15"/>
  <c r="Q853" i="15" s="1"/>
  <c r="P854" i="15"/>
  <c r="Q854" i="15" s="1"/>
  <c r="P855" i="15"/>
  <c r="Q855" i="15" s="1"/>
  <c r="P856" i="15"/>
  <c r="Q856" i="15" s="1"/>
  <c r="P857" i="15"/>
  <c r="Q857" i="15" s="1"/>
  <c r="P858" i="15"/>
  <c r="Q858" i="15" s="1"/>
  <c r="P859" i="15"/>
  <c r="Q859" i="15" s="1"/>
  <c r="P860" i="15"/>
  <c r="Q860" i="15" s="1"/>
  <c r="P861" i="15"/>
  <c r="Q861" i="15" s="1"/>
  <c r="P862" i="15"/>
  <c r="Q862" i="15" s="1"/>
  <c r="P863" i="15"/>
  <c r="Q863" i="15" s="1"/>
  <c r="P864" i="15"/>
  <c r="Q864" i="15" s="1"/>
  <c r="P865" i="15"/>
  <c r="Q865" i="15" s="1"/>
  <c r="P866" i="15"/>
  <c r="Q866" i="15" s="1"/>
  <c r="P867" i="15"/>
  <c r="Q867" i="15" s="1"/>
  <c r="P868" i="15"/>
  <c r="Q868" i="15" s="1"/>
  <c r="P869" i="15"/>
  <c r="Q869" i="15" s="1"/>
  <c r="P870" i="15"/>
  <c r="Q870" i="15" s="1"/>
  <c r="P871" i="15"/>
  <c r="Q871" i="15" s="1"/>
  <c r="P872" i="15"/>
  <c r="Q872" i="15" s="1"/>
  <c r="P873" i="15"/>
  <c r="Q873" i="15" s="1"/>
  <c r="P874" i="15"/>
  <c r="Q874" i="15" s="1"/>
  <c r="P875" i="15"/>
  <c r="Q875" i="15" s="1"/>
  <c r="P876" i="15"/>
  <c r="Q876" i="15" s="1"/>
  <c r="P877" i="15"/>
  <c r="Q877" i="15" s="1"/>
  <c r="P878" i="15"/>
  <c r="Q878" i="15" s="1"/>
  <c r="P879" i="15"/>
  <c r="Q879" i="15" s="1"/>
  <c r="P880" i="15"/>
  <c r="Q880" i="15" s="1"/>
  <c r="P881" i="15"/>
  <c r="Q881" i="15" s="1"/>
  <c r="P882" i="15"/>
  <c r="Q882" i="15" s="1"/>
  <c r="P883" i="15"/>
  <c r="Q883" i="15" s="1"/>
  <c r="P884" i="15"/>
  <c r="Q884" i="15" s="1"/>
  <c r="P885" i="15"/>
  <c r="Q885" i="15" s="1"/>
  <c r="P886" i="15"/>
  <c r="Q886" i="15" s="1"/>
  <c r="P887" i="15"/>
  <c r="Q887" i="15" s="1"/>
  <c r="P888" i="15"/>
  <c r="Q888" i="15" s="1"/>
  <c r="P889" i="15"/>
  <c r="Q889" i="15" s="1"/>
  <c r="P890" i="15"/>
  <c r="Q890" i="15" s="1"/>
  <c r="P891" i="15"/>
  <c r="Q891" i="15" s="1"/>
  <c r="P892" i="15"/>
  <c r="Q892" i="15" s="1"/>
  <c r="P893" i="15"/>
  <c r="Q893" i="15" s="1"/>
  <c r="P894" i="15"/>
  <c r="Q894" i="15" s="1"/>
  <c r="P895" i="15"/>
  <c r="Q895" i="15" s="1"/>
  <c r="P896" i="15"/>
  <c r="Q896" i="15" s="1"/>
  <c r="P897" i="15"/>
  <c r="Q897" i="15" s="1"/>
  <c r="P898" i="15"/>
  <c r="Q898" i="15" s="1"/>
  <c r="P899" i="15"/>
  <c r="Q899" i="15" s="1"/>
  <c r="P900" i="15"/>
  <c r="Q900" i="15" s="1"/>
  <c r="P901" i="15"/>
  <c r="Q901" i="15" s="1"/>
  <c r="P902" i="15"/>
  <c r="Q902" i="15" s="1"/>
  <c r="P903" i="15"/>
  <c r="Q903" i="15" s="1"/>
  <c r="P904" i="15"/>
  <c r="Q904" i="15" s="1"/>
  <c r="P905" i="15"/>
  <c r="Q905" i="15" s="1"/>
  <c r="P906" i="15"/>
  <c r="Q906" i="15" s="1"/>
  <c r="P907" i="15"/>
  <c r="Q907" i="15" s="1"/>
  <c r="P908" i="15"/>
  <c r="Q908" i="15" s="1"/>
  <c r="P909" i="15"/>
  <c r="Q909" i="15" s="1"/>
  <c r="P910" i="15"/>
  <c r="Q910" i="15" s="1"/>
  <c r="P911" i="15"/>
  <c r="Q911" i="15" s="1"/>
  <c r="P912" i="15"/>
  <c r="Q912" i="15" s="1"/>
  <c r="P913" i="15"/>
  <c r="Q913" i="15" s="1"/>
  <c r="P914" i="15"/>
  <c r="Q914" i="15" s="1"/>
  <c r="P915" i="15"/>
  <c r="Q915" i="15" s="1"/>
  <c r="P916" i="15"/>
  <c r="Q916" i="15" s="1"/>
  <c r="P917" i="15"/>
  <c r="Q917" i="15" s="1"/>
  <c r="P918" i="15"/>
  <c r="Q918" i="15" s="1"/>
  <c r="P919" i="15"/>
  <c r="Q919" i="15" s="1"/>
  <c r="P920" i="15"/>
  <c r="Q920" i="15" s="1"/>
  <c r="P921" i="15"/>
  <c r="Q921" i="15" s="1"/>
  <c r="P922" i="15"/>
  <c r="Q922" i="15" s="1"/>
  <c r="P923" i="15"/>
  <c r="Q923" i="15" s="1"/>
  <c r="P924" i="15"/>
  <c r="Q924" i="15" s="1"/>
  <c r="P925" i="15"/>
  <c r="Q925" i="15" s="1"/>
  <c r="P926" i="15"/>
  <c r="Q926" i="15" s="1"/>
  <c r="P927" i="15"/>
  <c r="Q927" i="15" s="1"/>
  <c r="P928" i="15"/>
  <c r="Q928" i="15" s="1"/>
  <c r="P929" i="15"/>
  <c r="Q929" i="15" s="1"/>
  <c r="P930" i="15"/>
  <c r="Q930" i="15" s="1"/>
  <c r="P931" i="15"/>
  <c r="Q931" i="15" s="1"/>
  <c r="P932" i="15"/>
  <c r="Q932" i="15" s="1"/>
  <c r="P933" i="15"/>
  <c r="Q933" i="15" s="1"/>
  <c r="P934" i="15"/>
  <c r="Q934" i="15" s="1"/>
  <c r="P935" i="15"/>
  <c r="Q935" i="15" s="1"/>
  <c r="P936" i="15"/>
  <c r="Q936" i="15" s="1"/>
  <c r="P937" i="15"/>
  <c r="Q937" i="15" s="1"/>
  <c r="P938" i="15"/>
  <c r="Q938" i="15" s="1"/>
  <c r="P939" i="15"/>
  <c r="Q939" i="15" s="1"/>
  <c r="P940" i="15"/>
  <c r="Q940" i="15" s="1"/>
  <c r="P941" i="15"/>
  <c r="Q941" i="15" s="1"/>
  <c r="P942" i="15"/>
  <c r="Q942" i="15" s="1"/>
  <c r="P943" i="15"/>
  <c r="Q943" i="15" s="1"/>
  <c r="P944" i="15"/>
  <c r="Q944" i="15" s="1"/>
  <c r="P945" i="15"/>
  <c r="Q945" i="15" s="1"/>
  <c r="P946" i="15"/>
  <c r="Q946" i="15" s="1"/>
  <c r="P947" i="15"/>
  <c r="Q947" i="15" s="1"/>
  <c r="P948" i="15"/>
  <c r="Q948" i="15" s="1"/>
  <c r="P949" i="15"/>
  <c r="Q949" i="15" s="1"/>
  <c r="P950" i="15"/>
  <c r="Q950" i="15" s="1"/>
  <c r="P951" i="15"/>
  <c r="Q951" i="15" s="1"/>
  <c r="P952" i="15"/>
  <c r="Q952" i="15" s="1"/>
  <c r="P953" i="15"/>
  <c r="Q953" i="15" s="1"/>
  <c r="P954" i="15"/>
  <c r="Q954" i="15" s="1"/>
  <c r="P955" i="15"/>
  <c r="Q955" i="15" s="1"/>
  <c r="P956" i="15"/>
  <c r="Q956" i="15" s="1"/>
  <c r="P957" i="15"/>
  <c r="Q957" i="15" s="1"/>
  <c r="P958" i="15"/>
  <c r="Q958" i="15" s="1"/>
  <c r="P959" i="15"/>
  <c r="Q959" i="15" s="1"/>
  <c r="P960" i="15"/>
  <c r="Q960" i="15" s="1"/>
  <c r="P961" i="15"/>
  <c r="Q961" i="15" s="1"/>
  <c r="P962" i="15"/>
  <c r="Q962" i="15" s="1"/>
  <c r="P963" i="15"/>
  <c r="Q963" i="15" s="1"/>
  <c r="P964" i="15"/>
  <c r="Q964" i="15" s="1"/>
  <c r="P965" i="15"/>
  <c r="Q965" i="15" s="1"/>
  <c r="P966" i="15"/>
  <c r="Q966" i="15" s="1"/>
  <c r="P967" i="15"/>
  <c r="Q967" i="15" s="1"/>
  <c r="P968" i="15"/>
  <c r="Q968" i="15" s="1"/>
  <c r="P969" i="15"/>
  <c r="Q969" i="15" s="1"/>
  <c r="P970" i="15"/>
  <c r="Q970" i="15" s="1"/>
  <c r="P971" i="15"/>
  <c r="Q971" i="15" s="1"/>
  <c r="P972" i="15"/>
  <c r="Q972" i="15" s="1"/>
  <c r="P973" i="15"/>
  <c r="Q973" i="15" s="1"/>
  <c r="P974" i="15"/>
  <c r="Q974" i="15" s="1"/>
  <c r="P975" i="15"/>
  <c r="Q975" i="15" s="1"/>
  <c r="P976" i="15"/>
  <c r="Q976" i="15" s="1"/>
  <c r="P977" i="15"/>
  <c r="Q977" i="15" s="1"/>
  <c r="P978" i="15"/>
  <c r="Q978" i="15" s="1"/>
  <c r="P979" i="15"/>
  <c r="Q979" i="15" s="1"/>
  <c r="P980" i="15"/>
  <c r="Q980" i="15" s="1"/>
  <c r="P981" i="15"/>
  <c r="Q981" i="15" s="1"/>
  <c r="P982" i="15"/>
  <c r="Q982" i="15" s="1"/>
  <c r="P983" i="15"/>
  <c r="Q983" i="15" s="1"/>
  <c r="P984" i="15"/>
  <c r="Q984" i="15" s="1"/>
  <c r="P985" i="15"/>
  <c r="Q985" i="15" s="1"/>
  <c r="P986" i="15"/>
  <c r="Q986" i="15" s="1"/>
  <c r="P987" i="15"/>
  <c r="Q987" i="15" s="1"/>
  <c r="P988" i="15"/>
  <c r="Q988" i="15" s="1"/>
  <c r="P989" i="15"/>
  <c r="Q989" i="15" s="1"/>
  <c r="P990" i="15"/>
  <c r="Q990" i="15" s="1"/>
  <c r="P991" i="15"/>
  <c r="Q991" i="15" s="1"/>
  <c r="P992" i="15"/>
  <c r="Q992" i="15" s="1"/>
  <c r="P993" i="15"/>
  <c r="Q993" i="15" s="1"/>
  <c r="P994" i="15"/>
  <c r="Q994" i="15" s="1"/>
  <c r="P995" i="15"/>
  <c r="Q995" i="15" s="1"/>
  <c r="P996" i="15"/>
  <c r="Q996" i="15" s="1"/>
  <c r="P997" i="15"/>
  <c r="Q997" i="15" s="1"/>
  <c r="P998" i="15"/>
  <c r="Q998" i="15" s="1"/>
  <c r="P999" i="15"/>
  <c r="Q999" i="15" s="1"/>
  <c r="P1000" i="15"/>
  <c r="Q1000" i="15" s="1"/>
  <c r="P1001" i="15"/>
  <c r="Q1001" i="15" s="1"/>
  <c r="P1002" i="15"/>
  <c r="Q1002" i="15" s="1"/>
  <c r="P1003" i="15"/>
  <c r="Q1003" i="15" s="1"/>
  <c r="P1004" i="15"/>
  <c r="Q1004" i="15" s="1"/>
  <c r="P1005" i="15"/>
  <c r="Q1005" i="15" s="1"/>
  <c r="P1006" i="15"/>
  <c r="Q1006" i="15" s="1"/>
  <c r="P1007" i="15"/>
  <c r="Q1007" i="15" s="1"/>
  <c r="P1008" i="15"/>
  <c r="Q1008" i="15" s="1"/>
  <c r="P1009" i="15"/>
  <c r="Q1009" i="15" s="1"/>
  <c r="P1010" i="15"/>
  <c r="Q1010" i="15" s="1"/>
  <c r="P1011" i="15"/>
  <c r="Q1011" i="15" s="1"/>
  <c r="P1012" i="15"/>
  <c r="Q1012" i="15" s="1"/>
  <c r="P1013" i="15"/>
  <c r="Q1013" i="15" s="1"/>
  <c r="P1014" i="15"/>
  <c r="Q1014" i="15" s="1"/>
  <c r="P1015" i="15"/>
  <c r="Q1015" i="15" s="1"/>
  <c r="P1016" i="15"/>
  <c r="Q1016" i="15" s="1"/>
  <c r="P1017" i="15"/>
  <c r="Q1017" i="15" s="1"/>
  <c r="P1018" i="15"/>
  <c r="Q1018" i="15" s="1"/>
  <c r="P1019" i="15"/>
  <c r="Q1019" i="15" s="1"/>
  <c r="P1020" i="15"/>
  <c r="Q1020" i="15" s="1"/>
  <c r="P1021" i="15"/>
  <c r="Q1021" i="15" s="1"/>
  <c r="P1022" i="15"/>
  <c r="Q1022" i="15" s="1"/>
  <c r="P1023" i="15"/>
  <c r="Q1023" i="15" s="1"/>
  <c r="P1024" i="15"/>
  <c r="Q1024" i="15" s="1"/>
  <c r="P1025" i="15"/>
  <c r="Q1025" i="15" s="1"/>
  <c r="P1026" i="15"/>
  <c r="Q1026" i="15" s="1"/>
  <c r="P1027" i="15"/>
  <c r="Q1027" i="15" s="1"/>
  <c r="P1028" i="15"/>
  <c r="Q1028" i="15" s="1"/>
  <c r="P1029" i="15"/>
  <c r="Q1029" i="15" s="1"/>
  <c r="P1030" i="15"/>
  <c r="Q1030" i="15" s="1"/>
  <c r="P1031" i="15"/>
  <c r="Q1031" i="15" s="1"/>
  <c r="P1032" i="15"/>
  <c r="Q1032" i="15" s="1"/>
  <c r="P1033" i="15"/>
  <c r="Q1033" i="15" s="1"/>
  <c r="P1034" i="15"/>
  <c r="Q1034" i="15" s="1"/>
  <c r="P1035" i="15"/>
  <c r="Q1035" i="15" s="1"/>
  <c r="P1036" i="15"/>
  <c r="Q1036" i="15" s="1"/>
  <c r="P1037" i="15"/>
  <c r="Q1037" i="15" s="1"/>
  <c r="P1038" i="15"/>
  <c r="Q1038" i="15" s="1"/>
  <c r="P1039" i="15"/>
  <c r="Q1039" i="15" s="1"/>
  <c r="P1040" i="15"/>
  <c r="Q1040" i="15" s="1"/>
  <c r="P1041" i="15"/>
  <c r="Q1041" i="15" s="1"/>
  <c r="P1042" i="15"/>
  <c r="Q1042" i="15" s="1"/>
  <c r="P1043" i="15"/>
  <c r="Q1043" i="15" s="1"/>
  <c r="P1044" i="15"/>
  <c r="Q1044" i="15" s="1"/>
  <c r="P1045" i="15"/>
  <c r="Q1045" i="15" s="1"/>
  <c r="P1046" i="15"/>
  <c r="Q1046" i="15" s="1"/>
  <c r="P1047" i="15"/>
  <c r="Q1047" i="15" s="1"/>
  <c r="P1048" i="15"/>
  <c r="Q1048" i="15" s="1"/>
  <c r="P1049" i="15"/>
  <c r="Q1049" i="15" s="1"/>
  <c r="P1050" i="15"/>
  <c r="Q1050" i="15" s="1"/>
  <c r="P1051" i="15"/>
  <c r="Q1051" i="15" s="1"/>
  <c r="P1052" i="15"/>
  <c r="Q1052" i="15" s="1"/>
  <c r="P1053" i="15"/>
  <c r="Q1053" i="15" s="1"/>
  <c r="P1054" i="15"/>
  <c r="Q1054" i="15" s="1"/>
  <c r="P1055" i="15"/>
  <c r="Q1055" i="15" s="1"/>
  <c r="P1056" i="15"/>
  <c r="Q1056" i="15" s="1"/>
  <c r="P1057" i="15"/>
  <c r="Q1057" i="15" s="1"/>
  <c r="P1058" i="15"/>
  <c r="Q1058" i="15" s="1"/>
  <c r="P1059" i="15"/>
  <c r="Q1059" i="15" s="1"/>
  <c r="P1060" i="15"/>
  <c r="Q1060" i="15" s="1"/>
  <c r="P1061" i="15"/>
  <c r="Q1061" i="15" s="1"/>
  <c r="P1062" i="15"/>
  <c r="Q1062" i="15" s="1"/>
  <c r="P1063" i="15"/>
  <c r="Q1063" i="15" s="1"/>
  <c r="P1064" i="15"/>
  <c r="Q1064" i="15" s="1"/>
  <c r="P1065" i="15"/>
  <c r="Q1065" i="15" s="1"/>
  <c r="P1066" i="15"/>
  <c r="Q1066" i="15" s="1"/>
  <c r="P1067" i="15"/>
  <c r="Q1067" i="15" s="1"/>
  <c r="P1068" i="15"/>
  <c r="Q1068" i="15" s="1"/>
  <c r="P1069" i="15"/>
  <c r="Q1069" i="15" s="1"/>
  <c r="P1070" i="15"/>
  <c r="Q1070" i="15" s="1"/>
  <c r="P1071" i="15"/>
  <c r="Q1071" i="15" s="1"/>
  <c r="P1072" i="15"/>
  <c r="Q1072" i="15" s="1"/>
  <c r="P1073" i="15"/>
  <c r="Q1073" i="15" s="1"/>
  <c r="P1074" i="15"/>
  <c r="Q1074" i="15" s="1"/>
  <c r="P1075" i="15"/>
  <c r="Q1075" i="15" s="1"/>
  <c r="P1076" i="15"/>
  <c r="Q1076" i="15" s="1"/>
  <c r="P1077" i="15"/>
  <c r="Q1077" i="15" s="1"/>
  <c r="P1078" i="15"/>
  <c r="Q1078" i="15" s="1"/>
  <c r="P1079" i="15"/>
  <c r="Q1079" i="15" s="1"/>
  <c r="P1080" i="15"/>
  <c r="Q1080" i="15" s="1"/>
  <c r="P1081" i="15"/>
  <c r="Q1081" i="15" s="1"/>
  <c r="P1082" i="15"/>
  <c r="Q1082" i="15" s="1"/>
  <c r="P1083" i="15"/>
  <c r="Q1083" i="15" s="1"/>
  <c r="P1084" i="15"/>
  <c r="Q1084" i="15" s="1"/>
  <c r="P1085" i="15"/>
  <c r="Q1085" i="15" s="1"/>
  <c r="P1086" i="15"/>
  <c r="Q1086" i="15" s="1"/>
  <c r="P1087" i="15"/>
  <c r="Q1087" i="15" s="1"/>
  <c r="P1088" i="15"/>
  <c r="Q1088" i="15" s="1"/>
  <c r="P1089" i="15"/>
  <c r="Q1089" i="15" s="1"/>
  <c r="P1090" i="15"/>
  <c r="Q1090" i="15" s="1"/>
  <c r="P1091" i="15"/>
  <c r="Q1091" i="15" s="1"/>
  <c r="P1092" i="15"/>
  <c r="Q1092" i="15" s="1"/>
  <c r="P1093" i="15"/>
  <c r="Q1093" i="15" s="1"/>
  <c r="P1094" i="15"/>
  <c r="Q1094" i="15" s="1"/>
  <c r="P1095" i="15"/>
  <c r="Q1095" i="15" s="1"/>
  <c r="P1096" i="15"/>
  <c r="Q1096" i="15" s="1"/>
  <c r="P1097" i="15"/>
  <c r="Q1097" i="15" s="1"/>
  <c r="P1098" i="15"/>
  <c r="Q1098" i="15" s="1"/>
  <c r="P1099" i="15"/>
  <c r="Q1099" i="15" s="1"/>
  <c r="P1100" i="15"/>
  <c r="Q1100" i="15" s="1"/>
  <c r="P1101" i="15"/>
  <c r="Q1101" i="15" s="1"/>
  <c r="P1102" i="15"/>
  <c r="Q1102" i="15" s="1"/>
  <c r="P1103" i="15"/>
  <c r="Q1103" i="15" s="1"/>
  <c r="P1104" i="15"/>
  <c r="Q1104" i="15" s="1"/>
  <c r="P1105" i="15"/>
  <c r="Q1105" i="15" s="1"/>
  <c r="P1106" i="15"/>
  <c r="Q1106" i="15" s="1"/>
  <c r="P1107" i="15"/>
  <c r="Q1107" i="15" s="1"/>
  <c r="P1108" i="15"/>
  <c r="Q1108" i="15" s="1"/>
  <c r="P1109" i="15"/>
  <c r="Q1109" i="15" s="1"/>
  <c r="P1110" i="15"/>
  <c r="Q1110" i="15" s="1"/>
  <c r="P1111" i="15"/>
  <c r="Q1111" i="15" s="1"/>
  <c r="P1112" i="15"/>
  <c r="Q1112" i="15" s="1"/>
  <c r="P1113" i="15"/>
  <c r="Q1113" i="15" s="1"/>
  <c r="P1114" i="15"/>
  <c r="Q1114" i="15" s="1"/>
  <c r="P1115" i="15"/>
  <c r="Q1115" i="15" s="1"/>
  <c r="P1116" i="15"/>
  <c r="Q1116" i="15" s="1"/>
  <c r="P1117" i="15"/>
  <c r="Q1117" i="15" s="1"/>
  <c r="P1118" i="15"/>
  <c r="Q1118" i="15" s="1"/>
  <c r="P1119" i="15"/>
  <c r="Q1119" i="15" s="1"/>
  <c r="P1120" i="15"/>
  <c r="Q1120" i="15" s="1"/>
  <c r="P1121" i="15"/>
  <c r="Q1121" i="15" s="1"/>
  <c r="P1122" i="15"/>
  <c r="Q1122" i="15" s="1"/>
  <c r="P1123" i="15"/>
  <c r="Q1123" i="15" s="1"/>
  <c r="P1124" i="15"/>
  <c r="Q1124" i="15" s="1"/>
  <c r="P1125" i="15"/>
  <c r="Q1125" i="15" s="1"/>
  <c r="P1126" i="15"/>
  <c r="Q1126" i="15" s="1"/>
  <c r="P1127" i="15"/>
  <c r="Q1127" i="15" s="1"/>
  <c r="P1128" i="15"/>
  <c r="Q1128" i="15" s="1"/>
  <c r="P1129" i="15"/>
  <c r="Q1129" i="15" s="1"/>
  <c r="P1130" i="15"/>
  <c r="Q1130" i="15" s="1"/>
  <c r="P1131" i="15"/>
  <c r="Q1131" i="15" s="1"/>
  <c r="P1132" i="15"/>
  <c r="Q1132" i="15" s="1"/>
  <c r="P1133" i="15"/>
  <c r="Q1133" i="15" s="1"/>
  <c r="P1134" i="15"/>
  <c r="Q1134" i="15" s="1"/>
  <c r="P1135" i="15"/>
  <c r="Q1135" i="15" s="1"/>
  <c r="P1136" i="15"/>
  <c r="Q1136" i="15" s="1"/>
  <c r="P1137" i="15"/>
  <c r="Q1137" i="15" s="1"/>
  <c r="P1138" i="15"/>
  <c r="Q1138" i="15" s="1"/>
  <c r="P1139" i="15"/>
  <c r="Q1139" i="15" s="1"/>
  <c r="P1140" i="15"/>
  <c r="Q1140" i="15" s="1"/>
  <c r="P1141" i="15"/>
  <c r="Q1141" i="15" s="1"/>
  <c r="P1142" i="15"/>
  <c r="Q1142" i="15" s="1"/>
  <c r="P1143" i="15"/>
  <c r="Q1143" i="15" s="1"/>
  <c r="P1144" i="15"/>
  <c r="Q1144" i="15" s="1"/>
  <c r="P1145" i="15"/>
  <c r="Q1145" i="15" s="1"/>
  <c r="P1146" i="15"/>
  <c r="Q1146" i="15" s="1"/>
  <c r="P1147" i="15"/>
  <c r="Q1147" i="15" s="1"/>
  <c r="P1148" i="15"/>
  <c r="Q1148" i="15" s="1"/>
  <c r="P1149" i="15"/>
  <c r="Q1149" i="15" s="1"/>
  <c r="P1150" i="15"/>
  <c r="Q1150" i="15" s="1"/>
  <c r="P1151" i="15"/>
  <c r="Q1151" i="15" s="1"/>
  <c r="P1152" i="15"/>
  <c r="Q1152" i="15" s="1"/>
  <c r="P1153" i="15"/>
  <c r="Q1153" i="15" s="1"/>
  <c r="P1154" i="15"/>
  <c r="Q1154" i="15" s="1"/>
  <c r="P1155" i="15"/>
  <c r="Q1155" i="15" s="1"/>
  <c r="P1156" i="15"/>
  <c r="Q1156" i="15" s="1"/>
  <c r="P1157" i="15"/>
  <c r="Q1157" i="15" s="1"/>
  <c r="P1158" i="15"/>
  <c r="Q1158" i="15" s="1"/>
  <c r="P1159" i="15"/>
  <c r="Q1159" i="15" s="1"/>
  <c r="P1160" i="15"/>
  <c r="Q1160" i="15" s="1"/>
  <c r="P1161" i="15"/>
  <c r="Q1161" i="15" s="1"/>
  <c r="P1162" i="15"/>
  <c r="Q1162" i="15" s="1"/>
  <c r="P1163" i="15"/>
  <c r="Q1163" i="15" s="1"/>
  <c r="P1164" i="15"/>
  <c r="Q1164" i="15" s="1"/>
  <c r="P1165" i="15"/>
  <c r="Q1165" i="15" s="1"/>
  <c r="P1166" i="15"/>
  <c r="Q1166" i="15" s="1"/>
  <c r="P1167" i="15"/>
  <c r="Q1167" i="15" s="1"/>
  <c r="P1168" i="15"/>
  <c r="Q1168" i="15" s="1"/>
  <c r="P1169" i="15"/>
  <c r="Q1169" i="15" s="1"/>
  <c r="P1170" i="15"/>
  <c r="Q1170" i="15" s="1"/>
  <c r="P1171" i="15"/>
  <c r="Q1171" i="15" s="1"/>
  <c r="P1172" i="15"/>
  <c r="Q1172" i="15" s="1"/>
  <c r="P1173" i="15"/>
  <c r="Q1173" i="15" s="1"/>
  <c r="P1174" i="15"/>
  <c r="Q1174" i="15" s="1"/>
  <c r="P1175" i="15"/>
  <c r="Q1175" i="15" s="1"/>
  <c r="P1176" i="15"/>
  <c r="Q1176" i="15" s="1"/>
  <c r="P1177" i="15"/>
  <c r="Q1177" i="15" s="1"/>
  <c r="P1178" i="15"/>
  <c r="Q1178" i="15" s="1"/>
  <c r="P1179" i="15"/>
  <c r="Q1179" i="15" s="1"/>
  <c r="P1180" i="15"/>
  <c r="Q1180" i="15" s="1"/>
  <c r="P1181" i="15"/>
  <c r="Q1181" i="15" s="1"/>
  <c r="P1182" i="15"/>
  <c r="Q1182" i="15" s="1"/>
  <c r="P1183" i="15"/>
  <c r="Q1183" i="15" s="1"/>
  <c r="P1184" i="15"/>
  <c r="Q1184" i="15" s="1"/>
  <c r="P1185" i="15"/>
  <c r="Q1185" i="15" s="1"/>
  <c r="P1186" i="15"/>
  <c r="Q1186" i="15" s="1"/>
  <c r="P1187" i="15"/>
  <c r="Q1187" i="15" s="1"/>
  <c r="P1188" i="15"/>
  <c r="Q1188" i="15" s="1"/>
  <c r="P1189" i="15"/>
  <c r="Q1189" i="15" s="1"/>
  <c r="P1190" i="15"/>
  <c r="Q1190" i="15" s="1"/>
  <c r="P1191" i="15"/>
  <c r="Q1191" i="15" s="1"/>
  <c r="P1192" i="15"/>
  <c r="Q1192" i="15" s="1"/>
  <c r="P1193" i="15"/>
  <c r="Q1193" i="15" s="1"/>
  <c r="P1194" i="15"/>
  <c r="Q1194" i="15" s="1"/>
  <c r="P1195" i="15"/>
  <c r="Q1195" i="15" s="1"/>
  <c r="P1196" i="15"/>
  <c r="Q1196" i="15" s="1"/>
  <c r="P1197" i="15"/>
  <c r="Q1197" i="15" s="1"/>
  <c r="P1198" i="15"/>
  <c r="Q1198" i="15" s="1"/>
  <c r="P1199" i="15"/>
  <c r="Q1199" i="15" s="1"/>
  <c r="P1200" i="15"/>
  <c r="Q1200" i="15" s="1"/>
  <c r="P1201" i="15"/>
  <c r="Q1201" i="15" s="1"/>
  <c r="P1202" i="15"/>
  <c r="Q1202" i="15" s="1"/>
  <c r="P1203" i="15"/>
  <c r="Q1203" i="15" s="1"/>
  <c r="P1204" i="15"/>
  <c r="Q1204" i="15" s="1"/>
  <c r="P1205" i="15"/>
  <c r="Q1205" i="15" s="1"/>
  <c r="P1206" i="15"/>
  <c r="Q1206" i="15" s="1"/>
  <c r="P1207" i="15"/>
  <c r="Q1207" i="15" s="1"/>
  <c r="P1208" i="15"/>
  <c r="Q1208" i="15" s="1"/>
  <c r="P1209" i="15"/>
  <c r="Q1209" i="15" s="1"/>
  <c r="P1210" i="15"/>
  <c r="Q1210" i="15" s="1"/>
  <c r="P1211" i="15"/>
  <c r="Q1211" i="15" s="1"/>
  <c r="P1212" i="15"/>
  <c r="Q1212" i="15" s="1"/>
  <c r="P1213" i="15"/>
  <c r="Q1213" i="15" s="1"/>
  <c r="P1214" i="15"/>
  <c r="Q1214" i="15" s="1"/>
  <c r="P1215" i="15"/>
  <c r="Q1215" i="15" s="1"/>
  <c r="P1216" i="15"/>
  <c r="Q1216" i="15" s="1"/>
  <c r="P1217" i="15"/>
  <c r="Q1217" i="15" s="1"/>
  <c r="P1218" i="15"/>
  <c r="Q1218" i="15" s="1"/>
  <c r="P1219" i="15"/>
  <c r="Q1219" i="15" s="1"/>
  <c r="P1220" i="15"/>
  <c r="Q1220" i="15" s="1"/>
  <c r="P1221" i="15"/>
  <c r="Q1221" i="15" s="1"/>
  <c r="P1222" i="15"/>
  <c r="Q1222" i="15" s="1"/>
  <c r="P1223" i="15"/>
  <c r="Q1223" i="15" s="1"/>
  <c r="P1224" i="15"/>
  <c r="Q1224" i="15" s="1"/>
  <c r="P1225" i="15"/>
  <c r="Q1225" i="15" s="1"/>
  <c r="P1226" i="15"/>
  <c r="Q1226" i="15" s="1"/>
  <c r="P1227" i="15"/>
  <c r="Q1227" i="15" s="1"/>
  <c r="P1228" i="15"/>
  <c r="Q1228" i="15" s="1"/>
  <c r="P1229" i="15"/>
  <c r="Q1229" i="15" s="1"/>
  <c r="P1230" i="15"/>
  <c r="Q1230" i="15" s="1"/>
  <c r="P1231" i="15"/>
  <c r="Q1231" i="15" s="1"/>
  <c r="P1232" i="15"/>
  <c r="Q1232" i="15" s="1"/>
  <c r="P1233" i="15"/>
  <c r="Q1233" i="15" s="1"/>
  <c r="P1234" i="15"/>
  <c r="Q1234" i="15" s="1"/>
  <c r="P1235" i="15"/>
  <c r="Q1235" i="15" s="1"/>
  <c r="P1236" i="15"/>
  <c r="Q1236" i="15" s="1"/>
  <c r="P1237" i="15"/>
  <c r="Q1237" i="15" s="1"/>
  <c r="P1238" i="15"/>
  <c r="Q1238" i="15" s="1"/>
  <c r="P1239" i="15"/>
  <c r="Q1239" i="15" s="1"/>
  <c r="P1240" i="15"/>
  <c r="Q1240" i="15" s="1"/>
  <c r="P1241" i="15"/>
  <c r="Q1241" i="15" s="1"/>
  <c r="P1242" i="15"/>
  <c r="Q1242" i="15" s="1"/>
  <c r="P1243" i="15"/>
  <c r="Q1243" i="15" s="1"/>
  <c r="P1244" i="15"/>
  <c r="Q1244" i="15" s="1"/>
  <c r="P1245" i="15"/>
  <c r="Q1245" i="15" s="1"/>
  <c r="P1246" i="15"/>
  <c r="Q1246" i="15" s="1"/>
  <c r="P1247" i="15"/>
  <c r="Q1247" i="15" s="1"/>
  <c r="P1248" i="15"/>
  <c r="Q1248" i="15" s="1"/>
  <c r="P1249" i="15"/>
  <c r="Q1249" i="15" s="1"/>
  <c r="P1250" i="15"/>
  <c r="Q1250" i="15" s="1"/>
  <c r="P1251" i="15"/>
  <c r="Q1251" i="15" s="1"/>
  <c r="P1252" i="15"/>
  <c r="Q1252" i="15" s="1"/>
  <c r="P1253" i="15"/>
  <c r="Q1253" i="15" s="1"/>
  <c r="P1254" i="15"/>
  <c r="Q1254" i="15" s="1"/>
  <c r="P1255" i="15"/>
  <c r="Q1255" i="15" s="1"/>
  <c r="P1256" i="15"/>
  <c r="Q1256" i="15" s="1"/>
  <c r="P1257" i="15"/>
  <c r="Q1257" i="15" s="1"/>
  <c r="P1258" i="15"/>
  <c r="Q1258" i="15" s="1"/>
  <c r="P1259" i="15"/>
  <c r="Q1259" i="15" s="1"/>
  <c r="P1260" i="15"/>
  <c r="Q1260" i="15" s="1"/>
  <c r="P1261" i="15"/>
  <c r="Q1261" i="15" s="1"/>
  <c r="P1262" i="15"/>
  <c r="Q1262" i="15" s="1"/>
  <c r="P1263" i="15"/>
  <c r="Q1263" i="15" s="1"/>
  <c r="P1264" i="15"/>
  <c r="Q1264" i="15" s="1"/>
  <c r="P1265" i="15"/>
  <c r="Q1265" i="15" s="1"/>
  <c r="P1266" i="15"/>
  <c r="Q1266" i="15" s="1"/>
  <c r="P1267" i="15"/>
  <c r="Q1267" i="15" s="1"/>
  <c r="P1268" i="15"/>
  <c r="Q1268" i="15" s="1"/>
  <c r="P1269" i="15"/>
  <c r="Q1269" i="15" s="1"/>
  <c r="P1270" i="15"/>
  <c r="Q1270" i="15" s="1"/>
  <c r="P1271" i="15"/>
  <c r="Q1271" i="15" s="1"/>
  <c r="P1272" i="15"/>
  <c r="Q1272" i="15" s="1"/>
  <c r="P1273" i="15"/>
  <c r="Q1273" i="15" s="1"/>
  <c r="P1274" i="15"/>
  <c r="Q1274" i="15" s="1"/>
  <c r="P1275" i="15"/>
  <c r="Q1275" i="15" s="1"/>
  <c r="P1276" i="15"/>
  <c r="Q1276" i="15" s="1"/>
  <c r="P1277" i="15"/>
  <c r="Q1277" i="15" s="1"/>
  <c r="P1278" i="15"/>
  <c r="Q1278" i="15" s="1"/>
  <c r="P1279" i="15"/>
  <c r="Q1279" i="15" s="1"/>
  <c r="P1280" i="15"/>
  <c r="Q1280" i="15" s="1"/>
  <c r="P1281" i="15"/>
  <c r="Q1281" i="15" s="1"/>
  <c r="P1282" i="15"/>
  <c r="Q1282" i="15" s="1"/>
  <c r="P1283" i="15"/>
  <c r="Q1283" i="15" s="1"/>
  <c r="P1284" i="15"/>
  <c r="Q1284" i="15" s="1"/>
  <c r="P1285" i="15"/>
  <c r="Q1285" i="15" s="1"/>
  <c r="P1286" i="15"/>
  <c r="Q1286" i="15" s="1"/>
  <c r="P1287" i="15"/>
  <c r="Q1287" i="15" s="1"/>
  <c r="P1288" i="15"/>
  <c r="Q1288" i="15" s="1"/>
  <c r="P1289" i="15"/>
  <c r="Q1289" i="15" s="1"/>
  <c r="P1290" i="15"/>
  <c r="Q1290" i="15" s="1"/>
  <c r="P1291" i="15"/>
  <c r="Q1291" i="15" s="1"/>
  <c r="P1292" i="15"/>
  <c r="Q1292" i="15" s="1"/>
  <c r="P1293" i="15"/>
  <c r="Q1293" i="15" s="1"/>
  <c r="P1294" i="15"/>
  <c r="Q1294" i="15" s="1"/>
  <c r="P1295" i="15"/>
  <c r="Q1295" i="15" s="1"/>
  <c r="P1296" i="15"/>
  <c r="Q1296" i="15" s="1"/>
  <c r="P1297" i="15"/>
  <c r="Q1297" i="15" s="1"/>
  <c r="P1298" i="15"/>
  <c r="Q1298" i="15" s="1"/>
  <c r="P1299" i="15"/>
  <c r="Q1299" i="15" s="1"/>
  <c r="P1300" i="15"/>
  <c r="Q1300" i="15" s="1"/>
  <c r="P1301" i="15"/>
  <c r="Q1301" i="15" s="1"/>
  <c r="P1302" i="15"/>
  <c r="Q1302" i="15" s="1"/>
  <c r="P1303" i="15"/>
  <c r="Q1303" i="15" s="1"/>
  <c r="P1304" i="15"/>
  <c r="Q1304" i="15" s="1"/>
  <c r="P1305" i="15"/>
  <c r="Q1305" i="15" s="1"/>
  <c r="P1306" i="15"/>
  <c r="Q1306" i="15" s="1"/>
  <c r="P1307" i="15"/>
  <c r="Q1307" i="15" s="1"/>
  <c r="P1308" i="15"/>
  <c r="Q1308" i="15" s="1"/>
  <c r="P1309" i="15"/>
  <c r="Q1309" i="15" s="1"/>
  <c r="P1310" i="15"/>
  <c r="Q1310" i="15" s="1"/>
  <c r="P1311" i="15"/>
  <c r="Q1311" i="15" s="1"/>
  <c r="P1312" i="15"/>
  <c r="Q1312" i="15" s="1"/>
  <c r="P1313" i="15"/>
  <c r="Q1313" i="15" s="1"/>
  <c r="P1314" i="15"/>
  <c r="Q1314" i="15" s="1"/>
  <c r="P1315" i="15"/>
  <c r="Q1315" i="15" s="1"/>
  <c r="P1316" i="15"/>
  <c r="Q1316" i="15" s="1"/>
  <c r="P1317" i="15"/>
  <c r="Q1317" i="15" s="1"/>
  <c r="P1318" i="15"/>
  <c r="Q1318" i="15" s="1"/>
  <c r="P1319" i="15"/>
  <c r="Q1319" i="15" s="1"/>
  <c r="P1320" i="15"/>
  <c r="Q1320" i="15" s="1"/>
  <c r="P1321" i="15"/>
  <c r="Q1321" i="15" s="1"/>
  <c r="P1322" i="15"/>
  <c r="Q1322" i="15" s="1"/>
  <c r="P1323" i="15"/>
  <c r="Q1323" i="15" s="1"/>
  <c r="P1324" i="15"/>
  <c r="Q1324" i="15" s="1"/>
  <c r="P1325" i="15"/>
  <c r="Q1325" i="15" s="1"/>
  <c r="P1326" i="15"/>
  <c r="Q1326" i="15" s="1"/>
  <c r="P1327" i="15"/>
  <c r="Q1327" i="15" s="1"/>
  <c r="P1328" i="15"/>
  <c r="Q1328" i="15" s="1"/>
  <c r="P1329" i="15"/>
  <c r="Q1329" i="15" s="1"/>
  <c r="P1330" i="15"/>
  <c r="Q1330" i="15" s="1"/>
  <c r="P1331" i="15"/>
  <c r="Q1331" i="15" s="1"/>
  <c r="P1332" i="15"/>
  <c r="Q1332" i="15" s="1"/>
  <c r="P1333" i="15"/>
  <c r="Q1333" i="15" s="1"/>
  <c r="P1334" i="15"/>
  <c r="Q1334" i="15" s="1"/>
  <c r="P1335" i="15"/>
  <c r="Q1335" i="15" s="1"/>
  <c r="P1336" i="15"/>
  <c r="Q1336" i="15" s="1"/>
  <c r="P1337" i="15"/>
  <c r="Q1337" i="15" s="1"/>
  <c r="P1338" i="15"/>
  <c r="Q1338" i="15" s="1"/>
  <c r="P1339" i="15"/>
  <c r="Q1339" i="15" s="1"/>
  <c r="P1340" i="15"/>
  <c r="Q1340" i="15" s="1"/>
  <c r="P1341" i="15"/>
  <c r="Q1341" i="15" s="1"/>
  <c r="P1342" i="15"/>
  <c r="Q1342" i="15" s="1"/>
  <c r="P1343" i="15"/>
  <c r="Q1343" i="15" s="1"/>
  <c r="P1344" i="15"/>
  <c r="Q1344" i="15" s="1"/>
  <c r="P1345" i="15"/>
  <c r="Q1345" i="15" s="1"/>
  <c r="P1346" i="15"/>
  <c r="Q1346" i="15" s="1"/>
  <c r="P1347" i="15"/>
  <c r="Q1347" i="15" s="1"/>
  <c r="P1348" i="15"/>
  <c r="Q1348" i="15" s="1"/>
  <c r="P1349" i="15"/>
  <c r="Q1349" i="15" s="1"/>
  <c r="P1350" i="15"/>
  <c r="Q1350" i="15" s="1"/>
  <c r="P1351" i="15"/>
  <c r="Q1351" i="15" s="1"/>
  <c r="P1352" i="15"/>
  <c r="Q1352" i="15" s="1"/>
  <c r="P1353" i="15"/>
  <c r="Q1353" i="15" s="1"/>
  <c r="P1354" i="15"/>
  <c r="Q1354" i="15" s="1"/>
  <c r="P1355" i="15"/>
  <c r="Q1355" i="15" s="1"/>
  <c r="P1356" i="15"/>
  <c r="Q1356" i="15" s="1"/>
  <c r="P1357" i="15"/>
  <c r="Q1357" i="15" s="1"/>
  <c r="P1358" i="15"/>
  <c r="Q1358" i="15" s="1"/>
  <c r="P1359" i="15"/>
  <c r="Q1359" i="15" s="1"/>
  <c r="P1360" i="15"/>
  <c r="Q1360" i="15" s="1"/>
  <c r="P1361" i="15"/>
  <c r="Q1361" i="15" s="1"/>
  <c r="P1362" i="15"/>
  <c r="Q1362" i="15" s="1"/>
  <c r="P1363" i="15"/>
  <c r="Q1363" i="15" s="1"/>
  <c r="P1364" i="15"/>
  <c r="Q1364" i="15" s="1"/>
  <c r="P1365" i="15"/>
  <c r="Q1365" i="15" s="1"/>
  <c r="P1366" i="15"/>
  <c r="Q1366" i="15" s="1"/>
  <c r="P1367" i="15"/>
  <c r="Q1367" i="15" s="1"/>
  <c r="P1368" i="15"/>
  <c r="Q1368" i="15" s="1"/>
  <c r="P1369" i="15"/>
  <c r="Q1369" i="15" s="1"/>
  <c r="P1370" i="15"/>
  <c r="Q1370" i="15" s="1"/>
  <c r="P1371" i="15"/>
  <c r="Q1371" i="15" s="1"/>
  <c r="P1372" i="15"/>
  <c r="Q1372" i="15" s="1"/>
  <c r="P1373" i="15"/>
  <c r="Q1373" i="15" s="1"/>
  <c r="P1374" i="15"/>
  <c r="Q1374" i="15" s="1"/>
  <c r="P1375" i="15"/>
  <c r="Q1375" i="15" s="1"/>
  <c r="P1376" i="15"/>
  <c r="Q1376" i="15" s="1"/>
  <c r="P1377" i="15"/>
  <c r="Q1377" i="15" s="1"/>
  <c r="P1378" i="15"/>
  <c r="Q1378" i="15" s="1"/>
  <c r="P1379" i="15"/>
  <c r="Q1379" i="15" s="1"/>
  <c r="P1380" i="15"/>
  <c r="Q1380" i="15" s="1"/>
  <c r="P1381" i="15"/>
  <c r="Q1381" i="15" s="1"/>
  <c r="P1382" i="15"/>
  <c r="Q1382" i="15" s="1"/>
  <c r="P1383" i="15"/>
  <c r="Q1383" i="15" s="1"/>
  <c r="P1384" i="15"/>
  <c r="Q1384" i="15" s="1"/>
  <c r="P1385" i="15"/>
  <c r="Q1385" i="15" s="1"/>
  <c r="P1386" i="15"/>
  <c r="Q1386" i="15" s="1"/>
  <c r="P1387" i="15"/>
  <c r="Q1387" i="15" s="1"/>
  <c r="P1388" i="15"/>
  <c r="Q1388" i="15" s="1"/>
  <c r="P1389" i="15"/>
  <c r="Q1389" i="15" s="1"/>
  <c r="P1390" i="15"/>
  <c r="Q1390" i="15" s="1"/>
  <c r="P1391" i="15"/>
  <c r="Q1391" i="15" s="1"/>
  <c r="P1392" i="15"/>
  <c r="Q1392" i="15" s="1"/>
  <c r="P1393" i="15"/>
  <c r="Q1393" i="15" s="1"/>
  <c r="P1394" i="15"/>
  <c r="Q1394" i="15" s="1"/>
  <c r="P1395" i="15"/>
  <c r="Q1395" i="15" s="1"/>
  <c r="P1396" i="15"/>
  <c r="Q1396" i="15" s="1"/>
  <c r="P1397" i="15"/>
  <c r="Q1397" i="15" s="1"/>
  <c r="P1398" i="15"/>
  <c r="Q1398" i="15" s="1"/>
  <c r="P1399" i="15"/>
  <c r="Q1399" i="15" s="1"/>
  <c r="P1400" i="15"/>
  <c r="Q1400" i="15" s="1"/>
  <c r="P1401" i="15"/>
  <c r="Q1401" i="15" s="1"/>
  <c r="P1402" i="15"/>
  <c r="Q1402" i="15" s="1"/>
  <c r="P1403" i="15"/>
  <c r="Q1403" i="15" s="1"/>
  <c r="P1404" i="15"/>
  <c r="Q1404" i="15" s="1"/>
  <c r="P1405" i="15"/>
  <c r="Q1405" i="15" s="1"/>
  <c r="P1406" i="15"/>
  <c r="Q1406" i="15" s="1"/>
  <c r="P1407" i="15"/>
  <c r="Q1407" i="15" s="1"/>
  <c r="P1408" i="15"/>
  <c r="Q1408" i="15" s="1"/>
  <c r="P1409" i="15"/>
  <c r="Q1409" i="15" s="1"/>
  <c r="P1410" i="15"/>
  <c r="Q1410" i="15" s="1"/>
  <c r="P1411" i="15"/>
  <c r="Q1411" i="15" s="1"/>
  <c r="P1412" i="15"/>
  <c r="Q1412" i="15" s="1"/>
  <c r="P1413" i="15"/>
  <c r="Q1413" i="15" s="1"/>
  <c r="P1414" i="15"/>
  <c r="Q1414" i="15" s="1"/>
  <c r="P1415" i="15"/>
  <c r="Q1415" i="15" s="1"/>
  <c r="P1416" i="15"/>
  <c r="Q1416" i="15" s="1"/>
  <c r="P1417" i="15"/>
  <c r="Q1417" i="15" s="1"/>
  <c r="P1418" i="15"/>
  <c r="Q1418" i="15" s="1"/>
  <c r="P1419" i="15"/>
  <c r="Q1419" i="15" s="1"/>
  <c r="P1420" i="15"/>
  <c r="Q1420" i="15" s="1"/>
  <c r="P1421" i="15"/>
  <c r="Q1421" i="15" s="1"/>
  <c r="P1422" i="15"/>
  <c r="Q1422" i="15" s="1"/>
  <c r="P1423" i="15"/>
  <c r="Q1423" i="15" s="1"/>
  <c r="P1424" i="15"/>
  <c r="Q1424" i="15" s="1"/>
  <c r="P1425" i="15"/>
  <c r="Q1425" i="15" s="1"/>
  <c r="P1426" i="15"/>
  <c r="Q1426" i="15" s="1"/>
  <c r="P1427" i="15"/>
  <c r="Q1427" i="15" s="1"/>
  <c r="P1428" i="15"/>
  <c r="Q1428" i="15" s="1"/>
  <c r="P1429" i="15"/>
  <c r="Q1429" i="15" s="1"/>
  <c r="P1430" i="15"/>
  <c r="Q1430" i="15" s="1"/>
  <c r="P1431" i="15"/>
  <c r="Q1431" i="15" s="1"/>
  <c r="P1432" i="15"/>
  <c r="Q1432" i="15" s="1"/>
  <c r="P1433" i="15"/>
  <c r="Q1433" i="15" s="1"/>
  <c r="P1434" i="15"/>
  <c r="Q1434" i="15" s="1"/>
  <c r="P1435" i="15"/>
  <c r="Q1435" i="15" s="1"/>
  <c r="P1436" i="15"/>
  <c r="Q1436" i="15" s="1"/>
  <c r="P1437" i="15"/>
  <c r="Q1437" i="15" s="1"/>
  <c r="P1438" i="15"/>
  <c r="Q1438" i="15" s="1"/>
  <c r="P1439" i="15"/>
  <c r="Q1439" i="15" s="1"/>
  <c r="P1440" i="15"/>
  <c r="Q1440" i="15" s="1"/>
  <c r="P1441" i="15"/>
  <c r="Q1441" i="15" s="1"/>
  <c r="P1442" i="15"/>
  <c r="Q1442" i="15" s="1"/>
  <c r="P1443" i="15"/>
  <c r="Q1443" i="15" s="1"/>
  <c r="P1444" i="15"/>
  <c r="Q1444" i="15" s="1"/>
  <c r="P1445" i="15"/>
  <c r="Q1445" i="15" s="1"/>
  <c r="P1446" i="15"/>
  <c r="Q1446" i="15" s="1"/>
  <c r="P1447" i="15"/>
  <c r="Q1447" i="15" s="1"/>
  <c r="P1448" i="15"/>
  <c r="Q1448" i="15" s="1"/>
  <c r="P1449" i="15"/>
  <c r="Q1449" i="15" s="1"/>
  <c r="P1450" i="15"/>
  <c r="Q1450" i="15" s="1"/>
  <c r="P1451" i="15"/>
  <c r="Q1451" i="15" s="1"/>
  <c r="P1452" i="15"/>
  <c r="Q1452" i="15" s="1"/>
  <c r="P1453" i="15"/>
  <c r="Q1453" i="15" s="1"/>
  <c r="P1454" i="15"/>
  <c r="Q1454" i="15" s="1"/>
  <c r="P1455" i="15"/>
  <c r="Q1455" i="15" s="1"/>
  <c r="P1456" i="15"/>
  <c r="Q1456" i="15" s="1"/>
  <c r="P1457" i="15"/>
  <c r="Q1457" i="15" s="1"/>
  <c r="P1458" i="15"/>
  <c r="Q1458" i="15" s="1"/>
  <c r="P1459" i="15"/>
  <c r="Q1459" i="15" s="1"/>
  <c r="P1460" i="15"/>
  <c r="Q1460" i="15" s="1"/>
  <c r="P1461" i="15"/>
  <c r="Q1461" i="15" s="1"/>
  <c r="P1462" i="15"/>
  <c r="Q1462" i="15" s="1"/>
  <c r="P1463" i="15"/>
  <c r="Q1463" i="15" s="1"/>
  <c r="P1464" i="15"/>
  <c r="Q1464" i="15" s="1"/>
  <c r="P1465" i="15"/>
  <c r="Q1465" i="15" s="1"/>
  <c r="P1466" i="15"/>
  <c r="Q1466" i="15" s="1"/>
  <c r="P1467" i="15"/>
  <c r="Q1467" i="15" s="1"/>
  <c r="P1468" i="15"/>
  <c r="Q1468" i="15" s="1"/>
  <c r="P1469" i="15"/>
  <c r="Q1469" i="15" s="1"/>
  <c r="P1470" i="15"/>
  <c r="Q1470" i="15" s="1"/>
  <c r="P1471" i="15"/>
  <c r="Q1471" i="15" s="1"/>
  <c r="P1472" i="15"/>
  <c r="Q1472" i="15" s="1"/>
  <c r="P1473" i="15"/>
  <c r="Q1473" i="15" s="1"/>
  <c r="P1474" i="15"/>
  <c r="Q1474" i="15" s="1"/>
  <c r="P1475" i="15"/>
  <c r="Q1475" i="15" s="1"/>
  <c r="P1476" i="15"/>
  <c r="Q1476" i="15" s="1"/>
  <c r="P1477" i="15"/>
  <c r="Q1477" i="15" s="1"/>
  <c r="P1478" i="15"/>
  <c r="Q1478" i="15" s="1"/>
  <c r="P1479" i="15"/>
  <c r="Q1479" i="15" s="1"/>
  <c r="P1480" i="15"/>
  <c r="Q1480" i="15" s="1"/>
  <c r="P1481" i="15"/>
  <c r="Q1481" i="15" s="1"/>
  <c r="P1482" i="15"/>
  <c r="Q1482" i="15" s="1"/>
  <c r="P1483" i="15"/>
  <c r="Q1483" i="15" s="1"/>
  <c r="P1484" i="15"/>
  <c r="Q1484" i="15" s="1"/>
  <c r="P1485" i="15"/>
  <c r="Q1485" i="15" s="1"/>
  <c r="P1486" i="15"/>
  <c r="Q1486" i="15" s="1"/>
  <c r="P1487" i="15"/>
  <c r="Q1487" i="15" s="1"/>
  <c r="P1488" i="15"/>
  <c r="Q1488" i="15" s="1"/>
  <c r="P1489" i="15"/>
  <c r="Q1489" i="15" s="1"/>
  <c r="P1490" i="15"/>
  <c r="Q1490" i="15" s="1"/>
  <c r="P1491" i="15"/>
  <c r="Q1491" i="15" s="1"/>
  <c r="P1492" i="15"/>
  <c r="Q1492" i="15" s="1"/>
  <c r="P1493" i="15"/>
  <c r="Q1493" i="15" s="1"/>
  <c r="P1494" i="15"/>
  <c r="Q1494" i="15" s="1"/>
  <c r="P1495" i="15"/>
  <c r="Q1495" i="15" s="1"/>
  <c r="P1496" i="15"/>
  <c r="Q1496" i="15" s="1"/>
  <c r="P1497" i="15"/>
  <c r="Q1497" i="15" s="1"/>
  <c r="P1498" i="15"/>
  <c r="Q1498" i="15" s="1"/>
  <c r="P1499" i="15"/>
  <c r="Q1499" i="15" s="1"/>
  <c r="P1500" i="15"/>
  <c r="Q1500" i="15" s="1"/>
  <c r="P1501" i="15"/>
  <c r="Q1501" i="15" s="1"/>
  <c r="P1502" i="15"/>
  <c r="Q1502" i="15" s="1"/>
  <c r="P1503" i="15"/>
  <c r="Q1503" i="15" s="1"/>
  <c r="P1504" i="15"/>
  <c r="Q1504" i="15" s="1"/>
  <c r="P1505" i="15"/>
  <c r="Q1505" i="15" s="1"/>
  <c r="P1506" i="15"/>
  <c r="Q1506" i="15" s="1"/>
  <c r="P1507" i="15"/>
  <c r="Q1507" i="15" s="1"/>
  <c r="P1508" i="15"/>
  <c r="Q1508" i="15" s="1"/>
  <c r="P1509" i="15"/>
  <c r="Q1509" i="15" s="1"/>
  <c r="P1510" i="15"/>
  <c r="Q1510" i="15" s="1"/>
  <c r="P1511" i="15"/>
  <c r="Q1511" i="15" s="1"/>
  <c r="P1512" i="15"/>
  <c r="Q1512" i="15" s="1"/>
  <c r="P1513" i="15"/>
  <c r="Q1513" i="15" s="1"/>
  <c r="P1514" i="15"/>
  <c r="Q1514" i="15" s="1"/>
  <c r="P1515" i="15"/>
  <c r="Q1515" i="15" s="1"/>
  <c r="P1516" i="15"/>
  <c r="Q1516" i="15" s="1"/>
  <c r="P1517" i="15"/>
  <c r="Q1517" i="15" s="1"/>
  <c r="P1518" i="15"/>
  <c r="Q1518" i="15" s="1"/>
  <c r="P1519" i="15"/>
  <c r="Q1519" i="15" s="1"/>
  <c r="P1520" i="15"/>
  <c r="Q1520" i="15" s="1"/>
  <c r="P1521" i="15"/>
  <c r="Q1521" i="15" s="1"/>
  <c r="P1522" i="15"/>
  <c r="Q1522" i="15" s="1"/>
  <c r="P1523" i="15"/>
  <c r="Q1523" i="15" s="1"/>
  <c r="P1524" i="15"/>
  <c r="Q1524" i="15" s="1"/>
  <c r="P1525" i="15"/>
  <c r="Q1525" i="15" s="1"/>
  <c r="P1526" i="15"/>
  <c r="Q1526" i="15" s="1"/>
  <c r="P1527" i="15"/>
  <c r="Q1527" i="15" s="1"/>
  <c r="P1528" i="15"/>
  <c r="Q1528" i="15" s="1"/>
  <c r="P1529" i="15"/>
  <c r="Q1529" i="15" s="1"/>
  <c r="P1530" i="15"/>
  <c r="Q1530" i="15" s="1"/>
  <c r="P1531" i="15"/>
  <c r="Q1531" i="15" s="1"/>
  <c r="P1532" i="15"/>
  <c r="Q1532" i="15" s="1"/>
  <c r="P1533" i="15"/>
  <c r="Q1533" i="15" s="1"/>
  <c r="P1534" i="15"/>
  <c r="Q1534" i="15" s="1"/>
  <c r="P1535" i="15"/>
  <c r="Q1535" i="15" s="1"/>
  <c r="P1536" i="15"/>
  <c r="Q1536" i="15" s="1"/>
  <c r="P1537" i="15"/>
  <c r="Q1537" i="15" s="1"/>
  <c r="P1538" i="15"/>
  <c r="Q1538" i="15" s="1"/>
  <c r="P1539" i="15"/>
  <c r="Q1539" i="15" s="1"/>
  <c r="P1540" i="15"/>
  <c r="Q1540" i="15" s="1"/>
  <c r="P1541" i="15"/>
  <c r="Q1541" i="15" s="1"/>
  <c r="P1542" i="15"/>
  <c r="Q1542" i="15" s="1"/>
  <c r="P1543" i="15"/>
  <c r="Q1543" i="15" s="1"/>
  <c r="P1544" i="15"/>
  <c r="Q1544" i="15" s="1"/>
  <c r="P1545" i="15"/>
  <c r="Q1545" i="15" s="1"/>
  <c r="P1546" i="15"/>
  <c r="Q1546" i="15" s="1"/>
  <c r="P1547" i="15"/>
  <c r="Q1547" i="15" s="1"/>
  <c r="P1548" i="15"/>
  <c r="Q1548" i="15" s="1"/>
  <c r="P1549" i="15"/>
  <c r="Q1549" i="15" s="1"/>
  <c r="P1550" i="15"/>
  <c r="Q1550" i="15" s="1"/>
  <c r="P1551" i="15"/>
  <c r="Q1551" i="15" s="1"/>
  <c r="P1552" i="15"/>
  <c r="Q1552" i="15" s="1"/>
  <c r="P1553" i="15"/>
  <c r="Q1553" i="15" s="1"/>
  <c r="P1554" i="15"/>
  <c r="Q1554" i="15" s="1"/>
  <c r="P1555" i="15"/>
  <c r="Q1555" i="15" s="1"/>
  <c r="P1556" i="15"/>
  <c r="Q1556" i="15" s="1"/>
  <c r="P1557" i="15"/>
  <c r="Q1557" i="15" s="1"/>
  <c r="P1558" i="15"/>
  <c r="Q1558" i="15" s="1"/>
  <c r="P1559" i="15"/>
  <c r="Q1559" i="15" s="1"/>
  <c r="P1560" i="15"/>
  <c r="Q1560" i="15" s="1"/>
  <c r="P1561" i="15"/>
  <c r="Q1561" i="15" s="1"/>
  <c r="P1562" i="15"/>
  <c r="Q1562" i="15" s="1"/>
  <c r="P1563" i="15"/>
  <c r="Q1563" i="15" s="1"/>
  <c r="P1564" i="15"/>
  <c r="Q1564" i="15" s="1"/>
  <c r="P1565" i="15"/>
  <c r="Q1565" i="15" s="1"/>
  <c r="P1566" i="15"/>
  <c r="Q1566" i="15" s="1"/>
  <c r="P1567" i="15"/>
  <c r="Q1567" i="15" s="1"/>
  <c r="P1568" i="15"/>
  <c r="Q1568" i="15" s="1"/>
  <c r="P1569" i="15"/>
  <c r="Q1569" i="15" s="1"/>
  <c r="P1570" i="15"/>
  <c r="Q1570" i="15" s="1"/>
  <c r="P1571" i="15"/>
  <c r="Q1571" i="15" s="1"/>
  <c r="P1572" i="15"/>
  <c r="Q1572" i="15" s="1"/>
  <c r="P1573" i="15"/>
  <c r="Q1573" i="15" s="1"/>
  <c r="P1574" i="15"/>
  <c r="Q1574" i="15" s="1"/>
  <c r="P1575" i="15"/>
  <c r="Q1575" i="15" s="1"/>
  <c r="P1576" i="15"/>
  <c r="Q1576" i="15" s="1"/>
  <c r="P1577" i="15"/>
  <c r="Q1577" i="15" s="1"/>
  <c r="P1578" i="15"/>
  <c r="Q1578" i="15" s="1"/>
  <c r="P1579" i="15"/>
  <c r="Q1579" i="15" s="1"/>
  <c r="P1580" i="15"/>
  <c r="Q1580" i="15" s="1"/>
  <c r="P1581" i="15"/>
  <c r="Q1581" i="15" s="1"/>
  <c r="P1582" i="15"/>
  <c r="Q1582" i="15" s="1"/>
  <c r="P1583" i="15"/>
  <c r="Q1583" i="15" s="1"/>
  <c r="P1584" i="15"/>
  <c r="Q1584" i="15" s="1"/>
  <c r="P1585" i="15"/>
  <c r="Q1585" i="15" s="1"/>
  <c r="P1586" i="15"/>
  <c r="Q1586" i="15" s="1"/>
  <c r="P1587" i="15"/>
  <c r="Q1587" i="15" s="1"/>
  <c r="P1588" i="15"/>
  <c r="Q1588" i="15" s="1"/>
  <c r="P1589" i="15"/>
  <c r="Q1589" i="15" s="1"/>
  <c r="P1590" i="15"/>
  <c r="Q1590" i="15" s="1"/>
  <c r="P1591" i="15"/>
  <c r="Q1591" i="15" s="1"/>
  <c r="P1592" i="15"/>
  <c r="Q1592" i="15" s="1"/>
  <c r="P1593" i="15"/>
  <c r="Q1593" i="15" s="1"/>
  <c r="P1594" i="15"/>
  <c r="Q1594" i="15" s="1"/>
  <c r="P1595" i="15"/>
  <c r="Q1595" i="15" s="1"/>
  <c r="P1596" i="15"/>
  <c r="Q1596" i="15" s="1"/>
  <c r="P1597" i="15"/>
  <c r="Q1597" i="15" s="1"/>
  <c r="P1598" i="15"/>
  <c r="Q1598" i="15" s="1"/>
  <c r="P1599" i="15"/>
  <c r="Q1599" i="15" s="1"/>
  <c r="P1600" i="15"/>
  <c r="Q1600" i="15" s="1"/>
  <c r="P1601" i="15"/>
  <c r="Q1601" i="15" s="1"/>
  <c r="P1602" i="15"/>
  <c r="Q1602" i="15" s="1"/>
  <c r="P1603" i="15"/>
  <c r="Q1603" i="15" s="1"/>
  <c r="P1604" i="15"/>
  <c r="Q1604" i="15" s="1"/>
  <c r="P1605" i="15"/>
  <c r="Q1605" i="15" s="1"/>
  <c r="P1606" i="15"/>
  <c r="Q1606" i="15" s="1"/>
  <c r="P1607" i="15"/>
  <c r="Q1607" i="15" s="1"/>
  <c r="P1608" i="15"/>
  <c r="Q1608" i="15" s="1"/>
  <c r="P1609" i="15"/>
  <c r="Q1609" i="15" s="1"/>
  <c r="P1610" i="15"/>
  <c r="Q1610" i="15" s="1"/>
  <c r="P1611" i="15"/>
  <c r="Q1611" i="15" s="1"/>
  <c r="P1612" i="15"/>
  <c r="Q1612" i="15" s="1"/>
  <c r="P1613" i="15"/>
  <c r="Q1613" i="15" s="1"/>
  <c r="P1614" i="15"/>
  <c r="Q1614" i="15" s="1"/>
  <c r="P1615" i="15"/>
  <c r="Q1615" i="15" s="1"/>
  <c r="P1616" i="15"/>
  <c r="Q1616" i="15" s="1"/>
  <c r="P1617" i="15"/>
  <c r="Q1617" i="15" s="1"/>
  <c r="P1618" i="15"/>
  <c r="Q1618" i="15" s="1"/>
  <c r="P1619" i="15"/>
  <c r="Q1619" i="15" s="1"/>
  <c r="P1620" i="15"/>
  <c r="Q1620" i="15" s="1"/>
  <c r="P1621" i="15"/>
  <c r="Q1621" i="15" s="1"/>
  <c r="P1622" i="15"/>
  <c r="Q1622" i="15" s="1"/>
  <c r="P1623" i="15"/>
  <c r="Q1623" i="15" s="1"/>
  <c r="P1624" i="15"/>
  <c r="Q1624" i="15" s="1"/>
  <c r="P1625" i="15"/>
  <c r="Q1625" i="15" s="1"/>
  <c r="P1626" i="15"/>
  <c r="Q1626" i="15" s="1"/>
  <c r="P1627" i="15"/>
  <c r="Q1627" i="15" s="1"/>
  <c r="P1628" i="15"/>
  <c r="Q1628" i="15" s="1"/>
  <c r="P1629" i="15"/>
  <c r="Q1629" i="15" s="1"/>
  <c r="P1630" i="15"/>
  <c r="Q1630" i="15" s="1"/>
  <c r="P1631" i="15"/>
  <c r="Q1631" i="15" s="1"/>
  <c r="P1632" i="15"/>
  <c r="Q1632" i="15" s="1"/>
  <c r="P1633" i="15"/>
  <c r="Q1633" i="15" s="1"/>
  <c r="P1634" i="15"/>
  <c r="Q1634" i="15" s="1"/>
  <c r="P1635" i="15"/>
  <c r="Q1635" i="15" s="1"/>
  <c r="P1636" i="15"/>
  <c r="Q1636" i="15" s="1"/>
  <c r="P1637" i="15"/>
  <c r="Q1637" i="15" s="1"/>
  <c r="P1638" i="15"/>
  <c r="Q1638" i="15" s="1"/>
  <c r="P1639" i="15"/>
  <c r="Q1639" i="15" s="1"/>
  <c r="P1640" i="15"/>
  <c r="Q1640" i="15" s="1"/>
  <c r="P1641" i="15"/>
  <c r="Q1641" i="15" s="1"/>
  <c r="P1642" i="15"/>
  <c r="Q1642" i="15" s="1"/>
  <c r="P1643" i="15"/>
  <c r="Q1643" i="15" s="1"/>
  <c r="P1644" i="15"/>
  <c r="Q1644" i="15" s="1"/>
  <c r="P1645" i="15"/>
  <c r="Q1645" i="15" s="1"/>
  <c r="P1646" i="15"/>
  <c r="Q1646" i="15" s="1"/>
  <c r="P1647" i="15"/>
  <c r="Q1647" i="15" s="1"/>
  <c r="P1648" i="15"/>
  <c r="Q1648" i="15" s="1"/>
  <c r="P1649" i="15"/>
  <c r="Q1649" i="15" s="1"/>
  <c r="P1650" i="15"/>
  <c r="Q1650" i="15" s="1"/>
  <c r="P1651" i="15"/>
  <c r="Q1651" i="15" s="1"/>
  <c r="P1652" i="15"/>
  <c r="Q1652" i="15" s="1"/>
  <c r="P1653" i="15"/>
  <c r="Q1653" i="15" s="1"/>
  <c r="P1654" i="15"/>
  <c r="Q1654" i="15" s="1"/>
  <c r="P1655" i="15"/>
  <c r="Q1655" i="15" s="1"/>
  <c r="P1656" i="15"/>
  <c r="Q1656" i="15" s="1"/>
  <c r="P1657" i="15"/>
  <c r="Q1657" i="15" s="1"/>
  <c r="P1658" i="15"/>
  <c r="Q1658" i="15" s="1"/>
  <c r="P1659" i="15"/>
  <c r="Q1659" i="15" s="1"/>
  <c r="P1660" i="15"/>
  <c r="Q1660" i="15" s="1"/>
  <c r="P1661" i="15"/>
  <c r="Q1661" i="15" s="1"/>
  <c r="P1662" i="15"/>
  <c r="Q1662" i="15" s="1"/>
  <c r="P1663" i="15"/>
  <c r="Q1663" i="15" s="1"/>
  <c r="P1664" i="15"/>
  <c r="Q1664" i="15" s="1"/>
  <c r="P1665" i="15"/>
  <c r="Q1665" i="15" s="1"/>
  <c r="P1666" i="15"/>
  <c r="Q1666" i="15" s="1"/>
  <c r="P1667" i="15"/>
  <c r="Q1667" i="15" s="1"/>
  <c r="P1668" i="15"/>
  <c r="Q1668" i="15" s="1"/>
  <c r="P1669" i="15"/>
  <c r="Q1669" i="15" s="1"/>
  <c r="P1670" i="15"/>
  <c r="Q1670" i="15" s="1"/>
  <c r="P1671" i="15"/>
  <c r="Q1671" i="15" s="1"/>
  <c r="P1672" i="15"/>
  <c r="Q1672" i="15" s="1"/>
  <c r="P1673" i="15"/>
  <c r="Q1673" i="15" s="1"/>
  <c r="P1674" i="15"/>
  <c r="Q1674" i="15" s="1"/>
  <c r="P1675" i="15"/>
  <c r="Q1675" i="15" s="1"/>
  <c r="P1676" i="15"/>
  <c r="Q1676" i="15" s="1"/>
  <c r="P1677" i="15"/>
  <c r="Q1677" i="15" s="1"/>
  <c r="P1678" i="15"/>
  <c r="Q1678" i="15" s="1"/>
  <c r="P1679" i="15"/>
  <c r="Q1679" i="15" s="1"/>
  <c r="P1680" i="15"/>
  <c r="Q1680" i="15" s="1"/>
  <c r="P1681" i="15"/>
  <c r="Q1681" i="15" s="1"/>
  <c r="P1682" i="15"/>
  <c r="Q1682" i="15" s="1"/>
  <c r="P1683" i="15"/>
  <c r="Q1683" i="15" s="1"/>
  <c r="P1684" i="15"/>
  <c r="Q1684" i="15" s="1"/>
  <c r="P1685" i="15"/>
  <c r="Q1685" i="15" s="1"/>
  <c r="P1686" i="15"/>
  <c r="Q1686" i="15" s="1"/>
  <c r="P1687" i="15"/>
  <c r="Q1687" i="15" s="1"/>
  <c r="P1688" i="15"/>
  <c r="Q1688" i="15" s="1"/>
  <c r="P1689" i="15"/>
  <c r="Q1689" i="15" s="1"/>
  <c r="P1690" i="15"/>
  <c r="Q1690" i="15" s="1"/>
  <c r="P1691" i="15"/>
  <c r="Q1691" i="15" s="1"/>
  <c r="P1692" i="15"/>
  <c r="Q1692" i="15" s="1"/>
  <c r="P1693" i="15"/>
  <c r="Q1693" i="15" s="1"/>
  <c r="P1694" i="15"/>
  <c r="Q1694" i="15" s="1"/>
  <c r="P1695" i="15"/>
  <c r="Q1695" i="15" s="1"/>
  <c r="P1696" i="15"/>
  <c r="Q1696" i="15" s="1"/>
  <c r="P1697" i="15"/>
  <c r="Q1697" i="15" s="1"/>
  <c r="P1698" i="15"/>
  <c r="Q1698" i="15" s="1"/>
  <c r="P1699" i="15"/>
  <c r="Q1699" i="15" s="1"/>
  <c r="P1700" i="15"/>
  <c r="Q1700" i="15" s="1"/>
  <c r="P1701" i="15"/>
  <c r="Q1701" i="15" s="1"/>
  <c r="P1702" i="15"/>
  <c r="Q1702" i="15" s="1"/>
  <c r="P1703" i="15"/>
  <c r="Q1703" i="15" s="1"/>
  <c r="P1704" i="15"/>
  <c r="Q1704" i="15" s="1"/>
  <c r="P1705" i="15"/>
  <c r="Q1705" i="15" s="1"/>
  <c r="P1706" i="15"/>
  <c r="Q1706" i="15" s="1"/>
  <c r="P1707" i="15"/>
  <c r="Q1707" i="15" s="1"/>
  <c r="P1708" i="15"/>
  <c r="Q1708" i="15" s="1"/>
  <c r="P1709" i="15"/>
  <c r="Q1709" i="15" s="1"/>
  <c r="P1710" i="15"/>
  <c r="Q1710" i="15" s="1"/>
  <c r="P1711" i="15"/>
  <c r="Q1711" i="15" s="1"/>
  <c r="P1712" i="15"/>
  <c r="Q1712" i="15" s="1"/>
  <c r="P1713" i="15"/>
  <c r="Q1713" i="15" s="1"/>
  <c r="P1714" i="15"/>
  <c r="Q1714" i="15" s="1"/>
  <c r="P1715" i="15"/>
  <c r="Q1715" i="15" s="1"/>
  <c r="P1716" i="15"/>
  <c r="Q1716" i="15" s="1"/>
  <c r="P1717" i="15"/>
  <c r="Q1717" i="15" s="1"/>
  <c r="P1718" i="15"/>
  <c r="Q1718" i="15" s="1"/>
  <c r="P1719" i="15"/>
  <c r="Q1719" i="15" s="1"/>
  <c r="P1720" i="15"/>
  <c r="Q1720" i="15" s="1"/>
  <c r="P1721" i="15"/>
  <c r="Q1721" i="15" s="1"/>
  <c r="P1722" i="15"/>
  <c r="Q1722" i="15" s="1"/>
  <c r="P1723" i="15"/>
  <c r="Q1723" i="15" s="1"/>
  <c r="P1724" i="15"/>
  <c r="Q1724" i="15" s="1"/>
  <c r="P1725" i="15"/>
  <c r="Q1725" i="15" s="1"/>
  <c r="P1726" i="15"/>
  <c r="Q1726" i="15" s="1"/>
  <c r="P1727" i="15"/>
  <c r="Q1727" i="15" s="1"/>
  <c r="P1728" i="15"/>
  <c r="Q1728" i="15" s="1"/>
  <c r="P1729" i="15"/>
  <c r="Q1729" i="15" s="1"/>
  <c r="P1730" i="15"/>
  <c r="Q1730" i="15" s="1"/>
  <c r="P1731" i="15"/>
  <c r="Q1731" i="15" s="1"/>
  <c r="P1732" i="15"/>
  <c r="Q1732" i="15" s="1"/>
  <c r="P1733" i="15"/>
  <c r="Q1733" i="15" s="1"/>
  <c r="P1734" i="15"/>
  <c r="Q1734" i="15" s="1"/>
  <c r="P1735" i="15"/>
  <c r="Q1735" i="15" s="1"/>
  <c r="P1736" i="15"/>
  <c r="Q1736" i="15" s="1"/>
  <c r="P1737" i="15"/>
  <c r="Q1737" i="15" s="1"/>
  <c r="P1738" i="15"/>
  <c r="Q1738" i="15" s="1"/>
  <c r="P1739" i="15"/>
  <c r="Q1739" i="15" s="1"/>
  <c r="P1740" i="15"/>
  <c r="Q1740" i="15" s="1"/>
  <c r="P1741" i="15"/>
  <c r="Q1741" i="15" s="1"/>
  <c r="P1742" i="15"/>
  <c r="Q1742" i="15" s="1"/>
  <c r="P1743" i="15"/>
  <c r="Q1743" i="15" s="1"/>
  <c r="P1744" i="15"/>
  <c r="Q1744" i="15" s="1"/>
  <c r="P1745" i="15"/>
  <c r="Q1745" i="15" s="1"/>
  <c r="P1746" i="15"/>
  <c r="Q1746" i="15" s="1"/>
  <c r="P1747" i="15"/>
  <c r="Q1747" i="15" s="1"/>
  <c r="P1748" i="15"/>
  <c r="Q1748" i="15" s="1"/>
  <c r="P1749" i="15"/>
  <c r="Q1749" i="15" s="1"/>
  <c r="P1750" i="15"/>
  <c r="Q1750" i="15" s="1"/>
  <c r="P1751" i="15"/>
  <c r="Q1751" i="15" s="1"/>
  <c r="P1752" i="15"/>
  <c r="Q1752" i="15" s="1"/>
  <c r="P1753" i="15"/>
  <c r="Q1753" i="15" s="1"/>
  <c r="P1754" i="15"/>
  <c r="Q1754" i="15" s="1"/>
  <c r="P1755" i="15"/>
  <c r="Q1755" i="15" s="1"/>
  <c r="P1756" i="15"/>
  <c r="Q1756" i="15" s="1"/>
  <c r="P1757" i="15"/>
  <c r="Q1757" i="15" s="1"/>
  <c r="P1758" i="15"/>
  <c r="Q1758" i="15" s="1"/>
  <c r="P1759" i="15"/>
  <c r="Q1759" i="15" s="1"/>
  <c r="P1760" i="15"/>
  <c r="Q1760" i="15" s="1"/>
  <c r="P1761" i="15"/>
  <c r="Q1761" i="15" s="1"/>
  <c r="P1762" i="15"/>
  <c r="Q1762" i="15" s="1"/>
  <c r="P1763" i="15"/>
  <c r="Q1763" i="15" s="1"/>
  <c r="P1764" i="15"/>
  <c r="Q1764" i="15" s="1"/>
  <c r="P1765" i="15"/>
  <c r="Q1765" i="15" s="1"/>
  <c r="P1766" i="15"/>
  <c r="Q1766" i="15" s="1"/>
  <c r="P1767" i="15"/>
  <c r="Q1767" i="15" s="1"/>
  <c r="P1768" i="15"/>
  <c r="Q1768" i="15" s="1"/>
  <c r="P1769" i="15"/>
  <c r="Q1769" i="15" s="1"/>
  <c r="P1770" i="15"/>
  <c r="Q1770" i="15" s="1"/>
  <c r="P1771" i="15"/>
  <c r="Q1771" i="15" s="1"/>
  <c r="P1772" i="15"/>
  <c r="Q1772" i="15" s="1"/>
  <c r="P1773" i="15"/>
  <c r="Q1773" i="15" s="1"/>
  <c r="P1774" i="15"/>
  <c r="Q1774" i="15" s="1"/>
  <c r="P1775" i="15"/>
  <c r="Q1775" i="15" s="1"/>
  <c r="P1776" i="15"/>
  <c r="Q1776" i="15" s="1"/>
  <c r="P1777" i="15"/>
  <c r="Q1777" i="15" s="1"/>
  <c r="P1778" i="15"/>
  <c r="Q1778" i="15" s="1"/>
  <c r="P1779" i="15"/>
  <c r="Q1779" i="15" s="1"/>
  <c r="P1780" i="15"/>
  <c r="Q1780" i="15" s="1"/>
  <c r="P1781" i="15"/>
  <c r="Q1781" i="15" s="1"/>
  <c r="P1782" i="15"/>
  <c r="Q1782" i="15" s="1"/>
  <c r="P1783" i="15"/>
  <c r="Q1783" i="15" s="1"/>
  <c r="P1784" i="15"/>
  <c r="Q1784" i="15" s="1"/>
  <c r="P1785" i="15"/>
  <c r="Q1785" i="15" s="1"/>
  <c r="P1786" i="15"/>
  <c r="Q1786" i="15" s="1"/>
  <c r="P1787" i="15"/>
  <c r="Q1787" i="15" s="1"/>
  <c r="P1788" i="15"/>
  <c r="Q1788" i="15" s="1"/>
  <c r="P1789" i="15"/>
  <c r="Q1789" i="15" s="1"/>
  <c r="P1790" i="15"/>
  <c r="Q1790" i="15" s="1"/>
  <c r="P1791" i="15"/>
  <c r="Q1791" i="15" s="1"/>
  <c r="P1792" i="15"/>
  <c r="Q1792" i="15" s="1"/>
  <c r="P1793" i="15"/>
  <c r="Q1793" i="15" s="1"/>
  <c r="P1794" i="15"/>
  <c r="Q1794" i="15" s="1"/>
  <c r="P1795" i="15"/>
  <c r="Q1795" i="15" s="1"/>
  <c r="P1796" i="15"/>
  <c r="Q1796" i="15" s="1"/>
  <c r="P1797" i="15"/>
  <c r="Q1797" i="15" s="1"/>
  <c r="P1798" i="15"/>
  <c r="Q1798" i="15" s="1"/>
  <c r="P1799" i="15"/>
  <c r="Q1799" i="15" s="1"/>
  <c r="P1800" i="15"/>
  <c r="Q1800" i="15" s="1"/>
  <c r="P1801" i="15"/>
  <c r="Q1801" i="15" s="1"/>
  <c r="P1802" i="15"/>
  <c r="Q1802" i="15" s="1"/>
  <c r="P1803" i="15"/>
  <c r="Q1803" i="15" s="1"/>
  <c r="P1804" i="15"/>
  <c r="Q1804" i="15" s="1"/>
  <c r="P1805" i="15"/>
  <c r="Q1805" i="15" s="1"/>
  <c r="P1806" i="15"/>
  <c r="Q1806" i="15" s="1"/>
  <c r="P1807" i="15"/>
  <c r="Q1807" i="15" s="1"/>
  <c r="P1808" i="15"/>
  <c r="Q1808" i="15" s="1"/>
  <c r="P1809" i="15"/>
  <c r="Q1809" i="15" s="1"/>
  <c r="P1810" i="15"/>
  <c r="Q1810" i="15" s="1"/>
  <c r="P1811" i="15"/>
  <c r="Q1811" i="15" s="1"/>
  <c r="P1812" i="15"/>
  <c r="Q1812" i="15" s="1"/>
  <c r="P1813" i="15"/>
  <c r="Q1813" i="15" s="1"/>
  <c r="P1814" i="15"/>
  <c r="Q1814" i="15" s="1"/>
  <c r="P1815" i="15"/>
  <c r="Q1815" i="15" s="1"/>
  <c r="P1816" i="15"/>
  <c r="Q1816" i="15" s="1"/>
  <c r="P1817" i="15"/>
  <c r="Q1817" i="15" s="1"/>
  <c r="P1818" i="15"/>
  <c r="Q1818" i="15" s="1"/>
  <c r="P1819" i="15"/>
  <c r="Q1819" i="15" s="1"/>
  <c r="P1820" i="15"/>
  <c r="Q1820" i="15" s="1"/>
  <c r="P1821" i="15"/>
  <c r="Q1821" i="15" s="1"/>
  <c r="P1822" i="15"/>
  <c r="Q1822" i="15" s="1"/>
  <c r="P1823" i="15"/>
  <c r="Q1823" i="15" s="1"/>
  <c r="P1824" i="15"/>
  <c r="Q1824" i="15" s="1"/>
  <c r="P1825" i="15"/>
  <c r="Q1825" i="15" s="1"/>
  <c r="P1826" i="15"/>
  <c r="Q1826" i="15" s="1"/>
  <c r="P1827" i="15"/>
  <c r="Q1827" i="15" s="1"/>
  <c r="P1828" i="15"/>
  <c r="Q1828" i="15" s="1"/>
  <c r="P1829" i="15"/>
  <c r="Q1829" i="15" s="1"/>
  <c r="P1830" i="15"/>
  <c r="Q1830" i="15" s="1"/>
  <c r="P1831" i="15"/>
  <c r="Q1831" i="15" s="1"/>
  <c r="P1832" i="15"/>
  <c r="Q1832" i="15" s="1"/>
  <c r="P1833" i="15"/>
  <c r="Q1833" i="15" s="1"/>
  <c r="P1834" i="15"/>
  <c r="Q1834" i="15" s="1"/>
  <c r="P1835" i="15"/>
  <c r="Q1835" i="15" s="1"/>
  <c r="P1836" i="15"/>
  <c r="Q1836" i="15" s="1"/>
  <c r="P1837" i="15"/>
  <c r="Q1837" i="15" s="1"/>
  <c r="P1838" i="15"/>
  <c r="Q1838" i="15" s="1"/>
  <c r="P1839" i="15"/>
  <c r="Q1839" i="15" s="1"/>
  <c r="P1840" i="15"/>
  <c r="Q1840" i="15" s="1"/>
  <c r="P1841" i="15"/>
  <c r="Q1841" i="15" s="1"/>
  <c r="P1842" i="15"/>
  <c r="Q1842" i="15" s="1"/>
  <c r="P1843" i="15"/>
  <c r="Q1843" i="15" s="1"/>
  <c r="P1844" i="15"/>
  <c r="Q1844" i="15" s="1"/>
  <c r="P1845" i="15"/>
  <c r="Q1845" i="15" s="1"/>
  <c r="P1846" i="15"/>
  <c r="Q1846" i="15" s="1"/>
  <c r="P1847" i="15"/>
  <c r="Q1847" i="15" s="1"/>
  <c r="P1848" i="15"/>
  <c r="Q1848" i="15" s="1"/>
  <c r="P1849" i="15"/>
  <c r="Q1849" i="15" s="1"/>
  <c r="P1850" i="15"/>
  <c r="Q1850" i="15" s="1"/>
  <c r="P1851" i="15"/>
  <c r="Q1851" i="15" s="1"/>
  <c r="P1852" i="15"/>
  <c r="Q1852" i="15" s="1"/>
  <c r="P1853" i="15"/>
  <c r="Q1853" i="15" s="1"/>
  <c r="P1854" i="15"/>
  <c r="Q1854" i="15" s="1"/>
  <c r="P1855" i="15"/>
  <c r="Q1855" i="15" s="1"/>
  <c r="P1856" i="15"/>
  <c r="Q1856" i="15" s="1"/>
  <c r="P1857" i="15"/>
  <c r="Q1857" i="15" s="1"/>
  <c r="P1858" i="15"/>
  <c r="Q1858" i="15" s="1"/>
  <c r="P1859" i="15"/>
  <c r="Q1859" i="15" s="1"/>
  <c r="P1860" i="15"/>
  <c r="Q1860" i="15" s="1"/>
  <c r="P1861" i="15"/>
  <c r="Q1861" i="15" s="1"/>
  <c r="P1862" i="15"/>
  <c r="Q1862" i="15" s="1"/>
  <c r="P1863" i="15"/>
  <c r="Q1863" i="15" s="1"/>
  <c r="P1864" i="15"/>
  <c r="Q1864" i="15" s="1"/>
  <c r="P1865" i="15"/>
  <c r="Q1865" i="15" s="1"/>
  <c r="P1866" i="15"/>
  <c r="Q1866" i="15" s="1"/>
  <c r="P1867" i="15"/>
  <c r="Q1867" i="15" s="1"/>
  <c r="P1868" i="15"/>
  <c r="Q1868" i="15" s="1"/>
  <c r="P1869" i="15"/>
  <c r="Q1869" i="15" s="1"/>
  <c r="T1655" i="15" l="1"/>
  <c r="T1656" i="15"/>
  <c r="T1657" i="15"/>
  <c r="T1658" i="15"/>
  <c r="T1659" i="15"/>
  <c r="T1660" i="15"/>
  <c r="T1661" i="15"/>
  <c r="T1662" i="15"/>
  <c r="T1663" i="15"/>
  <c r="T1664" i="15"/>
  <c r="T1665" i="15"/>
  <c r="T1666" i="15"/>
  <c r="T1667" i="15"/>
  <c r="T1668" i="15"/>
  <c r="T1669" i="15"/>
  <c r="T1670" i="15"/>
  <c r="T1671" i="15"/>
  <c r="T1672" i="15"/>
  <c r="T1673" i="15"/>
  <c r="T1674" i="15"/>
  <c r="T1675" i="15"/>
  <c r="T1676" i="15"/>
  <c r="T1677" i="15"/>
  <c r="T1678" i="15"/>
  <c r="T1679" i="15"/>
  <c r="T1680" i="15"/>
  <c r="T1681" i="15"/>
  <c r="T1682" i="15"/>
  <c r="T1683" i="15"/>
  <c r="T1684" i="15"/>
  <c r="T1685" i="15"/>
  <c r="T1686" i="15"/>
  <c r="T1687" i="15"/>
  <c r="T1688" i="15"/>
  <c r="T1689" i="15"/>
  <c r="T1690" i="15"/>
  <c r="T1691" i="15"/>
  <c r="T1692" i="15"/>
  <c r="T1693" i="15"/>
  <c r="T1694" i="15"/>
  <c r="T1695" i="15"/>
  <c r="T1696" i="15"/>
  <c r="T1697" i="15"/>
  <c r="T1698" i="15"/>
  <c r="T1699" i="15"/>
  <c r="T1700" i="15"/>
  <c r="T1701" i="15"/>
  <c r="T1702" i="15"/>
  <c r="T1703" i="15"/>
  <c r="T1704" i="15"/>
  <c r="T1705" i="15"/>
  <c r="T1706" i="15"/>
  <c r="T1707" i="15"/>
  <c r="T1708" i="15"/>
  <c r="T1709" i="15"/>
  <c r="T1710" i="15"/>
  <c r="T1711" i="15"/>
  <c r="T1712" i="15"/>
  <c r="T1713" i="15"/>
  <c r="T1714" i="15"/>
  <c r="T1715" i="15"/>
  <c r="T1716" i="15"/>
  <c r="T1717" i="15"/>
  <c r="T1718" i="15"/>
  <c r="T1719" i="15"/>
  <c r="T1720" i="15"/>
  <c r="T1721" i="15"/>
  <c r="T1722" i="15"/>
  <c r="T1723" i="15"/>
  <c r="T1724" i="15"/>
  <c r="T1725" i="15"/>
  <c r="T1726" i="15"/>
  <c r="T1727" i="15"/>
  <c r="T1728" i="15"/>
  <c r="T1729" i="15"/>
  <c r="T1730" i="15"/>
  <c r="T1731" i="15"/>
  <c r="T1732" i="15"/>
  <c r="T1733" i="15"/>
  <c r="T1734" i="15"/>
  <c r="T1735" i="15"/>
  <c r="T1736" i="15"/>
  <c r="T1737" i="15"/>
  <c r="T1738" i="15"/>
  <c r="T1739" i="15"/>
  <c r="T1740" i="15"/>
  <c r="T1741" i="15"/>
  <c r="T1742" i="15"/>
  <c r="T1743" i="15"/>
  <c r="T1744" i="15"/>
  <c r="T1745" i="15"/>
  <c r="T1746" i="15"/>
  <c r="T1747" i="15"/>
  <c r="T1748" i="15"/>
  <c r="T1749" i="15"/>
  <c r="T1750" i="15"/>
  <c r="T1751" i="15"/>
  <c r="T1752" i="15"/>
  <c r="T1753" i="15"/>
  <c r="T1754" i="15"/>
  <c r="T1755" i="15"/>
  <c r="T1756" i="15"/>
  <c r="T1757" i="15"/>
  <c r="T1758" i="15"/>
  <c r="T1759" i="15"/>
  <c r="T1760" i="15"/>
  <c r="T1761" i="15"/>
  <c r="T1762" i="15"/>
  <c r="T1763" i="15"/>
  <c r="T1764" i="15"/>
  <c r="T1765" i="15"/>
  <c r="T1766" i="15"/>
  <c r="T1767" i="15"/>
  <c r="T1768" i="15"/>
  <c r="T1769" i="15"/>
  <c r="T1770" i="15"/>
  <c r="T1771" i="15"/>
  <c r="T1772" i="15"/>
  <c r="T1773" i="15"/>
  <c r="T1774" i="15"/>
  <c r="T1775" i="15"/>
  <c r="T1776" i="15"/>
  <c r="T1777" i="15"/>
  <c r="T1778" i="15"/>
  <c r="T1779" i="15"/>
  <c r="T1780" i="15"/>
  <c r="T1781" i="15"/>
  <c r="T1782" i="15"/>
  <c r="T1783" i="15"/>
  <c r="T1784" i="15"/>
  <c r="T1785" i="15"/>
  <c r="T1786" i="15"/>
  <c r="T1787" i="15"/>
  <c r="T1788" i="15"/>
  <c r="T1789" i="15"/>
  <c r="T1790" i="15"/>
  <c r="T1791" i="15"/>
  <c r="T1792" i="15"/>
  <c r="T1793" i="15"/>
  <c r="T1794" i="15"/>
  <c r="T1795" i="15"/>
  <c r="T1796" i="15"/>
  <c r="T1797" i="15"/>
  <c r="T1798" i="15"/>
  <c r="T1799" i="15"/>
  <c r="T1800" i="15"/>
  <c r="T1801" i="15"/>
  <c r="T1802" i="15"/>
  <c r="T1803" i="15"/>
  <c r="T1804" i="15"/>
  <c r="T1805" i="15"/>
  <c r="T1806" i="15"/>
  <c r="T1807" i="15"/>
  <c r="T1808" i="15"/>
  <c r="T1809" i="15"/>
  <c r="T1810" i="15"/>
  <c r="T1811" i="15"/>
  <c r="T1812" i="15"/>
  <c r="T1813" i="15"/>
  <c r="T1814" i="15"/>
  <c r="T1815" i="15"/>
  <c r="T1816" i="15"/>
  <c r="T1817" i="15"/>
  <c r="T1818" i="15"/>
  <c r="T1819" i="15"/>
  <c r="T1820" i="15"/>
  <c r="T1821" i="15"/>
  <c r="T1822" i="15"/>
  <c r="T1823" i="15"/>
  <c r="T1824" i="15"/>
  <c r="T1825" i="15"/>
  <c r="T1826" i="15"/>
  <c r="T1827" i="15"/>
  <c r="T1828" i="15"/>
  <c r="T1829" i="15"/>
  <c r="T1830" i="15"/>
  <c r="T1831" i="15"/>
  <c r="T1832" i="15"/>
  <c r="T1833" i="15"/>
  <c r="T1834" i="15"/>
  <c r="T1835" i="15"/>
  <c r="T1836" i="15"/>
  <c r="T1837" i="15"/>
  <c r="T1838" i="15"/>
  <c r="T1839" i="15"/>
  <c r="T1840" i="15"/>
  <c r="T1841" i="15"/>
  <c r="T1842" i="15"/>
  <c r="T1843" i="15"/>
  <c r="T1844" i="15"/>
  <c r="T1845" i="15"/>
  <c r="T1846" i="15"/>
  <c r="T1847" i="15"/>
  <c r="T1848" i="15"/>
  <c r="T1849" i="15"/>
  <c r="T1850" i="15"/>
  <c r="T1851" i="15"/>
  <c r="T1852" i="15"/>
  <c r="T1853" i="15"/>
  <c r="T1854" i="15"/>
  <c r="T1855" i="15"/>
  <c r="T1856" i="15"/>
  <c r="T1857" i="15"/>
  <c r="T1858" i="15"/>
  <c r="T1859" i="15"/>
  <c r="T1860" i="15"/>
  <c r="T1861" i="15"/>
  <c r="T1862" i="15"/>
  <c r="T1863" i="15"/>
  <c r="T1864" i="15"/>
  <c r="T1865" i="15"/>
  <c r="T1866" i="15"/>
  <c r="T1867" i="15"/>
  <c r="T1868" i="15"/>
  <c r="T1869" i="15"/>
  <c r="U11" i="14" s="1"/>
  <c r="V11" i="14" s="1"/>
  <c r="T1654" i="15"/>
  <c r="T1653" i="15"/>
  <c r="T1462" i="15"/>
  <c r="T1463" i="15"/>
  <c r="T1464" i="15"/>
  <c r="T1465" i="15"/>
  <c r="T1466" i="15"/>
  <c r="T1467" i="15"/>
  <c r="T1468" i="15"/>
  <c r="T1469" i="15"/>
  <c r="T1470" i="15"/>
  <c r="T1471" i="15"/>
  <c r="T1472" i="15"/>
  <c r="T1473" i="15"/>
  <c r="T1474" i="15"/>
  <c r="T1475" i="15"/>
  <c r="T1476" i="15"/>
  <c r="T1477" i="15"/>
  <c r="T1478" i="15"/>
  <c r="T1479" i="15"/>
  <c r="T1480" i="15"/>
  <c r="T1481" i="15"/>
  <c r="T1482" i="15"/>
  <c r="T1483" i="15"/>
  <c r="T1484" i="15"/>
  <c r="T1485" i="15"/>
  <c r="T1486" i="15"/>
  <c r="T1487" i="15"/>
  <c r="T1488" i="15"/>
  <c r="T1489" i="15"/>
  <c r="T1490" i="15"/>
  <c r="T1491" i="15"/>
  <c r="T1492" i="15"/>
  <c r="T1493" i="15"/>
  <c r="T1494" i="15"/>
  <c r="T1495" i="15"/>
  <c r="T1496" i="15"/>
  <c r="T1497" i="15"/>
  <c r="T1498" i="15"/>
  <c r="T1499" i="15"/>
  <c r="T1500" i="15"/>
  <c r="T1501" i="15"/>
  <c r="T1502" i="15"/>
  <c r="T1503" i="15"/>
  <c r="T1504" i="15"/>
  <c r="T1505" i="15"/>
  <c r="T1506" i="15"/>
  <c r="T1507" i="15"/>
  <c r="T1508" i="15"/>
  <c r="T1509" i="15"/>
  <c r="T1510" i="15"/>
  <c r="T1511" i="15"/>
  <c r="T1512" i="15"/>
  <c r="T1513" i="15"/>
  <c r="T1514" i="15"/>
  <c r="T1515" i="15"/>
  <c r="T1516" i="15"/>
  <c r="T1517" i="15"/>
  <c r="T1518" i="15"/>
  <c r="T1519" i="15"/>
  <c r="T1520" i="15"/>
  <c r="T1521" i="15"/>
  <c r="T1522" i="15"/>
  <c r="T1523" i="15"/>
  <c r="T1524" i="15"/>
  <c r="T1525" i="15"/>
  <c r="T1526" i="15"/>
  <c r="T1527" i="15"/>
  <c r="T1528" i="15"/>
  <c r="T1529" i="15"/>
  <c r="T1530" i="15"/>
  <c r="T1531" i="15"/>
  <c r="T1532" i="15"/>
  <c r="T1533" i="15"/>
  <c r="T1534" i="15"/>
  <c r="T1535" i="15"/>
  <c r="T1536" i="15"/>
  <c r="T1537" i="15"/>
  <c r="T1538" i="15"/>
  <c r="T1539" i="15"/>
  <c r="T1540" i="15"/>
  <c r="T1541" i="15"/>
  <c r="T1542" i="15"/>
  <c r="T1543" i="15"/>
  <c r="T1544" i="15"/>
  <c r="T1545" i="15"/>
  <c r="T1546" i="15"/>
  <c r="T1547" i="15"/>
  <c r="T1548" i="15"/>
  <c r="T1549" i="15"/>
  <c r="T1550" i="15"/>
  <c r="T1551" i="15"/>
  <c r="T1552" i="15"/>
  <c r="T1553" i="15"/>
  <c r="T1554" i="15"/>
  <c r="T1555" i="15"/>
  <c r="T1556" i="15"/>
  <c r="T1557" i="15"/>
  <c r="T1558" i="15"/>
  <c r="T1559" i="15"/>
  <c r="T1560" i="15"/>
  <c r="T1561" i="15"/>
  <c r="T1562" i="15"/>
  <c r="T1563" i="15"/>
  <c r="T1564" i="15"/>
  <c r="T1565" i="15"/>
  <c r="T1566" i="15"/>
  <c r="T1567" i="15"/>
  <c r="T1568" i="15"/>
  <c r="T1569" i="15"/>
  <c r="T1570" i="15"/>
  <c r="T1571" i="15"/>
  <c r="T1572" i="15"/>
  <c r="T1573" i="15"/>
  <c r="T1574" i="15"/>
  <c r="T1575" i="15"/>
  <c r="T1576" i="15"/>
  <c r="T1577" i="15"/>
  <c r="T1578" i="15"/>
  <c r="T1579" i="15"/>
  <c r="T1580" i="15"/>
  <c r="T1581" i="15"/>
  <c r="T1582" i="15"/>
  <c r="T1583" i="15"/>
  <c r="T1584" i="15"/>
  <c r="T1585" i="15"/>
  <c r="T1586" i="15"/>
  <c r="T1587" i="15"/>
  <c r="T1588" i="15"/>
  <c r="T1589" i="15"/>
  <c r="T1590" i="15"/>
  <c r="T1591" i="15"/>
  <c r="T1592" i="15"/>
  <c r="T1593" i="15"/>
  <c r="T1594" i="15"/>
  <c r="T1595" i="15"/>
  <c r="T1596" i="15"/>
  <c r="T1597" i="15"/>
  <c r="T1598" i="15"/>
  <c r="T1599" i="15"/>
  <c r="T1600" i="15"/>
  <c r="T1601" i="15"/>
  <c r="T1602" i="15"/>
  <c r="T1603" i="15"/>
  <c r="T1604" i="15"/>
  <c r="T1605" i="15"/>
  <c r="T1606" i="15"/>
  <c r="T1607" i="15"/>
  <c r="T1608" i="15"/>
  <c r="T1609" i="15"/>
  <c r="T1610" i="15"/>
  <c r="T1611" i="15"/>
  <c r="T1612" i="15"/>
  <c r="T1613" i="15"/>
  <c r="T1614" i="15"/>
  <c r="T1615" i="15"/>
  <c r="T1616" i="15"/>
  <c r="T1617" i="15"/>
  <c r="T1618" i="15"/>
  <c r="T1619" i="15"/>
  <c r="T1620" i="15"/>
  <c r="T1621" i="15"/>
  <c r="T1622" i="15"/>
  <c r="T1623" i="15"/>
  <c r="T1624" i="15"/>
  <c r="T1625" i="15"/>
  <c r="T1626" i="15"/>
  <c r="T1627" i="15"/>
  <c r="T1628" i="15"/>
  <c r="T1629" i="15"/>
  <c r="T1630" i="15"/>
  <c r="T1631" i="15"/>
  <c r="T1632" i="15"/>
  <c r="T1633" i="15"/>
  <c r="T1634" i="15"/>
  <c r="T1635" i="15"/>
  <c r="T1636" i="15"/>
  <c r="T1637" i="15"/>
  <c r="T1638" i="15"/>
  <c r="T1639" i="15"/>
  <c r="T1640" i="15"/>
  <c r="T1641" i="15"/>
  <c r="T1642" i="15"/>
  <c r="T1643" i="15"/>
  <c r="T1644" i="15"/>
  <c r="T1645" i="15"/>
  <c r="T1646" i="15"/>
  <c r="T1647" i="15"/>
  <c r="T1648" i="15"/>
  <c r="T1649" i="15"/>
  <c r="T1650" i="15"/>
  <c r="T1651" i="15"/>
  <c r="T1652" i="15"/>
  <c r="U10" i="14" s="1"/>
  <c r="V10" i="14" s="1"/>
  <c r="T1461" i="15"/>
  <c r="T1460" i="15"/>
  <c r="R1460" i="15"/>
  <c r="T1259" i="15"/>
  <c r="T1260" i="15"/>
  <c r="T1261" i="15"/>
  <c r="T1262" i="15"/>
  <c r="T1263" i="15"/>
  <c r="T1264" i="15"/>
  <c r="T1265" i="15"/>
  <c r="T1266" i="15"/>
  <c r="T1267" i="15"/>
  <c r="T1268" i="15"/>
  <c r="T1269" i="15"/>
  <c r="T1270" i="15"/>
  <c r="T1271" i="15"/>
  <c r="T1272" i="15"/>
  <c r="T1273" i="15"/>
  <c r="T1274" i="15"/>
  <c r="T1275" i="15"/>
  <c r="T1276" i="15"/>
  <c r="T1277" i="15"/>
  <c r="T1278" i="15"/>
  <c r="T1279" i="15"/>
  <c r="T1280" i="15"/>
  <c r="T1281" i="15"/>
  <c r="T1282" i="15"/>
  <c r="T1283" i="15"/>
  <c r="T1284" i="15"/>
  <c r="T1285" i="15"/>
  <c r="T1286" i="15"/>
  <c r="T1287" i="15"/>
  <c r="T1288" i="15"/>
  <c r="T1289" i="15"/>
  <c r="T1290" i="15"/>
  <c r="T1291" i="15"/>
  <c r="T1292" i="15"/>
  <c r="T1293" i="15"/>
  <c r="T1294" i="15"/>
  <c r="T1295" i="15"/>
  <c r="T1296" i="15"/>
  <c r="T1297" i="15"/>
  <c r="T1298" i="15"/>
  <c r="T1299" i="15"/>
  <c r="T1300" i="15"/>
  <c r="T1301" i="15"/>
  <c r="T1302" i="15"/>
  <c r="T1303" i="15"/>
  <c r="T1304" i="15"/>
  <c r="T1305" i="15"/>
  <c r="T1306" i="15"/>
  <c r="T1307" i="15"/>
  <c r="T1308" i="15"/>
  <c r="T1309" i="15"/>
  <c r="T1310" i="15"/>
  <c r="T1311" i="15"/>
  <c r="T1312" i="15"/>
  <c r="T1313" i="15"/>
  <c r="T1314" i="15"/>
  <c r="T1315" i="15"/>
  <c r="T1316" i="15"/>
  <c r="T1317" i="15"/>
  <c r="T1318" i="15"/>
  <c r="T1319" i="15"/>
  <c r="T1320" i="15"/>
  <c r="T1321" i="15"/>
  <c r="T1322" i="15"/>
  <c r="T1323" i="15"/>
  <c r="T1324" i="15"/>
  <c r="T1325" i="15"/>
  <c r="T1326" i="15"/>
  <c r="T1327" i="15"/>
  <c r="T1328" i="15"/>
  <c r="T1329" i="15"/>
  <c r="T1330" i="15"/>
  <c r="T1331" i="15"/>
  <c r="T1332" i="15"/>
  <c r="T1333" i="15"/>
  <c r="T1334" i="15"/>
  <c r="T1335" i="15"/>
  <c r="T1336" i="15"/>
  <c r="T1337" i="15"/>
  <c r="T1338" i="15"/>
  <c r="T1339" i="15"/>
  <c r="T1340" i="15"/>
  <c r="T1341" i="15"/>
  <c r="T1342" i="15"/>
  <c r="T1343" i="15"/>
  <c r="T1344" i="15"/>
  <c r="T1345" i="15"/>
  <c r="T1346" i="15"/>
  <c r="T1347" i="15"/>
  <c r="T1348" i="15"/>
  <c r="T1349" i="15"/>
  <c r="T1350" i="15"/>
  <c r="T1351" i="15"/>
  <c r="T1352" i="15"/>
  <c r="T1353" i="15"/>
  <c r="T1354" i="15"/>
  <c r="T1355" i="15"/>
  <c r="T1356" i="15"/>
  <c r="T1357" i="15"/>
  <c r="T1358" i="15"/>
  <c r="T1359" i="15"/>
  <c r="T1360" i="15"/>
  <c r="T1361" i="15"/>
  <c r="T1362" i="15"/>
  <c r="T1363" i="15"/>
  <c r="T1364" i="15"/>
  <c r="T1365" i="15"/>
  <c r="T1366" i="15"/>
  <c r="T1367" i="15"/>
  <c r="T1368" i="15"/>
  <c r="T1369" i="15"/>
  <c r="T1370" i="15"/>
  <c r="T1371" i="15"/>
  <c r="T1372" i="15"/>
  <c r="T1373" i="15"/>
  <c r="T1374" i="15"/>
  <c r="T1375" i="15"/>
  <c r="T1376" i="15"/>
  <c r="T1377" i="15"/>
  <c r="T1378" i="15"/>
  <c r="T1379" i="15"/>
  <c r="T1380" i="15"/>
  <c r="T1381" i="15"/>
  <c r="T1382" i="15"/>
  <c r="T1383" i="15"/>
  <c r="T1384" i="15"/>
  <c r="T1385" i="15"/>
  <c r="T1386" i="15"/>
  <c r="T1387" i="15"/>
  <c r="T1388" i="15"/>
  <c r="T1389" i="15"/>
  <c r="T1390" i="15"/>
  <c r="T1391" i="15"/>
  <c r="T1392" i="15"/>
  <c r="T1393" i="15"/>
  <c r="T1394" i="15"/>
  <c r="T1395" i="15"/>
  <c r="T1396" i="15"/>
  <c r="T1397" i="15"/>
  <c r="T1398" i="15"/>
  <c r="T1399" i="15"/>
  <c r="T1400" i="15"/>
  <c r="T1401" i="15"/>
  <c r="T1402" i="15"/>
  <c r="T1403" i="15"/>
  <c r="T1404" i="15"/>
  <c r="T1405" i="15"/>
  <c r="T1406" i="15"/>
  <c r="T1407" i="15"/>
  <c r="T1408" i="15"/>
  <c r="T1409" i="15"/>
  <c r="T1410" i="15"/>
  <c r="T1411" i="15"/>
  <c r="T1412" i="15"/>
  <c r="T1413" i="15"/>
  <c r="T1414" i="15"/>
  <c r="T1415" i="15"/>
  <c r="T1416" i="15"/>
  <c r="T1417" i="15"/>
  <c r="T1418" i="15"/>
  <c r="T1419" i="15"/>
  <c r="T1420" i="15"/>
  <c r="T1421" i="15"/>
  <c r="T1422" i="15"/>
  <c r="T1423" i="15"/>
  <c r="T1424" i="15"/>
  <c r="T1425" i="15"/>
  <c r="T1426" i="15"/>
  <c r="T1427" i="15"/>
  <c r="T1428" i="15"/>
  <c r="T1429" i="15"/>
  <c r="T1430" i="15"/>
  <c r="T1431" i="15"/>
  <c r="T1432" i="15"/>
  <c r="T1433" i="15"/>
  <c r="T1434" i="15"/>
  <c r="T1435" i="15"/>
  <c r="T1436" i="15"/>
  <c r="T1437" i="15"/>
  <c r="T1438" i="15"/>
  <c r="T1439" i="15"/>
  <c r="T1440" i="15"/>
  <c r="T1441" i="15"/>
  <c r="T1442" i="15"/>
  <c r="T1443" i="15"/>
  <c r="T1444" i="15"/>
  <c r="T1445" i="15"/>
  <c r="T1446" i="15"/>
  <c r="T1447" i="15"/>
  <c r="T1448" i="15"/>
  <c r="T1449" i="15"/>
  <c r="T1450" i="15"/>
  <c r="T1451" i="15"/>
  <c r="T1452" i="15"/>
  <c r="T1453" i="15"/>
  <c r="T1454" i="15"/>
  <c r="T1455" i="15"/>
  <c r="T1456" i="15"/>
  <c r="T1457" i="15"/>
  <c r="T1458" i="15"/>
  <c r="T1459" i="15"/>
  <c r="U9" i="14" s="1"/>
  <c r="V9" i="14" s="1"/>
  <c r="T1258" i="15"/>
  <c r="T1257" i="15"/>
  <c r="T1037" i="15"/>
  <c r="T1038" i="15"/>
  <c r="T1039" i="15"/>
  <c r="T1040" i="15"/>
  <c r="T1041" i="15"/>
  <c r="T1042" i="15"/>
  <c r="T1043" i="15"/>
  <c r="T1044" i="15"/>
  <c r="T1045" i="15"/>
  <c r="T1046" i="15"/>
  <c r="T1047" i="15"/>
  <c r="T1048" i="15"/>
  <c r="T1049" i="15"/>
  <c r="T1050" i="15"/>
  <c r="T1051" i="15"/>
  <c r="T1052" i="15"/>
  <c r="T1053" i="15"/>
  <c r="T1054" i="15"/>
  <c r="T1055" i="15"/>
  <c r="T1056" i="15"/>
  <c r="T1057" i="15"/>
  <c r="T1058" i="15"/>
  <c r="T1059" i="15"/>
  <c r="T1060" i="15"/>
  <c r="T1061" i="15"/>
  <c r="T1062" i="15"/>
  <c r="T1063" i="15"/>
  <c r="T1064" i="15"/>
  <c r="T1065" i="15"/>
  <c r="T1066" i="15"/>
  <c r="T1067" i="15"/>
  <c r="T1068" i="15"/>
  <c r="T1069" i="15"/>
  <c r="T1070" i="15"/>
  <c r="T1071" i="15"/>
  <c r="T1072" i="15"/>
  <c r="T1073" i="15"/>
  <c r="T1074" i="15"/>
  <c r="T1075" i="15"/>
  <c r="T1076" i="15"/>
  <c r="T1077" i="15"/>
  <c r="T1078" i="15"/>
  <c r="T1079" i="15"/>
  <c r="T1080" i="15"/>
  <c r="T1081" i="15"/>
  <c r="T1082" i="15"/>
  <c r="T1083" i="15"/>
  <c r="T1084" i="15"/>
  <c r="T1085" i="15"/>
  <c r="T1086" i="15"/>
  <c r="T1087" i="15"/>
  <c r="T1088" i="15"/>
  <c r="T1089" i="15"/>
  <c r="T1090" i="15"/>
  <c r="T1091" i="15"/>
  <c r="T1092" i="15"/>
  <c r="T1093" i="15"/>
  <c r="T1094" i="15"/>
  <c r="T1095" i="15"/>
  <c r="T1096" i="15"/>
  <c r="T1097" i="15"/>
  <c r="T1098" i="15"/>
  <c r="T1099" i="15"/>
  <c r="T1100" i="15"/>
  <c r="T1101" i="15"/>
  <c r="T1102" i="15"/>
  <c r="T1103" i="15"/>
  <c r="T1104" i="15"/>
  <c r="T1105" i="15"/>
  <c r="T1106" i="15"/>
  <c r="T1107" i="15"/>
  <c r="T1108" i="15"/>
  <c r="T1109" i="15"/>
  <c r="T1110" i="15"/>
  <c r="T1111" i="15"/>
  <c r="T1112" i="15"/>
  <c r="T1113" i="15"/>
  <c r="T1114" i="15"/>
  <c r="T1115" i="15"/>
  <c r="T1116" i="15"/>
  <c r="T1117" i="15"/>
  <c r="T1118" i="15"/>
  <c r="T1119" i="15"/>
  <c r="T1120" i="15"/>
  <c r="T1121" i="15"/>
  <c r="T1122" i="15"/>
  <c r="T1123" i="15"/>
  <c r="T1124" i="15"/>
  <c r="T1125" i="15"/>
  <c r="T1126" i="15"/>
  <c r="T1127" i="15"/>
  <c r="T1128" i="15"/>
  <c r="T1129" i="15"/>
  <c r="T1130" i="15"/>
  <c r="T1131" i="15"/>
  <c r="T1132" i="15"/>
  <c r="T1133" i="15"/>
  <c r="T1134" i="15"/>
  <c r="T1135" i="15"/>
  <c r="T1136" i="15"/>
  <c r="T1137" i="15"/>
  <c r="T1138" i="15"/>
  <c r="T1139" i="15"/>
  <c r="T1140" i="15"/>
  <c r="T1141" i="15"/>
  <c r="T1142" i="15"/>
  <c r="T1143" i="15"/>
  <c r="T1144" i="15"/>
  <c r="T1145" i="15"/>
  <c r="T1146" i="15"/>
  <c r="T1147" i="15"/>
  <c r="T1148" i="15"/>
  <c r="T1149" i="15"/>
  <c r="T1150" i="15"/>
  <c r="T1151" i="15"/>
  <c r="T1152" i="15"/>
  <c r="T1153" i="15"/>
  <c r="T1154" i="15"/>
  <c r="T1155" i="15"/>
  <c r="T1156" i="15"/>
  <c r="T1157" i="15"/>
  <c r="T1158" i="15"/>
  <c r="T1159" i="15"/>
  <c r="T1160" i="15"/>
  <c r="T1161" i="15"/>
  <c r="T1162" i="15"/>
  <c r="T1163" i="15"/>
  <c r="T1164" i="15"/>
  <c r="T1165" i="15"/>
  <c r="T1166" i="15"/>
  <c r="T1167" i="15"/>
  <c r="T1168" i="15"/>
  <c r="T1169" i="15"/>
  <c r="T1170" i="15"/>
  <c r="T1171" i="15"/>
  <c r="T1172" i="15"/>
  <c r="T1173" i="15"/>
  <c r="T1174" i="15"/>
  <c r="T1175" i="15"/>
  <c r="T1176" i="15"/>
  <c r="T1177" i="15"/>
  <c r="T1178" i="15"/>
  <c r="T1179" i="15"/>
  <c r="T1180" i="15"/>
  <c r="T1181" i="15"/>
  <c r="T1182" i="15"/>
  <c r="T1183" i="15"/>
  <c r="T1184" i="15"/>
  <c r="T1185" i="15"/>
  <c r="T1186" i="15"/>
  <c r="T1187" i="15"/>
  <c r="T1188" i="15"/>
  <c r="T1189" i="15"/>
  <c r="T1190" i="15"/>
  <c r="T1191" i="15"/>
  <c r="T1192" i="15"/>
  <c r="T1193" i="15"/>
  <c r="T1194" i="15"/>
  <c r="T1195" i="15"/>
  <c r="T1196" i="15"/>
  <c r="T1197" i="15"/>
  <c r="T1198" i="15"/>
  <c r="T1199" i="15"/>
  <c r="T1200" i="15"/>
  <c r="T1201" i="15"/>
  <c r="T1202" i="15"/>
  <c r="T1203" i="15"/>
  <c r="T1204" i="15"/>
  <c r="T1205" i="15"/>
  <c r="T1206" i="15"/>
  <c r="T1207" i="15"/>
  <c r="T1208" i="15"/>
  <c r="T1209" i="15"/>
  <c r="T1210" i="15"/>
  <c r="T1211" i="15"/>
  <c r="T1212" i="15"/>
  <c r="T1213" i="15"/>
  <c r="T1214" i="15"/>
  <c r="T1215" i="15"/>
  <c r="T1216" i="15"/>
  <c r="T1217" i="15"/>
  <c r="T1218" i="15"/>
  <c r="T1219" i="15"/>
  <c r="T1220" i="15"/>
  <c r="T1221" i="15"/>
  <c r="T1222" i="15"/>
  <c r="T1223" i="15"/>
  <c r="T1224" i="15"/>
  <c r="T1225" i="15"/>
  <c r="T1226" i="15"/>
  <c r="T1227" i="15"/>
  <c r="T1228" i="15"/>
  <c r="T1229" i="15"/>
  <c r="T1230" i="15"/>
  <c r="T1231" i="15"/>
  <c r="T1232" i="15"/>
  <c r="T1233" i="15"/>
  <c r="T1234" i="15"/>
  <c r="T1235" i="15"/>
  <c r="T1236" i="15"/>
  <c r="T1237" i="15"/>
  <c r="T1238" i="15"/>
  <c r="T1239" i="15"/>
  <c r="T1240" i="15"/>
  <c r="T1241" i="15"/>
  <c r="T1242" i="15"/>
  <c r="T1243" i="15"/>
  <c r="T1244" i="15"/>
  <c r="T1245" i="15"/>
  <c r="T1246" i="15"/>
  <c r="T1247" i="15"/>
  <c r="T1248" i="15"/>
  <c r="T1249" i="15"/>
  <c r="T1250" i="15"/>
  <c r="T1251" i="15"/>
  <c r="T1252" i="15"/>
  <c r="T1253" i="15"/>
  <c r="T1254" i="15"/>
  <c r="T1255" i="15"/>
  <c r="T1256" i="15"/>
  <c r="U8" i="14" s="1"/>
  <c r="V8" i="14" s="1"/>
  <c r="T1036" i="15"/>
  <c r="T1035" i="15"/>
  <c r="T886" i="15"/>
  <c r="T887" i="15"/>
  <c r="T888" i="15"/>
  <c r="T889" i="15"/>
  <c r="T890" i="15"/>
  <c r="T891" i="15"/>
  <c r="T892" i="15"/>
  <c r="T893" i="15"/>
  <c r="T894" i="15"/>
  <c r="T895" i="15"/>
  <c r="T896" i="15"/>
  <c r="T897" i="15"/>
  <c r="T898" i="15"/>
  <c r="T899" i="15"/>
  <c r="T900" i="15"/>
  <c r="T901" i="15"/>
  <c r="T902" i="15"/>
  <c r="T903" i="15"/>
  <c r="T904" i="15"/>
  <c r="T905" i="15"/>
  <c r="T906" i="15"/>
  <c r="T907" i="15"/>
  <c r="T908" i="15"/>
  <c r="T909" i="15"/>
  <c r="T910" i="15"/>
  <c r="T911" i="15"/>
  <c r="T912" i="15"/>
  <c r="T913" i="15"/>
  <c r="T914" i="15"/>
  <c r="T915" i="15"/>
  <c r="T916" i="15"/>
  <c r="T917" i="15"/>
  <c r="T918" i="15"/>
  <c r="T919" i="15"/>
  <c r="T920" i="15"/>
  <c r="T921" i="15"/>
  <c r="T922" i="15"/>
  <c r="T923" i="15"/>
  <c r="T924" i="15"/>
  <c r="T925" i="15"/>
  <c r="T926" i="15"/>
  <c r="T927" i="15"/>
  <c r="T928" i="15"/>
  <c r="T929" i="15"/>
  <c r="T930" i="15"/>
  <c r="T931" i="15"/>
  <c r="T932" i="15"/>
  <c r="T933" i="15"/>
  <c r="T934" i="15"/>
  <c r="T935" i="15"/>
  <c r="T936" i="15"/>
  <c r="T937" i="15"/>
  <c r="T938" i="15"/>
  <c r="T939" i="15"/>
  <c r="T940" i="15"/>
  <c r="T941" i="15"/>
  <c r="T942" i="15"/>
  <c r="T943" i="15"/>
  <c r="T944" i="15"/>
  <c r="T945" i="15"/>
  <c r="T946" i="15"/>
  <c r="T947" i="15"/>
  <c r="T948" i="15"/>
  <c r="T949" i="15"/>
  <c r="T950" i="15"/>
  <c r="T951" i="15"/>
  <c r="T952" i="15"/>
  <c r="T953" i="15"/>
  <c r="T954" i="15"/>
  <c r="T955" i="15"/>
  <c r="T956" i="15"/>
  <c r="T957" i="15"/>
  <c r="T958" i="15"/>
  <c r="T959" i="15"/>
  <c r="T960" i="15"/>
  <c r="T961" i="15"/>
  <c r="T962" i="15"/>
  <c r="T963" i="15"/>
  <c r="T964" i="15"/>
  <c r="T965" i="15"/>
  <c r="T966" i="15"/>
  <c r="T967" i="15"/>
  <c r="T968" i="15"/>
  <c r="T969" i="15"/>
  <c r="T970" i="15"/>
  <c r="T971" i="15"/>
  <c r="T972" i="15"/>
  <c r="T973" i="15"/>
  <c r="T974" i="15"/>
  <c r="T975" i="15"/>
  <c r="T976" i="15"/>
  <c r="T977" i="15"/>
  <c r="T978" i="15"/>
  <c r="T979" i="15"/>
  <c r="T980" i="15"/>
  <c r="T981" i="15"/>
  <c r="T982" i="15"/>
  <c r="T983" i="15"/>
  <c r="T984" i="15"/>
  <c r="T985" i="15"/>
  <c r="T986" i="15"/>
  <c r="T987" i="15"/>
  <c r="T988" i="15"/>
  <c r="T989" i="15"/>
  <c r="T990" i="15"/>
  <c r="T991" i="15"/>
  <c r="T992" i="15"/>
  <c r="T993" i="15"/>
  <c r="T994" i="15"/>
  <c r="T995" i="15"/>
  <c r="T996" i="15"/>
  <c r="T997" i="15"/>
  <c r="T998" i="15"/>
  <c r="T999" i="15"/>
  <c r="T1000" i="15"/>
  <c r="T1001" i="15"/>
  <c r="T1002" i="15"/>
  <c r="T1003" i="15"/>
  <c r="T1004" i="15"/>
  <c r="T1005" i="15"/>
  <c r="T1006" i="15"/>
  <c r="T1007" i="15"/>
  <c r="T1008" i="15"/>
  <c r="T1009" i="15"/>
  <c r="T1010" i="15"/>
  <c r="T1011" i="15"/>
  <c r="T1012" i="15"/>
  <c r="T1013" i="15"/>
  <c r="T1014" i="15"/>
  <c r="T1015" i="15"/>
  <c r="T1016" i="15"/>
  <c r="T1017" i="15"/>
  <c r="T1018" i="15"/>
  <c r="T1019" i="15"/>
  <c r="T1020" i="15"/>
  <c r="T1021" i="15"/>
  <c r="T1022" i="15"/>
  <c r="T1023" i="15"/>
  <c r="T1024" i="15"/>
  <c r="T1025" i="15"/>
  <c r="T1026" i="15"/>
  <c r="T1027" i="15"/>
  <c r="T1028" i="15"/>
  <c r="T1029" i="15"/>
  <c r="T1030" i="15"/>
  <c r="T1031" i="15"/>
  <c r="T1032" i="15"/>
  <c r="T1033" i="15"/>
  <c r="T1034" i="15"/>
  <c r="U7" i="14" s="1"/>
  <c r="V7" i="14" s="1"/>
  <c r="T885" i="15"/>
  <c r="T884" i="15"/>
  <c r="T653" i="15"/>
  <c r="T654" i="15"/>
  <c r="T655" i="15"/>
  <c r="T656" i="15"/>
  <c r="T657" i="15"/>
  <c r="T658" i="15"/>
  <c r="T659" i="15"/>
  <c r="T660" i="15"/>
  <c r="T661" i="15"/>
  <c r="T662" i="15"/>
  <c r="T663" i="15"/>
  <c r="T664" i="15"/>
  <c r="T665" i="15"/>
  <c r="T666" i="15"/>
  <c r="T667" i="15"/>
  <c r="T668" i="15"/>
  <c r="T669" i="15"/>
  <c r="T670" i="15"/>
  <c r="T671" i="15"/>
  <c r="T672" i="15"/>
  <c r="T673" i="15"/>
  <c r="T674" i="15"/>
  <c r="T675" i="15"/>
  <c r="T676" i="15"/>
  <c r="T677" i="15"/>
  <c r="T678" i="15"/>
  <c r="T679" i="15"/>
  <c r="T680" i="15"/>
  <c r="T681" i="15"/>
  <c r="T682" i="15"/>
  <c r="T683" i="15"/>
  <c r="T684" i="15"/>
  <c r="T685" i="15"/>
  <c r="T686" i="15"/>
  <c r="T687" i="15"/>
  <c r="T688" i="15"/>
  <c r="T689" i="15"/>
  <c r="T690" i="15"/>
  <c r="T691" i="15"/>
  <c r="T692" i="15"/>
  <c r="T693" i="15"/>
  <c r="T694" i="15"/>
  <c r="T695" i="15"/>
  <c r="T696" i="15"/>
  <c r="T697" i="15"/>
  <c r="T698" i="15"/>
  <c r="T699" i="15"/>
  <c r="T700" i="15"/>
  <c r="T701" i="15"/>
  <c r="T702" i="15"/>
  <c r="T703" i="15"/>
  <c r="T704" i="15"/>
  <c r="T705" i="15"/>
  <c r="T706" i="15"/>
  <c r="T707" i="15"/>
  <c r="T708" i="15"/>
  <c r="T709" i="15"/>
  <c r="T710" i="15"/>
  <c r="T711" i="15"/>
  <c r="T712" i="15"/>
  <c r="T713" i="15"/>
  <c r="T714" i="15"/>
  <c r="T715" i="15"/>
  <c r="T716" i="15"/>
  <c r="T717" i="15"/>
  <c r="T718" i="15"/>
  <c r="T719" i="15"/>
  <c r="T720" i="15"/>
  <c r="T721" i="15"/>
  <c r="T722" i="15"/>
  <c r="T723" i="15"/>
  <c r="T724" i="15"/>
  <c r="T725" i="15"/>
  <c r="T726" i="15"/>
  <c r="T727" i="15"/>
  <c r="T728" i="15"/>
  <c r="T729" i="15"/>
  <c r="T730" i="15"/>
  <c r="T731" i="15"/>
  <c r="T732" i="15"/>
  <c r="T733" i="15"/>
  <c r="T734" i="15"/>
  <c r="T735" i="15"/>
  <c r="T736" i="15"/>
  <c r="T737" i="15"/>
  <c r="T738" i="15"/>
  <c r="T739" i="15"/>
  <c r="T740" i="15"/>
  <c r="T741" i="15"/>
  <c r="T742" i="15"/>
  <c r="T743" i="15"/>
  <c r="T744" i="15"/>
  <c r="T745" i="15"/>
  <c r="T746" i="15"/>
  <c r="T747" i="15"/>
  <c r="T748" i="15"/>
  <c r="T749" i="15"/>
  <c r="T750" i="15"/>
  <c r="T751" i="15"/>
  <c r="T752" i="15"/>
  <c r="T753" i="15"/>
  <c r="T754" i="15"/>
  <c r="T755" i="15"/>
  <c r="T756" i="15"/>
  <c r="T757" i="15"/>
  <c r="T758" i="15"/>
  <c r="T759" i="15"/>
  <c r="T760" i="15"/>
  <c r="T761" i="15"/>
  <c r="T762" i="15"/>
  <c r="T763" i="15"/>
  <c r="T764" i="15"/>
  <c r="T765" i="15"/>
  <c r="T766" i="15"/>
  <c r="T767" i="15"/>
  <c r="T768" i="15"/>
  <c r="T769" i="15"/>
  <c r="T770" i="15"/>
  <c r="T771" i="15"/>
  <c r="T772" i="15"/>
  <c r="T773" i="15"/>
  <c r="T774" i="15"/>
  <c r="T775" i="15"/>
  <c r="T776" i="15"/>
  <c r="T777" i="15"/>
  <c r="T778" i="15"/>
  <c r="T779" i="15"/>
  <c r="T780" i="15"/>
  <c r="T781" i="15"/>
  <c r="T782" i="15"/>
  <c r="T783" i="15"/>
  <c r="T784" i="15"/>
  <c r="T785" i="15"/>
  <c r="T786" i="15"/>
  <c r="T787" i="15"/>
  <c r="T788" i="15"/>
  <c r="T789" i="15"/>
  <c r="T790" i="15"/>
  <c r="T791" i="15"/>
  <c r="T792" i="15"/>
  <c r="T793" i="15"/>
  <c r="T794" i="15"/>
  <c r="T795" i="15"/>
  <c r="T796" i="15"/>
  <c r="T797" i="15"/>
  <c r="T798" i="15"/>
  <c r="T799" i="15"/>
  <c r="T800" i="15"/>
  <c r="T801" i="15"/>
  <c r="T802" i="15"/>
  <c r="T803" i="15"/>
  <c r="T804" i="15"/>
  <c r="T805" i="15"/>
  <c r="T806" i="15"/>
  <c r="T807" i="15"/>
  <c r="T808" i="15"/>
  <c r="T809" i="15"/>
  <c r="T810" i="15"/>
  <c r="T811" i="15"/>
  <c r="T812" i="15"/>
  <c r="T813" i="15"/>
  <c r="T814" i="15"/>
  <c r="T815" i="15"/>
  <c r="T816" i="15"/>
  <c r="T817" i="15"/>
  <c r="T818" i="15"/>
  <c r="T819" i="15"/>
  <c r="T820" i="15"/>
  <c r="T821" i="15"/>
  <c r="T822" i="15"/>
  <c r="T823" i="15"/>
  <c r="T824" i="15"/>
  <c r="T825" i="15"/>
  <c r="T826" i="15"/>
  <c r="T827" i="15"/>
  <c r="T828" i="15"/>
  <c r="T829" i="15"/>
  <c r="T830" i="15"/>
  <c r="T831" i="15"/>
  <c r="T832" i="15"/>
  <c r="T833" i="15"/>
  <c r="T834" i="15"/>
  <c r="T835" i="15"/>
  <c r="T836" i="15"/>
  <c r="T837" i="15"/>
  <c r="T838" i="15"/>
  <c r="T839" i="15"/>
  <c r="T840" i="15"/>
  <c r="T841" i="15"/>
  <c r="T842" i="15"/>
  <c r="T843" i="15"/>
  <c r="T844" i="15"/>
  <c r="T845" i="15"/>
  <c r="T846" i="15"/>
  <c r="T847" i="15"/>
  <c r="T848" i="15"/>
  <c r="T849" i="15"/>
  <c r="T850" i="15"/>
  <c r="T851" i="15"/>
  <c r="T852" i="15"/>
  <c r="T853" i="15"/>
  <c r="T854" i="15"/>
  <c r="T855" i="15"/>
  <c r="T856" i="15"/>
  <c r="T857" i="15"/>
  <c r="T858" i="15"/>
  <c r="T859" i="15"/>
  <c r="T860" i="15"/>
  <c r="T861" i="15"/>
  <c r="T862" i="15"/>
  <c r="T863" i="15"/>
  <c r="T864" i="15"/>
  <c r="T865" i="15"/>
  <c r="T866" i="15"/>
  <c r="T867" i="15"/>
  <c r="T868" i="15"/>
  <c r="T869" i="15"/>
  <c r="T870" i="15"/>
  <c r="T871" i="15"/>
  <c r="T872" i="15"/>
  <c r="T873" i="15"/>
  <c r="T874" i="15"/>
  <c r="T875" i="15"/>
  <c r="T876" i="15"/>
  <c r="T877" i="15"/>
  <c r="T878" i="15"/>
  <c r="T879" i="15"/>
  <c r="T880" i="15"/>
  <c r="T881" i="15"/>
  <c r="T882" i="15"/>
  <c r="T883" i="15"/>
  <c r="U6" i="14" s="1"/>
  <c r="V6" i="14" s="1"/>
  <c r="T652" i="15"/>
  <c r="T651" i="15"/>
  <c r="T493" i="15"/>
  <c r="T494" i="15"/>
  <c r="T495" i="15"/>
  <c r="T496" i="15"/>
  <c r="T497" i="15"/>
  <c r="T498" i="15"/>
  <c r="T499" i="15"/>
  <c r="T500" i="15"/>
  <c r="T501" i="15"/>
  <c r="T502" i="15"/>
  <c r="T503" i="15"/>
  <c r="T504" i="15"/>
  <c r="T505" i="15"/>
  <c r="T506" i="15"/>
  <c r="T507" i="15"/>
  <c r="T508" i="15"/>
  <c r="T509" i="15"/>
  <c r="T510" i="15"/>
  <c r="T511" i="15"/>
  <c r="T512" i="15"/>
  <c r="T513" i="15"/>
  <c r="T514" i="15"/>
  <c r="T515" i="15"/>
  <c r="T516" i="15"/>
  <c r="T517" i="15"/>
  <c r="T518" i="15"/>
  <c r="T519" i="15"/>
  <c r="T520" i="15"/>
  <c r="T521" i="15"/>
  <c r="T522" i="15"/>
  <c r="T523" i="15"/>
  <c r="T524" i="15"/>
  <c r="T525" i="15"/>
  <c r="T526" i="15"/>
  <c r="T527" i="15"/>
  <c r="T528" i="15"/>
  <c r="T529" i="15"/>
  <c r="T530" i="15"/>
  <c r="T531" i="15"/>
  <c r="T532" i="15"/>
  <c r="T533" i="15"/>
  <c r="T534" i="15"/>
  <c r="T535" i="15"/>
  <c r="T536" i="15"/>
  <c r="T537" i="15"/>
  <c r="T538" i="15"/>
  <c r="T539" i="15"/>
  <c r="T540" i="15"/>
  <c r="T541" i="15"/>
  <c r="T542" i="15"/>
  <c r="T543" i="15"/>
  <c r="T544" i="15"/>
  <c r="T545" i="15"/>
  <c r="T546" i="15"/>
  <c r="T547" i="15"/>
  <c r="T548" i="15"/>
  <c r="T549" i="15"/>
  <c r="T550" i="15"/>
  <c r="T551" i="15"/>
  <c r="T552" i="15"/>
  <c r="T553" i="15"/>
  <c r="T554" i="15"/>
  <c r="T555" i="15"/>
  <c r="T556" i="15"/>
  <c r="T557" i="15"/>
  <c r="T558" i="15"/>
  <c r="T559" i="15"/>
  <c r="T560" i="15"/>
  <c r="T561" i="15"/>
  <c r="T562" i="15"/>
  <c r="T563" i="15"/>
  <c r="T564" i="15"/>
  <c r="T565" i="15"/>
  <c r="T566" i="15"/>
  <c r="T567" i="15"/>
  <c r="T568" i="15"/>
  <c r="T569" i="15"/>
  <c r="T570" i="15"/>
  <c r="T571" i="15"/>
  <c r="T572" i="15"/>
  <c r="T573" i="15"/>
  <c r="T574" i="15"/>
  <c r="T575" i="15"/>
  <c r="T576" i="15"/>
  <c r="T577" i="15"/>
  <c r="T578" i="15"/>
  <c r="T579" i="15"/>
  <c r="T580" i="15"/>
  <c r="T581" i="15"/>
  <c r="T582" i="15"/>
  <c r="T583" i="15"/>
  <c r="T584" i="15"/>
  <c r="T585" i="15"/>
  <c r="T586" i="15"/>
  <c r="T587" i="15"/>
  <c r="T588" i="15"/>
  <c r="T589" i="15"/>
  <c r="T590" i="15"/>
  <c r="T591" i="15"/>
  <c r="T592" i="15"/>
  <c r="T593" i="15"/>
  <c r="T594" i="15"/>
  <c r="T595" i="15"/>
  <c r="T596" i="15"/>
  <c r="T597" i="15"/>
  <c r="T598" i="15"/>
  <c r="T599" i="15"/>
  <c r="T600" i="15"/>
  <c r="T601" i="15"/>
  <c r="T602" i="15"/>
  <c r="T603" i="15"/>
  <c r="T604" i="15"/>
  <c r="T605" i="15"/>
  <c r="T606" i="15"/>
  <c r="T607" i="15"/>
  <c r="T608" i="15"/>
  <c r="T609" i="15"/>
  <c r="T610" i="15"/>
  <c r="T611" i="15"/>
  <c r="T612" i="15"/>
  <c r="T613" i="15"/>
  <c r="T614" i="15"/>
  <c r="T615" i="15"/>
  <c r="T616" i="15"/>
  <c r="T617" i="15"/>
  <c r="T618" i="15"/>
  <c r="T619" i="15"/>
  <c r="T620" i="15"/>
  <c r="T621" i="15"/>
  <c r="T622" i="15"/>
  <c r="T623" i="15"/>
  <c r="T624" i="15"/>
  <c r="T625" i="15"/>
  <c r="T626" i="15"/>
  <c r="T627" i="15"/>
  <c r="T628" i="15"/>
  <c r="T629" i="15"/>
  <c r="T630" i="15"/>
  <c r="T631" i="15"/>
  <c r="T632" i="15"/>
  <c r="T633" i="15"/>
  <c r="T634" i="15"/>
  <c r="T635" i="15"/>
  <c r="T636" i="15"/>
  <c r="T637" i="15"/>
  <c r="T638" i="15"/>
  <c r="T639" i="15"/>
  <c r="T640" i="15"/>
  <c r="T641" i="15"/>
  <c r="T642" i="15"/>
  <c r="T643" i="15"/>
  <c r="T644" i="15"/>
  <c r="T645" i="15"/>
  <c r="T646" i="15"/>
  <c r="T647" i="15"/>
  <c r="T648" i="15"/>
  <c r="T649" i="15"/>
  <c r="T650" i="15"/>
  <c r="U5" i="14" s="1"/>
  <c r="V5" i="14" s="1"/>
  <c r="T492" i="15"/>
  <c r="T491" i="15"/>
  <c r="T307" i="15"/>
  <c r="U3" i="14" s="1"/>
  <c r="V3" i="14" s="1"/>
  <c r="T310" i="15"/>
  <c r="T311" i="15"/>
  <c r="T312" i="15"/>
  <c r="T313" i="15"/>
  <c r="T314" i="15"/>
  <c r="T315" i="15"/>
  <c r="T316" i="15"/>
  <c r="T317" i="15"/>
  <c r="T318" i="15"/>
  <c r="T319" i="15"/>
  <c r="T320" i="15"/>
  <c r="T321" i="15"/>
  <c r="T322" i="15"/>
  <c r="T323" i="15"/>
  <c r="T324" i="15"/>
  <c r="T325" i="15"/>
  <c r="T326" i="15"/>
  <c r="T327" i="15"/>
  <c r="T328" i="15"/>
  <c r="T329" i="15"/>
  <c r="T330" i="15"/>
  <c r="T331" i="15"/>
  <c r="T332" i="15"/>
  <c r="T333" i="15"/>
  <c r="T334" i="15"/>
  <c r="T335" i="15"/>
  <c r="T336" i="15"/>
  <c r="T337" i="15"/>
  <c r="T338" i="15"/>
  <c r="T339" i="15"/>
  <c r="T340" i="15"/>
  <c r="T341" i="15"/>
  <c r="T342" i="15"/>
  <c r="T343" i="15"/>
  <c r="T344" i="15"/>
  <c r="T345" i="15"/>
  <c r="T346" i="15"/>
  <c r="T347" i="15"/>
  <c r="T348" i="15"/>
  <c r="T349" i="15"/>
  <c r="T350" i="15"/>
  <c r="T351" i="15"/>
  <c r="T352" i="15"/>
  <c r="T353" i="15"/>
  <c r="T354" i="15"/>
  <c r="T355" i="15"/>
  <c r="T356" i="15"/>
  <c r="T357" i="15"/>
  <c r="T358" i="15"/>
  <c r="T359" i="15"/>
  <c r="T360" i="15"/>
  <c r="T361" i="15"/>
  <c r="T362" i="15"/>
  <c r="T363" i="15"/>
  <c r="T364" i="15"/>
  <c r="T365" i="15"/>
  <c r="T366" i="15"/>
  <c r="T367" i="15"/>
  <c r="T368" i="15"/>
  <c r="T369" i="15"/>
  <c r="T370" i="15"/>
  <c r="T371" i="15"/>
  <c r="T372" i="15"/>
  <c r="T373" i="15"/>
  <c r="T374" i="15"/>
  <c r="T375" i="15"/>
  <c r="T376" i="15"/>
  <c r="T377" i="15"/>
  <c r="T378" i="15"/>
  <c r="T379" i="15"/>
  <c r="T380" i="15"/>
  <c r="T381" i="15"/>
  <c r="T382" i="15"/>
  <c r="T383" i="15"/>
  <c r="T384" i="15"/>
  <c r="T385" i="15"/>
  <c r="T386" i="15"/>
  <c r="T387" i="15"/>
  <c r="T388" i="15"/>
  <c r="T389" i="15"/>
  <c r="T390" i="15"/>
  <c r="T391" i="15"/>
  <c r="T392" i="15"/>
  <c r="T393" i="15"/>
  <c r="T394" i="15"/>
  <c r="T395" i="15"/>
  <c r="T396" i="15"/>
  <c r="T397" i="15"/>
  <c r="T398" i="15"/>
  <c r="T399" i="15"/>
  <c r="T400" i="15"/>
  <c r="T401" i="15"/>
  <c r="T402" i="15"/>
  <c r="T403" i="15"/>
  <c r="T404" i="15"/>
  <c r="T405" i="15"/>
  <c r="T406" i="15"/>
  <c r="T407" i="15"/>
  <c r="T408" i="15"/>
  <c r="T409" i="15"/>
  <c r="T410" i="15"/>
  <c r="T411" i="15"/>
  <c r="T412" i="15"/>
  <c r="T413" i="15"/>
  <c r="T414" i="15"/>
  <c r="T415" i="15"/>
  <c r="T416" i="15"/>
  <c r="T417" i="15"/>
  <c r="T418" i="15"/>
  <c r="T419" i="15"/>
  <c r="T420" i="15"/>
  <c r="T421" i="15"/>
  <c r="T422" i="15"/>
  <c r="T423" i="15"/>
  <c r="T424" i="15"/>
  <c r="T425" i="15"/>
  <c r="T426" i="15"/>
  <c r="T427" i="15"/>
  <c r="T428" i="15"/>
  <c r="T429" i="15"/>
  <c r="T430" i="15"/>
  <c r="T431" i="15"/>
  <c r="T432" i="15"/>
  <c r="T433" i="15"/>
  <c r="T434" i="15"/>
  <c r="T435" i="15"/>
  <c r="T436" i="15"/>
  <c r="T437" i="15"/>
  <c r="T438" i="15"/>
  <c r="T439" i="15"/>
  <c r="T440" i="15"/>
  <c r="T441" i="15"/>
  <c r="T442" i="15"/>
  <c r="T443" i="15"/>
  <c r="T444" i="15"/>
  <c r="T445" i="15"/>
  <c r="T446" i="15"/>
  <c r="T447" i="15"/>
  <c r="T448" i="15"/>
  <c r="T449" i="15"/>
  <c r="T450" i="15"/>
  <c r="T451" i="15"/>
  <c r="T452" i="15"/>
  <c r="T453" i="15"/>
  <c r="T454" i="15"/>
  <c r="T455" i="15"/>
  <c r="T456" i="15"/>
  <c r="T457" i="15"/>
  <c r="T458" i="15"/>
  <c r="T459" i="15"/>
  <c r="T460" i="15"/>
  <c r="T461" i="15"/>
  <c r="T462" i="15"/>
  <c r="T463" i="15"/>
  <c r="T464" i="15"/>
  <c r="T465" i="15"/>
  <c r="T466" i="15"/>
  <c r="T467" i="15"/>
  <c r="T468" i="15"/>
  <c r="T469" i="15"/>
  <c r="T470" i="15"/>
  <c r="T471" i="15"/>
  <c r="T472" i="15"/>
  <c r="T473" i="15"/>
  <c r="T474" i="15"/>
  <c r="T475" i="15"/>
  <c r="T476" i="15"/>
  <c r="T477" i="15"/>
  <c r="T478" i="15"/>
  <c r="T479" i="15"/>
  <c r="T480" i="15"/>
  <c r="T481" i="15"/>
  <c r="T482" i="15"/>
  <c r="T483" i="15"/>
  <c r="T484" i="15"/>
  <c r="T485" i="15"/>
  <c r="T486" i="15"/>
  <c r="T487" i="15"/>
  <c r="T488" i="15"/>
  <c r="T489" i="15"/>
  <c r="T490" i="15"/>
  <c r="U4" i="14" s="1"/>
  <c r="V4" i="14" s="1"/>
  <c r="T309" i="15"/>
  <c r="T308" i="15"/>
  <c r="V12" i="14" l="1"/>
  <c r="R1262" i="15"/>
  <c r="R1270" i="15"/>
  <c r="R1278" i="15"/>
  <c r="R1286" i="15"/>
  <c r="R1294" i="15"/>
  <c r="R1302" i="15"/>
  <c r="R1310" i="15"/>
  <c r="R1318" i="15"/>
  <c r="R1326" i="15"/>
  <c r="R1334" i="15"/>
  <c r="R1342" i="15"/>
  <c r="R1350" i="15"/>
  <c r="R1358" i="15"/>
  <c r="R1366" i="15"/>
  <c r="R1374" i="15"/>
  <c r="R1382" i="15"/>
  <c r="R1390" i="15"/>
  <c r="R1398" i="15"/>
  <c r="R1406" i="15"/>
  <c r="R1414" i="15"/>
  <c r="R1422" i="15"/>
  <c r="R1430" i="15"/>
  <c r="R1438" i="15"/>
  <c r="R1446" i="15"/>
  <c r="R1454" i="15"/>
  <c r="R1263" i="15"/>
  <c r="R1271" i="15"/>
  <c r="R1279" i="15"/>
  <c r="R1287" i="15"/>
  <c r="R1295" i="15"/>
  <c r="R1303" i="15"/>
  <c r="R1311" i="15"/>
  <c r="R1319" i="15"/>
  <c r="R1327" i="15"/>
  <c r="R1335" i="15"/>
  <c r="R1343" i="15"/>
  <c r="R1351" i="15"/>
  <c r="R1359" i="15"/>
  <c r="R1367" i="15"/>
  <c r="R1375" i="15"/>
  <c r="R1383" i="15"/>
  <c r="R1391" i="15"/>
  <c r="R1399" i="15"/>
  <c r="R1407" i="15"/>
  <c r="R1415" i="15"/>
  <c r="R1423" i="15"/>
  <c r="R1431" i="15"/>
  <c r="R1439" i="15"/>
  <c r="R1447" i="15"/>
  <c r="R1455" i="15"/>
  <c r="R1257" i="15"/>
  <c r="R1264" i="15"/>
  <c r="R1272" i="15"/>
  <c r="R1280" i="15"/>
  <c r="R1288" i="15"/>
  <c r="R1296" i="15"/>
  <c r="R1304" i="15"/>
  <c r="R1312" i="15"/>
  <c r="R1320" i="15"/>
  <c r="R1328" i="15"/>
  <c r="R1336" i="15"/>
  <c r="R1344" i="15"/>
  <c r="R1352" i="15"/>
  <c r="R1360" i="15"/>
  <c r="R1368" i="15"/>
  <c r="R1376" i="15"/>
  <c r="R1384" i="15"/>
  <c r="R1392" i="15"/>
  <c r="R1400" i="15"/>
  <c r="R1408" i="15"/>
  <c r="R1416" i="15"/>
  <c r="R1424" i="15"/>
  <c r="R1432" i="15"/>
  <c r="R1440" i="15"/>
  <c r="R1448" i="15"/>
  <c r="R1456" i="15"/>
  <c r="R1265" i="15"/>
  <c r="R1273" i="15"/>
  <c r="R1281" i="15"/>
  <c r="R1289" i="15"/>
  <c r="R1297" i="15"/>
  <c r="R1305" i="15"/>
  <c r="R1313" i="15"/>
  <c r="R1321" i="15"/>
  <c r="R1329" i="15"/>
  <c r="R1337" i="15"/>
  <c r="R1345" i="15"/>
  <c r="R1353" i="15"/>
  <c r="R1361" i="15"/>
  <c r="R1369" i="15"/>
  <c r="R1377" i="15"/>
  <c r="R1385" i="15"/>
  <c r="R1393" i="15"/>
  <c r="R1401" i="15"/>
  <c r="R1409" i="15"/>
  <c r="R1417" i="15"/>
  <c r="R1425" i="15"/>
  <c r="R1433" i="15"/>
  <c r="R1441" i="15"/>
  <c r="R1449" i="15"/>
  <c r="R1457" i="15"/>
  <c r="R1266" i="15"/>
  <c r="R1274" i="15"/>
  <c r="R1282" i="15"/>
  <c r="R1290" i="15"/>
  <c r="R1298" i="15"/>
  <c r="R1306" i="15"/>
  <c r="R1314" i="15"/>
  <c r="R1322" i="15"/>
  <c r="R1330" i="15"/>
  <c r="R1338" i="15"/>
  <c r="R1346" i="15"/>
  <c r="R1354" i="15"/>
  <c r="R1362" i="15"/>
  <c r="R1370" i="15"/>
  <c r="R1378" i="15"/>
  <c r="R1386" i="15"/>
  <c r="R1394" i="15"/>
  <c r="R1402" i="15"/>
  <c r="R1410" i="15"/>
  <c r="R1418" i="15"/>
  <c r="R1426" i="15"/>
  <c r="R1434" i="15"/>
  <c r="R1442" i="15"/>
  <c r="R1450" i="15"/>
  <c r="R1458" i="15"/>
  <c r="R1261" i="15"/>
  <c r="R1269" i="15"/>
  <c r="R1277" i="15"/>
  <c r="R1285" i="15"/>
  <c r="R1293" i="15"/>
  <c r="R1301" i="15"/>
  <c r="R1309" i="15"/>
  <c r="R1317" i="15"/>
  <c r="R1325" i="15"/>
  <c r="R1333" i="15"/>
  <c r="R1341" i="15"/>
  <c r="R1349" i="15"/>
  <c r="R1357" i="15"/>
  <c r="R1365" i="15"/>
  <c r="R1373" i="15"/>
  <c r="R1381" i="15"/>
  <c r="R1389" i="15"/>
  <c r="R1397" i="15"/>
  <c r="R1405" i="15"/>
  <c r="R1413" i="15"/>
  <c r="R1421" i="15"/>
  <c r="R1429" i="15"/>
  <c r="R1437" i="15"/>
  <c r="R1445" i="15"/>
  <c r="R1453" i="15"/>
  <c r="R1258" i="15"/>
  <c r="R1259" i="15"/>
  <c r="R1291" i="15"/>
  <c r="R1323" i="15"/>
  <c r="R1355" i="15"/>
  <c r="R1387" i="15"/>
  <c r="R1419" i="15"/>
  <c r="R1451" i="15"/>
  <c r="R1260" i="15"/>
  <c r="R1292" i="15"/>
  <c r="R1324" i="15"/>
  <c r="R1356" i="15"/>
  <c r="R1388" i="15"/>
  <c r="R1420" i="15"/>
  <c r="R1452" i="15"/>
  <c r="R1267" i="15"/>
  <c r="R1299" i="15"/>
  <c r="R1331" i="15"/>
  <c r="R1363" i="15"/>
  <c r="R1395" i="15"/>
  <c r="R1427" i="15"/>
  <c r="R1459" i="15"/>
  <c r="Q9" i="14" s="1"/>
  <c r="R9" i="14" s="1"/>
  <c r="R1268" i="15"/>
  <c r="R1300" i="15"/>
  <c r="R1332" i="15"/>
  <c r="R1364" i="15"/>
  <c r="R1396" i="15"/>
  <c r="R1428" i="15"/>
  <c r="R1275" i="15"/>
  <c r="R1307" i="15"/>
  <c r="R1339" i="15"/>
  <c r="R1371" i="15"/>
  <c r="R1403" i="15"/>
  <c r="R1435" i="15"/>
  <c r="R1276" i="15"/>
  <c r="R1348" i="15"/>
  <c r="R1443" i="15"/>
  <c r="R1283" i="15"/>
  <c r="R1372" i="15"/>
  <c r="R1444" i="15"/>
  <c r="R1284" i="15"/>
  <c r="R1379" i="15"/>
  <c r="R1308" i="15"/>
  <c r="R1380" i="15"/>
  <c r="R1315" i="15"/>
  <c r="R1404" i="15"/>
  <c r="R1316" i="15"/>
  <c r="R1411" i="15"/>
  <c r="R1340" i="15"/>
  <c r="R1347" i="15"/>
  <c r="R1436" i="15"/>
  <c r="R1412" i="15"/>
  <c r="R171" i="15"/>
  <c r="R1659" i="15"/>
  <c r="R1667" i="15"/>
  <c r="R1675" i="15"/>
  <c r="R1683" i="15"/>
  <c r="R1691" i="15"/>
  <c r="R1699" i="15"/>
  <c r="R1707" i="15"/>
  <c r="R1715" i="15"/>
  <c r="R1723" i="15"/>
  <c r="R1731" i="15"/>
  <c r="R1739" i="15"/>
  <c r="R1747" i="15"/>
  <c r="R1755" i="15"/>
  <c r="R1763" i="15"/>
  <c r="R1771" i="15"/>
  <c r="R1779" i="15"/>
  <c r="R1787" i="15"/>
  <c r="R1795" i="15"/>
  <c r="R1803" i="15"/>
  <c r="R1811" i="15"/>
  <c r="R1819" i="15"/>
  <c r="R1827" i="15"/>
  <c r="R1835" i="15"/>
  <c r="R1843" i="15"/>
  <c r="R1851" i="15"/>
  <c r="R1859" i="15"/>
  <c r="R1867" i="15"/>
  <c r="R1660" i="15"/>
  <c r="R1668" i="15"/>
  <c r="R1676" i="15"/>
  <c r="R1684" i="15"/>
  <c r="R1692" i="15"/>
  <c r="R1700" i="15"/>
  <c r="R1708" i="15"/>
  <c r="R1716" i="15"/>
  <c r="R1724" i="15"/>
  <c r="R1732" i="15"/>
  <c r="R1740" i="15"/>
  <c r="R1748" i="15"/>
  <c r="R1756" i="15"/>
  <c r="R1764" i="15"/>
  <c r="R1772" i="15"/>
  <c r="R1780" i="15"/>
  <c r="R1788" i="15"/>
  <c r="R1796" i="15"/>
  <c r="R1804" i="15"/>
  <c r="R1812" i="15"/>
  <c r="R1820" i="15"/>
  <c r="R1828" i="15"/>
  <c r="R1836" i="15"/>
  <c r="R1844" i="15"/>
  <c r="R1852" i="15"/>
  <c r="R1860" i="15"/>
  <c r="R1868" i="15"/>
  <c r="R1661" i="15"/>
  <c r="R1669" i="15"/>
  <c r="R1677" i="15"/>
  <c r="R1685" i="15"/>
  <c r="R1693" i="15"/>
  <c r="R1701" i="15"/>
  <c r="R1709" i="15"/>
  <c r="R1717" i="15"/>
  <c r="R1725" i="15"/>
  <c r="R1733" i="15"/>
  <c r="R1741" i="15"/>
  <c r="R1749" i="15"/>
  <c r="R1757" i="15"/>
  <c r="R1765" i="15"/>
  <c r="R1773" i="15"/>
  <c r="R1781" i="15"/>
  <c r="R1789" i="15"/>
  <c r="R1797" i="15"/>
  <c r="R1805" i="15"/>
  <c r="R1813" i="15"/>
  <c r="R1821" i="15"/>
  <c r="R1829" i="15"/>
  <c r="R1837" i="15"/>
  <c r="R1845" i="15"/>
  <c r="R1853" i="15"/>
  <c r="R1861" i="15"/>
  <c r="R1869" i="15"/>
  <c r="Q11" i="14" s="1"/>
  <c r="R11" i="14" s="1"/>
  <c r="R1662" i="15"/>
  <c r="R1670" i="15"/>
  <c r="R1678" i="15"/>
  <c r="R1686" i="15"/>
  <c r="R1694" i="15"/>
  <c r="R1702" i="15"/>
  <c r="R1710" i="15"/>
  <c r="R1718" i="15"/>
  <c r="R1726" i="15"/>
  <c r="R1734" i="15"/>
  <c r="R1742" i="15"/>
  <c r="R1750" i="15"/>
  <c r="R1758" i="15"/>
  <c r="R1766" i="15"/>
  <c r="R1774" i="15"/>
  <c r="R1782" i="15"/>
  <c r="R1790" i="15"/>
  <c r="R1798" i="15"/>
  <c r="R1806" i="15"/>
  <c r="R1814" i="15"/>
  <c r="R1822" i="15"/>
  <c r="R1830" i="15"/>
  <c r="R1838" i="15"/>
  <c r="R1846" i="15"/>
  <c r="R1854" i="15"/>
  <c r="R1862" i="15"/>
  <c r="R1654" i="15"/>
  <c r="R1655" i="15"/>
  <c r="R1663" i="15"/>
  <c r="R1671" i="15"/>
  <c r="R1679" i="15"/>
  <c r="R1687" i="15"/>
  <c r="R1695" i="15"/>
  <c r="R1703" i="15"/>
  <c r="R1711" i="15"/>
  <c r="R1719" i="15"/>
  <c r="R1727" i="15"/>
  <c r="R1735" i="15"/>
  <c r="R1743" i="15"/>
  <c r="R1751" i="15"/>
  <c r="R1759" i="15"/>
  <c r="R1767" i="15"/>
  <c r="R1775" i="15"/>
  <c r="R1783" i="15"/>
  <c r="R1791" i="15"/>
  <c r="R1799" i="15"/>
  <c r="R1807" i="15"/>
  <c r="R1815" i="15"/>
  <c r="R1823" i="15"/>
  <c r="R1831" i="15"/>
  <c r="R1839" i="15"/>
  <c r="R1847" i="15"/>
  <c r="R1855" i="15"/>
  <c r="R1863" i="15"/>
  <c r="R1658" i="15"/>
  <c r="R1666" i="15"/>
  <c r="R1674" i="15"/>
  <c r="R1682" i="15"/>
  <c r="R1690" i="15"/>
  <c r="R1698" i="15"/>
  <c r="R1706" i="15"/>
  <c r="R1714" i="15"/>
  <c r="R1722" i="15"/>
  <c r="R1730" i="15"/>
  <c r="R1738" i="15"/>
  <c r="R1746" i="15"/>
  <c r="R1754" i="15"/>
  <c r="R1762" i="15"/>
  <c r="R1770" i="15"/>
  <c r="R1778" i="15"/>
  <c r="R1786" i="15"/>
  <c r="R1794" i="15"/>
  <c r="R1802" i="15"/>
  <c r="R1810" i="15"/>
  <c r="R1818" i="15"/>
  <c r="R1826" i="15"/>
  <c r="R1834" i="15"/>
  <c r="R1842" i="15"/>
  <c r="R1850" i="15"/>
  <c r="R1858" i="15"/>
  <c r="R1866" i="15"/>
  <c r="R1673" i="15"/>
  <c r="R1705" i="15"/>
  <c r="R1737" i="15"/>
  <c r="R1769" i="15"/>
  <c r="R1801" i="15"/>
  <c r="R1833" i="15"/>
  <c r="R1865" i="15"/>
  <c r="R1680" i="15"/>
  <c r="R1712" i="15"/>
  <c r="R1744" i="15"/>
  <c r="R1776" i="15"/>
  <c r="R1808" i="15"/>
  <c r="R1840" i="15"/>
  <c r="R1681" i="15"/>
  <c r="R1713" i="15"/>
  <c r="R1745" i="15"/>
  <c r="R1777" i="15"/>
  <c r="R1809" i="15"/>
  <c r="R1841" i="15"/>
  <c r="R1653" i="15"/>
  <c r="R1656" i="15"/>
  <c r="R1688" i="15"/>
  <c r="R1720" i="15"/>
  <c r="R1752" i="15"/>
  <c r="R1784" i="15"/>
  <c r="R1816" i="15"/>
  <c r="R1848" i="15"/>
  <c r="R1657" i="15"/>
  <c r="R1689" i="15"/>
  <c r="R1721" i="15"/>
  <c r="R1753" i="15"/>
  <c r="R1785" i="15"/>
  <c r="R1817" i="15"/>
  <c r="R1849" i="15"/>
  <c r="R1704" i="15"/>
  <c r="R1793" i="15"/>
  <c r="R1728" i="15"/>
  <c r="R1800" i="15"/>
  <c r="R1729" i="15"/>
  <c r="R1824" i="15"/>
  <c r="R1664" i="15"/>
  <c r="R1736" i="15"/>
  <c r="R1825" i="15"/>
  <c r="R1665" i="15"/>
  <c r="R1760" i="15"/>
  <c r="R1832" i="15"/>
  <c r="R1672" i="15"/>
  <c r="R1761" i="15"/>
  <c r="R1856" i="15"/>
  <c r="R1864" i="15"/>
  <c r="R1696" i="15"/>
  <c r="R1697" i="15"/>
  <c r="R1768" i="15"/>
  <c r="R1792" i="15"/>
  <c r="R1857" i="15"/>
  <c r="R1469" i="15"/>
  <c r="R1477" i="15"/>
  <c r="R1485" i="15"/>
  <c r="R1493" i="15"/>
  <c r="R1501" i="15"/>
  <c r="R1509" i="15"/>
  <c r="R1517" i="15"/>
  <c r="R1525" i="15"/>
  <c r="R1533" i="15"/>
  <c r="R1541" i="15"/>
  <c r="R1549" i="15"/>
  <c r="R1557" i="15"/>
  <c r="R1565" i="15"/>
  <c r="R1573" i="15"/>
  <c r="R1581" i="15"/>
  <c r="R1589" i="15"/>
  <c r="R1597" i="15"/>
  <c r="R1605" i="15"/>
  <c r="R1613" i="15"/>
  <c r="R1621" i="15"/>
  <c r="R1629" i="15"/>
  <c r="R1637" i="15"/>
  <c r="R1645" i="15"/>
  <c r="R1461" i="15"/>
  <c r="R1462" i="15"/>
  <c r="R1470" i="15"/>
  <c r="R1478" i="15"/>
  <c r="R1486" i="15"/>
  <c r="R1494" i="15"/>
  <c r="R1502" i="15"/>
  <c r="R1510" i="15"/>
  <c r="R1518" i="15"/>
  <c r="R1526" i="15"/>
  <c r="R1534" i="15"/>
  <c r="R1542" i="15"/>
  <c r="R1550" i="15"/>
  <c r="R1558" i="15"/>
  <c r="R1566" i="15"/>
  <c r="R1574" i="15"/>
  <c r="R1582" i="15"/>
  <c r="R1590" i="15"/>
  <c r="R1598" i="15"/>
  <c r="R1606" i="15"/>
  <c r="R1614" i="15"/>
  <c r="R1622" i="15"/>
  <c r="R1630" i="15"/>
  <c r="R1638" i="15"/>
  <c r="R1646" i="15"/>
  <c r="R1463" i="15"/>
  <c r="R1471" i="15"/>
  <c r="R1479" i="15"/>
  <c r="R1487" i="15"/>
  <c r="R1495" i="15"/>
  <c r="R1503" i="15"/>
  <c r="R1511" i="15"/>
  <c r="R1519" i="15"/>
  <c r="R1527" i="15"/>
  <c r="R1535" i="15"/>
  <c r="R1543" i="15"/>
  <c r="R1551" i="15"/>
  <c r="R1559" i="15"/>
  <c r="R1567" i="15"/>
  <c r="R1575" i="15"/>
  <c r="R1583" i="15"/>
  <c r="R1591" i="15"/>
  <c r="R1599" i="15"/>
  <c r="R1607" i="15"/>
  <c r="R1615" i="15"/>
  <c r="R1623" i="15"/>
  <c r="R1631" i="15"/>
  <c r="R1639" i="15"/>
  <c r="R1647" i="15"/>
  <c r="R1464" i="15"/>
  <c r="R1472" i="15"/>
  <c r="R1480" i="15"/>
  <c r="R1488" i="15"/>
  <c r="R1496" i="15"/>
  <c r="R1504" i="15"/>
  <c r="R1512" i="15"/>
  <c r="R1520" i="15"/>
  <c r="R1528" i="15"/>
  <c r="R1536" i="15"/>
  <c r="R1544" i="15"/>
  <c r="R1552" i="15"/>
  <c r="R1560" i="15"/>
  <c r="R1568" i="15"/>
  <c r="R1576" i="15"/>
  <c r="R1584" i="15"/>
  <c r="R1592" i="15"/>
  <c r="R1600" i="15"/>
  <c r="R1608" i="15"/>
  <c r="R1616" i="15"/>
  <c r="R1624" i="15"/>
  <c r="R1632" i="15"/>
  <c r="R1640" i="15"/>
  <c r="R1648" i="15"/>
  <c r="R1465" i="15"/>
  <c r="R1473" i="15"/>
  <c r="R1481" i="15"/>
  <c r="R1489" i="15"/>
  <c r="R1497" i="15"/>
  <c r="R1505" i="15"/>
  <c r="R1513" i="15"/>
  <c r="R1521" i="15"/>
  <c r="R1529" i="15"/>
  <c r="R1537" i="15"/>
  <c r="R1545" i="15"/>
  <c r="R1553" i="15"/>
  <c r="R1561" i="15"/>
  <c r="R1569" i="15"/>
  <c r="R1577" i="15"/>
  <c r="R1585" i="15"/>
  <c r="R1593" i="15"/>
  <c r="R1601" i="15"/>
  <c r="R1609" i="15"/>
  <c r="R1617" i="15"/>
  <c r="R1625" i="15"/>
  <c r="R1633" i="15"/>
  <c r="R1641" i="15"/>
  <c r="R1649" i="15"/>
  <c r="R1468" i="15"/>
  <c r="R1476" i="15"/>
  <c r="R1484" i="15"/>
  <c r="R1492" i="15"/>
  <c r="R1500" i="15"/>
  <c r="R1508" i="15"/>
  <c r="R1516" i="15"/>
  <c r="R1524" i="15"/>
  <c r="R1532" i="15"/>
  <c r="R1540" i="15"/>
  <c r="R1548" i="15"/>
  <c r="R1556" i="15"/>
  <c r="R1564" i="15"/>
  <c r="R1572" i="15"/>
  <c r="R1580" i="15"/>
  <c r="R1588" i="15"/>
  <c r="R1596" i="15"/>
  <c r="R1604" i="15"/>
  <c r="R1612" i="15"/>
  <c r="R1620" i="15"/>
  <c r="R1628" i="15"/>
  <c r="R1636" i="15"/>
  <c r="R1644" i="15"/>
  <c r="R1652" i="15"/>
  <c r="Q10" i="14" s="1"/>
  <c r="R10" i="14" s="1"/>
  <c r="R1475" i="15"/>
  <c r="R1507" i="15"/>
  <c r="R1539" i="15"/>
  <c r="R1571" i="15"/>
  <c r="R1603" i="15"/>
  <c r="R1635" i="15"/>
  <c r="R1482" i="15"/>
  <c r="R1514" i="15"/>
  <c r="R1546" i="15"/>
  <c r="R1578" i="15"/>
  <c r="R1610" i="15"/>
  <c r="R1642" i="15"/>
  <c r="R1483" i="15"/>
  <c r="R1515" i="15"/>
  <c r="R1547" i="15"/>
  <c r="R1579" i="15"/>
  <c r="R1611" i="15"/>
  <c r="R1643" i="15"/>
  <c r="R1490" i="15"/>
  <c r="R1522" i="15"/>
  <c r="R1554" i="15"/>
  <c r="R1586" i="15"/>
  <c r="R1618" i="15"/>
  <c r="R1650" i="15"/>
  <c r="R1491" i="15"/>
  <c r="R1523" i="15"/>
  <c r="R1555" i="15"/>
  <c r="R1587" i="15"/>
  <c r="R1619" i="15"/>
  <c r="R1651" i="15"/>
  <c r="R1506" i="15"/>
  <c r="R1595" i="15"/>
  <c r="R1530" i="15"/>
  <c r="R1602" i="15"/>
  <c r="R1531" i="15"/>
  <c r="R1626" i="15"/>
  <c r="R1466" i="15"/>
  <c r="R1538" i="15"/>
  <c r="R1627" i="15"/>
  <c r="R1467" i="15"/>
  <c r="R1562" i="15"/>
  <c r="R1634" i="15"/>
  <c r="R1474" i="15"/>
  <c r="R1563" i="15"/>
  <c r="R1498" i="15"/>
  <c r="R1499" i="15"/>
  <c r="R1570" i="15"/>
  <c r="R1594" i="15"/>
  <c r="R889" i="15"/>
  <c r="R897" i="15"/>
  <c r="R905" i="15"/>
  <c r="R913" i="15"/>
  <c r="R921" i="15"/>
  <c r="R929" i="15"/>
  <c r="R937" i="15"/>
  <c r="R945" i="15"/>
  <c r="R953" i="15"/>
  <c r="R961" i="15"/>
  <c r="R969" i="15"/>
  <c r="R977" i="15"/>
  <c r="R985" i="15"/>
  <c r="R993" i="15"/>
  <c r="R1001" i="15"/>
  <c r="R1009" i="15"/>
  <c r="R1017" i="15"/>
  <c r="R1025" i="15"/>
  <c r="R1033" i="15"/>
  <c r="R890" i="15"/>
  <c r="R898" i="15"/>
  <c r="R906" i="15"/>
  <c r="R914" i="15"/>
  <c r="R922" i="15"/>
  <c r="R930" i="15"/>
  <c r="R938" i="15"/>
  <c r="R946" i="15"/>
  <c r="R954" i="15"/>
  <c r="R962" i="15"/>
  <c r="R970" i="15"/>
  <c r="R978" i="15"/>
  <c r="R986" i="15"/>
  <c r="R994" i="15"/>
  <c r="R1002" i="15"/>
  <c r="R1010" i="15"/>
  <c r="R1018" i="15"/>
  <c r="R1026" i="15"/>
  <c r="R1034" i="15"/>
  <c r="Q7" i="14" s="1"/>
  <c r="R7" i="14" s="1"/>
  <c r="R891" i="15"/>
  <c r="R899" i="15"/>
  <c r="R907" i="15"/>
  <c r="R915" i="15"/>
  <c r="R923" i="15"/>
  <c r="R931" i="15"/>
  <c r="R939" i="15"/>
  <c r="R947" i="15"/>
  <c r="R955" i="15"/>
  <c r="R963" i="15"/>
  <c r="R971" i="15"/>
  <c r="R979" i="15"/>
  <c r="R987" i="15"/>
  <c r="R995" i="15"/>
  <c r="R1003" i="15"/>
  <c r="R1011" i="15"/>
  <c r="R1019" i="15"/>
  <c r="R1027" i="15"/>
  <c r="R885" i="15"/>
  <c r="R892" i="15"/>
  <c r="R900" i="15"/>
  <c r="R908" i="15"/>
  <c r="R916" i="15"/>
  <c r="R924" i="15"/>
  <c r="R932" i="15"/>
  <c r="R940" i="15"/>
  <c r="R948" i="15"/>
  <c r="R956" i="15"/>
  <c r="R964" i="15"/>
  <c r="R972" i="15"/>
  <c r="R980" i="15"/>
  <c r="R988" i="15"/>
  <c r="R996" i="15"/>
  <c r="R1004" i="15"/>
  <c r="R1012" i="15"/>
  <c r="R1020" i="15"/>
  <c r="R1028" i="15"/>
  <c r="R893" i="15"/>
  <c r="R901" i="15"/>
  <c r="R909" i="15"/>
  <c r="R917" i="15"/>
  <c r="R925" i="15"/>
  <c r="R933" i="15"/>
  <c r="R941" i="15"/>
  <c r="R949" i="15"/>
  <c r="R957" i="15"/>
  <c r="R965" i="15"/>
  <c r="R887" i="15"/>
  <c r="R910" i="15"/>
  <c r="R928" i="15"/>
  <c r="R951" i="15"/>
  <c r="R973" i="15"/>
  <c r="R989" i="15"/>
  <c r="R1005" i="15"/>
  <c r="R1021" i="15"/>
  <c r="R888" i="15"/>
  <c r="R911" i="15"/>
  <c r="R934" i="15"/>
  <c r="R952" i="15"/>
  <c r="R974" i="15"/>
  <c r="R990" i="15"/>
  <c r="R1006" i="15"/>
  <c r="R1022" i="15"/>
  <c r="R894" i="15"/>
  <c r="R912" i="15"/>
  <c r="R935" i="15"/>
  <c r="R958" i="15"/>
  <c r="R975" i="15"/>
  <c r="R991" i="15"/>
  <c r="R1007" i="15"/>
  <c r="R1023" i="15"/>
  <c r="R895" i="15"/>
  <c r="R918" i="15"/>
  <c r="R936" i="15"/>
  <c r="R959" i="15"/>
  <c r="R976" i="15"/>
  <c r="R992" i="15"/>
  <c r="R1008" i="15"/>
  <c r="R1024" i="15"/>
  <c r="R884" i="15"/>
  <c r="R896" i="15"/>
  <c r="R919" i="15"/>
  <c r="R942" i="15"/>
  <c r="R960" i="15"/>
  <c r="R981" i="15"/>
  <c r="R997" i="15"/>
  <c r="R1013" i="15"/>
  <c r="R1029" i="15"/>
  <c r="R902" i="15"/>
  <c r="R920" i="15"/>
  <c r="R943" i="15"/>
  <c r="R966" i="15"/>
  <c r="R982" i="15"/>
  <c r="R998" i="15"/>
  <c r="R1014" i="15"/>
  <c r="R1030" i="15"/>
  <c r="R903" i="15"/>
  <c r="R983" i="15"/>
  <c r="R904" i="15"/>
  <c r="R984" i="15"/>
  <c r="R926" i="15"/>
  <c r="R999" i="15"/>
  <c r="R927" i="15"/>
  <c r="R1000" i="15"/>
  <c r="R944" i="15"/>
  <c r="R1015" i="15"/>
  <c r="R950" i="15"/>
  <c r="R967" i="15"/>
  <c r="R968" i="15"/>
  <c r="R1016" i="15"/>
  <c r="R1031" i="15"/>
  <c r="R886" i="15"/>
  <c r="R1032" i="15"/>
  <c r="R313" i="15"/>
  <c r="R321" i="15"/>
  <c r="R329" i="15"/>
  <c r="R337" i="15"/>
  <c r="R345" i="15"/>
  <c r="R353" i="15"/>
  <c r="R361" i="15"/>
  <c r="R369" i="15"/>
  <c r="R377" i="15"/>
  <c r="R385" i="15"/>
  <c r="R393" i="15"/>
  <c r="R401" i="15"/>
  <c r="R409" i="15"/>
  <c r="R417" i="15"/>
  <c r="R425" i="15"/>
  <c r="R433" i="15"/>
  <c r="R441" i="15"/>
  <c r="R449" i="15"/>
  <c r="R457" i="15"/>
  <c r="R314" i="15"/>
  <c r="R322" i="15"/>
  <c r="R330" i="15"/>
  <c r="R338" i="15"/>
  <c r="R346" i="15"/>
  <c r="R354" i="15"/>
  <c r="R362" i="15"/>
  <c r="R370" i="15"/>
  <c r="R378" i="15"/>
  <c r="R386" i="15"/>
  <c r="R394" i="15"/>
  <c r="R402" i="15"/>
  <c r="R410" i="15"/>
  <c r="R418" i="15"/>
  <c r="R426" i="15"/>
  <c r="R434" i="15"/>
  <c r="R442" i="15"/>
  <c r="R450" i="15"/>
  <c r="R317" i="15"/>
  <c r="R327" i="15"/>
  <c r="R339" i="15"/>
  <c r="R349" i="15"/>
  <c r="R359" i="15"/>
  <c r="R371" i="15"/>
  <c r="R381" i="15"/>
  <c r="R391" i="15"/>
  <c r="R403" i="15"/>
  <c r="R413" i="15"/>
  <c r="R423" i="15"/>
  <c r="R435" i="15"/>
  <c r="R445" i="15"/>
  <c r="R455" i="15"/>
  <c r="R464" i="15"/>
  <c r="R472" i="15"/>
  <c r="R480" i="15"/>
  <c r="R488" i="15"/>
  <c r="R318" i="15"/>
  <c r="R328" i="15"/>
  <c r="R340" i="15"/>
  <c r="R350" i="15"/>
  <c r="R360" i="15"/>
  <c r="R372" i="15"/>
  <c r="R382" i="15"/>
  <c r="R392" i="15"/>
  <c r="R404" i="15"/>
  <c r="R414" i="15"/>
  <c r="R424" i="15"/>
  <c r="R436" i="15"/>
  <c r="R446" i="15"/>
  <c r="R456" i="15"/>
  <c r="R465" i="15"/>
  <c r="R473" i="15"/>
  <c r="R481" i="15"/>
  <c r="R489" i="15"/>
  <c r="R319" i="15"/>
  <c r="R331" i="15"/>
  <c r="R341" i="15"/>
  <c r="R351" i="15"/>
  <c r="R363" i="15"/>
  <c r="R373" i="15"/>
  <c r="R383" i="15"/>
  <c r="R395" i="15"/>
  <c r="R405" i="15"/>
  <c r="R415" i="15"/>
  <c r="R427" i="15"/>
  <c r="R437" i="15"/>
  <c r="R447" i="15"/>
  <c r="R458" i="15"/>
  <c r="R466" i="15"/>
  <c r="R474" i="15"/>
  <c r="R482" i="15"/>
  <c r="R490" i="15"/>
  <c r="Q4" i="14" s="1"/>
  <c r="R4" i="14" s="1"/>
  <c r="R310" i="15"/>
  <c r="R320" i="15"/>
  <c r="R332" i="15"/>
  <c r="R342" i="15"/>
  <c r="R352" i="15"/>
  <c r="R364" i="15"/>
  <c r="R374" i="15"/>
  <c r="R384" i="15"/>
  <c r="R396" i="15"/>
  <c r="R406" i="15"/>
  <c r="R416" i="15"/>
  <c r="R428" i="15"/>
  <c r="R438" i="15"/>
  <c r="R448" i="15"/>
  <c r="R459" i="15"/>
  <c r="R467" i="15"/>
  <c r="R475" i="15"/>
  <c r="R483" i="15"/>
  <c r="R309" i="15"/>
  <c r="R311" i="15"/>
  <c r="R323" i="15"/>
  <c r="R333" i="15"/>
  <c r="R343" i="15"/>
  <c r="R355" i="15"/>
  <c r="R365" i="15"/>
  <c r="R375" i="15"/>
  <c r="R387" i="15"/>
  <c r="R397" i="15"/>
  <c r="R407" i="15"/>
  <c r="R419" i="15"/>
  <c r="R429" i="15"/>
  <c r="R439" i="15"/>
  <c r="R451" i="15"/>
  <c r="R460" i="15"/>
  <c r="R468" i="15"/>
  <c r="R476" i="15"/>
  <c r="R484" i="15"/>
  <c r="R308" i="15"/>
  <c r="R325" i="15"/>
  <c r="R356" i="15"/>
  <c r="R380" i="15"/>
  <c r="R411" i="15"/>
  <c r="R326" i="15"/>
  <c r="R357" i="15"/>
  <c r="R388" i="15"/>
  <c r="R412" i="15"/>
  <c r="R443" i="15"/>
  <c r="R469" i="15"/>
  <c r="R487" i="15"/>
  <c r="R334" i="15"/>
  <c r="R358" i="15"/>
  <c r="R389" i="15"/>
  <c r="R420" i="15"/>
  <c r="R444" i="15"/>
  <c r="R470" i="15"/>
  <c r="R335" i="15"/>
  <c r="R366" i="15"/>
  <c r="R390" i="15"/>
  <c r="R421" i="15"/>
  <c r="R312" i="15"/>
  <c r="R336" i="15"/>
  <c r="R367" i="15"/>
  <c r="R398" i="15"/>
  <c r="R422" i="15"/>
  <c r="R453" i="15"/>
  <c r="R477" i="15"/>
  <c r="R324" i="15"/>
  <c r="R348" i="15"/>
  <c r="R379" i="15"/>
  <c r="R408" i="15"/>
  <c r="R432" i="15"/>
  <c r="R462" i="15"/>
  <c r="R485" i="15"/>
  <c r="R376" i="15"/>
  <c r="R461" i="15"/>
  <c r="R399" i="15"/>
  <c r="R463" i="15"/>
  <c r="R400" i="15"/>
  <c r="R471" i="15"/>
  <c r="R347" i="15"/>
  <c r="R452" i="15"/>
  <c r="R368" i="15"/>
  <c r="R430" i="15"/>
  <c r="R431" i="15"/>
  <c r="R440" i="15"/>
  <c r="R454" i="15"/>
  <c r="R344" i="15"/>
  <c r="R486" i="15"/>
  <c r="R479" i="15"/>
  <c r="R1037" i="15"/>
  <c r="R1045" i="15"/>
  <c r="R1053" i="15"/>
  <c r="R1061" i="15"/>
  <c r="R1069" i="15"/>
  <c r="R1077" i="15"/>
  <c r="R1085" i="15"/>
  <c r="R1038" i="15"/>
  <c r="R1046" i="15"/>
  <c r="R1054" i="15"/>
  <c r="R1062" i="15"/>
  <c r="R1070" i="15"/>
  <c r="R1078" i="15"/>
  <c r="R1039" i="15"/>
  <c r="R1047" i="15"/>
  <c r="R1055" i="15"/>
  <c r="R1063" i="15"/>
  <c r="R1071" i="15"/>
  <c r="R1079" i="15"/>
  <c r="R1040" i="15"/>
  <c r="R1048" i="15"/>
  <c r="R1056" i="15"/>
  <c r="R1064" i="15"/>
  <c r="R1072" i="15"/>
  <c r="R1080" i="15"/>
  <c r="R1041" i="15"/>
  <c r="R1049" i="15"/>
  <c r="R1057" i="15"/>
  <c r="R1065" i="15"/>
  <c r="R1073" i="15"/>
  <c r="R1081" i="15"/>
  <c r="R1044" i="15"/>
  <c r="R1052" i="15"/>
  <c r="R1060" i="15"/>
  <c r="R1068" i="15"/>
  <c r="R1076" i="15"/>
  <c r="R1084" i="15"/>
  <c r="R1066" i="15"/>
  <c r="R1088" i="15"/>
  <c r="R1096" i="15"/>
  <c r="R1104" i="15"/>
  <c r="R1112" i="15"/>
  <c r="R1120" i="15"/>
  <c r="R1128" i="15"/>
  <c r="R1136" i="15"/>
  <c r="R1144" i="15"/>
  <c r="R1152" i="15"/>
  <c r="R1160" i="15"/>
  <c r="R1168" i="15"/>
  <c r="R1176" i="15"/>
  <c r="R1184" i="15"/>
  <c r="R1192" i="15"/>
  <c r="R1200" i="15"/>
  <c r="R1208" i="15"/>
  <c r="R1216" i="15"/>
  <c r="R1224" i="15"/>
  <c r="R1232" i="15"/>
  <c r="R1240" i="15"/>
  <c r="R1248" i="15"/>
  <c r="R1256" i="15"/>
  <c r="Q8" i="14" s="1"/>
  <c r="R8" i="14" s="1"/>
  <c r="R1067" i="15"/>
  <c r="R1089" i="15"/>
  <c r="R1097" i="15"/>
  <c r="R1105" i="15"/>
  <c r="R1113" i="15"/>
  <c r="R1121" i="15"/>
  <c r="R1129" i="15"/>
  <c r="R1137" i="15"/>
  <c r="R1145" i="15"/>
  <c r="R1153" i="15"/>
  <c r="R1161" i="15"/>
  <c r="R1169" i="15"/>
  <c r="R1177" i="15"/>
  <c r="R1185" i="15"/>
  <c r="R1193" i="15"/>
  <c r="R1201" i="15"/>
  <c r="R1209" i="15"/>
  <c r="R1217" i="15"/>
  <c r="R1225" i="15"/>
  <c r="R1233" i="15"/>
  <c r="R1241" i="15"/>
  <c r="R1249" i="15"/>
  <c r="R1042" i="15"/>
  <c r="R1074" i="15"/>
  <c r="R1090" i="15"/>
  <c r="R1098" i="15"/>
  <c r="R1106" i="15"/>
  <c r="R1114" i="15"/>
  <c r="R1122" i="15"/>
  <c r="R1130" i="15"/>
  <c r="R1138" i="15"/>
  <c r="R1146" i="15"/>
  <c r="R1154" i="15"/>
  <c r="R1162" i="15"/>
  <c r="R1170" i="15"/>
  <c r="R1178" i="15"/>
  <c r="R1186" i="15"/>
  <c r="R1194" i="15"/>
  <c r="R1202" i="15"/>
  <c r="R1210" i="15"/>
  <c r="R1218" i="15"/>
  <c r="R1226" i="15"/>
  <c r="R1234" i="15"/>
  <c r="R1242" i="15"/>
  <c r="R1250" i="15"/>
  <c r="R1043" i="15"/>
  <c r="R1075" i="15"/>
  <c r="R1091" i="15"/>
  <c r="R1099" i="15"/>
  <c r="R1107" i="15"/>
  <c r="R1115" i="15"/>
  <c r="R1123" i="15"/>
  <c r="R1131" i="15"/>
  <c r="R1139" i="15"/>
  <c r="R1147" i="15"/>
  <c r="R1155" i="15"/>
  <c r="R1163" i="15"/>
  <c r="R1171" i="15"/>
  <c r="R1179" i="15"/>
  <c r="R1187" i="15"/>
  <c r="R1195" i="15"/>
  <c r="R1203" i="15"/>
  <c r="R1211" i="15"/>
  <c r="R1219" i="15"/>
  <c r="R1227" i="15"/>
  <c r="R1235" i="15"/>
  <c r="R1243" i="15"/>
  <c r="R1251" i="15"/>
  <c r="R1036" i="15"/>
  <c r="R1050" i="15"/>
  <c r="R1082" i="15"/>
  <c r="R1092" i="15"/>
  <c r="R1100" i="15"/>
  <c r="R1108" i="15"/>
  <c r="R1116" i="15"/>
  <c r="R1124" i="15"/>
  <c r="R1132" i="15"/>
  <c r="R1140" i="15"/>
  <c r="R1148" i="15"/>
  <c r="R1156" i="15"/>
  <c r="R1164" i="15"/>
  <c r="R1172" i="15"/>
  <c r="R1180" i="15"/>
  <c r="R1188" i="15"/>
  <c r="R1196" i="15"/>
  <c r="R1204" i="15"/>
  <c r="R1212" i="15"/>
  <c r="R1220" i="15"/>
  <c r="R1228" i="15"/>
  <c r="R1236" i="15"/>
  <c r="R1244" i="15"/>
  <c r="R1252" i="15"/>
  <c r="R1035" i="15"/>
  <c r="R1094" i="15"/>
  <c r="R1117" i="15"/>
  <c r="R1135" i="15"/>
  <c r="R1158" i="15"/>
  <c r="R1181" i="15"/>
  <c r="R1199" i="15"/>
  <c r="R1222" i="15"/>
  <c r="R1245" i="15"/>
  <c r="R1051" i="15"/>
  <c r="R1095" i="15"/>
  <c r="R1118" i="15"/>
  <c r="R1141" i="15"/>
  <c r="R1159" i="15"/>
  <c r="R1182" i="15"/>
  <c r="R1205" i="15"/>
  <c r="R1223" i="15"/>
  <c r="R1246" i="15"/>
  <c r="R1058" i="15"/>
  <c r="R1101" i="15"/>
  <c r="R1119" i="15"/>
  <c r="R1142" i="15"/>
  <c r="R1165" i="15"/>
  <c r="R1183" i="15"/>
  <c r="R1206" i="15"/>
  <c r="R1229" i="15"/>
  <c r="R1247" i="15"/>
  <c r="R1059" i="15"/>
  <c r="R1102" i="15"/>
  <c r="R1125" i="15"/>
  <c r="R1143" i="15"/>
  <c r="R1166" i="15"/>
  <c r="R1189" i="15"/>
  <c r="R1207" i="15"/>
  <c r="R1230" i="15"/>
  <c r="R1253" i="15"/>
  <c r="R1083" i="15"/>
  <c r="R1103" i="15"/>
  <c r="R1126" i="15"/>
  <c r="R1149" i="15"/>
  <c r="R1167" i="15"/>
  <c r="R1190" i="15"/>
  <c r="R1213" i="15"/>
  <c r="R1231" i="15"/>
  <c r="R1254" i="15"/>
  <c r="R1086" i="15"/>
  <c r="R1109" i="15"/>
  <c r="R1127" i="15"/>
  <c r="R1150" i="15"/>
  <c r="R1173" i="15"/>
  <c r="R1191" i="15"/>
  <c r="R1214" i="15"/>
  <c r="R1237" i="15"/>
  <c r="R1255" i="15"/>
  <c r="R1110" i="15"/>
  <c r="R1197" i="15"/>
  <c r="R1111" i="15"/>
  <c r="R1198" i="15"/>
  <c r="R1133" i="15"/>
  <c r="R1215" i="15"/>
  <c r="R1134" i="15"/>
  <c r="R1221" i="15"/>
  <c r="R1151" i="15"/>
  <c r="R1238" i="15"/>
  <c r="R1087" i="15"/>
  <c r="R1093" i="15"/>
  <c r="R1157" i="15"/>
  <c r="R1174" i="15"/>
  <c r="R1175" i="15"/>
  <c r="R1239" i="15"/>
  <c r="R653" i="15"/>
  <c r="R661" i="15"/>
  <c r="R669" i="15"/>
  <c r="R677" i="15"/>
  <c r="R685" i="15"/>
  <c r="R693" i="15"/>
  <c r="R701" i="15"/>
  <c r="R709" i="15"/>
  <c r="R717" i="15"/>
  <c r="R725" i="15"/>
  <c r="R733" i="15"/>
  <c r="R741" i="15"/>
  <c r="R749" i="15"/>
  <c r="R757" i="15"/>
  <c r="R765" i="15"/>
  <c r="R773" i="15"/>
  <c r="R781" i="15"/>
  <c r="R789" i="15"/>
  <c r="R797" i="15"/>
  <c r="R805" i="15"/>
  <c r="R813" i="15"/>
  <c r="R821" i="15"/>
  <c r="R655" i="15"/>
  <c r="R663" i="15"/>
  <c r="R671" i="15"/>
  <c r="R679" i="15"/>
  <c r="R687" i="15"/>
  <c r="R695" i="15"/>
  <c r="R703" i="15"/>
  <c r="R711" i="15"/>
  <c r="R719" i="15"/>
  <c r="R727" i="15"/>
  <c r="R735" i="15"/>
  <c r="R743" i="15"/>
  <c r="R751" i="15"/>
  <c r="R759" i="15"/>
  <c r="R767" i="15"/>
  <c r="R775" i="15"/>
  <c r="R783" i="15"/>
  <c r="R791" i="15"/>
  <c r="R799" i="15"/>
  <c r="R807" i="15"/>
  <c r="R815" i="15"/>
  <c r="R823" i="15"/>
  <c r="R656" i="15"/>
  <c r="R664" i="15"/>
  <c r="R672" i="15"/>
  <c r="R680" i="15"/>
  <c r="R688" i="15"/>
  <c r="R696" i="15"/>
  <c r="R704" i="15"/>
  <c r="R712" i="15"/>
  <c r="R720" i="15"/>
  <c r="R728" i="15"/>
  <c r="R736" i="15"/>
  <c r="R744" i="15"/>
  <c r="R752" i="15"/>
  <c r="R760" i="15"/>
  <c r="R768" i="15"/>
  <c r="R776" i="15"/>
  <c r="R784" i="15"/>
  <c r="R792" i="15"/>
  <c r="R800" i="15"/>
  <c r="R808" i="15"/>
  <c r="R816" i="15"/>
  <c r="R824" i="15"/>
  <c r="R832" i="15"/>
  <c r="R660" i="15"/>
  <c r="R674" i="15"/>
  <c r="R686" i="15"/>
  <c r="R699" i="15"/>
  <c r="R713" i="15"/>
  <c r="R724" i="15"/>
  <c r="R738" i="15"/>
  <c r="R750" i="15"/>
  <c r="R763" i="15"/>
  <c r="R777" i="15"/>
  <c r="R788" i="15"/>
  <c r="R802" i="15"/>
  <c r="R814" i="15"/>
  <c r="R827" i="15"/>
  <c r="R836" i="15"/>
  <c r="R844" i="15"/>
  <c r="R852" i="15"/>
  <c r="R860" i="15"/>
  <c r="R868" i="15"/>
  <c r="R876" i="15"/>
  <c r="R652" i="15"/>
  <c r="R662" i="15"/>
  <c r="R675" i="15"/>
  <c r="R689" i="15"/>
  <c r="R700" i="15"/>
  <c r="R714" i="15"/>
  <c r="R726" i="15"/>
  <c r="R739" i="15"/>
  <c r="R753" i="15"/>
  <c r="R764" i="15"/>
  <c r="R778" i="15"/>
  <c r="R790" i="15"/>
  <c r="R803" i="15"/>
  <c r="R817" i="15"/>
  <c r="R828" i="15"/>
  <c r="R837" i="15"/>
  <c r="R845" i="15"/>
  <c r="R853" i="15"/>
  <c r="R861" i="15"/>
  <c r="R869" i="15"/>
  <c r="R877" i="15"/>
  <c r="R665" i="15"/>
  <c r="R676" i="15"/>
  <c r="R690" i="15"/>
  <c r="R702" i="15"/>
  <c r="R715" i="15"/>
  <c r="R729" i="15"/>
  <c r="R740" i="15"/>
  <c r="R754" i="15"/>
  <c r="R766" i="15"/>
  <c r="R779" i="15"/>
  <c r="R793" i="15"/>
  <c r="R804" i="15"/>
  <c r="R818" i="15"/>
  <c r="R829" i="15"/>
  <c r="R838" i="15"/>
  <c r="R846" i="15"/>
  <c r="R854" i="15"/>
  <c r="R862" i="15"/>
  <c r="R870" i="15"/>
  <c r="R878" i="15"/>
  <c r="R666" i="15"/>
  <c r="R678" i="15"/>
  <c r="R691" i="15"/>
  <c r="R705" i="15"/>
  <c r="R716" i="15"/>
  <c r="R730" i="15"/>
  <c r="R742" i="15"/>
  <c r="R755" i="15"/>
  <c r="R769" i="15"/>
  <c r="R780" i="15"/>
  <c r="R794" i="15"/>
  <c r="R806" i="15"/>
  <c r="R819" i="15"/>
  <c r="R830" i="15"/>
  <c r="R839" i="15"/>
  <c r="R847" i="15"/>
  <c r="R855" i="15"/>
  <c r="R863" i="15"/>
  <c r="R871" i="15"/>
  <c r="R879" i="15"/>
  <c r="R651" i="15"/>
  <c r="R654" i="15"/>
  <c r="R667" i="15"/>
  <c r="R681" i="15"/>
  <c r="R692" i="15"/>
  <c r="R706" i="15"/>
  <c r="R718" i="15"/>
  <c r="R731" i="15"/>
  <c r="R745" i="15"/>
  <c r="R756" i="15"/>
  <c r="R770" i="15"/>
  <c r="R782" i="15"/>
  <c r="R795" i="15"/>
  <c r="R809" i="15"/>
  <c r="R820" i="15"/>
  <c r="R831" i="15"/>
  <c r="R840" i="15"/>
  <c r="R848" i="15"/>
  <c r="R856" i="15"/>
  <c r="R864" i="15"/>
  <c r="R872" i="15"/>
  <c r="R880" i="15"/>
  <c r="R657" i="15"/>
  <c r="R668" i="15"/>
  <c r="R682" i="15"/>
  <c r="R694" i="15"/>
  <c r="R707" i="15"/>
  <c r="R721" i="15"/>
  <c r="R732" i="15"/>
  <c r="R746" i="15"/>
  <c r="R758" i="15"/>
  <c r="R771" i="15"/>
  <c r="R785" i="15"/>
  <c r="R796" i="15"/>
  <c r="R810" i="15"/>
  <c r="R822" i="15"/>
  <c r="R833" i="15"/>
  <c r="R841" i="15"/>
  <c r="R849" i="15"/>
  <c r="R857" i="15"/>
  <c r="R865" i="15"/>
  <c r="R873" i="15"/>
  <c r="R881" i="15"/>
  <c r="R684" i="15"/>
  <c r="R737" i="15"/>
  <c r="R787" i="15"/>
  <c r="R835" i="15"/>
  <c r="R867" i="15"/>
  <c r="R697" i="15"/>
  <c r="R747" i="15"/>
  <c r="R798" i="15"/>
  <c r="R842" i="15"/>
  <c r="R874" i="15"/>
  <c r="R698" i="15"/>
  <c r="R748" i="15"/>
  <c r="R801" i="15"/>
  <c r="R843" i="15"/>
  <c r="R875" i="15"/>
  <c r="R658" i="15"/>
  <c r="R708" i="15"/>
  <c r="R761" i="15"/>
  <c r="R811" i="15"/>
  <c r="R850" i="15"/>
  <c r="R882" i="15"/>
  <c r="R659" i="15"/>
  <c r="R710" i="15"/>
  <c r="R762" i="15"/>
  <c r="R812" i="15"/>
  <c r="R851" i="15"/>
  <c r="R883" i="15"/>
  <c r="Q6" i="14" s="1"/>
  <c r="R6" i="14" s="1"/>
  <c r="R774" i="15"/>
  <c r="R670" i="15"/>
  <c r="R786" i="15"/>
  <c r="R673" i="15"/>
  <c r="R825" i="15"/>
  <c r="R683" i="15"/>
  <c r="R826" i="15"/>
  <c r="R722" i="15"/>
  <c r="R834" i="15"/>
  <c r="R772" i="15"/>
  <c r="R866" i="15"/>
  <c r="R858" i="15"/>
  <c r="R859" i="15"/>
  <c r="R723" i="15"/>
  <c r="R734" i="15"/>
  <c r="R496" i="15"/>
  <c r="R504" i="15"/>
  <c r="R512" i="15"/>
  <c r="R520" i="15"/>
  <c r="R528" i="15"/>
  <c r="R536" i="15"/>
  <c r="R544" i="15"/>
  <c r="R552" i="15"/>
  <c r="R560" i="15"/>
  <c r="R568" i="15"/>
  <c r="R576" i="15"/>
  <c r="R584" i="15"/>
  <c r="R592" i="15"/>
  <c r="R600" i="15"/>
  <c r="R608" i="15"/>
  <c r="R616" i="15"/>
  <c r="R624" i="15"/>
  <c r="R632" i="15"/>
  <c r="R640" i="15"/>
  <c r="R648" i="15"/>
  <c r="R497" i="15"/>
  <c r="R505" i="15"/>
  <c r="R513" i="15"/>
  <c r="R521" i="15"/>
  <c r="R529" i="15"/>
  <c r="R537" i="15"/>
  <c r="R545" i="15"/>
  <c r="R553" i="15"/>
  <c r="R561" i="15"/>
  <c r="R569" i="15"/>
  <c r="R577" i="15"/>
  <c r="R585" i="15"/>
  <c r="R593" i="15"/>
  <c r="R601" i="15"/>
  <c r="R609" i="15"/>
  <c r="R617" i="15"/>
  <c r="R625" i="15"/>
  <c r="R633" i="15"/>
  <c r="R641" i="15"/>
  <c r="R649" i="15"/>
  <c r="R498" i="15"/>
  <c r="R506" i="15"/>
  <c r="R514" i="15"/>
  <c r="R522" i="15"/>
  <c r="R530" i="15"/>
  <c r="R538" i="15"/>
  <c r="R546" i="15"/>
  <c r="R554" i="15"/>
  <c r="R562" i="15"/>
  <c r="R570" i="15"/>
  <c r="R578" i="15"/>
  <c r="R586" i="15"/>
  <c r="R594" i="15"/>
  <c r="R602" i="15"/>
  <c r="R610" i="15"/>
  <c r="R618" i="15"/>
  <c r="R626" i="15"/>
  <c r="R634" i="15"/>
  <c r="R642" i="15"/>
  <c r="R650" i="15"/>
  <c r="Q5" i="14" s="1"/>
  <c r="R5" i="14" s="1"/>
  <c r="R499" i="15"/>
  <c r="R507" i="15"/>
  <c r="R515" i="15"/>
  <c r="R523" i="15"/>
  <c r="R531" i="15"/>
  <c r="R539" i="15"/>
  <c r="R547" i="15"/>
  <c r="R555" i="15"/>
  <c r="R563" i="15"/>
  <c r="R571" i="15"/>
  <c r="R579" i="15"/>
  <c r="R587" i="15"/>
  <c r="R595" i="15"/>
  <c r="R603" i="15"/>
  <c r="R611" i="15"/>
  <c r="R619" i="15"/>
  <c r="R627" i="15"/>
  <c r="R635" i="15"/>
  <c r="R643" i="15"/>
  <c r="R492" i="15"/>
  <c r="R500" i="15"/>
  <c r="R508" i="15"/>
  <c r="R516" i="15"/>
  <c r="R524" i="15"/>
  <c r="R532" i="15"/>
  <c r="R540" i="15"/>
  <c r="R548" i="15"/>
  <c r="R556" i="15"/>
  <c r="R564" i="15"/>
  <c r="R572" i="15"/>
  <c r="R580" i="15"/>
  <c r="R588" i="15"/>
  <c r="R596" i="15"/>
  <c r="R604" i="15"/>
  <c r="R612" i="15"/>
  <c r="R620" i="15"/>
  <c r="R628" i="15"/>
  <c r="R636" i="15"/>
  <c r="R644" i="15"/>
  <c r="R493" i="15"/>
  <c r="R501" i="15"/>
  <c r="R509" i="15"/>
  <c r="R517" i="15"/>
  <c r="R525" i="15"/>
  <c r="R533" i="15"/>
  <c r="R541" i="15"/>
  <c r="R549" i="15"/>
  <c r="R557" i="15"/>
  <c r="R565" i="15"/>
  <c r="R573" i="15"/>
  <c r="R581" i="15"/>
  <c r="R589" i="15"/>
  <c r="R597" i="15"/>
  <c r="R605" i="15"/>
  <c r="R613" i="15"/>
  <c r="R621" i="15"/>
  <c r="R629" i="15"/>
  <c r="R637" i="15"/>
  <c r="R645" i="15"/>
  <c r="R491" i="15"/>
  <c r="R495" i="15"/>
  <c r="R527" i="15"/>
  <c r="R559" i="15"/>
  <c r="R591" i="15"/>
  <c r="R623" i="15"/>
  <c r="R502" i="15"/>
  <c r="R534" i="15"/>
  <c r="R566" i="15"/>
  <c r="R598" i="15"/>
  <c r="R630" i="15"/>
  <c r="R503" i="15"/>
  <c r="R535" i="15"/>
  <c r="R567" i="15"/>
  <c r="R599" i="15"/>
  <c r="R631" i="15"/>
  <c r="R510" i="15"/>
  <c r="R542" i="15"/>
  <c r="R574" i="15"/>
  <c r="R606" i="15"/>
  <c r="R638" i="15"/>
  <c r="R511" i="15"/>
  <c r="R543" i="15"/>
  <c r="R575" i="15"/>
  <c r="R607" i="15"/>
  <c r="R639" i="15"/>
  <c r="R558" i="15"/>
  <c r="R647" i="15"/>
  <c r="R582" i="15"/>
  <c r="R494" i="15"/>
  <c r="R583" i="15"/>
  <c r="R518" i="15"/>
  <c r="R590" i="15"/>
  <c r="R519" i="15"/>
  <c r="R614" i="15"/>
  <c r="R551" i="15"/>
  <c r="R646" i="15"/>
  <c r="R615" i="15"/>
  <c r="R550" i="15"/>
  <c r="R622" i="15"/>
  <c r="R526" i="15"/>
  <c r="R5" i="15"/>
  <c r="R67" i="15"/>
  <c r="R131" i="15"/>
  <c r="R195" i="15"/>
  <c r="R259" i="15"/>
  <c r="R11" i="15"/>
  <c r="R75" i="15"/>
  <c r="R139" i="15"/>
  <c r="R203" i="15"/>
  <c r="R267" i="15"/>
  <c r="R19" i="15"/>
  <c r="R83" i="15"/>
  <c r="R147" i="15"/>
  <c r="R211" i="15"/>
  <c r="R275" i="15"/>
  <c r="R27" i="15"/>
  <c r="R91" i="15"/>
  <c r="R155" i="15"/>
  <c r="R219" i="15"/>
  <c r="R283" i="15"/>
  <c r="R35" i="15"/>
  <c r="R99" i="15"/>
  <c r="R163" i="15"/>
  <c r="R227" i="15"/>
  <c r="R291" i="15"/>
  <c r="R179" i="15"/>
  <c r="R43" i="15"/>
  <c r="R187" i="15"/>
  <c r="R59" i="15"/>
  <c r="R243" i="15"/>
  <c r="R123" i="15"/>
  <c r="R307" i="15"/>
  <c r="Q3" i="14" s="1"/>
  <c r="R3" i="14" s="1"/>
  <c r="R12" i="14" s="1"/>
  <c r="R235" i="15"/>
  <c r="R251" i="15"/>
  <c r="R299" i="15"/>
  <c r="R115" i="15"/>
  <c r="R107" i="15"/>
  <c r="R51" i="15"/>
  <c r="R478" i="15"/>
  <c r="R316" i="15"/>
  <c r="R315" i="15"/>
  <c r="R4" i="15"/>
  <c r="R300" i="15"/>
  <c r="R292" i="15"/>
  <c r="R284" i="15"/>
  <c r="R276" i="15"/>
  <c r="R268" i="15"/>
  <c r="R260" i="15"/>
  <c r="R252" i="15"/>
  <c r="R244" i="15"/>
  <c r="R236" i="15"/>
  <c r="R228" i="15"/>
  <c r="R220" i="15"/>
  <c r="R212" i="15"/>
  <c r="R204" i="15"/>
  <c r="R196" i="15"/>
  <c r="R188" i="15"/>
  <c r="R180" i="15"/>
  <c r="R172" i="15"/>
  <c r="R164" i="15"/>
  <c r="R156" i="15"/>
  <c r="R148" i="15"/>
  <c r="R140" i="15"/>
  <c r="R132" i="15"/>
  <c r="R124" i="15"/>
  <c r="R116" i="15"/>
  <c r="R108" i="15"/>
  <c r="R100" i="15"/>
  <c r="R92" i="15"/>
  <c r="R84" i="15"/>
  <c r="R76" i="15"/>
  <c r="R68" i="15"/>
  <c r="R60" i="15"/>
  <c r="R52" i="15"/>
  <c r="R44" i="15"/>
  <c r="R36" i="15"/>
  <c r="R28" i="15"/>
  <c r="R20" i="15"/>
  <c r="R12" i="15"/>
  <c r="R306" i="15"/>
  <c r="R298" i="15"/>
  <c r="R290" i="15"/>
  <c r="R282" i="15"/>
  <c r="R274" i="15"/>
  <c r="R266" i="15"/>
  <c r="R258" i="15"/>
  <c r="R250" i="15"/>
  <c r="R242" i="15"/>
  <c r="R234" i="15"/>
  <c r="R226" i="15"/>
  <c r="R218" i="15"/>
  <c r="R210" i="15"/>
  <c r="R202" i="15"/>
  <c r="R194" i="15"/>
  <c r="R186" i="15"/>
  <c r="R178" i="15"/>
  <c r="R170" i="15"/>
  <c r="R162" i="15"/>
  <c r="R154" i="15"/>
  <c r="R146" i="15"/>
  <c r="R138" i="15"/>
  <c r="R130" i="15"/>
  <c r="R122" i="15"/>
  <c r="R114" i="15"/>
  <c r="R106" i="15"/>
  <c r="R98" i="15"/>
  <c r="R90" i="15"/>
  <c r="R82" i="15"/>
  <c r="R74" i="15"/>
  <c r="R66" i="15"/>
  <c r="R58" i="15"/>
  <c r="R50" i="15"/>
  <c r="R42" i="15"/>
  <c r="R34" i="15"/>
  <c r="R26" i="15"/>
  <c r="R18" i="15"/>
  <c r="R10" i="15"/>
  <c r="R305" i="15"/>
  <c r="R297" i="15"/>
  <c r="R289" i="15"/>
  <c r="R281" i="15"/>
  <c r="R273" i="15"/>
  <c r="R265" i="15"/>
  <c r="R257" i="15"/>
  <c r="R249" i="15"/>
  <c r="R241" i="15"/>
  <c r="R233" i="15"/>
  <c r="R225" i="15"/>
  <c r="R217" i="15"/>
  <c r="R209" i="15"/>
  <c r="R201" i="15"/>
  <c r="R193" i="15"/>
  <c r="R185" i="15"/>
  <c r="R177" i="15"/>
  <c r="R169" i="15"/>
  <c r="R161" i="15"/>
  <c r="R153" i="15"/>
  <c r="R145" i="15"/>
  <c r="R137" i="15"/>
  <c r="R129" i="15"/>
  <c r="R121" i="15"/>
  <c r="R113" i="15"/>
  <c r="R105" i="15"/>
  <c r="R97" i="15"/>
  <c r="R89" i="15"/>
  <c r="R81" i="15"/>
  <c r="R73" i="15"/>
  <c r="R65" i="15"/>
  <c r="R57" i="15"/>
  <c r="R49" i="15"/>
  <c r="R41" i="15"/>
  <c r="R33" i="15"/>
  <c r="R25" i="15"/>
  <c r="R17" i="15"/>
  <c r="R9" i="15"/>
  <c r="R304" i="15"/>
  <c r="R296" i="15"/>
  <c r="R288" i="15"/>
  <c r="R280" i="15"/>
  <c r="R272" i="15"/>
  <c r="R264" i="15"/>
  <c r="R256" i="15"/>
  <c r="R248" i="15"/>
  <c r="R240" i="15"/>
  <c r="R232" i="15"/>
  <c r="R224" i="15"/>
  <c r="R216" i="15"/>
  <c r="R208" i="15"/>
  <c r="R200" i="15"/>
  <c r="R192" i="15"/>
  <c r="R184" i="15"/>
  <c r="R176" i="15"/>
  <c r="R168" i="15"/>
  <c r="R160" i="15"/>
  <c r="R152" i="15"/>
  <c r="R144" i="15"/>
  <c r="R136" i="15"/>
  <c r="R128" i="15"/>
  <c r="R120" i="15"/>
  <c r="R112" i="15"/>
  <c r="R104" i="15"/>
  <c r="R96" i="15"/>
  <c r="R88" i="15"/>
  <c r="R80" i="15"/>
  <c r="R72" i="15"/>
  <c r="R64" i="15"/>
  <c r="R56" i="15"/>
  <c r="R48" i="15"/>
  <c r="R40" i="15"/>
  <c r="R32" i="15"/>
  <c r="R24" i="15"/>
  <c r="R16" i="15"/>
  <c r="R8" i="15"/>
  <c r="R303" i="15"/>
  <c r="R295" i="15"/>
  <c r="R287" i="15"/>
  <c r="R279" i="15"/>
  <c r="R271" i="15"/>
  <c r="R263" i="15"/>
  <c r="R255" i="15"/>
  <c r="R247" i="15"/>
  <c r="R239" i="15"/>
  <c r="R231" i="15"/>
  <c r="R223" i="15"/>
  <c r="R215" i="15"/>
  <c r="R207" i="15"/>
  <c r="R199" i="15"/>
  <c r="R191" i="15"/>
  <c r="R183" i="15"/>
  <c r="R175" i="15"/>
  <c r="R167" i="15"/>
  <c r="R159" i="15"/>
  <c r="R151" i="15"/>
  <c r="R143" i="15"/>
  <c r="R135" i="15"/>
  <c r="R127" i="15"/>
  <c r="R119" i="15"/>
  <c r="R111" i="15"/>
  <c r="R103" i="15"/>
  <c r="R95" i="15"/>
  <c r="R87" i="15"/>
  <c r="R79" i="15"/>
  <c r="R71" i="15"/>
  <c r="R63" i="15"/>
  <c r="R55" i="15"/>
  <c r="R47" i="15"/>
  <c r="R39" i="15"/>
  <c r="R31" i="15"/>
  <c r="R23" i="15"/>
  <c r="R15" i="15"/>
  <c r="R7" i="15"/>
  <c r="R302" i="15"/>
  <c r="R294" i="15"/>
  <c r="R286" i="15"/>
  <c r="R278" i="15"/>
  <c r="R270" i="15"/>
  <c r="R262" i="15"/>
  <c r="R254" i="15"/>
  <c r="R246" i="15"/>
  <c r="R238" i="15"/>
  <c r="R230" i="15"/>
  <c r="R222" i="15"/>
  <c r="R214" i="15"/>
  <c r="R206" i="15"/>
  <c r="R198" i="15"/>
  <c r="R190" i="15"/>
  <c r="R182" i="15"/>
  <c r="R174" i="15"/>
  <c r="R166" i="15"/>
  <c r="R158" i="15"/>
  <c r="R150" i="15"/>
  <c r="R142" i="15"/>
  <c r="R134" i="15"/>
  <c r="R126" i="15"/>
  <c r="R118" i="15"/>
  <c r="R110" i="15"/>
  <c r="R102" i="15"/>
  <c r="R94" i="15"/>
  <c r="R86" i="15"/>
  <c r="R78" i="15"/>
  <c r="R70" i="15"/>
  <c r="R62" i="15"/>
  <c r="R54" i="15"/>
  <c r="R46" i="15"/>
  <c r="R38" i="15"/>
  <c r="R30" i="15"/>
  <c r="R22" i="15"/>
  <c r="R14" i="15"/>
  <c r="R6" i="15"/>
  <c r="R3" i="15"/>
  <c r="R301" i="15"/>
  <c r="R293" i="15"/>
  <c r="R285" i="15"/>
  <c r="R277" i="15"/>
  <c r="R269" i="15"/>
  <c r="R261" i="15"/>
  <c r="R253" i="15"/>
  <c r="R245" i="15"/>
  <c r="R237" i="15"/>
  <c r="R229" i="15"/>
  <c r="R221" i="15"/>
  <c r="R213" i="15"/>
  <c r="R205" i="15"/>
  <c r="R197" i="15"/>
  <c r="R189" i="15"/>
  <c r="R181" i="15"/>
  <c r="R173" i="15"/>
  <c r="R165" i="15"/>
  <c r="R157" i="15"/>
  <c r="R149" i="15"/>
  <c r="R141" i="15"/>
  <c r="R133" i="15"/>
  <c r="R125" i="15"/>
  <c r="R117" i="15"/>
  <c r="R109" i="15"/>
  <c r="R101" i="15"/>
  <c r="R93" i="15"/>
  <c r="R85" i="15"/>
  <c r="R77" i="15"/>
  <c r="R69" i="15"/>
  <c r="R61" i="15"/>
  <c r="R53" i="15"/>
  <c r="R45" i="15"/>
  <c r="R37" i="15"/>
  <c r="R29" i="15"/>
  <c r="R21" i="15"/>
  <c r="R13" i="15"/>
  <c r="U199" i="15"/>
  <c r="U3" i="15"/>
  <c r="T35" i="15" l="1"/>
  <c r="T143" i="15"/>
  <c r="T147" i="15"/>
  <c r="T97" i="15"/>
  <c r="T83" i="15"/>
  <c r="T267" i="15"/>
  <c r="T11" i="15"/>
  <c r="T19" i="15"/>
  <c r="T27" i="15"/>
  <c r="T36" i="15"/>
  <c r="T44" i="15"/>
  <c r="T52" i="15"/>
  <c r="T60" i="15"/>
  <c r="T68" i="15"/>
  <c r="T76" i="15"/>
  <c r="T84" i="15"/>
  <c r="T92" i="15"/>
  <c r="T100" i="15"/>
  <c r="T108" i="15"/>
  <c r="T116" i="15"/>
  <c r="T124" i="15"/>
  <c r="T132" i="15"/>
  <c r="T140" i="15"/>
  <c r="T148" i="15"/>
  <c r="T156" i="15"/>
  <c r="T164" i="15"/>
  <c r="T172" i="15"/>
  <c r="T180" i="15"/>
  <c r="T188" i="15"/>
  <c r="T196" i="15"/>
  <c r="T204" i="15"/>
  <c r="T212" i="15"/>
  <c r="T220" i="15"/>
  <c r="T228" i="15"/>
  <c r="T236" i="15"/>
  <c r="T244" i="15"/>
  <c r="T252" i="15"/>
  <c r="T260" i="15"/>
  <c r="T268" i="15"/>
  <c r="T276" i="15"/>
  <c r="T284" i="15"/>
  <c r="T292" i="15"/>
  <c r="T300" i="15"/>
  <c r="T12" i="15"/>
  <c r="T20" i="15"/>
  <c r="T28" i="15"/>
  <c r="T37" i="15"/>
  <c r="T45" i="15"/>
  <c r="T53" i="15"/>
  <c r="T61" i="15"/>
  <c r="T69" i="15"/>
  <c r="T77" i="15"/>
  <c r="T85" i="15"/>
  <c r="T93" i="15"/>
  <c r="T101" i="15"/>
  <c r="T109" i="15"/>
  <c r="T117" i="15"/>
  <c r="T125" i="15"/>
  <c r="T133" i="15"/>
  <c r="T141" i="15"/>
  <c r="T149" i="15"/>
  <c r="T157" i="15"/>
  <c r="T165" i="15"/>
  <c r="T173" i="15"/>
  <c r="T181" i="15"/>
  <c r="T189" i="15"/>
  <c r="T197" i="15"/>
  <c r="T205" i="15"/>
  <c r="T213" i="15"/>
  <c r="T221" i="15"/>
  <c r="T229" i="15"/>
  <c r="T237" i="15"/>
  <c r="T245" i="15"/>
  <c r="T253" i="15"/>
  <c r="T261" i="15"/>
  <c r="T269" i="15"/>
  <c r="T277" i="15"/>
  <c r="T285" i="15"/>
  <c r="T293" i="15"/>
  <c r="T301" i="15"/>
  <c r="T5" i="15"/>
  <c r="T13" i="15"/>
  <c r="T21" i="15"/>
  <c r="T29" i="15"/>
  <c r="T38" i="15"/>
  <c r="T46" i="15"/>
  <c r="T54" i="15"/>
  <c r="T62" i="15"/>
  <c r="T70" i="15"/>
  <c r="T78" i="15"/>
  <c r="T86" i="15"/>
  <c r="T94" i="15"/>
  <c r="T102" i="15"/>
  <c r="T110" i="15"/>
  <c r="T118" i="15"/>
  <c r="T126" i="15"/>
  <c r="T134" i="15"/>
  <c r="T142" i="15"/>
  <c r="T150" i="15"/>
  <c r="T158" i="15"/>
  <c r="T166" i="15"/>
  <c r="T174" i="15"/>
  <c r="T182" i="15"/>
  <c r="T190" i="15"/>
  <c r="T198" i="15"/>
  <c r="T206" i="15"/>
  <c r="T214" i="15"/>
  <c r="T222" i="15"/>
  <c r="T230" i="15"/>
  <c r="T238" i="15"/>
  <c r="T246" i="15"/>
  <c r="T254" i="15"/>
  <c r="T262" i="15"/>
  <c r="T270" i="15"/>
  <c r="T278" i="15"/>
  <c r="T286" i="15"/>
  <c r="T294" i="15"/>
  <c r="T302" i="15"/>
  <c r="T7" i="15"/>
  <c r="T15" i="15"/>
  <c r="T23" i="15"/>
  <c r="T31" i="15"/>
  <c r="T40" i="15"/>
  <c r="T48" i="15"/>
  <c r="T56" i="15"/>
  <c r="T64" i="15"/>
  <c r="T72" i="15"/>
  <c r="T80" i="15"/>
  <c r="T88" i="15"/>
  <c r="T96" i="15"/>
  <c r="T104" i="15"/>
  <c r="T112" i="15"/>
  <c r="T120" i="15"/>
  <c r="T128" i="15"/>
  <c r="T136" i="15"/>
  <c r="T144" i="15"/>
  <c r="T152" i="15"/>
  <c r="T160" i="15"/>
  <c r="T168" i="15"/>
  <c r="T176" i="15"/>
  <c r="T184" i="15"/>
  <c r="T192" i="15"/>
  <c r="T200" i="15"/>
  <c r="T208" i="15"/>
  <c r="T216" i="15"/>
  <c r="T224" i="15"/>
  <c r="T232" i="15"/>
  <c r="T240" i="15"/>
  <c r="T248" i="15"/>
  <c r="T256" i="15"/>
  <c r="T264" i="15"/>
  <c r="T272" i="15"/>
  <c r="T280" i="15"/>
  <c r="T288" i="15"/>
  <c r="T296" i="15"/>
  <c r="T304" i="15"/>
  <c r="T9" i="15"/>
  <c r="T17" i="15"/>
  <c r="T25" i="15"/>
  <c r="T34" i="15"/>
  <c r="T42" i="15"/>
  <c r="T50" i="15"/>
  <c r="T58" i="15"/>
  <c r="T66" i="15"/>
  <c r="T74" i="15"/>
  <c r="T82" i="15"/>
  <c r="T90" i="15"/>
  <c r="T98" i="15"/>
  <c r="T106" i="15"/>
  <c r="T114" i="15"/>
  <c r="T122" i="15"/>
  <c r="T130" i="15"/>
  <c r="T138" i="15"/>
  <c r="T146" i="15"/>
  <c r="T154" i="15"/>
  <c r="T162" i="15"/>
  <c r="T170" i="15"/>
  <c r="T178" i="15"/>
  <c r="T186" i="15"/>
  <c r="T194" i="15"/>
  <c r="T202" i="15"/>
  <c r="T210" i="15"/>
  <c r="T218" i="15"/>
  <c r="T226" i="15"/>
  <c r="T234" i="15"/>
  <c r="T242" i="15"/>
  <c r="T250" i="15"/>
  <c r="T258" i="15"/>
  <c r="T266" i="15"/>
  <c r="T274" i="15"/>
  <c r="T282" i="15"/>
  <c r="T290" i="15"/>
  <c r="T298" i="15"/>
  <c r="T306" i="15"/>
  <c r="T33" i="15"/>
  <c r="T22" i="15"/>
  <c r="T43" i="15"/>
  <c r="T65" i="15"/>
  <c r="T87" i="15"/>
  <c r="T107" i="15"/>
  <c r="T129" i="15"/>
  <c r="T151" i="15"/>
  <c r="T171" i="15"/>
  <c r="T193" i="15"/>
  <c r="T215" i="15"/>
  <c r="T235" i="15"/>
  <c r="T257" i="15"/>
  <c r="T279" i="15"/>
  <c r="T299" i="15"/>
  <c r="T24" i="15"/>
  <c r="T47" i="15"/>
  <c r="T67" i="15"/>
  <c r="T89" i="15"/>
  <c r="T111" i="15"/>
  <c r="T131" i="15"/>
  <c r="T153" i="15"/>
  <c r="T175" i="15"/>
  <c r="T195" i="15"/>
  <c r="T217" i="15"/>
  <c r="T239" i="15"/>
  <c r="T259" i="15"/>
  <c r="T281" i="15"/>
  <c r="T303" i="15"/>
  <c r="T6" i="15"/>
  <c r="T26" i="15"/>
  <c r="T49" i="15"/>
  <c r="T71" i="15"/>
  <c r="T91" i="15"/>
  <c r="T113" i="15"/>
  <c r="T135" i="15"/>
  <c r="T155" i="15"/>
  <c r="T177" i="15"/>
  <c r="T199" i="15"/>
  <c r="T219" i="15"/>
  <c r="T241" i="15"/>
  <c r="T263" i="15"/>
  <c r="T283" i="15"/>
  <c r="T305" i="15"/>
  <c r="T8" i="15"/>
  <c r="T30" i="15"/>
  <c r="T51" i="15"/>
  <c r="T73" i="15"/>
  <c r="T95" i="15"/>
  <c r="T115" i="15"/>
  <c r="T137" i="15"/>
  <c r="T159" i="15"/>
  <c r="T179" i="15"/>
  <c r="T201" i="15"/>
  <c r="T223" i="15"/>
  <c r="T243" i="15"/>
  <c r="T265" i="15"/>
  <c r="T287" i="15"/>
  <c r="T16" i="15"/>
  <c r="T39" i="15"/>
  <c r="T59" i="15"/>
  <c r="T81" i="15"/>
  <c r="T103" i="15"/>
  <c r="T123" i="15"/>
  <c r="T145" i="15"/>
  <c r="T167" i="15"/>
  <c r="T187" i="15"/>
  <c r="T209" i="15"/>
  <c r="T231" i="15"/>
  <c r="T251" i="15"/>
  <c r="T273" i="15"/>
  <c r="T295" i="15"/>
  <c r="T55" i="15"/>
  <c r="T105" i="15"/>
  <c r="T163" i="15"/>
  <c r="T225" i="15"/>
  <c r="T275" i="15"/>
  <c r="T57" i="15"/>
  <c r="T119" i="15"/>
  <c r="T169" i="15"/>
  <c r="T227" i="15"/>
  <c r="T289" i="15"/>
  <c r="T10" i="15"/>
  <c r="T63" i="15"/>
  <c r="T121" i="15"/>
  <c r="T183" i="15"/>
  <c r="T233" i="15"/>
  <c r="T291" i="15"/>
  <c r="T14" i="15"/>
  <c r="T75" i="15"/>
  <c r="T127" i="15"/>
  <c r="T185" i="15"/>
  <c r="T247" i="15"/>
  <c r="T297" i="15"/>
  <c r="T18" i="15"/>
  <c r="T79" i="15"/>
  <c r="T139" i="15"/>
  <c r="T191" i="15"/>
  <c r="T249" i="15"/>
  <c r="T41" i="15"/>
  <c r="T99" i="15"/>
  <c r="T161" i="15"/>
  <c r="T211" i="15"/>
  <c r="T271" i="15"/>
  <c r="T3" i="15"/>
  <c r="T255" i="15"/>
  <c r="T32" i="15"/>
  <c r="T4" i="15"/>
  <c r="T207" i="15"/>
  <c r="T203" i="15"/>
  <c r="V3" i="15" l="1"/>
  <c r="W3" i="15" l="1"/>
  <c r="V199" i="15"/>
  <c r="U4" i="15"/>
  <c r="V4" i="15" s="1"/>
  <c r="U5" i="15"/>
  <c r="V5" i="15" s="1"/>
  <c r="U6" i="15"/>
  <c r="V6" i="15" s="1"/>
  <c r="U7" i="15"/>
  <c r="V7" i="15" s="1"/>
  <c r="U8" i="15"/>
  <c r="V8" i="15" s="1"/>
  <c r="U9" i="15"/>
  <c r="V9" i="15" s="1"/>
  <c r="U10" i="15"/>
  <c r="V10" i="15" s="1"/>
  <c r="U11" i="15"/>
  <c r="V11" i="15" s="1"/>
  <c r="U12" i="15"/>
  <c r="V12" i="15" s="1"/>
  <c r="U13" i="15"/>
  <c r="V13" i="15" s="1"/>
  <c r="U14" i="15"/>
  <c r="V14" i="15" s="1"/>
  <c r="U15" i="15"/>
  <c r="V15" i="15" s="1"/>
  <c r="U16" i="15"/>
  <c r="V16" i="15" s="1"/>
  <c r="U17" i="15"/>
  <c r="V17" i="15" s="1"/>
  <c r="U18" i="15"/>
  <c r="V18" i="15" s="1"/>
  <c r="U19" i="15"/>
  <c r="V19" i="15" s="1"/>
  <c r="U20" i="15"/>
  <c r="V20" i="15" s="1"/>
  <c r="U21" i="15"/>
  <c r="V21" i="15" s="1"/>
  <c r="U22" i="15"/>
  <c r="V22" i="15" s="1"/>
  <c r="U23" i="15"/>
  <c r="V23" i="15" s="1"/>
  <c r="U24" i="15"/>
  <c r="V24" i="15" s="1"/>
  <c r="U25" i="15"/>
  <c r="V25" i="15" s="1"/>
  <c r="U26" i="15"/>
  <c r="V26" i="15" s="1"/>
  <c r="U27" i="15"/>
  <c r="V27" i="15" s="1"/>
  <c r="U28" i="15"/>
  <c r="V28" i="15" s="1"/>
  <c r="U29" i="15"/>
  <c r="V29" i="15" s="1"/>
  <c r="U30" i="15"/>
  <c r="V30" i="15" s="1"/>
  <c r="U31" i="15"/>
  <c r="V31" i="15" s="1"/>
  <c r="U32" i="15"/>
  <c r="V32" i="15" s="1"/>
  <c r="U33" i="15"/>
  <c r="V33" i="15" s="1"/>
  <c r="U34" i="15"/>
  <c r="V34" i="15" s="1"/>
  <c r="U35" i="15"/>
  <c r="V35" i="15" s="1"/>
  <c r="U36" i="15"/>
  <c r="V36" i="15" s="1"/>
  <c r="U37" i="15"/>
  <c r="V37" i="15" s="1"/>
  <c r="U38" i="15"/>
  <c r="V38" i="15" s="1"/>
  <c r="U39" i="15"/>
  <c r="V39" i="15" s="1"/>
  <c r="U40" i="15"/>
  <c r="V40" i="15" s="1"/>
  <c r="U41" i="15"/>
  <c r="V41" i="15" s="1"/>
  <c r="U42" i="15"/>
  <c r="V42" i="15" s="1"/>
  <c r="U43" i="15"/>
  <c r="V43" i="15" s="1"/>
  <c r="U44" i="15"/>
  <c r="V44" i="15" s="1"/>
  <c r="U45" i="15"/>
  <c r="V45" i="15" s="1"/>
  <c r="U46" i="15"/>
  <c r="V46" i="15" s="1"/>
  <c r="U47" i="15"/>
  <c r="V47" i="15" s="1"/>
  <c r="U48" i="15"/>
  <c r="V48" i="15" s="1"/>
  <c r="U49" i="15"/>
  <c r="V49" i="15" s="1"/>
  <c r="U50" i="15"/>
  <c r="V50" i="15" s="1"/>
  <c r="U51" i="15"/>
  <c r="V51" i="15" s="1"/>
  <c r="U52" i="15"/>
  <c r="V52" i="15" s="1"/>
  <c r="U53" i="15"/>
  <c r="V53" i="15" s="1"/>
  <c r="U54" i="15"/>
  <c r="V54" i="15" s="1"/>
  <c r="U55" i="15"/>
  <c r="V55" i="15" s="1"/>
  <c r="U56" i="15"/>
  <c r="V56" i="15" s="1"/>
  <c r="U57" i="15"/>
  <c r="V57" i="15" s="1"/>
  <c r="U58" i="15"/>
  <c r="V58" i="15" s="1"/>
  <c r="U59" i="15"/>
  <c r="V59" i="15" s="1"/>
  <c r="U60" i="15"/>
  <c r="V60" i="15" s="1"/>
  <c r="U61" i="15"/>
  <c r="V61" i="15" s="1"/>
  <c r="U62" i="15"/>
  <c r="V62" i="15" s="1"/>
  <c r="U63" i="15"/>
  <c r="V63" i="15" s="1"/>
  <c r="U64" i="15"/>
  <c r="V64" i="15" s="1"/>
  <c r="U65" i="15"/>
  <c r="V65" i="15" s="1"/>
  <c r="U66" i="15"/>
  <c r="V66" i="15" s="1"/>
  <c r="U67" i="15"/>
  <c r="V67" i="15" s="1"/>
  <c r="U68" i="15"/>
  <c r="V68" i="15" s="1"/>
  <c r="U69" i="15"/>
  <c r="V69" i="15" s="1"/>
  <c r="U70" i="15"/>
  <c r="V70" i="15" s="1"/>
  <c r="U71" i="15"/>
  <c r="V71" i="15" s="1"/>
  <c r="U72" i="15"/>
  <c r="V72" i="15" s="1"/>
  <c r="U73" i="15"/>
  <c r="V73" i="15" s="1"/>
  <c r="U74" i="15"/>
  <c r="V74" i="15" s="1"/>
  <c r="U75" i="15"/>
  <c r="V75" i="15" s="1"/>
  <c r="U76" i="15"/>
  <c r="V76" i="15" s="1"/>
  <c r="U77" i="15"/>
  <c r="V77" i="15" s="1"/>
  <c r="U78" i="15"/>
  <c r="V78" i="15" s="1"/>
  <c r="U79" i="15"/>
  <c r="V79" i="15" s="1"/>
  <c r="U80" i="15"/>
  <c r="V80" i="15" s="1"/>
  <c r="U81" i="15"/>
  <c r="V81" i="15" s="1"/>
  <c r="U82" i="15"/>
  <c r="V82" i="15" s="1"/>
  <c r="U83" i="15"/>
  <c r="V83" i="15" s="1"/>
  <c r="U84" i="15"/>
  <c r="V84" i="15" s="1"/>
  <c r="U85" i="15"/>
  <c r="V85" i="15" s="1"/>
  <c r="U86" i="15"/>
  <c r="V86" i="15" s="1"/>
  <c r="U87" i="15"/>
  <c r="V87" i="15" s="1"/>
  <c r="U88" i="15"/>
  <c r="V88" i="15" s="1"/>
  <c r="U89" i="15"/>
  <c r="V89" i="15" s="1"/>
  <c r="U90" i="15"/>
  <c r="V90" i="15" s="1"/>
  <c r="U91" i="15"/>
  <c r="V91" i="15" s="1"/>
  <c r="U92" i="15"/>
  <c r="V92" i="15" s="1"/>
  <c r="U93" i="15"/>
  <c r="V93" i="15" s="1"/>
  <c r="U94" i="15"/>
  <c r="V94" i="15" s="1"/>
  <c r="U95" i="15"/>
  <c r="V95" i="15" s="1"/>
  <c r="U96" i="15"/>
  <c r="V96" i="15" s="1"/>
  <c r="U97" i="15"/>
  <c r="V97" i="15" s="1"/>
  <c r="U98" i="15"/>
  <c r="V98" i="15" s="1"/>
  <c r="U99" i="15"/>
  <c r="V99" i="15" s="1"/>
  <c r="U100" i="15"/>
  <c r="V100" i="15" s="1"/>
  <c r="U101" i="15"/>
  <c r="V101" i="15" s="1"/>
  <c r="U102" i="15"/>
  <c r="V102" i="15" s="1"/>
  <c r="U103" i="15"/>
  <c r="V103" i="15" s="1"/>
  <c r="U104" i="15"/>
  <c r="V104" i="15" s="1"/>
  <c r="U105" i="15"/>
  <c r="V105" i="15" s="1"/>
  <c r="U106" i="15"/>
  <c r="V106" i="15" s="1"/>
  <c r="U107" i="15"/>
  <c r="V107" i="15" s="1"/>
  <c r="U108" i="15"/>
  <c r="V108" i="15" s="1"/>
  <c r="U109" i="15"/>
  <c r="V109" i="15" s="1"/>
  <c r="U110" i="15"/>
  <c r="V110" i="15" s="1"/>
  <c r="U111" i="15"/>
  <c r="V111" i="15" s="1"/>
  <c r="U112" i="15"/>
  <c r="V112" i="15" s="1"/>
  <c r="U113" i="15"/>
  <c r="V113" i="15" s="1"/>
  <c r="U114" i="15"/>
  <c r="V114" i="15" s="1"/>
  <c r="U115" i="15"/>
  <c r="V115" i="15" s="1"/>
  <c r="U116" i="15"/>
  <c r="V116" i="15" s="1"/>
  <c r="U117" i="15"/>
  <c r="V117" i="15" s="1"/>
  <c r="U118" i="15"/>
  <c r="V118" i="15" s="1"/>
  <c r="U119" i="15"/>
  <c r="V119" i="15" s="1"/>
  <c r="U120" i="15"/>
  <c r="V120" i="15" s="1"/>
  <c r="U121" i="15"/>
  <c r="V121" i="15" s="1"/>
  <c r="U122" i="15"/>
  <c r="V122" i="15" s="1"/>
  <c r="U123" i="15"/>
  <c r="V123" i="15" s="1"/>
  <c r="U124" i="15"/>
  <c r="V124" i="15" s="1"/>
  <c r="U125" i="15"/>
  <c r="V125" i="15" s="1"/>
  <c r="U126" i="15"/>
  <c r="V126" i="15" s="1"/>
  <c r="U127" i="15"/>
  <c r="V127" i="15" s="1"/>
  <c r="U128" i="15"/>
  <c r="V128" i="15" s="1"/>
  <c r="U129" i="15"/>
  <c r="V129" i="15" s="1"/>
  <c r="U130" i="15"/>
  <c r="V130" i="15" s="1"/>
  <c r="U131" i="15"/>
  <c r="V131" i="15" s="1"/>
  <c r="U132" i="15"/>
  <c r="V132" i="15" s="1"/>
  <c r="U133" i="15"/>
  <c r="V133" i="15" s="1"/>
  <c r="U134" i="15"/>
  <c r="V134" i="15" s="1"/>
  <c r="U135" i="15"/>
  <c r="V135" i="15" s="1"/>
  <c r="U136" i="15"/>
  <c r="V136" i="15" s="1"/>
  <c r="U137" i="15"/>
  <c r="V137" i="15" s="1"/>
  <c r="U138" i="15"/>
  <c r="V138" i="15" s="1"/>
  <c r="U139" i="15"/>
  <c r="V139" i="15" s="1"/>
  <c r="U140" i="15"/>
  <c r="V140" i="15" s="1"/>
  <c r="U141" i="15"/>
  <c r="V141" i="15" s="1"/>
  <c r="U142" i="15"/>
  <c r="V142" i="15" s="1"/>
  <c r="U143" i="15"/>
  <c r="V143" i="15" s="1"/>
  <c r="U144" i="15"/>
  <c r="V144" i="15" s="1"/>
  <c r="U145" i="15"/>
  <c r="V145" i="15" s="1"/>
  <c r="U146" i="15"/>
  <c r="V146" i="15" s="1"/>
  <c r="U147" i="15"/>
  <c r="V147" i="15" s="1"/>
  <c r="U148" i="15"/>
  <c r="V148" i="15" s="1"/>
  <c r="U149" i="15"/>
  <c r="V149" i="15" s="1"/>
  <c r="U150" i="15"/>
  <c r="V150" i="15" s="1"/>
  <c r="U151" i="15"/>
  <c r="V151" i="15" s="1"/>
  <c r="U152" i="15"/>
  <c r="V152" i="15" s="1"/>
  <c r="U153" i="15"/>
  <c r="V153" i="15" s="1"/>
  <c r="U154" i="15"/>
  <c r="V154" i="15" s="1"/>
  <c r="U155" i="15"/>
  <c r="V155" i="15" s="1"/>
  <c r="U156" i="15"/>
  <c r="V156" i="15" s="1"/>
  <c r="U157" i="15"/>
  <c r="V157" i="15" s="1"/>
  <c r="U158" i="15"/>
  <c r="V158" i="15" s="1"/>
  <c r="U159" i="15"/>
  <c r="V159" i="15" s="1"/>
  <c r="U160" i="15"/>
  <c r="V160" i="15" s="1"/>
  <c r="U161" i="15"/>
  <c r="V161" i="15" s="1"/>
  <c r="U162" i="15"/>
  <c r="V162" i="15" s="1"/>
  <c r="U163" i="15"/>
  <c r="V163" i="15" s="1"/>
  <c r="U164" i="15"/>
  <c r="V164" i="15" s="1"/>
  <c r="U165" i="15"/>
  <c r="V165" i="15" s="1"/>
  <c r="U166" i="15"/>
  <c r="V166" i="15" s="1"/>
  <c r="U167" i="15"/>
  <c r="V167" i="15" s="1"/>
  <c r="U168" i="15"/>
  <c r="V168" i="15" s="1"/>
  <c r="U169" i="15"/>
  <c r="V169" i="15" s="1"/>
  <c r="U170" i="15"/>
  <c r="V170" i="15" s="1"/>
  <c r="U171" i="15"/>
  <c r="V171" i="15" s="1"/>
  <c r="U172" i="15"/>
  <c r="V172" i="15" s="1"/>
  <c r="U173" i="15"/>
  <c r="V173" i="15" s="1"/>
  <c r="U174" i="15"/>
  <c r="V174" i="15" s="1"/>
  <c r="U175" i="15"/>
  <c r="V175" i="15" s="1"/>
  <c r="U176" i="15"/>
  <c r="V176" i="15" s="1"/>
  <c r="U177" i="15"/>
  <c r="V177" i="15" s="1"/>
  <c r="U178" i="15"/>
  <c r="V178" i="15" s="1"/>
  <c r="U179" i="15"/>
  <c r="V179" i="15" s="1"/>
  <c r="U180" i="15"/>
  <c r="V180" i="15" s="1"/>
  <c r="U181" i="15"/>
  <c r="V181" i="15" s="1"/>
  <c r="U182" i="15"/>
  <c r="V182" i="15" s="1"/>
  <c r="U183" i="15"/>
  <c r="V183" i="15" s="1"/>
  <c r="U184" i="15"/>
  <c r="V184" i="15" s="1"/>
  <c r="U185" i="15"/>
  <c r="V185" i="15" s="1"/>
  <c r="U186" i="15"/>
  <c r="V186" i="15" s="1"/>
  <c r="U187" i="15"/>
  <c r="V187" i="15" s="1"/>
  <c r="U188" i="15"/>
  <c r="V188" i="15" s="1"/>
  <c r="U189" i="15"/>
  <c r="V189" i="15" s="1"/>
  <c r="U190" i="15"/>
  <c r="V190" i="15" s="1"/>
  <c r="U191" i="15"/>
  <c r="V191" i="15" s="1"/>
  <c r="U192" i="15"/>
  <c r="V192" i="15" s="1"/>
  <c r="U193" i="15"/>
  <c r="V193" i="15" s="1"/>
  <c r="U194" i="15"/>
  <c r="V194" i="15" s="1"/>
  <c r="U195" i="15"/>
  <c r="V195" i="15" s="1"/>
  <c r="U196" i="15"/>
  <c r="V196" i="15" s="1"/>
  <c r="U197" i="15"/>
  <c r="V197" i="15" s="1"/>
  <c r="U198" i="15"/>
  <c r="V198" i="15" s="1"/>
  <c r="U200" i="15"/>
  <c r="V200" i="15" s="1"/>
  <c r="U201" i="15"/>
  <c r="V201" i="15" s="1"/>
  <c r="U202" i="15"/>
  <c r="V202" i="15" s="1"/>
  <c r="U203" i="15"/>
  <c r="V203" i="15" s="1"/>
  <c r="U204" i="15"/>
  <c r="V204" i="15" s="1"/>
  <c r="U205" i="15"/>
  <c r="V205" i="15" s="1"/>
  <c r="U206" i="15"/>
  <c r="V206" i="15" s="1"/>
  <c r="U207" i="15"/>
  <c r="V207" i="15" s="1"/>
  <c r="U208" i="15"/>
  <c r="V208" i="15" s="1"/>
  <c r="U209" i="15"/>
  <c r="V209" i="15" s="1"/>
  <c r="U210" i="15"/>
  <c r="V210" i="15" s="1"/>
  <c r="U211" i="15"/>
  <c r="V211" i="15" s="1"/>
  <c r="U212" i="15"/>
  <c r="V212" i="15" s="1"/>
  <c r="U213" i="15"/>
  <c r="V213" i="15" s="1"/>
  <c r="U214" i="15"/>
  <c r="V214" i="15" s="1"/>
  <c r="U215" i="15"/>
  <c r="V215" i="15" s="1"/>
  <c r="U216" i="15"/>
  <c r="V216" i="15" s="1"/>
  <c r="U217" i="15"/>
  <c r="V217" i="15" s="1"/>
  <c r="U218" i="15"/>
  <c r="V218" i="15" s="1"/>
  <c r="U219" i="15"/>
  <c r="V219" i="15" s="1"/>
  <c r="U220" i="15"/>
  <c r="V220" i="15" s="1"/>
  <c r="U221" i="15"/>
  <c r="V221" i="15" s="1"/>
  <c r="U222" i="15"/>
  <c r="V222" i="15" s="1"/>
  <c r="U223" i="15"/>
  <c r="V223" i="15" s="1"/>
  <c r="U224" i="15"/>
  <c r="V224" i="15" s="1"/>
  <c r="U225" i="15"/>
  <c r="V225" i="15" s="1"/>
  <c r="U226" i="15"/>
  <c r="V226" i="15" s="1"/>
  <c r="U227" i="15"/>
  <c r="V227" i="15" s="1"/>
  <c r="U228" i="15"/>
  <c r="V228" i="15" s="1"/>
  <c r="U229" i="15"/>
  <c r="V229" i="15" s="1"/>
  <c r="U230" i="15"/>
  <c r="V230" i="15" s="1"/>
  <c r="U231" i="15"/>
  <c r="V231" i="15" s="1"/>
  <c r="U232" i="15"/>
  <c r="V232" i="15" s="1"/>
  <c r="U233" i="15"/>
  <c r="V233" i="15" s="1"/>
  <c r="U234" i="15"/>
  <c r="V234" i="15" s="1"/>
  <c r="U235" i="15"/>
  <c r="V235" i="15" s="1"/>
  <c r="U236" i="15"/>
  <c r="V236" i="15" s="1"/>
  <c r="U237" i="15"/>
  <c r="V237" i="15" s="1"/>
  <c r="U238" i="15"/>
  <c r="V238" i="15" s="1"/>
  <c r="U239" i="15"/>
  <c r="V239" i="15" s="1"/>
  <c r="U240" i="15"/>
  <c r="V240" i="15" s="1"/>
  <c r="U241" i="15"/>
  <c r="V241" i="15" s="1"/>
  <c r="U242" i="15"/>
  <c r="V242" i="15" s="1"/>
  <c r="U243" i="15"/>
  <c r="V243" i="15" s="1"/>
  <c r="U244" i="15"/>
  <c r="V244" i="15" s="1"/>
  <c r="U245" i="15"/>
  <c r="V245" i="15" s="1"/>
  <c r="U246" i="15"/>
  <c r="V246" i="15" s="1"/>
  <c r="U247" i="15"/>
  <c r="V247" i="15" s="1"/>
  <c r="U248" i="15"/>
  <c r="V248" i="15" s="1"/>
  <c r="U249" i="15"/>
  <c r="V249" i="15" s="1"/>
  <c r="U250" i="15"/>
  <c r="V250" i="15" s="1"/>
  <c r="U251" i="15"/>
  <c r="V251" i="15" s="1"/>
  <c r="U252" i="15"/>
  <c r="V252" i="15" s="1"/>
  <c r="U253" i="15"/>
  <c r="V253" i="15" s="1"/>
  <c r="U254" i="15"/>
  <c r="V254" i="15" s="1"/>
  <c r="U255" i="15"/>
  <c r="V255" i="15" s="1"/>
  <c r="U256" i="15"/>
  <c r="V256" i="15" s="1"/>
  <c r="U257" i="15"/>
  <c r="V257" i="15" s="1"/>
  <c r="U258" i="15"/>
  <c r="V258" i="15" s="1"/>
  <c r="U259" i="15"/>
  <c r="V259" i="15" s="1"/>
  <c r="U260" i="15"/>
  <c r="V260" i="15" s="1"/>
  <c r="U261" i="15"/>
  <c r="V261" i="15" s="1"/>
  <c r="U262" i="15"/>
  <c r="V262" i="15" s="1"/>
  <c r="U263" i="15"/>
  <c r="V263" i="15" s="1"/>
  <c r="U264" i="15"/>
  <c r="V264" i="15" s="1"/>
  <c r="U265" i="15"/>
  <c r="V265" i="15" s="1"/>
  <c r="U266" i="15"/>
  <c r="V266" i="15" s="1"/>
  <c r="U267" i="15"/>
  <c r="V267" i="15" s="1"/>
  <c r="U268" i="15"/>
  <c r="V268" i="15" s="1"/>
  <c r="U269" i="15"/>
  <c r="V269" i="15" s="1"/>
  <c r="U270" i="15"/>
  <c r="V270" i="15" s="1"/>
  <c r="U271" i="15"/>
  <c r="V271" i="15" s="1"/>
  <c r="U272" i="15"/>
  <c r="V272" i="15" s="1"/>
  <c r="U273" i="15"/>
  <c r="V273" i="15" s="1"/>
  <c r="U274" i="15"/>
  <c r="V274" i="15" s="1"/>
  <c r="U275" i="15"/>
  <c r="V275" i="15" s="1"/>
  <c r="U276" i="15"/>
  <c r="V276" i="15" s="1"/>
  <c r="U277" i="15"/>
  <c r="V277" i="15" s="1"/>
  <c r="U278" i="15"/>
  <c r="V278" i="15" s="1"/>
  <c r="U279" i="15"/>
  <c r="V279" i="15" s="1"/>
  <c r="U280" i="15"/>
  <c r="V280" i="15" s="1"/>
  <c r="U281" i="15"/>
  <c r="V281" i="15" s="1"/>
  <c r="U282" i="15"/>
  <c r="V282" i="15" s="1"/>
  <c r="U283" i="15"/>
  <c r="V283" i="15" s="1"/>
  <c r="U284" i="15"/>
  <c r="V284" i="15" s="1"/>
  <c r="U285" i="15"/>
  <c r="V285" i="15" s="1"/>
  <c r="U286" i="15"/>
  <c r="V286" i="15" s="1"/>
  <c r="U287" i="15"/>
  <c r="V287" i="15" s="1"/>
  <c r="U288" i="15"/>
  <c r="V288" i="15" s="1"/>
  <c r="U289" i="15"/>
  <c r="V289" i="15" s="1"/>
  <c r="U290" i="15"/>
  <c r="V290" i="15" s="1"/>
  <c r="U291" i="15"/>
  <c r="V291" i="15" s="1"/>
  <c r="U292" i="15"/>
  <c r="V292" i="15" s="1"/>
  <c r="U293" i="15"/>
  <c r="V293" i="15" s="1"/>
  <c r="U294" i="15"/>
  <c r="V294" i="15" s="1"/>
  <c r="U295" i="15"/>
  <c r="V295" i="15" s="1"/>
  <c r="U296" i="15"/>
  <c r="V296" i="15" s="1"/>
  <c r="U297" i="15"/>
  <c r="V297" i="15" s="1"/>
  <c r="U298" i="15"/>
  <c r="V298" i="15" s="1"/>
  <c r="U299" i="15"/>
  <c r="V299" i="15" s="1"/>
  <c r="U300" i="15"/>
  <c r="V300" i="15" s="1"/>
  <c r="U301" i="15"/>
  <c r="V301" i="15" s="1"/>
  <c r="U302" i="15"/>
  <c r="V302" i="15" s="1"/>
  <c r="U303" i="15"/>
  <c r="V303" i="15" s="1"/>
  <c r="U304" i="15"/>
  <c r="V304" i="15" s="1"/>
  <c r="U305" i="15"/>
  <c r="V305" i="15" s="1"/>
  <c r="U306" i="15"/>
  <c r="V306" i="15" s="1"/>
  <c r="U307" i="15"/>
  <c r="V307" i="15" s="1"/>
  <c r="U308" i="15"/>
  <c r="V308" i="15" s="1"/>
  <c r="U309" i="15"/>
  <c r="V309" i="15" s="1"/>
  <c r="U310" i="15"/>
  <c r="V310" i="15" s="1"/>
  <c r="U311" i="15"/>
  <c r="V311" i="15" s="1"/>
  <c r="U312" i="15"/>
  <c r="V312" i="15" s="1"/>
  <c r="U313" i="15"/>
  <c r="V313" i="15" s="1"/>
  <c r="U314" i="15"/>
  <c r="V314" i="15" s="1"/>
  <c r="U315" i="15"/>
  <c r="V315" i="15" s="1"/>
  <c r="U316" i="15"/>
  <c r="V316" i="15" s="1"/>
  <c r="U317" i="15"/>
  <c r="V317" i="15" s="1"/>
  <c r="U318" i="15"/>
  <c r="V318" i="15" s="1"/>
  <c r="U319" i="15"/>
  <c r="V319" i="15" s="1"/>
  <c r="U320" i="15"/>
  <c r="V320" i="15" s="1"/>
  <c r="U321" i="15"/>
  <c r="V321" i="15" s="1"/>
  <c r="U322" i="15"/>
  <c r="V322" i="15" s="1"/>
  <c r="U323" i="15"/>
  <c r="V323" i="15" s="1"/>
  <c r="U324" i="15"/>
  <c r="V324" i="15" s="1"/>
  <c r="U325" i="15"/>
  <c r="V325" i="15" s="1"/>
  <c r="U326" i="15"/>
  <c r="V326" i="15" s="1"/>
  <c r="U327" i="15"/>
  <c r="V327" i="15" s="1"/>
  <c r="U328" i="15"/>
  <c r="V328" i="15" s="1"/>
  <c r="U329" i="15"/>
  <c r="V329" i="15" s="1"/>
  <c r="U330" i="15"/>
  <c r="V330" i="15" s="1"/>
  <c r="U331" i="15"/>
  <c r="V331" i="15" s="1"/>
  <c r="U332" i="15"/>
  <c r="V332" i="15" s="1"/>
  <c r="U333" i="15"/>
  <c r="V333" i="15" s="1"/>
  <c r="U334" i="15"/>
  <c r="V334" i="15" s="1"/>
  <c r="U335" i="15"/>
  <c r="V335" i="15" s="1"/>
  <c r="U336" i="15"/>
  <c r="V336" i="15" s="1"/>
  <c r="U337" i="15"/>
  <c r="V337" i="15" s="1"/>
  <c r="U338" i="15"/>
  <c r="V338" i="15" s="1"/>
  <c r="U339" i="15"/>
  <c r="V339" i="15" s="1"/>
  <c r="U340" i="15"/>
  <c r="V340" i="15" s="1"/>
  <c r="U341" i="15"/>
  <c r="V341" i="15" s="1"/>
  <c r="U342" i="15"/>
  <c r="V342" i="15" s="1"/>
  <c r="U343" i="15"/>
  <c r="V343" i="15" s="1"/>
  <c r="U344" i="15"/>
  <c r="V344" i="15" s="1"/>
  <c r="U345" i="15"/>
  <c r="V345" i="15" s="1"/>
  <c r="U346" i="15"/>
  <c r="V346" i="15" s="1"/>
  <c r="U347" i="15"/>
  <c r="V347" i="15" s="1"/>
  <c r="U348" i="15"/>
  <c r="V348" i="15" s="1"/>
  <c r="U349" i="15"/>
  <c r="V349" i="15" s="1"/>
  <c r="U350" i="15"/>
  <c r="V350" i="15" s="1"/>
  <c r="U351" i="15"/>
  <c r="V351" i="15" s="1"/>
  <c r="U352" i="15"/>
  <c r="V352" i="15" s="1"/>
  <c r="U353" i="15"/>
  <c r="V353" i="15" s="1"/>
  <c r="U354" i="15"/>
  <c r="V354" i="15" s="1"/>
  <c r="U355" i="15"/>
  <c r="V355" i="15" s="1"/>
  <c r="U356" i="15"/>
  <c r="V356" i="15" s="1"/>
  <c r="U357" i="15"/>
  <c r="V357" i="15" s="1"/>
  <c r="U358" i="15"/>
  <c r="V358" i="15" s="1"/>
  <c r="U359" i="15"/>
  <c r="V359" i="15" s="1"/>
  <c r="U360" i="15"/>
  <c r="V360" i="15" s="1"/>
  <c r="U361" i="15"/>
  <c r="V361" i="15" s="1"/>
  <c r="U362" i="15"/>
  <c r="V362" i="15" s="1"/>
  <c r="U363" i="15"/>
  <c r="V363" i="15" s="1"/>
  <c r="U364" i="15"/>
  <c r="V364" i="15" s="1"/>
  <c r="U365" i="15"/>
  <c r="V365" i="15" s="1"/>
  <c r="U366" i="15"/>
  <c r="V366" i="15" s="1"/>
  <c r="U367" i="15"/>
  <c r="V367" i="15" s="1"/>
  <c r="U368" i="15"/>
  <c r="V368" i="15" s="1"/>
  <c r="U369" i="15"/>
  <c r="V369" i="15" s="1"/>
  <c r="U370" i="15"/>
  <c r="V370" i="15" s="1"/>
  <c r="U371" i="15"/>
  <c r="V371" i="15" s="1"/>
  <c r="U372" i="15"/>
  <c r="V372" i="15" s="1"/>
  <c r="U373" i="15"/>
  <c r="V373" i="15" s="1"/>
  <c r="U374" i="15"/>
  <c r="V374" i="15" s="1"/>
  <c r="U375" i="15"/>
  <c r="V375" i="15" s="1"/>
  <c r="U376" i="15"/>
  <c r="V376" i="15" s="1"/>
  <c r="U377" i="15"/>
  <c r="V377" i="15" s="1"/>
  <c r="U378" i="15"/>
  <c r="V378" i="15" s="1"/>
  <c r="U379" i="15"/>
  <c r="V379" i="15" s="1"/>
  <c r="U380" i="15"/>
  <c r="V380" i="15" s="1"/>
  <c r="U381" i="15"/>
  <c r="V381" i="15" s="1"/>
  <c r="U382" i="15"/>
  <c r="V382" i="15" s="1"/>
  <c r="U383" i="15"/>
  <c r="V383" i="15" s="1"/>
  <c r="U384" i="15"/>
  <c r="V384" i="15" s="1"/>
  <c r="U385" i="15"/>
  <c r="V385" i="15" s="1"/>
  <c r="U386" i="15"/>
  <c r="V386" i="15" s="1"/>
  <c r="U387" i="15"/>
  <c r="V387" i="15" s="1"/>
  <c r="U388" i="15"/>
  <c r="V388" i="15" s="1"/>
  <c r="U389" i="15"/>
  <c r="V389" i="15" s="1"/>
  <c r="U390" i="15"/>
  <c r="V390" i="15" s="1"/>
  <c r="U391" i="15"/>
  <c r="V391" i="15" s="1"/>
  <c r="U392" i="15"/>
  <c r="V392" i="15" s="1"/>
  <c r="U393" i="15"/>
  <c r="V393" i="15" s="1"/>
  <c r="U394" i="15"/>
  <c r="V394" i="15" s="1"/>
  <c r="U395" i="15"/>
  <c r="V395" i="15" s="1"/>
  <c r="U396" i="15"/>
  <c r="V396" i="15" s="1"/>
  <c r="U397" i="15"/>
  <c r="V397" i="15" s="1"/>
  <c r="U398" i="15"/>
  <c r="V398" i="15" s="1"/>
  <c r="U399" i="15"/>
  <c r="V399" i="15" s="1"/>
  <c r="U400" i="15"/>
  <c r="V400" i="15" s="1"/>
  <c r="U401" i="15"/>
  <c r="V401" i="15" s="1"/>
  <c r="U402" i="15"/>
  <c r="V402" i="15" s="1"/>
  <c r="U403" i="15"/>
  <c r="V403" i="15" s="1"/>
  <c r="U404" i="15"/>
  <c r="V404" i="15" s="1"/>
  <c r="U405" i="15"/>
  <c r="V405" i="15" s="1"/>
  <c r="U406" i="15"/>
  <c r="V406" i="15" s="1"/>
  <c r="U407" i="15"/>
  <c r="V407" i="15" s="1"/>
  <c r="U408" i="15"/>
  <c r="V408" i="15" s="1"/>
  <c r="U409" i="15"/>
  <c r="V409" i="15" s="1"/>
  <c r="U410" i="15"/>
  <c r="V410" i="15" s="1"/>
  <c r="U411" i="15"/>
  <c r="V411" i="15" s="1"/>
  <c r="U412" i="15"/>
  <c r="V412" i="15" s="1"/>
  <c r="U413" i="15"/>
  <c r="V413" i="15" s="1"/>
  <c r="U414" i="15"/>
  <c r="V414" i="15" s="1"/>
  <c r="U415" i="15"/>
  <c r="V415" i="15" s="1"/>
  <c r="U416" i="15"/>
  <c r="V416" i="15" s="1"/>
  <c r="U417" i="15"/>
  <c r="V417" i="15" s="1"/>
  <c r="U418" i="15"/>
  <c r="V418" i="15" s="1"/>
  <c r="U419" i="15"/>
  <c r="V419" i="15" s="1"/>
  <c r="U420" i="15"/>
  <c r="V420" i="15" s="1"/>
  <c r="U421" i="15"/>
  <c r="V421" i="15" s="1"/>
  <c r="U422" i="15"/>
  <c r="V422" i="15" s="1"/>
  <c r="U423" i="15"/>
  <c r="V423" i="15" s="1"/>
  <c r="U424" i="15"/>
  <c r="V424" i="15" s="1"/>
  <c r="U425" i="15"/>
  <c r="V425" i="15" s="1"/>
  <c r="U426" i="15"/>
  <c r="V426" i="15" s="1"/>
  <c r="U427" i="15"/>
  <c r="V427" i="15" s="1"/>
  <c r="U428" i="15"/>
  <c r="V428" i="15" s="1"/>
  <c r="U429" i="15"/>
  <c r="V429" i="15" s="1"/>
  <c r="U430" i="15"/>
  <c r="V430" i="15" s="1"/>
  <c r="U431" i="15"/>
  <c r="V431" i="15" s="1"/>
  <c r="U432" i="15"/>
  <c r="V432" i="15" s="1"/>
  <c r="U433" i="15"/>
  <c r="V433" i="15" s="1"/>
  <c r="U434" i="15"/>
  <c r="V434" i="15" s="1"/>
  <c r="U435" i="15"/>
  <c r="V435" i="15" s="1"/>
  <c r="U436" i="15"/>
  <c r="V436" i="15" s="1"/>
  <c r="U437" i="15"/>
  <c r="V437" i="15" s="1"/>
  <c r="U438" i="15"/>
  <c r="V438" i="15" s="1"/>
  <c r="U439" i="15"/>
  <c r="V439" i="15" s="1"/>
  <c r="U440" i="15"/>
  <c r="V440" i="15" s="1"/>
  <c r="U441" i="15"/>
  <c r="V441" i="15" s="1"/>
  <c r="U442" i="15"/>
  <c r="V442" i="15" s="1"/>
  <c r="U443" i="15"/>
  <c r="V443" i="15" s="1"/>
  <c r="U444" i="15"/>
  <c r="V444" i="15" s="1"/>
  <c r="U445" i="15"/>
  <c r="V445" i="15" s="1"/>
  <c r="U446" i="15"/>
  <c r="V446" i="15" s="1"/>
  <c r="U447" i="15"/>
  <c r="V447" i="15" s="1"/>
  <c r="U448" i="15"/>
  <c r="V448" i="15" s="1"/>
  <c r="U449" i="15"/>
  <c r="V449" i="15" s="1"/>
  <c r="U450" i="15"/>
  <c r="V450" i="15" s="1"/>
  <c r="U451" i="15"/>
  <c r="V451" i="15" s="1"/>
  <c r="U452" i="15"/>
  <c r="V452" i="15" s="1"/>
  <c r="U453" i="15"/>
  <c r="V453" i="15" s="1"/>
  <c r="U454" i="15"/>
  <c r="V454" i="15" s="1"/>
  <c r="U455" i="15"/>
  <c r="V455" i="15" s="1"/>
  <c r="U456" i="15"/>
  <c r="V456" i="15" s="1"/>
  <c r="U457" i="15"/>
  <c r="V457" i="15" s="1"/>
  <c r="U458" i="15"/>
  <c r="V458" i="15" s="1"/>
  <c r="U459" i="15"/>
  <c r="V459" i="15" s="1"/>
  <c r="U460" i="15"/>
  <c r="V460" i="15" s="1"/>
  <c r="U461" i="15"/>
  <c r="V461" i="15" s="1"/>
  <c r="U462" i="15"/>
  <c r="V462" i="15" s="1"/>
  <c r="U463" i="15"/>
  <c r="V463" i="15" s="1"/>
  <c r="U464" i="15"/>
  <c r="V464" i="15" s="1"/>
  <c r="U465" i="15"/>
  <c r="V465" i="15" s="1"/>
  <c r="U466" i="15"/>
  <c r="V466" i="15" s="1"/>
  <c r="U467" i="15"/>
  <c r="V467" i="15" s="1"/>
  <c r="U468" i="15"/>
  <c r="V468" i="15" s="1"/>
  <c r="U469" i="15"/>
  <c r="V469" i="15" s="1"/>
  <c r="U470" i="15"/>
  <c r="V470" i="15" s="1"/>
  <c r="U471" i="15"/>
  <c r="V471" i="15" s="1"/>
  <c r="U472" i="15"/>
  <c r="V472" i="15" s="1"/>
  <c r="U473" i="15"/>
  <c r="V473" i="15" s="1"/>
  <c r="U474" i="15"/>
  <c r="V474" i="15" s="1"/>
  <c r="U475" i="15"/>
  <c r="V475" i="15" s="1"/>
  <c r="U476" i="15"/>
  <c r="V476" i="15" s="1"/>
  <c r="U477" i="15"/>
  <c r="V477" i="15" s="1"/>
  <c r="U478" i="15"/>
  <c r="V478" i="15" s="1"/>
  <c r="U479" i="15"/>
  <c r="V479" i="15" s="1"/>
  <c r="U480" i="15"/>
  <c r="V480" i="15" s="1"/>
  <c r="U481" i="15"/>
  <c r="V481" i="15" s="1"/>
  <c r="U482" i="15"/>
  <c r="V482" i="15" s="1"/>
  <c r="U483" i="15"/>
  <c r="V483" i="15" s="1"/>
  <c r="U484" i="15"/>
  <c r="V484" i="15" s="1"/>
  <c r="U485" i="15"/>
  <c r="V485" i="15" s="1"/>
  <c r="U486" i="15"/>
  <c r="V486" i="15" s="1"/>
  <c r="U487" i="15"/>
  <c r="V487" i="15" s="1"/>
  <c r="U488" i="15"/>
  <c r="V488" i="15" s="1"/>
  <c r="U489" i="15"/>
  <c r="V489" i="15" s="1"/>
  <c r="U490" i="15"/>
  <c r="V490" i="15" s="1"/>
  <c r="U491" i="15"/>
  <c r="V491" i="15" s="1"/>
  <c r="U492" i="15"/>
  <c r="V492" i="15" s="1"/>
  <c r="U493" i="15"/>
  <c r="V493" i="15" s="1"/>
  <c r="U494" i="15"/>
  <c r="V494" i="15" s="1"/>
  <c r="U495" i="15"/>
  <c r="V495" i="15" s="1"/>
  <c r="U496" i="15"/>
  <c r="V496" i="15" s="1"/>
  <c r="U497" i="15"/>
  <c r="V497" i="15" s="1"/>
  <c r="U498" i="15"/>
  <c r="V498" i="15" s="1"/>
  <c r="U499" i="15"/>
  <c r="V499" i="15" s="1"/>
  <c r="U500" i="15"/>
  <c r="V500" i="15" s="1"/>
  <c r="U501" i="15"/>
  <c r="V501" i="15" s="1"/>
  <c r="U502" i="15"/>
  <c r="V502" i="15" s="1"/>
  <c r="U503" i="15"/>
  <c r="V503" i="15" s="1"/>
  <c r="U504" i="15"/>
  <c r="V504" i="15" s="1"/>
  <c r="U505" i="15"/>
  <c r="V505" i="15" s="1"/>
  <c r="U506" i="15"/>
  <c r="V506" i="15" s="1"/>
  <c r="U507" i="15"/>
  <c r="V507" i="15" s="1"/>
  <c r="U508" i="15"/>
  <c r="V508" i="15" s="1"/>
  <c r="U509" i="15"/>
  <c r="V509" i="15" s="1"/>
  <c r="U510" i="15"/>
  <c r="V510" i="15" s="1"/>
  <c r="U511" i="15"/>
  <c r="V511" i="15" s="1"/>
  <c r="U512" i="15"/>
  <c r="V512" i="15" s="1"/>
  <c r="U513" i="15"/>
  <c r="V513" i="15" s="1"/>
  <c r="U514" i="15"/>
  <c r="V514" i="15" s="1"/>
  <c r="U515" i="15"/>
  <c r="V515" i="15" s="1"/>
  <c r="U516" i="15"/>
  <c r="V516" i="15" s="1"/>
  <c r="U517" i="15"/>
  <c r="V517" i="15" s="1"/>
  <c r="U518" i="15"/>
  <c r="V518" i="15" s="1"/>
  <c r="U519" i="15"/>
  <c r="V519" i="15" s="1"/>
  <c r="U520" i="15"/>
  <c r="V520" i="15" s="1"/>
  <c r="U521" i="15"/>
  <c r="V521" i="15" s="1"/>
  <c r="U522" i="15"/>
  <c r="V522" i="15" s="1"/>
  <c r="U523" i="15"/>
  <c r="V523" i="15" s="1"/>
  <c r="U524" i="15"/>
  <c r="V524" i="15" s="1"/>
  <c r="U525" i="15"/>
  <c r="V525" i="15" s="1"/>
  <c r="U526" i="15"/>
  <c r="V526" i="15" s="1"/>
  <c r="U527" i="15"/>
  <c r="V527" i="15" s="1"/>
  <c r="U528" i="15"/>
  <c r="V528" i="15" s="1"/>
  <c r="U529" i="15"/>
  <c r="V529" i="15" s="1"/>
  <c r="U530" i="15"/>
  <c r="V530" i="15" s="1"/>
  <c r="U531" i="15"/>
  <c r="V531" i="15" s="1"/>
  <c r="U532" i="15"/>
  <c r="V532" i="15" s="1"/>
  <c r="U533" i="15"/>
  <c r="V533" i="15" s="1"/>
  <c r="U534" i="15"/>
  <c r="V534" i="15" s="1"/>
  <c r="U535" i="15"/>
  <c r="V535" i="15" s="1"/>
  <c r="U536" i="15"/>
  <c r="V536" i="15" s="1"/>
  <c r="U537" i="15"/>
  <c r="V537" i="15" s="1"/>
  <c r="U538" i="15"/>
  <c r="V538" i="15" s="1"/>
  <c r="U539" i="15"/>
  <c r="V539" i="15" s="1"/>
  <c r="U540" i="15"/>
  <c r="V540" i="15" s="1"/>
  <c r="U541" i="15"/>
  <c r="V541" i="15" s="1"/>
  <c r="U542" i="15"/>
  <c r="V542" i="15" s="1"/>
  <c r="U543" i="15"/>
  <c r="V543" i="15" s="1"/>
  <c r="U544" i="15"/>
  <c r="V544" i="15" s="1"/>
  <c r="U545" i="15"/>
  <c r="V545" i="15" s="1"/>
  <c r="U546" i="15"/>
  <c r="V546" i="15" s="1"/>
  <c r="U547" i="15"/>
  <c r="V547" i="15" s="1"/>
  <c r="U548" i="15"/>
  <c r="V548" i="15" s="1"/>
  <c r="U549" i="15"/>
  <c r="V549" i="15" s="1"/>
  <c r="U550" i="15"/>
  <c r="V550" i="15" s="1"/>
  <c r="U551" i="15"/>
  <c r="V551" i="15" s="1"/>
  <c r="U552" i="15"/>
  <c r="V552" i="15" s="1"/>
  <c r="U553" i="15"/>
  <c r="V553" i="15" s="1"/>
  <c r="U554" i="15"/>
  <c r="V554" i="15" s="1"/>
  <c r="U555" i="15"/>
  <c r="V555" i="15" s="1"/>
  <c r="U556" i="15"/>
  <c r="V556" i="15" s="1"/>
  <c r="U557" i="15"/>
  <c r="V557" i="15" s="1"/>
  <c r="U558" i="15"/>
  <c r="V558" i="15" s="1"/>
  <c r="U559" i="15"/>
  <c r="V559" i="15" s="1"/>
  <c r="U560" i="15"/>
  <c r="V560" i="15" s="1"/>
  <c r="U561" i="15"/>
  <c r="V561" i="15" s="1"/>
  <c r="U562" i="15"/>
  <c r="V562" i="15" s="1"/>
  <c r="U563" i="15"/>
  <c r="V563" i="15" s="1"/>
  <c r="U564" i="15"/>
  <c r="V564" i="15" s="1"/>
  <c r="U565" i="15"/>
  <c r="V565" i="15" s="1"/>
  <c r="U566" i="15"/>
  <c r="V566" i="15" s="1"/>
  <c r="U567" i="15"/>
  <c r="V567" i="15" s="1"/>
  <c r="U568" i="15"/>
  <c r="V568" i="15" s="1"/>
  <c r="U569" i="15"/>
  <c r="V569" i="15" s="1"/>
  <c r="U570" i="15"/>
  <c r="V570" i="15" s="1"/>
  <c r="U571" i="15"/>
  <c r="V571" i="15" s="1"/>
  <c r="U572" i="15"/>
  <c r="V572" i="15" s="1"/>
  <c r="U573" i="15"/>
  <c r="V573" i="15" s="1"/>
  <c r="U574" i="15"/>
  <c r="V574" i="15" s="1"/>
  <c r="U575" i="15"/>
  <c r="V575" i="15" s="1"/>
  <c r="U576" i="15"/>
  <c r="V576" i="15" s="1"/>
  <c r="U577" i="15"/>
  <c r="V577" i="15" s="1"/>
  <c r="U578" i="15"/>
  <c r="V578" i="15" s="1"/>
  <c r="U579" i="15"/>
  <c r="V579" i="15" s="1"/>
  <c r="U580" i="15"/>
  <c r="V580" i="15" s="1"/>
  <c r="U581" i="15"/>
  <c r="V581" i="15" s="1"/>
  <c r="U582" i="15"/>
  <c r="V582" i="15" s="1"/>
  <c r="U583" i="15"/>
  <c r="V583" i="15" s="1"/>
  <c r="U584" i="15"/>
  <c r="V584" i="15" s="1"/>
  <c r="U585" i="15"/>
  <c r="V585" i="15" s="1"/>
  <c r="U586" i="15"/>
  <c r="V586" i="15" s="1"/>
  <c r="U587" i="15"/>
  <c r="V587" i="15" s="1"/>
  <c r="U588" i="15"/>
  <c r="V588" i="15" s="1"/>
  <c r="U589" i="15"/>
  <c r="V589" i="15" s="1"/>
  <c r="U590" i="15"/>
  <c r="V590" i="15" s="1"/>
  <c r="U591" i="15"/>
  <c r="V591" i="15" s="1"/>
  <c r="U592" i="15"/>
  <c r="V592" i="15" s="1"/>
  <c r="U593" i="15"/>
  <c r="V593" i="15" s="1"/>
  <c r="U594" i="15"/>
  <c r="V594" i="15" s="1"/>
  <c r="U595" i="15"/>
  <c r="V595" i="15" s="1"/>
  <c r="U596" i="15"/>
  <c r="V596" i="15" s="1"/>
  <c r="U597" i="15"/>
  <c r="V597" i="15" s="1"/>
  <c r="U598" i="15"/>
  <c r="V598" i="15" s="1"/>
  <c r="U599" i="15"/>
  <c r="V599" i="15" s="1"/>
  <c r="U600" i="15"/>
  <c r="V600" i="15" s="1"/>
  <c r="U601" i="15"/>
  <c r="V601" i="15" s="1"/>
  <c r="U602" i="15"/>
  <c r="V602" i="15" s="1"/>
  <c r="U603" i="15"/>
  <c r="V603" i="15" s="1"/>
  <c r="U604" i="15"/>
  <c r="V604" i="15" s="1"/>
  <c r="U605" i="15"/>
  <c r="V605" i="15" s="1"/>
  <c r="U606" i="15"/>
  <c r="V606" i="15" s="1"/>
  <c r="U607" i="15"/>
  <c r="V607" i="15" s="1"/>
  <c r="U608" i="15"/>
  <c r="V608" i="15" s="1"/>
  <c r="U609" i="15"/>
  <c r="V609" i="15" s="1"/>
  <c r="U610" i="15"/>
  <c r="V610" i="15" s="1"/>
  <c r="U611" i="15"/>
  <c r="V611" i="15" s="1"/>
  <c r="U612" i="15"/>
  <c r="V612" i="15" s="1"/>
  <c r="U613" i="15"/>
  <c r="V613" i="15" s="1"/>
  <c r="U614" i="15"/>
  <c r="V614" i="15" s="1"/>
  <c r="U615" i="15"/>
  <c r="V615" i="15" s="1"/>
  <c r="U616" i="15"/>
  <c r="V616" i="15" s="1"/>
  <c r="U617" i="15"/>
  <c r="V617" i="15" s="1"/>
  <c r="U618" i="15"/>
  <c r="V618" i="15" s="1"/>
  <c r="U619" i="15"/>
  <c r="V619" i="15" s="1"/>
  <c r="U620" i="15"/>
  <c r="V620" i="15" s="1"/>
  <c r="U621" i="15"/>
  <c r="V621" i="15" s="1"/>
  <c r="U622" i="15"/>
  <c r="V622" i="15" s="1"/>
  <c r="U623" i="15"/>
  <c r="V623" i="15" s="1"/>
  <c r="U624" i="15"/>
  <c r="V624" i="15" s="1"/>
  <c r="U625" i="15"/>
  <c r="V625" i="15" s="1"/>
  <c r="U626" i="15"/>
  <c r="V626" i="15" s="1"/>
  <c r="U627" i="15"/>
  <c r="V627" i="15" s="1"/>
  <c r="U628" i="15"/>
  <c r="V628" i="15" s="1"/>
  <c r="U629" i="15"/>
  <c r="V629" i="15" s="1"/>
  <c r="U630" i="15"/>
  <c r="V630" i="15" s="1"/>
  <c r="U631" i="15"/>
  <c r="V631" i="15" s="1"/>
  <c r="U632" i="15"/>
  <c r="V632" i="15" s="1"/>
  <c r="U633" i="15"/>
  <c r="V633" i="15" s="1"/>
  <c r="U634" i="15"/>
  <c r="V634" i="15" s="1"/>
  <c r="U635" i="15"/>
  <c r="V635" i="15" s="1"/>
  <c r="U636" i="15"/>
  <c r="V636" i="15" s="1"/>
  <c r="U637" i="15"/>
  <c r="V637" i="15" s="1"/>
  <c r="U638" i="15"/>
  <c r="V638" i="15" s="1"/>
  <c r="U639" i="15"/>
  <c r="V639" i="15" s="1"/>
  <c r="U640" i="15"/>
  <c r="V640" i="15" s="1"/>
  <c r="U641" i="15"/>
  <c r="V641" i="15" s="1"/>
  <c r="U642" i="15"/>
  <c r="V642" i="15" s="1"/>
  <c r="U643" i="15"/>
  <c r="V643" i="15" s="1"/>
  <c r="U644" i="15"/>
  <c r="V644" i="15" s="1"/>
  <c r="U645" i="15"/>
  <c r="V645" i="15" s="1"/>
  <c r="U646" i="15"/>
  <c r="V646" i="15" s="1"/>
  <c r="U647" i="15"/>
  <c r="V647" i="15" s="1"/>
  <c r="U648" i="15"/>
  <c r="V648" i="15" s="1"/>
  <c r="U649" i="15"/>
  <c r="V649" i="15" s="1"/>
  <c r="U650" i="15"/>
  <c r="V650" i="15" s="1"/>
  <c r="U651" i="15"/>
  <c r="V651" i="15" s="1"/>
  <c r="U652" i="15"/>
  <c r="V652" i="15" s="1"/>
  <c r="U653" i="15"/>
  <c r="V653" i="15" s="1"/>
  <c r="U654" i="15"/>
  <c r="V654" i="15" s="1"/>
  <c r="U655" i="15"/>
  <c r="V655" i="15" s="1"/>
  <c r="U656" i="15"/>
  <c r="V656" i="15" s="1"/>
  <c r="U657" i="15"/>
  <c r="V657" i="15" s="1"/>
  <c r="U658" i="15"/>
  <c r="V658" i="15" s="1"/>
  <c r="U659" i="15"/>
  <c r="V659" i="15" s="1"/>
  <c r="U660" i="15"/>
  <c r="V660" i="15" s="1"/>
  <c r="U661" i="15"/>
  <c r="V661" i="15" s="1"/>
  <c r="U662" i="15"/>
  <c r="V662" i="15" s="1"/>
  <c r="U663" i="15"/>
  <c r="V663" i="15" s="1"/>
  <c r="U664" i="15"/>
  <c r="V664" i="15" s="1"/>
  <c r="U665" i="15"/>
  <c r="V665" i="15" s="1"/>
  <c r="U666" i="15"/>
  <c r="V666" i="15" s="1"/>
  <c r="U667" i="15"/>
  <c r="V667" i="15" s="1"/>
  <c r="U668" i="15"/>
  <c r="V668" i="15" s="1"/>
  <c r="U669" i="15"/>
  <c r="V669" i="15" s="1"/>
  <c r="U670" i="15"/>
  <c r="V670" i="15" s="1"/>
  <c r="U671" i="15"/>
  <c r="V671" i="15" s="1"/>
  <c r="U672" i="15"/>
  <c r="V672" i="15" s="1"/>
  <c r="U673" i="15"/>
  <c r="V673" i="15" s="1"/>
  <c r="U674" i="15"/>
  <c r="V674" i="15" s="1"/>
  <c r="U675" i="15"/>
  <c r="V675" i="15" s="1"/>
  <c r="U676" i="15"/>
  <c r="V676" i="15" s="1"/>
  <c r="U677" i="15"/>
  <c r="V677" i="15" s="1"/>
  <c r="U678" i="15"/>
  <c r="V678" i="15" s="1"/>
  <c r="U679" i="15"/>
  <c r="V679" i="15" s="1"/>
  <c r="U680" i="15"/>
  <c r="V680" i="15" s="1"/>
  <c r="U681" i="15"/>
  <c r="V681" i="15" s="1"/>
  <c r="U682" i="15"/>
  <c r="V682" i="15" s="1"/>
  <c r="U683" i="15"/>
  <c r="V683" i="15" s="1"/>
  <c r="U684" i="15"/>
  <c r="V684" i="15" s="1"/>
  <c r="U685" i="15"/>
  <c r="V685" i="15" s="1"/>
  <c r="U686" i="15"/>
  <c r="V686" i="15" s="1"/>
  <c r="U687" i="15"/>
  <c r="V687" i="15" s="1"/>
  <c r="U688" i="15"/>
  <c r="V688" i="15" s="1"/>
  <c r="U689" i="15"/>
  <c r="V689" i="15" s="1"/>
  <c r="U690" i="15"/>
  <c r="V690" i="15" s="1"/>
  <c r="U691" i="15"/>
  <c r="V691" i="15" s="1"/>
  <c r="U692" i="15"/>
  <c r="V692" i="15" s="1"/>
  <c r="U693" i="15"/>
  <c r="V693" i="15" s="1"/>
  <c r="U694" i="15"/>
  <c r="V694" i="15" s="1"/>
  <c r="U695" i="15"/>
  <c r="V695" i="15" s="1"/>
  <c r="U696" i="15"/>
  <c r="V696" i="15" s="1"/>
  <c r="U697" i="15"/>
  <c r="V697" i="15" s="1"/>
  <c r="U698" i="15"/>
  <c r="V698" i="15" s="1"/>
  <c r="U699" i="15"/>
  <c r="V699" i="15" s="1"/>
  <c r="U700" i="15"/>
  <c r="V700" i="15" s="1"/>
  <c r="U701" i="15"/>
  <c r="V701" i="15" s="1"/>
  <c r="U702" i="15"/>
  <c r="V702" i="15" s="1"/>
  <c r="U703" i="15"/>
  <c r="V703" i="15" s="1"/>
  <c r="U704" i="15"/>
  <c r="V704" i="15" s="1"/>
  <c r="U705" i="15"/>
  <c r="V705" i="15" s="1"/>
  <c r="U706" i="15"/>
  <c r="V706" i="15" s="1"/>
  <c r="U707" i="15"/>
  <c r="V707" i="15" s="1"/>
  <c r="U708" i="15"/>
  <c r="V708" i="15" s="1"/>
  <c r="U709" i="15"/>
  <c r="V709" i="15" s="1"/>
  <c r="U710" i="15"/>
  <c r="V710" i="15" s="1"/>
  <c r="U711" i="15"/>
  <c r="V711" i="15" s="1"/>
  <c r="U712" i="15"/>
  <c r="V712" i="15" s="1"/>
  <c r="U713" i="15"/>
  <c r="V713" i="15" s="1"/>
  <c r="U714" i="15"/>
  <c r="V714" i="15" s="1"/>
  <c r="U715" i="15"/>
  <c r="V715" i="15" s="1"/>
  <c r="U716" i="15"/>
  <c r="V716" i="15" s="1"/>
  <c r="U717" i="15"/>
  <c r="V717" i="15" s="1"/>
  <c r="U718" i="15"/>
  <c r="V718" i="15" s="1"/>
  <c r="U719" i="15"/>
  <c r="V719" i="15" s="1"/>
  <c r="U720" i="15"/>
  <c r="V720" i="15" s="1"/>
  <c r="U721" i="15"/>
  <c r="V721" i="15" s="1"/>
  <c r="U722" i="15"/>
  <c r="V722" i="15" s="1"/>
  <c r="U723" i="15"/>
  <c r="V723" i="15" s="1"/>
  <c r="U724" i="15"/>
  <c r="V724" i="15" s="1"/>
  <c r="U725" i="15"/>
  <c r="V725" i="15" s="1"/>
  <c r="U726" i="15"/>
  <c r="V726" i="15" s="1"/>
  <c r="U727" i="15"/>
  <c r="V727" i="15" s="1"/>
  <c r="U728" i="15"/>
  <c r="V728" i="15" s="1"/>
  <c r="U729" i="15"/>
  <c r="V729" i="15" s="1"/>
  <c r="U730" i="15"/>
  <c r="V730" i="15" s="1"/>
  <c r="U731" i="15"/>
  <c r="V731" i="15" s="1"/>
  <c r="U732" i="15"/>
  <c r="V732" i="15" s="1"/>
  <c r="U733" i="15"/>
  <c r="V733" i="15" s="1"/>
  <c r="U734" i="15"/>
  <c r="V734" i="15" s="1"/>
  <c r="U735" i="15"/>
  <c r="V735" i="15" s="1"/>
  <c r="U736" i="15"/>
  <c r="V736" i="15" s="1"/>
  <c r="U737" i="15"/>
  <c r="V737" i="15" s="1"/>
  <c r="U738" i="15"/>
  <c r="V738" i="15" s="1"/>
  <c r="U739" i="15"/>
  <c r="V739" i="15" s="1"/>
  <c r="U740" i="15"/>
  <c r="V740" i="15" s="1"/>
  <c r="U741" i="15"/>
  <c r="V741" i="15" s="1"/>
  <c r="U742" i="15"/>
  <c r="V742" i="15" s="1"/>
  <c r="U743" i="15"/>
  <c r="V743" i="15" s="1"/>
  <c r="U744" i="15"/>
  <c r="V744" i="15" s="1"/>
  <c r="U745" i="15"/>
  <c r="V745" i="15" s="1"/>
  <c r="U746" i="15"/>
  <c r="V746" i="15" s="1"/>
  <c r="U747" i="15"/>
  <c r="V747" i="15" s="1"/>
  <c r="U748" i="15"/>
  <c r="V748" i="15" s="1"/>
  <c r="U749" i="15"/>
  <c r="V749" i="15" s="1"/>
  <c r="U750" i="15"/>
  <c r="V750" i="15" s="1"/>
  <c r="U751" i="15"/>
  <c r="V751" i="15" s="1"/>
  <c r="U752" i="15"/>
  <c r="V752" i="15" s="1"/>
  <c r="U753" i="15"/>
  <c r="V753" i="15" s="1"/>
  <c r="U754" i="15"/>
  <c r="V754" i="15" s="1"/>
  <c r="U755" i="15"/>
  <c r="V755" i="15" s="1"/>
  <c r="U756" i="15"/>
  <c r="V756" i="15" s="1"/>
  <c r="U757" i="15"/>
  <c r="V757" i="15" s="1"/>
  <c r="U758" i="15"/>
  <c r="V758" i="15" s="1"/>
  <c r="U759" i="15"/>
  <c r="V759" i="15" s="1"/>
  <c r="U760" i="15"/>
  <c r="V760" i="15" s="1"/>
  <c r="U761" i="15"/>
  <c r="V761" i="15" s="1"/>
  <c r="U762" i="15"/>
  <c r="V762" i="15" s="1"/>
  <c r="U763" i="15"/>
  <c r="V763" i="15" s="1"/>
  <c r="U764" i="15"/>
  <c r="V764" i="15" s="1"/>
  <c r="U765" i="15"/>
  <c r="V765" i="15" s="1"/>
  <c r="U766" i="15"/>
  <c r="V766" i="15" s="1"/>
  <c r="U767" i="15"/>
  <c r="V767" i="15" s="1"/>
  <c r="U768" i="15"/>
  <c r="V768" i="15" s="1"/>
  <c r="U769" i="15"/>
  <c r="V769" i="15" s="1"/>
  <c r="U770" i="15"/>
  <c r="V770" i="15" s="1"/>
  <c r="U771" i="15"/>
  <c r="V771" i="15" s="1"/>
  <c r="U772" i="15"/>
  <c r="V772" i="15" s="1"/>
  <c r="U773" i="15"/>
  <c r="V773" i="15" s="1"/>
  <c r="U774" i="15"/>
  <c r="V774" i="15" s="1"/>
  <c r="U775" i="15"/>
  <c r="V775" i="15" s="1"/>
  <c r="U776" i="15"/>
  <c r="V776" i="15" s="1"/>
  <c r="U777" i="15"/>
  <c r="V777" i="15" s="1"/>
  <c r="U778" i="15"/>
  <c r="V778" i="15" s="1"/>
  <c r="U779" i="15"/>
  <c r="V779" i="15" s="1"/>
  <c r="U780" i="15"/>
  <c r="V780" i="15" s="1"/>
  <c r="U781" i="15"/>
  <c r="V781" i="15" s="1"/>
  <c r="U782" i="15"/>
  <c r="V782" i="15" s="1"/>
  <c r="U783" i="15"/>
  <c r="V783" i="15" s="1"/>
  <c r="U784" i="15"/>
  <c r="V784" i="15" s="1"/>
  <c r="U785" i="15"/>
  <c r="V785" i="15" s="1"/>
  <c r="U786" i="15"/>
  <c r="V786" i="15" s="1"/>
  <c r="U787" i="15"/>
  <c r="V787" i="15" s="1"/>
  <c r="U788" i="15"/>
  <c r="V788" i="15" s="1"/>
  <c r="U789" i="15"/>
  <c r="V789" i="15" s="1"/>
  <c r="U790" i="15"/>
  <c r="V790" i="15" s="1"/>
  <c r="U791" i="15"/>
  <c r="V791" i="15" s="1"/>
  <c r="U792" i="15"/>
  <c r="V792" i="15" s="1"/>
  <c r="U793" i="15"/>
  <c r="V793" i="15" s="1"/>
  <c r="U794" i="15"/>
  <c r="V794" i="15" s="1"/>
  <c r="U795" i="15"/>
  <c r="V795" i="15" s="1"/>
  <c r="U796" i="15"/>
  <c r="V796" i="15" s="1"/>
  <c r="U797" i="15"/>
  <c r="V797" i="15" s="1"/>
  <c r="U798" i="15"/>
  <c r="V798" i="15" s="1"/>
  <c r="U799" i="15"/>
  <c r="V799" i="15" s="1"/>
  <c r="U800" i="15"/>
  <c r="V800" i="15" s="1"/>
  <c r="U801" i="15"/>
  <c r="V801" i="15" s="1"/>
  <c r="U802" i="15"/>
  <c r="V802" i="15" s="1"/>
  <c r="U803" i="15"/>
  <c r="V803" i="15" s="1"/>
  <c r="U804" i="15"/>
  <c r="V804" i="15" s="1"/>
  <c r="U805" i="15"/>
  <c r="V805" i="15" s="1"/>
  <c r="U806" i="15"/>
  <c r="V806" i="15" s="1"/>
  <c r="U807" i="15"/>
  <c r="V807" i="15" s="1"/>
  <c r="U808" i="15"/>
  <c r="V808" i="15" s="1"/>
  <c r="U809" i="15"/>
  <c r="V809" i="15" s="1"/>
  <c r="U810" i="15"/>
  <c r="V810" i="15" s="1"/>
  <c r="U811" i="15"/>
  <c r="V811" i="15" s="1"/>
  <c r="U812" i="15"/>
  <c r="V812" i="15" s="1"/>
  <c r="U813" i="15"/>
  <c r="V813" i="15" s="1"/>
  <c r="U814" i="15"/>
  <c r="V814" i="15" s="1"/>
  <c r="U815" i="15"/>
  <c r="V815" i="15" s="1"/>
  <c r="U816" i="15"/>
  <c r="V816" i="15" s="1"/>
  <c r="U817" i="15"/>
  <c r="V817" i="15" s="1"/>
  <c r="U818" i="15"/>
  <c r="V818" i="15" s="1"/>
  <c r="U819" i="15"/>
  <c r="V819" i="15" s="1"/>
  <c r="U820" i="15"/>
  <c r="V820" i="15" s="1"/>
  <c r="U821" i="15"/>
  <c r="V821" i="15" s="1"/>
  <c r="U822" i="15"/>
  <c r="V822" i="15" s="1"/>
  <c r="U823" i="15"/>
  <c r="V823" i="15" s="1"/>
  <c r="U824" i="15"/>
  <c r="V824" i="15" s="1"/>
  <c r="U825" i="15"/>
  <c r="V825" i="15" s="1"/>
  <c r="U826" i="15"/>
  <c r="V826" i="15" s="1"/>
  <c r="U827" i="15"/>
  <c r="V827" i="15" s="1"/>
  <c r="U828" i="15"/>
  <c r="V828" i="15" s="1"/>
  <c r="U829" i="15"/>
  <c r="V829" i="15" s="1"/>
  <c r="U830" i="15"/>
  <c r="V830" i="15" s="1"/>
  <c r="U831" i="15"/>
  <c r="V831" i="15" s="1"/>
  <c r="U832" i="15"/>
  <c r="V832" i="15" s="1"/>
  <c r="U833" i="15"/>
  <c r="V833" i="15" s="1"/>
  <c r="U834" i="15"/>
  <c r="V834" i="15" s="1"/>
  <c r="U835" i="15"/>
  <c r="V835" i="15" s="1"/>
  <c r="U836" i="15"/>
  <c r="V836" i="15" s="1"/>
  <c r="U837" i="15"/>
  <c r="V837" i="15" s="1"/>
  <c r="U838" i="15"/>
  <c r="V838" i="15" s="1"/>
  <c r="U839" i="15"/>
  <c r="V839" i="15" s="1"/>
  <c r="U840" i="15"/>
  <c r="V840" i="15" s="1"/>
  <c r="U841" i="15"/>
  <c r="V841" i="15" s="1"/>
  <c r="U842" i="15"/>
  <c r="V842" i="15" s="1"/>
  <c r="U843" i="15"/>
  <c r="V843" i="15" s="1"/>
  <c r="U844" i="15"/>
  <c r="V844" i="15" s="1"/>
  <c r="U845" i="15"/>
  <c r="V845" i="15" s="1"/>
  <c r="U846" i="15"/>
  <c r="V846" i="15" s="1"/>
  <c r="U847" i="15"/>
  <c r="V847" i="15" s="1"/>
  <c r="U848" i="15"/>
  <c r="V848" i="15" s="1"/>
  <c r="U849" i="15"/>
  <c r="V849" i="15" s="1"/>
  <c r="U850" i="15"/>
  <c r="V850" i="15" s="1"/>
  <c r="U851" i="15"/>
  <c r="V851" i="15" s="1"/>
  <c r="U852" i="15"/>
  <c r="V852" i="15" s="1"/>
  <c r="U853" i="15"/>
  <c r="V853" i="15" s="1"/>
  <c r="U854" i="15"/>
  <c r="V854" i="15" s="1"/>
  <c r="U855" i="15"/>
  <c r="V855" i="15" s="1"/>
  <c r="U856" i="15"/>
  <c r="V856" i="15" s="1"/>
  <c r="U857" i="15"/>
  <c r="V857" i="15" s="1"/>
  <c r="U858" i="15"/>
  <c r="V858" i="15" s="1"/>
  <c r="U859" i="15"/>
  <c r="V859" i="15" s="1"/>
  <c r="U860" i="15"/>
  <c r="V860" i="15" s="1"/>
  <c r="U861" i="15"/>
  <c r="V861" i="15" s="1"/>
  <c r="U862" i="15"/>
  <c r="V862" i="15" s="1"/>
  <c r="U863" i="15"/>
  <c r="V863" i="15" s="1"/>
  <c r="U864" i="15"/>
  <c r="V864" i="15" s="1"/>
  <c r="U865" i="15"/>
  <c r="V865" i="15" s="1"/>
  <c r="U866" i="15"/>
  <c r="V866" i="15" s="1"/>
  <c r="U867" i="15"/>
  <c r="V867" i="15" s="1"/>
  <c r="U868" i="15"/>
  <c r="V868" i="15" s="1"/>
  <c r="U869" i="15"/>
  <c r="V869" i="15" s="1"/>
  <c r="U870" i="15"/>
  <c r="V870" i="15" s="1"/>
  <c r="U871" i="15"/>
  <c r="V871" i="15" s="1"/>
  <c r="U872" i="15"/>
  <c r="V872" i="15" s="1"/>
  <c r="U873" i="15"/>
  <c r="V873" i="15" s="1"/>
  <c r="U874" i="15"/>
  <c r="V874" i="15" s="1"/>
  <c r="U875" i="15"/>
  <c r="V875" i="15" s="1"/>
  <c r="U876" i="15"/>
  <c r="V876" i="15" s="1"/>
  <c r="U877" i="15"/>
  <c r="V877" i="15" s="1"/>
  <c r="U878" i="15"/>
  <c r="V878" i="15" s="1"/>
  <c r="U879" i="15"/>
  <c r="V879" i="15" s="1"/>
  <c r="U880" i="15"/>
  <c r="V880" i="15" s="1"/>
  <c r="U881" i="15"/>
  <c r="V881" i="15" s="1"/>
  <c r="U882" i="15"/>
  <c r="V882" i="15" s="1"/>
  <c r="U883" i="15"/>
  <c r="V883" i="15" s="1"/>
  <c r="U884" i="15"/>
  <c r="V884" i="15" s="1"/>
  <c r="U885" i="15"/>
  <c r="V885" i="15" s="1"/>
  <c r="U886" i="15"/>
  <c r="V886" i="15" s="1"/>
  <c r="U887" i="15"/>
  <c r="V887" i="15" s="1"/>
  <c r="U888" i="15"/>
  <c r="V888" i="15" s="1"/>
  <c r="U889" i="15"/>
  <c r="V889" i="15" s="1"/>
  <c r="U890" i="15"/>
  <c r="V890" i="15" s="1"/>
  <c r="U891" i="15"/>
  <c r="V891" i="15" s="1"/>
  <c r="U892" i="15"/>
  <c r="V892" i="15" s="1"/>
  <c r="U893" i="15"/>
  <c r="V893" i="15" s="1"/>
  <c r="U894" i="15"/>
  <c r="V894" i="15" s="1"/>
  <c r="U895" i="15"/>
  <c r="V895" i="15" s="1"/>
  <c r="U896" i="15"/>
  <c r="V896" i="15" s="1"/>
  <c r="U897" i="15"/>
  <c r="V897" i="15" s="1"/>
  <c r="U898" i="15"/>
  <c r="V898" i="15" s="1"/>
  <c r="U899" i="15"/>
  <c r="V899" i="15" s="1"/>
  <c r="U900" i="15"/>
  <c r="V900" i="15" s="1"/>
  <c r="U901" i="15"/>
  <c r="V901" i="15" s="1"/>
  <c r="U902" i="15"/>
  <c r="V902" i="15" s="1"/>
  <c r="U903" i="15"/>
  <c r="V903" i="15" s="1"/>
  <c r="U904" i="15"/>
  <c r="V904" i="15" s="1"/>
  <c r="U905" i="15"/>
  <c r="V905" i="15" s="1"/>
  <c r="U906" i="15"/>
  <c r="V906" i="15" s="1"/>
  <c r="U907" i="15"/>
  <c r="V907" i="15" s="1"/>
  <c r="U908" i="15"/>
  <c r="V908" i="15" s="1"/>
  <c r="U909" i="15"/>
  <c r="V909" i="15" s="1"/>
  <c r="U910" i="15"/>
  <c r="V910" i="15" s="1"/>
  <c r="U911" i="15"/>
  <c r="V911" i="15" s="1"/>
  <c r="U912" i="15"/>
  <c r="V912" i="15" s="1"/>
  <c r="U913" i="15"/>
  <c r="V913" i="15" s="1"/>
  <c r="U914" i="15"/>
  <c r="V914" i="15" s="1"/>
  <c r="U915" i="15"/>
  <c r="V915" i="15" s="1"/>
  <c r="U916" i="15"/>
  <c r="V916" i="15" s="1"/>
  <c r="U917" i="15"/>
  <c r="V917" i="15" s="1"/>
  <c r="U918" i="15"/>
  <c r="V918" i="15" s="1"/>
  <c r="U919" i="15"/>
  <c r="V919" i="15" s="1"/>
  <c r="U920" i="15"/>
  <c r="V920" i="15" s="1"/>
  <c r="U921" i="15"/>
  <c r="V921" i="15" s="1"/>
  <c r="U922" i="15"/>
  <c r="V922" i="15" s="1"/>
  <c r="U923" i="15"/>
  <c r="V923" i="15" s="1"/>
  <c r="U924" i="15"/>
  <c r="V924" i="15" s="1"/>
  <c r="U925" i="15"/>
  <c r="V925" i="15" s="1"/>
  <c r="U926" i="15"/>
  <c r="V926" i="15" s="1"/>
  <c r="U927" i="15"/>
  <c r="V927" i="15" s="1"/>
  <c r="U928" i="15"/>
  <c r="V928" i="15" s="1"/>
  <c r="U929" i="15"/>
  <c r="V929" i="15" s="1"/>
  <c r="U930" i="15"/>
  <c r="V930" i="15" s="1"/>
  <c r="U931" i="15"/>
  <c r="V931" i="15" s="1"/>
  <c r="U932" i="15"/>
  <c r="V932" i="15" s="1"/>
  <c r="U933" i="15"/>
  <c r="V933" i="15" s="1"/>
  <c r="U934" i="15"/>
  <c r="V934" i="15" s="1"/>
  <c r="U935" i="15"/>
  <c r="V935" i="15" s="1"/>
  <c r="U936" i="15"/>
  <c r="V936" i="15" s="1"/>
  <c r="U937" i="15"/>
  <c r="V937" i="15" s="1"/>
  <c r="U938" i="15"/>
  <c r="V938" i="15" s="1"/>
  <c r="U939" i="15"/>
  <c r="V939" i="15" s="1"/>
  <c r="U940" i="15"/>
  <c r="V940" i="15" s="1"/>
  <c r="U941" i="15"/>
  <c r="V941" i="15" s="1"/>
  <c r="U942" i="15"/>
  <c r="V942" i="15" s="1"/>
  <c r="U943" i="15"/>
  <c r="V943" i="15" s="1"/>
  <c r="U944" i="15"/>
  <c r="V944" i="15" s="1"/>
  <c r="U945" i="15"/>
  <c r="V945" i="15" s="1"/>
  <c r="U946" i="15"/>
  <c r="V946" i="15" s="1"/>
  <c r="U947" i="15"/>
  <c r="V947" i="15" s="1"/>
  <c r="U948" i="15"/>
  <c r="V948" i="15" s="1"/>
  <c r="U949" i="15"/>
  <c r="V949" i="15" s="1"/>
  <c r="U950" i="15"/>
  <c r="V950" i="15" s="1"/>
  <c r="U951" i="15"/>
  <c r="V951" i="15" s="1"/>
  <c r="U952" i="15"/>
  <c r="V952" i="15" s="1"/>
  <c r="U953" i="15"/>
  <c r="V953" i="15" s="1"/>
  <c r="U954" i="15"/>
  <c r="V954" i="15" s="1"/>
  <c r="U955" i="15"/>
  <c r="V955" i="15" s="1"/>
  <c r="U956" i="15"/>
  <c r="V956" i="15" s="1"/>
  <c r="U957" i="15"/>
  <c r="V957" i="15" s="1"/>
  <c r="U958" i="15"/>
  <c r="V958" i="15" s="1"/>
  <c r="U959" i="15"/>
  <c r="V959" i="15" s="1"/>
  <c r="U960" i="15"/>
  <c r="V960" i="15" s="1"/>
  <c r="U961" i="15"/>
  <c r="V961" i="15" s="1"/>
  <c r="U962" i="15"/>
  <c r="V962" i="15" s="1"/>
  <c r="U963" i="15"/>
  <c r="V963" i="15" s="1"/>
  <c r="U964" i="15"/>
  <c r="V964" i="15" s="1"/>
  <c r="U965" i="15"/>
  <c r="V965" i="15" s="1"/>
  <c r="U966" i="15"/>
  <c r="V966" i="15" s="1"/>
  <c r="U967" i="15"/>
  <c r="V967" i="15" s="1"/>
  <c r="U968" i="15"/>
  <c r="V968" i="15" s="1"/>
  <c r="U969" i="15"/>
  <c r="V969" i="15" s="1"/>
  <c r="U970" i="15"/>
  <c r="V970" i="15" s="1"/>
  <c r="U971" i="15"/>
  <c r="V971" i="15" s="1"/>
  <c r="U972" i="15"/>
  <c r="V972" i="15" s="1"/>
  <c r="U973" i="15"/>
  <c r="V973" i="15" s="1"/>
  <c r="U974" i="15"/>
  <c r="V974" i="15" s="1"/>
  <c r="U975" i="15"/>
  <c r="V975" i="15" s="1"/>
  <c r="U976" i="15"/>
  <c r="V976" i="15" s="1"/>
  <c r="U977" i="15"/>
  <c r="V977" i="15" s="1"/>
  <c r="U978" i="15"/>
  <c r="V978" i="15" s="1"/>
  <c r="U979" i="15"/>
  <c r="V979" i="15" s="1"/>
  <c r="U980" i="15"/>
  <c r="V980" i="15" s="1"/>
  <c r="U981" i="15"/>
  <c r="V981" i="15" s="1"/>
  <c r="U982" i="15"/>
  <c r="V982" i="15" s="1"/>
  <c r="U983" i="15"/>
  <c r="V983" i="15" s="1"/>
  <c r="U984" i="15"/>
  <c r="V984" i="15" s="1"/>
  <c r="U985" i="15"/>
  <c r="V985" i="15" s="1"/>
  <c r="U986" i="15"/>
  <c r="V986" i="15" s="1"/>
  <c r="U987" i="15"/>
  <c r="V987" i="15" s="1"/>
  <c r="U988" i="15"/>
  <c r="V988" i="15" s="1"/>
  <c r="U989" i="15"/>
  <c r="V989" i="15" s="1"/>
  <c r="U990" i="15"/>
  <c r="V990" i="15" s="1"/>
  <c r="U991" i="15"/>
  <c r="V991" i="15" s="1"/>
  <c r="U992" i="15"/>
  <c r="V992" i="15" s="1"/>
  <c r="U993" i="15"/>
  <c r="V993" i="15" s="1"/>
  <c r="U994" i="15"/>
  <c r="V994" i="15" s="1"/>
  <c r="U995" i="15"/>
  <c r="V995" i="15" s="1"/>
  <c r="U996" i="15"/>
  <c r="V996" i="15" s="1"/>
  <c r="U997" i="15"/>
  <c r="V997" i="15" s="1"/>
  <c r="U998" i="15"/>
  <c r="V998" i="15" s="1"/>
  <c r="U999" i="15"/>
  <c r="V999" i="15" s="1"/>
  <c r="U1000" i="15"/>
  <c r="V1000" i="15" s="1"/>
  <c r="U1001" i="15"/>
  <c r="V1001" i="15" s="1"/>
  <c r="U1002" i="15"/>
  <c r="V1002" i="15" s="1"/>
  <c r="U1003" i="15"/>
  <c r="V1003" i="15" s="1"/>
  <c r="U1004" i="15"/>
  <c r="V1004" i="15" s="1"/>
  <c r="U1005" i="15"/>
  <c r="V1005" i="15" s="1"/>
  <c r="U1006" i="15"/>
  <c r="V1006" i="15" s="1"/>
  <c r="U1007" i="15"/>
  <c r="V1007" i="15" s="1"/>
  <c r="U1008" i="15"/>
  <c r="V1008" i="15" s="1"/>
  <c r="U1009" i="15"/>
  <c r="V1009" i="15" s="1"/>
  <c r="U1010" i="15"/>
  <c r="V1010" i="15" s="1"/>
  <c r="U1011" i="15"/>
  <c r="V1011" i="15" s="1"/>
  <c r="U1012" i="15"/>
  <c r="V1012" i="15" s="1"/>
  <c r="U1013" i="15"/>
  <c r="V1013" i="15" s="1"/>
  <c r="U1014" i="15"/>
  <c r="V1014" i="15" s="1"/>
  <c r="U1015" i="15"/>
  <c r="V1015" i="15" s="1"/>
  <c r="U1016" i="15"/>
  <c r="V1016" i="15" s="1"/>
  <c r="U1017" i="15"/>
  <c r="V1017" i="15" s="1"/>
  <c r="U1018" i="15"/>
  <c r="V1018" i="15" s="1"/>
  <c r="U1019" i="15"/>
  <c r="V1019" i="15" s="1"/>
  <c r="U1020" i="15"/>
  <c r="V1020" i="15" s="1"/>
  <c r="U1021" i="15"/>
  <c r="V1021" i="15" s="1"/>
  <c r="U1022" i="15"/>
  <c r="V1022" i="15" s="1"/>
  <c r="U1023" i="15"/>
  <c r="V1023" i="15" s="1"/>
  <c r="U1024" i="15"/>
  <c r="V1024" i="15" s="1"/>
  <c r="U1025" i="15"/>
  <c r="V1025" i="15" s="1"/>
  <c r="U1026" i="15"/>
  <c r="V1026" i="15" s="1"/>
  <c r="U1027" i="15"/>
  <c r="V1027" i="15" s="1"/>
  <c r="U1028" i="15"/>
  <c r="V1028" i="15" s="1"/>
  <c r="U1029" i="15"/>
  <c r="V1029" i="15" s="1"/>
  <c r="U1030" i="15"/>
  <c r="V1030" i="15" s="1"/>
  <c r="U1031" i="15"/>
  <c r="V1031" i="15" s="1"/>
  <c r="U1032" i="15"/>
  <c r="V1032" i="15" s="1"/>
  <c r="U1033" i="15"/>
  <c r="V1033" i="15" s="1"/>
  <c r="U1034" i="15"/>
  <c r="V1034" i="15" s="1"/>
  <c r="U1035" i="15"/>
  <c r="V1035" i="15" s="1"/>
  <c r="U1036" i="15"/>
  <c r="V1036" i="15" s="1"/>
  <c r="U1037" i="15"/>
  <c r="V1037" i="15" s="1"/>
  <c r="U1038" i="15"/>
  <c r="V1038" i="15" s="1"/>
  <c r="U1039" i="15"/>
  <c r="V1039" i="15" s="1"/>
  <c r="U1040" i="15"/>
  <c r="V1040" i="15" s="1"/>
  <c r="U1041" i="15"/>
  <c r="V1041" i="15" s="1"/>
  <c r="U1042" i="15"/>
  <c r="V1042" i="15" s="1"/>
  <c r="U1043" i="15"/>
  <c r="V1043" i="15" s="1"/>
  <c r="U1044" i="15"/>
  <c r="V1044" i="15" s="1"/>
  <c r="U1045" i="15"/>
  <c r="V1045" i="15" s="1"/>
  <c r="U1046" i="15"/>
  <c r="V1046" i="15" s="1"/>
  <c r="U1047" i="15"/>
  <c r="V1047" i="15" s="1"/>
  <c r="U1048" i="15"/>
  <c r="V1048" i="15" s="1"/>
  <c r="U1049" i="15"/>
  <c r="V1049" i="15" s="1"/>
  <c r="U1050" i="15"/>
  <c r="V1050" i="15" s="1"/>
  <c r="U1051" i="15"/>
  <c r="V1051" i="15" s="1"/>
  <c r="U1052" i="15"/>
  <c r="V1052" i="15" s="1"/>
  <c r="U1053" i="15"/>
  <c r="V1053" i="15" s="1"/>
  <c r="U1054" i="15"/>
  <c r="V1054" i="15" s="1"/>
  <c r="U1055" i="15"/>
  <c r="V1055" i="15" s="1"/>
  <c r="U1056" i="15"/>
  <c r="V1056" i="15" s="1"/>
  <c r="U1057" i="15"/>
  <c r="V1057" i="15" s="1"/>
  <c r="U1058" i="15"/>
  <c r="V1058" i="15" s="1"/>
  <c r="U1059" i="15"/>
  <c r="V1059" i="15" s="1"/>
  <c r="U1060" i="15"/>
  <c r="V1060" i="15" s="1"/>
  <c r="U1061" i="15"/>
  <c r="V1061" i="15" s="1"/>
  <c r="U1062" i="15"/>
  <c r="V1062" i="15" s="1"/>
  <c r="U1063" i="15"/>
  <c r="V1063" i="15" s="1"/>
  <c r="U1064" i="15"/>
  <c r="V1064" i="15" s="1"/>
  <c r="U1065" i="15"/>
  <c r="V1065" i="15" s="1"/>
  <c r="U1066" i="15"/>
  <c r="V1066" i="15" s="1"/>
  <c r="U1067" i="15"/>
  <c r="V1067" i="15" s="1"/>
  <c r="U1068" i="15"/>
  <c r="V1068" i="15" s="1"/>
  <c r="U1069" i="15"/>
  <c r="V1069" i="15" s="1"/>
  <c r="U1070" i="15"/>
  <c r="V1070" i="15" s="1"/>
  <c r="U1071" i="15"/>
  <c r="V1071" i="15" s="1"/>
  <c r="U1072" i="15"/>
  <c r="V1072" i="15" s="1"/>
  <c r="U1073" i="15"/>
  <c r="V1073" i="15" s="1"/>
  <c r="U1074" i="15"/>
  <c r="V1074" i="15" s="1"/>
  <c r="U1075" i="15"/>
  <c r="V1075" i="15" s="1"/>
  <c r="U1076" i="15"/>
  <c r="V1076" i="15" s="1"/>
  <c r="U1077" i="15"/>
  <c r="V1077" i="15" s="1"/>
  <c r="U1078" i="15"/>
  <c r="V1078" i="15" s="1"/>
  <c r="U1079" i="15"/>
  <c r="V1079" i="15" s="1"/>
  <c r="U1080" i="15"/>
  <c r="V1080" i="15" s="1"/>
  <c r="U1081" i="15"/>
  <c r="V1081" i="15" s="1"/>
  <c r="U1082" i="15"/>
  <c r="V1082" i="15" s="1"/>
  <c r="U1083" i="15"/>
  <c r="V1083" i="15" s="1"/>
  <c r="U1084" i="15"/>
  <c r="V1084" i="15" s="1"/>
  <c r="U1085" i="15"/>
  <c r="V1085" i="15" s="1"/>
  <c r="U1086" i="15"/>
  <c r="V1086" i="15" s="1"/>
  <c r="U1087" i="15"/>
  <c r="V1087" i="15" s="1"/>
  <c r="U1088" i="15"/>
  <c r="V1088" i="15" s="1"/>
  <c r="U1089" i="15"/>
  <c r="V1089" i="15" s="1"/>
  <c r="U1090" i="15"/>
  <c r="V1090" i="15" s="1"/>
  <c r="U1091" i="15"/>
  <c r="V1091" i="15" s="1"/>
  <c r="U1092" i="15"/>
  <c r="V1092" i="15" s="1"/>
  <c r="U1093" i="15"/>
  <c r="V1093" i="15" s="1"/>
  <c r="U1094" i="15"/>
  <c r="V1094" i="15" s="1"/>
  <c r="U1095" i="15"/>
  <c r="V1095" i="15" s="1"/>
  <c r="U1096" i="15"/>
  <c r="V1096" i="15" s="1"/>
  <c r="U1097" i="15"/>
  <c r="V1097" i="15" s="1"/>
  <c r="U1098" i="15"/>
  <c r="V1098" i="15" s="1"/>
  <c r="U1099" i="15"/>
  <c r="V1099" i="15" s="1"/>
  <c r="U1100" i="15"/>
  <c r="V1100" i="15" s="1"/>
  <c r="U1101" i="15"/>
  <c r="V1101" i="15" s="1"/>
  <c r="U1102" i="15"/>
  <c r="V1102" i="15" s="1"/>
  <c r="U1103" i="15"/>
  <c r="V1103" i="15" s="1"/>
  <c r="U1104" i="15"/>
  <c r="V1104" i="15" s="1"/>
  <c r="U1105" i="15"/>
  <c r="V1105" i="15" s="1"/>
  <c r="U1106" i="15"/>
  <c r="V1106" i="15" s="1"/>
  <c r="U1107" i="15"/>
  <c r="V1107" i="15" s="1"/>
  <c r="U1108" i="15"/>
  <c r="V1108" i="15" s="1"/>
  <c r="U1109" i="15"/>
  <c r="V1109" i="15" s="1"/>
  <c r="U1110" i="15"/>
  <c r="V1110" i="15" s="1"/>
  <c r="U1111" i="15"/>
  <c r="V1111" i="15" s="1"/>
  <c r="U1112" i="15"/>
  <c r="V1112" i="15" s="1"/>
  <c r="U1113" i="15"/>
  <c r="V1113" i="15" s="1"/>
  <c r="U1114" i="15"/>
  <c r="V1114" i="15" s="1"/>
  <c r="U1115" i="15"/>
  <c r="V1115" i="15" s="1"/>
  <c r="U1116" i="15"/>
  <c r="V1116" i="15" s="1"/>
  <c r="U1117" i="15"/>
  <c r="V1117" i="15" s="1"/>
  <c r="U1118" i="15"/>
  <c r="V1118" i="15" s="1"/>
  <c r="U1119" i="15"/>
  <c r="V1119" i="15" s="1"/>
  <c r="U1120" i="15"/>
  <c r="V1120" i="15" s="1"/>
  <c r="U1121" i="15"/>
  <c r="V1121" i="15" s="1"/>
  <c r="U1122" i="15"/>
  <c r="V1122" i="15" s="1"/>
  <c r="U1123" i="15"/>
  <c r="V1123" i="15" s="1"/>
  <c r="U1124" i="15"/>
  <c r="V1124" i="15" s="1"/>
  <c r="U1125" i="15"/>
  <c r="V1125" i="15" s="1"/>
  <c r="U1126" i="15"/>
  <c r="V1126" i="15" s="1"/>
  <c r="U1127" i="15"/>
  <c r="V1127" i="15" s="1"/>
  <c r="U1128" i="15"/>
  <c r="V1128" i="15" s="1"/>
  <c r="U1129" i="15"/>
  <c r="V1129" i="15" s="1"/>
  <c r="U1130" i="15"/>
  <c r="V1130" i="15" s="1"/>
  <c r="U1131" i="15"/>
  <c r="V1131" i="15" s="1"/>
  <c r="U1132" i="15"/>
  <c r="V1132" i="15" s="1"/>
  <c r="U1133" i="15"/>
  <c r="V1133" i="15" s="1"/>
  <c r="U1134" i="15"/>
  <c r="V1134" i="15" s="1"/>
  <c r="U1135" i="15"/>
  <c r="V1135" i="15" s="1"/>
  <c r="U1136" i="15"/>
  <c r="V1136" i="15" s="1"/>
  <c r="U1137" i="15"/>
  <c r="V1137" i="15" s="1"/>
  <c r="U1138" i="15"/>
  <c r="V1138" i="15" s="1"/>
  <c r="U1139" i="15"/>
  <c r="V1139" i="15" s="1"/>
  <c r="U1140" i="15"/>
  <c r="V1140" i="15" s="1"/>
  <c r="U1141" i="15"/>
  <c r="V1141" i="15" s="1"/>
  <c r="U1142" i="15"/>
  <c r="V1142" i="15" s="1"/>
  <c r="U1143" i="15"/>
  <c r="V1143" i="15" s="1"/>
  <c r="U1144" i="15"/>
  <c r="V1144" i="15" s="1"/>
  <c r="U1145" i="15"/>
  <c r="V1145" i="15" s="1"/>
  <c r="U1146" i="15"/>
  <c r="V1146" i="15" s="1"/>
  <c r="U1147" i="15"/>
  <c r="V1147" i="15" s="1"/>
  <c r="U1148" i="15"/>
  <c r="V1148" i="15" s="1"/>
  <c r="U1149" i="15"/>
  <c r="V1149" i="15" s="1"/>
  <c r="U1150" i="15"/>
  <c r="V1150" i="15" s="1"/>
  <c r="U1151" i="15"/>
  <c r="V1151" i="15" s="1"/>
  <c r="U1152" i="15"/>
  <c r="V1152" i="15" s="1"/>
  <c r="U1153" i="15"/>
  <c r="V1153" i="15" s="1"/>
  <c r="U1154" i="15"/>
  <c r="V1154" i="15" s="1"/>
  <c r="U1155" i="15"/>
  <c r="V1155" i="15" s="1"/>
  <c r="U1156" i="15"/>
  <c r="V1156" i="15" s="1"/>
  <c r="U1157" i="15"/>
  <c r="V1157" i="15" s="1"/>
  <c r="U1158" i="15"/>
  <c r="V1158" i="15" s="1"/>
  <c r="U1159" i="15"/>
  <c r="V1159" i="15" s="1"/>
  <c r="U1160" i="15"/>
  <c r="V1160" i="15" s="1"/>
  <c r="U1161" i="15"/>
  <c r="V1161" i="15" s="1"/>
  <c r="U1162" i="15"/>
  <c r="V1162" i="15" s="1"/>
  <c r="U1163" i="15"/>
  <c r="V1163" i="15" s="1"/>
  <c r="U1164" i="15"/>
  <c r="V1164" i="15" s="1"/>
  <c r="U1165" i="15"/>
  <c r="V1165" i="15" s="1"/>
  <c r="U1166" i="15"/>
  <c r="V1166" i="15" s="1"/>
  <c r="U1167" i="15"/>
  <c r="V1167" i="15" s="1"/>
  <c r="U1168" i="15"/>
  <c r="V1168" i="15" s="1"/>
  <c r="U1169" i="15"/>
  <c r="V1169" i="15" s="1"/>
  <c r="U1170" i="15"/>
  <c r="V1170" i="15" s="1"/>
  <c r="U1171" i="15"/>
  <c r="V1171" i="15" s="1"/>
  <c r="U1172" i="15"/>
  <c r="V1172" i="15" s="1"/>
  <c r="U1173" i="15"/>
  <c r="V1173" i="15" s="1"/>
  <c r="U1174" i="15"/>
  <c r="V1174" i="15" s="1"/>
  <c r="U1175" i="15"/>
  <c r="V1175" i="15" s="1"/>
  <c r="U1176" i="15"/>
  <c r="V1176" i="15" s="1"/>
  <c r="U1177" i="15"/>
  <c r="V1177" i="15" s="1"/>
  <c r="U1178" i="15"/>
  <c r="V1178" i="15" s="1"/>
  <c r="U1179" i="15"/>
  <c r="V1179" i="15" s="1"/>
  <c r="U1180" i="15"/>
  <c r="V1180" i="15" s="1"/>
  <c r="U1181" i="15"/>
  <c r="V1181" i="15" s="1"/>
  <c r="U1182" i="15"/>
  <c r="V1182" i="15" s="1"/>
  <c r="U1183" i="15"/>
  <c r="V1183" i="15" s="1"/>
  <c r="U1184" i="15"/>
  <c r="V1184" i="15" s="1"/>
  <c r="U1185" i="15"/>
  <c r="V1185" i="15" s="1"/>
  <c r="U1186" i="15"/>
  <c r="V1186" i="15" s="1"/>
  <c r="U1187" i="15"/>
  <c r="V1187" i="15" s="1"/>
  <c r="U1188" i="15"/>
  <c r="V1188" i="15" s="1"/>
  <c r="U1189" i="15"/>
  <c r="V1189" i="15" s="1"/>
  <c r="U1190" i="15"/>
  <c r="V1190" i="15" s="1"/>
  <c r="U1191" i="15"/>
  <c r="V1191" i="15" s="1"/>
  <c r="U1192" i="15"/>
  <c r="V1192" i="15" s="1"/>
  <c r="U1193" i="15"/>
  <c r="V1193" i="15" s="1"/>
  <c r="U1194" i="15"/>
  <c r="V1194" i="15" s="1"/>
  <c r="U1195" i="15"/>
  <c r="V1195" i="15" s="1"/>
  <c r="U1196" i="15"/>
  <c r="V1196" i="15" s="1"/>
  <c r="U1197" i="15"/>
  <c r="V1197" i="15" s="1"/>
  <c r="U1198" i="15"/>
  <c r="V1198" i="15" s="1"/>
  <c r="U1199" i="15"/>
  <c r="V1199" i="15" s="1"/>
  <c r="U1200" i="15"/>
  <c r="V1200" i="15" s="1"/>
  <c r="U1201" i="15"/>
  <c r="V1201" i="15" s="1"/>
  <c r="U1202" i="15"/>
  <c r="V1202" i="15" s="1"/>
  <c r="U1203" i="15"/>
  <c r="V1203" i="15" s="1"/>
  <c r="U1204" i="15"/>
  <c r="V1204" i="15" s="1"/>
  <c r="U1205" i="15"/>
  <c r="V1205" i="15" s="1"/>
  <c r="U1206" i="15"/>
  <c r="V1206" i="15" s="1"/>
  <c r="U1207" i="15"/>
  <c r="V1207" i="15" s="1"/>
  <c r="U1208" i="15"/>
  <c r="V1208" i="15" s="1"/>
  <c r="U1209" i="15"/>
  <c r="V1209" i="15" s="1"/>
  <c r="U1210" i="15"/>
  <c r="V1210" i="15" s="1"/>
  <c r="U1211" i="15"/>
  <c r="V1211" i="15" s="1"/>
  <c r="U1212" i="15"/>
  <c r="V1212" i="15" s="1"/>
  <c r="U1213" i="15"/>
  <c r="V1213" i="15" s="1"/>
  <c r="U1214" i="15"/>
  <c r="V1214" i="15" s="1"/>
  <c r="U1215" i="15"/>
  <c r="V1215" i="15" s="1"/>
  <c r="U1216" i="15"/>
  <c r="V1216" i="15" s="1"/>
  <c r="U1217" i="15"/>
  <c r="V1217" i="15" s="1"/>
  <c r="U1218" i="15"/>
  <c r="V1218" i="15" s="1"/>
  <c r="U1219" i="15"/>
  <c r="V1219" i="15" s="1"/>
  <c r="U1220" i="15"/>
  <c r="V1220" i="15" s="1"/>
  <c r="U1221" i="15"/>
  <c r="V1221" i="15" s="1"/>
  <c r="U1222" i="15"/>
  <c r="V1222" i="15" s="1"/>
  <c r="U1223" i="15"/>
  <c r="V1223" i="15" s="1"/>
  <c r="U1224" i="15"/>
  <c r="V1224" i="15" s="1"/>
  <c r="U1225" i="15"/>
  <c r="V1225" i="15" s="1"/>
  <c r="U1226" i="15"/>
  <c r="V1226" i="15" s="1"/>
  <c r="U1227" i="15"/>
  <c r="V1227" i="15" s="1"/>
  <c r="U1228" i="15"/>
  <c r="V1228" i="15" s="1"/>
  <c r="U1229" i="15"/>
  <c r="V1229" i="15" s="1"/>
  <c r="U1230" i="15"/>
  <c r="V1230" i="15" s="1"/>
  <c r="U1231" i="15"/>
  <c r="V1231" i="15" s="1"/>
  <c r="U1232" i="15"/>
  <c r="V1232" i="15" s="1"/>
  <c r="U1233" i="15"/>
  <c r="V1233" i="15" s="1"/>
  <c r="U1234" i="15"/>
  <c r="V1234" i="15" s="1"/>
  <c r="U1235" i="15"/>
  <c r="V1235" i="15" s="1"/>
  <c r="U1236" i="15"/>
  <c r="V1236" i="15" s="1"/>
  <c r="U1237" i="15"/>
  <c r="V1237" i="15" s="1"/>
  <c r="U1238" i="15"/>
  <c r="V1238" i="15" s="1"/>
  <c r="U1239" i="15"/>
  <c r="V1239" i="15" s="1"/>
  <c r="U1240" i="15"/>
  <c r="V1240" i="15" s="1"/>
  <c r="U1241" i="15"/>
  <c r="V1241" i="15" s="1"/>
  <c r="U1242" i="15"/>
  <c r="V1242" i="15" s="1"/>
  <c r="U1243" i="15"/>
  <c r="V1243" i="15" s="1"/>
  <c r="U1244" i="15"/>
  <c r="V1244" i="15" s="1"/>
  <c r="U1245" i="15"/>
  <c r="V1245" i="15" s="1"/>
  <c r="U1246" i="15"/>
  <c r="V1246" i="15" s="1"/>
  <c r="U1247" i="15"/>
  <c r="V1247" i="15" s="1"/>
  <c r="U1248" i="15"/>
  <c r="V1248" i="15" s="1"/>
  <c r="U1249" i="15"/>
  <c r="V1249" i="15" s="1"/>
  <c r="U1250" i="15"/>
  <c r="V1250" i="15" s="1"/>
  <c r="U1251" i="15"/>
  <c r="V1251" i="15" s="1"/>
  <c r="U1252" i="15"/>
  <c r="V1252" i="15" s="1"/>
  <c r="U1253" i="15"/>
  <c r="V1253" i="15" s="1"/>
  <c r="U1254" i="15"/>
  <c r="V1254" i="15" s="1"/>
  <c r="U1255" i="15"/>
  <c r="V1255" i="15" s="1"/>
  <c r="U1256" i="15"/>
  <c r="V1256" i="15" s="1"/>
  <c r="U1257" i="15"/>
  <c r="V1257" i="15" s="1"/>
  <c r="U1258" i="15"/>
  <c r="V1258" i="15" s="1"/>
  <c r="U1259" i="15"/>
  <c r="V1259" i="15" s="1"/>
  <c r="U1260" i="15"/>
  <c r="V1260" i="15" s="1"/>
  <c r="U1261" i="15"/>
  <c r="V1261" i="15" s="1"/>
  <c r="U1262" i="15"/>
  <c r="V1262" i="15" s="1"/>
  <c r="U1263" i="15"/>
  <c r="V1263" i="15" s="1"/>
  <c r="U1264" i="15"/>
  <c r="V1264" i="15" s="1"/>
  <c r="U1265" i="15"/>
  <c r="V1265" i="15" s="1"/>
  <c r="U1266" i="15"/>
  <c r="V1266" i="15" s="1"/>
  <c r="U1267" i="15"/>
  <c r="V1267" i="15" s="1"/>
  <c r="U1268" i="15"/>
  <c r="V1268" i="15" s="1"/>
  <c r="U1269" i="15"/>
  <c r="V1269" i="15" s="1"/>
  <c r="U1270" i="15"/>
  <c r="V1270" i="15" s="1"/>
  <c r="U1271" i="15"/>
  <c r="V1271" i="15" s="1"/>
  <c r="U1272" i="15"/>
  <c r="V1272" i="15" s="1"/>
  <c r="U1273" i="15"/>
  <c r="V1273" i="15" s="1"/>
  <c r="U1274" i="15"/>
  <c r="V1274" i="15" s="1"/>
  <c r="U1275" i="15"/>
  <c r="V1275" i="15" s="1"/>
  <c r="U1276" i="15"/>
  <c r="V1276" i="15" s="1"/>
  <c r="U1277" i="15"/>
  <c r="V1277" i="15" s="1"/>
  <c r="U1278" i="15"/>
  <c r="V1278" i="15" s="1"/>
  <c r="U1279" i="15"/>
  <c r="V1279" i="15" s="1"/>
  <c r="U1280" i="15"/>
  <c r="V1280" i="15" s="1"/>
  <c r="U1281" i="15"/>
  <c r="V1281" i="15" s="1"/>
  <c r="U1282" i="15"/>
  <c r="V1282" i="15" s="1"/>
  <c r="U1283" i="15"/>
  <c r="V1283" i="15" s="1"/>
  <c r="U1284" i="15"/>
  <c r="V1284" i="15" s="1"/>
  <c r="U1285" i="15"/>
  <c r="V1285" i="15" s="1"/>
  <c r="U1286" i="15"/>
  <c r="V1286" i="15" s="1"/>
  <c r="U1287" i="15"/>
  <c r="V1287" i="15" s="1"/>
  <c r="U1288" i="15"/>
  <c r="V1288" i="15" s="1"/>
  <c r="U1289" i="15"/>
  <c r="V1289" i="15" s="1"/>
  <c r="U1290" i="15"/>
  <c r="V1290" i="15" s="1"/>
  <c r="U1291" i="15"/>
  <c r="V1291" i="15" s="1"/>
  <c r="U1292" i="15"/>
  <c r="V1292" i="15" s="1"/>
  <c r="U1293" i="15"/>
  <c r="V1293" i="15" s="1"/>
  <c r="U1294" i="15"/>
  <c r="V1294" i="15" s="1"/>
  <c r="U1295" i="15"/>
  <c r="V1295" i="15" s="1"/>
  <c r="U1296" i="15"/>
  <c r="V1296" i="15" s="1"/>
  <c r="U1297" i="15"/>
  <c r="V1297" i="15" s="1"/>
  <c r="U1298" i="15"/>
  <c r="V1298" i="15" s="1"/>
  <c r="U1299" i="15"/>
  <c r="V1299" i="15" s="1"/>
  <c r="U1300" i="15"/>
  <c r="V1300" i="15" s="1"/>
  <c r="U1301" i="15"/>
  <c r="V1301" i="15" s="1"/>
  <c r="U1302" i="15"/>
  <c r="V1302" i="15" s="1"/>
  <c r="U1303" i="15"/>
  <c r="V1303" i="15" s="1"/>
  <c r="U1304" i="15"/>
  <c r="V1304" i="15" s="1"/>
  <c r="U1305" i="15"/>
  <c r="V1305" i="15" s="1"/>
  <c r="U1306" i="15"/>
  <c r="V1306" i="15" s="1"/>
  <c r="U1307" i="15"/>
  <c r="V1307" i="15" s="1"/>
  <c r="U1308" i="15"/>
  <c r="V1308" i="15" s="1"/>
  <c r="U1309" i="15"/>
  <c r="V1309" i="15" s="1"/>
  <c r="U1310" i="15"/>
  <c r="V1310" i="15" s="1"/>
  <c r="U1311" i="15"/>
  <c r="V1311" i="15" s="1"/>
  <c r="U1312" i="15"/>
  <c r="V1312" i="15" s="1"/>
  <c r="U1313" i="15"/>
  <c r="V1313" i="15" s="1"/>
  <c r="U1314" i="15"/>
  <c r="V1314" i="15" s="1"/>
  <c r="U1315" i="15"/>
  <c r="V1315" i="15" s="1"/>
  <c r="U1316" i="15"/>
  <c r="V1316" i="15" s="1"/>
  <c r="U1317" i="15"/>
  <c r="V1317" i="15" s="1"/>
  <c r="U1318" i="15"/>
  <c r="V1318" i="15" s="1"/>
  <c r="U1319" i="15"/>
  <c r="V1319" i="15" s="1"/>
  <c r="U1320" i="15"/>
  <c r="V1320" i="15" s="1"/>
  <c r="U1321" i="15"/>
  <c r="V1321" i="15" s="1"/>
  <c r="U1322" i="15"/>
  <c r="V1322" i="15" s="1"/>
  <c r="U1323" i="15"/>
  <c r="V1323" i="15" s="1"/>
  <c r="U1324" i="15"/>
  <c r="V1324" i="15" s="1"/>
  <c r="U1325" i="15"/>
  <c r="V1325" i="15" s="1"/>
  <c r="U1326" i="15"/>
  <c r="V1326" i="15" s="1"/>
  <c r="U1327" i="15"/>
  <c r="V1327" i="15" s="1"/>
  <c r="U1328" i="15"/>
  <c r="V1328" i="15" s="1"/>
  <c r="U1329" i="15"/>
  <c r="V1329" i="15" s="1"/>
  <c r="U1330" i="15"/>
  <c r="V1330" i="15" s="1"/>
  <c r="U1331" i="15"/>
  <c r="V1331" i="15" s="1"/>
  <c r="U1332" i="15"/>
  <c r="V1332" i="15" s="1"/>
  <c r="U1333" i="15"/>
  <c r="V1333" i="15" s="1"/>
  <c r="U1334" i="15"/>
  <c r="V1334" i="15" s="1"/>
  <c r="U1335" i="15"/>
  <c r="V1335" i="15" s="1"/>
  <c r="U1336" i="15"/>
  <c r="V1336" i="15" s="1"/>
  <c r="U1337" i="15"/>
  <c r="V1337" i="15" s="1"/>
  <c r="U1338" i="15"/>
  <c r="V1338" i="15" s="1"/>
  <c r="U1339" i="15"/>
  <c r="V1339" i="15" s="1"/>
  <c r="U1340" i="15"/>
  <c r="V1340" i="15" s="1"/>
  <c r="U1341" i="15"/>
  <c r="V1341" i="15" s="1"/>
  <c r="U1342" i="15"/>
  <c r="V1342" i="15" s="1"/>
  <c r="U1343" i="15"/>
  <c r="V1343" i="15" s="1"/>
  <c r="U1344" i="15"/>
  <c r="V1344" i="15" s="1"/>
  <c r="U1345" i="15"/>
  <c r="V1345" i="15" s="1"/>
  <c r="U1346" i="15"/>
  <c r="V1346" i="15" s="1"/>
  <c r="U1347" i="15"/>
  <c r="V1347" i="15" s="1"/>
  <c r="U1348" i="15"/>
  <c r="V1348" i="15" s="1"/>
  <c r="U1349" i="15"/>
  <c r="V1349" i="15" s="1"/>
  <c r="U1350" i="15"/>
  <c r="V1350" i="15" s="1"/>
  <c r="U1351" i="15"/>
  <c r="V1351" i="15" s="1"/>
  <c r="U1352" i="15"/>
  <c r="V1352" i="15" s="1"/>
  <c r="U1353" i="15"/>
  <c r="V1353" i="15" s="1"/>
  <c r="U1354" i="15"/>
  <c r="V1354" i="15" s="1"/>
  <c r="U1355" i="15"/>
  <c r="V1355" i="15" s="1"/>
  <c r="U1356" i="15"/>
  <c r="V1356" i="15" s="1"/>
  <c r="U1357" i="15"/>
  <c r="V1357" i="15" s="1"/>
  <c r="U1358" i="15"/>
  <c r="V1358" i="15" s="1"/>
  <c r="U1359" i="15"/>
  <c r="V1359" i="15" s="1"/>
  <c r="U1360" i="15"/>
  <c r="V1360" i="15" s="1"/>
  <c r="U1361" i="15"/>
  <c r="V1361" i="15" s="1"/>
  <c r="U1362" i="15"/>
  <c r="V1362" i="15" s="1"/>
  <c r="U1363" i="15"/>
  <c r="V1363" i="15" s="1"/>
  <c r="U1364" i="15"/>
  <c r="V1364" i="15" s="1"/>
  <c r="U1365" i="15"/>
  <c r="V1365" i="15" s="1"/>
  <c r="U1366" i="15"/>
  <c r="V1366" i="15" s="1"/>
  <c r="U1367" i="15"/>
  <c r="V1367" i="15" s="1"/>
  <c r="U1368" i="15"/>
  <c r="V1368" i="15" s="1"/>
  <c r="U1369" i="15"/>
  <c r="V1369" i="15" s="1"/>
  <c r="U1370" i="15"/>
  <c r="V1370" i="15" s="1"/>
  <c r="U1371" i="15"/>
  <c r="V1371" i="15" s="1"/>
  <c r="U1372" i="15"/>
  <c r="V1372" i="15" s="1"/>
  <c r="U1373" i="15"/>
  <c r="V1373" i="15" s="1"/>
  <c r="U1374" i="15"/>
  <c r="V1374" i="15" s="1"/>
  <c r="U1375" i="15"/>
  <c r="V1375" i="15" s="1"/>
  <c r="U1376" i="15"/>
  <c r="V1376" i="15" s="1"/>
  <c r="U1377" i="15"/>
  <c r="V1377" i="15" s="1"/>
  <c r="U1378" i="15"/>
  <c r="V1378" i="15" s="1"/>
  <c r="U1379" i="15"/>
  <c r="V1379" i="15" s="1"/>
  <c r="U1380" i="15"/>
  <c r="V1380" i="15" s="1"/>
  <c r="U1381" i="15"/>
  <c r="V1381" i="15" s="1"/>
  <c r="U1382" i="15"/>
  <c r="V1382" i="15" s="1"/>
  <c r="U1383" i="15"/>
  <c r="V1383" i="15" s="1"/>
  <c r="U1384" i="15"/>
  <c r="V1384" i="15" s="1"/>
  <c r="U1385" i="15"/>
  <c r="V1385" i="15" s="1"/>
  <c r="U1386" i="15"/>
  <c r="V1386" i="15" s="1"/>
  <c r="U1387" i="15"/>
  <c r="V1387" i="15" s="1"/>
  <c r="U1388" i="15"/>
  <c r="V1388" i="15" s="1"/>
  <c r="U1389" i="15"/>
  <c r="V1389" i="15" s="1"/>
  <c r="U1390" i="15"/>
  <c r="V1390" i="15" s="1"/>
  <c r="U1391" i="15"/>
  <c r="V1391" i="15" s="1"/>
  <c r="U1392" i="15"/>
  <c r="V1392" i="15" s="1"/>
  <c r="U1393" i="15"/>
  <c r="V1393" i="15" s="1"/>
  <c r="U1394" i="15"/>
  <c r="V1394" i="15" s="1"/>
  <c r="U1395" i="15"/>
  <c r="V1395" i="15" s="1"/>
  <c r="U1396" i="15"/>
  <c r="V1396" i="15" s="1"/>
  <c r="U1397" i="15"/>
  <c r="V1397" i="15" s="1"/>
  <c r="U1398" i="15"/>
  <c r="V1398" i="15" s="1"/>
  <c r="U1399" i="15"/>
  <c r="V1399" i="15" s="1"/>
  <c r="U1400" i="15"/>
  <c r="V1400" i="15" s="1"/>
  <c r="U1401" i="15"/>
  <c r="V1401" i="15" s="1"/>
  <c r="U1402" i="15"/>
  <c r="V1402" i="15" s="1"/>
  <c r="U1403" i="15"/>
  <c r="V1403" i="15" s="1"/>
  <c r="U1404" i="15"/>
  <c r="V1404" i="15" s="1"/>
  <c r="U1405" i="15"/>
  <c r="V1405" i="15" s="1"/>
  <c r="U1406" i="15"/>
  <c r="V1406" i="15" s="1"/>
  <c r="U1407" i="15"/>
  <c r="V1407" i="15" s="1"/>
  <c r="U1408" i="15"/>
  <c r="V1408" i="15" s="1"/>
  <c r="U1409" i="15"/>
  <c r="V1409" i="15" s="1"/>
  <c r="U1410" i="15"/>
  <c r="V1410" i="15" s="1"/>
  <c r="U1411" i="15"/>
  <c r="V1411" i="15" s="1"/>
  <c r="U1412" i="15"/>
  <c r="V1412" i="15" s="1"/>
  <c r="U1413" i="15"/>
  <c r="V1413" i="15" s="1"/>
  <c r="U1414" i="15"/>
  <c r="V1414" i="15" s="1"/>
  <c r="U1415" i="15"/>
  <c r="V1415" i="15" s="1"/>
  <c r="U1416" i="15"/>
  <c r="V1416" i="15" s="1"/>
  <c r="U1417" i="15"/>
  <c r="V1417" i="15" s="1"/>
  <c r="U1418" i="15"/>
  <c r="V1418" i="15" s="1"/>
  <c r="U1419" i="15"/>
  <c r="V1419" i="15" s="1"/>
  <c r="U1420" i="15"/>
  <c r="V1420" i="15" s="1"/>
  <c r="U1421" i="15"/>
  <c r="V1421" i="15" s="1"/>
  <c r="U1422" i="15"/>
  <c r="V1422" i="15" s="1"/>
  <c r="U1423" i="15"/>
  <c r="V1423" i="15" s="1"/>
  <c r="U1424" i="15"/>
  <c r="V1424" i="15" s="1"/>
  <c r="U1425" i="15"/>
  <c r="V1425" i="15" s="1"/>
  <c r="U1426" i="15"/>
  <c r="V1426" i="15" s="1"/>
  <c r="U1427" i="15"/>
  <c r="V1427" i="15" s="1"/>
  <c r="U1428" i="15"/>
  <c r="V1428" i="15" s="1"/>
  <c r="U1429" i="15"/>
  <c r="V1429" i="15" s="1"/>
  <c r="U1430" i="15"/>
  <c r="V1430" i="15" s="1"/>
  <c r="U1431" i="15"/>
  <c r="V1431" i="15" s="1"/>
  <c r="U1432" i="15"/>
  <c r="V1432" i="15" s="1"/>
  <c r="U1433" i="15"/>
  <c r="V1433" i="15" s="1"/>
  <c r="U1434" i="15"/>
  <c r="V1434" i="15" s="1"/>
  <c r="U1435" i="15"/>
  <c r="V1435" i="15" s="1"/>
  <c r="U1436" i="15"/>
  <c r="V1436" i="15" s="1"/>
  <c r="U1437" i="15"/>
  <c r="V1437" i="15" s="1"/>
  <c r="U1438" i="15"/>
  <c r="V1438" i="15" s="1"/>
  <c r="U1439" i="15"/>
  <c r="V1439" i="15" s="1"/>
  <c r="U1440" i="15"/>
  <c r="V1440" i="15" s="1"/>
  <c r="U1441" i="15"/>
  <c r="V1441" i="15" s="1"/>
  <c r="U1442" i="15"/>
  <c r="V1442" i="15" s="1"/>
  <c r="U1443" i="15"/>
  <c r="V1443" i="15" s="1"/>
  <c r="U1444" i="15"/>
  <c r="V1444" i="15" s="1"/>
  <c r="U1445" i="15"/>
  <c r="V1445" i="15" s="1"/>
  <c r="U1446" i="15"/>
  <c r="V1446" i="15" s="1"/>
  <c r="U1447" i="15"/>
  <c r="V1447" i="15" s="1"/>
  <c r="U1448" i="15"/>
  <c r="V1448" i="15" s="1"/>
  <c r="U1449" i="15"/>
  <c r="V1449" i="15" s="1"/>
  <c r="U1450" i="15"/>
  <c r="V1450" i="15" s="1"/>
  <c r="U1451" i="15"/>
  <c r="V1451" i="15" s="1"/>
  <c r="U1452" i="15"/>
  <c r="V1452" i="15" s="1"/>
  <c r="U1453" i="15"/>
  <c r="V1453" i="15" s="1"/>
  <c r="U1454" i="15"/>
  <c r="V1454" i="15" s="1"/>
  <c r="U1455" i="15"/>
  <c r="V1455" i="15" s="1"/>
  <c r="U1456" i="15"/>
  <c r="V1456" i="15" s="1"/>
  <c r="U1457" i="15"/>
  <c r="V1457" i="15" s="1"/>
  <c r="U1458" i="15"/>
  <c r="V1458" i="15" s="1"/>
  <c r="U1459" i="15"/>
  <c r="V1459" i="15" s="1"/>
  <c r="U1460" i="15"/>
  <c r="V1460" i="15" s="1"/>
  <c r="U1461" i="15"/>
  <c r="V1461" i="15" s="1"/>
  <c r="U1462" i="15"/>
  <c r="V1462" i="15" s="1"/>
  <c r="U1463" i="15"/>
  <c r="V1463" i="15" s="1"/>
  <c r="U1464" i="15"/>
  <c r="V1464" i="15" s="1"/>
  <c r="U1465" i="15"/>
  <c r="V1465" i="15" s="1"/>
  <c r="U1466" i="15"/>
  <c r="V1466" i="15" s="1"/>
  <c r="U1467" i="15"/>
  <c r="V1467" i="15" s="1"/>
  <c r="U1468" i="15"/>
  <c r="V1468" i="15" s="1"/>
  <c r="U1469" i="15"/>
  <c r="V1469" i="15" s="1"/>
  <c r="U1470" i="15"/>
  <c r="V1470" i="15" s="1"/>
  <c r="U1471" i="15"/>
  <c r="V1471" i="15" s="1"/>
  <c r="U1472" i="15"/>
  <c r="V1472" i="15" s="1"/>
  <c r="U1473" i="15"/>
  <c r="V1473" i="15" s="1"/>
  <c r="U1474" i="15"/>
  <c r="V1474" i="15" s="1"/>
  <c r="U1475" i="15"/>
  <c r="V1475" i="15" s="1"/>
  <c r="U1476" i="15"/>
  <c r="V1476" i="15" s="1"/>
  <c r="U1477" i="15"/>
  <c r="V1477" i="15" s="1"/>
  <c r="U1478" i="15"/>
  <c r="V1478" i="15" s="1"/>
  <c r="U1479" i="15"/>
  <c r="V1479" i="15" s="1"/>
  <c r="U1480" i="15"/>
  <c r="V1480" i="15" s="1"/>
  <c r="U1481" i="15"/>
  <c r="V1481" i="15" s="1"/>
  <c r="U1482" i="15"/>
  <c r="V1482" i="15" s="1"/>
  <c r="U1483" i="15"/>
  <c r="V1483" i="15" s="1"/>
  <c r="U1484" i="15"/>
  <c r="V1484" i="15" s="1"/>
  <c r="U1485" i="15"/>
  <c r="V1485" i="15" s="1"/>
  <c r="U1486" i="15"/>
  <c r="V1486" i="15" s="1"/>
  <c r="U1487" i="15"/>
  <c r="V1487" i="15" s="1"/>
  <c r="U1488" i="15"/>
  <c r="V1488" i="15" s="1"/>
  <c r="U1489" i="15"/>
  <c r="V1489" i="15" s="1"/>
  <c r="U1490" i="15"/>
  <c r="V1490" i="15" s="1"/>
  <c r="U1491" i="15"/>
  <c r="V1491" i="15" s="1"/>
  <c r="U1492" i="15"/>
  <c r="V1492" i="15" s="1"/>
  <c r="U1493" i="15"/>
  <c r="V1493" i="15" s="1"/>
  <c r="U1494" i="15"/>
  <c r="V1494" i="15" s="1"/>
  <c r="U1495" i="15"/>
  <c r="V1495" i="15" s="1"/>
  <c r="U1496" i="15"/>
  <c r="V1496" i="15" s="1"/>
  <c r="U1497" i="15"/>
  <c r="V1497" i="15" s="1"/>
  <c r="U1498" i="15"/>
  <c r="V1498" i="15" s="1"/>
  <c r="U1499" i="15"/>
  <c r="V1499" i="15" s="1"/>
  <c r="U1500" i="15"/>
  <c r="V1500" i="15" s="1"/>
  <c r="U1501" i="15"/>
  <c r="V1501" i="15" s="1"/>
  <c r="U1502" i="15"/>
  <c r="V1502" i="15" s="1"/>
  <c r="U1503" i="15"/>
  <c r="V1503" i="15" s="1"/>
  <c r="U1504" i="15"/>
  <c r="V1504" i="15" s="1"/>
  <c r="U1505" i="15"/>
  <c r="V1505" i="15" s="1"/>
  <c r="U1506" i="15"/>
  <c r="V1506" i="15" s="1"/>
  <c r="U1507" i="15"/>
  <c r="V1507" i="15" s="1"/>
  <c r="U1508" i="15"/>
  <c r="V1508" i="15" s="1"/>
  <c r="U1509" i="15"/>
  <c r="V1509" i="15" s="1"/>
  <c r="U1510" i="15"/>
  <c r="V1510" i="15" s="1"/>
  <c r="U1511" i="15"/>
  <c r="V1511" i="15" s="1"/>
  <c r="U1512" i="15"/>
  <c r="V1512" i="15" s="1"/>
  <c r="U1513" i="15"/>
  <c r="V1513" i="15" s="1"/>
  <c r="U1514" i="15"/>
  <c r="V1514" i="15" s="1"/>
  <c r="U1515" i="15"/>
  <c r="V1515" i="15" s="1"/>
  <c r="U1516" i="15"/>
  <c r="V1516" i="15" s="1"/>
  <c r="U1517" i="15"/>
  <c r="V1517" i="15" s="1"/>
  <c r="U1518" i="15"/>
  <c r="V1518" i="15" s="1"/>
  <c r="U1519" i="15"/>
  <c r="V1519" i="15" s="1"/>
  <c r="U1520" i="15"/>
  <c r="V1520" i="15" s="1"/>
  <c r="U1521" i="15"/>
  <c r="V1521" i="15" s="1"/>
  <c r="U1522" i="15"/>
  <c r="V1522" i="15" s="1"/>
  <c r="U1523" i="15"/>
  <c r="V1523" i="15" s="1"/>
  <c r="U1524" i="15"/>
  <c r="V1524" i="15" s="1"/>
  <c r="U1525" i="15"/>
  <c r="V1525" i="15" s="1"/>
  <c r="U1526" i="15"/>
  <c r="V1526" i="15" s="1"/>
  <c r="U1527" i="15"/>
  <c r="V1527" i="15" s="1"/>
  <c r="U1528" i="15"/>
  <c r="V1528" i="15" s="1"/>
  <c r="U1529" i="15"/>
  <c r="V1529" i="15" s="1"/>
  <c r="U1530" i="15"/>
  <c r="V1530" i="15" s="1"/>
  <c r="U1531" i="15"/>
  <c r="V1531" i="15" s="1"/>
  <c r="U1532" i="15"/>
  <c r="V1532" i="15" s="1"/>
  <c r="U1533" i="15"/>
  <c r="V1533" i="15" s="1"/>
  <c r="U1534" i="15"/>
  <c r="V1534" i="15" s="1"/>
  <c r="U1535" i="15"/>
  <c r="V1535" i="15" s="1"/>
  <c r="U1536" i="15"/>
  <c r="V1536" i="15" s="1"/>
  <c r="U1537" i="15"/>
  <c r="V1537" i="15" s="1"/>
  <c r="U1538" i="15"/>
  <c r="V1538" i="15" s="1"/>
  <c r="U1539" i="15"/>
  <c r="V1539" i="15" s="1"/>
  <c r="U1540" i="15"/>
  <c r="V1540" i="15" s="1"/>
  <c r="U1541" i="15"/>
  <c r="V1541" i="15" s="1"/>
  <c r="U1542" i="15"/>
  <c r="V1542" i="15" s="1"/>
  <c r="U1543" i="15"/>
  <c r="V1543" i="15" s="1"/>
  <c r="U1544" i="15"/>
  <c r="V1544" i="15" s="1"/>
  <c r="U1545" i="15"/>
  <c r="V1545" i="15" s="1"/>
  <c r="U1546" i="15"/>
  <c r="V1546" i="15" s="1"/>
  <c r="U1547" i="15"/>
  <c r="V1547" i="15" s="1"/>
  <c r="U1548" i="15"/>
  <c r="V1548" i="15" s="1"/>
  <c r="U1549" i="15"/>
  <c r="V1549" i="15" s="1"/>
  <c r="U1550" i="15"/>
  <c r="V1550" i="15" s="1"/>
  <c r="U1551" i="15"/>
  <c r="V1551" i="15" s="1"/>
  <c r="U1552" i="15"/>
  <c r="V1552" i="15" s="1"/>
  <c r="U1553" i="15"/>
  <c r="V1553" i="15" s="1"/>
  <c r="U1554" i="15"/>
  <c r="V1554" i="15" s="1"/>
  <c r="U1555" i="15"/>
  <c r="V1555" i="15" s="1"/>
  <c r="U1556" i="15"/>
  <c r="V1556" i="15" s="1"/>
  <c r="U1557" i="15"/>
  <c r="V1557" i="15" s="1"/>
  <c r="U1558" i="15"/>
  <c r="V1558" i="15" s="1"/>
  <c r="U1559" i="15"/>
  <c r="V1559" i="15" s="1"/>
  <c r="U1560" i="15"/>
  <c r="V1560" i="15" s="1"/>
  <c r="U1561" i="15"/>
  <c r="V1561" i="15" s="1"/>
  <c r="U1562" i="15"/>
  <c r="V1562" i="15" s="1"/>
  <c r="U1563" i="15"/>
  <c r="V1563" i="15" s="1"/>
  <c r="U1564" i="15"/>
  <c r="V1564" i="15" s="1"/>
  <c r="U1565" i="15"/>
  <c r="V1565" i="15" s="1"/>
  <c r="U1566" i="15"/>
  <c r="V1566" i="15" s="1"/>
  <c r="U1567" i="15"/>
  <c r="V1567" i="15" s="1"/>
  <c r="U1568" i="15"/>
  <c r="V1568" i="15" s="1"/>
  <c r="U1569" i="15"/>
  <c r="V1569" i="15" s="1"/>
  <c r="U1570" i="15"/>
  <c r="V1570" i="15" s="1"/>
  <c r="U1571" i="15"/>
  <c r="V1571" i="15" s="1"/>
  <c r="U1572" i="15"/>
  <c r="V1572" i="15" s="1"/>
  <c r="U1573" i="15"/>
  <c r="V1573" i="15" s="1"/>
  <c r="U1574" i="15"/>
  <c r="V1574" i="15" s="1"/>
  <c r="U1575" i="15"/>
  <c r="V1575" i="15" s="1"/>
  <c r="U1576" i="15"/>
  <c r="V1576" i="15" s="1"/>
  <c r="U1577" i="15"/>
  <c r="V1577" i="15" s="1"/>
  <c r="U1578" i="15"/>
  <c r="V1578" i="15" s="1"/>
  <c r="U1579" i="15"/>
  <c r="V1579" i="15" s="1"/>
  <c r="U1580" i="15"/>
  <c r="V1580" i="15" s="1"/>
  <c r="U1581" i="15"/>
  <c r="V1581" i="15" s="1"/>
  <c r="U1582" i="15"/>
  <c r="V1582" i="15" s="1"/>
  <c r="U1583" i="15"/>
  <c r="V1583" i="15" s="1"/>
  <c r="U1584" i="15"/>
  <c r="V1584" i="15" s="1"/>
  <c r="U1585" i="15"/>
  <c r="V1585" i="15" s="1"/>
  <c r="U1586" i="15"/>
  <c r="V1586" i="15" s="1"/>
  <c r="U1587" i="15"/>
  <c r="V1587" i="15" s="1"/>
  <c r="U1588" i="15"/>
  <c r="V1588" i="15" s="1"/>
  <c r="U1589" i="15"/>
  <c r="V1589" i="15" s="1"/>
  <c r="U1590" i="15"/>
  <c r="V1590" i="15" s="1"/>
  <c r="U1591" i="15"/>
  <c r="V1591" i="15" s="1"/>
  <c r="U1592" i="15"/>
  <c r="V1592" i="15" s="1"/>
  <c r="U1593" i="15"/>
  <c r="V1593" i="15" s="1"/>
  <c r="U1594" i="15"/>
  <c r="V1594" i="15" s="1"/>
  <c r="U1595" i="15"/>
  <c r="V1595" i="15" s="1"/>
  <c r="U1596" i="15"/>
  <c r="V1596" i="15" s="1"/>
  <c r="U1597" i="15"/>
  <c r="V1597" i="15" s="1"/>
  <c r="U1598" i="15"/>
  <c r="V1598" i="15" s="1"/>
  <c r="U1599" i="15"/>
  <c r="V1599" i="15" s="1"/>
  <c r="U1600" i="15"/>
  <c r="V1600" i="15" s="1"/>
  <c r="U1601" i="15"/>
  <c r="V1601" i="15" s="1"/>
  <c r="U1602" i="15"/>
  <c r="V1602" i="15" s="1"/>
  <c r="U1603" i="15"/>
  <c r="V1603" i="15" s="1"/>
  <c r="U1604" i="15"/>
  <c r="V1604" i="15" s="1"/>
  <c r="U1605" i="15"/>
  <c r="V1605" i="15" s="1"/>
  <c r="U1606" i="15"/>
  <c r="V1606" i="15" s="1"/>
  <c r="U1607" i="15"/>
  <c r="V1607" i="15" s="1"/>
  <c r="U1608" i="15"/>
  <c r="V1608" i="15" s="1"/>
  <c r="U1609" i="15"/>
  <c r="V1609" i="15" s="1"/>
  <c r="U1610" i="15"/>
  <c r="V1610" i="15" s="1"/>
  <c r="U1611" i="15"/>
  <c r="V1611" i="15" s="1"/>
  <c r="U1612" i="15"/>
  <c r="V1612" i="15" s="1"/>
  <c r="U1613" i="15"/>
  <c r="V1613" i="15" s="1"/>
  <c r="U1614" i="15"/>
  <c r="V1614" i="15" s="1"/>
  <c r="U1615" i="15"/>
  <c r="V1615" i="15" s="1"/>
  <c r="U1616" i="15"/>
  <c r="V1616" i="15" s="1"/>
  <c r="U1617" i="15"/>
  <c r="V1617" i="15" s="1"/>
  <c r="U1618" i="15"/>
  <c r="V1618" i="15" s="1"/>
  <c r="U1619" i="15"/>
  <c r="V1619" i="15" s="1"/>
  <c r="U1620" i="15"/>
  <c r="V1620" i="15" s="1"/>
  <c r="U1621" i="15"/>
  <c r="V1621" i="15" s="1"/>
  <c r="U1622" i="15"/>
  <c r="V1622" i="15" s="1"/>
  <c r="U1623" i="15"/>
  <c r="V1623" i="15" s="1"/>
  <c r="U1624" i="15"/>
  <c r="V1624" i="15" s="1"/>
  <c r="U1625" i="15"/>
  <c r="V1625" i="15" s="1"/>
  <c r="U1626" i="15"/>
  <c r="V1626" i="15" s="1"/>
  <c r="U1627" i="15"/>
  <c r="V1627" i="15" s="1"/>
  <c r="U1628" i="15"/>
  <c r="V1628" i="15" s="1"/>
  <c r="U1629" i="15"/>
  <c r="V1629" i="15" s="1"/>
  <c r="U1630" i="15"/>
  <c r="V1630" i="15" s="1"/>
  <c r="U1631" i="15"/>
  <c r="V1631" i="15" s="1"/>
  <c r="U1632" i="15"/>
  <c r="V1632" i="15" s="1"/>
  <c r="U1633" i="15"/>
  <c r="V1633" i="15" s="1"/>
  <c r="U1634" i="15"/>
  <c r="V1634" i="15" s="1"/>
  <c r="U1635" i="15"/>
  <c r="V1635" i="15" s="1"/>
  <c r="U1636" i="15"/>
  <c r="V1636" i="15" s="1"/>
  <c r="U1637" i="15"/>
  <c r="V1637" i="15" s="1"/>
  <c r="U1638" i="15"/>
  <c r="V1638" i="15" s="1"/>
  <c r="U1639" i="15"/>
  <c r="V1639" i="15" s="1"/>
  <c r="U1640" i="15"/>
  <c r="V1640" i="15" s="1"/>
  <c r="U1641" i="15"/>
  <c r="V1641" i="15" s="1"/>
  <c r="U1642" i="15"/>
  <c r="V1642" i="15" s="1"/>
  <c r="U1643" i="15"/>
  <c r="V1643" i="15" s="1"/>
  <c r="U1644" i="15"/>
  <c r="V1644" i="15" s="1"/>
  <c r="U1645" i="15"/>
  <c r="V1645" i="15" s="1"/>
  <c r="U1646" i="15"/>
  <c r="V1646" i="15" s="1"/>
  <c r="U1647" i="15"/>
  <c r="V1647" i="15" s="1"/>
  <c r="U1648" i="15"/>
  <c r="V1648" i="15" s="1"/>
  <c r="U1649" i="15"/>
  <c r="V1649" i="15" s="1"/>
  <c r="U1650" i="15"/>
  <c r="V1650" i="15" s="1"/>
  <c r="U1651" i="15"/>
  <c r="V1651" i="15" s="1"/>
  <c r="U1652" i="15"/>
  <c r="V1652" i="15" s="1"/>
  <c r="U1653" i="15"/>
  <c r="V1653" i="15" s="1"/>
  <c r="U1654" i="15"/>
  <c r="V1654" i="15" s="1"/>
  <c r="U1655" i="15"/>
  <c r="V1655" i="15" s="1"/>
  <c r="U1656" i="15"/>
  <c r="V1656" i="15" s="1"/>
  <c r="U1657" i="15"/>
  <c r="V1657" i="15" s="1"/>
  <c r="U1658" i="15"/>
  <c r="V1658" i="15" s="1"/>
  <c r="U1659" i="15"/>
  <c r="V1659" i="15" s="1"/>
  <c r="U1660" i="15"/>
  <c r="V1660" i="15" s="1"/>
  <c r="U1661" i="15"/>
  <c r="V1661" i="15" s="1"/>
  <c r="U1662" i="15"/>
  <c r="V1662" i="15" s="1"/>
  <c r="U1663" i="15"/>
  <c r="V1663" i="15" s="1"/>
  <c r="U1664" i="15"/>
  <c r="V1664" i="15" s="1"/>
  <c r="U1665" i="15"/>
  <c r="V1665" i="15" s="1"/>
  <c r="U1666" i="15"/>
  <c r="V1666" i="15" s="1"/>
  <c r="U1667" i="15"/>
  <c r="V1667" i="15" s="1"/>
  <c r="U1668" i="15"/>
  <c r="V1668" i="15" s="1"/>
  <c r="U1669" i="15"/>
  <c r="V1669" i="15" s="1"/>
  <c r="U1670" i="15"/>
  <c r="V1670" i="15" s="1"/>
  <c r="U1671" i="15"/>
  <c r="V1671" i="15" s="1"/>
  <c r="U1672" i="15"/>
  <c r="V1672" i="15" s="1"/>
  <c r="U1673" i="15"/>
  <c r="V1673" i="15" s="1"/>
  <c r="U1674" i="15"/>
  <c r="V1674" i="15" s="1"/>
  <c r="U1675" i="15"/>
  <c r="V1675" i="15" s="1"/>
  <c r="U1676" i="15"/>
  <c r="V1676" i="15" s="1"/>
  <c r="U1677" i="15"/>
  <c r="V1677" i="15" s="1"/>
  <c r="U1678" i="15"/>
  <c r="V1678" i="15" s="1"/>
  <c r="U1679" i="15"/>
  <c r="V1679" i="15" s="1"/>
  <c r="U1680" i="15"/>
  <c r="V1680" i="15" s="1"/>
  <c r="U1681" i="15"/>
  <c r="V1681" i="15" s="1"/>
  <c r="U1682" i="15"/>
  <c r="V1682" i="15" s="1"/>
  <c r="U1683" i="15"/>
  <c r="V1683" i="15" s="1"/>
  <c r="U1684" i="15"/>
  <c r="V1684" i="15" s="1"/>
  <c r="U1685" i="15"/>
  <c r="V1685" i="15" s="1"/>
  <c r="U1686" i="15"/>
  <c r="V1686" i="15" s="1"/>
  <c r="U1687" i="15"/>
  <c r="V1687" i="15" s="1"/>
  <c r="U1688" i="15"/>
  <c r="V1688" i="15" s="1"/>
  <c r="U1689" i="15"/>
  <c r="V1689" i="15" s="1"/>
  <c r="U1690" i="15"/>
  <c r="V1690" i="15" s="1"/>
  <c r="U1691" i="15"/>
  <c r="V1691" i="15" s="1"/>
  <c r="U1692" i="15"/>
  <c r="V1692" i="15" s="1"/>
  <c r="U1693" i="15"/>
  <c r="V1693" i="15" s="1"/>
  <c r="U1694" i="15"/>
  <c r="V1694" i="15" s="1"/>
  <c r="U1695" i="15"/>
  <c r="V1695" i="15" s="1"/>
  <c r="U1696" i="15"/>
  <c r="V1696" i="15" s="1"/>
  <c r="U1697" i="15"/>
  <c r="V1697" i="15" s="1"/>
  <c r="U1698" i="15"/>
  <c r="V1698" i="15" s="1"/>
  <c r="U1699" i="15"/>
  <c r="V1699" i="15" s="1"/>
  <c r="U1700" i="15"/>
  <c r="V1700" i="15" s="1"/>
  <c r="U1701" i="15"/>
  <c r="V1701" i="15" s="1"/>
  <c r="U1702" i="15"/>
  <c r="V1702" i="15" s="1"/>
  <c r="U1703" i="15"/>
  <c r="V1703" i="15" s="1"/>
  <c r="U1704" i="15"/>
  <c r="V1704" i="15" s="1"/>
  <c r="U1705" i="15"/>
  <c r="V1705" i="15" s="1"/>
  <c r="U1706" i="15"/>
  <c r="V1706" i="15" s="1"/>
  <c r="U1707" i="15"/>
  <c r="V1707" i="15" s="1"/>
  <c r="U1708" i="15"/>
  <c r="V1708" i="15" s="1"/>
  <c r="U1709" i="15"/>
  <c r="V1709" i="15" s="1"/>
  <c r="U1710" i="15"/>
  <c r="V1710" i="15" s="1"/>
  <c r="U1711" i="15"/>
  <c r="V1711" i="15" s="1"/>
  <c r="U1712" i="15"/>
  <c r="V1712" i="15" s="1"/>
  <c r="U1713" i="15"/>
  <c r="V1713" i="15" s="1"/>
  <c r="U1714" i="15"/>
  <c r="V1714" i="15" s="1"/>
  <c r="U1715" i="15"/>
  <c r="V1715" i="15" s="1"/>
  <c r="U1716" i="15"/>
  <c r="V1716" i="15" s="1"/>
  <c r="U1717" i="15"/>
  <c r="V1717" i="15" s="1"/>
  <c r="U1718" i="15"/>
  <c r="V1718" i="15" s="1"/>
  <c r="U1719" i="15"/>
  <c r="V1719" i="15" s="1"/>
  <c r="U1720" i="15"/>
  <c r="V1720" i="15" s="1"/>
  <c r="U1721" i="15"/>
  <c r="V1721" i="15" s="1"/>
  <c r="U1722" i="15"/>
  <c r="V1722" i="15" s="1"/>
  <c r="U1723" i="15"/>
  <c r="V1723" i="15" s="1"/>
  <c r="U1724" i="15"/>
  <c r="V1724" i="15" s="1"/>
  <c r="U1725" i="15"/>
  <c r="V1725" i="15" s="1"/>
  <c r="U1726" i="15"/>
  <c r="V1726" i="15" s="1"/>
  <c r="U1727" i="15"/>
  <c r="V1727" i="15" s="1"/>
  <c r="U1728" i="15"/>
  <c r="V1728" i="15" s="1"/>
  <c r="U1729" i="15"/>
  <c r="V1729" i="15" s="1"/>
  <c r="U1730" i="15"/>
  <c r="V1730" i="15" s="1"/>
  <c r="U1731" i="15"/>
  <c r="V1731" i="15" s="1"/>
  <c r="U1732" i="15"/>
  <c r="V1732" i="15" s="1"/>
  <c r="U1733" i="15"/>
  <c r="V1733" i="15" s="1"/>
  <c r="U1734" i="15"/>
  <c r="V1734" i="15" s="1"/>
  <c r="U1735" i="15"/>
  <c r="V1735" i="15" s="1"/>
  <c r="U1736" i="15"/>
  <c r="V1736" i="15" s="1"/>
  <c r="U1737" i="15"/>
  <c r="V1737" i="15" s="1"/>
  <c r="U1738" i="15"/>
  <c r="V1738" i="15" s="1"/>
  <c r="U1739" i="15"/>
  <c r="V1739" i="15" s="1"/>
  <c r="U1740" i="15"/>
  <c r="V1740" i="15" s="1"/>
  <c r="U1741" i="15"/>
  <c r="V1741" i="15" s="1"/>
  <c r="U1742" i="15"/>
  <c r="V1742" i="15" s="1"/>
  <c r="U1743" i="15"/>
  <c r="V1743" i="15" s="1"/>
  <c r="U1744" i="15"/>
  <c r="V1744" i="15" s="1"/>
  <c r="U1745" i="15"/>
  <c r="V1745" i="15" s="1"/>
  <c r="U1746" i="15"/>
  <c r="V1746" i="15" s="1"/>
  <c r="U1747" i="15"/>
  <c r="V1747" i="15" s="1"/>
  <c r="U1748" i="15"/>
  <c r="V1748" i="15" s="1"/>
  <c r="U1749" i="15"/>
  <c r="V1749" i="15" s="1"/>
  <c r="U1750" i="15"/>
  <c r="V1750" i="15" s="1"/>
  <c r="U1751" i="15"/>
  <c r="V1751" i="15" s="1"/>
  <c r="U1752" i="15"/>
  <c r="V1752" i="15" s="1"/>
  <c r="U1753" i="15"/>
  <c r="V1753" i="15" s="1"/>
  <c r="U1754" i="15"/>
  <c r="V1754" i="15" s="1"/>
  <c r="U1755" i="15"/>
  <c r="V1755" i="15" s="1"/>
  <c r="U1756" i="15"/>
  <c r="V1756" i="15" s="1"/>
  <c r="U1757" i="15"/>
  <c r="V1757" i="15" s="1"/>
  <c r="U1758" i="15"/>
  <c r="V1758" i="15" s="1"/>
  <c r="U1759" i="15"/>
  <c r="V1759" i="15" s="1"/>
  <c r="U1760" i="15"/>
  <c r="V1760" i="15" s="1"/>
  <c r="U1761" i="15"/>
  <c r="V1761" i="15" s="1"/>
  <c r="U1762" i="15"/>
  <c r="V1762" i="15" s="1"/>
  <c r="U1763" i="15"/>
  <c r="V1763" i="15" s="1"/>
  <c r="U1764" i="15"/>
  <c r="V1764" i="15" s="1"/>
  <c r="U1765" i="15"/>
  <c r="V1765" i="15" s="1"/>
  <c r="U1766" i="15"/>
  <c r="V1766" i="15" s="1"/>
  <c r="U1767" i="15"/>
  <c r="V1767" i="15" s="1"/>
  <c r="U1768" i="15"/>
  <c r="V1768" i="15" s="1"/>
  <c r="U1769" i="15"/>
  <c r="V1769" i="15" s="1"/>
  <c r="U1770" i="15"/>
  <c r="V1770" i="15" s="1"/>
  <c r="U1771" i="15"/>
  <c r="V1771" i="15" s="1"/>
  <c r="U1772" i="15"/>
  <c r="V1772" i="15" s="1"/>
  <c r="U1773" i="15"/>
  <c r="V1773" i="15" s="1"/>
  <c r="U1774" i="15"/>
  <c r="V1774" i="15" s="1"/>
  <c r="U1775" i="15"/>
  <c r="V1775" i="15" s="1"/>
  <c r="U1776" i="15"/>
  <c r="V1776" i="15" s="1"/>
  <c r="U1777" i="15"/>
  <c r="V1777" i="15" s="1"/>
  <c r="U1778" i="15"/>
  <c r="V1778" i="15" s="1"/>
  <c r="U1779" i="15"/>
  <c r="V1779" i="15" s="1"/>
  <c r="U1780" i="15"/>
  <c r="V1780" i="15" s="1"/>
  <c r="U1781" i="15"/>
  <c r="V1781" i="15" s="1"/>
  <c r="U1782" i="15"/>
  <c r="V1782" i="15" s="1"/>
  <c r="U1783" i="15"/>
  <c r="V1783" i="15" s="1"/>
  <c r="U1784" i="15"/>
  <c r="V1784" i="15" s="1"/>
  <c r="U1785" i="15"/>
  <c r="V1785" i="15" s="1"/>
  <c r="U1786" i="15"/>
  <c r="V1786" i="15" s="1"/>
  <c r="U1787" i="15"/>
  <c r="V1787" i="15" s="1"/>
  <c r="U1788" i="15"/>
  <c r="V1788" i="15" s="1"/>
  <c r="U1789" i="15"/>
  <c r="V1789" i="15" s="1"/>
  <c r="U1790" i="15"/>
  <c r="V1790" i="15" s="1"/>
  <c r="U1791" i="15"/>
  <c r="V1791" i="15" s="1"/>
  <c r="U1792" i="15"/>
  <c r="V1792" i="15" s="1"/>
  <c r="U1793" i="15"/>
  <c r="V1793" i="15" s="1"/>
  <c r="U1794" i="15"/>
  <c r="V1794" i="15" s="1"/>
  <c r="U1795" i="15"/>
  <c r="V1795" i="15" s="1"/>
  <c r="U1796" i="15"/>
  <c r="V1796" i="15" s="1"/>
  <c r="U1797" i="15"/>
  <c r="V1797" i="15" s="1"/>
  <c r="U1798" i="15"/>
  <c r="V1798" i="15" s="1"/>
  <c r="U1799" i="15"/>
  <c r="V1799" i="15" s="1"/>
  <c r="U1800" i="15"/>
  <c r="V1800" i="15" s="1"/>
  <c r="U1801" i="15"/>
  <c r="V1801" i="15" s="1"/>
  <c r="U1802" i="15"/>
  <c r="V1802" i="15" s="1"/>
  <c r="U1803" i="15"/>
  <c r="V1803" i="15" s="1"/>
  <c r="U1804" i="15"/>
  <c r="V1804" i="15" s="1"/>
  <c r="U1805" i="15"/>
  <c r="V1805" i="15" s="1"/>
  <c r="U1806" i="15"/>
  <c r="V1806" i="15" s="1"/>
  <c r="U1807" i="15"/>
  <c r="V1807" i="15" s="1"/>
  <c r="U1808" i="15"/>
  <c r="V1808" i="15" s="1"/>
  <c r="U1809" i="15"/>
  <c r="V1809" i="15" s="1"/>
  <c r="U1810" i="15"/>
  <c r="V1810" i="15" s="1"/>
  <c r="U1811" i="15"/>
  <c r="V1811" i="15" s="1"/>
  <c r="U1812" i="15"/>
  <c r="V1812" i="15" s="1"/>
  <c r="U1813" i="15"/>
  <c r="V1813" i="15" s="1"/>
  <c r="U1814" i="15"/>
  <c r="V1814" i="15" s="1"/>
  <c r="U1815" i="15"/>
  <c r="V1815" i="15" s="1"/>
  <c r="U1816" i="15"/>
  <c r="V1816" i="15" s="1"/>
  <c r="U1817" i="15"/>
  <c r="V1817" i="15" s="1"/>
  <c r="U1818" i="15"/>
  <c r="V1818" i="15" s="1"/>
  <c r="U1819" i="15"/>
  <c r="V1819" i="15" s="1"/>
  <c r="U1820" i="15"/>
  <c r="V1820" i="15" s="1"/>
  <c r="U1821" i="15"/>
  <c r="V1821" i="15" s="1"/>
  <c r="U1822" i="15"/>
  <c r="V1822" i="15" s="1"/>
  <c r="U1823" i="15"/>
  <c r="V1823" i="15" s="1"/>
  <c r="U1824" i="15"/>
  <c r="V1824" i="15" s="1"/>
  <c r="U1825" i="15"/>
  <c r="V1825" i="15" s="1"/>
  <c r="U1826" i="15"/>
  <c r="V1826" i="15" s="1"/>
  <c r="U1827" i="15"/>
  <c r="V1827" i="15" s="1"/>
  <c r="U1828" i="15"/>
  <c r="V1828" i="15" s="1"/>
  <c r="U1829" i="15"/>
  <c r="V1829" i="15" s="1"/>
  <c r="U1830" i="15"/>
  <c r="V1830" i="15" s="1"/>
  <c r="U1831" i="15"/>
  <c r="V1831" i="15" s="1"/>
  <c r="U1832" i="15"/>
  <c r="V1832" i="15" s="1"/>
  <c r="U1833" i="15"/>
  <c r="V1833" i="15" s="1"/>
  <c r="U1834" i="15"/>
  <c r="V1834" i="15" s="1"/>
  <c r="U1835" i="15"/>
  <c r="V1835" i="15" s="1"/>
  <c r="U1836" i="15"/>
  <c r="V1836" i="15" s="1"/>
  <c r="U1837" i="15"/>
  <c r="V1837" i="15" s="1"/>
  <c r="U1838" i="15"/>
  <c r="V1838" i="15" s="1"/>
  <c r="U1839" i="15"/>
  <c r="V1839" i="15" s="1"/>
  <c r="U1840" i="15"/>
  <c r="V1840" i="15" s="1"/>
  <c r="U1841" i="15"/>
  <c r="V1841" i="15" s="1"/>
  <c r="U1842" i="15"/>
  <c r="V1842" i="15" s="1"/>
  <c r="U1843" i="15"/>
  <c r="V1843" i="15" s="1"/>
  <c r="U1844" i="15"/>
  <c r="V1844" i="15" s="1"/>
  <c r="U1845" i="15"/>
  <c r="V1845" i="15" s="1"/>
  <c r="U1846" i="15"/>
  <c r="V1846" i="15" s="1"/>
  <c r="U1847" i="15"/>
  <c r="V1847" i="15" s="1"/>
  <c r="U1848" i="15"/>
  <c r="V1848" i="15" s="1"/>
  <c r="U1849" i="15"/>
  <c r="V1849" i="15" s="1"/>
  <c r="U1850" i="15"/>
  <c r="V1850" i="15" s="1"/>
  <c r="U1851" i="15"/>
  <c r="V1851" i="15" s="1"/>
  <c r="U1852" i="15"/>
  <c r="V1852" i="15" s="1"/>
  <c r="U1853" i="15"/>
  <c r="V1853" i="15" s="1"/>
  <c r="U1854" i="15"/>
  <c r="V1854" i="15" s="1"/>
  <c r="U1855" i="15"/>
  <c r="V1855" i="15" s="1"/>
  <c r="U1856" i="15"/>
  <c r="V1856" i="15" s="1"/>
  <c r="U1857" i="15"/>
  <c r="V1857" i="15" s="1"/>
  <c r="U1858" i="15"/>
  <c r="V1858" i="15" s="1"/>
  <c r="U1859" i="15"/>
  <c r="V1859" i="15" s="1"/>
  <c r="U1860" i="15"/>
  <c r="V1860" i="15" s="1"/>
  <c r="U1861" i="15"/>
  <c r="V1861" i="15" s="1"/>
  <c r="U1862" i="15"/>
  <c r="V1862" i="15" s="1"/>
  <c r="U1863" i="15"/>
  <c r="V1863" i="15" s="1"/>
  <c r="U1864" i="15"/>
  <c r="V1864" i="15" s="1"/>
  <c r="U1865" i="15"/>
  <c r="V1865" i="15" s="1"/>
  <c r="U1866" i="15"/>
  <c r="V1866" i="15" s="1"/>
  <c r="U1867" i="15"/>
  <c r="V1867" i="15" s="1"/>
  <c r="U1868" i="15"/>
  <c r="V1868" i="15" s="1"/>
  <c r="U1869" i="15"/>
  <c r="V1869" i="15" s="1"/>
  <c r="AQ3" i="13"/>
  <c r="Z3" i="13"/>
  <c r="I3" i="13"/>
  <c r="CD3" i="2"/>
  <c r="BP3" i="2"/>
  <c r="BB3" i="2"/>
  <c r="AN3" i="2"/>
  <c r="Z3" i="2"/>
  <c r="L3" i="2"/>
  <c r="C27" i="1"/>
  <c r="F17" i="1"/>
  <c r="E17" i="1"/>
  <c r="E8" i="1"/>
  <c r="W115" i="15" l="1"/>
  <c r="W891" i="15"/>
  <c r="W899" i="15"/>
  <c r="W907" i="15"/>
  <c r="W915" i="15"/>
  <c r="W923" i="15"/>
  <c r="W931" i="15"/>
  <c r="W939" i="15"/>
  <c r="W947" i="15"/>
  <c r="W955" i="15"/>
  <c r="W963" i="15"/>
  <c r="W971" i="15"/>
  <c r="W979" i="15"/>
  <c r="W987" i="15"/>
  <c r="W995" i="15"/>
  <c r="W1003" i="15"/>
  <c r="W1011" i="15"/>
  <c r="W1019" i="15"/>
  <c r="W1027" i="15"/>
  <c r="W885" i="15"/>
  <c r="W892" i="15"/>
  <c r="W900" i="15"/>
  <c r="W908" i="15"/>
  <c r="W916" i="15"/>
  <c r="W924" i="15"/>
  <c r="W932" i="15"/>
  <c r="W940" i="15"/>
  <c r="W948" i="15"/>
  <c r="W956" i="15"/>
  <c r="W964" i="15"/>
  <c r="W972" i="15"/>
  <c r="W980" i="15"/>
  <c r="W988" i="15"/>
  <c r="W996" i="15"/>
  <c r="W1004" i="15"/>
  <c r="W1012" i="15"/>
  <c r="W1020" i="15"/>
  <c r="W1028" i="15"/>
  <c r="W893" i="15"/>
  <c r="W901" i="15"/>
  <c r="W909" i="15"/>
  <c r="W917" i="15"/>
  <c r="W925" i="15"/>
  <c r="W933" i="15"/>
  <c r="W941" i="15"/>
  <c r="W949" i="15"/>
  <c r="W957" i="15"/>
  <c r="W965" i="15"/>
  <c r="W973" i="15"/>
  <c r="W981" i="15"/>
  <c r="W989" i="15"/>
  <c r="W997" i="15"/>
  <c r="W1005" i="15"/>
  <c r="W1013" i="15"/>
  <c r="W1021" i="15"/>
  <c r="W1029" i="15"/>
  <c r="W886" i="15"/>
  <c r="W894" i="15"/>
  <c r="W902" i="15"/>
  <c r="W910" i="15"/>
  <c r="W918" i="15"/>
  <c r="W926" i="15"/>
  <c r="W934" i="15"/>
  <c r="W942" i="15"/>
  <c r="W950" i="15"/>
  <c r="W958" i="15"/>
  <c r="W966" i="15"/>
  <c r="W974" i="15"/>
  <c r="W982" i="15"/>
  <c r="W990" i="15"/>
  <c r="W998" i="15"/>
  <c r="W1006" i="15"/>
  <c r="W1014" i="15"/>
  <c r="W1022" i="15"/>
  <c r="W1030" i="15"/>
  <c r="W887" i="15"/>
  <c r="W895" i="15"/>
  <c r="W903" i="15"/>
  <c r="W911" i="15"/>
  <c r="W919" i="15"/>
  <c r="W927" i="15"/>
  <c r="W935" i="15"/>
  <c r="W943" i="15"/>
  <c r="W951" i="15"/>
  <c r="W959" i="15"/>
  <c r="W967" i="15"/>
  <c r="W975" i="15"/>
  <c r="W983" i="15"/>
  <c r="W991" i="15"/>
  <c r="W999" i="15"/>
  <c r="W1007" i="15"/>
  <c r="W1015" i="15"/>
  <c r="W1023" i="15"/>
  <c r="W1031" i="15"/>
  <c r="W890" i="15"/>
  <c r="W898" i="15"/>
  <c r="W906" i="15"/>
  <c r="W914" i="15"/>
  <c r="W922" i="15"/>
  <c r="W930" i="15"/>
  <c r="W938" i="15"/>
  <c r="W946" i="15"/>
  <c r="W954" i="15"/>
  <c r="W962" i="15"/>
  <c r="W970" i="15"/>
  <c r="W978" i="15"/>
  <c r="W986" i="15"/>
  <c r="W994" i="15"/>
  <c r="W1002" i="15"/>
  <c r="W1010" i="15"/>
  <c r="W1018" i="15"/>
  <c r="W1026" i="15"/>
  <c r="W1034" i="15"/>
  <c r="E18" i="14" s="1"/>
  <c r="F18" i="14" s="1"/>
  <c r="W888" i="15"/>
  <c r="W920" i="15"/>
  <c r="W952" i="15"/>
  <c r="W984" i="15"/>
  <c r="W1016" i="15"/>
  <c r="W889" i="15"/>
  <c r="W921" i="15"/>
  <c r="W953" i="15"/>
  <c r="W985" i="15"/>
  <c r="W1017" i="15"/>
  <c r="W896" i="15"/>
  <c r="W928" i="15"/>
  <c r="W960" i="15"/>
  <c r="W992" i="15"/>
  <c r="W1024" i="15"/>
  <c r="W897" i="15"/>
  <c r="W929" i="15"/>
  <c r="W961" i="15"/>
  <c r="W993" i="15"/>
  <c r="W1025" i="15"/>
  <c r="W904" i="15"/>
  <c r="W936" i="15"/>
  <c r="W968" i="15"/>
  <c r="W1000" i="15"/>
  <c r="W1032" i="15"/>
  <c r="W884" i="15"/>
  <c r="W976" i="15"/>
  <c r="W905" i="15"/>
  <c r="W977" i="15"/>
  <c r="W912" i="15"/>
  <c r="W1001" i="15"/>
  <c r="W913" i="15"/>
  <c r="W1008" i="15"/>
  <c r="W937" i="15"/>
  <c r="W1009" i="15"/>
  <c r="W944" i="15"/>
  <c r="W1033" i="15"/>
  <c r="W945" i="15"/>
  <c r="W969" i="15"/>
  <c r="W78" i="15"/>
  <c r="W307" i="15"/>
  <c r="E14" i="14" s="1"/>
  <c r="F14" i="14" s="1"/>
  <c r="W495" i="15"/>
  <c r="W503" i="15"/>
  <c r="W511" i="15"/>
  <c r="W519" i="15"/>
  <c r="W527" i="15"/>
  <c r="W535" i="15"/>
  <c r="W543" i="15"/>
  <c r="W551" i="15"/>
  <c r="W559" i="15"/>
  <c r="W567" i="15"/>
  <c r="W575" i="15"/>
  <c r="W583" i="15"/>
  <c r="W591" i="15"/>
  <c r="W599" i="15"/>
  <c r="W607" i="15"/>
  <c r="W615" i="15"/>
  <c r="W623" i="15"/>
  <c r="W631" i="15"/>
  <c r="W639" i="15"/>
  <c r="W647" i="15"/>
  <c r="W496" i="15"/>
  <c r="W504" i="15"/>
  <c r="W512" i="15"/>
  <c r="W520" i="15"/>
  <c r="W528" i="15"/>
  <c r="W536" i="15"/>
  <c r="W544" i="15"/>
  <c r="W552" i="15"/>
  <c r="W560" i="15"/>
  <c r="W568" i="15"/>
  <c r="W576" i="15"/>
  <c r="W584" i="15"/>
  <c r="W592" i="15"/>
  <c r="W600" i="15"/>
  <c r="W608" i="15"/>
  <c r="W616" i="15"/>
  <c r="W624" i="15"/>
  <c r="W632" i="15"/>
  <c r="W640" i="15"/>
  <c r="W648" i="15"/>
  <c r="W497" i="15"/>
  <c r="W505" i="15"/>
  <c r="W513" i="15"/>
  <c r="W521" i="15"/>
  <c r="W529" i="15"/>
  <c r="W537" i="15"/>
  <c r="W545" i="15"/>
  <c r="W553" i="15"/>
  <c r="W561" i="15"/>
  <c r="W569" i="15"/>
  <c r="W577" i="15"/>
  <c r="W585" i="15"/>
  <c r="W593" i="15"/>
  <c r="W601" i="15"/>
  <c r="W609" i="15"/>
  <c r="W617" i="15"/>
  <c r="W625" i="15"/>
  <c r="W633" i="15"/>
  <c r="W641" i="15"/>
  <c r="W649" i="15"/>
  <c r="W498" i="15"/>
  <c r="W506" i="15"/>
  <c r="W514" i="15"/>
  <c r="W522" i="15"/>
  <c r="W530" i="15"/>
  <c r="W538" i="15"/>
  <c r="W546" i="15"/>
  <c r="W554" i="15"/>
  <c r="W562" i="15"/>
  <c r="W570" i="15"/>
  <c r="W578" i="15"/>
  <c r="W586" i="15"/>
  <c r="W594" i="15"/>
  <c r="W602" i="15"/>
  <c r="W610" i="15"/>
  <c r="W618" i="15"/>
  <c r="W626" i="15"/>
  <c r="W634" i="15"/>
  <c r="W642" i="15"/>
  <c r="W650" i="15"/>
  <c r="E16" i="14" s="1"/>
  <c r="F16" i="14" s="1"/>
  <c r="W499" i="15"/>
  <c r="W507" i="15"/>
  <c r="W515" i="15"/>
  <c r="W523" i="15"/>
  <c r="W531" i="15"/>
  <c r="W539" i="15"/>
  <c r="W547" i="15"/>
  <c r="W555" i="15"/>
  <c r="W563" i="15"/>
  <c r="W571" i="15"/>
  <c r="W579" i="15"/>
  <c r="W587" i="15"/>
  <c r="W595" i="15"/>
  <c r="W603" i="15"/>
  <c r="W611" i="15"/>
  <c r="W619" i="15"/>
  <c r="W627" i="15"/>
  <c r="W635" i="15"/>
  <c r="W643" i="15"/>
  <c r="W508" i="15"/>
  <c r="W526" i="15"/>
  <c r="W549" i="15"/>
  <c r="W572" i="15"/>
  <c r="W590" i="15"/>
  <c r="W613" i="15"/>
  <c r="W636" i="15"/>
  <c r="W491" i="15"/>
  <c r="W509" i="15"/>
  <c r="W532" i="15"/>
  <c r="W550" i="15"/>
  <c r="W573" i="15"/>
  <c r="W596" i="15"/>
  <c r="W614" i="15"/>
  <c r="W637" i="15"/>
  <c r="W510" i="15"/>
  <c r="W533" i="15"/>
  <c r="W556" i="15"/>
  <c r="W574" i="15"/>
  <c r="W597" i="15"/>
  <c r="W620" i="15"/>
  <c r="W638" i="15"/>
  <c r="W493" i="15"/>
  <c r="W516" i="15"/>
  <c r="W534" i="15"/>
  <c r="W557" i="15"/>
  <c r="W580" i="15"/>
  <c r="W598" i="15"/>
  <c r="W621" i="15"/>
  <c r="W644" i="15"/>
  <c r="W494" i="15"/>
  <c r="W517" i="15"/>
  <c r="W540" i="15"/>
  <c r="W558" i="15"/>
  <c r="W581" i="15"/>
  <c r="W604" i="15"/>
  <c r="W622" i="15"/>
  <c r="W645" i="15"/>
  <c r="W500" i="15"/>
  <c r="W518" i="15"/>
  <c r="W541" i="15"/>
  <c r="W564" i="15"/>
  <c r="W582" i="15"/>
  <c r="W605" i="15"/>
  <c r="W628" i="15"/>
  <c r="W646" i="15"/>
  <c r="W542" i="15"/>
  <c r="W629" i="15"/>
  <c r="W548" i="15"/>
  <c r="W630" i="15"/>
  <c r="W565" i="15"/>
  <c r="W566" i="15"/>
  <c r="W492" i="15"/>
  <c r="W501" i="15"/>
  <c r="W588" i="15"/>
  <c r="W502" i="15"/>
  <c r="W589" i="15"/>
  <c r="W1467" i="15"/>
  <c r="W1475" i="15"/>
  <c r="W1483" i="15"/>
  <c r="W1491" i="15"/>
  <c r="W1499" i="15"/>
  <c r="W1507" i="15"/>
  <c r="W1515" i="15"/>
  <c r="W1523" i="15"/>
  <c r="W1531" i="15"/>
  <c r="W1539" i="15"/>
  <c r="W1547" i="15"/>
  <c r="W1555" i="15"/>
  <c r="W1563" i="15"/>
  <c r="W1571" i="15"/>
  <c r="W1579" i="15"/>
  <c r="W1587" i="15"/>
  <c r="W1595" i="15"/>
  <c r="W1603" i="15"/>
  <c r="W1611" i="15"/>
  <c r="W1619" i="15"/>
  <c r="W1627" i="15"/>
  <c r="W1635" i="15"/>
  <c r="W1643" i="15"/>
  <c r="W1651" i="15"/>
  <c r="W1468" i="15"/>
  <c r="W1476" i="15"/>
  <c r="W1484" i="15"/>
  <c r="W1492" i="15"/>
  <c r="W1500" i="15"/>
  <c r="W1508" i="15"/>
  <c r="W1516" i="15"/>
  <c r="W1524" i="15"/>
  <c r="W1532" i="15"/>
  <c r="W1540" i="15"/>
  <c r="W1548" i="15"/>
  <c r="W1556" i="15"/>
  <c r="W1564" i="15"/>
  <c r="W1572" i="15"/>
  <c r="W1580" i="15"/>
  <c r="W1588" i="15"/>
  <c r="W1596" i="15"/>
  <c r="W1604" i="15"/>
  <c r="W1612" i="15"/>
  <c r="W1620" i="15"/>
  <c r="W1628" i="15"/>
  <c r="W1636" i="15"/>
  <c r="W1644" i="15"/>
  <c r="W1652" i="15"/>
  <c r="E21" i="14" s="1"/>
  <c r="F21" i="14" s="1"/>
  <c r="W1469" i="15"/>
  <c r="W1477" i="15"/>
  <c r="W1485" i="15"/>
  <c r="W1493" i="15"/>
  <c r="W1501" i="15"/>
  <c r="W1509" i="15"/>
  <c r="W1517" i="15"/>
  <c r="W1525" i="15"/>
  <c r="W1533" i="15"/>
  <c r="W1541" i="15"/>
  <c r="W1549" i="15"/>
  <c r="W1557" i="15"/>
  <c r="W1565" i="15"/>
  <c r="W1573" i="15"/>
  <c r="W1581" i="15"/>
  <c r="W1589" i="15"/>
  <c r="W1597" i="15"/>
  <c r="W1605" i="15"/>
  <c r="W1613" i="15"/>
  <c r="W1621" i="15"/>
  <c r="W1629" i="15"/>
  <c r="W1637" i="15"/>
  <c r="W1645" i="15"/>
  <c r="W1461" i="15"/>
  <c r="W1462" i="15"/>
  <c r="W1470" i="15"/>
  <c r="W1478" i="15"/>
  <c r="W1486" i="15"/>
  <c r="W1494" i="15"/>
  <c r="W1502" i="15"/>
  <c r="W1510" i="15"/>
  <c r="W1518" i="15"/>
  <c r="W1526" i="15"/>
  <c r="W1534" i="15"/>
  <c r="W1542" i="15"/>
  <c r="W1550" i="15"/>
  <c r="W1558" i="15"/>
  <c r="W1566" i="15"/>
  <c r="W1574" i="15"/>
  <c r="W1582" i="15"/>
  <c r="W1590" i="15"/>
  <c r="W1598" i="15"/>
  <c r="W1606" i="15"/>
  <c r="W1614" i="15"/>
  <c r="W1622" i="15"/>
  <c r="W1630" i="15"/>
  <c r="W1638" i="15"/>
  <c r="W1646" i="15"/>
  <c r="W1460" i="15"/>
  <c r="W1463" i="15"/>
  <c r="W1471" i="15"/>
  <c r="W1479" i="15"/>
  <c r="W1487" i="15"/>
  <c r="W1495" i="15"/>
  <c r="W1503" i="15"/>
  <c r="W1511" i="15"/>
  <c r="W1519" i="15"/>
  <c r="W1527" i="15"/>
  <c r="W1535" i="15"/>
  <c r="W1543" i="15"/>
  <c r="W1551" i="15"/>
  <c r="W1559" i="15"/>
  <c r="W1567" i="15"/>
  <c r="W1575" i="15"/>
  <c r="W1583" i="15"/>
  <c r="W1591" i="15"/>
  <c r="W1599" i="15"/>
  <c r="W1607" i="15"/>
  <c r="W1615" i="15"/>
  <c r="W1623" i="15"/>
  <c r="W1631" i="15"/>
  <c r="W1639" i="15"/>
  <c r="W1647" i="15"/>
  <c r="W1464" i="15"/>
  <c r="W1472" i="15"/>
  <c r="W1480" i="15"/>
  <c r="W1488" i="15"/>
  <c r="W1496" i="15"/>
  <c r="W1504" i="15"/>
  <c r="W1512" i="15"/>
  <c r="W1520" i="15"/>
  <c r="W1528" i="15"/>
  <c r="W1536" i="15"/>
  <c r="W1544" i="15"/>
  <c r="W1552" i="15"/>
  <c r="W1560" i="15"/>
  <c r="W1568" i="15"/>
  <c r="W1576" i="15"/>
  <c r="W1584" i="15"/>
  <c r="W1592" i="15"/>
  <c r="W1600" i="15"/>
  <c r="W1608" i="15"/>
  <c r="W1616" i="15"/>
  <c r="W1624" i="15"/>
  <c r="W1632" i="15"/>
  <c r="W1640" i="15"/>
  <c r="W1648" i="15"/>
  <c r="W1473" i="15"/>
  <c r="W1505" i="15"/>
  <c r="W1537" i="15"/>
  <c r="W1569" i="15"/>
  <c r="W1601" i="15"/>
  <c r="W1633" i="15"/>
  <c r="W1474" i="15"/>
  <c r="W1506" i="15"/>
  <c r="W1538" i="15"/>
  <c r="W1570" i="15"/>
  <c r="W1602" i="15"/>
  <c r="W1634" i="15"/>
  <c r="W1481" i="15"/>
  <c r="W1513" i="15"/>
  <c r="W1545" i="15"/>
  <c r="W1577" i="15"/>
  <c r="W1609" i="15"/>
  <c r="W1641" i="15"/>
  <c r="W1482" i="15"/>
  <c r="W1514" i="15"/>
  <c r="W1546" i="15"/>
  <c r="W1578" i="15"/>
  <c r="W1610" i="15"/>
  <c r="W1642" i="15"/>
  <c r="W1489" i="15"/>
  <c r="W1521" i="15"/>
  <c r="W1553" i="15"/>
  <c r="W1585" i="15"/>
  <c r="W1617" i="15"/>
  <c r="W1649" i="15"/>
  <c r="W1466" i="15"/>
  <c r="W1498" i="15"/>
  <c r="W1530" i="15"/>
  <c r="W1562" i="15"/>
  <c r="W1594" i="15"/>
  <c r="W1626" i="15"/>
  <c r="W1522" i="15"/>
  <c r="W1650" i="15"/>
  <c r="W1529" i="15"/>
  <c r="W1554" i="15"/>
  <c r="W1561" i="15"/>
  <c r="W1586" i="15"/>
  <c r="W1465" i="15"/>
  <c r="W1593" i="15"/>
  <c r="W1490" i="15"/>
  <c r="W1497" i="15"/>
  <c r="W1618" i="15"/>
  <c r="W1625" i="15"/>
  <c r="W210" i="15"/>
  <c r="W525" i="15"/>
  <c r="W317" i="15"/>
  <c r="W325" i="15"/>
  <c r="W333" i="15"/>
  <c r="W341" i="15"/>
  <c r="W349" i="15"/>
  <c r="W357" i="15"/>
  <c r="W365" i="15"/>
  <c r="W373" i="15"/>
  <c r="W381" i="15"/>
  <c r="W389" i="15"/>
  <c r="W397" i="15"/>
  <c r="W405" i="15"/>
  <c r="W413" i="15"/>
  <c r="W421" i="15"/>
  <c r="W429" i="15"/>
  <c r="W437" i="15"/>
  <c r="W445" i="15"/>
  <c r="W453" i="15"/>
  <c r="W461" i="15"/>
  <c r="W469" i="15"/>
  <c r="W477" i="15"/>
  <c r="W485" i="15"/>
  <c r="W310" i="15"/>
  <c r="W318" i="15"/>
  <c r="W326" i="15"/>
  <c r="W334" i="15"/>
  <c r="W342" i="15"/>
  <c r="W350" i="15"/>
  <c r="W358" i="15"/>
  <c r="W366" i="15"/>
  <c r="W374" i="15"/>
  <c r="W382" i="15"/>
  <c r="W390" i="15"/>
  <c r="W398" i="15"/>
  <c r="W406" i="15"/>
  <c r="W414" i="15"/>
  <c r="W422" i="15"/>
  <c r="W430" i="15"/>
  <c r="W438" i="15"/>
  <c r="W446" i="15"/>
  <c r="W454" i="15"/>
  <c r="W462" i="15"/>
  <c r="W470" i="15"/>
  <c r="W478" i="15"/>
  <c r="W486" i="15"/>
  <c r="W311" i="15"/>
  <c r="W319" i="15"/>
  <c r="W327" i="15"/>
  <c r="W335" i="15"/>
  <c r="W343" i="15"/>
  <c r="W351" i="15"/>
  <c r="W359" i="15"/>
  <c r="W367" i="15"/>
  <c r="W375" i="15"/>
  <c r="W383" i="15"/>
  <c r="W391" i="15"/>
  <c r="W399" i="15"/>
  <c r="W407" i="15"/>
  <c r="W415" i="15"/>
  <c r="W423" i="15"/>
  <c r="W431" i="15"/>
  <c r="W439" i="15"/>
  <c r="W447" i="15"/>
  <c r="W455" i="15"/>
  <c r="W463" i="15"/>
  <c r="W471" i="15"/>
  <c r="W479" i="15"/>
  <c r="W487" i="15"/>
  <c r="W312" i="15"/>
  <c r="W320" i="15"/>
  <c r="W328" i="15"/>
  <c r="W336" i="15"/>
  <c r="W344" i="15"/>
  <c r="W352" i="15"/>
  <c r="W360" i="15"/>
  <c r="W368" i="15"/>
  <c r="W376" i="15"/>
  <c r="W384" i="15"/>
  <c r="W392" i="15"/>
  <c r="W400" i="15"/>
  <c r="W408" i="15"/>
  <c r="W416" i="15"/>
  <c r="W424" i="15"/>
  <c r="W432" i="15"/>
  <c r="W440" i="15"/>
  <c r="W448" i="15"/>
  <c r="W456" i="15"/>
  <c r="W464" i="15"/>
  <c r="W472" i="15"/>
  <c r="W480" i="15"/>
  <c r="W488" i="15"/>
  <c r="W313" i="15"/>
  <c r="W321" i="15"/>
  <c r="W329" i="15"/>
  <c r="W337" i="15"/>
  <c r="W345" i="15"/>
  <c r="W353" i="15"/>
  <c r="W361" i="15"/>
  <c r="W369" i="15"/>
  <c r="W377" i="15"/>
  <c r="W385" i="15"/>
  <c r="W393" i="15"/>
  <c r="W401" i="15"/>
  <c r="W409" i="15"/>
  <c r="W417" i="15"/>
  <c r="W425" i="15"/>
  <c r="W433" i="15"/>
  <c r="W441" i="15"/>
  <c r="W449" i="15"/>
  <c r="W457" i="15"/>
  <c r="W331" i="15"/>
  <c r="W354" i="15"/>
  <c r="W372" i="15"/>
  <c r="W395" i="15"/>
  <c r="W418" i="15"/>
  <c r="W436" i="15"/>
  <c r="W459" i="15"/>
  <c r="W475" i="15"/>
  <c r="W309" i="15"/>
  <c r="W314" i="15"/>
  <c r="W332" i="15"/>
  <c r="W355" i="15"/>
  <c r="W378" i="15"/>
  <c r="W396" i="15"/>
  <c r="W419" i="15"/>
  <c r="W442" i="15"/>
  <c r="W460" i="15"/>
  <c r="W476" i="15"/>
  <c r="W308" i="15"/>
  <c r="W315" i="15"/>
  <c r="W338" i="15"/>
  <c r="W356" i="15"/>
  <c r="W379" i="15"/>
  <c r="W402" i="15"/>
  <c r="W420" i="15"/>
  <c r="W443" i="15"/>
  <c r="W465" i="15"/>
  <c r="W481" i="15"/>
  <c r="W316" i="15"/>
  <c r="W339" i="15"/>
  <c r="W362" i="15"/>
  <c r="W380" i="15"/>
  <c r="W403" i="15"/>
  <c r="W426" i="15"/>
  <c r="W444" i="15"/>
  <c r="W466" i="15"/>
  <c r="W482" i="15"/>
  <c r="W322" i="15"/>
  <c r="W340" i="15"/>
  <c r="W363" i="15"/>
  <c r="W386" i="15"/>
  <c r="W404" i="15"/>
  <c r="W427" i="15"/>
  <c r="W450" i="15"/>
  <c r="W467" i="15"/>
  <c r="W483" i="15"/>
  <c r="W323" i="15"/>
  <c r="W346" i="15"/>
  <c r="W364" i="15"/>
  <c r="W387" i="15"/>
  <c r="W410" i="15"/>
  <c r="W428" i="15"/>
  <c r="W451" i="15"/>
  <c r="W468" i="15"/>
  <c r="W484" i="15"/>
  <c r="W370" i="15"/>
  <c r="W452" i="15"/>
  <c r="W371" i="15"/>
  <c r="W458" i="15"/>
  <c r="W388" i="15"/>
  <c r="W473" i="15"/>
  <c r="W394" i="15"/>
  <c r="W474" i="15"/>
  <c r="W324" i="15"/>
  <c r="W411" i="15"/>
  <c r="W489" i="15"/>
  <c r="W330" i="15"/>
  <c r="W412" i="15"/>
  <c r="W490" i="15"/>
  <c r="E15" i="14" s="1"/>
  <c r="F15" i="14" s="1"/>
  <c r="W211" i="15"/>
  <c r="W81" i="15"/>
  <c r="W612" i="15"/>
  <c r="W659" i="15"/>
  <c r="W667" i="15"/>
  <c r="W675" i="15"/>
  <c r="W683" i="15"/>
  <c r="W691" i="15"/>
  <c r="W699" i="15"/>
  <c r="W707" i="15"/>
  <c r="W715" i="15"/>
  <c r="W723" i="15"/>
  <c r="W731" i="15"/>
  <c r="W739" i="15"/>
  <c r="W747" i="15"/>
  <c r="W755" i="15"/>
  <c r="W763" i="15"/>
  <c r="W771" i="15"/>
  <c r="W779" i="15"/>
  <c r="W787" i="15"/>
  <c r="W795" i="15"/>
  <c r="W803" i="15"/>
  <c r="W811" i="15"/>
  <c r="W660" i="15"/>
  <c r="W668" i="15"/>
  <c r="W676" i="15"/>
  <c r="W684" i="15"/>
  <c r="W692" i="15"/>
  <c r="W700" i="15"/>
  <c r="W708" i="15"/>
  <c r="W716" i="15"/>
  <c r="W724" i="15"/>
  <c r="W732" i="15"/>
  <c r="W740" i="15"/>
  <c r="W748" i="15"/>
  <c r="W756" i="15"/>
  <c r="W764" i="15"/>
  <c r="W772" i="15"/>
  <c r="W780" i="15"/>
  <c r="W788" i="15"/>
  <c r="W796" i="15"/>
  <c r="W653" i="15"/>
  <c r="W661" i="15"/>
  <c r="W669" i="15"/>
  <c r="W677" i="15"/>
  <c r="W685" i="15"/>
  <c r="W693" i="15"/>
  <c r="W701" i="15"/>
  <c r="W709" i="15"/>
  <c r="W717" i="15"/>
  <c r="W725" i="15"/>
  <c r="W733" i="15"/>
  <c r="W741" i="15"/>
  <c r="W749" i="15"/>
  <c r="W757" i="15"/>
  <c r="W765" i="15"/>
  <c r="W773" i="15"/>
  <c r="W781" i="15"/>
  <c r="W789" i="15"/>
  <c r="W797" i="15"/>
  <c r="W805" i="15"/>
  <c r="W813" i="15"/>
  <c r="W821" i="15"/>
  <c r="W654" i="15"/>
  <c r="W662" i="15"/>
  <c r="W670" i="15"/>
  <c r="W678" i="15"/>
  <c r="W686" i="15"/>
  <c r="W694" i="15"/>
  <c r="W702" i="15"/>
  <c r="W710" i="15"/>
  <c r="W718" i="15"/>
  <c r="W726" i="15"/>
  <c r="W734" i="15"/>
  <c r="W742" i="15"/>
  <c r="W750" i="15"/>
  <c r="W758" i="15"/>
  <c r="W766" i="15"/>
  <c r="W774" i="15"/>
  <c r="W782" i="15"/>
  <c r="W790" i="15"/>
  <c r="W798" i="15"/>
  <c r="W806" i="15"/>
  <c r="W814" i="15"/>
  <c r="W822" i="15"/>
  <c r="W830" i="15"/>
  <c r="W838" i="15"/>
  <c r="W655" i="15"/>
  <c r="W663" i="15"/>
  <c r="W671" i="15"/>
  <c r="W679" i="15"/>
  <c r="W687" i="15"/>
  <c r="W695" i="15"/>
  <c r="W658" i="15"/>
  <c r="W666" i="15"/>
  <c r="W674" i="15"/>
  <c r="W682" i="15"/>
  <c r="W690" i="15"/>
  <c r="W698" i="15"/>
  <c r="W706" i="15"/>
  <c r="W714" i="15"/>
  <c r="W722" i="15"/>
  <c r="W730" i="15"/>
  <c r="W738" i="15"/>
  <c r="W746" i="15"/>
  <c r="W754" i="15"/>
  <c r="W762" i="15"/>
  <c r="W770" i="15"/>
  <c r="W778" i="15"/>
  <c r="W786" i="15"/>
  <c r="W794" i="15"/>
  <c r="W802" i="15"/>
  <c r="W810" i="15"/>
  <c r="W818" i="15"/>
  <c r="W826" i="15"/>
  <c r="W834" i="15"/>
  <c r="W842" i="15"/>
  <c r="W664" i="15"/>
  <c r="W696" i="15"/>
  <c r="W719" i="15"/>
  <c r="W737" i="15"/>
  <c r="W760" i="15"/>
  <c r="W783" i="15"/>
  <c r="W801" i="15"/>
  <c r="W817" i="15"/>
  <c r="W829" i="15"/>
  <c r="W840" i="15"/>
  <c r="W849" i="15"/>
  <c r="W857" i="15"/>
  <c r="W865" i="15"/>
  <c r="W873" i="15"/>
  <c r="W881" i="15"/>
  <c r="W665" i="15"/>
  <c r="W697" i="15"/>
  <c r="W720" i="15"/>
  <c r="W743" i="15"/>
  <c r="W761" i="15"/>
  <c r="W784" i="15"/>
  <c r="W804" i="15"/>
  <c r="W819" i="15"/>
  <c r="W831" i="15"/>
  <c r="W841" i="15"/>
  <c r="W850" i="15"/>
  <c r="W858" i="15"/>
  <c r="W866" i="15"/>
  <c r="W874" i="15"/>
  <c r="W882" i="15"/>
  <c r="W672" i="15"/>
  <c r="W703" i="15"/>
  <c r="W721" i="15"/>
  <c r="W744" i="15"/>
  <c r="W767" i="15"/>
  <c r="W785" i="15"/>
  <c r="W807" i="15"/>
  <c r="W820" i="15"/>
  <c r="W832" i="15"/>
  <c r="W843" i="15"/>
  <c r="W851" i="15"/>
  <c r="W859" i="15"/>
  <c r="W867" i="15"/>
  <c r="W875" i="15"/>
  <c r="W883" i="15"/>
  <c r="E17" i="14" s="1"/>
  <c r="F17" i="14" s="1"/>
  <c r="W673" i="15"/>
  <c r="W704" i="15"/>
  <c r="W727" i="15"/>
  <c r="W745" i="15"/>
  <c r="W768" i="15"/>
  <c r="W791" i="15"/>
  <c r="W808" i="15"/>
  <c r="W823" i="15"/>
  <c r="W833" i="15"/>
  <c r="W844" i="15"/>
  <c r="W852" i="15"/>
  <c r="W860" i="15"/>
  <c r="W868" i="15"/>
  <c r="W876" i="15"/>
  <c r="W652" i="15"/>
  <c r="W680" i="15"/>
  <c r="W705" i="15"/>
  <c r="W728" i="15"/>
  <c r="W751" i="15"/>
  <c r="W769" i="15"/>
  <c r="W792" i="15"/>
  <c r="W809" i="15"/>
  <c r="W824" i="15"/>
  <c r="W835" i="15"/>
  <c r="W845" i="15"/>
  <c r="W853" i="15"/>
  <c r="W861" i="15"/>
  <c r="W869" i="15"/>
  <c r="W877" i="15"/>
  <c r="W651" i="15"/>
  <c r="W681" i="15"/>
  <c r="W736" i="15"/>
  <c r="W799" i="15"/>
  <c r="W836" i="15"/>
  <c r="W856" i="15"/>
  <c r="W879" i="15"/>
  <c r="W688" i="15"/>
  <c r="W752" i="15"/>
  <c r="W800" i="15"/>
  <c r="W837" i="15"/>
  <c r="W862" i="15"/>
  <c r="W880" i="15"/>
  <c r="W689" i="15"/>
  <c r="W753" i="15"/>
  <c r="W812" i="15"/>
  <c r="W839" i="15"/>
  <c r="W863" i="15"/>
  <c r="W711" i="15"/>
  <c r="W759" i="15"/>
  <c r="W815" i="15"/>
  <c r="W846" i="15"/>
  <c r="W864" i="15"/>
  <c r="W712" i="15"/>
  <c r="W775" i="15"/>
  <c r="W816" i="15"/>
  <c r="W847" i="15"/>
  <c r="W870" i="15"/>
  <c r="W713" i="15"/>
  <c r="W776" i="15"/>
  <c r="W825" i="15"/>
  <c r="W848" i="15"/>
  <c r="W871" i="15"/>
  <c r="W656" i="15"/>
  <c r="W854" i="15"/>
  <c r="W657" i="15"/>
  <c r="W855" i="15"/>
  <c r="W729" i="15"/>
  <c r="W872" i="15"/>
  <c r="W735" i="15"/>
  <c r="W878" i="15"/>
  <c r="W777" i="15"/>
  <c r="W793" i="15"/>
  <c r="W179" i="15"/>
  <c r="W306" i="15"/>
  <c r="W178" i="15"/>
  <c r="W17" i="15"/>
  <c r="W524" i="15"/>
  <c r="W1107" i="15"/>
  <c r="W1115" i="15"/>
  <c r="W1123" i="15"/>
  <c r="W1131" i="15"/>
  <c r="W1139" i="15"/>
  <c r="W1147" i="15"/>
  <c r="W1155" i="15"/>
  <c r="W1100" i="15"/>
  <c r="W1108" i="15"/>
  <c r="W1116" i="15"/>
  <c r="W1124" i="15"/>
  <c r="W1132" i="15"/>
  <c r="W1140" i="15"/>
  <c r="W1148" i="15"/>
  <c r="W1156" i="15"/>
  <c r="W1101" i="15"/>
  <c r="W1109" i="15"/>
  <c r="W1117" i="15"/>
  <c r="W1102" i="15"/>
  <c r="W1110" i="15"/>
  <c r="W1118" i="15"/>
  <c r="W1126" i="15"/>
  <c r="W1134" i="15"/>
  <c r="W1142" i="15"/>
  <c r="W1150" i="15"/>
  <c r="W1158" i="15"/>
  <c r="W1104" i="15"/>
  <c r="W1112" i="15"/>
  <c r="W1120" i="15"/>
  <c r="W1128" i="15"/>
  <c r="W1136" i="15"/>
  <c r="W1144" i="15"/>
  <c r="W1152" i="15"/>
  <c r="W1160" i="15"/>
  <c r="W1168" i="15"/>
  <c r="W1105" i="15"/>
  <c r="W1125" i="15"/>
  <c r="W1141" i="15"/>
  <c r="W1157" i="15"/>
  <c r="W1167" i="15"/>
  <c r="W1176" i="15"/>
  <c r="W1184" i="15"/>
  <c r="W1192" i="15"/>
  <c r="W1200" i="15"/>
  <c r="W1208" i="15"/>
  <c r="W1216" i="15"/>
  <c r="W1224" i="15"/>
  <c r="W1232" i="15"/>
  <c r="W1240" i="15"/>
  <c r="W1248" i="15"/>
  <c r="W1256" i="15"/>
  <c r="E19" i="14" s="1"/>
  <c r="F19" i="14" s="1"/>
  <c r="W1044" i="15"/>
  <c r="W1052" i="15"/>
  <c r="W1060" i="15"/>
  <c r="W1068" i="15"/>
  <c r="W1076" i="15"/>
  <c r="W1084" i="15"/>
  <c r="W1092" i="15"/>
  <c r="W1036" i="15"/>
  <c r="W1106" i="15"/>
  <c r="W1127" i="15"/>
  <c r="W1143" i="15"/>
  <c r="W1159" i="15"/>
  <c r="W1169" i="15"/>
  <c r="W1177" i="15"/>
  <c r="W1185" i="15"/>
  <c r="W1193" i="15"/>
  <c r="W1201" i="15"/>
  <c r="W1209" i="15"/>
  <c r="W1217" i="15"/>
  <c r="W1225" i="15"/>
  <c r="W1233" i="15"/>
  <c r="W1241" i="15"/>
  <c r="W1249" i="15"/>
  <c r="W1037" i="15"/>
  <c r="W1045" i="15"/>
  <c r="W1053" i="15"/>
  <c r="W1061" i="15"/>
  <c r="W1069" i="15"/>
  <c r="W1077" i="15"/>
  <c r="W1085" i="15"/>
  <c r="W1093" i="15"/>
  <c r="W1035" i="15"/>
  <c r="W1111" i="15"/>
  <c r="W1129" i="15"/>
  <c r="W1145" i="15"/>
  <c r="W1161" i="15"/>
  <c r="W1170" i="15"/>
  <c r="W1178" i="15"/>
  <c r="W1186" i="15"/>
  <c r="W1194" i="15"/>
  <c r="W1202" i="15"/>
  <c r="W1210" i="15"/>
  <c r="W1218" i="15"/>
  <c r="W1226" i="15"/>
  <c r="W1234" i="15"/>
  <c r="W1242" i="15"/>
  <c r="W1250" i="15"/>
  <c r="W1038" i="15"/>
  <c r="W1046" i="15"/>
  <c r="W1054" i="15"/>
  <c r="W1062" i="15"/>
  <c r="W1070" i="15"/>
  <c r="W1078" i="15"/>
  <c r="W1086" i="15"/>
  <c r="W1094" i="15"/>
  <c r="W1113" i="15"/>
  <c r="W1130" i="15"/>
  <c r="W1146" i="15"/>
  <c r="W1162" i="15"/>
  <c r="W1171" i="15"/>
  <c r="W1179" i="15"/>
  <c r="W1187" i="15"/>
  <c r="W1195" i="15"/>
  <c r="W1203" i="15"/>
  <c r="W1211" i="15"/>
  <c r="W1219" i="15"/>
  <c r="W1227" i="15"/>
  <c r="W1235" i="15"/>
  <c r="W1243" i="15"/>
  <c r="W1251" i="15"/>
  <c r="W1039" i="15"/>
  <c r="W1047" i="15"/>
  <c r="W1055" i="15"/>
  <c r="W1063" i="15"/>
  <c r="W1071" i="15"/>
  <c r="W1079" i="15"/>
  <c r="W1087" i="15"/>
  <c r="W1095" i="15"/>
  <c r="W1114" i="15"/>
  <c r="W1133" i="15"/>
  <c r="W1149" i="15"/>
  <c r="W1163" i="15"/>
  <c r="W1172" i="15"/>
  <c r="W1180" i="15"/>
  <c r="W1188" i="15"/>
  <c r="W1196" i="15"/>
  <c r="W1204" i="15"/>
  <c r="W1212" i="15"/>
  <c r="W1220" i="15"/>
  <c r="W1228" i="15"/>
  <c r="W1236" i="15"/>
  <c r="W1244" i="15"/>
  <c r="W1252" i="15"/>
  <c r="W1040" i="15"/>
  <c r="W1048" i="15"/>
  <c r="W1056" i="15"/>
  <c r="W1064" i="15"/>
  <c r="W1072" i="15"/>
  <c r="W1080" i="15"/>
  <c r="W1088" i="15"/>
  <c r="W1096" i="15"/>
  <c r="W1103" i="15"/>
  <c r="W1122" i="15"/>
  <c r="W1138" i="15"/>
  <c r="W1154" i="15"/>
  <c r="W1166" i="15"/>
  <c r="W1175" i="15"/>
  <c r="W1183" i="15"/>
  <c r="W1191" i="15"/>
  <c r="W1199" i="15"/>
  <c r="W1207" i="15"/>
  <c r="W1215" i="15"/>
  <c r="W1223" i="15"/>
  <c r="W1231" i="15"/>
  <c r="W1239" i="15"/>
  <c r="W1247" i="15"/>
  <c r="W1255" i="15"/>
  <c r="W1043" i="15"/>
  <c r="W1051" i="15"/>
  <c r="W1059" i="15"/>
  <c r="W1067" i="15"/>
  <c r="W1075" i="15"/>
  <c r="W1083" i="15"/>
  <c r="W1091" i="15"/>
  <c r="W1099" i="15"/>
  <c r="W1164" i="15"/>
  <c r="W1197" i="15"/>
  <c r="W1229" i="15"/>
  <c r="W1041" i="15"/>
  <c r="W1073" i="15"/>
  <c r="W1165" i="15"/>
  <c r="W1198" i="15"/>
  <c r="W1230" i="15"/>
  <c r="W1042" i="15"/>
  <c r="W1074" i="15"/>
  <c r="W1119" i="15"/>
  <c r="W1173" i="15"/>
  <c r="W1205" i="15"/>
  <c r="W1237" i="15"/>
  <c r="W1049" i="15"/>
  <c r="W1081" i="15"/>
  <c r="W1121" i="15"/>
  <c r="W1174" i="15"/>
  <c r="W1206" i="15"/>
  <c r="W1238" i="15"/>
  <c r="W1050" i="15"/>
  <c r="W1082" i="15"/>
  <c r="W1135" i="15"/>
  <c r="W1181" i="15"/>
  <c r="W1213" i="15"/>
  <c r="W1245" i="15"/>
  <c r="W1057" i="15"/>
  <c r="W1089" i="15"/>
  <c r="W1137" i="15"/>
  <c r="W1182" i="15"/>
  <c r="W1214" i="15"/>
  <c r="W1246" i="15"/>
  <c r="W1098" i="15"/>
  <c r="W1253" i="15"/>
  <c r="W1151" i="15"/>
  <c r="W1254" i="15"/>
  <c r="W1153" i="15"/>
  <c r="W1058" i="15"/>
  <c r="W1189" i="15"/>
  <c r="W1065" i="15"/>
  <c r="W1190" i="15"/>
  <c r="W1066" i="15"/>
  <c r="W1221" i="15"/>
  <c r="W1222" i="15"/>
  <c r="W1090" i="15"/>
  <c r="W1097" i="15"/>
  <c r="W18" i="15"/>
  <c r="W275" i="15"/>
  <c r="W147" i="15"/>
  <c r="W435" i="15"/>
  <c r="W828" i="15"/>
  <c r="W1262" i="15"/>
  <c r="W1270" i="15"/>
  <c r="W1278" i="15"/>
  <c r="W1286" i="15"/>
  <c r="W1294" i="15"/>
  <c r="W1302" i="15"/>
  <c r="W1310" i="15"/>
  <c r="W1318" i="15"/>
  <c r="W1326" i="15"/>
  <c r="W1334" i="15"/>
  <c r="W1342" i="15"/>
  <c r="W1350" i="15"/>
  <c r="W1358" i="15"/>
  <c r="W1366" i="15"/>
  <c r="W1374" i="15"/>
  <c r="W1382" i="15"/>
  <c r="W1390" i="15"/>
  <c r="W1398" i="15"/>
  <c r="W1406" i="15"/>
  <c r="W1414" i="15"/>
  <c r="W1422" i="15"/>
  <c r="W1430" i="15"/>
  <c r="W1438" i="15"/>
  <c r="W1446" i="15"/>
  <c r="W1454" i="15"/>
  <c r="W1263" i="15"/>
  <c r="W1271" i="15"/>
  <c r="W1279" i="15"/>
  <c r="W1287" i="15"/>
  <c r="W1295" i="15"/>
  <c r="W1303" i="15"/>
  <c r="W1311" i="15"/>
  <c r="W1319" i="15"/>
  <c r="W1327" i="15"/>
  <c r="W1335" i="15"/>
  <c r="W1343" i="15"/>
  <c r="W1351" i="15"/>
  <c r="W1359" i="15"/>
  <c r="W1367" i="15"/>
  <c r="W1375" i="15"/>
  <c r="W1383" i="15"/>
  <c r="W1391" i="15"/>
  <c r="W1399" i="15"/>
  <c r="W1407" i="15"/>
  <c r="W1415" i="15"/>
  <c r="W1423" i="15"/>
  <c r="W1431" i="15"/>
  <c r="W1439" i="15"/>
  <c r="W1447" i="15"/>
  <c r="W1455" i="15"/>
  <c r="W1264" i="15"/>
  <c r="W1272" i="15"/>
  <c r="W1280" i="15"/>
  <c r="W1288" i="15"/>
  <c r="W1296" i="15"/>
  <c r="W1304" i="15"/>
  <c r="W1312" i="15"/>
  <c r="W1320" i="15"/>
  <c r="W1328" i="15"/>
  <c r="W1336" i="15"/>
  <c r="W1344" i="15"/>
  <c r="W1352" i="15"/>
  <c r="W1360" i="15"/>
  <c r="W1368" i="15"/>
  <c r="W1376" i="15"/>
  <c r="W1384" i="15"/>
  <c r="W1392" i="15"/>
  <c r="W1400" i="15"/>
  <c r="W1408" i="15"/>
  <c r="W1416" i="15"/>
  <c r="W1424" i="15"/>
  <c r="W1432" i="15"/>
  <c r="W1440" i="15"/>
  <c r="W1448" i="15"/>
  <c r="W1456" i="15"/>
  <c r="W1265" i="15"/>
  <c r="W1273" i="15"/>
  <c r="W1281" i="15"/>
  <c r="W1289" i="15"/>
  <c r="W1297" i="15"/>
  <c r="W1305" i="15"/>
  <c r="W1313" i="15"/>
  <c r="W1321" i="15"/>
  <c r="W1329" i="15"/>
  <c r="W1337" i="15"/>
  <c r="W1345" i="15"/>
  <c r="W1353" i="15"/>
  <c r="W1361" i="15"/>
  <c r="W1369" i="15"/>
  <c r="W1377" i="15"/>
  <c r="W1385" i="15"/>
  <c r="W1393" i="15"/>
  <c r="W1401" i="15"/>
  <c r="W1409" i="15"/>
  <c r="W1417" i="15"/>
  <c r="W1425" i="15"/>
  <c r="W1433" i="15"/>
  <c r="W1441" i="15"/>
  <c r="W1449" i="15"/>
  <c r="W1457" i="15"/>
  <c r="W1266" i="15"/>
  <c r="W1274" i="15"/>
  <c r="W1282" i="15"/>
  <c r="W1290" i="15"/>
  <c r="W1298" i="15"/>
  <c r="W1306" i="15"/>
  <c r="W1314" i="15"/>
  <c r="W1322" i="15"/>
  <c r="W1330" i="15"/>
  <c r="W1338" i="15"/>
  <c r="W1346" i="15"/>
  <c r="W1354" i="15"/>
  <c r="W1259" i="15"/>
  <c r="W1267" i="15"/>
  <c r="W1275" i="15"/>
  <c r="W1283" i="15"/>
  <c r="W1291" i="15"/>
  <c r="W1299" i="15"/>
  <c r="W1307" i="15"/>
  <c r="W1315" i="15"/>
  <c r="W1323" i="15"/>
  <c r="W1331" i="15"/>
  <c r="W1339" i="15"/>
  <c r="W1347" i="15"/>
  <c r="W1355" i="15"/>
  <c r="W1363" i="15"/>
  <c r="W1371" i="15"/>
  <c r="W1379" i="15"/>
  <c r="W1387" i="15"/>
  <c r="W1395" i="15"/>
  <c r="W1403" i="15"/>
  <c r="W1411" i="15"/>
  <c r="W1419" i="15"/>
  <c r="W1427" i="15"/>
  <c r="W1435" i="15"/>
  <c r="W1443" i="15"/>
  <c r="W1451" i="15"/>
  <c r="W1459" i="15"/>
  <c r="E20" i="14" s="1"/>
  <c r="F20" i="14" s="1"/>
  <c r="W1268" i="15"/>
  <c r="W1300" i="15"/>
  <c r="W1332" i="15"/>
  <c r="W1362" i="15"/>
  <c r="W1381" i="15"/>
  <c r="W1404" i="15"/>
  <c r="W1426" i="15"/>
  <c r="W1445" i="15"/>
  <c r="W1269" i="15"/>
  <c r="W1301" i="15"/>
  <c r="W1333" i="15"/>
  <c r="W1364" i="15"/>
  <c r="W1386" i="15"/>
  <c r="W1405" i="15"/>
  <c r="W1428" i="15"/>
  <c r="W1450" i="15"/>
  <c r="W1276" i="15"/>
  <c r="W1308" i="15"/>
  <c r="W1340" i="15"/>
  <c r="W1365" i="15"/>
  <c r="W1388" i="15"/>
  <c r="W1410" i="15"/>
  <c r="W1429" i="15"/>
  <c r="W1452" i="15"/>
  <c r="W1277" i="15"/>
  <c r="W1309" i="15"/>
  <c r="W1341" i="15"/>
  <c r="W1370" i="15"/>
  <c r="W1389" i="15"/>
  <c r="W1412" i="15"/>
  <c r="W1434" i="15"/>
  <c r="W1453" i="15"/>
  <c r="W1284" i="15"/>
  <c r="W1316" i="15"/>
  <c r="W1348" i="15"/>
  <c r="W1372" i="15"/>
  <c r="W1394" i="15"/>
  <c r="W1413" i="15"/>
  <c r="W1436" i="15"/>
  <c r="W1458" i="15"/>
  <c r="W1261" i="15"/>
  <c r="W1293" i="15"/>
  <c r="W1325" i="15"/>
  <c r="W1357" i="15"/>
  <c r="W1380" i="15"/>
  <c r="W1402" i="15"/>
  <c r="W1421" i="15"/>
  <c r="W1444" i="15"/>
  <c r="W1373" i="15"/>
  <c r="W1258" i="15"/>
  <c r="W1260" i="15"/>
  <c r="W1378" i="15"/>
  <c r="W1257" i="15"/>
  <c r="W1285" i="15"/>
  <c r="W1396" i="15"/>
  <c r="W1292" i="15"/>
  <c r="W1397" i="15"/>
  <c r="W1317" i="15"/>
  <c r="W1418" i="15"/>
  <c r="W1324" i="15"/>
  <c r="W1420" i="15"/>
  <c r="W1437" i="15"/>
  <c r="W1442" i="15"/>
  <c r="W1349" i="15"/>
  <c r="W1356" i="15"/>
  <c r="W274" i="15"/>
  <c r="W146" i="15"/>
  <c r="W434" i="15"/>
  <c r="W827" i="15"/>
  <c r="W606" i="15"/>
  <c r="W1662" i="15"/>
  <c r="W1670" i="15"/>
  <c r="W1678" i="15"/>
  <c r="W1686" i="15"/>
  <c r="W1694" i="15"/>
  <c r="W1702" i="15"/>
  <c r="W1710" i="15"/>
  <c r="W1718" i="15"/>
  <c r="W1726" i="15"/>
  <c r="W1734" i="15"/>
  <c r="W1742" i="15"/>
  <c r="W1750" i="15"/>
  <c r="W1758" i="15"/>
  <c r="W1766" i="15"/>
  <c r="W1774" i="15"/>
  <c r="W1782" i="15"/>
  <c r="W1790" i="15"/>
  <c r="W1798" i="15"/>
  <c r="W1806" i="15"/>
  <c r="W1814" i="15"/>
  <c r="W1822" i="15"/>
  <c r="W1830" i="15"/>
  <c r="W1838" i="15"/>
  <c r="W1846" i="15"/>
  <c r="W1854" i="15"/>
  <c r="W1862" i="15"/>
  <c r="W1654" i="15"/>
  <c r="W1655" i="15"/>
  <c r="W1663" i="15"/>
  <c r="W1671" i="15"/>
  <c r="W1679" i="15"/>
  <c r="W1687" i="15"/>
  <c r="W1695" i="15"/>
  <c r="W1703" i="15"/>
  <c r="W1711" i="15"/>
  <c r="W1719" i="15"/>
  <c r="W1727" i="15"/>
  <c r="W1735" i="15"/>
  <c r="W1743" i="15"/>
  <c r="W1751" i="15"/>
  <c r="W1759" i="15"/>
  <c r="W1767" i="15"/>
  <c r="W1775" i="15"/>
  <c r="W1783" i="15"/>
  <c r="W1791" i="15"/>
  <c r="W1799" i="15"/>
  <c r="W1807" i="15"/>
  <c r="W1815" i="15"/>
  <c r="W1823" i="15"/>
  <c r="W1831" i="15"/>
  <c r="W1839" i="15"/>
  <c r="W1847" i="15"/>
  <c r="W1855" i="15"/>
  <c r="W1863" i="15"/>
  <c r="W1653" i="15"/>
  <c r="W1656" i="15"/>
  <c r="W1664" i="15"/>
  <c r="W1672" i="15"/>
  <c r="W1680" i="15"/>
  <c r="W1688" i="15"/>
  <c r="W1696" i="15"/>
  <c r="W1704" i="15"/>
  <c r="W1712" i="15"/>
  <c r="W1720" i="15"/>
  <c r="W1728" i="15"/>
  <c r="W1736" i="15"/>
  <c r="W1744" i="15"/>
  <c r="W1752" i="15"/>
  <c r="W1760" i="15"/>
  <c r="W1768" i="15"/>
  <c r="W1776" i="15"/>
  <c r="W1784" i="15"/>
  <c r="W1792" i="15"/>
  <c r="W1800" i="15"/>
  <c r="W1808" i="15"/>
  <c r="W1816" i="15"/>
  <c r="W1824" i="15"/>
  <c r="W1832" i="15"/>
  <c r="W1840" i="15"/>
  <c r="W1848" i="15"/>
  <c r="W1856" i="15"/>
  <c r="W1864" i="15"/>
  <c r="W1657" i="15"/>
  <c r="W1665" i="15"/>
  <c r="W1673" i="15"/>
  <c r="W1681" i="15"/>
  <c r="W1689" i="15"/>
  <c r="W1697" i="15"/>
  <c r="W1705" i="15"/>
  <c r="W1713" i="15"/>
  <c r="W1721" i="15"/>
  <c r="W1729" i="15"/>
  <c r="W1737" i="15"/>
  <c r="W1745" i="15"/>
  <c r="W1753" i="15"/>
  <c r="W1761" i="15"/>
  <c r="W1769" i="15"/>
  <c r="W1777" i="15"/>
  <c r="W1785" i="15"/>
  <c r="W1793" i="15"/>
  <c r="W1801" i="15"/>
  <c r="W1809" i="15"/>
  <c r="W1817" i="15"/>
  <c r="W1825" i="15"/>
  <c r="W1833" i="15"/>
  <c r="W1841" i="15"/>
  <c r="W1849" i="15"/>
  <c r="W1857" i="15"/>
  <c r="W1865" i="15"/>
  <c r="W1658" i="15"/>
  <c r="W1666" i="15"/>
  <c r="W1674" i="15"/>
  <c r="W1682" i="15"/>
  <c r="W1690" i="15"/>
  <c r="W1698" i="15"/>
  <c r="W1706" i="15"/>
  <c r="W1714" i="15"/>
  <c r="W1722" i="15"/>
  <c r="W1730" i="15"/>
  <c r="W1738" i="15"/>
  <c r="W1746" i="15"/>
  <c r="W1754" i="15"/>
  <c r="W1762" i="15"/>
  <c r="W1770" i="15"/>
  <c r="W1778" i="15"/>
  <c r="W1786" i="15"/>
  <c r="W1794" i="15"/>
  <c r="W1802" i="15"/>
  <c r="W1810" i="15"/>
  <c r="W1818" i="15"/>
  <c r="W1826" i="15"/>
  <c r="W1834" i="15"/>
  <c r="W1842" i="15"/>
  <c r="W1850" i="15"/>
  <c r="W1858" i="15"/>
  <c r="W1866" i="15"/>
  <c r="W1659" i="15"/>
  <c r="W1667" i="15"/>
  <c r="W1675" i="15"/>
  <c r="W1683" i="15"/>
  <c r="W1691" i="15"/>
  <c r="W1699" i="15"/>
  <c r="W1707" i="15"/>
  <c r="W1715" i="15"/>
  <c r="W1723" i="15"/>
  <c r="W1731" i="15"/>
  <c r="W1739" i="15"/>
  <c r="W1747" i="15"/>
  <c r="W1755" i="15"/>
  <c r="W1763" i="15"/>
  <c r="W1771" i="15"/>
  <c r="W1779" i="15"/>
  <c r="W1787" i="15"/>
  <c r="W1795" i="15"/>
  <c r="W1803" i="15"/>
  <c r="W1811" i="15"/>
  <c r="W1819" i="15"/>
  <c r="W1827" i="15"/>
  <c r="W1835" i="15"/>
  <c r="W1843" i="15"/>
  <c r="W1851" i="15"/>
  <c r="W1859" i="15"/>
  <c r="W1867" i="15"/>
  <c r="W1660" i="15"/>
  <c r="W1692" i="15"/>
  <c r="W1724" i="15"/>
  <c r="W1756" i="15"/>
  <c r="W1788" i="15"/>
  <c r="W1820" i="15"/>
  <c r="W1852" i="15"/>
  <c r="W1661" i="15"/>
  <c r="W1693" i="15"/>
  <c r="W1725" i="15"/>
  <c r="W1757" i="15"/>
  <c r="W1789" i="15"/>
  <c r="W1821" i="15"/>
  <c r="W1853" i="15"/>
  <c r="W1668" i="15"/>
  <c r="W1700" i="15"/>
  <c r="W1732" i="15"/>
  <c r="W1764" i="15"/>
  <c r="W1796" i="15"/>
  <c r="W1828" i="15"/>
  <c r="W1860" i="15"/>
  <c r="W1669" i="15"/>
  <c r="W1701" i="15"/>
  <c r="W1733" i="15"/>
  <c r="W1765" i="15"/>
  <c r="W1797" i="15"/>
  <c r="W1829" i="15"/>
  <c r="W1861" i="15"/>
  <c r="W1676" i="15"/>
  <c r="W1708" i="15"/>
  <c r="W1740" i="15"/>
  <c r="W1772" i="15"/>
  <c r="W1804" i="15"/>
  <c r="W1836" i="15"/>
  <c r="W1868" i="15"/>
  <c r="W1685" i="15"/>
  <c r="W1717" i="15"/>
  <c r="W1749" i="15"/>
  <c r="W1781" i="15"/>
  <c r="W1813" i="15"/>
  <c r="W1845" i="15"/>
  <c r="W1677" i="15"/>
  <c r="W1805" i="15"/>
  <c r="W1684" i="15"/>
  <c r="W1812" i="15"/>
  <c r="W1709" i="15"/>
  <c r="W1837" i="15"/>
  <c r="W1716" i="15"/>
  <c r="W1844" i="15"/>
  <c r="W1741" i="15"/>
  <c r="W1869" i="15"/>
  <c r="E22" i="14" s="1"/>
  <c r="F22" i="14" s="1"/>
  <c r="W1748" i="15"/>
  <c r="W1773" i="15"/>
  <c r="W1780" i="15"/>
  <c r="W243" i="15"/>
  <c r="W348" i="15"/>
  <c r="W5" i="15"/>
  <c r="W13" i="15"/>
  <c r="W21" i="15"/>
  <c r="W29" i="15"/>
  <c r="W37" i="15"/>
  <c r="W45" i="15"/>
  <c r="W53" i="15"/>
  <c r="W61" i="15"/>
  <c r="W69" i="15"/>
  <c r="W77" i="15"/>
  <c r="W85" i="15"/>
  <c r="W6" i="15"/>
  <c r="W14" i="15"/>
  <c r="W22" i="15"/>
  <c r="W30" i="15"/>
  <c r="W38" i="15"/>
  <c r="W46" i="15"/>
  <c r="W54" i="15"/>
  <c r="W62" i="15"/>
  <c r="W70" i="15"/>
  <c r="W7" i="15"/>
  <c r="W15" i="15"/>
  <c r="W23" i="15"/>
  <c r="W31" i="15"/>
  <c r="W39" i="15"/>
  <c r="W47" i="15"/>
  <c r="W55" i="15"/>
  <c r="W63" i="15"/>
  <c r="W71" i="15"/>
  <c r="W79" i="15"/>
  <c r="W8" i="15"/>
  <c r="W16" i="15"/>
  <c r="W24" i="15"/>
  <c r="W32" i="15"/>
  <c r="W40" i="15"/>
  <c r="W48" i="15"/>
  <c r="W56" i="15"/>
  <c r="W64" i="15"/>
  <c r="W72" i="15"/>
  <c r="W80" i="15"/>
  <c r="W88" i="15"/>
  <c r="W19" i="15"/>
  <c r="W35" i="15"/>
  <c r="W51" i="15"/>
  <c r="W67" i="15"/>
  <c r="W82" i="15"/>
  <c r="W92" i="15"/>
  <c r="W100" i="15"/>
  <c r="W108" i="15"/>
  <c r="W116" i="15"/>
  <c r="W124" i="15"/>
  <c r="W132" i="15"/>
  <c r="W140" i="15"/>
  <c r="W148" i="15"/>
  <c r="W156" i="15"/>
  <c r="W164" i="15"/>
  <c r="W172" i="15"/>
  <c r="W180" i="15"/>
  <c r="W188" i="15"/>
  <c r="W196" i="15"/>
  <c r="W204" i="15"/>
  <c r="W212" i="15"/>
  <c r="W220" i="15"/>
  <c r="W228" i="15"/>
  <c r="W236" i="15"/>
  <c r="W244" i="15"/>
  <c r="W252" i="15"/>
  <c r="W260" i="15"/>
  <c r="W268" i="15"/>
  <c r="W276" i="15"/>
  <c r="W284" i="15"/>
  <c r="W292" i="15"/>
  <c r="W300" i="15"/>
  <c r="W20" i="15"/>
  <c r="W36" i="15"/>
  <c r="W52" i="15"/>
  <c r="W68" i="15"/>
  <c r="W83" i="15"/>
  <c r="W93" i="15"/>
  <c r="W101" i="15"/>
  <c r="W109" i="15"/>
  <c r="W117" i="15"/>
  <c r="W125" i="15"/>
  <c r="W133" i="15"/>
  <c r="W141" i="15"/>
  <c r="W149" i="15"/>
  <c r="W157" i="15"/>
  <c r="W165" i="15"/>
  <c r="W173" i="15"/>
  <c r="W181" i="15"/>
  <c r="W189" i="15"/>
  <c r="W197" i="15"/>
  <c r="W205" i="15"/>
  <c r="W213" i="15"/>
  <c r="W221" i="15"/>
  <c r="W229" i="15"/>
  <c r="W237" i="15"/>
  <c r="W245" i="15"/>
  <c r="W253" i="15"/>
  <c r="W261" i="15"/>
  <c r="W269" i="15"/>
  <c r="W277" i="15"/>
  <c r="W285" i="15"/>
  <c r="W293" i="15"/>
  <c r="W301" i="15"/>
  <c r="W4" i="15"/>
  <c r="W9" i="15"/>
  <c r="W25" i="15"/>
  <c r="W41" i="15"/>
  <c r="W57" i="15"/>
  <c r="W73" i="15"/>
  <c r="W84" i="15"/>
  <c r="W94" i="15"/>
  <c r="W102" i="15"/>
  <c r="W110" i="15"/>
  <c r="W118" i="15"/>
  <c r="W126" i="15"/>
  <c r="W134" i="15"/>
  <c r="W142" i="15"/>
  <c r="W150" i="15"/>
  <c r="W158" i="15"/>
  <c r="W166" i="15"/>
  <c r="W174" i="15"/>
  <c r="W182" i="15"/>
  <c r="W190" i="15"/>
  <c r="W198" i="15"/>
  <c r="W206" i="15"/>
  <c r="W214" i="15"/>
  <c r="W222" i="15"/>
  <c r="W230" i="15"/>
  <c r="W238" i="15"/>
  <c r="W246" i="15"/>
  <c r="W254" i="15"/>
  <c r="W262" i="15"/>
  <c r="W270" i="15"/>
  <c r="W278" i="15"/>
  <c r="W286" i="15"/>
  <c r="W294" i="15"/>
  <c r="W302" i="15"/>
  <c r="W10" i="15"/>
  <c r="W26" i="15"/>
  <c r="W42" i="15"/>
  <c r="W58" i="15"/>
  <c r="W74" i="15"/>
  <c r="W86" i="15"/>
  <c r="W95" i="15"/>
  <c r="W103" i="15"/>
  <c r="W111" i="15"/>
  <c r="W119" i="15"/>
  <c r="W127" i="15"/>
  <c r="W135" i="15"/>
  <c r="W143" i="15"/>
  <c r="W151" i="15"/>
  <c r="W159" i="15"/>
  <c r="W167" i="15"/>
  <c r="W175" i="15"/>
  <c r="W183" i="15"/>
  <c r="W191" i="15"/>
  <c r="W199" i="15"/>
  <c r="W207" i="15"/>
  <c r="W215" i="15"/>
  <c r="W223" i="15"/>
  <c r="W231" i="15"/>
  <c r="W239" i="15"/>
  <c r="W247" i="15"/>
  <c r="W255" i="15"/>
  <c r="W263" i="15"/>
  <c r="W271" i="15"/>
  <c r="W279" i="15"/>
  <c r="W287" i="15"/>
  <c r="W295" i="15"/>
  <c r="W303" i="15"/>
  <c r="W11" i="15"/>
  <c r="W27" i="15"/>
  <c r="W43" i="15"/>
  <c r="W59" i="15"/>
  <c r="W75" i="15"/>
  <c r="W87" i="15"/>
  <c r="W96" i="15"/>
  <c r="W104" i="15"/>
  <c r="W112" i="15"/>
  <c r="W120" i="15"/>
  <c r="W128" i="15"/>
  <c r="W136" i="15"/>
  <c r="W144" i="15"/>
  <c r="W152" i="15"/>
  <c r="W160" i="15"/>
  <c r="W168" i="15"/>
  <c r="W176" i="15"/>
  <c r="W184" i="15"/>
  <c r="W192" i="15"/>
  <c r="W200" i="15"/>
  <c r="W208" i="15"/>
  <c r="W216" i="15"/>
  <c r="W224" i="15"/>
  <c r="W232" i="15"/>
  <c r="W240" i="15"/>
  <c r="W248" i="15"/>
  <c r="W256" i="15"/>
  <c r="W264" i="15"/>
  <c r="W272" i="15"/>
  <c r="W280" i="15"/>
  <c r="W288" i="15"/>
  <c r="W296" i="15"/>
  <c r="W304" i="15"/>
  <c r="W12" i="15"/>
  <c r="W28" i="15"/>
  <c r="W44" i="15"/>
  <c r="W60" i="15"/>
  <c r="W76" i="15"/>
  <c r="W89" i="15"/>
  <c r="W97" i="15"/>
  <c r="W105" i="15"/>
  <c r="W113" i="15"/>
  <c r="W121" i="15"/>
  <c r="W129" i="15"/>
  <c r="W137" i="15"/>
  <c r="W145" i="15"/>
  <c r="W153" i="15"/>
  <c r="W161" i="15"/>
  <c r="W169" i="15"/>
  <c r="W177" i="15"/>
  <c r="W185" i="15"/>
  <c r="W193" i="15"/>
  <c r="W201" i="15"/>
  <c r="W209" i="15"/>
  <c r="W217" i="15"/>
  <c r="W225" i="15"/>
  <c r="W233" i="15"/>
  <c r="W241" i="15"/>
  <c r="W249" i="15"/>
  <c r="W257" i="15"/>
  <c r="W265" i="15"/>
  <c r="W273" i="15"/>
  <c r="W281" i="15"/>
  <c r="W289" i="15"/>
  <c r="W297" i="15"/>
  <c r="W305" i="15"/>
  <c r="W33" i="15"/>
  <c r="W90" i="15"/>
  <c r="W122" i="15"/>
  <c r="W154" i="15"/>
  <c r="W186" i="15"/>
  <c r="W218" i="15"/>
  <c r="W250" i="15"/>
  <c r="W282" i="15"/>
  <c r="W34" i="15"/>
  <c r="W91" i="15"/>
  <c r="W123" i="15"/>
  <c r="W155" i="15"/>
  <c r="W187" i="15"/>
  <c r="W219" i="15"/>
  <c r="W251" i="15"/>
  <c r="W283" i="15"/>
  <c r="W49" i="15"/>
  <c r="W98" i="15"/>
  <c r="W130" i="15"/>
  <c r="W162" i="15"/>
  <c r="W194" i="15"/>
  <c r="W226" i="15"/>
  <c r="W258" i="15"/>
  <c r="W290" i="15"/>
  <c r="W50" i="15"/>
  <c r="W99" i="15"/>
  <c r="W131" i="15"/>
  <c r="W163" i="15"/>
  <c r="W195" i="15"/>
  <c r="W227" i="15"/>
  <c r="W259" i="15"/>
  <c r="W291" i="15"/>
  <c r="W65" i="15"/>
  <c r="W106" i="15"/>
  <c r="W138" i="15"/>
  <c r="W170" i="15"/>
  <c r="W202" i="15"/>
  <c r="W234" i="15"/>
  <c r="W266" i="15"/>
  <c r="W298" i="15"/>
  <c r="W66" i="15"/>
  <c r="W107" i="15"/>
  <c r="W139" i="15"/>
  <c r="W171" i="15"/>
  <c r="W203" i="15"/>
  <c r="W235" i="15"/>
  <c r="W267" i="15"/>
  <c r="W299" i="15"/>
  <c r="W242" i="15"/>
  <c r="W114" i="15"/>
  <c r="W347" i="15"/>
  <c r="D8" i="1"/>
  <c r="F23" i="14" l="1"/>
  <c r="C23" i="1"/>
  <c r="D13" i="1"/>
  <c r="C13" i="1"/>
  <c r="F4" i="1"/>
  <c r="E4" i="1"/>
  <c r="D23" i="1"/>
  <c r="E13" i="1"/>
  <c r="F13" i="1"/>
  <c r="D4" i="1"/>
  <c r="AK191" i="13"/>
  <c r="AK192" i="13"/>
  <c r="AK193" i="13"/>
  <c r="AK194" i="13"/>
  <c r="AK195" i="13"/>
  <c r="AK196" i="13"/>
  <c r="AX196" i="13" s="1"/>
  <c r="AK197" i="13"/>
  <c r="AX197" i="13" s="1"/>
  <c r="AK198" i="13"/>
  <c r="AK199" i="13"/>
  <c r="AX199" i="13" s="1"/>
  <c r="AK200" i="13"/>
  <c r="AS200" i="13" s="1"/>
  <c r="AK201" i="13"/>
  <c r="AK202" i="13"/>
  <c r="AS202" i="13" s="1"/>
  <c r="AK203" i="13"/>
  <c r="AS203" i="13" s="1"/>
  <c r="AK204" i="13"/>
  <c r="AS204" i="13" s="1"/>
  <c r="AK205" i="13"/>
  <c r="AK206" i="13"/>
  <c r="AS206" i="13" s="1"/>
  <c r="AK207" i="13"/>
  <c r="AK208" i="13"/>
  <c r="AS208" i="13" s="1"/>
  <c r="AK209" i="13"/>
  <c r="AS209" i="13" s="1"/>
  <c r="AK210" i="13"/>
  <c r="AS210" i="13" s="1"/>
  <c r="AK211" i="13"/>
  <c r="AS211" i="13" s="1"/>
  <c r="AK212" i="13"/>
  <c r="AK213" i="13"/>
  <c r="AK214" i="13"/>
  <c r="AS214" i="13" s="1"/>
  <c r="AK215" i="13"/>
  <c r="AK216" i="13"/>
  <c r="AS216" i="13" s="1"/>
  <c r="AK217" i="13"/>
  <c r="AS217" i="13" s="1"/>
  <c r="AK218" i="13"/>
  <c r="AS218" i="13" s="1"/>
  <c r="AK219" i="13"/>
  <c r="AS219" i="13" s="1"/>
  <c r="AK220" i="13"/>
  <c r="AK221" i="13"/>
  <c r="AK222" i="13"/>
  <c r="AS222" i="13" s="1"/>
  <c r="AK223" i="13"/>
  <c r="AK224" i="13"/>
  <c r="AS224" i="13" s="1"/>
  <c r="AJ220" i="13"/>
  <c r="AJ221" i="13"/>
  <c r="AJ222" i="13"/>
  <c r="AJ223" i="13"/>
  <c r="AJ224" i="13"/>
  <c r="AJ215" i="13"/>
  <c r="AJ216" i="13"/>
  <c r="AJ217" i="13"/>
  <c r="AJ218" i="13"/>
  <c r="AJ219" i="13"/>
  <c r="AJ208" i="13"/>
  <c r="AJ209" i="13"/>
  <c r="AJ210" i="13"/>
  <c r="AJ211" i="13"/>
  <c r="AJ212" i="13"/>
  <c r="AJ213" i="13"/>
  <c r="AJ214" i="13"/>
  <c r="AJ196" i="13"/>
  <c r="AJ197" i="13"/>
  <c r="AJ198" i="13"/>
  <c r="AJ199" i="13"/>
  <c r="AJ200" i="13"/>
  <c r="AJ201" i="13"/>
  <c r="AJ202" i="13"/>
  <c r="AJ203" i="13"/>
  <c r="AJ204" i="13"/>
  <c r="AJ205" i="13"/>
  <c r="AJ206" i="13"/>
  <c r="AJ207" i="13"/>
  <c r="AJ190" i="13"/>
  <c r="AJ191" i="13"/>
  <c r="AJ192" i="13"/>
  <c r="AJ193" i="13"/>
  <c r="AJ194" i="13"/>
  <c r="AJ195" i="13"/>
  <c r="AJ8" i="13"/>
  <c r="AJ9" i="13"/>
  <c r="AJ10" i="13"/>
  <c r="AJ11" i="13"/>
  <c r="AJ12" i="13"/>
  <c r="AJ13" i="13"/>
  <c r="AJ14" i="13"/>
  <c r="AJ15" i="13"/>
  <c r="AJ16" i="13"/>
  <c r="AJ17" i="13"/>
  <c r="AJ18" i="13"/>
  <c r="AJ19" i="13"/>
  <c r="AJ20" i="13"/>
  <c r="AJ21" i="13"/>
  <c r="AJ22" i="13"/>
  <c r="AJ23" i="13"/>
  <c r="AJ24" i="13"/>
  <c r="AJ25" i="13"/>
  <c r="AJ26" i="13"/>
  <c r="AJ27" i="13"/>
  <c r="AJ28" i="13"/>
  <c r="AJ29" i="13"/>
  <c r="AJ30" i="13"/>
  <c r="AJ31" i="13"/>
  <c r="AJ32" i="13"/>
  <c r="AJ33" i="13"/>
  <c r="AJ34" i="13"/>
  <c r="AJ35" i="13"/>
  <c r="AJ36" i="13"/>
  <c r="AJ37" i="13"/>
  <c r="AJ38" i="13"/>
  <c r="AJ39" i="13"/>
  <c r="AJ40" i="13"/>
  <c r="AJ41" i="13"/>
  <c r="AJ42" i="13"/>
  <c r="AJ43" i="13"/>
  <c r="AJ44" i="13"/>
  <c r="AJ45" i="13"/>
  <c r="AJ46" i="13"/>
  <c r="AJ47" i="13"/>
  <c r="AJ48" i="13"/>
  <c r="AJ49" i="13"/>
  <c r="AJ50" i="13"/>
  <c r="AJ51" i="13"/>
  <c r="AJ52" i="13"/>
  <c r="AJ53" i="13"/>
  <c r="AJ54" i="13"/>
  <c r="AJ55" i="13"/>
  <c r="AJ56" i="13"/>
  <c r="AJ57" i="13"/>
  <c r="AJ58" i="13"/>
  <c r="AJ59" i="13"/>
  <c r="AJ60" i="13"/>
  <c r="AJ61" i="13"/>
  <c r="AJ62" i="13"/>
  <c r="AJ63" i="13"/>
  <c r="AJ64" i="13"/>
  <c r="AJ65" i="13"/>
  <c r="AJ66" i="13"/>
  <c r="AJ67" i="13"/>
  <c r="AJ68" i="13"/>
  <c r="AJ69" i="13"/>
  <c r="AJ70" i="13"/>
  <c r="AJ71" i="13"/>
  <c r="AJ72" i="13"/>
  <c r="AJ73" i="13"/>
  <c r="AJ74" i="13"/>
  <c r="AJ75" i="13"/>
  <c r="AJ76" i="13"/>
  <c r="AJ77" i="13"/>
  <c r="AJ78" i="13"/>
  <c r="AJ79" i="13"/>
  <c r="AJ80" i="13"/>
  <c r="AJ81" i="13"/>
  <c r="AJ82" i="13"/>
  <c r="AJ83" i="13"/>
  <c r="AJ84" i="13"/>
  <c r="AJ85" i="13"/>
  <c r="AJ86" i="13"/>
  <c r="AJ87" i="13"/>
  <c r="AJ88" i="13"/>
  <c r="AJ89" i="13"/>
  <c r="AJ90" i="13"/>
  <c r="AJ91" i="13"/>
  <c r="AJ92" i="13"/>
  <c r="AJ93" i="13"/>
  <c r="AJ94" i="13"/>
  <c r="AJ95" i="13"/>
  <c r="AJ96" i="13"/>
  <c r="AJ97" i="13"/>
  <c r="AJ98" i="13"/>
  <c r="AJ99" i="13"/>
  <c r="AJ100" i="13"/>
  <c r="AJ101" i="13"/>
  <c r="AJ102" i="13"/>
  <c r="AJ103" i="13"/>
  <c r="AJ104" i="13"/>
  <c r="AJ105" i="13"/>
  <c r="AJ106" i="13"/>
  <c r="AJ107" i="13"/>
  <c r="AJ108" i="13"/>
  <c r="AJ109" i="13"/>
  <c r="AJ110" i="13"/>
  <c r="AJ111" i="13"/>
  <c r="AJ112" i="13"/>
  <c r="AJ113" i="13"/>
  <c r="AJ114" i="13"/>
  <c r="AJ115" i="13"/>
  <c r="AJ116" i="13"/>
  <c r="AJ117" i="13"/>
  <c r="AJ118" i="13"/>
  <c r="AJ119" i="13"/>
  <c r="AJ120" i="13"/>
  <c r="AJ121" i="13"/>
  <c r="AJ122" i="13"/>
  <c r="AJ123" i="13"/>
  <c r="AJ124" i="13"/>
  <c r="AJ125" i="13"/>
  <c r="AJ126" i="13"/>
  <c r="AJ127" i="13"/>
  <c r="AJ128" i="13"/>
  <c r="AJ129" i="13"/>
  <c r="AJ130" i="13"/>
  <c r="AJ131" i="13"/>
  <c r="AJ132" i="13"/>
  <c r="AJ133" i="13"/>
  <c r="AJ134" i="13"/>
  <c r="AJ135" i="13"/>
  <c r="AJ136" i="13"/>
  <c r="AJ137" i="13"/>
  <c r="AJ138" i="13"/>
  <c r="AJ139" i="13"/>
  <c r="AJ140" i="13"/>
  <c r="AJ141" i="13"/>
  <c r="AJ142" i="13"/>
  <c r="AJ143" i="13"/>
  <c r="AJ144" i="13"/>
  <c r="AJ145" i="13"/>
  <c r="AJ146" i="13"/>
  <c r="AJ147" i="13"/>
  <c r="AJ148" i="13"/>
  <c r="AJ149" i="13"/>
  <c r="AJ150" i="13"/>
  <c r="AJ151" i="13"/>
  <c r="AJ152" i="13"/>
  <c r="AJ153" i="13"/>
  <c r="AJ154" i="13"/>
  <c r="AJ155" i="13"/>
  <c r="AJ156" i="13"/>
  <c r="AJ157" i="13"/>
  <c r="AJ158" i="13"/>
  <c r="AJ159" i="13"/>
  <c r="AJ160" i="13"/>
  <c r="AJ161" i="13"/>
  <c r="AJ162" i="13"/>
  <c r="AJ163" i="13"/>
  <c r="AJ164" i="13"/>
  <c r="AJ165" i="13"/>
  <c r="AJ166" i="13"/>
  <c r="AJ167" i="13"/>
  <c r="AJ168" i="13"/>
  <c r="AJ169" i="13"/>
  <c r="AJ170" i="13"/>
  <c r="AJ171" i="13"/>
  <c r="AJ172" i="13"/>
  <c r="AJ173" i="13"/>
  <c r="AJ174" i="13"/>
  <c r="AJ175" i="13"/>
  <c r="AJ176" i="13"/>
  <c r="AJ177" i="13"/>
  <c r="AJ178" i="13"/>
  <c r="AJ179" i="13"/>
  <c r="AJ180" i="13"/>
  <c r="AJ181" i="13"/>
  <c r="AJ182" i="13"/>
  <c r="AJ183" i="13"/>
  <c r="AJ184" i="13"/>
  <c r="AJ185" i="13"/>
  <c r="AJ186" i="13"/>
  <c r="AJ187" i="13"/>
  <c r="AJ188" i="13"/>
  <c r="AJ189" i="13"/>
  <c r="AJ7" i="13"/>
  <c r="AK7" i="13"/>
  <c r="AK8" i="13"/>
  <c r="AX8" i="13" s="1"/>
  <c r="AK9" i="13"/>
  <c r="AX9" i="13" s="1"/>
  <c r="AK10" i="13"/>
  <c r="AK11" i="13"/>
  <c r="AX11" i="13" s="1"/>
  <c r="AK12" i="13"/>
  <c r="AK13" i="13"/>
  <c r="AK14" i="13"/>
  <c r="AK15" i="13"/>
  <c r="AK16" i="13"/>
  <c r="AX16" i="13" s="1"/>
  <c r="AK17" i="13"/>
  <c r="AX17" i="13" s="1"/>
  <c r="AK18" i="13"/>
  <c r="AX18" i="13" s="1"/>
  <c r="AK19" i="13"/>
  <c r="AX19" i="13" s="1"/>
  <c r="AK20" i="13"/>
  <c r="AK21" i="13"/>
  <c r="AX21" i="13" s="1"/>
  <c r="AK22" i="13"/>
  <c r="AK23" i="13"/>
  <c r="AK24" i="13"/>
  <c r="AX24" i="13" s="1"/>
  <c r="AK25" i="13"/>
  <c r="AX25" i="13" s="1"/>
  <c r="AK26" i="13"/>
  <c r="AK27" i="13"/>
  <c r="AX27" i="13" s="1"/>
  <c r="AK28" i="13"/>
  <c r="AK29" i="13"/>
  <c r="AK30" i="13"/>
  <c r="AK31" i="13"/>
  <c r="AK32" i="13"/>
  <c r="AX32" i="13" s="1"/>
  <c r="AK33" i="13"/>
  <c r="AX33" i="13" s="1"/>
  <c r="AK34" i="13"/>
  <c r="AX34" i="13" s="1"/>
  <c r="AK35" i="13"/>
  <c r="AX35" i="13" s="1"/>
  <c r="AK36" i="13"/>
  <c r="AK37" i="13"/>
  <c r="AX37" i="13" s="1"/>
  <c r="AK38" i="13"/>
  <c r="AK39" i="13"/>
  <c r="AK40" i="13"/>
  <c r="AX40" i="13" s="1"/>
  <c r="AK41" i="13"/>
  <c r="AX41" i="13" s="1"/>
  <c r="AK42" i="13"/>
  <c r="AX42" i="13" s="1"/>
  <c r="AK43" i="13"/>
  <c r="AX43" i="13" s="1"/>
  <c r="AK44" i="13"/>
  <c r="AK45" i="13"/>
  <c r="AX45" i="13" s="1"/>
  <c r="AK46" i="13"/>
  <c r="AX46" i="13" s="1"/>
  <c r="AK47" i="13"/>
  <c r="AK48" i="13"/>
  <c r="AX48" i="13" s="1"/>
  <c r="AK49" i="13"/>
  <c r="AX49" i="13" s="1"/>
  <c r="AK50" i="13"/>
  <c r="AX50" i="13" s="1"/>
  <c r="AK51" i="13"/>
  <c r="AX51" i="13" s="1"/>
  <c r="AK52" i="13"/>
  <c r="AK53" i="13"/>
  <c r="AX53" i="13" s="1"/>
  <c r="AK54" i="13"/>
  <c r="AK55" i="13"/>
  <c r="AK56" i="13"/>
  <c r="AX56" i="13" s="1"/>
  <c r="AK57" i="13"/>
  <c r="AX57" i="13" s="1"/>
  <c r="AK58" i="13"/>
  <c r="AX58" i="13" s="1"/>
  <c r="AK59" i="13"/>
  <c r="AX59" i="13" s="1"/>
  <c r="AK60" i="13"/>
  <c r="AK61" i="13"/>
  <c r="AX61" i="13" s="1"/>
  <c r="AK62" i="13"/>
  <c r="AK63" i="13"/>
  <c r="AK64" i="13"/>
  <c r="AX64" i="13" s="1"/>
  <c r="AK65" i="13"/>
  <c r="AX65" i="13" s="1"/>
  <c r="AK66" i="13"/>
  <c r="AK67" i="13"/>
  <c r="AX67" i="13" s="1"/>
  <c r="AK68" i="13"/>
  <c r="AK69" i="13"/>
  <c r="AX69" i="13" s="1"/>
  <c r="AK70" i="13"/>
  <c r="AX70" i="13" s="1"/>
  <c r="AK71" i="13"/>
  <c r="AK72" i="13"/>
  <c r="AX72" i="13" s="1"/>
  <c r="AK73" i="13"/>
  <c r="AX73" i="13" s="1"/>
  <c r="AK74" i="13"/>
  <c r="AX74" i="13" s="1"/>
  <c r="AK75" i="13"/>
  <c r="AX75" i="13" s="1"/>
  <c r="AK76" i="13"/>
  <c r="AX76" i="13" s="1"/>
  <c r="AK77" i="13"/>
  <c r="AX77" i="13" s="1"/>
  <c r="AK78" i="13"/>
  <c r="AX78" i="13" s="1"/>
  <c r="AK79" i="13"/>
  <c r="AK80" i="13"/>
  <c r="AX80" i="13" s="1"/>
  <c r="AK81" i="13"/>
  <c r="AK82" i="13"/>
  <c r="AK83" i="13"/>
  <c r="AX83" i="13" s="1"/>
  <c r="AK84" i="13"/>
  <c r="AX84" i="13" s="1"/>
  <c r="AK85" i="13"/>
  <c r="AX85" i="13" s="1"/>
  <c r="AK86" i="13"/>
  <c r="AK87" i="13"/>
  <c r="AX87" i="13" s="1"/>
  <c r="AK88" i="13"/>
  <c r="AX88" i="13" s="1"/>
  <c r="AK89" i="13"/>
  <c r="AX89" i="13" s="1"/>
  <c r="AK90" i="13"/>
  <c r="AX90" i="13" s="1"/>
  <c r="AK91" i="13"/>
  <c r="AX91" i="13" s="1"/>
  <c r="AK92" i="13"/>
  <c r="AK93" i="13"/>
  <c r="AX93" i="13" s="1"/>
  <c r="AK94" i="13"/>
  <c r="AK95" i="13"/>
  <c r="AX95" i="13" s="1"/>
  <c r="AK96" i="13"/>
  <c r="AX96" i="13" s="1"/>
  <c r="AK97" i="13"/>
  <c r="AX97" i="13" s="1"/>
  <c r="AK98" i="13"/>
  <c r="AX98" i="13" s="1"/>
  <c r="AK99" i="13"/>
  <c r="AX99" i="13" s="1"/>
  <c r="AK100" i="13"/>
  <c r="AK101" i="13"/>
  <c r="AX101" i="13" s="1"/>
  <c r="AK102" i="13"/>
  <c r="AK103" i="13"/>
  <c r="AX103" i="13" s="1"/>
  <c r="AK104" i="13"/>
  <c r="AX104" i="13" s="1"/>
  <c r="AK105" i="13"/>
  <c r="AK106" i="13"/>
  <c r="AX106" i="13" s="1"/>
  <c r="AK107" i="13"/>
  <c r="AX107" i="13" s="1"/>
  <c r="AK108" i="13"/>
  <c r="AK109" i="13"/>
  <c r="AX109" i="13" s="1"/>
  <c r="AK110" i="13"/>
  <c r="AK111" i="13"/>
  <c r="AK112" i="13"/>
  <c r="AX112" i="13" s="1"/>
  <c r="AK113" i="13"/>
  <c r="AX113" i="13" s="1"/>
  <c r="AK114" i="13"/>
  <c r="AK115" i="13"/>
  <c r="AX115" i="13" s="1"/>
  <c r="AK116" i="13"/>
  <c r="AK117" i="13"/>
  <c r="AX117" i="13" s="1"/>
  <c r="AK118" i="13"/>
  <c r="AK119" i="13"/>
  <c r="AK120" i="13"/>
  <c r="AX120" i="13" s="1"/>
  <c r="AK121" i="13"/>
  <c r="AX121" i="13" s="1"/>
  <c r="AK122" i="13"/>
  <c r="AX122" i="13" s="1"/>
  <c r="AK123" i="13"/>
  <c r="AX123" i="13" s="1"/>
  <c r="AK124" i="13"/>
  <c r="AX124" i="13" s="1"/>
  <c r="AK125" i="13"/>
  <c r="AX125" i="13" s="1"/>
  <c r="AK126" i="13"/>
  <c r="AK127" i="13"/>
  <c r="AK128" i="13"/>
  <c r="AX128" i="13" s="1"/>
  <c r="AK129" i="13"/>
  <c r="AK130" i="13"/>
  <c r="AK131" i="13"/>
  <c r="AX131" i="13" s="1"/>
  <c r="AK132" i="13"/>
  <c r="AK133" i="13"/>
  <c r="AX133" i="13" s="1"/>
  <c r="AK134" i="13"/>
  <c r="AK135" i="13"/>
  <c r="AK136" i="13"/>
  <c r="AX136" i="13" s="1"/>
  <c r="AK137" i="13"/>
  <c r="AX137" i="13" s="1"/>
  <c r="AK138" i="13"/>
  <c r="AX138" i="13" s="1"/>
  <c r="AK139" i="13"/>
  <c r="AK140" i="13"/>
  <c r="AK141" i="13"/>
  <c r="AK142" i="13"/>
  <c r="AK143" i="13"/>
  <c r="AK144" i="13"/>
  <c r="AX144" i="13" s="1"/>
  <c r="AK145" i="13"/>
  <c r="AX145" i="13" s="1"/>
  <c r="AK146" i="13"/>
  <c r="AX146" i="13" s="1"/>
  <c r="AK147" i="13"/>
  <c r="AX147" i="13" s="1"/>
  <c r="AK148" i="13"/>
  <c r="AX148" i="13" s="1"/>
  <c r="AK149" i="13"/>
  <c r="AX149" i="13" s="1"/>
  <c r="AK150" i="13"/>
  <c r="AK151" i="13"/>
  <c r="AK152" i="13"/>
  <c r="AX152" i="13" s="1"/>
  <c r="AK153" i="13"/>
  <c r="AX153" i="13" s="1"/>
  <c r="AK154" i="13"/>
  <c r="AX154" i="13" s="1"/>
  <c r="AK155" i="13"/>
  <c r="AX155" i="13" s="1"/>
  <c r="AK156" i="13"/>
  <c r="AK157" i="13"/>
  <c r="AX157" i="13" s="1"/>
  <c r="AK158" i="13"/>
  <c r="AK159" i="13"/>
  <c r="AX159" i="13" s="1"/>
  <c r="AK160" i="13"/>
  <c r="AX160" i="13" s="1"/>
  <c r="AK161" i="13"/>
  <c r="AX161" i="13" s="1"/>
  <c r="AK162" i="13"/>
  <c r="AX162" i="13" s="1"/>
  <c r="AK163" i="13"/>
  <c r="AX163" i="13" s="1"/>
  <c r="AK164" i="13"/>
  <c r="AX164" i="13" s="1"/>
  <c r="AK165" i="13"/>
  <c r="AX165" i="13" s="1"/>
  <c r="AK166" i="13"/>
  <c r="AK167" i="13"/>
  <c r="AX167" i="13" s="1"/>
  <c r="AK168" i="13"/>
  <c r="AX168" i="13" s="1"/>
  <c r="AK169" i="13"/>
  <c r="AX169" i="13" s="1"/>
  <c r="AK170" i="13"/>
  <c r="AK171" i="13"/>
  <c r="AX171" i="13" s="1"/>
  <c r="AK172" i="13"/>
  <c r="AX172" i="13" s="1"/>
  <c r="AK173" i="13"/>
  <c r="AX173" i="13" s="1"/>
  <c r="AK174" i="13"/>
  <c r="AK175" i="13"/>
  <c r="AX175" i="13" s="1"/>
  <c r="AK176" i="13"/>
  <c r="AX176" i="13" s="1"/>
  <c r="AK177" i="13"/>
  <c r="AX177" i="13" s="1"/>
  <c r="AK178" i="13"/>
  <c r="AX178" i="13" s="1"/>
  <c r="AK179" i="13"/>
  <c r="AX179" i="13" s="1"/>
  <c r="AK180" i="13"/>
  <c r="AX180" i="13" s="1"/>
  <c r="AK181" i="13"/>
  <c r="AK182" i="13"/>
  <c r="AK183" i="13"/>
  <c r="AX183" i="13" s="1"/>
  <c r="AK184" i="13"/>
  <c r="AX184" i="13" s="1"/>
  <c r="AK185" i="13"/>
  <c r="AX185" i="13" s="1"/>
  <c r="AK186" i="13"/>
  <c r="AK187" i="13"/>
  <c r="AX187" i="13" s="1"/>
  <c r="AK188" i="13"/>
  <c r="AX188" i="13" s="1"/>
  <c r="AK189" i="13"/>
  <c r="AX189" i="13" s="1"/>
  <c r="AK190" i="13"/>
  <c r="AS176" i="13"/>
  <c r="AS153" i="13"/>
  <c r="AS152" i="13"/>
  <c r="AS121" i="13"/>
  <c r="AS120" i="13"/>
  <c r="AS112" i="13"/>
  <c r="AS104" i="13"/>
  <c r="AS97" i="13"/>
  <c r="AS96" i="13"/>
  <c r="AS84" i="13"/>
  <c r="AS80" i="13"/>
  <c r="AS72" i="13"/>
  <c r="AS64" i="13"/>
  <c r="AS56" i="13"/>
  <c r="AS48" i="13"/>
  <c r="AS40" i="13"/>
  <c r="AS34" i="13"/>
  <c r="AS33" i="13"/>
  <c r="AS32" i="13"/>
  <c r="AS25" i="13"/>
  <c r="AS24" i="13"/>
  <c r="AS18" i="13"/>
  <c r="AS16" i="13"/>
  <c r="AS8" i="13"/>
  <c r="T8" i="13"/>
  <c r="AG8" i="13" s="1"/>
  <c r="T9" i="13"/>
  <c r="AG9" i="13" s="1"/>
  <c r="T10" i="13"/>
  <c r="AG10" i="13" s="1"/>
  <c r="T11" i="13"/>
  <c r="AG11" i="13" s="1"/>
  <c r="T12" i="13"/>
  <c r="AG12" i="13" s="1"/>
  <c r="T13" i="13"/>
  <c r="AG13" i="13" s="1"/>
  <c r="T14" i="13"/>
  <c r="AG14" i="13" s="1"/>
  <c r="T15" i="13"/>
  <c r="AG15" i="13" s="1"/>
  <c r="T16" i="13"/>
  <c r="AG16" i="13" s="1"/>
  <c r="T17" i="13"/>
  <c r="AG17" i="13" s="1"/>
  <c r="T18" i="13"/>
  <c r="AG18" i="13" s="1"/>
  <c r="T19" i="13"/>
  <c r="AG19" i="13" s="1"/>
  <c r="T20" i="13"/>
  <c r="AG20" i="13" s="1"/>
  <c r="T21" i="13"/>
  <c r="AG21" i="13" s="1"/>
  <c r="T22" i="13"/>
  <c r="AG22" i="13" s="1"/>
  <c r="T23" i="13"/>
  <c r="AG23" i="13" s="1"/>
  <c r="T24" i="13"/>
  <c r="AG24" i="13" s="1"/>
  <c r="T25" i="13"/>
  <c r="AG25" i="13" s="1"/>
  <c r="T26" i="13"/>
  <c r="AG26" i="13" s="1"/>
  <c r="T27" i="13"/>
  <c r="AG27" i="13" s="1"/>
  <c r="T28" i="13"/>
  <c r="AG28" i="13" s="1"/>
  <c r="T29" i="13"/>
  <c r="AG29" i="13" s="1"/>
  <c r="T30" i="13"/>
  <c r="AG30" i="13" s="1"/>
  <c r="T31" i="13"/>
  <c r="AG31" i="13" s="1"/>
  <c r="T32" i="13"/>
  <c r="AG32" i="13" s="1"/>
  <c r="T33" i="13"/>
  <c r="AG33" i="13" s="1"/>
  <c r="T34" i="13"/>
  <c r="AG34" i="13" s="1"/>
  <c r="T35" i="13"/>
  <c r="AG35" i="13" s="1"/>
  <c r="T36" i="13"/>
  <c r="AG36" i="13" s="1"/>
  <c r="T37" i="13"/>
  <c r="AG37" i="13" s="1"/>
  <c r="T38" i="13"/>
  <c r="AG38" i="13" s="1"/>
  <c r="T39" i="13"/>
  <c r="AG39" i="13" s="1"/>
  <c r="T40" i="13"/>
  <c r="AG40" i="13" s="1"/>
  <c r="T41" i="13"/>
  <c r="AG41" i="13" s="1"/>
  <c r="T42" i="13"/>
  <c r="AG42" i="13" s="1"/>
  <c r="T43" i="13"/>
  <c r="AG43" i="13" s="1"/>
  <c r="T44" i="13"/>
  <c r="AG44" i="13" s="1"/>
  <c r="T45" i="13"/>
  <c r="AG45" i="13" s="1"/>
  <c r="T46" i="13"/>
  <c r="AG46" i="13" s="1"/>
  <c r="T47" i="13"/>
  <c r="AG47" i="13" s="1"/>
  <c r="T48" i="13"/>
  <c r="AG48" i="13" s="1"/>
  <c r="T49" i="13"/>
  <c r="AG49" i="13" s="1"/>
  <c r="T50" i="13"/>
  <c r="AG50" i="13" s="1"/>
  <c r="T51" i="13"/>
  <c r="AG51" i="13" s="1"/>
  <c r="T52" i="13"/>
  <c r="AG52" i="13" s="1"/>
  <c r="T53" i="13"/>
  <c r="AG53" i="13" s="1"/>
  <c r="T54" i="13"/>
  <c r="AG54" i="13" s="1"/>
  <c r="T55" i="13"/>
  <c r="AG55" i="13" s="1"/>
  <c r="T56" i="13"/>
  <c r="AG56" i="13" s="1"/>
  <c r="T57" i="13"/>
  <c r="AG57" i="13" s="1"/>
  <c r="T58" i="13"/>
  <c r="AG58" i="13" s="1"/>
  <c r="T59" i="13"/>
  <c r="AG59" i="13" s="1"/>
  <c r="T60" i="13"/>
  <c r="AG60" i="13" s="1"/>
  <c r="T61" i="13"/>
  <c r="AG61" i="13" s="1"/>
  <c r="T62" i="13"/>
  <c r="AG62" i="13" s="1"/>
  <c r="T63" i="13"/>
  <c r="AG63" i="13" s="1"/>
  <c r="T64" i="13"/>
  <c r="AG64" i="13" s="1"/>
  <c r="T65" i="13"/>
  <c r="AG65" i="13" s="1"/>
  <c r="T66" i="13"/>
  <c r="AG66" i="13" s="1"/>
  <c r="T67" i="13"/>
  <c r="AG67" i="13" s="1"/>
  <c r="T68" i="13"/>
  <c r="AG68" i="13" s="1"/>
  <c r="T69" i="13"/>
  <c r="AG69" i="13" s="1"/>
  <c r="T70" i="13"/>
  <c r="AG70" i="13" s="1"/>
  <c r="T71" i="13"/>
  <c r="AG71" i="13" s="1"/>
  <c r="T72" i="13"/>
  <c r="AG72" i="13" s="1"/>
  <c r="T73" i="13"/>
  <c r="AG73" i="13" s="1"/>
  <c r="T74" i="13"/>
  <c r="AG74" i="13" s="1"/>
  <c r="T75" i="13"/>
  <c r="AG75" i="13" s="1"/>
  <c r="T76" i="13"/>
  <c r="AG76" i="13" s="1"/>
  <c r="T77" i="13"/>
  <c r="AG77" i="13" s="1"/>
  <c r="T78" i="13"/>
  <c r="AG78" i="13" s="1"/>
  <c r="T79" i="13"/>
  <c r="AG79" i="13" s="1"/>
  <c r="T80" i="13"/>
  <c r="AG80" i="13" s="1"/>
  <c r="T81" i="13"/>
  <c r="AG81" i="13" s="1"/>
  <c r="T82" i="13"/>
  <c r="AG82" i="13" s="1"/>
  <c r="T83" i="13"/>
  <c r="AG83" i="13" s="1"/>
  <c r="T84" i="13"/>
  <c r="AG84" i="13" s="1"/>
  <c r="T85" i="13"/>
  <c r="AG85" i="13" s="1"/>
  <c r="T86" i="13"/>
  <c r="AG86" i="13" s="1"/>
  <c r="T87" i="13"/>
  <c r="AG87" i="13" s="1"/>
  <c r="T88" i="13"/>
  <c r="AG88" i="13" s="1"/>
  <c r="T89" i="13"/>
  <c r="AG89" i="13" s="1"/>
  <c r="T90" i="13"/>
  <c r="AG90" i="13" s="1"/>
  <c r="T91" i="13"/>
  <c r="AG91" i="13" s="1"/>
  <c r="T92" i="13"/>
  <c r="AG92" i="13" s="1"/>
  <c r="T93" i="13"/>
  <c r="AG93" i="13" s="1"/>
  <c r="T94" i="13"/>
  <c r="AG94" i="13" s="1"/>
  <c r="T95" i="13"/>
  <c r="AG95" i="13" s="1"/>
  <c r="T96" i="13"/>
  <c r="AG96" i="13" s="1"/>
  <c r="T97" i="13"/>
  <c r="AG97" i="13" s="1"/>
  <c r="T98" i="13"/>
  <c r="AG98" i="13" s="1"/>
  <c r="T99" i="13"/>
  <c r="AG99" i="13" s="1"/>
  <c r="T100" i="13"/>
  <c r="AG100" i="13" s="1"/>
  <c r="T101" i="13"/>
  <c r="AG101" i="13" s="1"/>
  <c r="T102" i="13"/>
  <c r="AG102" i="13" s="1"/>
  <c r="T103" i="13"/>
  <c r="AG103" i="13" s="1"/>
  <c r="T104" i="13"/>
  <c r="AG104" i="13" s="1"/>
  <c r="T105" i="13"/>
  <c r="AG105" i="13" s="1"/>
  <c r="T106" i="13"/>
  <c r="AG106" i="13" s="1"/>
  <c r="T107" i="13"/>
  <c r="AG107" i="13" s="1"/>
  <c r="T108" i="13"/>
  <c r="AG108" i="13" s="1"/>
  <c r="T109" i="13"/>
  <c r="AG109" i="13" s="1"/>
  <c r="T110" i="13"/>
  <c r="AG110" i="13" s="1"/>
  <c r="T111" i="13"/>
  <c r="AG111" i="13" s="1"/>
  <c r="T112" i="13"/>
  <c r="AG112" i="13" s="1"/>
  <c r="T113" i="13"/>
  <c r="AG113" i="13" s="1"/>
  <c r="T114" i="13"/>
  <c r="AG114" i="13" s="1"/>
  <c r="T115" i="13"/>
  <c r="AG115" i="13" s="1"/>
  <c r="T116" i="13"/>
  <c r="AG116" i="13" s="1"/>
  <c r="T117" i="13"/>
  <c r="AG117" i="13" s="1"/>
  <c r="T118" i="13"/>
  <c r="AG118" i="13" s="1"/>
  <c r="T119" i="13"/>
  <c r="AG119" i="13" s="1"/>
  <c r="T120" i="13"/>
  <c r="AG120" i="13" s="1"/>
  <c r="T121" i="13"/>
  <c r="AG121" i="13" s="1"/>
  <c r="T122" i="13"/>
  <c r="AG122" i="13" s="1"/>
  <c r="T123" i="13"/>
  <c r="AG123" i="13" s="1"/>
  <c r="T124" i="13"/>
  <c r="AG124" i="13" s="1"/>
  <c r="T125" i="13"/>
  <c r="AG125" i="13" s="1"/>
  <c r="T126" i="13"/>
  <c r="AG126" i="13" s="1"/>
  <c r="T127" i="13"/>
  <c r="AG127" i="13" s="1"/>
  <c r="T128" i="13"/>
  <c r="AG128" i="13" s="1"/>
  <c r="T129" i="13"/>
  <c r="AG129" i="13" s="1"/>
  <c r="T130" i="13"/>
  <c r="AG130" i="13" s="1"/>
  <c r="T131" i="13"/>
  <c r="AG131" i="13" s="1"/>
  <c r="T132" i="13"/>
  <c r="AG132" i="13" s="1"/>
  <c r="T133" i="13"/>
  <c r="AG133" i="13" s="1"/>
  <c r="T134" i="13"/>
  <c r="AG134" i="13" s="1"/>
  <c r="T135" i="13"/>
  <c r="AG135" i="13" s="1"/>
  <c r="T136" i="13"/>
  <c r="AG136" i="13" s="1"/>
  <c r="T137" i="13"/>
  <c r="AG137" i="13" s="1"/>
  <c r="T138" i="13"/>
  <c r="AG138" i="13" s="1"/>
  <c r="T139" i="13"/>
  <c r="AG139" i="13" s="1"/>
  <c r="T140" i="13"/>
  <c r="AG140" i="13" s="1"/>
  <c r="T141" i="13"/>
  <c r="AG141" i="13" s="1"/>
  <c r="T142" i="13"/>
  <c r="AG142" i="13" s="1"/>
  <c r="T143" i="13"/>
  <c r="AG143" i="13" s="1"/>
  <c r="T144" i="13"/>
  <c r="AG144" i="13" s="1"/>
  <c r="T145" i="13"/>
  <c r="AG145" i="13" s="1"/>
  <c r="T146" i="13"/>
  <c r="AG146" i="13" s="1"/>
  <c r="T147" i="13"/>
  <c r="AG147" i="13" s="1"/>
  <c r="T148" i="13"/>
  <c r="AG148" i="13" s="1"/>
  <c r="T149" i="13"/>
  <c r="AG149" i="13" s="1"/>
  <c r="T150" i="13"/>
  <c r="AG150" i="13" s="1"/>
  <c r="T151" i="13"/>
  <c r="AG151" i="13" s="1"/>
  <c r="T152" i="13"/>
  <c r="AG152" i="13" s="1"/>
  <c r="T153" i="13"/>
  <c r="AG153" i="13" s="1"/>
  <c r="T154" i="13"/>
  <c r="AG154" i="13" s="1"/>
  <c r="T155" i="13"/>
  <c r="AG155" i="13" s="1"/>
  <c r="T156" i="13"/>
  <c r="AG156" i="13" s="1"/>
  <c r="T157" i="13"/>
  <c r="AG157" i="13" s="1"/>
  <c r="T158" i="13"/>
  <c r="AG158" i="13" s="1"/>
  <c r="T159" i="13"/>
  <c r="AG159" i="13" s="1"/>
  <c r="T160" i="13"/>
  <c r="AG160" i="13" s="1"/>
  <c r="T161" i="13"/>
  <c r="AG161" i="13" s="1"/>
  <c r="T162" i="13"/>
  <c r="AG162" i="13" s="1"/>
  <c r="T163" i="13"/>
  <c r="AG163" i="13" s="1"/>
  <c r="T164" i="13"/>
  <c r="AG164" i="13" s="1"/>
  <c r="T165" i="13"/>
  <c r="AG165" i="13" s="1"/>
  <c r="T166" i="13"/>
  <c r="AG166" i="13" s="1"/>
  <c r="T167" i="13"/>
  <c r="AG167" i="13" s="1"/>
  <c r="T168" i="13"/>
  <c r="AG168" i="13" s="1"/>
  <c r="T169" i="13"/>
  <c r="AG169" i="13" s="1"/>
  <c r="T170" i="13"/>
  <c r="AG170" i="13" s="1"/>
  <c r="T171" i="13"/>
  <c r="AG171" i="13" s="1"/>
  <c r="T172" i="13"/>
  <c r="AG172" i="13" s="1"/>
  <c r="T173" i="13"/>
  <c r="AG173" i="13" s="1"/>
  <c r="T174" i="13"/>
  <c r="AG174" i="13" s="1"/>
  <c r="T175" i="13"/>
  <c r="AG175" i="13" s="1"/>
  <c r="T176" i="13"/>
  <c r="AG176" i="13" s="1"/>
  <c r="T177" i="13"/>
  <c r="AG177" i="13" s="1"/>
  <c r="T178" i="13"/>
  <c r="AG178" i="13" s="1"/>
  <c r="T179" i="13"/>
  <c r="AG179" i="13" s="1"/>
  <c r="T180" i="13"/>
  <c r="AG180" i="13" s="1"/>
  <c r="T181" i="13"/>
  <c r="AG181" i="13" s="1"/>
  <c r="T182" i="13"/>
  <c r="AG182" i="13" s="1"/>
  <c r="T183" i="13"/>
  <c r="AG183" i="13" s="1"/>
  <c r="T184" i="13"/>
  <c r="AG184" i="13" s="1"/>
  <c r="T185" i="13"/>
  <c r="AG185" i="13" s="1"/>
  <c r="T186" i="13"/>
  <c r="AG186" i="13" s="1"/>
  <c r="T187" i="13"/>
  <c r="AG187" i="13" s="1"/>
  <c r="T188" i="13"/>
  <c r="AG188" i="13" s="1"/>
  <c r="T189" i="13"/>
  <c r="AG189" i="13" s="1"/>
  <c r="T190" i="13"/>
  <c r="AG190" i="13" s="1"/>
  <c r="T191" i="13"/>
  <c r="AG191" i="13" s="1"/>
  <c r="T192" i="13"/>
  <c r="AG192" i="13" s="1"/>
  <c r="T193" i="13"/>
  <c r="AG193" i="13" s="1"/>
  <c r="T194" i="13"/>
  <c r="AG194" i="13" s="1"/>
  <c r="T195" i="13"/>
  <c r="AG195" i="13" s="1"/>
  <c r="T196" i="13"/>
  <c r="AG196" i="13" s="1"/>
  <c r="T197" i="13"/>
  <c r="AG197" i="13" s="1"/>
  <c r="T198" i="13"/>
  <c r="AG198" i="13" s="1"/>
  <c r="T199" i="13"/>
  <c r="AG199" i="13" s="1"/>
  <c r="T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S43" i="13"/>
  <c r="S44" i="13"/>
  <c r="S45" i="13"/>
  <c r="S46" i="13"/>
  <c r="S47" i="13"/>
  <c r="S48" i="13"/>
  <c r="S49" i="13"/>
  <c r="S50" i="13"/>
  <c r="S51" i="13"/>
  <c r="S52" i="13"/>
  <c r="S53" i="13"/>
  <c r="S54" i="13"/>
  <c r="S55" i="13"/>
  <c r="S56" i="13"/>
  <c r="S57" i="13"/>
  <c r="S58" i="13"/>
  <c r="S59" i="13"/>
  <c r="S60" i="13"/>
  <c r="S61" i="13"/>
  <c r="S62" i="13"/>
  <c r="S63" i="13"/>
  <c r="S64" i="13"/>
  <c r="S65" i="13"/>
  <c r="S66" i="13"/>
  <c r="S67" i="13"/>
  <c r="S68" i="13"/>
  <c r="S69" i="13"/>
  <c r="S70" i="13"/>
  <c r="S71" i="13"/>
  <c r="S72" i="13"/>
  <c r="S73" i="13"/>
  <c r="S74" i="13"/>
  <c r="S75" i="13"/>
  <c r="S76" i="13"/>
  <c r="S77" i="13"/>
  <c r="S78" i="13"/>
  <c r="S79" i="13"/>
  <c r="S80" i="13"/>
  <c r="S81" i="13"/>
  <c r="S82" i="13"/>
  <c r="S83" i="13"/>
  <c r="S84" i="13"/>
  <c r="S85" i="13"/>
  <c r="S86" i="13"/>
  <c r="S87" i="13"/>
  <c r="S88" i="13"/>
  <c r="S89" i="13"/>
  <c r="S90" i="13"/>
  <c r="S91" i="13"/>
  <c r="S92" i="13"/>
  <c r="S93" i="13"/>
  <c r="S94" i="13"/>
  <c r="S95" i="13"/>
  <c r="S96" i="13"/>
  <c r="S97" i="13"/>
  <c r="S98" i="13"/>
  <c r="S99" i="13"/>
  <c r="S100" i="13"/>
  <c r="S101" i="13"/>
  <c r="S102" i="13"/>
  <c r="S103" i="13"/>
  <c r="S104" i="13"/>
  <c r="S105" i="13"/>
  <c r="S106" i="13"/>
  <c r="S107" i="13"/>
  <c r="S108" i="13"/>
  <c r="S109" i="13"/>
  <c r="S110" i="13"/>
  <c r="S111" i="13"/>
  <c r="S112" i="13"/>
  <c r="S113" i="13"/>
  <c r="S114" i="13"/>
  <c r="S115" i="13"/>
  <c r="S116" i="13"/>
  <c r="S117" i="13"/>
  <c r="S118" i="13"/>
  <c r="S119" i="13"/>
  <c r="S120" i="13"/>
  <c r="S121" i="13"/>
  <c r="S122" i="13"/>
  <c r="S123" i="13"/>
  <c r="S124" i="13"/>
  <c r="S125" i="13"/>
  <c r="S126" i="13"/>
  <c r="S127" i="13"/>
  <c r="S128" i="13"/>
  <c r="S129" i="13"/>
  <c r="S130" i="13"/>
  <c r="S131" i="13"/>
  <c r="S132" i="13"/>
  <c r="S133" i="13"/>
  <c r="S134" i="13"/>
  <c r="S135" i="13"/>
  <c r="S136" i="13"/>
  <c r="S137" i="13"/>
  <c r="S138" i="13"/>
  <c r="S139" i="13"/>
  <c r="S140" i="13"/>
  <c r="S141" i="13"/>
  <c r="S142" i="13"/>
  <c r="S143" i="13"/>
  <c r="S144" i="13"/>
  <c r="S145" i="13"/>
  <c r="S146" i="13"/>
  <c r="S147" i="13"/>
  <c r="S148" i="13"/>
  <c r="S149" i="13"/>
  <c r="S150" i="13"/>
  <c r="S151" i="13"/>
  <c r="S152" i="13"/>
  <c r="S153" i="13"/>
  <c r="S154" i="13"/>
  <c r="S155" i="13"/>
  <c r="S156" i="13"/>
  <c r="S157" i="13"/>
  <c r="S158" i="13"/>
  <c r="S159" i="13"/>
  <c r="S160" i="13"/>
  <c r="S161" i="13"/>
  <c r="S162" i="13"/>
  <c r="S163" i="13"/>
  <c r="S164" i="13"/>
  <c r="S165" i="13"/>
  <c r="S166" i="13"/>
  <c r="S167" i="13"/>
  <c r="S168" i="13"/>
  <c r="S169" i="13"/>
  <c r="S170" i="13"/>
  <c r="S171" i="13"/>
  <c r="S172" i="13"/>
  <c r="S173" i="13"/>
  <c r="S174" i="13"/>
  <c r="S175" i="13"/>
  <c r="S176" i="13"/>
  <c r="S177" i="13"/>
  <c r="S178" i="13"/>
  <c r="S179" i="13"/>
  <c r="S180" i="13"/>
  <c r="S181" i="13"/>
  <c r="S182" i="13"/>
  <c r="S183" i="13"/>
  <c r="S184" i="13"/>
  <c r="S185" i="13"/>
  <c r="S186" i="13"/>
  <c r="S187" i="13"/>
  <c r="S188" i="13"/>
  <c r="S189" i="13"/>
  <c r="S190" i="13"/>
  <c r="S191" i="13"/>
  <c r="S192" i="13"/>
  <c r="S193" i="13"/>
  <c r="S194" i="13"/>
  <c r="S195" i="13"/>
  <c r="S196" i="13"/>
  <c r="S197" i="13"/>
  <c r="S198" i="13"/>
  <c r="S199" i="13"/>
  <c r="S7" i="13"/>
  <c r="AS166" i="13" l="1"/>
  <c r="AX166" i="13"/>
  <c r="AS134" i="13"/>
  <c r="AX134" i="13"/>
  <c r="AS94" i="13"/>
  <c r="AX94" i="13"/>
  <c r="AS22" i="13"/>
  <c r="AX22" i="13"/>
  <c r="AS181" i="13"/>
  <c r="AX181" i="13"/>
  <c r="AS141" i="13"/>
  <c r="AX141" i="13"/>
  <c r="AS29" i="13"/>
  <c r="AX29" i="13"/>
  <c r="AS13" i="13"/>
  <c r="AX13" i="13"/>
  <c r="AS193" i="13"/>
  <c r="AX193" i="13"/>
  <c r="AS190" i="13"/>
  <c r="AX190" i="13"/>
  <c r="AS30" i="13"/>
  <c r="AX30" i="13"/>
  <c r="AS194" i="13"/>
  <c r="AX194" i="13"/>
  <c r="AS144" i="13"/>
  <c r="AS156" i="13"/>
  <c r="AX156" i="13"/>
  <c r="AS140" i="13"/>
  <c r="AX140" i="13"/>
  <c r="AS132" i="13"/>
  <c r="AX132" i="13"/>
  <c r="AS116" i="13"/>
  <c r="AX116" i="13"/>
  <c r="AS108" i="13"/>
  <c r="AX108" i="13"/>
  <c r="AS100" i="13"/>
  <c r="AX100" i="13"/>
  <c r="AS92" i="13"/>
  <c r="AX92" i="13"/>
  <c r="AS68" i="13"/>
  <c r="AX68" i="13"/>
  <c r="AS60" i="13"/>
  <c r="AX60" i="13"/>
  <c r="AS52" i="13"/>
  <c r="AX52" i="13"/>
  <c r="AS44" i="13"/>
  <c r="AX44" i="13"/>
  <c r="AS36" i="13"/>
  <c r="AX36" i="13"/>
  <c r="AS28" i="13"/>
  <c r="AX28" i="13"/>
  <c r="AS20" i="13"/>
  <c r="AX20" i="13"/>
  <c r="AS12" i="13"/>
  <c r="AX12" i="13"/>
  <c r="AS192" i="13"/>
  <c r="AX192" i="13"/>
  <c r="AS150" i="13"/>
  <c r="AX150" i="13"/>
  <c r="AS126" i="13"/>
  <c r="AX126" i="13"/>
  <c r="AS102" i="13"/>
  <c r="AX102" i="13"/>
  <c r="AS54" i="13"/>
  <c r="AX54" i="13"/>
  <c r="AS139" i="13"/>
  <c r="AX139" i="13"/>
  <c r="AS191" i="13"/>
  <c r="AX191" i="13"/>
  <c r="AG7" i="13"/>
  <c r="AS186" i="13"/>
  <c r="AX186" i="13"/>
  <c r="AS170" i="13"/>
  <c r="AX170" i="13"/>
  <c r="AS130" i="13"/>
  <c r="AX130" i="13"/>
  <c r="AS114" i="13"/>
  <c r="AX114" i="13"/>
  <c r="AS82" i="13"/>
  <c r="AX82" i="13"/>
  <c r="AS66" i="13"/>
  <c r="AX66" i="13"/>
  <c r="AS26" i="13"/>
  <c r="AX26" i="13"/>
  <c r="AS10" i="13"/>
  <c r="AX10" i="13"/>
  <c r="AS198" i="13"/>
  <c r="AX198" i="13"/>
  <c r="AS182" i="13"/>
  <c r="AX182" i="13"/>
  <c r="AS142" i="13"/>
  <c r="AX142" i="13"/>
  <c r="AS110" i="13"/>
  <c r="AX110" i="13"/>
  <c r="AS62" i="13"/>
  <c r="AX62" i="13"/>
  <c r="AS168" i="13"/>
  <c r="AS129" i="13"/>
  <c r="AX129" i="13"/>
  <c r="AS105" i="13"/>
  <c r="AX105" i="13"/>
  <c r="AS81" i="13"/>
  <c r="AX81" i="13"/>
  <c r="AS174" i="13"/>
  <c r="AX174" i="13"/>
  <c r="AS14" i="13"/>
  <c r="AX14" i="13"/>
  <c r="AS158" i="13"/>
  <c r="AX158" i="13"/>
  <c r="AS118" i="13"/>
  <c r="AX118" i="13"/>
  <c r="AS86" i="13"/>
  <c r="AX86" i="13"/>
  <c r="AS38" i="13"/>
  <c r="AX38" i="13"/>
  <c r="AS184" i="13"/>
  <c r="AS151" i="13"/>
  <c r="AX151" i="13"/>
  <c r="AS143" i="13"/>
  <c r="AX143" i="13"/>
  <c r="AS135" i="13"/>
  <c r="AX135" i="13"/>
  <c r="AS127" i="13"/>
  <c r="AX127" i="13"/>
  <c r="AS119" i="13"/>
  <c r="AX119" i="13"/>
  <c r="AS111" i="13"/>
  <c r="AX111" i="13"/>
  <c r="AS79" i="13"/>
  <c r="AX79" i="13"/>
  <c r="AS71" i="13"/>
  <c r="AX71" i="13"/>
  <c r="AS63" i="13"/>
  <c r="AX63" i="13"/>
  <c r="AS55" i="13"/>
  <c r="AX55" i="13"/>
  <c r="AS47" i="13"/>
  <c r="AX47" i="13"/>
  <c r="AS39" i="13"/>
  <c r="AX39" i="13"/>
  <c r="AS31" i="13"/>
  <c r="AX31" i="13"/>
  <c r="AS23" i="13"/>
  <c r="AX23" i="13"/>
  <c r="AS15" i="13"/>
  <c r="AX15" i="13"/>
  <c r="AS7" i="13"/>
  <c r="AS195" i="13"/>
  <c r="AX195" i="13"/>
  <c r="AH64" i="13"/>
  <c r="AH72" i="13"/>
  <c r="AH120" i="13"/>
  <c r="AH160" i="13"/>
  <c r="AH194" i="13"/>
  <c r="AH8" i="13"/>
  <c r="AH56" i="13"/>
  <c r="AH96" i="13"/>
  <c r="AH144" i="13"/>
  <c r="AH48" i="13"/>
  <c r="AH196" i="13"/>
  <c r="AH40" i="13"/>
  <c r="AH88" i="13"/>
  <c r="AH136" i="13"/>
  <c r="AH192" i="13"/>
  <c r="AH32" i="13"/>
  <c r="AH80" i="13"/>
  <c r="AH128" i="13"/>
  <c r="AH152" i="13"/>
  <c r="AH184" i="13"/>
  <c r="AH24" i="13"/>
  <c r="AH104" i="13"/>
  <c r="AH168" i="13"/>
  <c r="AH16" i="13"/>
  <c r="AH112" i="13"/>
  <c r="AH176" i="13"/>
  <c r="AH9" i="13"/>
  <c r="AH151" i="13"/>
  <c r="AH87" i="13"/>
  <c r="AH23" i="13"/>
  <c r="AH158" i="13"/>
  <c r="AH94" i="13"/>
  <c r="AH30" i="13"/>
  <c r="AH157" i="13"/>
  <c r="AH29" i="13"/>
  <c r="AH148" i="13"/>
  <c r="AH20" i="13"/>
  <c r="AH91" i="13"/>
  <c r="AH146" i="13"/>
  <c r="AH18" i="13"/>
  <c r="AH17" i="13"/>
  <c r="AH167" i="13"/>
  <c r="AH109" i="13"/>
  <c r="AH107" i="13"/>
  <c r="AH97" i="13"/>
  <c r="AH143" i="13"/>
  <c r="AH79" i="13"/>
  <c r="AH15" i="13"/>
  <c r="AH150" i="13"/>
  <c r="AH86" i="13"/>
  <c r="AH22" i="13"/>
  <c r="AH149" i="13"/>
  <c r="AH85" i="13"/>
  <c r="AH21" i="13"/>
  <c r="AH140" i="13"/>
  <c r="AH76" i="13"/>
  <c r="AH12" i="13"/>
  <c r="AH147" i="13"/>
  <c r="AH83" i="13"/>
  <c r="AH19" i="13"/>
  <c r="AH138" i="13"/>
  <c r="AH74" i="13"/>
  <c r="AH10" i="13"/>
  <c r="AH137" i="13"/>
  <c r="AH73" i="13"/>
  <c r="AH185" i="13"/>
  <c r="AH55" i="13"/>
  <c r="AH125" i="13"/>
  <c r="AH187" i="13"/>
  <c r="AH114" i="13"/>
  <c r="AH49" i="13"/>
  <c r="AH182" i="13"/>
  <c r="AH172" i="13"/>
  <c r="AH51" i="13"/>
  <c r="AH169" i="13"/>
  <c r="AH110" i="13"/>
  <c r="AH100" i="13"/>
  <c r="AH98" i="13"/>
  <c r="AH199" i="13"/>
  <c r="AH135" i="13"/>
  <c r="AH71" i="13"/>
  <c r="AH142" i="13"/>
  <c r="AH78" i="13"/>
  <c r="AH14" i="13"/>
  <c r="AH141" i="13"/>
  <c r="AH77" i="13"/>
  <c r="AH13" i="13"/>
  <c r="AH132" i="13"/>
  <c r="AH68" i="13"/>
  <c r="AH139" i="13"/>
  <c r="AH75" i="13"/>
  <c r="AH11" i="13"/>
  <c r="AH130" i="13"/>
  <c r="AH66" i="13"/>
  <c r="AH193" i="13"/>
  <c r="AH129" i="13"/>
  <c r="AH65" i="13"/>
  <c r="AH121" i="13"/>
  <c r="AH119" i="13"/>
  <c r="AH189" i="13"/>
  <c r="AH116" i="13"/>
  <c r="AH59" i="13"/>
  <c r="AH177" i="13"/>
  <c r="AH111" i="13"/>
  <c r="AH118" i="13"/>
  <c r="AH117" i="13"/>
  <c r="AH44" i="13"/>
  <c r="AH170" i="13"/>
  <c r="AH174" i="13"/>
  <c r="AH45" i="13"/>
  <c r="AH162" i="13"/>
  <c r="AH191" i="13"/>
  <c r="AH127" i="13"/>
  <c r="AH63" i="13"/>
  <c r="AH198" i="13"/>
  <c r="AH134" i="13"/>
  <c r="AH70" i="13"/>
  <c r="AH197" i="13"/>
  <c r="AH133" i="13"/>
  <c r="AH69" i="13"/>
  <c r="AH188" i="13"/>
  <c r="AH124" i="13"/>
  <c r="AH60" i="13"/>
  <c r="AH195" i="13"/>
  <c r="AH131" i="13"/>
  <c r="AH67" i="13"/>
  <c r="AH186" i="13"/>
  <c r="AH122" i="13"/>
  <c r="AH58" i="13"/>
  <c r="AH57" i="13"/>
  <c r="AH190" i="13"/>
  <c r="AH62" i="13"/>
  <c r="AH61" i="13"/>
  <c r="AH52" i="13"/>
  <c r="AH178" i="13"/>
  <c r="AH113" i="13"/>
  <c r="AH47" i="13"/>
  <c r="AH54" i="13"/>
  <c r="AH53" i="13"/>
  <c r="AH179" i="13"/>
  <c r="AH42" i="13"/>
  <c r="AH39" i="13"/>
  <c r="AH36" i="13"/>
  <c r="AH34" i="13"/>
  <c r="AH183" i="13"/>
  <c r="AH126" i="13"/>
  <c r="AH180" i="13"/>
  <c r="AH123" i="13"/>
  <c r="AH50" i="13"/>
  <c r="AH175" i="13"/>
  <c r="AH181" i="13"/>
  <c r="AH108" i="13"/>
  <c r="AH115" i="13"/>
  <c r="AH106" i="13"/>
  <c r="AH41" i="13"/>
  <c r="AH46" i="13"/>
  <c r="AH173" i="13"/>
  <c r="AH164" i="13"/>
  <c r="AH43" i="13"/>
  <c r="AH33" i="13"/>
  <c r="AH159" i="13"/>
  <c r="AH95" i="13"/>
  <c r="AH31" i="13"/>
  <c r="AH166" i="13"/>
  <c r="AH102" i="13"/>
  <c r="AH38" i="13"/>
  <c r="AH165" i="13"/>
  <c r="AH101" i="13"/>
  <c r="AH37" i="13"/>
  <c r="AH156" i="13"/>
  <c r="AH92" i="13"/>
  <c r="AH28" i="13"/>
  <c r="AH163" i="13"/>
  <c r="AH99" i="13"/>
  <c r="AH35" i="13"/>
  <c r="AH154" i="13"/>
  <c r="AH90" i="13"/>
  <c r="AH26" i="13"/>
  <c r="AH153" i="13"/>
  <c r="AH89" i="13"/>
  <c r="AH25" i="13"/>
  <c r="AH93" i="13"/>
  <c r="AH84" i="13"/>
  <c r="AH155" i="13"/>
  <c r="AH27" i="13"/>
  <c r="AH82" i="13"/>
  <c r="AH145" i="13"/>
  <c r="AH81" i="13"/>
  <c r="AH105" i="13"/>
  <c r="AH103" i="13"/>
  <c r="AH171" i="13"/>
  <c r="AH161" i="13"/>
  <c r="AL14" i="13"/>
  <c r="E6" i="1"/>
  <c r="Z2" i="2"/>
  <c r="F6" i="1"/>
  <c r="AN2" i="2"/>
  <c r="D6" i="1"/>
  <c r="L2" i="2"/>
  <c r="C15" i="1"/>
  <c r="BB2" i="2"/>
  <c r="F15" i="1"/>
  <c r="I2" i="13"/>
  <c r="D15" i="1"/>
  <c r="BP2" i="2"/>
  <c r="E15" i="1"/>
  <c r="CD2" i="2"/>
  <c r="C25" i="1"/>
  <c r="Z2" i="13"/>
  <c r="D25" i="1"/>
  <c r="AQ2" i="13"/>
  <c r="AS215" i="13"/>
  <c r="AS11" i="13"/>
  <c r="AS163" i="13"/>
  <c r="AS165" i="13"/>
  <c r="AS117" i="13"/>
  <c r="AS109" i="13"/>
  <c r="AL150" i="13"/>
  <c r="AL86" i="13"/>
  <c r="AL22" i="13"/>
  <c r="AS21" i="13"/>
  <c r="AS93" i="13"/>
  <c r="AL142" i="13"/>
  <c r="AL78" i="13"/>
  <c r="AS199" i="13"/>
  <c r="AL70" i="13"/>
  <c r="AL62" i="13"/>
  <c r="AS178" i="13"/>
  <c r="AS146" i="13"/>
  <c r="AL190" i="13"/>
  <c r="AL126" i="13"/>
  <c r="AL214" i="13"/>
  <c r="AS157" i="13"/>
  <c r="AS187" i="13"/>
  <c r="AS145" i="13"/>
  <c r="AL176" i="13"/>
  <c r="AL184" i="13"/>
  <c r="AS221" i="13"/>
  <c r="AS213" i="13"/>
  <c r="AS205" i="13"/>
  <c r="AS197" i="13"/>
  <c r="AL182" i="13"/>
  <c r="AL118" i="13"/>
  <c r="AL54" i="13"/>
  <c r="AL206" i="13"/>
  <c r="AS122" i="13"/>
  <c r="AS171" i="13"/>
  <c r="AS137" i="13"/>
  <c r="AS17" i="13"/>
  <c r="AS35" i="13"/>
  <c r="AS75" i="13"/>
  <c r="AS113" i="13"/>
  <c r="AS123" i="13"/>
  <c r="AS133" i="13"/>
  <c r="AS147" i="13"/>
  <c r="AS173" i="13"/>
  <c r="AS189" i="13"/>
  <c r="AS136" i="13"/>
  <c r="AS128" i="13"/>
  <c r="AL193" i="13"/>
  <c r="AL174" i="13"/>
  <c r="AL110" i="13"/>
  <c r="AL46" i="13"/>
  <c r="AL198" i="13"/>
  <c r="AS85" i="13"/>
  <c r="AS9" i="13"/>
  <c r="AS27" i="13"/>
  <c r="AS76" i="13"/>
  <c r="AS88" i="13"/>
  <c r="AS101" i="13"/>
  <c r="AS124" i="13"/>
  <c r="AS148" i="13"/>
  <c r="AS160" i="13"/>
  <c r="AL166" i="13"/>
  <c r="AL102" i="13"/>
  <c r="AL38" i="13"/>
  <c r="AS179" i="13"/>
  <c r="AS155" i="13"/>
  <c r="AS223" i="13"/>
  <c r="AS207" i="13"/>
  <c r="AL134" i="13"/>
  <c r="AL222" i="13"/>
  <c r="AS131" i="13"/>
  <c r="AS154" i="13"/>
  <c r="AS19" i="13"/>
  <c r="AS37" i="13"/>
  <c r="AS77" i="13"/>
  <c r="AS89" i="13"/>
  <c r="AS115" i="13"/>
  <c r="AS125" i="13"/>
  <c r="AS138" i="13"/>
  <c r="AS149" i="13"/>
  <c r="AS162" i="13"/>
  <c r="AL158" i="13"/>
  <c r="AL94" i="13"/>
  <c r="AL30" i="13"/>
  <c r="AL168" i="13"/>
  <c r="AL160" i="13"/>
  <c r="AL152" i="13"/>
  <c r="AL144" i="13"/>
  <c r="AL136" i="13"/>
  <c r="AL128" i="13"/>
  <c r="AL120" i="13"/>
  <c r="AL112" i="13"/>
  <c r="AL104" i="13"/>
  <c r="AL96" i="13"/>
  <c r="AL88" i="13"/>
  <c r="AL80" i="13"/>
  <c r="AL72" i="13"/>
  <c r="AL64" i="13"/>
  <c r="AL56" i="13"/>
  <c r="AL48" i="13"/>
  <c r="AL40" i="13"/>
  <c r="AL32" i="13"/>
  <c r="AL24" i="13"/>
  <c r="AL16" i="13"/>
  <c r="AL224" i="13"/>
  <c r="AN117" i="13" s="1"/>
  <c r="AO117" i="13" s="1"/>
  <c r="AM117" i="13" s="1"/>
  <c r="AL216" i="13"/>
  <c r="AL208" i="13"/>
  <c r="AL200" i="13"/>
  <c r="AL192" i="13"/>
  <c r="AS201" i="13"/>
  <c r="AL8" i="13"/>
  <c r="AL183" i="13"/>
  <c r="AL175" i="13"/>
  <c r="AL167" i="13"/>
  <c r="AL159" i="13"/>
  <c r="AL151" i="13"/>
  <c r="AL143" i="13"/>
  <c r="AL135" i="13"/>
  <c r="AL127" i="13"/>
  <c r="AL119" i="13"/>
  <c r="AL111" i="13"/>
  <c r="AL103" i="13"/>
  <c r="AL95" i="13"/>
  <c r="AL87" i="13"/>
  <c r="AL79" i="13"/>
  <c r="AL71" i="13"/>
  <c r="AL63" i="13"/>
  <c r="AL55" i="13"/>
  <c r="AL47" i="13"/>
  <c r="AL39" i="13"/>
  <c r="AL31" i="13"/>
  <c r="AL23" i="13"/>
  <c r="AL15" i="13"/>
  <c r="AL223" i="13"/>
  <c r="AL215" i="13"/>
  <c r="AL207" i="13"/>
  <c r="AL199" i="13"/>
  <c r="AL191" i="13"/>
  <c r="AS196" i="13"/>
  <c r="AL189" i="13"/>
  <c r="AL181" i="13"/>
  <c r="AL173" i="13"/>
  <c r="AL165" i="13"/>
  <c r="AL157" i="13"/>
  <c r="AL149" i="13"/>
  <c r="AL141" i="13"/>
  <c r="AL133" i="13"/>
  <c r="AL125" i="13"/>
  <c r="AL117" i="13"/>
  <c r="AL109" i="13"/>
  <c r="AL101" i="13"/>
  <c r="AL93" i="13"/>
  <c r="AL85" i="13"/>
  <c r="AL77" i="13"/>
  <c r="AL69" i="13"/>
  <c r="AL61" i="13"/>
  <c r="AL53" i="13"/>
  <c r="AL45" i="13"/>
  <c r="AL37" i="13"/>
  <c r="AL29" i="13"/>
  <c r="AL21" i="13"/>
  <c r="AL13" i="13"/>
  <c r="AL221" i="13"/>
  <c r="AL213" i="13"/>
  <c r="AL205" i="13"/>
  <c r="AL197" i="13"/>
  <c r="AS220" i="13"/>
  <c r="AL188" i="13"/>
  <c r="AL180" i="13"/>
  <c r="AL172" i="13"/>
  <c r="AL164" i="13"/>
  <c r="AL156" i="13"/>
  <c r="AL148" i="13"/>
  <c r="AL140" i="13"/>
  <c r="AL132" i="13"/>
  <c r="AL124" i="13"/>
  <c r="AL116" i="13"/>
  <c r="AL108" i="13"/>
  <c r="AL100" i="13"/>
  <c r="AL92" i="13"/>
  <c r="AL84" i="13"/>
  <c r="AL76" i="13"/>
  <c r="AL68" i="13"/>
  <c r="AL60" i="13"/>
  <c r="AL52" i="13"/>
  <c r="AL44" i="13"/>
  <c r="AL36" i="13"/>
  <c r="AL28" i="13"/>
  <c r="AL20" i="13"/>
  <c r="AL12" i="13"/>
  <c r="AL220" i="13"/>
  <c r="AL212" i="13"/>
  <c r="AL204" i="13"/>
  <c r="AL196" i="13"/>
  <c r="AN206" i="13"/>
  <c r="AO206" i="13" s="1"/>
  <c r="AR206" i="13" s="1"/>
  <c r="AL187" i="13"/>
  <c r="AL179" i="13"/>
  <c r="AL171" i="13"/>
  <c r="AL163" i="13"/>
  <c r="AL155" i="13"/>
  <c r="AL147" i="13"/>
  <c r="AL139" i="13"/>
  <c r="AL131" i="13"/>
  <c r="AL123" i="13"/>
  <c r="AL115" i="13"/>
  <c r="AL107" i="13"/>
  <c r="AL99" i="13"/>
  <c r="AL91" i="13"/>
  <c r="AL83" i="13"/>
  <c r="AL75" i="13"/>
  <c r="AL67" i="13"/>
  <c r="AL59" i="13"/>
  <c r="AL51" i="13"/>
  <c r="AL43" i="13"/>
  <c r="AL35" i="13"/>
  <c r="AL27" i="13"/>
  <c r="AL19" i="13"/>
  <c r="AL11" i="13"/>
  <c r="AL219" i="13"/>
  <c r="AL211" i="13"/>
  <c r="AL203" i="13"/>
  <c r="AL195" i="13"/>
  <c r="AS212" i="13"/>
  <c r="AL186" i="13"/>
  <c r="AL178" i="13"/>
  <c r="AL170" i="13"/>
  <c r="AL162" i="13"/>
  <c r="AL154" i="13"/>
  <c r="AL146" i="13"/>
  <c r="AL138" i="13"/>
  <c r="AL130" i="13"/>
  <c r="AL122" i="13"/>
  <c r="AL114" i="13"/>
  <c r="AL106" i="13"/>
  <c r="AL98" i="13"/>
  <c r="AL90" i="13"/>
  <c r="AL82" i="13"/>
  <c r="AL74" i="13"/>
  <c r="AL66" i="13"/>
  <c r="AL58" i="13"/>
  <c r="AL50" i="13"/>
  <c r="AL42" i="13"/>
  <c r="AL34" i="13"/>
  <c r="AL26" i="13"/>
  <c r="AL18" i="13"/>
  <c r="AL10" i="13"/>
  <c r="AL218" i="13"/>
  <c r="AL210" i="13"/>
  <c r="AL202" i="13"/>
  <c r="AL194" i="13"/>
  <c r="AL185" i="13"/>
  <c r="AL177" i="13"/>
  <c r="AL169" i="13"/>
  <c r="AL161" i="13"/>
  <c r="AL153" i="13"/>
  <c r="AL145" i="13"/>
  <c r="AL137" i="13"/>
  <c r="AL129" i="13"/>
  <c r="AL121" i="13"/>
  <c r="AL113" i="13"/>
  <c r="AL105" i="13"/>
  <c r="AL97" i="13"/>
  <c r="AL89" i="13"/>
  <c r="AL81" i="13"/>
  <c r="AL73" i="13"/>
  <c r="AL65" i="13"/>
  <c r="AL57" i="13"/>
  <c r="AL49" i="13"/>
  <c r="AL41" i="13"/>
  <c r="AL33" i="13"/>
  <c r="AL25" i="13"/>
  <c r="AL17" i="13"/>
  <c r="AL9" i="13"/>
  <c r="AL217" i="13"/>
  <c r="AL209" i="13"/>
  <c r="AL201" i="13"/>
  <c r="AL7" i="13"/>
  <c r="AS58" i="13"/>
  <c r="AS50" i="13"/>
  <c r="AS46" i="13"/>
  <c r="AS74" i="13"/>
  <c r="U15" i="13"/>
  <c r="AS42" i="13"/>
  <c r="AS70" i="13"/>
  <c r="AS175" i="13"/>
  <c r="AS43" i="13"/>
  <c r="AS51" i="13"/>
  <c r="AS59" i="13"/>
  <c r="AS67" i="13"/>
  <c r="AS41" i="13"/>
  <c r="AS49" i="13"/>
  <c r="AS57" i="13"/>
  <c r="AS65" i="13"/>
  <c r="AS90" i="13"/>
  <c r="AS78" i="13"/>
  <c r="AS98" i="13"/>
  <c r="AS159" i="13"/>
  <c r="AS73" i="13"/>
  <c r="AS45" i="13"/>
  <c r="AS53" i="13"/>
  <c r="AS61" i="13"/>
  <c r="AS69" i="13"/>
  <c r="AS106" i="13"/>
  <c r="AS83" i="13"/>
  <c r="AS87" i="13"/>
  <c r="AS91" i="13"/>
  <c r="AS95" i="13"/>
  <c r="AS99" i="13"/>
  <c r="AS103" i="13"/>
  <c r="AS107" i="13"/>
  <c r="AS167" i="13"/>
  <c r="AS183" i="13"/>
  <c r="AS161" i="13"/>
  <c r="AS169" i="13"/>
  <c r="AS177" i="13"/>
  <c r="AS185" i="13"/>
  <c r="AS164" i="13"/>
  <c r="AS172" i="13"/>
  <c r="AS180" i="13"/>
  <c r="AS188" i="13"/>
  <c r="U198" i="13"/>
  <c r="U150" i="13"/>
  <c r="U94" i="13"/>
  <c r="U46" i="13"/>
  <c r="U197" i="13"/>
  <c r="U189" i="13"/>
  <c r="U181" i="13"/>
  <c r="U173" i="13"/>
  <c r="U165" i="13"/>
  <c r="U157" i="13"/>
  <c r="U149" i="13"/>
  <c r="U141" i="13"/>
  <c r="U133" i="13"/>
  <c r="U125" i="13"/>
  <c r="U117" i="13"/>
  <c r="U109" i="13"/>
  <c r="U101" i="13"/>
  <c r="U93" i="13"/>
  <c r="U85" i="13"/>
  <c r="U77" i="13"/>
  <c r="U69" i="13"/>
  <c r="U61" i="13"/>
  <c r="U53" i="13"/>
  <c r="U45" i="13"/>
  <c r="U37" i="13"/>
  <c r="U29" i="13"/>
  <c r="U21" i="13"/>
  <c r="U13" i="13"/>
  <c r="U182" i="13"/>
  <c r="U134" i="13"/>
  <c r="U78" i="13"/>
  <c r="U14" i="13"/>
  <c r="U196" i="13"/>
  <c r="U188" i="13"/>
  <c r="U180" i="13"/>
  <c r="U172" i="13"/>
  <c r="U164" i="13"/>
  <c r="U156" i="13"/>
  <c r="U148" i="13"/>
  <c r="U140" i="13"/>
  <c r="U132" i="13"/>
  <c r="U124" i="13"/>
  <c r="U116" i="13"/>
  <c r="U108" i="13"/>
  <c r="U100" i="13"/>
  <c r="U92" i="13"/>
  <c r="U84" i="13"/>
  <c r="U76" i="13"/>
  <c r="U68" i="13"/>
  <c r="U60" i="13"/>
  <c r="U52" i="13"/>
  <c r="U44" i="13"/>
  <c r="U36" i="13"/>
  <c r="U28" i="13"/>
  <c r="U20" i="13"/>
  <c r="U12" i="13"/>
  <c r="U158" i="13"/>
  <c r="U102" i="13"/>
  <c r="U30" i="13"/>
  <c r="U195" i="13"/>
  <c r="U187" i="13"/>
  <c r="U179" i="13"/>
  <c r="U171" i="13"/>
  <c r="U163" i="13"/>
  <c r="U155" i="13"/>
  <c r="U147" i="13"/>
  <c r="U139" i="13"/>
  <c r="U131" i="13"/>
  <c r="U123" i="13"/>
  <c r="U115" i="13"/>
  <c r="U107" i="13"/>
  <c r="U99" i="13"/>
  <c r="U91" i="13"/>
  <c r="U83" i="13"/>
  <c r="U75" i="13"/>
  <c r="U67" i="13"/>
  <c r="U59" i="13"/>
  <c r="U51" i="13"/>
  <c r="U43" i="13"/>
  <c r="U35" i="13"/>
  <c r="U27" i="13"/>
  <c r="U19" i="13"/>
  <c r="U11" i="13"/>
  <c r="U190" i="13"/>
  <c r="U126" i="13"/>
  <c r="U86" i="13"/>
  <c r="U38" i="13"/>
  <c r="U194" i="13"/>
  <c r="U186" i="13"/>
  <c r="U178" i="13"/>
  <c r="U170" i="13"/>
  <c r="U162" i="13"/>
  <c r="U154" i="13"/>
  <c r="U146" i="13"/>
  <c r="U138" i="13"/>
  <c r="U130" i="13"/>
  <c r="U122" i="13"/>
  <c r="U114" i="13"/>
  <c r="U106" i="13"/>
  <c r="U98" i="13"/>
  <c r="U90" i="13"/>
  <c r="U82" i="13"/>
  <c r="U74" i="13"/>
  <c r="U66" i="13"/>
  <c r="U58" i="13"/>
  <c r="U50" i="13"/>
  <c r="U42" i="13"/>
  <c r="U34" i="13"/>
  <c r="U26" i="13"/>
  <c r="U18" i="13"/>
  <c r="U10" i="13"/>
  <c r="U142" i="13"/>
  <c r="U62" i="13"/>
  <c r="U193" i="13"/>
  <c r="U185" i="13"/>
  <c r="U177" i="13"/>
  <c r="U169" i="13"/>
  <c r="U161" i="13"/>
  <c r="U153" i="13"/>
  <c r="U145" i="13"/>
  <c r="U137" i="13"/>
  <c r="U129" i="13"/>
  <c r="U121" i="13"/>
  <c r="U113" i="13"/>
  <c r="U105" i="13"/>
  <c r="U97" i="13"/>
  <c r="U89" i="13"/>
  <c r="U81" i="13"/>
  <c r="U73" i="13"/>
  <c r="U65" i="13"/>
  <c r="U57" i="13"/>
  <c r="U49" i="13"/>
  <c r="U41" i="13"/>
  <c r="U33" i="13"/>
  <c r="U25" i="13"/>
  <c r="U17" i="13"/>
  <c r="U9" i="13"/>
  <c r="AB7" i="13"/>
  <c r="U174" i="13"/>
  <c r="U118" i="13"/>
  <c r="U70" i="13"/>
  <c r="U22" i="13"/>
  <c r="U192" i="13"/>
  <c r="U184" i="13"/>
  <c r="U176" i="13"/>
  <c r="U168" i="13"/>
  <c r="U160" i="13"/>
  <c r="U152" i="13"/>
  <c r="U144" i="13"/>
  <c r="U136" i="13"/>
  <c r="U128" i="13"/>
  <c r="U120" i="13"/>
  <c r="U112" i="13"/>
  <c r="U104" i="13"/>
  <c r="U96" i="13"/>
  <c r="U88" i="13"/>
  <c r="U80" i="13"/>
  <c r="U72" i="13"/>
  <c r="U64" i="13"/>
  <c r="U56" i="13"/>
  <c r="U48" i="13"/>
  <c r="U40" i="13"/>
  <c r="U32" i="13"/>
  <c r="U24" i="13"/>
  <c r="U16" i="13"/>
  <c r="U199" i="13"/>
  <c r="U166" i="13"/>
  <c r="U110" i="13"/>
  <c r="U54" i="13"/>
  <c r="U8" i="13"/>
  <c r="U191" i="13"/>
  <c r="U183" i="13"/>
  <c r="U175" i="13"/>
  <c r="U167" i="13"/>
  <c r="U159" i="13"/>
  <c r="U151" i="13"/>
  <c r="U143" i="13"/>
  <c r="U135" i="13"/>
  <c r="U127" i="13"/>
  <c r="U119" i="13"/>
  <c r="U111" i="13"/>
  <c r="U103" i="13"/>
  <c r="U95" i="13"/>
  <c r="U87" i="13"/>
  <c r="U79" i="13"/>
  <c r="U71" i="13"/>
  <c r="U63" i="13"/>
  <c r="U55" i="13"/>
  <c r="U47" i="13"/>
  <c r="U39" i="13"/>
  <c r="U31" i="13"/>
  <c r="U23" i="13"/>
  <c r="AB199" i="13"/>
  <c r="AB197" i="13"/>
  <c r="AB196" i="13"/>
  <c r="AB195" i="13"/>
  <c r="AB193" i="13"/>
  <c r="AB192" i="13"/>
  <c r="AB191" i="13"/>
  <c r="AB189" i="13"/>
  <c r="AB188" i="13"/>
  <c r="AB187" i="13"/>
  <c r="AB185" i="13"/>
  <c r="AB184" i="13"/>
  <c r="AB183" i="13"/>
  <c r="AB181" i="13"/>
  <c r="AB180" i="13"/>
  <c r="AB179" i="13"/>
  <c r="AB177" i="13"/>
  <c r="AB176" i="13"/>
  <c r="AB175" i="13"/>
  <c r="AB173" i="13"/>
  <c r="AB172" i="13"/>
  <c r="AB171" i="13"/>
  <c r="AB169" i="13"/>
  <c r="AB168" i="13"/>
  <c r="AB167" i="13"/>
  <c r="AB165" i="13"/>
  <c r="AB164" i="13"/>
  <c r="AB163" i="13"/>
  <c r="AB161" i="13"/>
  <c r="AB160" i="13"/>
  <c r="AB159" i="13"/>
  <c r="AB157" i="13"/>
  <c r="AB156" i="13"/>
  <c r="AB155" i="13"/>
  <c r="AB153" i="13"/>
  <c r="AB152" i="13"/>
  <c r="AB151" i="13"/>
  <c r="AB149" i="13"/>
  <c r="AB148" i="13"/>
  <c r="AB147" i="13"/>
  <c r="AB146" i="13"/>
  <c r="AB145" i="13"/>
  <c r="AB144" i="13"/>
  <c r="AB143" i="13"/>
  <c r="AB141" i="13"/>
  <c r="AB140" i="13"/>
  <c r="AB139" i="13"/>
  <c r="AB138" i="13"/>
  <c r="AB137" i="13"/>
  <c r="AB136" i="13"/>
  <c r="AB135" i="13"/>
  <c r="AB134" i="13"/>
  <c r="AB133" i="13"/>
  <c r="AB132" i="13"/>
  <c r="AB131" i="13"/>
  <c r="AB129" i="13"/>
  <c r="AB128" i="13"/>
  <c r="AB127" i="13"/>
  <c r="AB126" i="13"/>
  <c r="AB124" i="13"/>
  <c r="AB123" i="13"/>
  <c r="AB122" i="13"/>
  <c r="AB120" i="13"/>
  <c r="AB119" i="13"/>
  <c r="AB118" i="13"/>
  <c r="AB115" i="13"/>
  <c r="AB114" i="13"/>
  <c r="AB113" i="13"/>
  <c r="AB112" i="13"/>
  <c r="AB110" i="13"/>
  <c r="AB107" i="13"/>
  <c r="AB106" i="13"/>
  <c r="AB104" i="13"/>
  <c r="AB102" i="13"/>
  <c r="AB101" i="13"/>
  <c r="AB98" i="13"/>
  <c r="AB94" i="13"/>
  <c r="AB90" i="13"/>
  <c r="AB86" i="13"/>
  <c r="AB82" i="13"/>
  <c r="AB78" i="13"/>
  <c r="AB75" i="13"/>
  <c r="AB74" i="13"/>
  <c r="AB73" i="13"/>
  <c r="AB70" i="13"/>
  <c r="AB66" i="13"/>
  <c r="AB64" i="13"/>
  <c r="AB63" i="13"/>
  <c r="AB62" i="13"/>
  <c r="AB60" i="13"/>
  <c r="AB59" i="13"/>
  <c r="AB58" i="13"/>
  <c r="AB56" i="13"/>
  <c r="AB55" i="13"/>
  <c r="AB54" i="13"/>
  <c r="AB52" i="13"/>
  <c r="AB51" i="13"/>
  <c r="AB50" i="13"/>
  <c r="AB49" i="13"/>
  <c r="AB48" i="13"/>
  <c r="AB47" i="13"/>
  <c r="AB46" i="13"/>
  <c r="AB44" i="13"/>
  <c r="AB43" i="13"/>
  <c r="AB42" i="13"/>
  <c r="AB40" i="13"/>
  <c r="AB39" i="13"/>
  <c r="AB38" i="13"/>
  <c r="AB37" i="13"/>
  <c r="AB36" i="13"/>
  <c r="AB35" i="13"/>
  <c r="AB34" i="13"/>
  <c r="AB32" i="13"/>
  <c r="AB31" i="13"/>
  <c r="AB30" i="13"/>
  <c r="AB28" i="13"/>
  <c r="AB27" i="13"/>
  <c r="AB26" i="13"/>
  <c r="AB24" i="13"/>
  <c r="AB23" i="13"/>
  <c r="AB22" i="13"/>
  <c r="AB21" i="13"/>
  <c r="AB20" i="13"/>
  <c r="AB19" i="13"/>
  <c r="AB18" i="13"/>
  <c r="AB16" i="13"/>
  <c r="AB15" i="13"/>
  <c r="AB14" i="13"/>
  <c r="AB12" i="13"/>
  <c r="AB11" i="13"/>
  <c r="AB10" i="13"/>
  <c r="AB8"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C112" i="13"/>
  <c r="C113" i="13"/>
  <c r="C114" i="13"/>
  <c r="C115" i="13"/>
  <c r="C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42" i="13"/>
  <c r="C143" i="13"/>
  <c r="C144" i="13"/>
  <c r="C145" i="13"/>
  <c r="C146" i="13"/>
  <c r="C147" i="13"/>
  <c r="C148" i="13"/>
  <c r="C149" i="13"/>
  <c r="C150" i="13"/>
  <c r="C151" i="13"/>
  <c r="C152" i="13"/>
  <c r="C153" i="13"/>
  <c r="C154" i="13"/>
  <c r="C155" i="13"/>
  <c r="C156" i="13"/>
  <c r="C157" i="13"/>
  <c r="C158" i="13"/>
  <c r="C159" i="13"/>
  <c r="C160" i="13"/>
  <c r="C161" i="13"/>
  <c r="C162" i="13"/>
  <c r="C163" i="13"/>
  <c r="C164" i="13"/>
  <c r="C165" i="13"/>
  <c r="C166" i="13"/>
  <c r="C167" i="13"/>
  <c r="C168" i="13"/>
  <c r="C169" i="13"/>
  <c r="C170" i="13"/>
  <c r="C171" i="13"/>
  <c r="C172" i="13"/>
  <c r="C173" i="13"/>
  <c r="C174" i="13"/>
  <c r="C175" i="13"/>
  <c r="C176" i="13"/>
  <c r="C177" i="13"/>
  <c r="C178" i="13"/>
  <c r="C179" i="13"/>
  <c r="C180" i="13"/>
  <c r="C181" i="13"/>
  <c r="C182" i="13"/>
  <c r="C183" i="13"/>
  <c r="C184" i="13"/>
  <c r="C185" i="13"/>
  <c r="C186" i="13"/>
  <c r="C187" i="13"/>
  <c r="C188" i="13"/>
  <c r="C189" i="13"/>
  <c r="C190" i="13"/>
  <c r="C191" i="13"/>
  <c r="C192" i="13"/>
  <c r="C193" i="13"/>
  <c r="C194" i="13"/>
  <c r="C195" i="13"/>
  <c r="C196" i="13"/>
  <c r="C197" i="13"/>
  <c r="C198" i="13"/>
  <c r="C199" i="13"/>
  <c r="C200" i="13"/>
  <c r="C201" i="13"/>
  <c r="C202" i="13"/>
  <c r="C203" i="13"/>
  <c r="C204" i="13"/>
  <c r="C205" i="13"/>
  <c r="C206" i="13"/>
  <c r="C207" i="13"/>
  <c r="C208" i="13"/>
  <c r="C209" i="13"/>
  <c r="C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2" i="13"/>
  <c r="B123" i="13"/>
  <c r="B124" i="13"/>
  <c r="B125" i="13"/>
  <c r="B126" i="13"/>
  <c r="B127" i="13"/>
  <c r="B128" i="13"/>
  <c r="B129" i="13"/>
  <c r="B130" i="13"/>
  <c r="B131" i="13"/>
  <c r="B132" i="13"/>
  <c r="B133" i="13"/>
  <c r="B134" i="13"/>
  <c r="B135" i="13"/>
  <c r="B136" i="13"/>
  <c r="B137" i="13"/>
  <c r="B138" i="13"/>
  <c r="B139" i="13"/>
  <c r="B140" i="13"/>
  <c r="B141" i="13"/>
  <c r="B142" i="13"/>
  <c r="B143" i="13"/>
  <c r="B144" i="13"/>
  <c r="B145" i="13"/>
  <c r="B146" i="13"/>
  <c r="B147" i="13"/>
  <c r="B148" i="13"/>
  <c r="B149" i="13"/>
  <c r="B150" i="13"/>
  <c r="B151" i="13"/>
  <c r="B152" i="13"/>
  <c r="B153" i="13"/>
  <c r="B154" i="13"/>
  <c r="B155" i="13"/>
  <c r="B156" i="13"/>
  <c r="B157" i="13"/>
  <c r="B158" i="13"/>
  <c r="B159" i="13"/>
  <c r="B160" i="13"/>
  <c r="B161" i="13"/>
  <c r="B162" i="13"/>
  <c r="B163" i="13"/>
  <c r="B164" i="13"/>
  <c r="B165" i="13"/>
  <c r="B166" i="13"/>
  <c r="B167" i="13"/>
  <c r="B168" i="13"/>
  <c r="B169" i="13"/>
  <c r="B170" i="13"/>
  <c r="B171" i="13"/>
  <c r="B172" i="13"/>
  <c r="B173" i="13"/>
  <c r="B174" i="13"/>
  <c r="B175" i="13"/>
  <c r="B176" i="13"/>
  <c r="B177" i="13"/>
  <c r="B178" i="13"/>
  <c r="B179" i="13"/>
  <c r="B180" i="13"/>
  <c r="B181" i="13"/>
  <c r="B182" i="13"/>
  <c r="B183" i="13"/>
  <c r="B184" i="13"/>
  <c r="B185" i="13"/>
  <c r="B186" i="13"/>
  <c r="B187" i="13"/>
  <c r="B188" i="13"/>
  <c r="B189" i="13"/>
  <c r="B190" i="13"/>
  <c r="B191" i="13"/>
  <c r="B192" i="13"/>
  <c r="B193" i="13"/>
  <c r="B194" i="13"/>
  <c r="B195" i="13"/>
  <c r="B196" i="13"/>
  <c r="B197" i="13"/>
  <c r="B198" i="13"/>
  <c r="B199" i="13"/>
  <c r="B200" i="13"/>
  <c r="B201" i="13"/>
  <c r="B202" i="13"/>
  <c r="B203" i="13"/>
  <c r="B204" i="13"/>
  <c r="B205" i="13"/>
  <c r="B206" i="13"/>
  <c r="B207" i="13"/>
  <c r="B208" i="13"/>
  <c r="B209" i="13"/>
  <c r="B7" i="13"/>
  <c r="AY7" i="13" l="1"/>
  <c r="AH7" i="13"/>
  <c r="K198" i="13"/>
  <c r="P198" i="13"/>
  <c r="K142" i="13"/>
  <c r="P142" i="13"/>
  <c r="K94" i="13"/>
  <c r="P94" i="13"/>
  <c r="K54" i="13"/>
  <c r="P54" i="13"/>
  <c r="K14" i="13"/>
  <c r="P14" i="13"/>
  <c r="K209" i="13"/>
  <c r="P209" i="13"/>
  <c r="K193" i="13"/>
  <c r="P193" i="13"/>
  <c r="K169" i="13"/>
  <c r="P169" i="13"/>
  <c r="K153" i="13"/>
  <c r="P153" i="13"/>
  <c r="K145" i="13"/>
  <c r="P145" i="13"/>
  <c r="K121" i="13"/>
  <c r="P121" i="13"/>
  <c r="K105" i="13"/>
  <c r="P105" i="13"/>
  <c r="K81" i="13"/>
  <c r="P81" i="13"/>
  <c r="K65" i="13"/>
  <c r="P65" i="13"/>
  <c r="K49" i="13"/>
  <c r="P49" i="13"/>
  <c r="K25" i="13"/>
  <c r="P25" i="13"/>
  <c r="K208" i="13"/>
  <c r="P208" i="13"/>
  <c r="K192" i="13"/>
  <c r="P192" i="13"/>
  <c r="K184" i="13"/>
  <c r="P184" i="13"/>
  <c r="K176" i="13"/>
  <c r="P176" i="13"/>
  <c r="K160" i="13"/>
  <c r="P160" i="13"/>
  <c r="K152" i="13"/>
  <c r="P152" i="13"/>
  <c r="K144" i="13"/>
  <c r="P144" i="13"/>
  <c r="K128" i="13"/>
  <c r="P128" i="13"/>
  <c r="K120" i="13"/>
  <c r="P120" i="13"/>
  <c r="K104" i="13"/>
  <c r="P104" i="13"/>
  <c r="K96" i="13"/>
  <c r="P96" i="13"/>
  <c r="K80" i="13"/>
  <c r="P80" i="13"/>
  <c r="K72" i="13"/>
  <c r="P72" i="13"/>
  <c r="K56" i="13"/>
  <c r="P56" i="13"/>
  <c r="K8" i="13"/>
  <c r="P8" i="13"/>
  <c r="K207" i="13"/>
  <c r="P207" i="13"/>
  <c r="K199" i="13"/>
  <c r="P199" i="13"/>
  <c r="K191" i="13"/>
  <c r="P191" i="13"/>
  <c r="K183" i="13"/>
  <c r="P183" i="13"/>
  <c r="K175" i="13"/>
  <c r="P175" i="13"/>
  <c r="K167" i="13"/>
  <c r="P167" i="13"/>
  <c r="K159" i="13"/>
  <c r="P159" i="13"/>
  <c r="K151" i="13"/>
  <c r="P151" i="13"/>
  <c r="K143" i="13"/>
  <c r="P143" i="13"/>
  <c r="K135" i="13"/>
  <c r="P135" i="13"/>
  <c r="K127" i="13"/>
  <c r="P127" i="13"/>
  <c r="K119" i="13"/>
  <c r="P119" i="13"/>
  <c r="K111" i="13"/>
  <c r="P111" i="13"/>
  <c r="K103" i="13"/>
  <c r="P103" i="13"/>
  <c r="K95" i="13"/>
  <c r="P95" i="13"/>
  <c r="K87" i="13"/>
  <c r="P87" i="13"/>
  <c r="K79" i="13"/>
  <c r="P79" i="13"/>
  <c r="K71" i="13"/>
  <c r="P71" i="13"/>
  <c r="K63" i="13"/>
  <c r="P63" i="13"/>
  <c r="K55" i="13"/>
  <c r="P55" i="13"/>
  <c r="K47" i="13"/>
  <c r="P47" i="13"/>
  <c r="K39" i="13"/>
  <c r="P39" i="13"/>
  <c r="K31" i="13"/>
  <c r="P31" i="13"/>
  <c r="K23" i="13"/>
  <c r="P23" i="13"/>
  <c r="K15" i="13"/>
  <c r="P15" i="13"/>
  <c r="K190" i="13"/>
  <c r="P190" i="13"/>
  <c r="K150" i="13"/>
  <c r="P150" i="13"/>
  <c r="K110" i="13"/>
  <c r="P110" i="13"/>
  <c r="K70" i="13"/>
  <c r="P70" i="13"/>
  <c r="K30" i="13"/>
  <c r="P30" i="13"/>
  <c r="K189" i="13"/>
  <c r="P189" i="13"/>
  <c r="K157" i="13"/>
  <c r="P157" i="13"/>
  <c r="K149" i="13"/>
  <c r="P149" i="13"/>
  <c r="K117" i="13"/>
  <c r="P117" i="13"/>
  <c r="K109" i="13"/>
  <c r="P109" i="13"/>
  <c r="K101" i="13"/>
  <c r="P101" i="13"/>
  <c r="K93" i="13"/>
  <c r="P93" i="13"/>
  <c r="K85" i="13"/>
  <c r="P85" i="13"/>
  <c r="K77" i="13"/>
  <c r="P77" i="13"/>
  <c r="K69" i="13"/>
  <c r="P69" i="13"/>
  <c r="K61" i="13"/>
  <c r="P61" i="13"/>
  <c r="K37" i="13"/>
  <c r="P37" i="13"/>
  <c r="K21" i="13"/>
  <c r="P21" i="13"/>
  <c r="K13" i="13"/>
  <c r="P13" i="13"/>
  <c r="K182" i="13"/>
  <c r="P182" i="13"/>
  <c r="K126" i="13"/>
  <c r="P126" i="13"/>
  <c r="K78" i="13"/>
  <c r="P78" i="13"/>
  <c r="K22" i="13"/>
  <c r="P22" i="13"/>
  <c r="K205" i="13"/>
  <c r="P205" i="13"/>
  <c r="K181" i="13"/>
  <c r="P181" i="13"/>
  <c r="K141" i="13"/>
  <c r="P141" i="13"/>
  <c r="K29" i="13"/>
  <c r="P29" i="13"/>
  <c r="K196" i="13"/>
  <c r="P196" i="13"/>
  <c r="K180" i="13"/>
  <c r="P180" i="13"/>
  <c r="K164" i="13"/>
  <c r="P164" i="13"/>
  <c r="K148" i="13"/>
  <c r="P148" i="13"/>
  <c r="K140" i="13"/>
  <c r="P140" i="13"/>
  <c r="K124" i="13"/>
  <c r="P124" i="13"/>
  <c r="K108" i="13"/>
  <c r="P108" i="13"/>
  <c r="K100" i="13"/>
  <c r="P100" i="13"/>
  <c r="K92" i="13"/>
  <c r="P92" i="13"/>
  <c r="K76" i="13"/>
  <c r="P76" i="13"/>
  <c r="K68" i="13"/>
  <c r="P68" i="13"/>
  <c r="K60" i="13"/>
  <c r="P60" i="13"/>
  <c r="K52" i="13"/>
  <c r="P52" i="13"/>
  <c r="K36" i="13"/>
  <c r="P36" i="13"/>
  <c r="K28" i="13"/>
  <c r="P28" i="13"/>
  <c r="K12" i="13"/>
  <c r="P12" i="13"/>
  <c r="K158" i="13"/>
  <c r="P158" i="13"/>
  <c r="K38" i="13"/>
  <c r="P38" i="13"/>
  <c r="K197" i="13"/>
  <c r="P197" i="13"/>
  <c r="K165" i="13"/>
  <c r="P165" i="13"/>
  <c r="K125" i="13"/>
  <c r="P125" i="13"/>
  <c r="K53" i="13"/>
  <c r="P53" i="13"/>
  <c r="K188" i="13"/>
  <c r="P188" i="13"/>
  <c r="K156" i="13"/>
  <c r="P156" i="13"/>
  <c r="K116" i="13"/>
  <c r="P116" i="13"/>
  <c r="K44" i="13"/>
  <c r="P44" i="13"/>
  <c r="K203" i="13"/>
  <c r="P203" i="13"/>
  <c r="K195" i="13"/>
  <c r="P195" i="13"/>
  <c r="K187" i="13"/>
  <c r="P187" i="13"/>
  <c r="K179" i="13"/>
  <c r="P179" i="13"/>
  <c r="K163" i="13"/>
  <c r="P163" i="13"/>
  <c r="K155" i="13"/>
  <c r="P155" i="13"/>
  <c r="K147" i="13"/>
  <c r="P147" i="13"/>
  <c r="K139" i="13"/>
  <c r="P139" i="13"/>
  <c r="K131" i="13"/>
  <c r="P131" i="13"/>
  <c r="K123" i="13"/>
  <c r="P123" i="13"/>
  <c r="K115" i="13"/>
  <c r="P115" i="13"/>
  <c r="K107" i="13"/>
  <c r="P107" i="13"/>
  <c r="K99" i="13"/>
  <c r="P99" i="13"/>
  <c r="K91" i="13"/>
  <c r="P91" i="13"/>
  <c r="K83" i="13"/>
  <c r="P83" i="13"/>
  <c r="K75" i="13"/>
  <c r="P75" i="13"/>
  <c r="K67" i="13"/>
  <c r="P67" i="13"/>
  <c r="K59" i="13"/>
  <c r="P59" i="13"/>
  <c r="K51" i="13"/>
  <c r="P51" i="13"/>
  <c r="K43" i="13"/>
  <c r="P43" i="13"/>
  <c r="K35" i="13"/>
  <c r="P35" i="13"/>
  <c r="K27" i="13"/>
  <c r="P27" i="13"/>
  <c r="K19" i="13"/>
  <c r="P19" i="13"/>
  <c r="K11" i="13"/>
  <c r="P11" i="13"/>
  <c r="K102" i="13"/>
  <c r="P102" i="13"/>
  <c r="K173" i="13"/>
  <c r="P173" i="13"/>
  <c r="K133" i="13"/>
  <c r="P133" i="13"/>
  <c r="K45" i="13"/>
  <c r="P45" i="13"/>
  <c r="K204" i="13"/>
  <c r="P204" i="13"/>
  <c r="K172" i="13"/>
  <c r="P172" i="13"/>
  <c r="K132" i="13"/>
  <c r="P132" i="13"/>
  <c r="K84" i="13"/>
  <c r="P84" i="13"/>
  <c r="K20" i="13"/>
  <c r="P20" i="13"/>
  <c r="K171" i="13"/>
  <c r="P171" i="13"/>
  <c r="K7" i="13"/>
  <c r="P7" i="13"/>
  <c r="K202" i="13"/>
  <c r="P202" i="13"/>
  <c r="K194" i="13"/>
  <c r="P194" i="13"/>
  <c r="K186" i="13"/>
  <c r="P186" i="13"/>
  <c r="K178" i="13"/>
  <c r="P178" i="13"/>
  <c r="K170" i="13"/>
  <c r="P170" i="13"/>
  <c r="K162" i="13"/>
  <c r="P162" i="13"/>
  <c r="K154" i="13"/>
  <c r="P154" i="13"/>
  <c r="K146" i="13"/>
  <c r="P146" i="13"/>
  <c r="K138" i="13"/>
  <c r="P138" i="13"/>
  <c r="K130" i="13"/>
  <c r="P130" i="13"/>
  <c r="K122" i="13"/>
  <c r="P122" i="13"/>
  <c r="K114" i="13"/>
  <c r="P114" i="13"/>
  <c r="K106" i="13"/>
  <c r="P106" i="13"/>
  <c r="K98" i="13"/>
  <c r="P98" i="13"/>
  <c r="K90" i="13"/>
  <c r="P90" i="13"/>
  <c r="K82" i="13"/>
  <c r="P82" i="13"/>
  <c r="K74" i="13"/>
  <c r="P74" i="13"/>
  <c r="K66" i="13"/>
  <c r="P66" i="13"/>
  <c r="K58" i="13"/>
  <c r="P58" i="13"/>
  <c r="K50" i="13"/>
  <c r="P50" i="13"/>
  <c r="K42" i="13"/>
  <c r="P42" i="13"/>
  <c r="K34" i="13"/>
  <c r="P34" i="13"/>
  <c r="K26" i="13"/>
  <c r="P26" i="13"/>
  <c r="K18" i="13"/>
  <c r="P18" i="13"/>
  <c r="K10" i="13"/>
  <c r="P10" i="13"/>
  <c r="K206" i="13"/>
  <c r="P206" i="13"/>
  <c r="K174" i="13"/>
  <c r="P174" i="13"/>
  <c r="K134" i="13"/>
  <c r="P134" i="13"/>
  <c r="K86" i="13"/>
  <c r="P86" i="13"/>
  <c r="K46" i="13"/>
  <c r="P46" i="13"/>
  <c r="K177" i="13"/>
  <c r="P177" i="13"/>
  <c r="K129" i="13"/>
  <c r="P129" i="13"/>
  <c r="K89" i="13"/>
  <c r="P89" i="13"/>
  <c r="K57" i="13"/>
  <c r="P57" i="13"/>
  <c r="K33" i="13"/>
  <c r="P33" i="13"/>
  <c r="K9" i="13"/>
  <c r="P9" i="13"/>
  <c r="K166" i="13"/>
  <c r="P166" i="13"/>
  <c r="K118" i="13"/>
  <c r="P118" i="13"/>
  <c r="K62" i="13"/>
  <c r="P62" i="13"/>
  <c r="K201" i="13"/>
  <c r="P201" i="13"/>
  <c r="K185" i="13"/>
  <c r="P185" i="13"/>
  <c r="K161" i="13"/>
  <c r="P161" i="13"/>
  <c r="K137" i="13"/>
  <c r="P137" i="13"/>
  <c r="K113" i="13"/>
  <c r="P113" i="13"/>
  <c r="K97" i="13"/>
  <c r="P97" i="13"/>
  <c r="K73" i="13"/>
  <c r="P73" i="13"/>
  <c r="K41" i="13"/>
  <c r="P41" i="13"/>
  <c r="K17" i="13"/>
  <c r="P17" i="13"/>
  <c r="K200" i="13"/>
  <c r="P200" i="13"/>
  <c r="K168" i="13"/>
  <c r="P168" i="13"/>
  <c r="K136" i="13"/>
  <c r="P136" i="13"/>
  <c r="K112" i="13"/>
  <c r="P112" i="13"/>
  <c r="K88" i="13"/>
  <c r="P88" i="13"/>
  <c r="K64" i="13"/>
  <c r="P64" i="13"/>
  <c r="K48" i="13"/>
  <c r="P48" i="13"/>
  <c r="K40" i="13"/>
  <c r="P40" i="13"/>
  <c r="K32" i="13"/>
  <c r="P32" i="13"/>
  <c r="K24" i="13"/>
  <c r="P24" i="13"/>
  <c r="K16" i="13"/>
  <c r="P16" i="13"/>
  <c r="AN204" i="13"/>
  <c r="AO204" i="13" s="1"/>
  <c r="AR204" i="13" s="1"/>
  <c r="AN198" i="13"/>
  <c r="AO198" i="13" s="1"/>
  <c r="AR198" i="13" s="1"/>
  <c r="AN191" i="13"/>
  <c r="AO191" i="13" s="1"/>
  <c r="AR191" i="13" s="1"/>
  <c r="AN94" i="13"/>
  <c r="AO94" i="13" s="1"/>
  <c r="AM94" i="13" s="1"/>
  <c r="AN182" i="13"/>
  <c r="AO182" i="13" s="1"/>
  <c r="AM182" i="13" s="1"/>
  <c r="AN186" i="13"/>
  <c r="AO186" i="13" s="1"/>
  <c r="AM186" i="13" s="1"/>
  <c r="AN34" i="13"/>
  <c r="AO34" i="13" s="1"/>
  <c r="AM34" i="13" s="1"/>
  <c r="AN196" i="13"/>
  <c r="AO196" i="13" s="1"/>
  <c r="AR196" i="13" s="1"/>
  <c r="AN64" i="13"/>
  <c r="AO64" i="13" s="1"/>
  <c r="AM64" i="13" s="1"/>
  <c r="AN152" i="13"/>
  <c r="AO152" i="13" s="1"/>
  <c r="AM152" i="13" s="1"/>
  <c r="AN153" i="13"/>
  <c r="AO153" i="13" s="1"/>
  <c r="AM153" i="13" s="1"/>
  <c r="AN131" i="13"/>
  <c r="AO131" i="13" s="1"/>
  <c r="AM131" i="13" s="1"/>
  <c r="AN41" i="13"/>
  <c r="AO41" i="13" s="1"/>
  <c r="AM41" i="13" s="1"/>
  <c r="AN98" i="13"/>
  <c r="AO98" i="13" s="1"/>
  <c r="AM98" i="13" s="1"/>
  <c r="AN116" i="13"/>
  <c r="AO116" i="13" s="1"/>
  <c r="AM116" i="13" s="1"/>
  <c r="AN53" i="13"/>
  <c r="AO53" i="13" s="1"/>
  <c r="AM53" i="13" s="1"/>
  <c r="AN125" i="13"/>
  <c r="AO125" i="13" s="1"/>
  <c r="AM125" i="13" s="1"/>
  <c r="AN185" i="13"/>
  <c r="AO185" i="13" s="1"/>
  <c r="AM185" i="13" s="1"/>
  <c r="AN214" i="13"/>
  <c r="AO214" i="13" s="1"/>
  <c r="AR214" i="13" s="1"/>
  <c r="AN30" i="13"/>
  <c r="AO30" i="13" s="1"/>
  <c r="AM30" i="13" s="1"/>
  <c r="AN118" i="13"/>
  <c r="AO118" i="13" s="1"/>
  <c r="AM118" i="13" s="1"/>
  <c r="AN179" i="13"/>
  <c r="AO179" i="13" s="1"/>
  <c r="AM179" i="13" s="1"/>
  <c r="AN138" i="13"/>
  <c r="AO138" i="13" s="1"/>
  <c r="AM138" i="13" s="1"/>
  <c r="AN220" i="13"/>
  <c r="AO220" i="13" s="1"/>
  <c r="AR220" i="13" s="1"/>
  <c r="AN104" i="13"/>
  <c r="AO104" i="13" s="1"/>
  <c r="AM104" i="13" s="1"/>
  <c r="AN168" i="13"/>
  <c r="AO168" i="13" s="1"/>
  <c r="AM168" i="13" s="1"/>
  <c r="AN221" i="13"/>
  <c r="AO221" i="13" s="1"/>
  <c r="AR221" i="13" s="1"/>
  <c r="AN81" i="13"/>
  <c r="AO81" i="13" s="1"/>
  <c r="AM81" i="13" s="1"/>
  <c r="AN178" i="13"/>
  <c r="AO178" i="13" s="1"/>
  <c r="AM178" i="13" s="1"/>
  <c r="AN36" i="13"/>
  <c r="AO36" i="13" s="1"/>
  <c r="AM36" i="13" s="1"/>
  <c r="AN132" i="13"/>
  <c r="AO132" i="13" s="1"/>
  <c r="AM132" i="13" s="1"/>
  <c r="AN77" i="13"/>
  <c r="AO77" i="13" s="1"/>
  <c r="AM77" i="13" s="1"/>
  <c r="AN141" i="13"/>
  <c r="AO141" i="13" s="1"/>
  <c r="AM141" i="13" s="1"/>
  <c r="AN75" i="13"/>
  <c r="AO75" i="13" s="1"/>
  <c r="AM75" i="13" s="1"/>
  <c r="AN22" i="13"/>
  <c r="AO22" i="13" s="1"/>
  <c r="AM22" i="13" s="1"/>
  <c r="AN74" i="13"/>
  <c r="AO74" i="13" s="1"/>
  <c r="AM74" i="13" s="1"/>
  <c r="AN160" i="13"/>
  <c r="AO160" i="13" s="1"/>
  <c r="AM160" i="13" s="1"/>
  <c r="AN12" i="13"/>
  <c r="AO12" i="13" s="1"/>
  <c r="AM12" i="13" s="1"/>
  <c r="AN133" i="13"/>
  <c r="AO133" i="13" s="1"/>
  <c r="AM133" i="13" s="1"/>
  <c r="AN222" i="13"/>
  <c r="AO222" i="13" s="1"/>
  <c r="AR222" i="13" s="1"/>
  <c r="AN46" i="13"/>
  <c r="AO46" i="13" s="1"/>
  <c r="AM46" i="13" s="1"/>
  <c r="AN126" i="13"/>
  <c r="AO126" i="13" s="1"/>
  <c r="AM126" i="13" s="1"/>
  <c r="AN26" i="13"/>
  <c r="AO26" i="13" s="1"/>
  <c r="AM26" i="13" s="1"/>
  <c r="AN27" i="13"/>
  <c r="AO27" i="13" s="1"/>
  <c r="AM27" i="13" s="1"/>
  <c r="AN112" i="13"/>
  <c r="AO112" i="13" s="1"/>
  <c r="AM112" i="13" s="1"/>
  <c r="AN176" i="13"/>
  <c r="AO176" i="13" s="1"/>
  <c r="AM176" i="13" s="1"/>
  <c r="AN89" i="13"/>
  <c r="AO89" i="13" s="1"/>
  <c r="AM89" i="13" s="1"/>
  <c r="AN83" i="13"/>
  <c r="AO83" i="13" s="1"/>
  <c r="AM83" i="13" s="1"/>
  <c r="AN199" i="13"/>
  <c r="AO199" i="13" s="1"/>
  <c r="AR199" i="13" s="1"/>
  <c r="AN52" i="13"/>
  <c r="AO52" i="13" s="1"/>
  <c r="AM52" i="13" s="1"/>
  <c r="AN140" i="13"/>
  <c r="AO140" i="13" s="1"/>
  <c r="AM140" i="13" s="1"/>
  <c r="AN85" i="13"/>
  <c r="AO85" i="13" s="1"/>
  <c r="AM85" i="13" s="1"/>
  <c r="AN123" i="13"/>
  <c r="AO123" i="13" s="1"/>
  <c r="AM123" i="13" s="1"/>
  <c r="AN110" i="13"/>
  <c r="AO110" i="13" s="1"/>
  <c r="AM110" i="13" s="1"/>
  <c r="AN88" i="13"/>
  <c r="AO88" i="13" s="1"/>
  <c r="AM88" i="13" s="1"/>
  <c r="AN73" i="13"/>
  <c r="AO73" i="13" s="1"/>
  <c r="AM73" i="13" s="1"/>
  <c r="AN124" i="13"/>
  <c r="AO124" i="13" s="1"/>
  <c r="AM124" i="13" s="1"/>
  <c r="AN54" i="13"/>
  <c r="AO54" i="13" s="1"/>
  <c r="AM54" i="13" s="1"/>
  <c r="AN134" i="13"/>
  <c r="AO134" i="13" s="1"/>
  <c r="AM134" i="13" s="1"/>
  <c r="AN58" i="13"/>
  <c r="AO58" i="13" s="1"/>
  <c r="AM58" i="13" s="1"/>
  <c r="AN24" i="13"/>
  <c r="AO24" i="13" s="1"/>
  <c r="AM24" i="13" s="1"/>
  <c r="AN120" i="13"/>
  <c r="AO120" i="13" s="1"/>
  <c r="AM120" i="13" s="1"/>
  <c r="AN18" i="13"/>
  <c r="AO18" i="13" s="1"/>
  <c r="AM18" i="13" s="1"/>
  <c r="AN97" i="13"/>
  <c r="AO97" i="13" s="1"/>
  <c r="AM97" i="13" s="1"/>
  <c r="AN107" i="13"/>
  <c r="AO107" i="13" s="1"/>
  <c r="AM107" i="13" s="1"/>
  <c r="AN60" i="13"/>
  <c r="AO60" i="13" s="1"/>
  <c r="AM60" i="13" s="1"/>
  <c r="AN164" i="13"/>
  <c r="AO164" i="13" s="1"/>
  <c r="AM164" i="13" s="1"/>
  <c r="AN201" i="13"/>
  <c r="AO201" i="13" s="1"/>
  <c r="AR201" i="13" s="1"/>
  <c r="AN93" i="13"/>
  <c r="AO93" i="13" s="1"/>
  <c r="AM93" i="13" s="1"/>
  <c r="AN173" i="13"/>
  <c r="AO173" i="13" s="1"/>
  <c r="AM173" i="13" s="1"/>
  <c r="AN163" i="13"/>
  <c r="AO163" i="13" s="1"/>
  <c r="AM163" i="13" s="1"/>
  <c r="AN162" i="13"/>
  <c r="AO162" i="13" s="1"/>
  <c r="AM162" i="13" s="1"/>
  <c r="AN69" i="13"/>
  <c r="AO69" i="13" s="1"/>
  <c r="AM69" i="13" s="1"/>
  <c r="AN209" i="13"/>
  <c r="AO209" i="13" s="1"/>
  <c r="AR209" i="13" s="1"/>
  <c r="AN62" i="13"/>
  <c r="AO62" i="13" s="1"/>
  <c r="AM62" i="13" s="1"/>
  <c r="AN150" i="13"/>
  <c r="AO150" i="13" s="1"/>
  <c r="AM150" i="13" s="1"/>
  <c r="AN114" i="13"/>
  <c r="AO114" i="13" s="1"/>
  <c r="AM114" i="13" s="1"/>
  <c r="AN223" i="13"/>
  <c r="AO223" i="13" s="1"/>
  <c r="AR223" i="13" s="1"/>
  <c r="AN40" i="13"/>
  <c r="AO40" i="13" s="1"/>
  <c r="AM40" i="13" s="1"/>
  <c r="AN128" i="13"/>
  <c r="AO128" i="13" s="1"/>
  <c r="AM128" i="13" s="1"/>
  <c r="AN57" i="13"/>
  <c r="AO57" i="13" s="1"/>
  <c r="AM57" i="13" s="1"/>
  <c r="AN122" i="13"/>
  <c r="AO122" i="13" s="1"/>
  <c r="AM122" i="13" s="1"/>
  <c r="AN197" i="13"/>
  <c r="AO197" i="13" s="1"/>
  <c r="AR197" i="13" s="1"/>
  <c r="AN129" i="13"/>
  <c r="AO129" i="13" s="1"/>
  <c r="AM129" i="13" s="1"/>
  <c r="AN50" i="13"/>
  <c r="AO50" i="13" s="1"/>
  <c r="AM50" i="13" s="1"/>
  <c r="AN147" i="13"/>
  <c r="AO147" i="13" s="1"/>
  <c r="AM147" i="13" s="1"/>
  <c r="AN91" i="13"/>
  <c r="AO91" i="13" s="1"/>
  <c r="AM91" i="13" s="1"/>
  <c r="AN68" i="13"/>
  <c r="AO68" i="13" s="1"/>
  <c r="AM68" i="13" s="1"/>
  <c r="AN180" i="13"/>
  <c r="AO180" i="13" s="1"/>
  <c r="AM180" i="13" s="1"/>
  <c r="AN13" i="13"/>
  <c r="AO13" i="13" s="1"/>
  <c r="AM13" i="13" s="1"/>
  <c r="AN181" i="13"/>
  <c r="AO181" i="13" s="1"/>
  <c r="AM181" i="13" s="1"/>
  <c r="AN190" i="13"/>
  <c r="AO190" i="13" s="1"/>
  <c r="AR190" i="13" s="1"/>
  <c r="AN212" i="13"/>
  <c r="AO212" i="13" s="1"/>
  <c r="AR212" i="13" s="1"/>
  <c r="AN217" i="13"/>
  <c r="AO217" i="13" s="1"/>
  <c r="AR217" i="13" s="1"/>
  <c r="AN70" i="13"/>
  <c r="AO70" i="13" s="1"/>
  <c r="AM70" i="13" s="1"/>
  <c r="AN158" i="13"/>
  <c r="AO158" i="13" s="1"/>
  <c r="AM158" i="13" s="1"/>
  <c r="AN177" i="13"/>
  <c r="AO177" i="13" s="1"/>
  <c r="AM177" i="13" s="1"/>
  <c r="AN48" i="13"/>
  <c r="AO48" i="13" s="1"/>
  <c r="AM48" i="13" s="1"/>
  <c r="AN137" i="13"/>
  <c r="AO137" i="13" s="1"/>
  <c r="AM137" i="13" s="1"/>
  <c r="AN170" i="13"/>
  <c r="AO170" i="13" s="1"/>
  <c r="AM170" i="13" s="1"/>
  <c r="AN9" i="13"/>
  <c r="AO9" i="13" s="1"/>
  <c r="AN82" i="13"/>
  <c r="AO82" i="13" s="1"/>
  <c r="AM82" i="13" s="1"/>
  <c r="AN171" i="13"/>
  <c r="AO171" i="13" s="1"/>
  <c r="AM171" i="13" s="1"/>
  <c r="AN187" i="13"/>
  <c r="AO187" i="13" s="1"/>
  <c r="AM187" i="13" s="1"/>
  <c r="AN76" i="13"/>
  <c r="AO76" i="13" s="1"/>
  <c r="AM76" i="13" s="1"/>
  <c r="AN188" i="13"/>
  <c r="AO188" i="13" s="1"/>
  <c r="AR188" i="13" s="1"/>
  <c r="AN21" i="13"/>
  <c r="AO21" i="13" s="1"/>
  <c r="AM21" i="13" s="1"/>
  <c r="AN189" i="13"/>
  <c r="AO189" i="13" s="1"/>
  <c r="AN8" i="13"/>
  <c r="AO8" i="13" s="1"/>
  <c r="AN86" i="13"/>
  <c r="AO86" i="13" s="1"/>
  <c r="AM86" i="13" s="1"/>
  <c r="AN174" i="13"/>
  <c r="AO174" i="13" s="1"/>
  <c r="AM174" i="13" s="1"/>
  <c r="AN154" i="13"/>
  <c r="AO154" i="13" s="1"/>
  <c r="AM154" i="13" s="1"/>
  <c r="AN19" i="13"/>
  <c r="AO19" i="13" s="1"/>
  <c r="AM19" i="13" s="1"/>
  <c r="AN56" i="13"/>
  <c r="AO56" i="13" s="1"/>
  <c r="AM56" i="13" s="1"/>
  <c r="AN51" i="13"/>
  <c r="AO51" i="13" s="1"/>
  <c r="AM51" i="13" s="1"/>
  <c r="AN205" i="13"/>
  <c r="AO205" i="13" s="1"/>
  <c r="AR205" i="13" s="1"/>
  <c r="AN17" i="13"/>
  <c r="AO17" i="13" s="1"/>
  <c r="AM17" i="13" s="1"/>
  <c r="AN169" i="13"/>
  <c r="AO169" i="13" s="1"/>
  <c r="AM169" i="13" s="1"/>
  <c r="AN106" i="13"/>
  <c r="AO106" i="13" s="1"/>
  <c r="AM106" i="13" s="1"/>
  <c r="AN100" i="13"/>
  <c r="AO100" i="13" s="1"/>
  <c r="AM100" i="13" s="1"/>
  <c r="AN29" i="13"/>
  <c r="AO29" i="13" s="1"/>
  <c r="AM29" i="13" s="1"/>
  <c r="AN195" i="13"/>
  <c r="AO195" i="13" s="1"/>
  <c r="AR195" i="13" s="1"/>
  <c r="AN203" i="13"/>
  <c r="AO203" i="13" s="1"/>
  <c r="AR203" i="13" s="1"/>
  <c r="AN211" i="13"/>
  <c r="AO211" i="13" s="1"/>
  <c r="AR211" i="13" s="1"/>
  <c r="AN219" i="13"/>
  <c r="AO219" i="13" s="1"/>
  <c r="AR219" i="13" s="1"/>
  <c r="AN194" i="13"/>
  <c r="AO194" i="13" s="1"/>
  <c r="AR194" i="13" s="1"/>
  <c r="AN202" i="13"/>
  <c r="AO202" i="13" s="1"/>
  <c r="AR202" i="13" s="1"/>
  <c r="AN210" i="13"/>
  <c r="AO210" i="13" s="1"/>
  <c r="AR210" i="13" s="1"/>
  <c r="AN218" i="13"/>
  <c r="AO218" i="13" s="1"/>
  <c r="AR218" i="13" s="1"/>
  <c r="AN208" i="13"/>
  <c r="AO208" i="13" s="1"/>
  <c r="AR208" i="13" s="1"/>
  <c r="AN55" i="13"/>
  <c r="AO55" i="13" s="1"/>
  <c r="AM55" i="13" s="1"/>
  <c r="AN119" i="13"/>
  <c r="AO119" i="13" s="1"/>
  <c r="AM119" i="13" s="1"/>
  <c r="AN183" i="13"/>
  <c r="AO183" i="13" s="1"/>
  <c r="AM183" i="13" s="1"/>
  <c r="AN31" i="13"/>
  <c r="AO31" i="13" s="1"/>
  <c r="AM31" i="13" s="1"/>
  <c r="AN95" i="13"/>
  <c r="AO95" i="13" s="1"/>
  <c r="AM95" i="13" s="1"/>
  <c r="AN216" i="13"/>
  <c r="AO216" i="13" s="1"/>
  <c r="AR216" i="13" s="1"/>
  <c r="AN63" i="13"/>
  <c r="AO63" i="13" s="1"/>
  <c r="AM63" i="13" s="1"/>
  <c r="AN127" i="13"/>
  <c r="AO127" i="13" s="1"/>
  <c r="AM127" i="13" s="1"/>
  <c r="AN7" i="13"/>
  <c r="AO7" i="13" s="1"/>
  <c r="AN224" i="13"/>
  <c r="AO224" i="13" s="1"/>
  <c r="AR224" i="13" s="1"/>
  <c r="AN71" i="13"/>
  <c r="AO71" i="13" s="1"/>
  <c r="AM71" i="13" s="1"/>
  <c r="AN135" i="13"/>
  <c r="AO135" i="13" s="1"/>
  <c r="AM135" i="13" s="1"/>
  <c r="AN15" i="13"/>
  <c r="AO15" i="13" s="1"/>
  <c r="AM15" i="13" s="1"/>
  <c r="AN79" i="13"/>
  <c r="AO79" i="13" s="1"/>
  <c r="AM79" i="13" s="1"/>
  <c r="AN143" i="13"/>
  <c r="AO143" i="13" s="1"/>
  <c r="AM143" i="13" s="1"/>
  <c r="AN23" i="13"/>
  <c r="AO23" i="13" s="1"/>
  <c r="AM23" i="13" s="1"/>
  <c r="AN151" i="13"/>
  <c r="AO151" i="13" s="1"/>
  <c r="AM151" i="13" s="1"/>
  <c r="AN87" i="13"/>
  <c r="AO87" i="13" s="1"/>
  <c r="AM87" i="13" s="1"/>
  <c r="AN159" i="13"/>
  <c r="AO159" i="13" s="1"/>
  <c r="AM159" i="13" s="1"/>
  <c r="AN192" i="13"/>
  <c r="AO192" i="13" s="1"/>
  <c r="AR192" i="13" s="1"/>
  <c r="AN39" i="13"/>
  <c r="AO39" i="13" s="1"/>
  <c r="AM39" i="13" s="1"/>
  <c r="AN103" i="13"/>
  <c r="AO103" i="13" s="1"/>
  <c r="AM103" i="13" s="1"/>
  <c r="AN167" i="13"/>
  <c r="AO167" i="13" s="1"/>
  <c r="AM167" i="13" s="1"/>
  <c r="AN200" i="13"/>
  <c r="AO200" i="13" s="1"/>
  <c r="AR200" i="13" s="1"/>
  <c r="AN47" i="13"/>
  <c r="AO47" i="13" s="1"/>
  <c r="AM47" i="13" s="1"/>
  <c r="AN111" i="13"/>
  <c r="AO111" i="13" s="1"/>
  <c r="AM111" i="13" s="1"/>
  <c r="AN175" i="13"/>
  <c r="AO175" i="13" s="1"/>
  <c r="AM175" i="13" s="1"/>
  <c r="AN14" i="13"/>
  <c r="AO14" i="13" s="1"/>
  <c r="AM14" i="13" s="1"/>
  <c r="AN78" i="13"/>
  <c r="AO78" i="13" s="1"/>
  <c r="AM78" i="13" s="1"/>
  <c r="AN142" i="13"/>
  <c r="AO142" i="13" s="1"/>
  <c r="AM142" i="13" s="1"/>
  <c r="AN161" i="13"/>
  <c r="AO161" i="13" s="1"/>
  <c r="AM161" i="13" s="1"/>
  <c r="AN59" i="13"/>
  <c r="AO59" i="13" s="1"/>
  <c r="AM59" i="13" s="1"/>
  <c r="AN115" i="13"/>
  <c r="AO115" i="13" s="1"/>
  <c r="AM115" i="13" s="1"/>
  <c r="AN72" i="13"/>
  <c r="AO72" i="13" s="1"/>
  <c r="AM72" i="13" s="1"/>
  <c r="AN184" i="13"/>
  <c r="AO184" i="13" s="1"/>
  <c r="AM184" i="13" s="1"/>
  <c r="AN213" i="13"/>
  <c r="AO213" i="13" s="1"/>
  <c r="AR213" i="13" s="1"/>
  <c r="AN25" i="13"/>
  <c r="AO25" i="13" s="1"/>
  <c r="AM25" i="13" s="1"/>
  <c r="AN105" i="13"/>
  <c r="AO105" i="13" s="1"/>
  <c r="AM105" i="13" s="1"/>
  <c r="AN146" i="13"/>
  <c r="AO146" i="13" s="1"/>
  <c r="AM146" i="13" s="1"/>
  <c r="AN43" i="13"/>
  <c r="AO43" i="13" s="1"/>
  <c r="AM43" i="13" s="1"/>
  <c r="AN20" i="13"/>
  <c r="AO20" i="13" s="1"/>
  <c r="AM20" i="13" s="1"/>
  <c r="AN84" i="13"/>
  <c r="AO84" i="13" s="1"/>
  <c r="AM84" i="13" s="1"/>
  <c r="AN148" i="13"/>
  <c r="AO148" i="13" s="1"/>
  <c r="AM148" i="13" s="1"/>
  <c r="AN37" i="13"/>
  <c r="AO37" i="13" s="1"/>
  <c r="AM37" i="13" s="1"/>
  <c r="AN101" i="13"/>
  <c r="AO101" i="13" s="1"/>
  <c r="AM101" i="13" s="1"/>
  <c r="AN149" i="13"/>
  <c r="AO149" i="13" s="1"/>
  <c r="AM149" i="13" s="1"/>
  <c r="AN99" i="13"/>
  <c r="AO99" i="13" s="1"/>
  <c r="AM99" i="13" s="1"/>
  <c r="AN65" i="13"/>
  <c r="AO65" i="13" s="1"/>
  <c r="AM65" i="13" s="1"/>
  <c r="AN16" i="13"/>
  <c r="AO16" i="13" s="1"/>
  <c r="AM16" i="13" s="1"/>
  <c r="AN80" i="13"/>
  <c r="AO80" i="13" s="1"/>
  <c r="AM80" i="13" s="1"/>
  <c r="AN136" i="13"/>
  <c r="AO136" i="13" s="1"/>
  <c r="AM136" i="13" s="1"/>
  <c r="AN33" i="13"/>
  <c r="AO33" i="13" s="1"/>
  <c r="AM33" i="13" s="1"/>
  <c r="AN121" i="13"/>
  <c r="AO121" i="13" s="1"/>
  <c r="AM121" i="13" s="1"/>
  <c r="AN42" i="13"/>
  <c r="AO42" i="13" s="1"/>
  <c r="AM42" i="13" s="1"/>
  <c r="AN67" i="13"/>
  <c r="AO67" i="13" s="1"/>
  <c r="AM67" i="13" s="1"/>
  <c r="AN28" i="13"/>
  <c r="AO28" i="13" s="1"/>
  <c r="AM28" i="13" s="1"/>
  <c r="AN92" i="13"/>
  <c r="AO92" i="13" s="1"/>
  <c r="AM92" i="13" s="1"/>
  <c r="AN156" i="13"/>
  <c r="AO156" i="13" s="1"/>
  <c r="AM156" i="13" s="1"/>
  <c r="AN45" i="13"/>
  <c r="AO45" i="13" s="1"/>
  <c r="AM45" i="13" s="1"/>
  <c r="AN109" i="13"/>
  <c r="AO109" i="13" s="1"/>
  <c r="AM109" i="13" s="1"/>
  <c r="AN157" i="13"/>
  <c r="AO157" i="13" s="1"/>
  <c r="AM157" i="13" s="1"/>
  <c r="AN215" i="13"/>
  <c r="AO215" i="13" s="1"/>
  <c r="AR215" i="13" s="1"/>
  <c r="AN38" i="13"/>
  <c r="AO38" i="13" s="1"/>
  <c r="AM38" i="13" s="1"/>
  <c r="AN102" i="13"/>
  <c r="AO102" i="13" s="1"/>
  <c r="AM102" i="13" s="1"/>
  <c r="AN166" i="13"/>
  <c r="AO166" i="13" s="1"/>
  <c r="AM166" i="13" s="1"/>
  <c r="AN90" i="13"/>
  <c r="AO90" i="13" s="1"/>
  <c r="AM90" i="13" s="1"/>
  <c r="AN207" i="13"/>
  <c r="AO207" i="13" s="1"/>
  <c r="AR207" i="13" s="1"/>
  <c r="AN155" i="13"/>
  <c r="AO155" i="13" s="1"/>
  <c r="AM155" i="13" s="1"/>
  <c r="AN32" i="13"/>
  <c r="AO32" i="13" s="1"/>
  <c r="AM32" i="13" s="1"/>
  <c r="AN96" i="13"/>
  <c r="AO96" i="13" s="1"/>
  <c r="AM96" i="13" s="1"/>
  <c r="AN144" i="13"/>
  <c r="AO144" i="13" s="1"/>
  <c r="AM144" i="13" s="1"/>
  <c r="AN113" i="13"/>
  <c r="AO113" i="13" s="1"/>
  <c r="AM113" i="13" s="1"/>
  <c r="AN66" i="13"/>
  <c r="AO66" i="13" s="1"/>
  <c r="AM66" i="13" s="1"/>
  <c r="AN49" i="13"/>
  <c r="AO49" i="13" s="1"/>
  <c r="AM49" i="13" s="1"/>
  <c r="AN145" i="13"/>
  <c r="AO145" i="13" s="1"/>
  <c r="AM145" i="13" s="1"/>
  <c r="AN10" i="13"/>
  <c r="AO10" i="13" s="1"/>
  <c r="AM10" i="13" s="1"/>
  <c r="AN35" i="13"/>
  <c r="AO35" i="13" s="1"/>
  <c r="AM35" i="13" s="1"/>
  <c r="AN130" i="13"/>
  <c r="AO130" i="13" s="1"/>
  <c r="AM130" i="13" s="1"/>
  <c r="AN139" i="13"/>
  <c r="AO139" i="13" s="1"/>
  <c r="AM139" i="13" s="1"/>
  <c r="AN44" i="13"/>
  <c r="AO44" i="13" s="1"/>
  <c r="AM44" i="13" s="1"/>
  <c r="AN108" i="13"/>
  <c r="AO108" i="13" s="1"/>
  <c r="AM108" i="13" s="1"/>
  <c r="AN172" i="13"/>
  <c r="AO172" i="13" s="1"/>
  <c r="AM172" i="13" s="1"/>
  <c r="AN193" i="13"/>
  <c r="AO193" i="13" s="1"/>
  <c r="AR193" i="13" s="1"/>
  <c r="AN61" i="13"/>
  <c r="AO61" i="13" s="1"/>
  <c r="AM61" i="13" s="1"/>
  <c r="AN165" i="13"/>
  <c r="AO165" i="13" s="1"/>
  <c r="AM165" i="13" s="1"/>
  <c r="AN11" i="13"/>
  <c r="AO11" i="13" s="1"/>
  <c r="AM11" i="13" s="1"/>
  <c r="W167" i="13"/>
  <c r="X167" i="13" s="1"/>
  <c r="AR170" i="13"/>
  <c r="AR181" i="13"/>
  <c r="AR164" i="13"/>
  <c r="W107" i="13"/>
  <c r="X107" i="13" s="1"/>
  <c r="V107" i="13" s="1"/>
  <c r="W153" i="13"/>
  <c r="X153" i="13" s="1"/>
  <c r="V153" i="13" s="1"/>
  <c r="AR166" i="13"/>
  <c r="AR189" i="13"/>
  <c r="AR178" i="13"/>
  <c r="W59" i="13"/>
  <c r="X59" i="13" s="1"/>
  <c r="V59" i="13" s="1"/>
  <c r="W28" i="13"/>
  <c r="X28" i="13" s="1"/>
  <c r="V28" i="13" s="1"/>
  <c r="W20" i="13"/>
  <c r="X20" i="13" s="1"/>
  <c r="V20" i="13" s="1"/>
  <c r="W156" i="13"/>
  <c r="X156" i="13" s="1"/>
  <c r="V156" i="13" s="1"/>
  <c r="W148" i="13"/>
  <c r="X148" i="13" s="1"/>
  <c r="V148" i="13" s="1"/>
  <c r="W88" i="13"/>
  <c r="X88" i="13" s="1"/>
  <c r="V88" i="13" s="1"/>
  <c r="W71" i="13"/>
  <c r="X71" i="13" s="1"/>
  <c r="V71" i="13" s="1"/>
  <c r="W160" i="13"/>
  <c r="X160" i="13" s="1"/>
  <c r="W184" i="13"/>
  <c r="X184" i="13" s="1"/>
  <c r="W183" i="13"/>
  <c r="X183" i="13" s="1"/>
  <c r="W66" i="13"/>
  <c r="X66" i="13" s="1"/>
  <c r="V66" i="13" s="1"/>
  <c r="W70" i="13"/>
  <c r="X70" i="13" s="1"/>
  <c r="V70" i="13" s="1"/>
  <c r="W25" i="13"/>
  <c r="X25" i="13" s="1"/>
  <c r="V25" i="13" s="1"/>
  <c r="W130" i="13"/>
  <c r="X130" i="13" s="1"/>
  <c r="V130" i="13" s="1"/>
  <c r="W134" i="13"/>
  <c r="X134" i="13" s="1"/>
  <c r="V134" i="13" s="1"/>
  <c r="W89" i="13"/>
  <c r="X89" i="13" s="1"/>
  <c r="V89" i="13" s="1"/>
  <c r="W194" i="13"/>
  <c r="X194" i="13" s="1"/>
  <c r="W198" i="13"/>
  <c r="X198" i="13" s="1"/>
  <c r="AA198" i="13" s="1"/>
  <c r="W15" i="13"/>
  <c r="X15" i="13" s="1"/>
  <c r="V15" i="13" s="1"/>
  <c r="W79" i="13"/>
  <c r="X79" i="13" s="1"/>
  <c r="V79" i="13" s="1"/>
  <c r="W40" i="13"/>
  <c r="X40" i="13" s="1"/>
  <c r="V40" i="13" s="1"/>
  <c r="W33" i="13"/>
  <c r="X33" i="13" s="1"/>
  <c r="V33" i="13" s="1"/>
  <c r="W97" i="13"/>
  <c r="X97" i="13" s="1"/>
  <c r="V97" i="13" s="1"/>
  <c r="W161" i="13"/>
  <c r="X161" i="13" s="1"/>
  <c r="W75" i="13"/>
  <c r="X75" i="13" s="1"/>
  <c r="V75" i="13" s="1"/>
  <c r="W36" i="13"/>
  <c r="X36" i="13" s="1"/>
  <c r="V36" i="13" s="1"/>
  <c r="W164" i="13"/>
  <c r="X164" i="13" s="1"/>
  <c r="W10" i="13"/>
  <c r="X10" i="13" s="1"/>
  <c r="V10" i="13" s="1"/>
  <c r="W74" i="13"/>
  <c r="X74" i="13" s="1"/>
  <c r="V74" i="13" s="1"/>
  <c r="W138" i="13"/>
  <c r="X138" i="13" s="1"/>
  <c r="V138" i="13" s="1"/>
  <c r="W19" i="13"/>
  <c r="X19" i="13" s="1"/>
  <c r="V19" i="13" s="1"/>
  <c r="W115" i="13"/>
  <c r="X115" i="13" s="1"/>
  <c r="V115" i="13" s="1"/>
  <c r="W44" i="13"/>
  <c r="X44" i="13" s="1"/>
  <c r="V44" i="13" s="1"/>
  <c r="W172" i="13"/>
  <c r="X172" i="13" s="1"/>
  <c r="W128" i="13"/>
  <c r="X128" i="13" s="1"/>
  <c r="V128" i="13" s="1"/>
  <c r="W14" i="13"/>
  <c r="X14" i="13" s="1"/>
  <c r="V14" i="13" s="1"/>
  <c r="W78" i="13"/>
  <c r="X78" i="13" s="1"/>
  <c r="V78" i="13" s="1"/>
  <c r="W142" i="13"/>
  <c r="X142" i="13" s="1"/>
  <c r="V142" i="13" s="1"/>
  <c r="W119" i="13"/>
  <c r="X119" i="13" s="1"/>
  <c r="V119" i="13" s="1"/>
  <c r="W23" i="13"/>
  <c r="X23" i="13" s="1"/>
  <c r="V23" i="13" s="1"/>
  <c r="W87" i="13"/>
  <c r="X87" i="13" s="1"/>
  <c r="V87" i="13" s="1"/>
  <c r="W80" i="13"/>
  <c r="X80" i="13" s="1"/>
  <c r="V80" i="13" s="1"/>
  <c r="W41" i="13"/>
  <c r="X41" i="13" s="1"/>
  <c r="V41" i="13" s="1"/>
  <c r="W105" i="13"/>
  <c r="X105" i="13" s="1"/>
  <c r="V105" i="13" s="1"/>
  <c r="W169" i="13"/>
  <c r="X169" i="13" s="1"/>
  <c r="W99" i="13"/>
  <c r="X99" i="13" s="1"/>
  <c r="V99" i="13" s="1"/>
  <c r="W60" i="13"/>
  <c r="X60" i="13" s="1"/>
  <c r="V60" i="13" s="1"/>
  <c r="W180" i="13"/>
  <c r="X180" i="13" s="1"/>
  <c r="W18" i="13"/>
  <c r="X18" i="13" s="1"/>
  <c r="V18" i="13" s="1"/>
  <c r="W82" i="13"/>
  <c r="X82" i="13" s="1"/>
  <c r="V82" i="13" s="1"/>
  <c r="W146" i="13"/>
  <c r="X146" i="13" s="1"/>
  <c r="V146" i="13" s="1"/>
  <c r="W27" i="13"/>
  <c r="X27" i="13" s="1"/>
  <c r="V27" i="13" s="1"/>
  <c r="W131" i="13"/>
  <c r="X131" i="13" s="1"/>
  <c r="V131" i="13" s="1"/>
  <c r="W52" i="13"/>
  <c r="X52" i="13" s="1"/>
  <c r="V52" i="13" s="1"/>
  <c r="W188" i="13"/>
  <c r="X188" i="13" s="1"/>
  <c r="W168" i="13"/>
  <c r="X168" i="13" s="1"/>
  <c r="W22" i="13"/>
  <c r="X22" i="13" s="1"/>
  <c r="V22" i="13" s="1"/>
  <c r="W86" i="13"/>
  <c r="X86" i="13" s="1"/>
  <c r="V86" i="13" s="1"/>
  <c r="W150" i="13"/>
  <c r="X150" i="13" s="1"/>
  <c r="V150" i="13" s="1"/>
  <c r="W7" i="13"/>
  <c r="X7" i="13" s="1"/>
  <c r="V7" i="13" s="1"/>
  <c r="W37" i="13"/>
  <c r="X37" i="13" s="1"/>
  <c r="V37" i="13" s="1"/>
  <c r="W77" i="13"/>
  <c r="X77" i="13" s="1"/>
  <c r="V77" i="13" s="1"/>
  <c r="W133" i="13"/>
  <c r="X133" i="13" s="1"/>
  <c r="V133" i="13" s="1"/>
  <c r="W197" i="13"/>
  <c r="X197" i="13" s="1"/>
  <c r="W61" i="13"/>
  <c r="X61" i="13" s="1"/>
  <c r="V61" i="13" s="1"/>
  <c r="W125" i="13"/>
  <c r="X125" i="13" s="1"/>
  <c r="V125" i="13" s="1"/>
  <c r="W165" i="13"/>
  <c r="X165" i="13" s="1"/>
  <c r="W13" i="13"/>
  <c r="X13" i="13" s="1"/>
  <c r="V13" i="13" s="1"/>
  <c r="W117" i="13"/>
  <c r="X117" i="13" s="1"/>
  <c r="V117" i="13" s="1"/>
  <c r="W189" i="13"/>
  <c r="X189" i="13" s="1"/>
  <c r="W21" i="13"/>
  <c r="X21" i="13" s="1"/>
  <c r="V21" i="13" s="1"/>
  <c r="W69" i="13"/>
  <c r="X69" i="13" s="1"/>
  <c r="V69" i="13" s="1"/>
  <c r="W109" i="13"/>
  <c r="X109" i="13" s="1"/>
  <c r="V109" i="13" s="1"/>
  <c r="W173" i="13"/>
  <c r="X173" i="13" s="1"/>
  <c r="W45" i="13"/>
  <c r="X45" i="13" s="1"/>
  <c r="V45" i="13" s="1"/>
  <c r="W85" i="13"/>
  <c r="X85" i="13" s="1"/>
  <c r="V85" i="13" s="1"/>
  <c r="W149" i="13"/>
  <c r="X149" i="13" s="1"/>
  <c r="V149" i="13" s="1"/>
  <c r="W29" i="13"/>
  <c r="X29" i="13" s="1"/>
  <c r="V29" i="13" s="1"/>
  <c r="W93" i="13"/>
  <c r="X93" i="13" s="1"/>
  <c r="V93" i="13" s="1"/>
  <c r="W157" i="13"/>
  <c r="X157" i="13" s="1"/>
  <c r="V157" i="13" s="1"/>
  <c r="W53" i="13"/>
  <c r="X53" i="13" s="1"/>
  <c r="V53" i="13" s="1"/>
  <c r="W101" i="13"/>
  <c r="X101" i="13" s="1"/>
  <c r="V101" i="13" s="1"/>
  <c r="W141" i="13"/>
  <c r="X141" i="13" s="1"/>
  <c r="V141" i="13" s="1"/>
  <c r="W181" i="13"/>
  <c r="X181" i="13" s="1"/>
  <c r="W31" i="13"/>
  <c r="X31" i="13" s="1"/>
  <c r="V31" i="13" s="1"/>
  <c r="W95" i="13"/>
  <c r="X95" i="13" s="1"/>
  <c r="V95" i="13" s="1"/>
  <c r="W112" i="13"/>
  <c r="X112" i="13" s="1"/>
  <c r="V112" i="13" s="1"/>
  <c r="W49" i="13"/>
  <c r="X49" i="13" s="1"/>
  <c r="V49" i="13" s="1"/>
  <c r="W113" i="13"/>
  <c r="X113" i="13" s="1"/>
  <c r="V113" i="13" s="1"/>
  <c r="W177" i="13"/>
  <c r="X177" i="13" s="1"/>
  <c r="W123" i="13"/>
  <c r="X123" i="13" s="1"/>
  <c r="V123" i="13" s="1"/>
  <c r="W76" i="13"/>
  <c r="X76" i="13" s="1"/>
  <c r="V76" i="13" s="1"/>
  <c r="W135" i="13"/>
  <c r="X135" i="13" s="1"/>
  <c r="V135" i="13" s="1"/>
  <c r="W26" i="13"/>
  <c r="X26" i="13" s="1"/>
  <c r="V26" i="13" s="1"/>
  <c r="W90" i="13"/>
  <c r="X90" i="13" s="1"/>
  <c r="V90" i="13" s="1"/>
  <c r="W154" i="13"/>
  <c r="X154" i="13" s="1"/>
  <c r="V154" i="13" s="1"/>
  <c r="W35" i="13"/>
  <c r="X35" i="13" s="1"/>
  <c r="V35" i="13" s="1"/>
  <c r="W147" i="13"/>
  <c r="X147" i="13" s="1"/>
  <c r="V147" i="13" s="1"/>
  <c r="W68" i="13"/>
  <c r="X68" i="13" s="1"/>
  <c r="V68" i="13" s="1"/>
  <c r="W196" i="13"/>
  <c r="X196" i="13" s="1"/>
  <c r="W151" i="13"/>
  <c r="X151" i="13" s="1"/>
  <c r="V151" i="13" s="1"/>
  <c r="W30" i="13"/>
  <c r="X30" i="13" s="1"/>
  <c r="V30" i="13" s="1"/>
  <c r="W94" i="13"/>
  <c r="X94" i="13" s="1"/>
  <c r="V94" i="13" s="1"/>
  <c r="W158" i="13"/>
  <c r="X158" i="13" s="1"/>
  <c r="W8" i="13"/>
  <c r="X8" i="13" s="1"/>
  <c r="V8" i="13" s="1"/>
  <c r="W39" i="13"/>
  <c r="X39" i="13" s="1"/>
  <c r="V39" i="13" s="1"/>
  <c r="W103" i="13"/>
  <c r="X103" i="13" s="1"/>
  <c r="V103" i="13" s="1"/>
  <c r="W152" i="13"/>
  <c r="X152" i="13" s="1"/>
  <c r="V152" i="13" s="1"/>
  <c r="W57" i="13"/>
  <c r="X57" i="13" s="1"/>
  <c r="V57" i="13" s="1"/>
  <c r="W121" i="13"/>
  <c r="X121" i="13" s="1"/>
  <c r="V121" i="13" s="1"/>
  <c r="W185" i="13"/>
  <c r="X185" i="13" s="1"/>
  <c r="W139" i="13"/>
  <c r="X139" i="13" s="1"/>
  <c r="V139" i="13" s="1"/>
  <c r="W92" i="13"/>
  <c r="X92" i="13" s="1"/>
  <c r="V92" i="13" s="1"/>
  <c r="W191" i="13"/>
  <c r="X191" i="13" s="1"/>
  <c r="W34" i="13"/>
  <c r="X34" i="13" s="1"/>
  <c r="V34" i="13" s="1"/>
  <c r="W98" i="13"/>
  <c r="X98" i="13" s="1"/>
  <c r="V98" i="13" s="1"/>
  <c r="W162" i="13"/>
  <c r="X162" i="13" s="1"/>
  <c r="W51" i="13"/>
  <c r="X51" i="13" s="1"/>
  <c r="V51" i="13" s="1"/>
  <c r="W163" i="13"/>
  <c r="X163" i="13" s="1"/>
  <c r="W84" i="13"/>
  <c r="X84" i="13" s="1"/>
  <c r="V84" i="13" s="1"/>
  <c r="W111" i="13"/>
  <c r="X111" i="13" s="1"/>
  <c r="V111" i="13" s="1"/>
  <c r="W32" i="13"/>
  <c r="X32" i="13" s="1"/>
  <c r="V32" i="13" s="1"/>
  <c r="W38" i="13"/>
  <c r="X38" i="13" s="1"/>
  <c r="V38" i="13" s="1"/>
  <c r="W102" i="13"/>
  <c r="X102" i="13" s="1"/>
  <c r="V102" i="13" s="1"/>
  <c r="W166" i="13"/>
  <c r="X166" i="13" s="1"/>
  <c r="W56" i="13"/>
  <c r="X56" i="13" s="1"/>
  <c r="V56" i="13" s="1"/>
  <c r="W47" i="13"/>
  <c r="X47" i="13" s="1"/>
  <c r="V47" i="13" s="1"/>
  <c r="W127" i="13"/>
  <c r="X127" i="13" s="1"/>
  <c r="V127" i="13" s="1"/>
  <c r="W192" i="13"/>
  <c r="X192" i="13" s="1"/>
  <c r="W65" i="13"/>
  <c r="X65" i="13" s="1"/>
  <c r="V65" i="13" s="1"/>
  <c r="W129" i="13"/>
  <c r="X129" i="13" s="1"/>
  <c r="V129" i="13" s="1"/>
  <c r="W193" i="13"/>
  <c r="X193" i="13" s="1"/>
  <c r="W155" i="13"/>
  <c r="X155" i="13" s="1"/>
  <c r="V155" i="13" s="1"/>
  <c r="W108" i="13"/>
  <c r="X108" i="13" s="1"/>
  <c r="V108" i="13" s="1"/>
  <c r="W24" i="13"/>
  <c r="X24" i="13" s="1"/>
  <c r="V24" i="13" s="1"/>
  <c r="W42" i="13"/>
  <c r="X42" i="13" s="1"/>
  <c r="V42" i="13" s="1"/>
  <c r="W106" i="13"/>
  <c r="X106" i="13" s="1"/>
  <c r="V106" i="13" s="1"/>
  <c r="W170" i="13"/>
  <c r="X170" i="13" s="1"/>
  <c r="W67" i="13"/>
  <c r="X67" i="13" s="1"/>
  <c r="V67" i="13" s="1"/>
  <c r="W171" i="13"/>
  <c r="X171" i="13" s="1"/>
  <c r="W100" i="13"/>
  <c r="X100" i="13" s="1"/>
  <c r="V100" i="13" s="1"/>
  <c r="W175" i="13"/>
  <c r="X175" i="13" s="1"/>
  <c r="W64" i="13"/>
  <c r="X64" i="13" s="1"/>
  <c r="V64" i="13" s="1"/>
  <c r="W46" i="13"/>
  <c r="X46" i="13" s="1"/>
  <c r="V46" i="13" s="1"/>
  <c r="W110" i="13"/>
  <c r="X110" i="13" s="1"/>
  <c r="V110" i="13" s="1"/>
  <c r="W174" i="13"/>
  <c r="X174" i="13" s="1"/>
  <c r="W96" i="13"/>
  <c r="X96" i="13" s="1"/>
  <c r="V96" i="13" s="1"/>
  <c r="W55" i="13"/>
  <c r="X55" i="13" s="1"/>
  <c r="V55" i="13" s="1"/>
  <c r="W143" i="13"/>
  <c r="X143" i="13" s="1"/>
  <c r="V143" i="13" s="1"/>
  <c r="W9" i="13"/>
  <c r="X9" i="13" s="1"/>
  <c r="V9" i="13" s="1"/>
  <c r="W73" i="13"/>
  <c r="X73" i="13" s="1"/>
  <c r="V73" i="13" s="1"/>
  <c r="W137" i="13"/>
  <c r="X137" i="13" s="1"/>
  <c r="V137" i="13" s="1"/>
  <c r="W11" i="13"/>
  <c r="X11" i="13" s="1"/>
  <c r="V11" i="13" s="1"/>
  <c r="W179" i="13"/>
  <c r="X179" i="13" s="1"/>
  <c r="W124" i="13"/>
  <c r="X124" i="13" s="1"/>
  <c r="V124" i="13" s="1"/>
  <c r="W72" i="13"/>
  <c r="X72" i="13" s="1"/>
  <c r="V72" i="13" s="1"/>
  <c r="W50" i="13"/>
  <c r="X50" i="13" s="1"/>
  <c r="V50" i="13" s="1"/>
  <c r="W114" i="13"/>
  <c r="X114" i="13" s="1"/>
  <c r="V114" i="13" s="1"/>
  <c r="W178" i="13"/>
  <c r="X178" i="13" s="1"/>
  <c r="W83" i="13"/>
  <c r="X83" i="13" s="1"/>
  <c r="V83" i="13" s="1"/>
  <c r="W187" i="13"/>
  <c r="X187" i="13" s="1"/>
  <c r="W116" i="13"/>
  <c r="X116" i="13" s="1"/>
  <c r="V116" i="13" s="1"/>
  <c r="W16" i="13"/>
  <c r="X16" i="13" s="1"/>
  <c r="V16" i="13" s="1"/>
  <c r="W104" i="13"/>
  <c r="X104" i="13" s="1"/>
  <c r="V104" i="13" s="1"/>
  <c r="W54" i="13"/>
  <c r="X54" i="13" s="1"/>
  <c r="V54" i="13" s="1"/>
  <c r="W118" i="13"/>
  <c r="X118" i="13" s="1"/>
  <c r="V118" i="13" s="1"/>
  <c r="W182" i="13"/>
  <c r="X182" i="13" s="1"/>
  <c r="W136" i="13"/>
  <c r="X136" i="13" s="1"/>
  <c r="V136" i="13" s="1"/>
  <c r="W63" i="13"/>
  <c r="X63" i="13" s="1"/>
  <c r="V63" i="13" s="1"/>
  <c r="W159" i="13"/>
  <c r="X159" i="13" s="1"/>
  <c r="W17" i="13"/>
  <c r="X17" i="13" s="1"/>
  <c r="V17" i="13" s="1"/>
  <c r="W81" i="13"/>
  <c r="X81" i="13" s="1"/>
  <c r="V81" i="13" s="1"/>
  <c r="W145" i="13"/>
  <c r="X145" i="13" s="1"/>
  <c r="V145" i="13" s="1"/>
  <c r="W43" i="13"/>
  <c r="X43" i="13" s="1"/>
  <c r="V43" i="13" s="1"/>
  <c r="W195" i="13"/>
  <c r="X195" i="13" s="1"/>
  <c r="W140" i="13"/>
  <c r="X140" i="13" s="1"/>
  <c r="V140" i="13" s="1"/>
  <c r="W120" i="13"/>
  <c r="X120" i="13" s="1"/>
  <c r="V120" i="13" s="1"/>
  <c r="W58" i="13"/>
  <c r="X58" i="13" s="1"/>
  <c r="V58" i="13" s="1"/>
  <c r="W122" i="13"/>
  <c r="X122" i="13" s="1"/>
  <c r="V122" i="13" s="1"/>
  <c r="W186" i="13"/>
  <c r="X186" i="13" s="1"/>
  <c r="W91" i="13"/>
  <c r="X91" i="13" s="1"/>
  <c r="V91" i="13" s="1"/>
  <c r="W12" i="13"/>
  <c r="X12" i="13" s="1"/>
  <c r="V12" i="13" s="1"/>
  <c r="W132" i="13"/>
  <c r="X132" i="13" s="1"/>
  <c r="V132" i="13" s="1"/>
  <c r="W48" i="13"/>
  <c r="X48" i="13" s="1"/>
  <c r="V48" i="13" s="1"/>
  <c r="W144" i="13"/>
  <c r="X144" i="13" s="1"/>
  <c r="V144" i="13" s="1"/>
  <c r="W62" i="13"/>
  <c r="X62" i="13" s="1"/>
  <c r="V62" i="13" s="1"/>
  <c r="W126" i="13"/>
  <c r="X126" i="13" s="1"/>
  <c r="V126" i="13" s="1"/>
  <c r="W190" i="13"/>
  <c r="X190" i="13" s="1"/>
  <c r="W176" i="13"/>
  <c r="X176" i="13" s="1"/>
  <c r="AB29" i="13"/>
  <c r="AB57" i="13"/>
  <c r="AB80" i="13"/>
  <c r="AB83" i="13"/>
  <c r="AB89" i="13"/>
  <c r="AB13" i="13"/>
  <c r="AA27" i="13"/>
  <c r="AB77" i="13"/>
  <c r="AB96" i="13"/>
  <c r="AB99" i="13"/>
  <c r="AB105" i="13"/>
  <c r="AB72" i="13"/>
  <c r="AB81" i="13"/>
  <c r="AB93" i="13"/>
  <c r="AB125" i="13"/>
  <c r="AB88" i="13"/>
  <c r="AB91" i="13"/>
  <c r="AB97" i="13"/>
  <c r="AB109" i="13"/>
  <c r="AB85" i="13"/>
  <c r="U7" i="13"/>
  <c r="AB25" i="13"/>
  <c r="AB61" i="13"/>
  <c r="AB111" i="13"/>
  <c r="AB103" i="13"/>
  <c r="AB33" i="13"/>
  <c r="AB53" i="13"/>
  <c r="AB67" i="13"/>
  <c r="AB95" i="13"/>
  <c r="AB87" i="13"/>
  <c r="AB9" i="13"/>
  <c r="AB41" i="13"/>
  <c r="AB45" i="13"/>
  <c r="AB79" i="13"/>
  <c r="AB71" i="13"/>
  <c r="AB162" i="13"/>
  <c r="AB17" i="13"/>
  <c r="AB65" i="13"/>
  <c r="AB69" i="13"/>
  <c r="AB130" i="13"/>
  <c r="AB170" i="13"/>
  <c r="AB68" i="13"/>
  <c r="AB142" i="13"/>
  <c r="AB76" i="13"/>
  <c r="AB84" i="13"/>
  <c r="AB92" i="13"/>
  <c r="AB100" i="13"/>
  <c r="AB108" i="13"/>
  <c r="AB116" i="13"/>
  <c r="AB178" i="13"/>
  <c r="AB117" i="13"/>
  <c r="AB154" i="13"/>
  <c r="AB194" i="13"/>
  <c r="AB150" i="13"/>
  <c r="AB158" i="13"/>
  <c r="AB166" i="13"/>
  <c r="AB174" i="13"/>
  <c r="AB182" i="13"/>
  <c r="AB198" i="13"/>
  <c r="AB121" i="13"/>
  <c r="AB190" i="13"/>
  <c r="AB186" i="13"/>
  <c r="D9" i="13"/>
  <c r="D40" i="13"/>
  <c r="D207" i="13"/>
  <c r="D199" i="13"/>
  <c r="D191" i="13"/>
  <c r="D183" i="13"/>
  <c r="D175" i="13"/>
  <c r="D167" i="13"/>
  <c r="D159" i="13"/>
  <c r="D151" i="13"/>
  <c r="D143" i="13"/>
  <c r="D135" i="13"/>
  <c r="D127" i="13"/>
  <c r="D119" i="13"/>
  <c r="D111" i="13"/>
  <c r="D103" i="13"/>
  <c r="D95" i="13"/>
  <c r="D87" i="13"/>
  <c r="D79" i="13"/>
  <c r="D71" i="13"/>
  <c r="D63" i="13"/>
  <c r="D55" i="13"/>
  <c r="D47" i="13"/>
  <c r="D39" i="13"/>
  <c r="D31" i="13"/>
  <c r="D23" i="13"/>
  <c r="D15" i="13"/>
  <c r="D176" i="13"/>
  <c r="D120" i="13"/>
  <c r="D48" i="13"/>
  <c r="D206" i="13"/>
  <c r="D198" i="13"/>
  <c r="D190" i="13"/>
  <c r="D182" i="13"/>
  <c r="D174" i="13"/>
  <c r="D166" i="13"/>
  <c r="D158" i="13"/>
  <c r="D150" i="13"/>
  <c r="D142" i="13"/>
  <c r="D134" i="13"/>
  <c r="D126" i="13"/>
  <c r="D118" i="13"/>
  <c r="D110" i="13"/>
  <c r="D102" i="13"/>
  <c r="D94" i="13"/>
  <c r="D86" i="13"/>
  <c r="D78" i="13"/>
  <c r="D70" i="13"/>
  <c r="D62" i="13"/>
  <c r="D54" i="13"/>
  <c r="D46" i="13"/>
  <c r="D38" i="13"/>
  <c r="D30" i="13"/>
  <c r="D22" i="13"/>
  <c r="D14" i="13"/>
  <c r="D192" i="13"/>
  <c r="D168" i="13"/>
  <c r="D136" i="13"/>
  <c r="D104" i="13"/>
  <c r="D88" i="13"/>
  <c r="D72" i="13"/>
  <c r="D64" i="13"/>
  <c r="D16" i="13"/>
  <c r="D205" i="13"/>
  <c r="D197" i="13"/>
  <c r="D189" i="13"/>
  <c r="D181" i="13"/>
  <c r="D173" i="13"/>
  <c r="D165" i="13"/>
  <c r="D157" i="13"/>
  <c r="D149" i="13"/>
  <c r="D141" i="13"/>
  <c r="D133" i="13"/>
  <c r="D125" i="13"/>
  <c r="D117" i="13"/>
  <c r="D109" i="13"/>
  <c r="D101" i="13"/>
  <c r="D93" i="13"/>
  <c r="D85" i="13"/>
  <c r="D77" i="13"/>
  <c r="D69" i="13"/>
  <c r="D61" i="13"/>
  <c r="D53" i="13"/>
  <c r="D45" i="13"/>
  <c r="D37" i="13"/>
  <c r="D29" i="13"/>
  <c r="D21" i="13"/>
  <c r="D13" i="13"/>
  <c r="D208" i="13"/>
  <c r="D152" i="13"/>
  <c r="D32" i="13"/>
  <c r="D204" i="13"/>
  <c r="D196" i="13"/>
  <c r="D188" i="13"/>
  <c r="D180" i="13"/>
  <c r="D172" i="13"/>
  <c r="D164" i="13"/>
  <c r="D156" i="13"/>
  <c r="D148" i="13"/>
  <c r="D140" i="13"/>
  <c r="D132" i="13"/>
  <c r="D124" i="13"/>
  <c r="D116" i="13"/>
  <c r="D108" i="13"/>
  <c r="D100" i="13"/>
  <c r="D92" i="13"/>
  <c r="D84" i="13"/>
  <c r="D76" i="13"/>
  <c r="D68" i="13"/>
  <c r="D60" i="13"/>
  <c r="D52" i="13"/>
  <c r="D44" i="13"/>
  <c r="D36" i="13"/>
  <c r="D28" i="13"/>
  <c r="D20" i="13"/>
  <c r="D12" i="13"/>
  <c r="D200" i="13"/>
  <c r="D144" i="13"/>
  <c r="D24" i="13"/>
  <c r="D203" i="13"/>
  <c r="D195" i="13"/>
  <c r="D187" i="13"/>
  <c r="D179" i="13"/>
  <c r="D171" i="13"/>
  <c r="D163" i="13"/>
  <c r="D155" i="13"/>
  <c r="D147" i="13"/>
  <c r="D139" i="13"/>
  <c r="D131" i="13"/>
  <c r="D123" i="13"/>
  <c r="D115" i="13"/>
  <c r="D107" i="13"/>
  <c r="D99" i="13"/>
  <c r="D91" i="13"/>
  <c r="D83" i="13"/>
  <c r="D75" i="13"/>
  <c r="D67" i="13"/>
  <c r="D59" i="13"/>
  <c r="D51" i="13"/>
  <c r="D43" i="13"/>
  <c r="D35" i="13"/>
  <c r="D27" i="13"/>
  <c r="D19" i="13"/>
  <c r="D11" i="13"/>
  <c r="D184" i="13"/>
  <c r="D160" i="13"/>
  <c r="D128" i="13"/>
  <c r="D112" i="13"/>
  <c r="D96" i="13"/>
  <c r="D80" i="13"/>
  <c r="D56" i="13"/>
  <c r="D8" i="13"/>
  <c r="D202" i="13"/>
  <c r="D194" i="13"/>
  <c r="D186" i="13"/>
  <c r="D178" i="13"/>
  <c r="D170" i="13"/>
  <c r="D162" i="13"/>
  <c r="D154" i="13"/>
  <c r="D146" i="13"/>
  <c r="D138" i="13"/>
  <c r="D130" i="13"/>
  <c r="D122" i="13"/>
  <c r="D114" i="13"/>
  <c r="D106" i="13"/>
  <c r="D98" i="13"/>
  <c r="D90" i="13"/>
  <c r="D82" i="13"/>
  <c r="D74" i="13"/>
  <c r="D66" i="13"/>
  <c r="D58" i="13"/>
  <c r="D50" i="13"/>
  <c r="D42" i="13"/>
  <c r="D34" i="13"/>
  <c r="D26" i="13"/>
  <c r="D18" i="13"/>
  <c r="D10" i="13"/>
  <c r="D209" i="13"/>
  <c r="D201" i="13"/>
  <c r="D193" i="13"/>
  <c r="D185" i="13"/>
  <c r="D177" i="13"/>
  <c r="D169" i="13"/>
  <c r="D161" i="13"/>
  <c r="D153" i="13"/>
  <c r="D145" i="13"/>
  <c r="D137" i="13"/>
  <c r="D129" i="13"/>
  <c r="D121" i="13"/>
  <c r="D113" i="13"/>
  <c r="D105" i="13"/>
  <c r="D97" i="13"/>
  <c r="D89" i="13"/>
  <c r="D81" i="13"/>
  <c r="D73" i="13"/>
  <c r="D65" i="13"/>
  <c r="D57" i="13"/>
  <c r="D49" i="13"/>
  <c r="D41" i="13"/>
  <c r="D33" i="13"/>
  <c r="D25" i="13"/>
  <c r="D17" i="13"/>
  <c r="D7" i="13"/>
  <c r="K10" i="12"/>
  <c r="L10" i="12"/>
  <c r="K11" i="12"/>
  <c r="L11" i="12"/>
  <c r="K12" i="12"/>
  <c r="L12" i="12"/>
  <c r="K13" i="12"/>
  <c r="L13" i="12"/>
  <c r="K14" i="12"/>
  <c r="L14" i="12"/>
  <c r="K15" i="12"/>
  <c r="L15" i="12"/>
  <c r="K16" i="12"/>
  <c r="L16" i="12"/>
  <c r="K17" i="12"/>
  <c r="L17" i="12"/>
  <c r="K18" i="12"/>
  <c r="L18" i="12"/>
  <c r="K19" i="12"/>
  <c r="L19" i="12"/>
  <c r="K20" i="12"/>
  <c r="L20" i="12"/>
  <c r="K21" i="12"/>
  <c r="L21" i="12"/>
  <c r="K22" i="12"/>
  <c r="L22" i="12"/>
  <c r="K23" i="12"/>
  <c r="L23" i="12"/>
  <c r="K24" i="12"/>
  <c r="L24" i="12"/>
  <c r="K25" i="12"/>
  <c r="L25" i="12"/>
  <c r="K26" i="12"/>
  <c r="L26" i="12"/>
  <c r="K27" i="12"/>
  <c r="L27" i="12"/>
  <c r="K28" i="12"/>
  <c r="L28" i="12"/>
  <c r="K29" i="12"/>
  <c r="L29" i="12"/>
  <c r="K30" i="12"/>
  <c r="L30" i="12"/>
  <c r="K31" i="12"/>
  <c r="L31" i="12"/>
  <c r="K32" i="12"/>
  <c r="L32" i="12"/>
  <c r="K33" i="12"/>
  <c r="L33" i="12"/>
  <c r="K34" i="12"/>
  <c r="L34" i="12"/>
  <c r="K35" i="12"/>
  <c r="L35" i="12"/>
  <c r="K36" i="12"/>
  <c r="L36" i="12"/>
  <c r="K37" i="12"/>
  <c r="L37" i="12"/>
  <c r="K38" i="12"/>
  <c r="L38" i="12"/>
  <c r="K39" i="12"/>
  <c r="L39" i="12"/>
  <c r="K40" i="12"/>
  <c r="L40" i="12"/>
  <c r="K41" i="12"/>
  <c r="L41" i="12"/>
  <c r="K42" i="12"/>
  <c r="L42" i="12"/>
  <c r="K43" i="12"/>
  <c r="L43" i="12"/>
  <c r="K44" i="12"/>
  <c r="L44" i="12"/>
  <c r="K45" i="12"/>
  <c r="L45" i="12"/>
  <c r="K46" i="12"/>
  <c r="L46" i="12"/>
  <c r="K47" i="12"/>
  <c r="L47" i="12"/>
  <c r="K48" i="12"/>
  <c r="L48" i="12"/>
  <c r="K49" i="12"/>
  <c r="L49" i="12"/>
  <c r="K50" i="12"/>
  <c r="L50" i="12"/>
  <c r="K51" i="12"/>
  <c r="L51" i="12"/>
  <c r="K52" i="12"/>
  <c r="L52" i="12"/>
  <c r="K53" i="12"/>
  <c r="L53" i="12"/>
  <c r="K54" i="12"/>
  <c r="L54" i="12"/>
  <c r="K55" i="12"/>
  <c r="L55" i="12"/>
  <c r="K56" i="12"/>
  <c r="L56" i="12"/>
  <c r="K57" i="12"/>
  <c r="L57" i="12"/>
  <c r="K58" i="12"/>
  <c r="L58" i="12"/>
  <c r="K59" i="12"/>
  <c r="L59" i="12"/>
  <c r="K60" i="12"/>
  <c r="L60" i="12"/>
  <c r="K61" i="12"/>
  <c r="L61" i="12"/>
  <c r="K62" i="12"/>
  <c r="L62" i="12"/>
  <c r="K63" i="12"/>
  <c r="L63" i="12"/>
  <c r="K64" i="12"/>
  <c r="L64" i="12"/>
  <c r="K65" i="12"/>
  <c r="L65" i="12"/>
  <c r="K66" i="12"/>
  <c r="L66" i="12"/>
  <c r="K67" i="12"/>
  <c r="L67" i="12"/>
  <c r="K68" i="12"/>
  <c r="L68" i="12"/>
  <c r="K69" i="12"/>
  <c r="L69" i="12"/>
  <c r="K70" i="12"/>
  <c r="L70" i="12"/>
  <c r="K71" i="12"/>
  <c r="L71" i="12"/>
  <c r="K72" i="12"/>
  <c r="L72" i="12"/>
  <c r="K73" i="12"/>
  <c r="L73" i="12"/>
  <c r="K74" i="12"/>
  <c r="L74" i="12"/>
  <c r="K75" i="12"/>
  <c r="L75" i="12"/>
  <c r="K76" i="12"/>
  <c r="L76" i="12"/>
  <c r="K77" i="12"/>
  <c r="L77" i="12"/>
  <c r="K78" i="12"/>
  <c r="L78" i="12"/>
  <c r="K79" i="12"/>
  <c r="L79" i="12"/>
  <c r="K80" i="12"/>
  <c r="L80" i="12"/>
  <c r="K81" i="12"/>
  <c r="L81" i="12"/>
  <c r="K82" i="12"/>
  <c r="L82" i="12"/>
  <c r="K83" i="12"/>
  <c r="L83" i="12"/>
  <c r="K84" i="12"/>
  <c r="L84" i="12"/>
  <c r="K85" i="12"/>
  <c r="L85" i="12"/>
  <c r="K86" i="12"/>
  <c r="L86" i="12"/>
  <c r="K87" i="12"/>
  <c r="L87" i="12"/>
  <c r="K88" i="12"/>
  <c r="L88" i="12"/>
  <c r="K89" i="12"/>
  <c r="L89" i="12"/>
  <c r="K90" i="12"/>
  <c r="L90" i="12"/>
  <c r="K91" i="12"/>
  <c r="L91" i="12"/>
  <c r="K92" i="12"/>
  <c r="L92" i="12"/>
  <c r="K93" i="12"/>
  <c r="L93" i="12"/>
  <c r="K94" i="12"/>
  <c r="L94" i="12"/>
  <c r="K95" i="12"/>
  <c r="L95" i="12"/>
  <c r="K96" i="12"/>
  <c r="L96" i="12"/>
  <c r="K97" i="12"/>
  <c r="L97" i="12"/>
  <c r="K98" i="12"/>
  <c r="L98" i="12"/>
  <c r="K99" i="12"/>
  <c r="L99" i="12"/>
  <c r="K100" i="12"/>
  <c r="L100" i="12"/>
  <c r="K101" i="12"/>
  <c r="L101" i="12"/>
  <c r="K102" i="12"/>
  <c r="L102" i="12"/>
  <c r="K103" i="12"/>
  <c r="L103" i="12"/>
  <c r="K104" i="12"/>
  <c r="L104" i="12"/>
  <c r="K105" i="12"/>
  <c r="L105" i="12"/>
  <c r="K106" i="12"/>
  <c r="L106" i="12"/>
  <c r="K107" i="12"/>
  <c r="L107" i="12"/>
  <c r="K108" i="12"/>
  <c r="L108" i="12"/>
  <c r="K109" i="12"/>
  <c r="L109" i="12"/>
  <c r="K110" i="12"/>
  <c r="L110" i="12"/>
  <c r="K111" i="12"/>
  <c r="L111" i="12"/>
  <c r="K112" i="12"/>
  <c r="L112" i="12"/>
  <c r="K113" i="12"/>
  <c r="L113" i="12"/>
  <c r="K114" i="12"/>
  <c r="L114" i="12"/>
  <c r="K115" i="12"/>
  <c r="L115" i="12"/>
  <c r="K116" i="12"/>
  <c r="L116" i="12"/>
  <c r="K117" i="12"/>
  <c r="L117" i="12"/>
  <c r="K118" i="12"/>
  <c r="L118" i="12"/>
  <c r="K119" i="12"/>
  <c r="L119" i="12"/>
  <c r="K120" i="12"/>
  <c r="L120" i="12"/>
  <c r="K121" i="12"/>
  <c r="L121" i="12"/>
  <c r="K122" i="12"/>
  <c r="L122" i="12"/>
  <c r="K123" i="12"/>
  <c r="L123" i="12"/>
  <c r="K124" i="12"/>
  <c r="L124" i="12"/>
  <c r="K125" i="12"/>
  <c r="L125" i="12"/>
  <c r="K126" i="12"/>
  <c r="L126" i="12"/>
  <c r="K127" i="12"/>
  <c r="L127" i="12"/>
  <c r="K128" i="12"/>
  <c r="L128" i="12"/>
  <c r="K129" i="12"/>
  <c r="L129" i="12"/>
  <c r="K130" i="12"/>
  <c r="L130" i="12"/>
  <c r="K131" i="12"/>
  <c r="L131" i="12"/>
  <c r="K132" i="12"/>
  <c r="L132" i="12"/>
  <c r="K133" i="12"/>
  <c r="L133" i="12"/>
  <c r="K134" i="12"/>
  <c r="L134" i="12"/>
  <c r="K135" i="12"/>
  <c r="L135" i="12"/>
  <c r="K136" i="12"/>
  <c r="L136" i="12"/>
  <c r="K137" i="12"/>
  <c r="L137" i="12"/>
  <c r="K138" i="12"/>
  <c r="L138" i="12"/>
  <c r="K139" i="12"/>
  <c r="L139" i="12"/>
  <c r="K140" i="12"/>
  <c r="L140" i="12"/>
  <c r="K141" i="12"/>
  <c r="L141" i="12"/>
  <c r="K142" i="12"/>
  <c r="L142" i="12"/>
  <c r="K143" i="12"/>
  <c r="L143" i="12"/>
  <c r="K144" i="12"/>
  <c r="L144" i="12"/>
  <c r="K145" i="12"/>
  <c r="L145" i="12"/>
  <c r="K146" i="12"/>
  <c r="L146" i="12"/>
  <c r="K147" i="12"/>
  <c r="L147" i="12"/>
  <c r="K148" i="12"/>
  <c r="L148" i="12"/>
  <c r="K149" i="12"/>
  <c r="L149" i="12"/>
  <c r="K150" i="12"/>
  <c r="L150" i="12"/>
  <c r="K151" i="12"/>
  <c r="L151" i="12"/>
  <c r="K152" i="12"/>
  <c r="L152" i="12"/>
  <c r="K153" i="12"/>
  <c r="L153" i="12"/>
  <c r="K154" i="12"/>
  <c r="L154" i="12"/>
  <c r="K155" i="12"/>
  <c r="L155" i="12"/>
  <c r="K156" i="12"/>
  <c r="L156" i="12"/>
  <c r="K157" i="12"/>
  <c r="L157" i="12"/>
  <c r="K158" i="12"/>
  <c r="L158" i="12"/>
  <c r="K159" i="12"/>
  <c r="L159" i="12"/>
  <c r="K160" i="12"/>
  <c r="L160" i="12"/>
  <c r="K161" i="12"/>
  <c r="L161" i="12"/>
  <c r="K162" i="12"/>
  <c r="L162" i="12"/>
  <c r="K163" i="12"/>
  <c r="L163" i="12"/>
  <c r="K164" i="12"/>
  <c r="L164" i="12"/>
  <c r="K165" i="12"/>
  <c r="L165" i="12"/>
  <c r="K166" i="12"/>
  <c r="L166" i="12"/>
  <c r="K167" i="12"/>
  <c r="L167" i="12"/>
  <c r="K168" i="12"/>
  <c r="L168" i="12"/>
  <c r="K169" i="12"/>
  <c r="L169" i="12"/>
  <c r="K170" i="12"/>
  <c r="L170" i="12"/>
  <c r="K171" i="12"/>
  <c r="L171" i="12"/>
  <c r="K172" i="12"/>
  <c r="L172" i="12"/>
  <c r="K173" i="12"/>
  <c r="L173" i="12"/>
  <c r="K174" i="12"/>
  <c r="L174" i="12"/>
  <c r="K175" i="12"/>
  <c r="L175" i="12"/>
  <c r="K176" i="12"/>
  <c r="L176" i="12"/>
  <c r="K177" i="12"/>
  <c r="L177" i="12"/>
  <c r="K178" i="12"/>
  <c r="L178" i="12"/>
  <c r="K179" i="12"/>
  <c r="L179" i="12"/>
  <c r="K180" i="12"/>
  <c r="L180" i="12"/>
  <c r="K181" i="12"/>
  <c r="L181" i="12"/>
  <c r="K182" i="12"/>
  <c r="L182" i="12"/>
  <c r="K183" i="12"/>
  <c r="L183" i="12"/>
  <c r="K184" i="12"/>
  <c r="L184" i="12"/>
  <c r="K185" i="12"/>
  <c r="L185" i="12"/>
  <c r="K186" i="12"/>
  <c r="L186" i="12"/>
  <c r="K187" i="12"/>
  <c r="L187" i="12"/>
  <c r="K188" i="12"/>
  <c r="L188" i="12"/>
  <c r="K189" i="12"/>
  <c r="L189" i="12"/>
  <c r="K190" i="12"/>
  <c r="L190" i="12"/>
  <c r="K191" i="12"/>
  <c r="L191" i="12"/>
  <c r="K192" i="12"/>
  <c r="L192" i="12"/>
  <c r="K193" i="12"/>
  <c r="L193" i="12"/>
  <c r="K194" i="12"/>
  <c r="L194" i="12"/>
  <c r="K195" i="12"/>
  <c r="L195" i="12"/>
  <c r="K196" i="12"/>
  <c r="L196" i="12"/>
  <c r="K197" i="12"/>
  <c r="L197" i="12"/>
  <c r="K198" i="12"/>
  <c r="L198" i="12"/>
  <c r="K199" i="12"/>
  <c r="L199" i="12"/>
  <c r="K200" i="12"/>
  <c r="L200" i="12"/>
  <c r="K201" i="12"/>
  <c r="L201" i="12"/>
  <c r="K202" i="12"/>
  <c r="L202" i="12"/>
  <c r="K203" i="12"/>
  <c r="L203" i="12"/>
  <c r="K204" i="12"/>
  <c r="L204" i="12"/>
  <c r="K205" i="12"/>
  <c r="L205" i="12"/>
  <c r="K206" i="12"/>
  <c r="L206" i="12"/>
  <c r="K207" i="12"/>
  <c r="L207" i="12"/>
  <c r="K208" i="12"/>
  <c r="L208" i="12"/>
  <c r="K209" i="12"/>
  <c r="L209" i="12"/>
  <c r="K210" i="12"/>
  <c r="L210" i="12"/>
  <c r="K211" i="12"/>
  <c r="L211" i="12"/>
  <c r="K212" i="12"/>
  <c r="L212" i="12"/>
  <c r="K213" i="12"/>
  <c r="L213" i="12"/>
  <c r="K214" i="12"/>
  <c r="L214" i="12"/>
  <c r="K215" i="12"/>
  <c r="L215" i="12"/>
  <c r="K216" i="12"/>
  <c r="L216" i="12"/>
  <c r="K217" i="12"/>
  <c r="L217" i="12"/>
  <c r="K218" i="12"/>
  <c r="L218" i="12"/>
  <c r="K219" i="12"/>
  <c r="L219" i="12"/>
  <c r="K220" i="12"/>
  <c r="L220" i="12"/>
  <c r="K221" i="12"/>
  <c r="L221" i="12"/>
  <c r="K222" i="12"/>
  <c r="L222" i="12"/>
  <c r="K223" i="12"/>
  <c r="L223" i="12"/>
  <c r="K224" i="12"/>
  <c r="L224" i="12"/>
  <c r="K225" i="12"/>
  <c r="L225" i="12"/>
  <c r="K226" i="12"/>
  <c r="L226" i="12"/>
  <c r="K227" i="12"/>
  <c r="L227" i="12"/>
  <c r="K228" i="12"/>
  <c r="L228" i="12"/>
  <c r="K229" i="12"/>
  <c r="L229" i="12"/>
  <c r="K230" i="12"/>
  <c r="L230" i="12"/>
  <c r="K231" i="12"/>
  <c r="L231" i="12"/>
  <c r="K232" i="12"/>
  <c r="L232" i="12"/>
  <c r="K233" i="12"/>
  <c r="L233" i="12"/>
  <c r="K234" i="12"/>
  <c r="L234" i="12"/>
  <c r="K235" i="12"/>
  <c r="L235" i="12"/>
  <c r="K236" i="12"/>
  <c r="L236" i="12"/>
  <c r="K237" i="12"/>
  <c r="L237" i="12"/>
  <c r="K238" i="12"/>
  <c r="L238" i="12"/>
  <c r="K239" i="12"/>
  <c r="L239" i="12"/>
  <c r="K240" i="12"/>
  <c r="L240" i="12"/>
  <c r="K241" i="12"/>
  <c r="L241" i="12"/>
  <c r="K242" i="12"/>
  <c r="L242" i="12"/>
  <c r="K243" i="12"/>
  <c r="L243" i="12"/>
  <c r="K244" i="12"/>
  <c r="L244" i="12"/>
  <c r="K245" i="12"/>
  <c r="L245" i="12"/>
  <c r="K246" i="12"/>
  <c r="L246" i="12"/>
  <c r="K247" i="12"/>
  <c r="L247" i="12"/>
  <c r="K248" i="12"/>
  <c r="L248" i="12"/>
  <c r="K249" i="12"/>
  <c r="L249" i="12"/>
  <c r="K250" i="12"/>
  <c r="L250" i="12"/>
  <c r="K251" i="12"/>
  <c r="L251" i="12"/>
  <c r="K252" i="12"/>
  <c r="L252" i="12"/>
  <c r="K253" i="12"/>
  <c r="L253" i="12"/>
  <c r="K254" i="12"/>
  <c r="L254" i="12"/>
  <c r="K255" i="12"/>
  <c r="L255" i="12"/>
  <c r="K256" i="12"/>
  <c r="L256" i="12"/>
  <c r="K257" i="12"/>
  <c r="L257" i="12"/>
  <c r="K258" i="12"/>
  <c r="L258" i="12"/>
  <c r="K259" i="12"/>
  <c r="L259" i="12"/>
  <c r="K260" i="12"/>
  <c r="L260" i="12"/>
  <c r="K261" i="12"/>
  <c r="L261" i="12"/>
  <c r="K262" i="12"/>
  <c r="L262" i="12"/>
  <c r="K263" i="12"/>
  <c r="L263" i="12"/>
  <c r="K264" i="12"/>
  <c r="L264" i="12"/>
  <c r="K265" i="12"/>
  <c r="L265" i="12"/>
  <c r="K266" i="12"/>
  <c r="L266" i="12"/>
  <c r="K267" i="12"/>
  <c r="L267" i="12"/>
  <c r="K268" i="12"/>
  <c r="L268" i="12"/>
  <c r="K269" i="12"/>
  <c r="L269" i="12"/>
  <c r="K270" i="12"/>
  <c r="L270" i="12"/>
  <c r="K271" i="12"/>
  <c r="L271" i="12"/>
  <c r="K272" i="12"/>
  <c r="L272" i="12"/>
  <c r="K273" i="12"/>
  <c r="L273" i="12"/>
  <c r="K274" i="12"/>
  <c r="L274" i="12"/>
  <c r="K275" i="12"/>
  <c r="L275" i="12"/>
  <c r="K276" i="12"/>
  <c r="L276" i="12"/>
  <c r="K277" i="12"/>
  <c r="L277" i="12"/>
  <c r="K278" i="12"/>
  <c r="L278" i="12"/>
  <c r="K279" i="12"/>
  <c r="L279" i="12"/>
  <c r="K280" i="12"/>
  <c r="L280" i="12"/>
  <c r="K281" i="12"/>
  <c r="L281" i="12"/>
  <c r="K282" i="12"/>
  <c r="L282" i="12"/>
  <c r="K283" i="12"/>
  <c r="L283" i="12"/>
  <c r="K284" i="12"/>
  <c r="L284" i="12"/>
  <c r="K285" i="12"/>
  <c r="L285" i="12"/>
  <c r="K286" i="12"/>
  <c r="L286" i="12"/>
  <c r="K287" i="12"/>
  <c r="L287" i="12"/>
  <c r="K288" i="12"/>
  <c r="L288" i="12"/>
  <c r="K289" i="12"/>
  <c r="L289" i="12"/>
  <c r="K290" i="12"/>
  <c r="L290" i="12"/>
  <c r="K291" i="12"/>
  <c r="L291" i="12"/>
  <c r="K292" i="12"/>
  <c r="L292" i="12"/>
  <c r="K293" i="12"/>
  <c r="L293" i="12"/>
  <c r="K294" i="12"/>
  <c r="L294" i="12"/>
  <c r="K295" i="12"/>
  <c r="L295" i="12"/>
  <c r="K296" i="12"/>
  <c r="L296" i="12"/>
  <c r="K297" i="12"/>
  <c r="L297" i="12"/>
  <c r="K298" i="12"/>
  <c r="L298" i="12"/>
  <c r="K299" i="12"/>
  <c r="L299" i="12"/>
  <c r="K300" i="12"/>
  <c r="L300" i="12"/>
  <c r="K301" i="12"/>
  <c r="L301" i="12"/>
  <c r="K302" i="12"/>
  <c r="L302" i="12"/>
  <c r="K303" i="12"/>
  <c r="L303" i="12"/>
  <c r="K304" i="12"/>
  <c r="L304" i="12"/>
  <c r="K305" i="12"/>
  <c r="L305" i="12"/>
  <c r="K306" i="12"/>
  <c r="L306" i="12"/>
  <c r="K307" i="12"/>
  <c r="L307" i="12"/>
  <c r="K308" i="12"/>
  <c r="L308" i="12"/>
  <c r="K309" i="12"/>
  <c r="L309" i="12"/>
  <c r="K310" i="12"/>
  <c r="L310" i="12"/>
  <c r="K311" i="12"/>
  <c r="L311" i="12"/>
  <c r="K312" i="12"/>
  <c r="L312" i="12"/>
  <c r="K313" i="12"/>
  <c r="L313" i="12"/>
  <c r="K314" i="12"/>
  <c r="L314" i="12"/>
  <c r="K315" i="12"/>
  <c r="L315" i="12"/>
  <c r="K316" i="12"/>
  <c r="L316" i="12"/>
  <c r="K317" i="12"/>
  <c r="L317" i="12"/>
  <c r="K318" i="12"/>
  <c r="L318" i="12"/>
  <c r="K319" i="12"/>
  <c r="L319" i="12"/>
  <c r="K320" i="12"/>
  <c r="L320" i="12"/>
  <c r="K321" i="12"/>
  <c r="L321" i="12"/>
  <c r="K322" i="12"/>
  <c r="L322" i="12"/>
  <c r="K323" i="12"/>
  <c r="L323" i="12"/>
  <c r="K324" i="12"/>
  <c r="L324" i="12"/>
  <c r="K325" i="12"/>
  <c r="L325" i="12"/>
  <c r="K326" i="12"/>
  <c r="L326" i="12"/>
  <c r="K327" i="12"/>
  <c r="L327" i="12"/>
  <c r="K328" i="12"/>
  <c r="L328" i="12"/>
  <c r="K329" i="12"/>
  <c r="L329" i="12"/>
  <c r="K330" i="12"/>
  <c r="L330" i="12"/>
  <c r="K331" i="12"/>
  <c r="L331" i="12"/>
  <c r="K332" i="12"/>
  <c r="L332" i="12"/>
  <c r="K333" i="12"/>
  <c r="L333" i="12"/>
  <c r="K334" i="12"/>
  <c r="L334" i="12"/>
  <c r="K335" i="12"/>
  <c r="L335" i="12"/>
  <c r="K336" i="12"/>
  <c r="L336" i="12"/>
  <c r="K337" i="12"/>
  <c r="L337" i="12"/>
  <c r="K338" i="12"/>
  <c r="L338" i="12"/>
  <c r="K339" i="12"/>
  <c r="L339" i="12"/>
  <c r="K340" i="12"/>
  <c r="L340" i="12"/>
  <c r="K341" i="12"/>
  <c r="L341" i="12"/>
  <c r="K342" i="12"/>
  <c r="L342" i="12"/>
  <c r="K343" i="12"/>
  <c r="L343" i="12"/>
  <c r="K344" i="12"/>
  <c r="L344" i="12"/>
  <c r="K345" i="12"/>
  <c r="L345" i="12"/>
  <c r="K346" i="12"/>
  <c r="L346" i="12"/>
  <c r="K347" i="12"/>
  <c r="L347" i="12"/>
  <c r="K348" i="12"/>
  <c r="L348" i="12"/>
  <c r="K349" i="12"/>
  <c r="L349" i="12"/>
  <c r="K350" i="12"/>
  <c r="L350" i="12"/>
  <c r="K351" i="12"/>
  <c r="L351" i="12"/>
  <c r="K352" i="12"/>
  <c r="L352" i="12"/>
  <c r="K353" i="12"/>
  <c r="L353" i="12"/>
  <c r="K354" i="12"/>
  <c r="L354" i="12"/>
  <c r="K355" i="12"/>
  <c r="L355" i="12"/>
  <c r="K356" i="12"/>
  <c r="L356" i="12"/>
  <c r="K357" i="12"/>
  <c r="L357" i="12"/>
  <c r="K358" i="12"/>
  <c r="L358" i="12"/>
  <c r="K359" i="12"/>
  <c r="L359" i="12"/>
  <c r="K360" i="12"/>
  <c r="L360" i="12"/>
  <c r="K361" i="12"/>
  <c r="L361" i="12"/>
  <c r="K362" i="12"/>
  <c r="L362" i="12"/>
  <c r="K363" i="12"/>
  <c r="L363" i="12"/>
  <c r="K364" i="12"/>
  <c r="L364" i="12"/>
  <c r="K365" i="12"/>
  <c r="L365" i="12"/>
  <c r="K366" i="12"/>
  <c r="L366" i="12"/>
  <c r="K367" i="12"/>
  <c r="L367" i="12"/>
  <c r="K368" i="12"/>
  <c r="L368" i="12"/>
  <c r="K369" i="12"/>
  <c r="L369" i="12"/>
  <c r="K370" i="12"/>
  <c r="L370" i="12"/>
  <c r="K371" i="12"/>
  <c r="L371" i="12"/>
  <c r="K372" i="12"/>
  <c r="L372" i="12"/>
  <c r="K373" i="12"/>
  <c r="L373" i="12"/>
  <c r="K374" i="12"/>
  <c r="L374" i="12"/>
  <c r="K375" i="12"/>
  <c r="L375" i="12"/>
  <c r="K376" i="12"/>
  <c r="L376" i="12"/>
  <c r="K377" i="12"/>
  <c r="L377" i="12"/>
  <c r="K378" i="12"/>
  <c r="L378" i="12"/>
  <c r="K379" i="12"/>
  <c r="L379" i="12"/>
  <c r="K380" i="12"/>
  <c r="L380" i="12"/>
  <c r="K381" i="12"/>
  <c r="L381" i="12"/>
  <c r="K382" i="12"/>
  <c r="L382" i="12"/>
  <c r="K383" i="12"/>
  <c r="L383" i="12"/>
  <c r="K384" i="12"/>
  <c r="L384" i="12"/>
  <c r="K385" i="12"/>
  <c r="L385" i="12"/>
  <c r="K386" i="12"/>
  <c r="L386" i="12"/>
  <c r="K387" i="12"/>
  <c r="L387" i="12"/>
  <c r="K388" i="12"/>
  <c r="L388" i="12"/>
  <c r="K389" i="12"/>
  <c r="L389" i="12"/>
  <c r="K390" i="12"/>
  <c r="L390" i="12"/>
  <c r="K391" i="12"/>
  <c r="L391" i="12"/>
  <c r="K392" i="12"/>
  <c r="L392" i="12"/>
  <c r="K393" i="12"/>
  <c r="L393" i="12"/>
  <c r="K394" i="12"/>
  <c r="L394" i="12"/>
  <c r="K395" i="12"/>
  <c r="L395" i="12"/>
  <c r="K396" i="12"/>
  <c r="L396" i="12"/>
  <c r="K397" i="12"/>
  <c r="L397" i="12"/>
  <c r="K398" i="12"/>
  <c r="L398" i="12"/>
  <c r="K399" i="12"/>
  <c r="L399" i="12"/>
  <c r="K400" i="12"/>
  <c r="L400" i="12"/>
  <c r="K401" i="12"/>
  <c r="L401" i="12"/>
  <c r="K402" i="12"/>
  <c r="L402" i="12"/>
  <c r="K403" i="12"/>
  <c r="L403" i="12"/>
  <c r="K404" i="12"/>
  <c r="L404" i="12"/>
  <c r="K405" i="12"/>
  <c r="L405" i="12"/>
  <c r="K406" i="12"/>
  <c r="L406" i="12"/>
  <c r="K407" i="12"/>
  <c r="L407" i="12"/>
  <c r="K408" i="12"/>
  <c r="L408" i="12"/>
  <c r="K409" i="12"/>
  <c r="L409" i="12"/>
  <c r="K410" i="12"/>
  <c r="L410" i="12"/>
  <c r="K411" i="12"/>
  <c r="L411" i="12"/>
  <c r="K412" i="12"/>
  <c r="L412" i="12"/>
  <c r="K413" i="12"/>
  <c r="L413" i="12"/>
  <c r="K414" i="12"/>
  <c r="L414" i="12"/>
  <c r="K415" i="12"/>
  <c r="L415" i="12"/>
  <c r="K416" i="12"/>
  <c r="L416" i="12"/>
  <c r="K417" i="12"/>
  <c r="L417" i="12"/>
  <c r="K418" i="12"/>
  <c r="L418" i="12"/>
  <c r="K419" i="12"/>
  <c r="L419" i="12"/>
  <c r="K420" i="12"/>
  <c r="L420" i="12"/>
  <c r="K421" i="12"/>
  <c r="L421" i="12"/>
  <c r="K422" i="12"/>
  <c r="L422" i="12"/>
  <c r="K423" i="12"/>
  <c r="L423" i="12"/>
  <c r="K424" i="12"/>
  <c r="L424" i="12"/>
  <c r="K425" i="12"/>
  <c r="L425" i="12"/>
  <c r="K426" i="12"/>
  <c r="L426" i="12"/>
  <c r="K427" i="12"/>
  <c r="L427" i="12"/>
  <c r="K428" i="12"/>
  <c r="L428" i="12"/>
  <c r="K429" i="12"/>
  <c r="L429" i="12"/>
  <c r="K430" i="12"/>
  <c r="L430" i="12"/>
  <c r="K431" i="12"/>
  <c r="L431" i="12"/>
  <c r="K432" i="12"/>
  <c r="L432" i="12"/>
  <c r="K433" i="12"/>
  <c r="L433" i="12"/>
  <c r="K434" i="12"/>
  <c r="L434" i="12"/>
  <c r="K435" i="12"/>
  <c r="L435" i="12"/>
  <c r="K436" i="12"/>
  <c r="L436" i="12"/>
  <c r="K437" i="12"/>
  <c r="L437" i="12"/>
  <c r="K438" i="12"/>
  <c r="L438" i="12"/>
  <c r="K439" i="12"/>
  <c r="L439" i="12"/>
  <c r="K440" i="12"/>
  <c r="L440" i="12"/>
  <c r="K441" i="12"/>
  <c r="L441" i="12"/>
  <c r="K442" i="12"/>
  <c r="L442" i="12"/>
  <c r="K443" i="12"/>
  <c r="L443" i="12"/>
  <c r="K444" i="12"/>
  <c r="L444" i="12"/>
  <c r="K445" i="12"/>
  <c r="L445" i="12"/>
  <c r="K446" i="12"/>
  <c r="L446" i="12"/>
  <c r="K447" i="12"/>
  <c r="L447" i="12"/>
  <c r="K448" i="12"/>
  <c r="L448" i="12"/>
  <c r="K449" i="12"/>
  <c r="L449" i="12"/>
  <c r="K450" i="12"/>
  <c r="L450" i="12"/>
  <c r="K451" i="12"/>
  <c r="L451" i="12"/>
  <c r="K452" i="12"/>
  <c r="L452" i="12"/>
  <c r="K453" i="12"/>
  <c r="L453" i="12"/>
  <c r="K454" i="12"/>
  <c r="L454" i="12"/>
  <c r="K455" i="12"/>
  <c r="L455" i="12"/>
  <c r="K456" i="12"/>
  <c r="L456" i="12"/>
  <c r="K457" i="12"/>
  <c r="L457" i="12"/>
  <c r="K458" i="12"/>
  <c r="L458" i="12"/>
  <c r="K459" i="12"/>
  <c r="L459" i="12"/>
  <c r="K460" i="12"/>
  <c r="L460" i="12"/>
  <c r="K461" i="12"/>
  <c r="L461" i="12"/>
  <c r="K462" i="12"/>
  <c r="L462" i="12"/>
  <c r="K463" i="12"/>
  <c r="L463" i="12"/>
  <c r="K464" i="12"/>
  <c r="L464" i="12"/>
  <c r="K465" i="12"/>
  <c r="L465" i="12"/>
  <c r="K466" i="12"/>
  <c r="L466" i="12"/>
  <c r="K467" i="12"/>
  <c r="L467" i="12"/>
  <c r="K468" i="12"/>
  <c r="L468" i="12"/>
  <c r="K469" i="12"/>
  <c r="L469" i="12"/>
  <c r="K470" i="12"/>
  <c r="L470" i="12"/>
  <c r="K471" i="12"/>
  <c r="L471" i="12"/>
  <c r="K472" i="12"/>
  <c r="L472" i="12"/>
  <c r="K473" i="12"/>
  <c r="L473" i="12"/>
  <c r="K474" i="12"/>
  <c r="L474" i="12"/>
  <c r="K475" i="12"/>
  <c r="L475" i="12"/>
  <c r="K476" i="12"/>
  <c r="L476" i="12"/>
  <c r="K477" i="12"/>
  <c r="L477" i="12"/>
  <c r="K478" i="12"/>
  <c r="L478" i="12"/>
  <c r="K479" i="12"/>
  <c r="L479" i="12"/>
  <c r="K480" i="12"/>
  <c r="L480" i="12"/>
  <c r="K481" i="12"/>
  <c r="L481" i="12"/>
  <c r="K482" i="12"/>
  <c r="L482" i="12"/>
  <c r="K483" i="12"/>
  <c r="L483" i="12"/>
  <c r="K484" i="12"/>
  <c r="L484" i="12"/>
  <c r="K485" i="12"/>
  <c r="L485" i="12"/>
  <c r="K486" i="12"/>
  <c r="L486" i="12"/>
  <c r="K487" i="12"/>
  <c r="L487" i="12"/>
  <c r="K488" i="12"/>
  <c r="L488" i="12"/>
  <c r="K489" i="12"/>
  <c r="L489" i="12"/>
  <c r="K490" i="12"/>
  <c r="L490" i="12"/>
  <c r="K491" i="12"/>
  <c r="L491" i="12"/>
  <c r="K492" i="12"/>
  <c r="L492" i="12"/>
  <c r="K493" i="12"/>
  <c r="L493" i="12"/>
  <c r="K494" i="12"/>
  <c r="L494" i="12"/>
  <c r="K495" i="12"/>
  <c r="L495" i="12"/>
  <c r="K496" i="12"/>
  <c r="L496" i="12"/>
  <c r="K497" i="12"/>
  <c r="L497" i="12"/>
  <c r="K498" i="12"/>
  <c r="L498" i="12"/>
  <c r="K499" i="12"/>
  <c r="L499" i="12"/>
  <c r="K500" i="12"/>
  <c r="L500" i="12"/>
  <c r="K501" i="12"/>
  <c r="L501" i="12"/>
  <c r="K502" i="12"/>
  <c r="L502" i="12"/>
  <c r="K503" i="12"/>
  <c r="L503" i="12"/>
  <c r="K504" i="12"/>
  <c r="L504" i="12"/>
  <c r="K505" i="12"/>
  <c r="L505" i="12"/>
  <c r="K506" i="12"/>
  <c r="L506" i="12"/>
  <c r="K507" i="12"/>
  <c r="L507" i="12"/>
  <c r="K508" i="12"/>
  <c r="L508" i="12"/>
  <c r="K509" i="12"/>
  <c r="L509" i="12"/>
  <c r="K510" i="12"/>
  <c r="L510" i="12"/>
  <c r="K511" i="12"/>
  <c r="L511" i="12"/>
  <c r="K512" i="12"/>
  <c r="L512" i="12"/>
  <c r="K513" i="12"/>
  <c r="L513" i="12"/>
  <c r="K514" i="12"/>
  <c r="L514" i="12"/>
  <c r="K515" i="12"/>
  <c r="L515" i="12"/>
  <c r="K516" i="12"/>
  <c r="L516" i="12"/>
  <c r="K517" i="12"/>
  <c r="L517" i="12"/>
  <c r="K518" i="12"/>
  <c r="L518" i="12"/>
  <c r="K519" i="12"/>
  <c r="L519" i="12"/>
  <c r="K520" i="12"/>
  <c r="L520" i="12"/>
  <c r="K521" i="12"/>
  <c r="L521" i="12"/>
  <c r="K522" i="12"/>
  <c r="L522" i="12"/>
  <c r="K523" i="12"/>
  <c r="L523" i="12"/>
  <c r="K524" i="12"/>
  <c r="L524" i="12"/>
  <c r="K525" i="12"/>
  <c r="L525" i="12"/>
  <c r="K526" i="12"/>
  <c r="L526" i="12"/>
  <c r="K527" i="12"/>
  <c r="L527" i="12"/>
  <c r="K528" i="12"/>
  <c r="L528" i="12"/>
  <c r="K529" i="12"/>
  <c r="L529" i="12"/>
  <c r="K530" i="12"/>
  <c r="L530" i="12"/>
  <c r="K531" i="12"/>
  <c r="L531" i="12"/>
  <c r="K532" i="12"/>
  <c r="L532" i="12"/>
  <c r="K533" i="12"/>
  <c r="L533" i="12"/>
  <c r="K534" i="12"/>
  <c r="L534" i="12"/>
  <c r="K535" i="12"/>
  <c r="L535" i="12"/>
  <c r="K536" i="12"/>
  <c r="L536" i="12"/>
  <c r="K537" i="12"/>
  <c r="L537" i="12"/>
  <c r="K538" i="12"/>
  <c r="L538" i="12"/>
  <c r="K539" i="12"/>
  <c r="L539" i="12"/>
  <c r="K540" i="12"/>
  <c r="L540" i="12"/>
  <c r="K541" i="12"/>
  <c r="L541" i="12"/>
  <c r="K542" i="12"/>
  <c r="L542" i="12"/>
  <c r="K543" i="12"/>
  <c r="L543" i="12"/>
  <c r="K544" i="12"/>
  <c r="L544" i="12"/>
  <c r="K545" i="12"/>
  <c r="L545" i="12"/>
  <c r="K546" i="12"/>
  <c r="L546" i="12"/>
  <c r="K547" i="12"/>
  <c r="L547" i="12"/>
  <c r="K548" i="12"/>
  <c r="L548" i="12"/>
  <c r="K549" i="12"/>
  <c r="L549" i="12"/>
  <c r="K550" i="12"/>
  <c r="L550" i="12"/>
  <c r="K551" i="12"/>
  <c r="L551" i="12"/>
  <c r="K552" i="12"/>
  <c r="L552" i="12"/>
  <c r="K553" i="12"/>
  <c r="L553" i="12"/>
  <c r="K554" i="12"/>
  <c r="L554" i="12"/>
  <c r="K555" i="12"/>
  <c r="L555" i="12"/>
  <c r="K556" i="12"/>
  <c r="L556" i="12"/>
  <c r="K557" i="12"/>
  <c r="L557" i="12"/>
  <c r="K558" i="12"/>
  <c r="L558" i="12"/>
  <c r="K559" i="12"/>
  <c r="L559" i="12"/>
  <c r="K560" i="12"/>
  <c r="L560" i="12"/>
  <c r="K561" i="12"/>
  <c r="L561" i="12"/>
  <c r="K562" i="12"/>
  <c r="L562" i="12"/>
  <c r="K563" i="12"/>
  <c r="L563" i="12"/>
  <c r="K564" i="12"/>
  <c r="L564" i="12"/>
  <c r="K565" i="12"/>
  <c r="L565" i="12"/>
  <c r="K566" i="12"/>
  <c r="L566" i="12"/>
  <c r="K567" i="12"/>
  <c r="L567" i="12"/>
  <c r="K568" i="12"/>
  <c r="L568" i="12"/>
  <c r="K569" i="12"/>
  <c r="L569" i="12"/>
  <c r="K570" i="12"/>
  <c r="L570" i="12"/>
  <c r="K571" i="12"/>
  <c r="L571" i="12"/>
  <c r="K572" i="12"/>
  <c r="L572" i="12"/>
  <c r="K573" i="12"/>
  <c r="L573" i="12"/>
  <c r="K574" i="12"/>
  <c r="L574" i="12"/>
  <c r="K575" i="12"/>
  <c r="L575" i="12"/>
  <c r="K576" i="12"/>
  <c r="L576" i="12"/>
  <c r="K577" i="12"/>
  <c r="L577" i="12"/>
  <c r="K578" i="12"/>
  <c r="L578" i="12"/>
  <c r="K579" i="12"/>
  <c r="L579" i="12"/>
  <c r="K580" i="12"/>
  <c r="L580" i="12"/>
  <c r="K581" i="12"/>
  <c r="L581" i="12"/>
  <c r="K582" i="12"/>
  <c r="L582" i="12"/>
  <c r="K583" i="12"/>
  <c r="L583" i="12"/>
  <c r="K584" i="12"/>
  <c r="L584" i="12"/>
  <c r="K585" i="12"/>
  <c r="L585" i="12"/>
  <c r="K586" i="12"/>
  <c r="L586" i="12"/>
  <c r="K587" i="12"/>
  <c r="L587" i="12"/>
  <c r="K588" i="12"/>
  <c r="L588" i="12"/>
  <c r="K589" i="12"/>
  <c r="L589" i="12"/>
  <c r="K590" i="12"/>
  <c r="L590" i="12"/>
  <c r="K591" i="12"/>
  <c r="L591" i="12"/>
  <c r="K592" i="12"/>
  <c r="L592" i="12"/>
  <c r="K593" i="12"/>
  <c r="L593" i="12"/>
  <c r="K594" i="12"/>
  <c r="L594" i="12"/>
  <c r="K595" i="12"/>
  <c r="L595" i="12"/>
  <c r="K596" i="12"/>
  <c r="L596" i="12"/>
  <c r="K597" i="12"/>
  <c r="L597" i="12"/>
  <c r="K598" i="12"/>
  <c r="L598" i="12"/>
  <c r="K599" i="12"/>
  <c r="L599" i="12"/>
  <c r="K600" i="12"/>
  <c r="L600" i="12"/>
  <c r="K601" i="12"/>
  <c r="L601" i="12"/>
  <c r="K602" i="12"/>
  <c r="L602" i="12"/>
  <c r="K603" i="12"/>
  <c r="L603" i="12"/>
  <c r="K604" i="12"/>
  <c r="L604" i="12"/>
  <c r="K605" i="12"/>
  <c r="L605" i="12"/>
  <c r="K606" i="12"/>
  <c r="L606" i="12"/>
  <c r="K607" i="12"/>
  <c r="L607" i="12"/>
  <c r="K608" i="12"/>
  <c r="L608" i="12"/>
  <c r="K609" i="12"/>
  <c r="L609" i="12"/>
  <c r="K610" i="12"/>
  <c r="L610" i="12"/>
  <c r="K611" i="12"/>
  <c r="L611" i="12"/>
  <c r="K612" i="12"/>
  <c r="L612" i="12"/>
  <c r="K613" i="12"/>
  <c r="L613" i="12"/>
  <c r="K614" i="12"/>
  <c r="L614" i="12"/>
  <c r="K615" i="12"/>
  <c r="L615" i="12"/>
  <c r="K616" i="12"/>
  <c r="L616" i="12"/>
  <c r="K617" i="12"/>
  <c r="L617" i="12"/>
  <c r="K618" i="12"/>
  <c r="L618" i="12"/>
  <c r="K619" i="12"/>
  <c r="L619" i="12"/>
  <c r="K620" i="12"/>
  <c r="L620" i="12"/>
  <c r="K621" i="12"/>
  <c r="L621" i="12"/>
  <c r="K622" i="12"/>
  <c r="L622" i="12"/>
  <c r="K623" i="12"/>
  <c r="L623" i="12"/>
  <c r="K624" i="12"/>
  <c r="L624" i="12"/>
  <c r="K625" i="12"/>
  <c r="L625" i="12"/>
  <c r="K626" i="12"/>
  <c r="L626" i="12"/>
  <c r="K627" i="12"/>
  <c r="L627" i="12"/>
  <c r="K628" i="12"/>
  <c r="L628" i="12"/>
  <c r="K629" i="12"/>
  <c r="L629" i="12"/>
  <c r="K630" i="12"/>
  <c r="L630" i="12"/>
  <c r="K631" i="12"/>
  <c r="L631" i="12"/>
  <c r="K632" i="12"/>
  <c r="L632" i="12"/>
  <c r="K633" i="12"/>
  <c r="L633" i="12"/>
  <c r="K634" i="12"/>
  <c r="L634" i="12"/>
  <c r="K635" i="12"/>
  <c r="L635" i="12"/>
  <c r="K636" i="12"/>
  <c r="L636" i="12"/>
  <c r="K637" i="12"/>
  <c r="L637" i="12"/>
  <c r="K638" i="12"/>
  <c r="L638" i="12"/>
  <c r="K639" i="12"/>
  <c r="L639" i="12"/>
  <c r="K640" i="12"/>
  <c r="L640" i="12"/>
  <c r="K641" i="12"/>
  <c r="L641" i="12"/>
  <c r="K642" i="12"/>
  <c r="L642" i="12"/>
  <c r="K643" i="12"/>
  <c r="L643" i="12"/>
  <c r="K644" i="12"/>
  <c r="L644" i="12"/>
  <c r="K645" i="12"/>
  <c r="L645" i="12"/>
  <c r="K646" i="12"/>
  <c r="L646" i="12"/>
  <c r="K647" i="12"/>
  <c r="L647" i="12"/>
  <c r="K648" i="12"/>
  <c r="L648" i="12"/>
  <c r="K649" i="12"/>
  <c r="L649" i="12"/>
  <c r="K650" i="12"/>
  <c r="L650" i="12"/>
  <c r="K651" i="12"/>
  <c r="L651" i="12"/>
  <c r="K652" i="12"/>
  <c r="L652" i="12"/>
  <c r="K653" i="12"/>
  <c r="L653" i="12"/>
  <c r="K654" i="12"/>
  <c r="L654" i="12"/>
  <c r="K655" i="12"/>
  <c r="L655" i="12"/>
  <c r="K656" i="12"/>
  <c r="L656" i="12"/>
  <c r="K657" i="12"/>
  <c r="L657" i="12"/>
  <c r="K658" i="12"/>
  <c r="L658" i="12"/>
  <c r="K659" i="12"/>
  <c r="L659" i="12"/>
  <c r="K660" i="12"/>
  <c r="L660" i="12"/>
  <c r="K661" i="12"/>
  <c r="L661" i="12"/>
  <c r="K662" i="12"/>
  <c r="L662" i="12"/>
  <c r="K663" i="12"/>
  <c r="L663" i="12"/>
  <c r="K664" i="12"/>
  <c r="L664" i="12"/>
  <c r="K665" i="12"/>
  <c r="L665" i="12"/>
  <c r="K666" i="12"/>
  <c r="L666" i="12"/>
  <c r="K667" i="12"/>
  <c r="L667" i="12"/>
  <c r="K668" i="12"/>
  <c r="L668" i="12"/>
  <c r="K669" i="12"/>
  <c r="L669" i="12"/>
  <c r="K670" i="12"/>
  <c r="L670" i="12"/>
  <c r="K671" i="12"/>
  <c r="L671" i="12"/>
  <c r="K672" i="12"/>
  <c r="L672" i="12"/>
  <c r="K673" i="12"/>
  <c r="L673" i="12"/>
  <c r="K674" i="12"/>
  <c r="L674" i="12"/>
  <c r="K675" i="12"/>
  <c r="L675" i="12"/>
  <c r="K676" i="12"/>
  <c r="L676" i="12"/>
  <c r="K677" i="12"/>
  <c r="L677" i="12"/>
  <c r="K678" i="12"/>
  <c r="L678" i="12"/>
  <c r="K679" i="12"/>
  <c r="L679" i="12"/>
  <c r="K680" i="12"/>
  <c r="L680" i="12"/>
  <c r="K681" i="12"/>
  <c r="L681" i="12"/>
  <c r="K682" i="12"/>
  <c r="L682" i="12"/>
  <c r="K683" i="12"/>
  <c r="L683" i="12"/>
  <c r="K684" i="12"/>
  <c r="L684" i="12"/>
  <c r="K685" i="12"/>
  <c r="L685" i="12"/>
  <c r="K686" i="12"/>
  <c r="L686" i="12"/>
  <c r="K687" i="12"/>
  <c r="L687" i="12"/>
  <c r="K688" i="12"/>
  <c r="L688" i="12"/>
  <c r="K689" i="12"/>
  <c r="L689" i="12"/>
  <c r="K690" i="12"/>
  <c r="L690" i="12"/>
  <c r="K691" i="12"/>
  <c r="L691" i="12"/>
  <c r="K692" i="12"/>
  <c r="L692" i="12"/>
  <c r="K693" i="12"/>
  <c r="L693" i="12"/>
  <c r="K694" i="12"/>
  <c r="L694" i="12"/>
  <c r="K695" i="12"/>
  <c r="L695" i="12"/>
  <c r="K696" i="12"/>
  <c r="L696" i="12"/>
  <c r="K697" i="12"/>
  <c r="L697" i="12"/>
  <c r="K698" i="12"/>
  <c r="L698" i="12"/>
  <c r="K699" i="12"/>
  <c r="L699" i="12"/>
  <c r="K700" i="12"/>
  <c r="L700" i="12"/>
  <c r="K701" i="12"/>
  <c r="L701" i="12"/>
  <c r="K702" i="12"/>
  <c r="L702" i="12"/>
  <c r="K703" i="12"/>
  <c r="L703" i="12"/>
  <c r="K704" i="12"/>
  <c r="L704" i="12"/>
  <c r="K705" i="12"/>
  <c r="L705" i="12"/>
  <c r="K706" i="12"/>
  <c r="L706" i="12"/>
  <c r="K707" i="12"/>
  <c r="L707" i="12"/>
  <c r="K708" i="12"/>
  <c r="L708" i="12"/>
  <c r="K709" i="12"/>
  <c r="L709" i="12"/>
  <c r="K710" i="12"/>
  <c r="L710" i="12"/>
  <c r="K711" i="12"/>
  <c r="L711" i="12"/>
  <c r="K712" i="12"/>
  <c r="L712" i="12"/>
  <c r="K713" i="12"/>
  <c r="L713" i="12"/>
  <c r="K714" i="12"/>
  <c r="L714" i="12"/>
  <c r="K715" i="12"/>
  <c r="L715" i="12"/>
  <c r="K716" i="12"/>
  <c r="L716" i="12"/>
  <c r="K717" i="12"/>
  <c r="L717" i="12"/>
  <c r="K718" i="12"/>
  <c r="L718" i="12"/>
  <c r="K719" i="12"/>
  <c r="L719" i="12"/>
  <c r="K720" i="12"/>
  <c r="L720" i="12"/>
  <c r="K721" i="12"/>
  <c r="L721" i="12"/>
  <c r="K722" i="12"/>
  <c r="L722" i="12"/>
  <c r="K723" i="12"/>
  <c r="L723" i="12"/>
  <c r="K724" i="12"/>
  <c r="L724" i="12"/>
  <c r="K725" i="12"/>
  <c r="L725" i="12"/>
  <c r="K726" i="12"/>
  <c r="L726" i="12"/>
  <c r="K727" i="12"/>
  <c r="L727" i="12"/>
  <c r="K728" i="12"/>
  <c r="L728" i="12"/>
  <c r="K729" i="12"/>
  <c r="L729" i="12"/>
  <c r="K730" i="12"/>
  <c r="L730" i="12"/>
  <c r="K731" i="12"/>
  <c r="L731" i="12"/>
  <c r="K732" i="12"/>
  <c r="L732" i="12"/>
  <c r="K733" i="12"/>
  <c r="L733" i="12"/>
  <c r="K734" i="12"/>
  <c r="L734" i="12"/>
  <c r="K735" i="12"/>
  <c r="L735" i="12"/>
  <c r="K736" i="12"/>
  <c r="L736" i="12"/>
  <c r="K737" i="12"/>
  <c r="L737" i="12"/>
  <c r="K738" i="12"/>
  <c r="L738" i="12"/>
  <c r="K739" i="12"/>
  <c r="L739" i="12"/>
  <c r="K740" i="12"/>
  <c r="L740" i="12"/>
  <c r="K741" i="12"/>
  <c r="L741" i="12"/>
  <c r="K742" i="12"/>
  <c r="L742" i="12"/>
  <c r="K743" i="12"/>
  <c r="L743" i="12"/>
  <c r="K744" i="12"/>
  <c r="L744" i="12"/>
  <c r="K745" i="12"/>
  <c r="L745" i="12"/>
  <c r="K746" i="12"/>
  <c r="L746" i="12"/>
  <c r="K747" i="12"/>
  <c r="L747" i="12"/>
  <c r="K748" i="12"/>
  <c r="L748" i="12"/>
  <c r="K749" i="12"/>
  <c r="L749" i="12"/>
  <c r="K750" i="12"/>
  <c r="L750" i="12"/>
  <c r="K751" i="12"/>
  <c r="L751" i="12"/>
  <c r="K752" i="12"/>
  <c r="L752" i="12"/>
  <c r="K753" i="12"/>
  <c r="L753" i="12"/>
  <c r="K754" i="12"/>
  <c r="L754" i="12"/>
  <c r="K755" i="12"/>
  <c r="L755" i="12"/>
  <c r="K756" i="12"/>
  <c r="L756" i="12"/>
  <c r="K757" i="12"/>
  <c r="L757" i="12"/>
  <c r="K758" i="12"/>
  <c r="L758" i="12"/>
  <c r="K759" i="12"/>
  <c r="L759" i="12"/>
  <c r="K760" i="12"/>
  <c r="L760" i="12"/>
  <c r="K761" i="12"/>
  <c r="L761" i="12"/>
  <c r="K762" i="12"/>
  <c r="L762" i="12"/>
  <c r="K763" i="12"/>
  <c r="L763" i="12"/>
  <c r="K764" i="12"/>
  <c r="L764" i="12"/>
  <c r="K765" i="12"/>
  <c r="L765" i="12"/>
  <c r="K766" i="12"/>
  <c r="L766" i="12"/>
  <c r="K767" i="12"/>
  <c r="L767" i="12"/>
  <c r="K768" i="12"/>
  <c r="L768" i="12"/>
  <c r="K769" i="12"/>
  <c r="L769" i="12"/>
  <c r="K770" i="12"/>
  <c r="L770" i="12"/>
  <c r="K771" i="12"/>
  <c r="L771" i="12"/>
  <c r="K772" i="12"/>
  <c r="L772" i="12"/>
  <c r="K773" i="12"/>
  <c r="L773" i="12"/>
  <c r="K774" i="12"/>
  <c r="L774" i="12"/>
  <c r="K775" i="12"/>
  <c r="L775" i="12"/>
  <c r="K776" i="12"/>
  <c r="L776" i="12"/>
  <c r="K777" i="12"/>
  <c r="L777" i="12"/>
  <c r="K778" i="12"/>
  <c r="L778" i="12"/>
  <c r="K779" i="12"/>
  <c r="L779" i="12"/>
  <c r="K780" i="12"/>
  <c r="L780" i="12"/>
  <c r="K781" i="12"/>
  <c r="L781" i="12"/>
  <c r="K782" i="12"/>
  <c r="L782" i="12"/>
  <c r="K783" i="12"/>
  <c r="L783" i="12"/>
  <c r="K784" i="12"/>
  <c r="L784" i="12"/>
  <c r="K785" i="12"/>
  <c r="L785" i="12"/>
  <c r="K786" i="12"/>
  <c r="L786" i="12"/>
  <c r="K787" i="12"/>
  <c r="L787" i="12"/>
  <c r="K788" i="12"/>
  <c r="L788" i="12"/>
  <c r="K789" i="12"/>
  <c r="L789" i="12"/>
  <c r="K790" i="12"/>
  <c r="L790" i="12"/>
  <c r="K791" i="12"/>
  <c r="L791" i="12"/>
  <c r="K792" i="12"/>
  <c r="L792" i="12"/>
  <c r="K793" i="12"/>
  <c r="L793" i="12"/>
  <c r="K794" i="12"/>
  <c r="L794" i="12"/>
  <c r="K795" i="12"/>
  <c r="L795" i="12"/>
  <c r="K796" i="12"/>
  <c r="L796" i="12"/>
  <c r="K797" i="12"/>
  <c r="L797" i="12"/>
  <c r="K798" i="12"/>
  <c r="L798" i="12"/>
  <c r="K799" i="12"/>
  <c r="L799" i="12"/>
  <c r="K800" i="12"/>
  <c r="L800" i="12"/>
  <c r="K801" i="12"/>
  <c r="L801" i="12"/>
  <c r="K802" i="12"/>
  <c r="L802" i="12"/>
  <c r="K803" i="12"/>
  <c r="L803" i="12"/>
  <c r="K804" i="12"/>
  <c r="L804" i="12"/>
  <c r="K805" i="12"/>
  <c r="L805" i="12"/>
  <c r="K806" i="12"/>
  <c r="L806" i="12"/>
  <c r="K807" i="12"/>
  <c r="L807" i="12"/>
  <c r="K808" i="12"/>
  <c r="L808" i="12"/>
  <c r="K809" i="12"/>
  <c r="L809" i="12"/>
  <c r="K810" i="12"/>
  <c r="L810" i="12"/>
  <c r="K811" i="12"/>
  <c r="L811" i="12"/>
  <c r="K812" i="12"/>
  <c r="L812" i="12"/>
  <c r="K813" i="12"/>
  <c r="L813" i="12"/>
  <c r="K814" i="12"/>
  <c r="L814" i="12"/>
  <c r="K815" i="12"/>
  <c r="L815" i="12"/>
  <c r="K816" i="12"/>
  <c r="L816" i="12"/>
  <c r="K817" i="12"/>
  <c r="L817" i="12"/>
  <c r="K818" i="12"/>
  <c r="L818" i="12"/>
  <c r="K819" i="12"/>
  <c r="L819" i="12"/>
  <c r="K820" i="12"/>
  <c r="L820" i="12"/>
  <c r="K821" i="12"/>
  <c r="L821" i="12"/>
  <c r="K822" i="12"/>
  <c r="L822" i="12"/>
  <c r="K823" i="12"/>
  <c r="L823" i="12"/>
  <c r="K824" i="12"/>
  <c r="L824" i="12"/>
  <c r="K825" i="12"/>
  <c r="L825" i="12"/>
  <c r="K826" i="12"/>
  <c r="L826" i="12"/>
  <c r="K827" i="12"/>
  <c r="L827" i="12"/>
  <c r="K828" i="12"/>
  <c r="L828" i="12"/>
  <c r="K829" i="12"/>
  <c r="L829" i="12"/>
  <c r="K830" i="12"/>
  <c r="L830" i="12"/>
  <c r="K831" i="12"/>
  <c r="L831" i="12"/>
  <c r="K832" i="12"/>
  <c r="L832" i="12"/>
  <c r="K833" i="12"/>
  <c r="L833" i="12"/>
  <c r="K834" i="12"/>
  <c r="L834" i="12"/>
  <c r="K835" i="12"/>
  <c r="L835" i="12"/>
  <c r="K836" i="12"/>
  <c r="L836" i="12"/>
  <c r="K837" i="12"/>
  <c r="L837" i="12"/>
  <c r="K838" i="12"/>
  <c r="L838" i="12"/>
  <c r="K839" i="12"/>
  <c r="L839" i="12"/>
  <c r="K840" i="12"/>
  <c r="L840" i="12"/>
  <c r="K841" i="12"/>
  <c r="L841" i="12"/>
  <c r="K842" i="12"/>
  <c r="L842" i="12"/>
  <c r="K843" i="12"/>
  <c r="L843" i="12"/>
  <c r="K844" i="12"/>
  <c r="L844" i="12"/>
  <c r="K845" i="12"/>
  <c r="L845" i="12"/>
  <c r="K846" i="12"/>
  <c r="L846" i="12"/>
  <c r="K847" i="12"/>
  <c r="L847" i="12"/>
  <c r="K848" i="12"/>
  <c r="L848" i="12"/>
  <c r="K849" i="12"/>
  <c r="L849" i="12"/>
  <c r="K850" i="12"/>
  <c r="L850" i="12"/>
  <c r="K851" i="12"/>
  <c r="L851" i="12"/>
  <c r="K852" i="12"/>
  <c r="L852" i="12"/>
  <c r="K853" i="12"/>
  <c r="L853" i="12"/>
  <c r="K854" i="12"/>
  <c r="L854" i="12"/>
  <c r="K855" i="12"/>
  <c r="L855" i="12"/>
  <c r="K856" i="12"/>
  <c r="L856" i="12"/>
  <c r="K857" i="12"/>
  <c r="L857" i="12"/>
  <c r="K858" i="12"/>
  <c r="L858" i="12"/>
  <c r="K859" i="12"/>
  <c r="L859" i="12"/>
  <c r="K860" i="12"/>
  <c r="L860" i="12"/>
  <c r="K861" i="12"/>
  <c r="L861" i="12"/>
  <c r="K862" i="12"/>
  <c r="L862" i="12"/>
  <c r="K863" i="12"/>
  <c r="L863" i="12"/>
  <c r="K864" i="12"/>
  <c r="L864" i="12"/>
  <c r="K865" i="12"/>
  <c r="L865" i="12"/>
  <c r="K866" i="12"/>
  <c r="L866" i="12"/>
  <c r="K867" i="12"/>
  <c r="L867" i="12"/>
  <c r="K868" i="12"/>
  <c r="L868" i="12"/>
  <c r="K869" i="12"/>
  <c r="L869" i="12"/>
  <c r="K870" i="12"/>
  <c r="L870" i="12"/>
  <c r="K871" i="12"/>
  <c r="L871" i="12"/>
  <c r="K872" i="12"/>
  <c r="L872" i="12"/>
  <c r="K873" i="12"/>
  <c r="L873" i="12"/>
  <c r="K874" i="12"/>
  <c r="L874" i="12"/>
  <c r="K875" i="12"/>
  <c r="L875" i="12"/>
  <c r="K876" i="12"/>
  <c r="L876" i="12"/>
  <c r="K877" i="12"/>
  <c r="L877" i="12"/>
  <c r="K878" i="12"/>
  <c r="L878" i="12"/>
  <c r="K879" i="12"/>
  <c r="L879" i="12"/>
  <c r="K880" i="12"/>
  <c r="L880" i="12"/>
  <c r="K881" i="12"/>
  <c r="L881" i="12"/>
  <c r="K882" i="12"/>
  <c r="L882" i="12"/>
  <c r="K883" i="12"/>
  <c r="L883" i="12"/>
  <c r="K884" i="12"/>
  <c r="L884" i="12"/>
  <c r="K885" i="12"/>
  <c r="L885" i="12"/>
  <c r="K886" i="12"/>
  <c r="L886" i="12"/>
  <c r="K887" i="12"/>
  <c r="L887" i="12"/>
  <c r="K888" i="12"/>
  <c r="L888" i="12"/>
  <c r="K889" i="12"/>
  <c r="L889" i="12"/>
  <c r="K890" i="12"/>
  <c r="L890" i="12"/>
  <c r="K891" i="12"/>
  <c r="L891" i="12"/>
  <c r="K892" i="12"/>
  <c r="L892" i="12"/>
  <c r="K893" i="12"/>
  <c r="L893" i="12"/>
  <c r="K894" i="12"/>
  <c r="L894" i="12"/>
  <c r="K895" i="12"/>
  <c r="L895" i="12"/>
  <c r="K896" i="12"/>
  <c r="L896" i="12"/>
  <c r="K897" i="12"/>
  <c r="L897" i="12"/>
  <c r="K898" i="12"/>
  <c r="L898" i="12"/>
  <c r="K899" i="12"/>
  <c r="L899" i="12"/>
  <c r="K900" i="12"/>
  <c r="L900" i="12"/>
  <c r="K901" i="12"/>
  <c r="L901" i="12"/>
  <c r="K902" i="12"/>
  <c r="L902" i="12"/>
  <c r="K903" i="12"/>
  <c r="L903" i="12"/>
  <c r="K904" i="12"/>
  <c r="L904" i="12"/>
  <c r="K905" i="12"/>
  <c r="L905" i="12"/>
  <c r="K906" i="12"/>
  <c r="L906" i="12"/>
  <c r="K907" i="12"/>
  <c r="L907" i="12"/>
  <c r="K908" i="12"/>
  <c r="L908" i="12"/>
  <c r="K909" i="12"/>
  <c r="L909" i="12"/>
  <c r="K910" i="12"/>
  <c r="L910" i="12"/>
  <c r="K911" i="12"/>
  <c r="L911" i="12"/>
  <c r="K912" i="12"/>
  <c r="L912" i="12"/>
  <c r="K913" i="12"/>
  <c r="L913" i="12"/>
  <c r="K914" i="12"/>
  <c r="L914" i="12"/>
  <c r="K915" i="12"/>
  <c r="L915" i="12"/>
  <c r="K916" i="12"/>
  <c r="L916" i="12"/>
  <c r="K917" i="12"/>
  <c r="L917" i="12"/>
  <c r="K918" i="12"/>
  <c r="L918" i="12"/>
  <c r="K919" i="12"/>
  <c r="L919" i="12"/>
  <c r="K920" i="12"/>
  <c r="L920" i="12"/>
  <c r="K921" i="12"/>
  <c r="L921" i="12"/>
  <c r="K922" i="12"/>
  <c r="L922" i="12"/>
  <c r="K923" i="12"/>
  <c r="L923" i="12"/>
  <c r="K924" i="12"/>
  <c r="L924" i="12"/>
  <c r="K925" i="12"/>
  <c r="L925" i="12"/>
  <c r="K926" i="12"/>
  <c r="L926" i="12"/>
  <c r="K927" i="12"/>
  <c r="L927" i="12"/>
  <c r="K928" i="12"/>
  <c r="L928" i="12"/>
  <c r="K929" i="12"/>
  <c r="L929" i="12"/>
  <c r="K930" i="12"/>
  <c r="L930" i="12"/>
  <c r="K931" i="12"/>
  <c r="L931" i="12"/>
  <c r="K932" i="12"/>
  <c r="L932" i="12"/>
  <c r="K933" i="12"/>
  <c r="L933" i="12"/>
  <c r="K934" i="12"/>
  <c r="L934" i="12"/>
  <c r="K935" i="12"/>
  <c r="L935" i="12"/>
  <c r="K936" i="12"/>
  <c r="L936" i="12"/>
  <c r="K937" i="12"/>
  <c r="L937" i="12"/>
  <c r="K938" i="12"/>
  <c r="L938" i="12"/>
  <c r="K939" i="12"/>
  <c r="L939" i="12"/>
  <c r="K940" i="12"/>
  <c r="L940" i="12"/>
  <c r="K941" i="12"/>
  <c r="L941" i="12"/>
  <c r="K942" i="12"/>
  <c r="L942" i="12"/>
  <c r="K943" i="12"/>
  <c r="L943" i="12"/>
  <c r="K944" i="12"/>
  <c r="L944" i="12"/>
  <c r="K945" i="12"/>
  <c r="L945" i="12"/>
  <c r="K946" i="12"/>
  <c r="L946" i="12"/>
  <c r="K947" i="12"/>
  <c r="L947" i="12"/>
  <c r="K948" i="12"/>
  <c r="L948" i="12"/>
  <c r="K949" i="12"/>
  <c r="L949" i="12"/>
  <c r="K950" i="12"/>
  <c r="L950" i="12"/>
  <c r="K951" i="12"/>
  <c r="L951" i="12"/>
  <c r="K952" i="12"/>
  <c r="L952" i="12"/>
  <c r="K953" i="12"/>
  <c r="L953" i="12"/>
  <c r="K954" i="12"/>
  <c r="L954" i="12"/>
  <c r="K955" i="12"/>
  <c r="L955" i="12"/>
  <c r="K956" i="12"/>
  <c r="L956" i="12"/>
  <c r="K957" i="12"/>
  <c r="L957" i="12"/>
  <c r="K958" i="12"/>
  <c r="L958" i="12"/>
  <c r="K959" i="12"/>
  <c r="L959" i="12"/>
  <c r="K960" i="12"/>
  <c r="L960" i="12"/>
  <c r="K961" i="12"/>
  <c r="L961" i="12"/>
  <c r="K962" i="12"/>
  <c r="L962" i="12"/>
  <c r="K963" i="12"/>
  <c r="L963" i="12"/>
  <c r="K964" i="12"/>
  <c r="L964" i="12"/>
  <c r="K965" i="12"/>
  <c r="L965" i="12"/>
  <c r="K966" i="12"/>
  <c r="L966" i="12"/>
  <c r="K967" i="12"/>
  <c r="L967" i="12"/>
  <c r="K968" i="12"/>
  <c r="L968" i="12"/>
  <c r="K969" i="12"/>
  <c r="L969" i="12"/>
  <c r="K970" i="12"/>
  <c r="L970" i="12"/>
  <c r="K971" i="12"/>
  <c r="L971" i="12"/>
  <c r="K972" i="12"/>
  <c r="L972" i="12"/>
  <c r="K973" i="12"/>
  <c r="L973" i="12"/>
  <c r="K974" i="12"/>
  <c r="L974" i="12"/>
  <c r="K975" i="12"/>
  <c r="L975" i="12"/>
  <c r="K976" i="12"/>
  <c r="L976" i="12"/>
  <c r="K977" i="12"/>
  <c r="L977" i="12"/>
  <c r="K978" i="12"/>
  <c r="L978" i="12"/>
  <c r="K979" i="12"/>
  <c r="L979" i="12"/>
  <c r="K980" i="12"/>
  <c r="L980" i="12"/>
  <c r="K981" i="12"/>
  <c r="L981" i="12"/>
  <c r="K982" i="12"/>
  <c r="L982" i="12"/>
  <c r="K983" i="12"/>
  <c r="L983" i="12"/>
  <c r="K984" i="12"/>
  <c r="L984" i="12"/>
  <c r="K985" i="12"/>
  <c r="L985" i="12"/>
  <c r="K986" i="12"/>
  <c r="L986" i="12"/>
  <c r="K987" i="12"/>
  <c r="L987" i="12"/>
  <c r="K988" i="12"/>
  <c r="L988" i="12"/>
  <c r="K989" i="12"/>
  <c r="L989" i="12"/>
  <c r="K990" i="12"/>
  <c r="L990" i="12"/>
  <c r="K991" i="12"/>
  <c r="L991" i="12"/>
  <c r="K992" i="12"/>
  <c r="L992" i="12"/>
  <c r="K993" i="12"/>
  <c r="L993" i="12"/>
  <c r="K994" i="12"/>
  <c r="L994" i="12"/>
  <c r="K995" i="12"/>
  <c r="L995" i="12"/>
  <c r="K996" i="12"/>
  <c r="L996" i="12"/>
  <c r="K997" i="12"/>
  <c r="L997" i="12"/>
  <c r="K998" i="12"/>
  <c r="L998" i="12"/>
  <c r="K999" i="12"/>
  <c r="L999" i="12"/>
  <c r="K1000" i="12"/>
  <c r="L1000" i="12"/>
  <c r="K1001" i="12"/>
  <c r="L1001" i="12"/>
  <c r="K1002" i="12"/>
  <c r="L1002" i="12"/>
  <c r="K1003" i="12"/>
  <c r="L1003" i="12"/>
  <c r="K1004" i="12"/>
  <c r="L1004" i="12"/>
  <c r="K1005" i="12"/>
  <c r="L1005" i="12"/>
  <c r="K1006" i="12"/>
  <c r="L1006" i="12"/>
  <c r="K1007" i="12"/>
  <c r="L1007" i="12"/>
  <c r="K1008" i="12"/>
  <c r="L1008" i="12"/>
  <c r="K1009" i="12"/>
  <c r="L1009" i="12"/>
  <c r="K1010" i="12"/>
  <c r="L1010" i="12"/>
  <c r="K1011" i="12"/>
  <c r="L1011" i="12"/>
  <c r="K1012" i="12"/>
  <c r="L1012" i="12"/>
  <c r="K1013" i="12"/>
  <c r="L1013" i="12"/>
  <c r="K1014" i="12"/>
  <c r="L1014" i="12"/>
  <c r="K1015" i="12"/>
  <c r="L1015" i="12"/>
  <c r="K1016" i="12"/>
  <c r="L1016" i="12"/>
  <c r="K1017" i="12"/>
  <c r="L1017" i="12"/>
  <c r="K1018" i="12"/>
  <c r="L1018" i="12"/>
  <c r="K1019" i="12"/>
  <c r="L1019" i="12"/>
  <c r="K1020" i="12"/>
  <c r="L1020" i="12"/>
  <c r="K1021" i="12"/>
  <c r="L1021" i="12"/>
  <c r="K1022" i="12"/>
  <c r="L1022" i="12"/>
  <c r="K1023" i="12"/>
  <c r="L1023" i="12"/>
  <c r="K1024" i="12"/>
  <c r="L1024" i="12"/>
  <c r="K1025" i="12"/>
  <c r="L1025" i="12"/>
  <c r="K1026" i="12"/>
  <c r="L1026" i="12"/>
  <c r="K1027" i="12"/>
  <c r="L1027" i="12"/>
  <c r="K1028" i="12"/>
  <c r="L1028" i="12"/>
  <c r="K1029" i="12"/>
  <c r="L1029" i="12"/>
  <c r="K1030" i="12"/>
  <c r="L1030" i="12"/>
  <c r="K1031" i="12"/>
  <c r="L1031" i="12"/>
  <c r="K1032" i="12"/>
  <c r="L1032" i="12"/>
  <c r="K1033" i="12"/>
  <c r="L1033" i="12"/>
  <c r="K1034" i="12"/>
  <c r="L1034" i="12"/>
  <c r="K1035" i="12"/>
  <c r="L1035" i="12"/>
  <c r="K1036" i="12"/>
  <c r="L1036" i="12"/>
  <c r="K1037" i="12"/>
  <c r="L1037" i="12"/>
  <c r="K1038" i="12"/>
  <c r="L1038" i="12"/>
  <c r="K1039" i="12"/>
  <c r="L1039" i="12"/>
  <c r="K1040" i="12"/>
  <c r="L1040" i="12"/>
  <c r="K1041" i="12"/>
  <c r="L1041" i="12"/>
  <c r="K1042" i="12"/>
  <c r="L1042" i="12"/>
  <c r="K1043" i="12"/>
  <c r="L1043" i="12"/>
  <c r="K1044" i="12"/>
  <c r="L1044" i="12"/>
  <c r="K1045" i="12"/>
  <c r="L1045" i="12"/>
  <c r="K1046" i="12"/>
  <c r="L1046" i="12"/>
  <c r="K1047" i="12"/>
  <c r="L1047" i="12"/>
  <c r="K1048" i="12"/>
  <c r="L1048" i="12"/>
  <c r="K1049" i="12"/>
  <c r="L1049" i="12"/>
  <c r="K1050" i="12"/>
  <c r="L1050" i="12"/>
  <c r="K1051" i="12"/>
  <c r="L1051" i="12"/>
  <c r="K1052" i="12"/>
  <c r="L1052" i="12"/>
  <c r="K1053" i="12"/>
  <c r="L1053" i="12"/>
  <c r="K1054" i="12"/>
  <c r="L1054" i="12"/>
  <c r="K1055" i="12"/>
  <c r="L1055" i="12"/>
  <c r="K1056" i="12"/>
  <c r="L1056" i="12"/>
  <c r="K1057" i="12"/>
  <c r="L1057" i="12"/>
  <c r="K1058" i="12"/>
  <c r="L1058" i="12"/>
  <c r="K1059" i="12"/>
  <c r="L1059" i="12"/>
  <c r="K1060" i="12"/>
  <c r="L1060" i="12"/>
  <c r="K1061" i="12"/>
  <c r="L1061" i="12"/>
  <c r="K1062" i="12"/>
  <c r="L1062" i="12"/>
  <c r="K1063" i="12"/>
  <c r="L1063" i="12"/>
  <c r="K1064" i="12"/>
  <c r="L1064" i="12"/>
  <c r="K1065" i="12"/>
  <c r="L1065" i="12"/>
  <c r="K1066" i="12"/>
  <c r="L1066" i="12"/>
  <c r="K1067" i="12"/>
  <c r="L1067" i="12"/>
  <c r="K1068" i="12"/>
  <c r="L1068" i="12"/>
  <c r="K1069" i="12"/>
  <c r="L1069" i="12"/>
  <c r="K1070" i="12"/>
  <c r="L1070" i="12"/>
  <c r="K1071" i="12"/>
  <c r="L1071" i="12"/>
  <c r="K1072" i="12"/>
  <c r="L1072" i="12"/>
  <c r="K1073" i="12"/>
  <c r="L1073" i="12"/>
  <c r="K1074" i="12"/>
  <c r="L1074" i="12"/>
  <c r="K1075" i="12"/>
  <c r="L1075" i="12"/>
  <c r="K1076" i="12"/>
  <c r="L1076" i="12"/>
  <c r="K1077" i="12"/>
  <c r="L1077" i="12"/>
  <c r="K1078" i="12"/>
  <c r="L1078" i="12"/>
  <c r="K1079" i="12"/>
  <c r="L1079" i="12"/>
  <c r="K1080" i="12"/>
  <c r="L1080" i="12"/>
  <c r="K1081" i="12"/>
  <c r="L1081" i="12"/>
  <c r="K1082" i="12"/>
  <c r="L1082" i="12"/>
  <c r="K1083" i="12"/>
  <c r="L1083" i="12"/>
  <c r="K1084" i="12"/>
  <c r="L1084" i="12"/>
  <c r="K1085" i="12"/>
  <c r="L1085" i="12"/>
  <c r="K1086" i="12"/>
  <c r="L1086" i="12"/>
  <c r="K1087" i="12"/>
  <c r="L1087" i="12"/>
  <c r="K1088" i="12"/>
  <c r="L1088" i="12"/>
  <c r="K1089" i="12"/>
  <c r="L1089" i="12"/>
  <c r="K1090" i="12"/>
  <c r="L1090" i="12"/>
  <c r="K1091" i="12"/>
  <c r="L1091" i="12"/>
  <c r="K1092" i="12"/>
  <c r="L1092" i="12"/>
  <c r="K1093" i="12"/>
  <c r="L1093" i="12"/>
  <c r="K1094" i="12"/>
  <c r="L1094" i="12"/>
  <c r="K1095" i="12"/>
  <c r="L1095" i="12"/>
  <c r="K1096" i="12"/>
  <c r="L1096" i="12"/>
  <c r="K1097" i="12"/>
  <c r="L1097" i="12"/>
  <c r="K1098" i="12"/>
  <c r="L1098" i="12"/>
  <c r="K1099" i="12"/>
  <c r="L1099" i="12"/>
  <c r="K1100" i="12"/>
  <c r="L1100" i="12"/>
  <c r="K1101" i="12"/>
  <c r="L1101" i="12"/>
  <c r="K1102" i="12"/>
  <c r="L1102" i="12"/>
  <c r="K1103" i="12"/>
  <c r="L1103" i="12"/>
  <c r="K1104" i="12"/>
  <c r="L1104" i="12"/>
  <c r="K1105" i="12"/>
  <c r="L1105" i="12"/>
  <c r="K1106" i="12"/>
  <c r="L1106" i="12"/>
  <c r="K1107" i="12"/>
  <c r="L1107" i="12"/>
  <c r="K1108" i="12"/>
  <c r="L1108" i="12"/>
  <c r="K1109" i="12"/>
  <c r="L1109" i="12"/>
  <c r="K1110" i="12"/>
  <c r="L1110" i="12"/>
  <c r="K1111" i="12"/>
  <c r="L1111" i="12"/>
  <c r="K1112" i="12"/>
  <c r="L1112" i="12"/>
  <c r="K1113" i="12"/>
  <c r="L1113" i="12"/>
  <c r="K1114" i="12"/>
  <c r="L1114" i="12"/>
  <c r="K1115" i="12"/>
  <c r="L1115" i="12"/>
  <c r="K1116" i="12"/>
  <c r="L1116" i="12"/>
  <c r="K1117" i="12"/>
  <c r="L1117" i="12"/>
  <c r="K1118" i="12"/>
  <c r="L1118" i="12"/>
  <c r="K1119" i="12"/>
  <c r="L1119" i="12"/>
  <c r="K1120" i="12"/>
  <c r="L1120" i="12"/>
  <c r="K1121" i="12"/>
  <c r="L1121" i="12"/>
  <c r="K1122" i="12"/>
  <c r="L1122" i="12"/>
  <c r="K1123" i="12"/>
  <c r="L1123" i="12"/>
  <c r="K1124" i="12"/>
  <c r="L1124" i="12"/>
  <c r="K1125" i="12"/>
  <c r="L1125" i="12"/>
  <c r="K1126" i="12"/>
  <c r="L1126" i="12"/>
  <c r="K1127" i="12"/>
  <c r="L1127" i="12"/>
  <c r="K1128" i="12"/>
  <c r="L1128" i="12"/>
  <c r="K1129" i="12"/>
  <c r="L1129" i="12"/>
  <c r="K1130" i="12"/>
  <c r="L1130" i="12"/>
  <c r="K1131" i="12"/>
  <c r="L1131" i="12"/>
  <c r="K1132" i="12"/>
  <c r="L1132" i="12"/>
  <c r="K1133" i="12"/>
  <c r="L1133" i="12"/>
  <c r="K1134" i="12"/>
  <c r="L1134" i="12"/>
  <c r="K1135" i="12"/>
  <c r="L1135" i="12"/>
  <c r="K1136" i="12"/>
  <c r="L1136" i="12"/>
  <c r="K1137" i="12"/>
  <c r="L1137" i="12"/>
  <c r="K1138" i="12"/>
  <c r="L1138" i="12"/>
  <c r="K1139" i="12"/>
  <c r="L1139" i="12"/>
  <c r="K1140" i="12"/>
  <c r="L1140" i="12"/>
  <c r="K1141" i="12"/>
  <c r="L1141" i="12"/>
  <c r="K1142" i="12"/>
  <c r="L1142" i="12"/>
  <c r="K1143" i="12"/>
  <c r="L1143" i="12"/>
  <c r="K1144" i="12"/>
  <c r="L1144" i="12"/>
  <c r="K1145" i="12"/>
  <c r="L1145" i="12"/>
  <c r="K1146" i="12"/>
  <c r="L1146" i="12"/>
  <c r="K1147" i="12"/>
  <c r="L1147" i="12"/>
  <c r="K1148" i="12"/>
  <c r="L1148" i="12"/>
  <c r="K1149" i="12"/>
  <c r="L1149" i="12"/>
  <c r="K1150" i="12"/>
  <c r="L1150" i="12"/>
  <c r="K1151" i="12"/>
  <c r="L1151" i="12"/>
  <c r="K1152" i="12"/>
  <c r="L1152" i="12"/>
  <c r="K1153" i="12"/>
  <c r="L1153" i="12"/>
  <c r="K1154" i="12"/>
  <c r="L1154" i="12"/>
  <c r="K1155" i="12"/>
  <c r="L1155" i="12"/>
  <c r="K1156" i="12"/>
  <c r="L1156" i="12"/>
  <c r="K1157" i="12"/>
  <c r="L1157" i="12"/>
  <c r="K1158" i="12"/>
  <c r="L1158" i="12"/>
  <c r="K1159" i="12"/>
  <c r="L1159" i="12"/>
  <c r="K1160" i="12"/>
  <c r="L1160" i="12"/>
  <c r="K1161" i="12"/>
  <c r="L1161" i="12"/>
  <c r="K1162" i="12"/>
  <c r="L1162" i="12"/>
  <c r="K1163" i="12"/>
  <c r="L1163" i="12"/>
  <c r="K1164" i="12"/>
  <c r="L1164" i="12"/>
  <c r="K1165" i="12"/>
  <c r="L1165" i="12"/>
  <c r="K1166" i="12"/>
  <c r="L1166" i="12"/>
  <c r="K1167" i="12"/>
  <c r="L1167" i="12"/>
  <c r="K1168" i="12"/>
  <c r="L1168" i="12"/>
  <c r="K1169" i="12"/>
  <c r="L1169" i="12"/>
  <c r="K1170" i="12"/>
  <c r="L1170" i="12"/>
  <c r="K1171" i="12"/>
  <c r="L1171" i="12"/>
  <c r="K1172" i="12"/>
  <c r="L1172" i="12"/>
  <c r="K1173" i="12"/>
  <c r="L1173" i="12"/>
  <c r="K1174" i="12"/>
  <c r="L1174" i="12"/>
  <c r="K1175" i="12"/>
  <c r="L1175" i="12"/>
  <c r="K1176" i="12"/>
  <c r="L1176" i="12"/>
  <c r="K1177" i="12"/>
  <c r="L1177" i="12"/>
  <c r="K1178" i="12"/>
  <c r="L1178" i="12"/>
  <c r="K1179" i="12"/>
  <c r="L1179" i="12"/>
  <c r="K1180" i="12"/>
  <c r="L1180" i="12"/>
  <c r="K1181" i="12"/>
  <c r="L1181" i="12"/>
  <c r="K1182" i="12"/>
  <c r="L1182" i="12"/>
  <c r="K1183" i="12"/>
  <c r="L1183" i="12"/>
  <c r="K1184" i="12"/>
  <c r="L1184" i="12"/>
  <c r="K1185" i="12"/>
  <c r="L1185" i="12"/>
  <c r="K1186" i="12"/>
  <c r="L1186" i="12"/>
  <c r="K1187" i="12"/>
  <c r="L1187" i="12"/>
  <c r="K1188" i="12"/>
  <c r="L1188" i="12"/>
  <c r="K1189" i="12"/>
  <c r="L1189" i="12"/>
  <c r="K1190" i="12"/>
  <c r="L1190" i="12"/>
  <c r="K1191" i="12"/>
  <c r="L1191" i="12"/>
  <c r="K1192" i="12"/>
  <c r="L1192" i="12"/>
  <c r="K1193" i="12"/>
  <c r="L1193" i="12"/>
  <c r="K1194" i="12"/>
  <c r="L1194" i="12"/>
  <c r="K1195" i="12"/>
  <c r="L1195" i="12"/>
  <c r="K1196" i="12"/>
  <c r="L1196" i="12"/>
  <c r="K1197" i="12"/>
  <c r="L1197" i="12"/>
  <c r="K1198" i="12"/>
  <c r="L1198" i="12"/>
  <c r="K1199" i="12"/>
  <c r="L1199" i="12"/>
  <c r="K1200" i="12"/>
  <c r="L1200" i="12"/>
  <c r="K1201" i="12"/>
  <c r="L1201" i="12"/>
  <c r="K1202" i="12"/>
  <c r="L1202" i="12"/>
  <c r="K1203" i="12"/>
  <c r="L1203" i="12"/>
  <c r="K1204" i="12"/>
  <c r="L1204" i="12"/>
  <c r="K1205" i="12"/>
  <c r="L1205" i="12"/>
  <c r="K1206" i="12"/>
  <c r="L1206" i="12"/>
  <c r="K1207" i="12"/>
  <c r="L1207" i="12"/>
  <c r="K1208" i="12"/>
  <c r="L1208" i="12"/>
  <c r="K1209" i="12"/>
  <c r="L1209" i="12"/>
  <c r="K1210" i="12"/>
  <c r="L1210" i="12"/>
  <c r="K1211" i="12"/>
  <c r="L1211" i="12"/>
  <c r="K1212" i="12"/>
  <c r="L1212" i="12"/>
  <c r="K1213" i="12"/>
  <c r="L1213" i="12"/>
  <c r="K1214" i="12"/>
  <c r="L1214" i="12"/>
  <c r="K1215" i="12"/>
  <c r="L1215" i="12"/>
  <c r="K1216" i="12"/>
  <c r="L1216" i="12"/>
  <c r="K1217" i="12"/>
  <c r="L1217" i="12"/>
  <c r="K1218" i="12"/>
  <c r="L1218" i="12"/>
  <c r="K1219" i="12"/>
  <c r="L1219" i="12"/>
  <c r="K1220" i="12"/>
  <c r="L1220" i="12"/>
  <c r="K1221" i="12"/>
  <c r="L1221" i="12"/>
  <c r="K1222" i="12"/>
  <c r="L1222" i="12"/>
  <c r="K1223" i="12"/>
  <c r="L1223" i="12"/>
  <c r="K1224" i="12"/>
  <c r="L1224" i="12"/>
  <c r="K1225" i="12"/>
  <c r="L1225" i="12"/>
  <c r="K1226" i="12"/>
  <c r="L1226" i="12"/>
  <c r="K1227" i="12"/>
  <c r="L1227" i="12"/>
  <c r="K1228" i="12"/>
  <c r="L1228" i="12"/>
  <c r="K1229" i="12"/>
  <c r="L1229" i="12"/>
  <c r="K1230" i="12"/>
  <c r="L1230" i="12"/>
  <c r="K1231" i="12"/>
  <c r="L1231" i="12"/>
  <c r="K1232" i="12"/>
  <c r="L1232" i="12"/>
  <c r="K1233" i="12"/>
  <c r="L1233" i="12"/>
  <c r="K1234" i="12"/>
  <c r="L1234" i="12"/>
  <c r="K1235" i="12"/>
  <c r="L1235" i="12"/>
  <c r="K1236" i="12"/>
  <c r="L1236" i="12"/>
  <c r="K1237" i="12"/>
  <c r="L1237" i="12"/>
  <c r="K1238" i="12"/>
  <c r="L1238" i="12"/>
  <c r="K1239" i="12"/>
  <c r="L1239" i="12"/>
  <c r="K1240" i="12"/>
  <c r="L1240" i="12"/>
  <c r="K1241" i="12"/>
  <c r="L1241" i="12"/>
  <c r="K1242" i="12"/>
  <c r="L1242" i="12"/>
  <c r="K1243" i="12"/>
  <c r="L1243" i="12"/>
  <c r="K1244" i="12"/>
  <c r="L1244" i="12"/>
  <c r="K1245" i="12"/>
  <c r="L1245" i="12"/>
  <c r="K1246" i="12"/>
  <c r="L1246" i="12"/>
  <c r="K1247" i="12"/>
  <c r="L1247" i="12"/>
  <c r="K1248" i="12"/>
  <c r="L1248" i="12"/>
  <c r="K1249" i="12"/>
  <c r="L1249" i="12"/>
  <c r="K1250" i="12"/>
  <c r="L1250" i="12"/>
  <c r="K1251" i="12"/>
  <c r="L1251" i="12"/>
  <c r="K1252" i="12"/>
  <c r="L1252" i="12"/>
  <c r="K1253" i="12"/>
  <c r="L1253" i="12"/>
  <c r="K1254" i="12"/>
  <c r="L1254" i="12"/>
  <c r="K1255" i="12"/>
  <c r="L1255" i="12"/>
  <c r="K1256" i="12"/>
  <c r="L1256" i="12"/>
  <c r="K1257" i="12"/>
  <c r="L1257" i="12"/>
  <c r="K1258" i="12"/>
  <c r="L1258" i="12"/>
  <c r="K1259" i="12"/>
  <c r="L1259" i="12"/>
  <c r="K1260" i="12"/>
  <c r="L1260" i="12"/>
  <c r="K1261" i="12"/>
  <c r="L1261" i="12"/>
  <c r="K1262" i="12"/>
  <c r="L1262" i="12"/>
  <c r="K1263" i="12"/>
  <c r="L1263" i="12"/>
  <c r="K1264" i="12"/>
  <c r="L1264" i="12"/>
  <c r="K1265" i="12"/>
  <c r="L1265" i="12"/>
  <c r="K1266" i="12"/>
  <c r="L1266" i="12"/>
  <c r="K1267" i="12"/>
  <c r="L1267" i="12"/>
  <c r="K1268" i="12"/>
  <c r="L1268" i="12"/>
  <c r="K1269" i="12"/>
  <c r="L1269" i="12"/>
  <c r="K1270" i="12"/>
  <c r="L1270" i="12"/>
  <c r="K1271" i="12"/>
  <c r="L1271" i="12"/>
  <c r="K1272" i="12"/>
  <c r="L1272" i="12"/>
  <c r="K1273" i="12"/>
  <c r="L1273" i="12"/>
  <c r="K1274" i="12"/>
  <c r="L1274" i="12"/>
  <c r="K1275" i="12"/>
  <c r="L1275" i="12"/>
  <c r="K1276" i="12"/>
  <c r="L1276" i="12"/>
  <c r="K1277" i="12"/>
  <c r="L1277" i="12"/>
  <c r="K1278" i="12"/>
  <c r="L1278" i="12"/>
  <c r="K1279" i="12"/>
  <c r="L1279" i="12"/>
  <c r="K1280" i="12"/>
  <c r="L1280" i="12"/>
  <c r="K1281" i="12"/>
  <c r="L1281" i="12"/>
  <c r="K1282" i="12"/>
  <c r="L1282" i="12"/>
  <c r="K1283" i="12"/>
  <c r="L1283" i="12"/>
  <c r="K1284" i="12"/>
  <c r="L1284" i="12"/>
  <c r="K1285" i="12"/>
  <c r="L1285" i="12"/>
  <c r="K1286" i="12"/>
  <c r="L1286" i="12"/>
  <c r="K1287" i="12"/>
  <c r="L1287" i="12"/>
  <c r="K1288" i="12"/>
  <c r="L1288" i="12"/>
  <c r="K1289" i="12"/>
  <c r="L1289" i="12"/>
  <c r="K1290" i="12"/>
  <c r="L1290" i="12"/>
  <c r="K1291" i="12"/>
  <c r="L1291" i="12"/>
  <c r="K1292" i="12"/>
  <c r="L1292" i="12"/>
  <c r="K1293" i="12"/>
  <c r="L1293" i="12"/>
  <c r="K1294" i="12"/>
  <c r="L1294" i="12"/>
  <c r="K1295" i="12"/>
  <c r="L1295" i="12"/>
  <c r="K1296" i="12"/>
  <c r="L1296" i="12"/>
  <c r="K1297" i="12"/>
  <c r="L1297" i="12"/>
  <c r="K1298" i="12"/>
  <c r="L1298" i="12"/>
  <c r="K1299" i="12"/>
  <c r="L1299" i="12"/>
  <c r="K1300" i="12"/>
  <c r="L1300" i="12"/>
  <c r="K1301" i="12"/>
  <c r="L1301" i="12"/>
  <c r="K1302" i="12"/>
  <c r="L1302" i="12"/>
  <c r="K1303" i="12"/>
  <c r="L1303" i="12"/>
  <c r="K1304" i="12"/>
  <c r="L1304" i="12"/>
  <c r="K1305" i="12"/>
  <c r="L1305" i="12"/>
  <c r="K1306" i="12"/>
  <c r="L1306" i="12"/>
  <c r="K1307" i="12"/>
  <c r="L1307" i="12"/>
  <c r="K1308" i="12"/>
  <c r="L1308" i="12"/>
  <c r="K1309" i="12"/>
  <c r="L1309" i="12"/>
  <c r="K1310" i="12"/>
  <c r="L1310" i="12"/>
  <c r="K1311" i="12"/>
  <c r="L1311" i="12"/>
  <c r="K1312" i="12"/>
  <c r="L1312" i="12"/>
  <c r="K1313" i="12"/>
  <c r="L1313" i="12"/>
  <c r="K1314" i="12"/>
  <c r="L1314" i="12"/>
  <c r="K1315" i="12"/>
  <c r="L1315" i="12"/>
  <c r="K1316" i="12"/>
  <c r="L1316" i="12"/>
  <c r="K1317" i="12"/>
  <c r="L1317" i="12"/>
  <c r="K1318" i="12"/>
  <c r="L1318" i="12"/>
  <c r="K1319" i="12"/>
  <c r="L1319" i="12"/>
  <c r="K1320" i="12"/>
  <c r="L1320" i="12"/>
  <c r="K1321" i="12"/>
  <c r="L1321" i="12"/>
  <c r="K1322" i="12"/>
  <c r="L1322" i="12"/>
  <c r="K1323" i="12"/>
  <c r="L1323" i="12"/>
  <c r="K1324" i="12"/>
  <c r="L1324" i="12"/>
  <c r="K1325" i="12"/>
  <c r="L1325" i="12"/>
  <c r="K1326" i="12"/>
  <c r="L1326" i="12"/>
  <c r="K1327" i="12"/>
  <c r="L1327" i="12"/>
  <c r="K1328" i="12"/>
  <c r="L1328" i="12"/>
  <c r="K1329" i="12"/>
  <c r="L1329" i="12"/>
  <c r="K1330" i="12"/>
  <c r="L1330" i="12"/>
  <c r="K1331" i="12"/>
  <c r="L1331" i="12"/>
  <c r="K1332" i="12"/>
  <c r="L1332" i="12"/>
  <c r="K1333" i="12"/>
  <c r="L1333" i="12"/>
  <c r="K1334" i="12"/>
  <c r="L1334" i="12"/>
  <c r="K1335" i="12"/>
  <c r="L1335" i="12"/>
  <c r="K1336" i="12"/>
  <c r="L1336" i="12"/>
  <c r="K1337" i="12"/>
  <c r="L1337" i="12"/>
  <c r="K1338" i="12"/>
  <c r="L1338" i="12"/>
  <c r="K1339" i="12"/>
  <c r="L1339" i="12"/>
  <c r="K1340" i="12"/>
  <c r="L1340" i="12"/>
  <c r="K1341" i="12"/>
  <c r="L1341" i="12"/>
  <c r="K1342" i="12"/>
  <c r="L1342" i="12"/>
  <c r="K1343" i="12"/>
  <c r="L1343" i="12"/>
  <c r="K1344" i="12"/>
  <c r="L1344" i="12"/>
  <c r="K1345" i="12"/>
  <c r="L1345" i="12"/>
  <c r="K1346" i="12"/>
  <c r="L1346" i="12"/>
  <c r="K1347" i="12"/>
  <c r="L1347" i="12"/>
  <c r="K1348" i="12"/>
  <c r="L1348" i="12"/>
  <c r="K1349" i="12"/>
  <c r="L1349" i="12"/>
  <c r="K1350" i="12"/>
  <c r="L1350" i="12"/>
  <c r="K1351" i="12"/>
  <c r="L1351" i="12"/>
  <c r="K1352" i="12"/>
  <c r="L1352" i="12"/>
  <c r="K1353" i="12"/>
  <c r="L1353" i="12"/>
  <c r="K1354" i="12"/>
  <c r="L1354" i="12"/>
  <c r="K1355" i="12"/>
  <c r="L1355" i="12"/>
  <c r="K1356" i="12"/>
  <c r="L1356" i="12"/>
  <c r="K1357" i="12"/>
  <c r="L1357" i="12"/>
  <c r="K1358" i="12"/>
  <c r="L1358" i="12"/>
  <c r="K1359" i="12"/>
  <c r="L1359" i="12"/>
  <c r="K1360" i="12"/>
  <c r="L1360" i="12"/>
  <c r="K1361" i="12"/>
  <c r="L1361" i="12"/>
  <c r="K1362" i="12"/>
  <c r="L1362" i="12"/>
  <c r="K1363" i="12"/>
  <c r="L1363" i="12"/>
  <c r="K1364" i="12"/>
  <c r="L1364" i="12"/>
  <c r="K1365" i="12"/>
  <c r="L1365" i="12"/>
  <c r="K1366" i="12"/>
  <c r="L1366" i="12"/>
  <c r="K1367" i="12"/>
  <c r="L1367" i="12"/>
  <c r="K1368" i="12"/>
  <c r="L1368" i="12"/>
  <c r="K1369" i="12"/>
  <c r="L1369" i="12"/>
  <c r="K1370" i="12"/>
  <c r="L1370" i="12"/>
  <c r="K1371" i="12"/>
  <c r="L1371" i="12"/>
  <c r="K1372" i="12"/>
  <c r="L1372" i="12"/>
  <c r="K1373" i="12"/>
  <c r="L1373" i="12"/>
  <c r="K1374" i="12"/>
  <c r="L1374" i="12"/>
  <c r="K1375" i="12"/>
  <c r="L1375" i="12"/>
  <c r="K1376" i="12"/>
  <c r="L1376" i="12"/>
  <c r="K1377" i="12"/>
  <c r="L1377" i="12"/>
  <c r="K1378" i="12"/>
  <c r="L1378" i="12"/>
  <c r="K1379" i="12"/>
  <c r="L1379" i="12"/>
  <c r="K1380" i="12"/>
  <c r="L1380" i="12"/>
  <c r="K1381" i="12"/>
  <c r="L1381" i="12"/>
  <c r="K1382" i="12"/>
  <c r="L1382" i="12"/>
  <c r="K1383" i="12"/>
  <c r="L1383" i="12"/>
  <c r="K1384" i="12"/>
  <c r="L1384" i="12"/>
  <c r="K1385" i="12"/>
  <c r="L1385" i="12"/>
  <c r="K1386" i="12"/>
  <c r="L1386" i="12"/>
  <c r="K1387" i="12"/>
  <c r="L1387" i="12"/>
  <c r="K1388" i="12"/>
  <c r="L1388" i="12"/>
  <c r="K1389" i="12"/>
  <c r="L1389" i="12"/>
  <c r="K1390" i="12"/>
  <c r="L1390" i="12"/>
  <c r="K1391" i="12"/>
  <c r="L1391" i="12"/>
  <c r="K1392" i="12"/>
  <c r="L1392" i="12"/>
  <c r="K1393" i="12"/>
  <c r="L1393" i="12"/>
  <c r="K1394" i="12"/>
  <c r="L1394" i="12"/>
  <c r="K1395" i="12"/>
  <c r="L1395" i="12"/>
  <c r="K1396" i="12"/>
  <c r="L1396" i="12"/>
  <c r="K1397" i="12"/>
  <c r="L1397" i="12"/>
  <c r="K1398" i="12"/>
  <c r="L1398" i="12"/>
  <c r="K1399" i="12"/>
  <c r="L1399" i="12"/>
  <c r="K1400" i="12"/>
  <c r="L1400" i="12"/>
  <c r="K1401" i="12"/>
  <c r="L1401" i="12"/>
  <c r="K1402" i="12"/>
  <c r="L1402" i="12"/>
  <c r="K1403" i="12"/>
  <c r="L1403" i="12"/>
  <c r="K1404" i="12"/>
  <c r="L1404" i="12"/>
  <c r="K1405" i="12"/>
  <c r="L1405" i="12"/>
  <c r="K1406" i="12"/>
  <c r="L1406" i="12"/>
  <c r="K1407" i="12"/>
  <c r="L1407" i="12"/>
  <c r="K1408" i="12"/>
  <c r="L1408" i="12"/>
  <c r="K1409" i="12"/>
  <c r="L1409" i="12"/>
  <c r="K1410" i="12"/>
  <c r="L1410" i="12"/>
  <c r="K1411" i="12"/>
  <c r="L1411" i="12"/>
  <c r="K1412" i="12"/>
  <c r="L1412" i="12"/>
  <c r="K1413" i="12"/>
  <c r="L1413" i="12"/>
  <c r="K1414" i="12"/>
  <c r="L1414" i="12"/>
  <c r="K1415" i="12"/>
  <c r="L1415" i="12"/>
  <c r="K1416" i="12"/>
  <c r="L1416" i="12"/>
  <c r="K1417" i="12"/>
  <c r="L1417" i="12"/>
  <c r="K1418" i="12"/>
  <c r="L1418" i="12"/>
  <c r="K1419" i="12"/>
  <c r="L1419" i="12"/>
  <c r="K1420" i="12"/>
  <c r="L1420" i="12"/>
  <c r="K1421" i="12"/>
  <c r="L1421" i="12"/>
  <c r="K1422" i="12"/>
  <c r="L1422" i="12"/>
  <c r="K1423" i="12"/>
  <c r="L1423" i="12"/>
  <c r="K1424" i="12"/>
  <c r="L1424" i="12"/>
  <c r="K1425" i="12"/>
  <c r="L1425" i="12"/>
  <c r="K1426" i="12"/>
  <c r="L1426" i="12"/>
  <c r="K1427" i="12"/>
  <c r="L1427" i="12"/>
  <c r="K1428" i="12"/>
  <c r="L1428" i="12"/>
  <c r="K1429" i="12"/>
  <c r="L1429" i="12"/>
  <c r="K1430" i="12"/>
  <c r="L1430" i="12"/>
  <c r="K1431" i="12"/>
  <c r="L1431" i="12"/>
  <c r="K1432" i="12"/>
  <c r="L1432" i="12"/>
  <c r="K1433" i="12"/>
  <c r="L1433" i="12"/>
  <c r="K1434" i="12"/>
  <c r="L1434" i="12"/>
  <c r="K1435" i="12"/>
  <c r="L1435" i="12"/>
  <c r="K1436" i="12"/>
  <c r="L1436" i="12"/>
  <c r="K1437" i="12"/>
  <c r="L1437" i="12"/>
  <c r="K1438" i="12"/>
  <c r="L1438" i="12"/>
  <c r="K1439" i="12"/>
  <c r="L1439" i="12"/>
  <c r="K1440" i="12"/>
  <c r="L1440" i="12"/>
  <c r="K1441" i="12"/>
  <c r="L1441" i="12"/>
  <c r="K1442" i="12"/>
  <c r="L1442" i="12"/>
  <c r="K1443" i="12"/>
  <c r="L1443" i="12"/>
  <c r="K1444" i="12"/>
  <c r="L1444" i="12"/>
  <c r="K1445" i="12"/>
  <c r="L1445" i="12"/>
  <c r="K1446" i="12"/>
  <c r="L1446" i="12"/>
  <c r="K1447" i="12"/>
  <c r="L1447" i="12"/>
  <c r="K1448" i="12"/>
  <c r="L1448" i="12"/>
  <c r="K1449" i="12"/>
  <c r="L1449" i="12"/>
  <c r="K1450" i="12"/>
  <c r="L1450" i="12"/>
  <c r="K1451" i="12"/>
  <c r="L1451" i="12"/>
  <c r="K1452" i="12"/>
  <c r="L1452" i="12"/>
  <c r="K1453" i="12"/>
  <c r="L1453" i="12"/>
  <c r="K1454" i="12"/>
  <c r="L1454" i="12"/>
  <c r="K1455" i="12"/>
  <c r="L1455" i="12"/>
  <c r="K1456" i="12"/>
  <c r="L1456" i="12"/>
  <c r="K1457" i="12"/>
  <c r="L1457" i="12"/>
  <c r="K1458" i="12"/>
  <c r="L1458" i="12"/>
  <c r="K1459" i="12"/>
  <c r="L1459" i="12"/>
  <c r="K1460" i="12"/>
  <c r="L1460" i="12"/>
  <c r="K1461" i="12"/>
  <c r="L1461" i="12"/>
  <c r="K1462" i="12"/>
  <c r="L1462" i="12"/>
  <c r="K1463" i="12"/>
  <c r="L1463" i="12"/>
  <c r="K1464" i="12"/>
  <c r="L1464" i="12"/>
  <c r="K1465" i="12"/>
  <c r="L1465" i="12"/>
  <c r="K1466" i="12"/>
  <c r="L1466" i="12"/>
  <c r="K1467" i="12"/>
  <c r="L1467" i="12"/>
  <c r="K1468" i="12"/>
  <c r="L1468" i="12"/>
  <c r="K1469" i="12"/>
  <c r="L1469" i="12"/>
  <c r="K1470" i="12"/>
  <c r="L1470" i="12"/>
  <c r="K1471" i="12"/>
  <c r="L1471" i="12"/>
  <c r="K1472" i="12"/>
  <c r="L1472" i="12"/>
  <c r="K1473" i="12"/>
  <c r="L1473" i="12"/>
  <c r="K1474" i="12"/>
  <c r="L1474" i="12"/>
  <c r="K1475" i="12"/>
  <c r="L1475" i="12"/>
  <c r="K1476" i="12"/>
  <c r="L1476" i="12"/>
  <c r="K1477" i="12"/>
  <c r="L1477" i="12"/>
  <c r="K1478" i="12"/>
  <c r="L1478" i="12"/>
  <c r="K1479" i="12"/>
  <c r="L1479" i="12"/>
  <c r="K1480" i="12"/>
  <c r="L1480" i="12"/>
  <c r="K1481" i="12"/>
  <c r="L1481" i="12"/>
  <c r="K1482" i="12"/>
  <c r="L1482" i="12"/>
  <c r="K1483" i="12"/>
  <c r="L1483" i="12"/>
  <c r="K1484" i="12"/>
  <c r="L1484" i="12"/>
  <c r="K1485" i="12"/>
  <c r="L1485" i="12"/>
  <c r="K1486" i="12"/>
  <c r="L1486" i="12"/>
  <c r="K1487" i="12"/>
  <c r="L1487" i="12"/>
  <c r="K1488" i="12"/>
  <c r="L1488" i="12"/>
  <c r="K1489" i="12"/>
  <c r="L1489" i="12"/>
  <c r="K1490" i="12"/>
  <c r="L1490" i="12"/>
  <c r="K1491" i="12"/>
  <c r="L1491" i="12"/>
  <c r="K1492" i="12"/>
  <c r="L1492" i="12"/>
  <c r="K1493" i="12"/>
  <c r="L1493" i="12"/>
  <c r="K1494" i="12"/>
  <c r="L1494" i="12"/>
  <c r="K1495" i="12"/>
  <c r="L1495" i="12"/>
  <c r="K1496" i="12"/>
  <c r="L1496" i="12"/>
  <c r="K1497" i="12"/>
  <c r="L1497" i="12"/>
  <c r="K1498" i="12"/>
  <c r="L1498" i="12"/>
  <c r="K1499" i="12"/>
  <c r="L1499" i="12"/>
  <c r="K1500" i="12"/>
  <c r="L1500" i="12"/>
  <c r="K1501" i="12"/>
  <c r="L1501" i="12"/>
  <c r="K1502" i="12"/>
  <c r="L1502" i="12"/>
  <c r="K1503" i="12"/>
  <c r="L1503" i="12"/>
  <c r="K1504" i="12"/>
  <c r="L1504" i="12"/>
  <c r="K1505" i="12"/>
  <c r="L1505" i="12"/>
  <c r="K1506" i="12"/>
  <c r="L1506" i="12"/>
  <c r="K1507" i="12"/>
  <c r="L1507" i="12"/>
  <c r="K1508" i="12"/>
  <c r="L1508" i="12"/>
  <c r="K1509" i="12"/>
  <c r="L1509" i="12"/>
  <c r="K1510" i="12"/>
  <c r="L1510" i="12"/>
  <c r="K1511" i="12"/>
  <c r="L1511" i="12"/>
  <c r="K1512" i="12"/>
  <c r="L1512" i="12"/>
  <c r="K1513" i="12"/>
  <c r="L1513" i="12"/>
  <c r="K1514" i="12"/>
  <c r="L1514" i="12"/>
  <c r="K1515" i="12"/>
  <c r="L1515" i="12"/>
  <c r="K1516" i="12"/>
  <c r="L1516" i="12"/>
  <c r="K1517" i="12"/>
  <c r="L1517" i="12"/>
  <c r="K1518" i="12"/>
  <c r="L1518" i="12"/>
  <c r="K1519" i="12"/>
  <c r="L1519" i="12"/>
  <c r="K1520" i="12"/>
  <c r="L1520" i="12"/>
  <c r="K1521" i="12"/>
  <c r="L1521" i="12"/>
  <c r="K1522" i="12"/>
  <c r="L1522" i="12"/>
  <c r="K1523" i="12"/>
  <c r="L1523" i="12"/>
  <c r="K1524" i="12"/>
  <c r="L1524" i="12"/>
  <c r="K1525" i="12"/>
  <c r="L1525" i="12"/>
  <c r="K1526" i="12"/>
  <c r="L1526" i="12"/>
  <c r="K1527" i="12"/>
  <c r="L1527" i="12"/>
  <c r="K1528" i="12"/>
  <c r="L1528" i="12"/>
  <c r="K1529" i="12"/>
  <c r="L1529" i="12"/>
  <c r="K1530" i="12"/>
  <c r="L1530" i="12"/>
  <c r="K1531" i="12"/>
  <c r="L1531" i="12"/>
  <c r="K1532" i="12"/>
  <c r="L1532" i="12"/>
  <c r="K1533" i="12"/>
  <c r="L1533" i="12"/>
  <c r="K1534" i="12"/>
  <c r="L1534" i="12"/>
  <c r="K1535" i="12"/>
  <c r="L1535" i="12"/>
  <c r="K1536" i="12"/>
  <c r="L1536" i="12"/>
  <c r="K1537" i="12"/>
  <c r="L1537" i="12"/>
  <c r="K1538" i="12"/>
  <c r="L1538" i="12"/>
  <c r="K1539" i="12"/>
  <c r="L1539" i="12"/>
  <c r="K1540" i="12"/>
  <c r="L1540" i="12"/>
  <c r="K1541" i="12"/>
  <c r="L1541" i="12"/>
  <c r="K1542" i="12"/>
  <c r="L1542" i="12"/>
  <c r="K1543" i="12"/>
  <c r="L1543" i="12"/>
  <c r="K1544" i="12"/>
  <c r="L1544" i="12"/>
  <c r="K1545" i="12"/>
  <c r="L1545" i="12"/>
  <c r="K1546" i="12"/>
  <c r="L1546" i="12"/>
  <c r="K1547" i="12"/>
  <c r="L1547" i="12"/>
  <c r="K1548" i="12"/>
  <c r="L1548" i="12"/>
  <c r="K1549" i="12"/>
  <c r="L1549" i="12"/>
  <c r="K1550" i="12"/>
  <c r="L1550" i="12"/>
  <c r="K1551" i="12"/>
  <c r="L1551" i="12"/>
  <c r="K1552" i="12"/>
  <c r="L1552" i="12"/>
  <c r="K1553" i="12"/>
  <c r="L1553" i="12"/>
  <c r="K1554" i="12"/>
  <c r="L1554" i="12"/>
  <c r="K1555" i="12"/>
  <c r="L1555" i="12"/>
  <c r="K1556" i="12"/>
  <c r="L1556" i="12"/>
  <c r="K1557" i="12"/>
  <c r="L1557" i="12"/>
  <c r="K1558" i="12"/>
  <c r="L1558" i="12"/>
  <c r="K1559" i="12"/>
  <c r="L1559" i="12"/>
  <c r="K1560" i="12"/>
  <c r="L1560" i="12"/>
  <c r="K1561" i="12"/>
  <c r="L1561" i="12"/>
  <c r="K1562" i="12"/>
  <c r="L1562" i="12"/>
  <c r="K1563" i="12"/>
  <c r="L1563" i="12"/>
  <c r="K1564" i="12"/>
  <c r="L1564" i="12"/>
  <c r="K1565" i="12"/>
  <c r="L1565" i="12"/>
  <c r="K1566" i="12"/>
  <c r="L1566" i="12"/>
  <c r="K1567" i="12"/>
  <c r="L1567" i="12"/>
  <c r="K1568" i="12"/>
  <c r="L1568" i="12"/>
  <c r="K1569" i="12"/>
  <c r="L1569" i="12"/>
  <c r="K1570" i="12"/>
  <c r="L1570" i="12"/>
  <c r="K1571" i="12"/>
  <c r="L1571" i="12"/>
  <c r="K1572" i="12"/>
  <c r="L1572" i="12"/>
  <c r="K1573" i="12"/>
  <c r="L1573" i="12"/>
  <c r="K1574" i="12"/>
  <c r="L1574" i="12"/>
  <c r="K1575" i="12"/>
  <c r="L1575" i="12"/>
  <c r="K1576" i="12"/>
  <c r="L1576" i="12"/>
  <c r="K1577" i="12"/>
  <c r="L1577" i="12"/>
  <c r="K1578" i="12"/>
  <c r="L1578" i="12"/>
  <c r="K1579" i="12"/>
  <c r="L1579" i="12"/>
  <c r="K1580" i="12"/>
  <c r="L1580" i="12"/>
  <c r="K1581" i="12"/>
  <c r="L1581" i="12"/>
  <c r="K1582" i="12"/>
  <c r="L1582" i="12"/>
  <c r="K1583" i="12"/>
  <c r="L1583" i="12"/>
  <c r="K1584" i="12"/>
  <c r="L1584" i="12"/>
  <c r="K1585" i="12"/>
  <c r="L1585" i="12"/>
  <c r="K1586" i="12"/>
  <c r="L1586" i="12"/>
  <c r="K1587" i="12"/>
  <c r="L1587" i="12"/>
  <c r="K1588" i="12"/>
  <c r="L1588" i="12"/>
  <c r="K1589" i="12"/>
  <c r="L1589" i="12"/>
  <c r="K1590" i="12"/>
  <c r="L1590" i="12"/>
  <c r="K1591" i="12"/>
  <c r="L1591" i="12"/>
  <c r="K1592" i="12"/>
  <c r="L1592" i="12"/>
  <c r="K1593" i="12"/>
  <c r="L1593" i="12"/>
  <c r="K1594" i="12"/>
  <c r="L1594" i="12"/>
  <c r="K1595" i="12"/>
  <c r="L1595" i="12"/>
  <c r="K1596" i="12"/>
  <c r="L1596" i="12"/>
  <c r="K1597" i="12"/>
  <c r="L1597" i="12"/>
  <c r="K1598" i="12"/>
  <c r="L1598" i="12"/>
  <c r="K1599" i="12"/>
  <c r="L1599" i="12"/>
  <c r="K1600" i="12"/>
  <c r="L1600" i="12"/>
  <c r="K1601" i="12"/>
  <c r="L1601" i="12"/>
  <c r="K1602" i="12"/>
  <c r="L1602" i="12"/>
  <c r="K1603" i="12"/>
  <c r="L1603" i="12"/>
  <c r="K1604" i="12"/>
  <c r="L1604" i="12"/>
  <c r="K1605" i="12"/>
  <c r="L1605" i="12"/>
  <c r="K1606" i="12"/>
  <c r="L1606" i="12"/>
  <c r="K1607" i="12"/>
  <c r="L1607" i="12"/>
  <c r="K1608" i="12"/>
  <c r="L1608" i="12"/>
  <c r="K1609" i="12"/>
  <c r="L1609" i="12"/>
  <c r="K1610" i="12"/>
  <c r="L1610" i="12"/>
  <c r="K1611" i="12"/>
  <c r="L1611" i="12"/>
  <c r="K1612" i="12"/>
  <c r="L1612" i="12"/>
  <c r="K1613" i="12"/>
  <c r="L1613" i="12"/>
  <c r="K1614" i="12"/>
  <c r="L1614" i="12"/>
  <c r="K1615" i="12"/>
  <c r="L1615" i="12"/>
  <c r="K1616" i="12"/>
  <c r="L1616" i="12"/>
  <c r="K1617" i="12"/>
  <c r="L1617" i="12"/>
  <c r="K1618" i="12"/>
  <c r="L1618" i="12"/>
  <c r="K1619" i="12"/>
  <c r="L1619" i="12"/>
  <c r="K1620" i="12"/>
  <c r="L1620" i="12"/>
  <c r="K1621" i="12"/>
  <c r="L1621" i="12"/>
  <c r="K1622" i="12"/>
  <c r="L1622" i="12"/>
  <c r="K1623" i="12"/>
  <c r="L1623" i="12"/>
  <c r="K1624" i="12"/>
  <c r="L1624" i="12"/>
  <c r="K1625" i="12"/>
  <c r="L1625" i="12"/>
  <c r="K1626" i="12"/>
  <c r="L1626" i="12"/>
  <c r="K1627" i="12"/>
  <c r="L1627" i="12"/>
  <c r="K1628" i="12"/>
  <c r="L1628" i="12"/>
  <c r="K1629" i="12"/>
  <c r="L1629" i="12"/>
  <c r="K1630" i="12"/>
  <c r="L1630" i="12"/>
  <c r="K1631" i="12"/>
  <c r="L1631" i="12"/>
  <c r="K1632" i="12"/>
  <c r="L1632" i="12"/>
  <c r="K1633" i="12"/>
  <c r="L1633" i="12"/>
  <c r="K1634" i="12"/>
  <c r="L1634" i="12"/>
  <c r="K1635" i="12"/>
  <c r="L1635" i="12"/>
  <c r="K1636" i="12"/>
  <c r="L1636" i="12"/>
  <c r="K1637" i="12"/>
  <c r="L1637" i="12"/>
  <c r="K1638" i="12"/>
  <c r="L1638" i="12"/>
  <c r="K1639" i="12"/>
  <c r="L1639" i="12"/>
  <c r="K1640" i="12"/>
  <c r="L1640" i="12"/>
  <c r="K1641" i="12"/>
  <c r="L1641" i="12"/>
  <c r="K1642" i="12"/>
  <c r="L1642" i="12"/>
  <c r="K1643" i="12"/>
  <c r="L1643" i="12"/>
  <c r="K1644" i="12"/>
  <c r="L1644" i="12"/>
  <c r="K1645" i="12"/>
  <c r="L1645" i="12"/>
  <c r="K1646" i="12"/>
  <c r="L1646" i="12"/>
  <c r="K1647" i="12"/>
  <c r="L1647" i="12"/>
  <c r="K1648" i="12"/>
  <c r="L1648" i="12"/>
  <c r="K1649" i="12"/>
  <c r="L1649" i="12"/>
  <c r="K1650" i="12"/>
  <c r="L1650" i="12"/>
  <c r="K1651" i="12"/>
  <c r="L1651" i="12"/>
  <c r="K1652" i="12"/>
  <c r="L1652" i="12"/>
  <c r="K1653" i="12"/>
  <c r="L1653" i="12"/>
  <c r="K1654" i="12"/>
  <c r="L1654" i="12"/>
  <c r="K1655" i="12"/>
  <c r="L1655" i="12"/>
  <c r="K1656" i="12"/>
  <c r="L1656" i="12"/>
  <c r="K1657" i="12"/>
  <c r="L1657" i="12"/>
  <c r="K1658" i="12"/>
  <c r="L1658" i="12"/>
  <c r="K1659" i="12"/>
  <c r="L1659" i="12"/>
  <c r="K1660" i="12"/>
  <c r="L1660" i="12"/>
  <c r="K1661" i="12"/>
  <c r="L1661" i="12"/>
  <c r="K1662" i="12"/>
  <c r="L1662" i="12"/>
  <c r="K1663" i="12"/>
  <c r="L1663" i="12"/>
  <c r="K1664" i="12"/>
  <c r="L1664" i="12"/>
  <c r="K1665" i="12"/>
  <c r="L1665" i="12"/>
  <c r="K1666" i="12"/>
  <c r="L1666" i="12"/>
  <c r="K1667" i="12"/>
  <c r="L1667" i="12"/>
  <c r="K1668" i="12"/>
  <c r="L1668" i="12"/>
  <c r="K1669" i="12"/>
  <c r="L1669" i="12"/>
  <c r="K1670" i="12"/>
  <c r="L1670" i="12"/>
  <c r="K1671" i="12"/>
  <c r="L1671" i="12"/>
  <c r="K1672" i="12"/>
  <c r="L1672" i="12"/>
  <c r="K1673" i="12"/>
  <c r="L1673" i="12"/>
  <c r="K1674" i="12"/>
  <c r="L1674" i="12"/>
  <c r="K1675" i="12"/>
  <c r="L1675" i="12"/>
  <c r="K1676" i="12"/>
  <c r="L1676" i="12"/>
  <c r="K1677" i="12"/>
  <c r="L1677" i="12"/>
  <c r="K1678" i="12"/>
  <c r="L1678" i="12"/>
  <c r="K1679" i="12"/>
  <c r="L1679" i="12"/>
  <c r="K1680" i="12"/>
  <c r="L1680" i="12"/>
  <c r="K1681" i="12"/>
  <c r="L1681" i="12"/>
  <c r="K1682" i="12"/>
  <c r="L1682" i="12"/>
  <c r="K1683" i="12"/>
  <c r="L1683" i="12"/>
  <c r="K1684" i="12"/>
  <c r="L1684" i="12"/>
  <c r="K1685" i="12"/>
  <c r="L1685" i="12"/>
  <c r="K1686" i="12"/>
  <c r="L1686" i="12"/>
  <c r="K1687" i="12"/>
  <c r="L1687" i="12"/>
  <c r="K1688" i="12"/>
  <c r="L1688" i="12"/>
  <c r="K1689" i="12"/>
  <c r="L1689" i="12"/>
  <c r="K1690" i="12"/>
  <c r="L1690" i="12"/>
  <c r="K1691" i="12"/>
  <c r="L1691" i="12"/>
  <c r="K1692" i="12"/>
  <c r="L1692" i="12"/>
  <c r="K1693" i="12"/>
  <c r="L1693" i="12"/>
  <c r="K1694" i="12"/>
  <c r="L1694" i="12"/>
  <c r="K1695" i="12"/>
  <c r="L1695" i="12"/>
  <c r="K1696" i="12"/>
  <c r="L1696" i="12"/>
  <c r="K1697" i="12"/>
  <c r="L1697" i="12"/>
  <c r="K1698" i="12"/>
  <c r="L1698" i="12"/>
  <c r="K1699" i="12"/>
  <c r="L1699" i="12"/>
  <c r="K1700" i="12"/>
  <c r="L1700" i="12"/>
  <c r="K1701" i="12"/>
  <c r="L1701" i="12"/>
  <c r="K1702" i="12"/>
  <c r="L1702" i="12"/>
  <c r="K1703" i="12"/>
  <c r="L1703" i="12"/>
  <c r="K1704" i="12"/>
  <c r="L1704" i="12"/>
  <c r="K1705" i="12"/>
  <c r="L1705" i="12"/>
  <c r="K1706" i="12"/>
  <c r="L1706" i="12"/>
  <c r="K1707" i="12"/>
  <c r="L1707" i="12"/>
  <c r="K1708" i="12"/>
  <c r="L1708" i="12"/>
  <c r="K1709" i="12"/>
  <c r="L1709" i="12"/>
  <c r="K1710" i="12"/>
  <c r="L1710" i="12"/>
  <c r="K1711" i="12"/>
  <c r="L1711" i="12"/>
  <c r="K1712" i="12"/>
  <c r="L1712" i="12"/>
  <c r="K1713" i="12"/>
  <c r="L1713" i="12"/>
  <c r="K1714" i="12"/>
  <c r="L1714" i="12"/>
  <c r="K1715" i="12"/>
  <c r="L1715" i="12"/>
  <c r="K1716" i="12"/>
  <c r="L1716" i="12"/>
  <c r="K1717" i="12"/>
  <c r="L1717" i="12"/>
  <c r="K1718" i="12"/>
  <c r="L1718" i="12"/>
  <c r="K1719" i="12"/>
  <c r="L1719" i="12"/>
  <c r="K1720" i="12"/>
  <c r="L1720" i="12"/>
  <c r="K1721" i="12"/>
  <c r="L1721" i="12"/>
  <c r="K1722" i="12"/>
  <c r="L1722" i="12"/>
  <c r="K1723" i="12"/>
  <c r="L1723" i="12"/>
  <c r="K1724" i="12"/>
  <c r="L1724" i="12"/>
  <c r="K1725" i="12"/>
  <c r="L1725" i="12"/>
  <c r="K1726" i="12"/>
  <c r="L1726" i="12"/>
  <c r="K1727" i="12"/>
  <c r="L1727" i="12"/>
  <c r="K1728" i="12"/>
  <c r="L1728" i="12"/>
  <c r="K1729" i="12"/>
  <c r="L1729" i="12"/>
  <c r="K1730" i="12"/>
  <c r="L1730" i="12"/>
  <c r="K1731" i="12"/>
  <c r="L1731" i="12"/>
  <c r="K1732" i="12"/>
  <c r="L1732" i="12"/>
  <c r="K1733" i="12"/>
  <c r="L1733" i="12"/>
  <c r="K1734" i="12"/>
  <c r="L1734" i="12"/>
  <c r="K1735" i="12"/>
  <c r="L1735" i="12"/>
  <c r="K1736" i="12"/>
  <c r="L1736" i="12"/>
  <c r="K1737" i="12"/>
  <c r="L1737" i="12"/>
  <c r="K1738" i="12"/>
  <c r="L1738" i="12"/>
  <c r="K1739" i="12"/>
  <c r="L1739" i="12"/>
  <c r="K1740" i="12"/>
  <c r="L1740" i="12"/>
  <c r="K1741" i="12"/>
  <c r="L1741" i="12"/>
  <c r="K1742" i="12"/>
  <c r="L1742" i="12"/>
  <c r="K1743" i="12"/>
  <c r="L1743" i="12"/>
  <c r="K1744" i="12"/>
  <c r="L1744" i="12"/>
  <c r="K1745" i="12"/>
  <c r="L1745" i="12"/>
  <c r="K1746" i="12"/>
  <c r="L1746" i="12"/>
  <c r="K1747" i="12"/>
  <c r="L1747" i="12"/>
  <c r="K1748" i="12"/>
  <c r="L1748" i="12"/>
  <c r="K1749" i="12"/>
  <c r="L1749" i="12"/>
  <c r="K1750" i="12"/>
  <c r="L1750" i="12"/>
  <c r="K1751" i="12"/>
  <c r="L1751" i="12"/>
  <c r="K1752" i="12"/>
  <c r="L1752" i="12"/>
  <c r="K1753" i="12"/>
  <c r="L1753" i="12"/>
  <c r="K1754" i="12"/>
  <c r="L1754" i="12"/>
  <c r="K1755" i="12"/>
  <c r="L1755" i="12"/>
  <c r="K1756" i="12"/>
  <c r="L1756" i="12"/>
  <c r="K1757" i="12"/>
  <c r="L1757" i="12"/>
  <c r="K1758" i="12"/>
  <c r="L1758" i="12"/>
  <c r="K1759" i="12"/>
  <c r="L1759" i="12"/>
  <c r="K1760" i="12"/>
  <c r="L1760" i="12"/>
  <c r="K1761" i="12"/>
  <c r="L1761" i="12"/>
  <c r="K1762" i="12"/>
  <c r="L1762" i="12"/>
  <c r="K1763" i="12"/>
  <c r="L1763" i="12"/>
  <c r="K1764" i="12"/>
  <c r="L1764" i="12"/>
  <c r="K1765" i="12"/>
  <c r="L1765" i="12"/>
  <c r="K1766" i="12"/>
  <c r="L1766" i="12"/>
  <c r="K1767" i="12"/>
  <c r="L1767" i="12"/>
  <c r="K1768" i="12"/>
  <c r="L1768" i="12"/>
  <c r="K1769" i="12"/>
  <c r="L1769" i="12"/>
  <c r="K1770" i="12"/>
  <c r="L1770" i="12"/>
  <c r="K1771" i="12"/>
  <c r="L1771" i="12"/>
  <c r="K1772" i="12"/>
  <c r="L1772" i="12"/>
  <c r="K1773" i="12"/>
  <c r="L1773" i="12"/>
  <c r="K1774" i="12"/>
  <c r="L1774" i="12"/>
  <c r="K1775" i="12"/>
  <c r="L1775" i="12"/>
  <c r="K1776" i="12"/>
  <c r="L1776" i="12"/>
  <c r="K1777" i="12"/>
  <c r="L1777" i="12"/>
  <c r="K1778" i="12"/>
  <c r="L1778" i="12"/>
  <c r="K1779" i="12"/>
  <c r="L1779" i="12"/>
  <c r="K1780" i="12"/>
  <c r="L1780" i="12"/>
  <c r="K1781" i="12"/>
  <c r="L1781" i="12"/>
  <c r="K1782" i="12"/>
  <c r="L1782" i="12"/>
  <c r="K1783" i="12"/>
  <c r="L1783" i="12"/>
  <c r="K1784" i="12"/>
  <c r="L1784" i="12"/>
  <c r="K1785" i="12"/>
  <c r="L1785" i="12"/>
  <c r="K1786" i="12"/>
  <c r="L1786" i="12"/>
  <c r="K1787" i="12"/>
  <c r="L1787" i="12"/>
  <c r="K1788" i="12"/>
  <c r="L1788" i="12"/>
  <c r="K1789" i="12"/>
  <c r="L1789" i="12"/>
  <c r="K1790" i="12"/>
  <c r="L1790" i="12"/>
  <c r="K1791" i="12"/>
  <c r="L1791" i="12"/>
  <c r="K1792" i="12"/>
  <c r="L1792" i="12"/>
  <c r="K1793" i="12"/>
  <c r="L1793" i="12"/>
  <c r="K1794" i="12"/>
  <c r="L1794" i="12"/>
  <c r="K1795" i="12"/>
  <c r="L1795" i="12"/>
  <c r="K1796" i="12"/>
  <c r="L1796" i="12"/>
  <c r="K1797" i="12"/>
  <c r="L1797" i="12"/>
  <c r="K1798" i="12"/>
  <c r="L1798" i="12"/>
  <c r="K1799" i="12"/>
  <c r="L1799" i="12"/>
  <c r="K1800" i="12"/>
  <c r="L1800" i="12"/>
  <c r="K1801" i="12"/>
  <c r="L1801" i="12"/>
  <c r="K1802" i="12"/>
  <c r="L1802" i="12"/>
  <c r="K1803" i="12"/>
  <c r="L1803" i="12"/>
  <c r="K1804" i="12"/>
  <c r="L1804" i="12"/>
  <c r="K1805" i="12"/>
  <c r="L1805" i="12"/>
  <c r="K1806" i="12"/>
  <c r="L1806" i="12"/>
  <c r="K1807" i="12"/>
  <c r="L1807" i="12"/>
  <c r="K1808" i="12"/>
  <c r="L1808" i="12"/>
  <c r="K1809" i="12"/>
  <c r="L1809" i="12"/>
  <c r="K1810" i="12"/>
  <c r="L1810" i="12"/>
  <c r="K1811" i="12"/>
  <c r="L1811" i="12"/>
  <c r="K1812" i="12"/>
  <c r="L1812" i="12"/>
  <c r="K1813" i="12"/>
  <c r="L1813" i="12"/>
  <c r="K1814" i="12"/>
  <c r="L1814" i="12"/>
  <c r="K1815" i="12"/>
  <c r="L1815" i="12"/>
  <c r="K1816" i="12"/>
  <c r="L1816" i="12"/>
  <c r="K1817" i="12"/>
  <c r="L1817" i="12"/>
  <c r="K1818" i="12"/>
  <c r="L1818" i="12"/>
  <c r="K1819" i="12"/>
  <c r="L1819" i="12"/>
  <c r="K1820" i="12"/>
  <c r="L1820" i="12"/>
  <c r="K1821" i="12"/>
  <c r="L1821" i="12"/>
  <c r="K1822" i="12"/>
  <c r="L1822" i="12"/>
  <c r="K1823" i="12"/>
  <c r="L1823" i="12"/>
  <c r="K1824" i="12"/>
  <c r="L1824" i="12"/>
  <c r="K1825" i="12"/>
  <c r="L1825" i="12"/>
  <c r="K1826" i="12"/>
  <c r="L1826" i="12"/>
  <c r="K1827" i="12"/>
  <c r="L1827" i="12"/>
  <c r="K1828" i="12"/>
  <c r="L1828" i="12"/>
  <c r="K1829" i="12"/>
  <c r="L1829" i="12"/>
  <c r="K1830" i="12"/>
  <c r="L1830" i="12"/>
  <c r="K1831" i="12"/>
  <c r="L1831" i="12"/>
  <c r="K1832" i="12"/>
  <c r="L1832" i="12"/>
  <c r="K1833" i="12"/>
  <c r="L1833" i="12"/>
  <c r="K1834" i="12"/>
  <c r="L1834" i="12"/>
  <c r="K1835" i="12"/>
  <c r="L1835" i="12"/>
  <c r="K1836" i="12"/>
  <c r="L1836" i="12"/>
  <c r="K1837" i="12"/>
  <c r="L1837" i="12"/>
  <c r="K1838" i="12"/>
  <c r="L1838" i="12"/>
  <c r="K1839" i="12"/>
  <c r="L1839" i="12"/>
  <c r="K1840" i="12"/>
  <c r="L1840" i="12"/>
  <c r="K1841" i="12"/>
  <c r="L1841" i="12"/>
  <c r="K1842" i="12"/>
  <c r="L1842" i="12"/>
  <c r="K1843" i="12"/>
  <c r="L1843" i="12"/>
  <c r="K1844" i="12"/>
  <c r="L1844" i="12"/>
  <c r="K1845" i="12"/>
  <c r="L1845" i="12"/>
  <c r="K1846" i="12"/>
  <c r="L1846" i="12"/>
  <c r="K1847" i="12"/>
  <c r="L1847" i="12"/>
  <c r="K1848" i="12"/>
  <c r="L1848" i="12"/>
  <c r="K1849" i="12"/>
  <c r="L1849" i="12"/>
  <c r="K1850" i="12"/>
  <c r="L1850" i="12"/>
  <c r="K1851" i="12"/>
  <c r="L1851" i="12"/>
  <c r="K1852" i="12"/>
  <c r="L1852" i="12"/>
  <c r="K1853" i="12"/>
  <c r="L1853" i="12"/>
  <c r="K1854" i="12"/>
  <c r="L1854" i="12"/>
  <c r="K1855" i="12"/>
  <c r="L1855" i="12"/>
  <c r="K1856" i="12"/>
  <c r="L1856" i="12"/>
  <c r="K1857" i="12"/>
  <c r="L1857" i="12"/>
  <c r="K1858" i="12"/>
  <c r="L1858" i="12"/>
  <c r="K1859" i="12"/>
  <c r="L1859" i="12"/>
  <c r="K1860" i="12"/>
  <c r="L1860" i="12"/>
  <c r="K1861" i="12"/>
  <c r="L1861" i="12"/>
  <c r="K1862" i="12"/>
  <c r="L1862" i="12"/>
  <c r="K1863" i="12"/>
  <c r="L1863" i="12"/>
  <c r="K1864" i="12"/>
  <c r="L1864" i="12"/>
  <c r="K1865" i="12"/>
  <c r="L1865" i="12"/>
  <c r="K1866" i="12"/>
  <c r="L1866" i="12"/>
  <c r="K1867" i="12"/>
  <c r="L1867" i="12"/>
  <c r="K1868" i="12"/>
  <c r="L1868" i="12"/>
  <c r="K1869" i="12"/>
  <c r="L1869" i="12"/>
  <c r="K1870" i="12"/>
  <c r="L1870" i="12"/>
  <c r="K1871" i="12"/>
  <c r="L1871" i="12"/>
  <c r="K1872" i="12"/>
  <c r="L1872" i="12"/>
  <c r="K1873" i="12"/>
  <c r="L1873" i="12"/>
  <c r="K1874" i="12"/>
  <c r="L1874" i="12"/>
  <c r="K1875" i="12"/>
  <c r="L1875" i="12"/>
  <c r="K9" i="12"/>
  <c r="L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J701" i="12"/>
  <c r="J702" i="12"/>
  <c r="J703" i="12"/>
  <c r="J704" i="12"/>
  <c r="J705" i="12"/>
  <c r="J706" i="12"/>
  <c r="J707" i="12"/>
  <c r="J708" i="12"/>
  <c r="J709" i="12"/>
  <c r="J710" i="12"/>
  <c r="J711" i="12"/>
  <c r="J712" i="12"/>
  <c r="J713" i="12"/>
  <c r="J714" i="12"/>
  <c r="J715" i="12"/>
  <c r="J716" i="12"/>
  <c r="J717" i="12"/>
  <c r="J718" i="12"/>
  <c r="J719" i="12"/>
  <c r="J720" i="12"/>
  <c r="J721" i="12"/>
  <c r="J722" i="12"/>
  <c r="J723" i="12"/>
  <c r="J724" i="12"/>
  <c r="J725" i="12"/>
  <c r="J726" i="12"/>
  <c r="J727" i="12"/>
  <c r="J728" i="12"/>
  <c r="J729" i="12"/>
  <c r="J730" i="12"/>
  <c r="J731" i="12"/>
  <c r="J732" i="12"/>
  <c r="J733" i="12"/>
  <c r="J734" i="12"/>
  <c r="J735" i="12"/>
  <c r="J736" i="12"/>
  <c r="J737" i="12"/>
  <c r="J738" i="12"/>
  <c r="J739" i="12"/>
  <c r="J740" i="12"/>
  <c r="J741" i="12"/>
  <c r="J742" i="12"/>
  <c r="J743" i="12"/>
  <c r="J744" i="12"/>
  <c r="J745" i="12"/>
  <c r="J746" i="12"/>
  <c r="J747" i="12"/>
  <c r="J748" i="12"/>
  <c r="J749" i="12"/>
  <c r="J750" i="12"/>
  <c r="J751" i="12"/>
  <c r="J752" i="12"/>
  <c r="J753" i="12"/>
  <c r="J754" i="12"/>
  <c r="J755" i="12"/>
  <c r="J756" i="12"/>
  <c r="J757" i="12"/>
  <c r="J758" i="12"/>
  <c r="J759" i="12"/>
  <c r="J760" i="12"/>
  <c r="J761" i="12"/>
  <c r="J762" i="12"/>
  <c r="J763" i="12"/>
  <c r="J764" i="12"/>
  <c r="J765" i="12"/>
  <c r="J766" i="12"/>
  <c r="J767" i="12"/>
  <c r="J768" i="12"/>
  <c r="J769" i="12"/>
  <c r="J770" i="12"/>
  <c r="J771" i="12"/>
  <c r="J772" i="12"/>
  <c r="J773" i="12"/>
  <c r="J774" i="12"/>
  <c r="J775" i="12"/>
  <c r="J776" i="12"/>
  <c r="J777" i="12"/>
  <c r="J778" i="12"/>
  <c r="J779" i="12"/>
  <c r="J780"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06" i="12"/>
  <c r="J807" i="12"/>
  <c r="J808" i="12"/>
  <c r="J809" i="12"/>
  <c r="J810" i="12"/>
  <c r="J811" i="12"/>
  <c r="J812" i="12"/>
  <c r="J813" i="12"/>
  <c r="J814" i="12"/>
  <c r="J815" i="12"/>
  <c r="J816" i="12"/>
  <c r="J817" i="12"/>
  <c r="J818" i="12"/>
  <c r="J819" i="12"/>
  <c r="J820" i="12"/>
  <c r="J821" i="12"/>
  <c r="J822" i="12"/>
  <c r="J823" i="12"/>
  <c r="J824" i="12"/>
  <c r="J825" i="12"/>
  <c r="J826" i="12"/>
  <c r="J827" i="12"/>
  <c r="J828" i="12"/>
  <c r="J829" i="12"/>
  <c r="J830" i="12"/>
  <c r="J831" i="12"/>
  <c r="J832" i="12"/>
  <c r="J833" i="12"/>
  <c r="J834" i="12"/>
  <c r="J835" i="12"/>
  <c r="J836" i="12"/>
  <c r="J837" i="12"/>
  <c r="J838" i="12"/>
  <c r="J839" i="12"/>
  <c r="J840" i="12"/>
  <c r="J841" i="12"/>
  <c r="J842" i="12"/>
  <c r="J843" i="12"/>
  <c r="J844" i="12"/>
  <c r="J845" i="12"/>
  <c r="J846" i="12"/>
  <c r="J847" i="12"/>
  <c r="J848" i="12"/>
  <c r="J849" i="12"/>
  <c r="J850" i="12"/>
  <c r="J851" i="12"/>
  <c r="J852" i="12"/>
  <c r="J853" i="12"/>
  <c r="J854" i="12"/>
  <c r="J855" i="12"/>
  <c r="J856" i="12"/>
  <c r="J857" i="12"/>
  <c r="J858" i="12"/>
  <c r="J859" i="12"/>
  <c r="J860" i="12"/>
  <c r="J861" i="12"/>
  <c r="J862" i="12"/>
  <c r="J863" i="12"/>
  <c r="J864" i="12"/>
  <c r="J865" i="12"/>
  <c r="J866" i="12"/>
  <c r="J867" i="12"/>
  <c r="J868" i="12"/>
  <c r="J869" i="12"/>
  <c r="J870" i="12"/>
  <c r="J871" i="12"/>
  <c r="J872" i="12"/>
  <c r="J873" i="12"/>
  <c r="J874" i="12"/>
  <c r="J875" i="12"/>
  <c r="J876" i="12"/>
  <c r="J877" i="12"/>
  <c r="J878" i="12"/>
  <c r="J879" i="12"/>
  <c r="J880" i="12"/>
  <c r="J881" i="12"/>
  <c r="J882" i="12"/>
  <c r="J883" i="12"/>
  <c r="J884" i="12"/>
  <c r="J885" i="12"/>
  <c r="J886" i="12"/>
  <c r="J887" i="12"/>
  <c r="J888" i="12"/>
  <c r="J889" i="12"/>
  <c r="J890" i="12"/>
  <c r="J891" i="12"/>
  <c r="J892" i="12"/>
  <c r="J893" i="12"/>
  <c r="J894" i="12"/>
  <c r="J895" i="12"/>
  <c r="J896" i="12"/>
  <c r="J897" i="12"/>
  <c r="J898" i="12"/>
  <c r="J899" i="12"/>
  <c r="J900" i="12"/>
  <c r="J901" i="12"/>
  <c r="J902" i="12"/>
  <c r="J903" i="12"/>
  <c r="J904" i="12"/>
  <c r="J905" i="12"/>
  <c r="J906" i="12"/>
  <c r="J907" i="12"/>
  <c r="J908" i="12"/>
  <c r="J909" i="12"/>
  <c r="J910" i="12"/>
  <c r="J911" i="12"/>
  <c r="J912" i="12"/>
  <c r="J913" i="12"/>
  <c r="J914" i="12"/>
  <c r="J915" i="12"/>
  <c r="J916" i="12"/>
  <c r="J917" i="12"/>
  <c r="J918" i="12"/>
  <c r="J919" i="12"/>
  <c r="J920" i="12"/>
  <c r="J921" i="12"/>
  <c r="J922" i="12"/>
  <c r="J923" i="12"/>
  <c r="J924" i="12"/>
  <c r="J925" i="12"/>
  <c r="J926" i="12"/>
  <c r="J927" i="12"/>
  <c r="J928" i="12"/>
  <c r="J929" i="12"/>
  <c r="J930" i="12"/>
  <c r="J931" i="12"/>
  <c r="J932" i="12"/>
  <c r="J933" i="12"/>
  <c r="J934" i="12"/>
  <c r="J935" i="12"/>
  <c r="J936" i="12"/>
  <c r="J937" i="12"/>
  <c r="J938" i="12"/>
  <c r="J939" i="12"/>
  <c r="J940" i="12"/>
  <c r="J941" i="12"/>
  <c r="J942" i="12"/>
  <c r="J943" i="12"/>
  <c r="J944" i="12"/>
  <c r="J945" i="12"/>
  <c r="J946" i="12"/>
  <c r="J947" i="12"/>
  <c r="J948" i="12"/>
  <c r="J949" i="12"/>
  <c r="J950" i="12"/>
  <c r="J951" i="12"/>
  <c r="J952" i="12"/>
  <c r="J953" i="12"/>
  <c r="J954" i="12"/>
  <c r="J955" i="12"/>
  <c r="J956" i="12"/>
  <c r="J957" i="12"/>
  <c r="J958" i="12"/>
  <c r="J959" i="12"/>
  <c r="J960" i="12"/>
  <c r="J961" i="12"/>
  <c r="J962" i="12"/>
  <c r="J963" i="12"/>
  <c r="J964" i="12"/>
  <c r="J965" i="12"/>
  <c r="J966" i="12"/>
  <c r="J967" i="12"/>
  <c r="J968" i="12"/>
  <c r="J969" i="12"/>
  <c r="J970" i="12"/>
  <c r="J971" i="12"/>
  <c r="J972" i="12"/>
  <c r="J973" i="12"/>
  <c r="J974" i="12"/>
  <c r="J975" i="12"/>
  <c r="J976" i="12"/>
  <c r="J977" i="12"/>
  <c r="J978" i="12"/>
  <c r="J979" i="12"/>
  <c r="J980" i="12"/>
  <c r="J981" i="12"/>
  <c r="J982" i="12"/>
  <c r="J983" i="12"/>
  <c r="J984" i="12"/>
  <c r="J985" i="12"/>
  <c r="J986" i="12"/>
  <c r="J987" i="12"/>
  <c r="J988" i="12"/>
  <c r="J989" i="12"/>
  <c r="J990" i="12"/>
  <c r="J991" i="12"/>
  <c r="J992" i="12"/>
  <c r="J993" i="12"/>
  <c r="J994" i="12"/>
  <c r="J995" i="12"/>
  <c r="J996" i="12"/>
  <c r="J997" i="12"/>
  <c r="J998" i="12"/>
  <c r="J999" i="12"/>
  <c r="J1000" i="12"/>
  <c r="J1001" i="12"/>
  <c r="J1002" i="12"/>
  <c r="J1003" i="12"/>
  <c r="J1004" i="12"/>
  <c r="J1005" i="12"/>
  <c r="J1006" i="12"/>
  <c r="J1007" i="12"/>
  <c r="J1008" i="12"/>
  <c r="J1009" i="12"/>
  <c r="J1010" i="12"/>
  <c r="J1011" i="12"/>
  <c r="J1012" i="12"/>
  <c r="J1013" i="12"/>
  <c r="J1014" i="12"/>
  <c r="J1015" i="12"/>
  <c r="J1016" i="12"/>
  <c r="J1017" i="12"/>
  <c r="J1018" i="12"/>
  <c r="J1019" i="12"/>
  <c r="J1020" i="12"/>
  <c r="J1021" i="12"/>
  <c r="J1022" i="12"/>
  <c r="J1023" i="12"/>
  <c r="J1024" i="12"/>
  <c r="J1025" i="12"/>
  <c r="J1026" i="12"/>
  <c r="J1027" i="12"/>
  <c r="J1028" i="12"/>
  <c r="J1029" i="12"/>
  <c r="J1030" i="12"/>
  <c r="J1031" i="12"/>
  <c r="J1032" i="12"/>
  <c r="J1033" i="12"/>
  <c r="J1034" i="12"/>
  <c r="J1035" i="12"/>
  <c r="J1036" i="12"/>
  <c r="J1037" i="12"/>
  <c r="J1038" i="12"/>
  <c r="J1039" i="12"/>
  <c r="J1040" i="12"/>
  <c r="J1041" i="12"/>
  <c r="J1042" i="12"/>
  <c r="J1043" i="12"/>
  <c r="J1044" i="12"/>
  <c r="J1045" i="12"/>
  <c r="J1046" i="12"/>
  <c r="J1047" i="12"/>
  <c r="J1048" i="12"/>
  <c r="J1049" i="12"/>
  <c r="J1050" i="12"/>
  <c r="J1051" i="12"/>
  <c r="J1052" i="12"/>
  <c r="J1053" i="12"/>
  <c r="J1054" i="12"/>
  <c r="J1055" i="12"/>
  <c r="J1056" i="12"/>
  <c r="J1057" i="12"/>
  <c r="J1058" i="12"/>
  <c r="J1059" i="12"/>
  <c r="J1060" i="12"/>
  <c r="J1061" i="12"/>
  <c r="J1062" i="12"/>
  <c r="J1063" i="12"/>
  <c r="J1064" i="12"/>
  <c r="J1065" i="12"/>
  <c r="J1066" i="12"/>
  <c r="J1067" i="12"/>
  <c r="J1068" i="12"/>
  <c r="J1069" i="12"/>
  <c r="J1070" i="12"/>
  <c r="J1071" i="12"/>
  <c r="J1072" i="12"/>
  <c r="J1073" i="12"/>
  <c r="J1074" i="12"/>
  <c r="J1075" i="12"/>
  <c r="J1076" i="12"/>
  <c r="J1077" i="12"/>
  <c r="J1078" i="12"/>
  <c r="J1079" i="12"/>
  <c r="J1080" i="12"/>
  <c r="J1081" i="12"/>
  <c r="J1082" i="12"/>
  <c r="J1083" i="12"/>
  <c r="J1084" i="12"/>
  <c r="J1085" i="12"/>
  <c r="J1086" i="12"/>
  <c r="J1087" i="12"/>
  <c r="J1088" i="12"/>
  <c r="J1089" i="12"/>
  <c r="J1090" i="12"/>
  <c r="J1091" i="12"/>
  <c r="J1092" i="12"/>
  <c r="J1093" i="12"/>
  <c r="J1094" i="12"/>
  <c r="J1095" i="12"/>
  <c r="J1096" i="12"/>
  <c r="J1097" i="12"/>
  <c r="J1098" i="12"/>
  <c r="J1099" i="12"/>
  <c r="J1100" i="12"/>
  <c r="J1101" i="12"/>
  <c r="J1102" i="12"/>
  <c r="J1103" i="12"/>
  <c r="J1104" i="12"/>
  <c r="J1105" i="12"/>
  <c r="J1106" i="12"/>
  <c r="J1107" i="12"/>
  <c r="J1108" i="12"/>
  <c r="J1109" i="12"/>
  <c r="J1110" i="12"/>
  <c r="J1111" i="12"/>
  <c r="J1112" i="12"/>
  <c r="J1113" i="12"/>
  <c r="J1114" i="12"/>
  <c r="J1115" i="12"/>
  <c r="J1116" i="12"/>
  <c r="J1117" i="12"/>
  <c r="J1118" i="12"/>
  <c r="J1119" i="12"/>
  <c r="J1120" i="12"/>
  <c r="J1121" i="12"/>
  <c r="J1122" i="12"/>
  <c r="J1123" i="12"/>
  <c r="J1124" i="12"/>
  <c r="J1125" i="12"/>
  <c r="J1126" i="12"/>
  <c r="J1127" i="12"/>
  <c r="J1128" i="12"/>
  <c r="J1129" i="12"/>
  <c r="J1130" i="12"/>
  <c r="J1131" i="12"/>
  <c r="J1132" i="12"/>
  <c r="J1133" i="12"/>
  <c r="J1134" i="12"/>
  <c r="J1135" i="12"/>
  <c r="J1136" i="12"/>
  <c r="J1137" i="12"/>
  <c r="J1138" i="12"/>
  <c r="J1139" i="12"/>
  <c r="J1140" i="12"/>
  <c r="J1141" i="12"/>
  <c r="J1142" i="12"/>
  <c r="J1143" i="12"/>
  <c r="J1144" i="12"/>
  <c r="J1145" i="12"/>
  <c r="J1146" i="12"/>
  <c r="J1147" i="12"/>
  <c r="J1148" i="12"/>
  <c r="J1149" i="12"/>
  <c r="J1150" i="12"/>
  <c r="J1151" i="12"/>
  <c r="J1152" i="12"/>
  <c r="J1153" i="12"/>
  <c r="J1154" i="12"/>
  <c r="J1155" i="12"/>
  <c r="J1156" i="12"/>
  <c r="J1157" i="12"/>
  <c r="J1158" i="12"/>
  <c r="J1159" i="12"/>
  <c r="J1160" i="12"/>
  <c r="J1161" i="12"/>
  <c r="J1162" i="12"/>
  <c r="J1163" i="12"/>
  <c r="J1164" i="12"/>
  <c r="J1165" i="12"/>
  <c r="J1166" i="12"/>
  <c r="J1167" i="12"/>
  <c r="J1168" i="12"/>
  <c r="J1169" i="12"/>
  <c r="J1170" i="12"/>
  <c r="J1171" i="12"/>
  <c r="J1172" i="12"/>
  <c r="J1173" i="12"/>
  <c r="J1174" i="12"/>
  <c r="J1175" i="12"/>
  <c r="J1176" i="12"/>
  <c r="J1177" i="12"/>
  <c r="J1178" i="12"/>
  <c r="J1179" i="12"/>
  <c r="J1180" i="12"/>
  <c r="J1181" i="12"/>
  <c r="J1182" i="12"/>
  <c r="J1183" i="12"/>
  <c r="J1184" i="12"/>
  <c r="J1185" i="12"/>
  <c r="J1186" i="12"/>
  <c r="J1187" i="12"/>
  <c r="J1188" i="12"/>
  <c r="J1189" i="12"/>
  <c r="J1190" i="12"/>
  <c r="J1191" i="12"/>
  <c r="J1192" i="12"/>
  <c r="J1193" i="12"/>
  <c r="J1194" i="12"/>
  <c r="J1195" i="12"/>
  <c r="J1196" i="12"/>
  <c r="J1197" i="12"/>
  <c r="J1198" i="12"/>
  <c r="J1199" i="12"/>
  <c r="J1200" i="12"/>
  <c r="J1201" i="12"/>
  <c r="J1202" i="12"/>
  <c r="J1203" i="12"/>
  <c r="J1204" i="12"/>
  <c r="J1205" i="12"/>
  <c r="J1206" i="12"/>
  <c r="J1207" i="12"/>
  <c r="J1208" i="12"/>
  <c r="J1209" i="12"/>
  <c r="J1210" i="12"/>
  <c r="J1211" i="12"/>
  <c r="J1212" i="12"/>
  <c r="J1213" i="12"/>
  <c r="J1214" i="12"/>
  <c r="J1215" i="12"/>
  <c r="J1216" i="12"/>
  <c r="J1217" i="12"/>
  <c r="J1218" i="12"/>
  <c r="J1219" i="12"/>
  <c r="J1220" i="12"/>
  <c r="J1221" i="12"/>
  <c r="J1222" i="12"/>
  <c r="J1223" i="12"/>
  <c r="J1224" i="12"/>
  <c r="J1225" i="12"/>
  <c r="J1226" i="12"/>
  <c r="J1227" i="12"/>
  <c r="J1228" i="12"/>
  <c r="J1229" i="12"/>
  <c r="J1230" i="12"/>
  <c r="J1231" i="12"/>
  <c r="J1232" i="12"/>
  <c r="J1233" i="12"/>
  <c r="J1234" i="12"/>
  <c r="J1235" i="12"/>
  <c r="J1236" i="12"/>
  <c r="J1237" i="12"/>
  <c r="J1238" i="12"/>
  <c r="J1239" i="12"/>
  <c r="J1240" i="12"/>
  <c r="J1241" i="12"/>
  <c r="J1242" i="12"/>
  <c r="J1243" i="12"/>
  <c r="J1244" i="12"/>
  <c r="J1245" i="12"/>
  <c r="J1246" i="12"/>
  <c r="J1247" i="12"/>
  <c r="J1248" i="12"/>
  <c r="J1249" i="12"/>
  <c r="J1250" i="12"/>
  <c r="J1251" i="12"/>
  <c r="J1252" i="12"/>
  <c r="J1253" i="12"/>
  <c r="J1254" i="12"/>
  <c r="J1255" i="12"/>
  <c r="J1256" i="12"/>
  <c r="J1257" i="12"/>
  <c r="J1258" i="12"/>
  <c r="J1259" i="12"/>
  <c r="J1260" i="12"/>
  <c r="J1261" i="12"/>
  <c r="J1262" i="12"/>
  <c r="J1263" i="12"/>
  <c r="J1264" i="12"/>
  <c r="J1265" i="12"/>
  <c r="J1266" i="12"/>
  <c r="J1267" i="12"/>
  <c r="J1268" i="12"/>
  <c r="J1269" i="12"/>
  <c r="J1270" i="12"/>
  <c r="J1271" i="12"/>
  <c r="J1272" i="12"/>
  <c r="J1273" i="12"/>
  <c r="J1274" i="12"/>
  <c r="J1275" i="12"/>
  <c r="J1276" i="12"/>
  <c r="J1277" i="12"/>
  <c r="J1278" i="12"/>
  <c r="J1279" i="12"/>
  <c r="J1280" i="12"/>
  <c r="J1281" i="12"/>
  <c r="J1282" i="12"/>
  <c r="J1283" i="12"/>
  <c r="J1284" i="12"/>
  <c r="J1285" i="12"/>
  <c r="J1286" i="12"/>
  <c r="J1287" i="12"/>
  <c r="J1288" i="12"/>
  <c r="J1289" i="12"/>
  <c r="J1290" i="12"/>
  <c r="J1291" i="12"/>
  <c r="J1292" i="12"/>
  <c r="J1293" i="12"/>
  <c r="J1294" i="12"/>
  <c r="J1295" i="12"/>
  <c r="J1296" i="12"/>
  <c r="J1297" i="12"/>
  <c r="J1298" i="12"/>
  <c r="J1299" i="12"/>
  <c r="J1300" i="12"/>
  <c r="J1301" i="12"/>
  <c r="J1302" i="12"/>
  <c r="J1303" i="12"/>
  <c r="J1304" i="12"/>
  <c r="J1305" i="12"/>
  <c r="J1306" i="12"/>
  <c r="J1307" i="12"/>
  <c r="J1308" i="12"/>
  <c r="J1309" i="12"/>
  <c r="J1310" i="12"/>
  <c r="J1311" i="12"/>
  <c r="J1312" i="12"/>
  <c r="J1313" i="12"/>
  <c r="J1314" i="12"/>
  <c r="J1315" i="12"/>
  <c r="J1316" i="12"/>
  <c r="J1317" i="12"/>
  <c r="J1318" i="12"/>
  <c r="J1319" i="12"/>
  <c r="J1320" i="12"/>
  <c r="J1321" i="12"/>
  <c r="J1322" i="12"/>
  <c r="J1323" i="12"/>
  <c r="J1324" i="12"/>
  <c r="J1325" i="12"/>
  <c r="J1326" i="12"/>
  <c r="J1327" i="12"/>
  <c r="J1328" i="12"/>
  <c r="J1329" i="12"/>
  <c r="J1330" i="12"/>
  <c r="J1331" i="12"/>
  <c r="J1332" i="12"/>
  <c r="J1333" i="12"/>
  <c r="J1334" i="12"/>
  <c r="J1335" i="12"/>
  <c r="J1336" i="12"/>
  <c r="J1337" i="12"/>
  <c r="J1338" i="12"/>
  <c r="J1339" i="12"/>
  <c r="J1340" i="12"/>
  <c r="J1341" i="12"/>
  <c r="J1342" i="12"/>
  <c r="J1343" i="12"/>
  <c r="J1344" i="12"/>
  <c r="J1345" i="12"/>
  <c r="J1346" i="12"/>
  <c r="J1347" i="12"/>
  <c r="J1348" i="12"/>
  <c r="J1349" i="12"/>
  <c r="J1350" i="12"/>
  <c r="J1351" i="12"/>
  <c r="J1352" i="12"/>
  <c r="J1353" i="12"/>
  <c r="J1354" i="12"/>
  <c r="J1355" i="12"/>
  <c r="J1356" i="12"/>
  <c r="J1357" i="12"/>
  <c r="J1358" i="12"/>
  <c r="J1359" i="12"/>
  <c r="J1360" i="12"/>
  <c r="J1361" i="12"/>
  <c r="J1362" i="12"/>
  <c r="J1363" i="12"/>
  <c r="J1364" i="12"/>
  <c r="J1365" i="12"/>
  <c r="J1366" i="12"/>
  <c r="J1367" i="12"/>
  <c r="J1368" i="12"/>
  <c r="J1369" i="12"/>
  <c r="J1370" i="12"/>
  <c r="J1371" i="12"/>
  <c r="J1372" i="12"/>
  <c r="J1373" i="12"/>
  <c r="J1374" i="12"/>
  <c r="J1375" i="12"/>
  <c r="J1376" i="12"/>
  <c r="J1377" i="12"/>
  <c r="J1378" i="12"/>
  <c r="J1379" i="12"/>
  <c r="J1380" i="12"/>
  <c r="J1381" i="12"/>
  <c r="J1382" i="12"/>
  <c r="J1383" i="12"/>
  <c r="J1384" i="12"/>
  <c r="J1385" i="12"/>
  <c r="J1386" i="12"/>
  <c r="J1387" i="12"/>
  <c r="J1388" i="12"/>
  <c r="J1389" i="12"/>
  <c r="J1390" i="12"/>
  <c r="J1391" i="12"/>
  <c r="J1392" i="12"/>
  <c r="J1393" i="12"/>
  <c r="J1394" i="12"/>
  <c r="J1395" i="12"/>
  <c r="J1396" i="12"/>
  <c r="J1397" i="12"/>
  <c r="J1398" i="12"/>
  <c r="J1399" i="12"/>
  <c r="J1400" i="12"/>
  <c r="J1401" i="12"/>
  <c r="J1402" i="12"/>
  <c r="J1403" i="12"/>
  <c r="J1404" i="12"/>
  <c r="J1405" i="12"/>
  <c r="J1406" i="12"/>
  <c r="J1407" i="12"/>
  <c r="J1408" i="12"/>
  <c r="J1409" i="12"/>
  <c r="J1410" i="12"/>
  <c r="J1411" i="12"/>
  <c r="J1412" i="12"/>
  <c r="J1413" i="12"/>
  <c r="J1414" i="12"/>
  <c r="J1415" i="12"/>
  <c r="J1416" i="12"/>
  <c r="J1417" i="12"/>
  <c r="J1418" i="12"/>
  <c r="J1419" i="12"/>
  <c r="J1420" i="12"/>
  <c r="J1421" i="12"/>
  <c r="J1422" i="12"/>
  <c r="J1423" i="12"/>
  <c r="J1424" i="12"/>
  <c r="J1425" i="12"/>
  <c r="J1426" i="12"/>
  <c r="J1427" i="12"/>
  <c r="J1428" i="12"/>
  <c r="J1429" i="12"/>
  <c r="J1430" i="12"/>
  <c r="J1431" i="12"/>
  <c r="J1432" i="12"/>
  <c r="J1433" i="12"/>
  <c r="J1434" i="12"/>
  <c r="J1435" i="12"/>
  <c r="J1436" i="12"/>
  <c r="J1437" i="12"/>
  <c r="J1438" i="12"/>
  <c r="J1439" i="12"/>
  <c r="J1440" i="12"/>
  <c r="J1441" i="12"/>
  <c r="J1442" i="12"/>
  <c r="J1443" i="12"/>
  <c r="J1444" i="12"/>
  <c r="J1445" i="12"/>
  <c r="J1446" i="12"/>
  <c r="J1447" i="12"/>
  <c r="J1448" i="12"/>
  <c r="J1449" i="12"/>
  <c r="J1450" i="12"/>
  <c r="J1451" i="12"/>
  <c r="J1452" i="12"/>
  <c r="J1453" i="12"/>
  <c r="J1454" i="12"/>
  <c r="J1455" i="12"/>
  <c r="J1456" i="12"/>
  <c r="J1457" i="12"/>
  <c r="J1458" i="12"/>
  <c r="J1459" i="12"/>
  <c r="J1460" i="12"/>
  <c r="J1461" i="12"/>
  <c r="J1462" i="12"/>
  <c r="J1463" i="12"/>
  <c r="J1464" i="12"/>
  <c r="J1465" i="12"/>
  <c r="J1466" i="12"/>
  <c r="J1467" i="12"/>
  <c r="J1468" i="12"/>
  <c r="J1469" i="12"/>
  <c r="J1470" i="12"/>
  <c r="J1471" i="12"/>
  <c r="J1472" i="12"/>
  <c r="J1473" i="12"/>
  <c r="J1474" i="12"/>
  <c r="J1475" i="12"/>
  <c r="J1476" i="12"/>
  <c r="J1477" i="12"/>
  <c r="J1478" i="12"/>
  <c r="J1479" i="12"/>
  <c r="J1480" i="12"/>
  <c r="J1481" i="12"/>
  <c r="J1482" i="12"/>
  <c r="J1483" i="12"/>
  <c r="J1484" i="12"/>
  <c r="J1485" i="12"/>
  <c r="J1486" i="12"/>
  <c r="J1487" i="12"/>
  <c r="J1488" i="12"/>
  <c r="J1489" i="12"/>
  <c r="J1490" i="12"/>
  <c r="J1491" i="12"/>
  <c r="J1492" i="12"/>
  <c r="J1493" i="12"/>
  <c r="J1494" i="12"/>
  <c r="J1495" i="12"/>
  <c r="J1496" i="12"/>
  <c r="J1497" i="12"/>
  <c r="J1498" i="12"/>
  <c r="J1499" i="12"/>
  <c r="J1500" i="12"/>
  <c r="J1501" i="12"/>
  <c r="J1502" i="12"/>
  <c r="J1503" i="12"/>
  <c r="J1504" i="12"/>
  <c r="J1505" i="12"/>
  <c r="J1506" i="12"/>
  <c r="J1507" i="12"/>
  <c r="J1508" i="12"/>
  <c r="J1509" i="12"/>
  <c r="J1510" i="12"/>
  <c r="J1511" i="12"/>
  <c r="J1512" i="12"/>
  <c r="J1513" i="12"/>
  <c r="J1514" i="12"/>
  <c r="J1515" i="12"/>
  <c r="J1516" i="12"/>
  <c r="J1517" i="12"/>
  <c r="J1518" i="12"/>
  <c r="J1519" i="12"/>
  <c r="J1520" i="12"/>
  <c r="J1521" i="12"/>
  <c r="J1522" i="12"/>
  <c r="J1523" i="12"/>
  <c r="J1524" i="12"/>
  <c r="J1525" i="12"/>
  <c r="J1526" i="12"/>
  <c r="J1527" i="12"/>
  <c r="J1528" i="12"/>
  <c r="J1529" i="12"/>
  <c r="J1530" i="12"/>
  <c r="J1531" i="12"/>
  <c r="J1532" i="12"/>
  <c r="J1533" i="12"/>
  <c r="J1534" i="12"/>
  <c r="J1535" i="12"/>
  <c r="J1536" i="12"/>
  <c r="J1537" i="12"/>
  <c r="J1538" i="12"/>
  <c r="J1539" i="12"/>
  <c r="J1540" i="12"/>
  <c r="J1541" i="12"/>
  <c r="J1542" i="12"/>
  <c r="J1543" i="12"/>
  <c r="J1544" i="12"/>
  <c r="J1545" i="12"/>
  <c r="J1546" i="12"/>
  <c r="J1547" i="12"/>
  <c r="J1548" i="12"/>
  <c r="J1549" i="12"/>
  <c r="J1550" i="12"/>
  <c r="J1551" i="12"/>
  <c r="J1552" i="12"/>
  <c r="J1553" i="12"/>
  <c r="J1554" i="12"/>
  <c r="J1555" i="12"/>
  <c r="J1556" i="12"/>
  <c r="J1557" i="12"/>
  <c r="J1558" i="12"/>
  <c r="J1559" i="12"/>
  <c r="J1560" i="12"/>
  <c r="J1561" i="12"/>
  <c r="J1562" i="12"/>
  <c r="J1563" i="12"/>
  <c r="J1564" i="12"/>
  <c r="J1565" i="12"/>
  <c r="J1566" i="12"/>
  <c r="J1567" i="12"/>
  <c r="J1568" i="12"/>
  <c r="J1569" i="12"/>
  <c r="J1570" i="12"/>
  <c r="J1571" i="12"/>
  <c r="J1572" i="12"/>
  <c r="J1573" i="12"/>
  <c r="J1574" i="12"/>
  <c r="J1575" i="12"/>
  <c r="J1576" i="12"/>
  <c r="J1577" i="12"/>
  <c r="J1578" i="12"/>
  <c r="J1579" i="12"/>
  <c r="J1580" i="12"/>
  <c r="J1581" i="12"/>
  <c r="J1582" i="12"/>
  <c r="J1583" i="12"/>
  <c r="J1584" i="12"/>
  <c r="J1585" i="12"/>
  <c r="J1586" i="12"/>
  <c r="J1587" i="12"/>
  <c r="J1588" i="12"/>
  <c r="J1589" i="12"/>
  <c r="J1590" i="12"/>
  <c r="J1591" i="12"/>
  <c r="J1592" i="12"/>
  <c r="J1593" i="12"/>
  <c r="J1594" i="12"/>
  <c r="J1595" i="12"/>
  <c r="J1596" i="12"/>
  <c r="J1597" i="12"/>
  <c r="J1598" i="12"/>
  <c r="J1599" i="12"/>
  <c r="J1600" i="12"/>
  <c r="J1601" i="12"/>
  <c r="J1602" i="12"/>
  <c r="J1603" i="12"/>
  <c r="J1604" i="12"/>
  <c r="J1605" i="12"/>
  <c r="J1606" i="12"/>
  <c r="J1607" i="12"/>
  <c r="J1608" i="12"/>
  <c r="J1609" i="12"/>
  <c r="J1610" i="12"/>
  <c r="J1611" i="12"/>
  <c r="J1612" i="12"/>
  <c r="J1613" i="12"/>
  <c r="J1614" i="12"/>
  <c r="J1615" i="12"/>
  <c r="J1616" i="12"/>
  <c r="J1617" i="12"/>
  <c r="J1618" i="12"/>
  <c r="J1619" i="12"/>
  <c r="J1620" i="12"/>
  <c r="J1621" i="12"/>
  <c r="J1622" i="12"/>
  <c r="J1623" i="12"/>
  <c r="J1624" i="12"/>
  <c r="J1625" i="12"/>
  <c r="J1626" i="12"/>
  <c r="J1627" i="12"/>
  <c r="J1628" i="12"/>
  <c r="J1629" i="12"/>
  <c r="J1630" i="12"/>
  <c r="J1631" i="12"/>
  <c r="J1632" i="12"/>
  <c r="J1633" i="12"/>
  <c r="J1634" i="12"/>
  <c r="J1635" i="12"/>
  <c r="J1636" i="12"/>
  <c r="J1637" i="12"/>
  <c r="J1638" i="12"/>
  <c r="J1639" i="12"/>
  <c r="J1640" i="12"/>
  <c r="J1641" i="12"/>
  <c r="J1642" i="12"/>
  <c r="J1643" i="12"/>
  <c r="J1644" i="12"/>
  <c r="J1645" i="12"/>
  <c r="J1646" i="12"/>
  <c r="J1647" i="12"/>
  <c r="J1648" i="12"/>
  <c r="J1649" i="12"/>
  <c r="J1650" i="12"/>
  <c r="J1651" i="12"/>
  <c r="J1652" i="12"/>
  <c r="J1653" i="12"/>
  <c r="J1654" i="12"/>
  <c r="J1655" i="12"/>
  <c r="J1656" i="12"/>
  <c r="J1657" i="12"/>
  <c r="J1658" i="12"/>
  <c r="J1659" i="12"/>
  <c r="J1660" i="12"/>
  <c r="J1661" i="12"/>
  <c r="J1662" i="12"/>
  <c r="J1663" i="12"/>
  <c r="J1664" i="12"/>
  <c r="J1665" i="12"/>
  <c r="J1666" i="12"/>
  <c r="J1667" i="12"/>
  <c r="J1668" i="12"/>
  <c r="J1669" i="12"/>
  <c r="J1670" i="12"/>
  <c r="J1671" i="12"/>
  <c r="J1672" i="12"/>
  <c r="J1673" i="12"/>
  <c r="J1674" i="12"/>
  <c r="J1675" i="12"/>
  <c r="J1676" i="12"/>
  <c r="J1677" i="12"/>
  <c r="J1678" i="12"/>
  <c r="J1679" i="12"/>
  <c r="J1680" i="12"/>
  <c r="J1681" i="12"/>
  <c r="J1682" i="12"/>
  <c r="J1683" i="12"/>
  <c r="J1684" i="12"/>
  <c r="J1685" i="12"/>
  <c r="J1686" i="12"/>
  <c r="J1687" i="12"/>
  <c r="J1688" i="12"/>
  <c r="J1689" i="12"/>
  <c r="J1690" i="12"/>
  <c r="J1691" i="12"/>
  <c r="J1692" i="12"/>
  <c r="J1693" i="12"/>
  <c r="J1694" i="12"/>
  <c r="J1695" i="12"/>
  <c r="J1696" i="12"/>
  <c r="J1697" i="12"/>
  <c r="J1698" i="12"/>
  <c r="J1699" i="12"/>
  <c r="J1700" i="12"/>
  <c r="J1701" i="12"/>
  <c r="J1702" i="12"/>
  <c r="J1703" i="12"/>
  <c r="J1704" i="12"/>
  <c r="J1705" i="12"/>
  <c r="J1706" i="12"/>
  <c r="J1707" i="12"/>
  <c r="J1708" i="12"/>
  <c r="J1709" i="12"/>
  <c r="J1710" i="12"/>
  <c r="J1711" i="12"/>
  <c r="J1712" i="12"/>
  <c r="J1713" i="12"/>
  <c r="J1714" i="12"/>
  <c r="J1715" i="12"/>
  <c r="J1716" i="12"/>
  <c r="J1717" i="12"/>
  <c r="J1718" i="12"/>
  <c r="J1719" i="12"/>
  <c r="J1720" i="12"/>
  <c r="J1721" i="12"/>
  <c r="J1722" i="12"/>
  <c r="J1723" i="12"/>
  <c r="J1724" i="12"/>
  <c r="J1725" i="12"/>
  <c r="J1726" i="12"/>
  <c r="J1727" i="12"/>
  <c r="J1728" i="12"/>
  <c r="J1729" i="12"/>
  <c r="J1730" i="12"/>
  <c r="J1731" i="12"/>
  <c r="J1732" i="12"/>
  <c r="J1733" i="12"/>
  <c r="J1734" i="12"/>
  <c r="J1735" i="12"/>
  <c r="J1736" i="12"/>
  <c r="J1737" i="12"/>
  <c r="J1738" i="12"/>
  <c r="J1739" i="12"/>
  <c r="J1740" i="12"/>
  <c r="J1741" i="12"/>
  <c r="J1742" i="12"/>
  <c r="J1743" i="12"/>
  <c r="J1744" i="12"/>
  <c r="J1745" i="12"/>
  <c r="J1746" i="12"/>
  <c r="J1747" i="12"/>
  <c r="J1748" i="12"/>
  <c r="J1749" i="12"/>
  <c r="J1750" i="12"/>
  <c r="J1751" i="12"/>
  <c r="J1752" i="12"/>
  <c r="J1753" i="12"/>
  <c r="J1754" i="12"/>
  <c r="J1755" i="12"/>
  <c r="J1756" i="12"/>
  <c r="J1757" i="12"/>
  <c r="J1758" i="12"/>
  <c r="J1759" i="12"/>
  <c r="J1760" i="12"/>
  <c r="J1761" i="12"/>
  <c r="J1762" i="12"/>
  <c r="J1763" i="12"/>
  <c r="J1764" i="12"/>
  <c r="J1765" i="12"/>
  <c r="J1766" i="12"/>
  <c r="J1767" i="12"/>
  <c r="J1768" i="12"/>
  <c r="J1769" i="12"/>
  <c r="J1770" i="12"/>
  <c r="J1771" i="12"/>
  <c r="J1772" i="12"/>
  <c r="J1773" i="12"/>
  <c r="J1774" i="12"/>
  <c r="J1775" i="12"/>
  <c r="J1776" i="12"/>
  <c r="J1777" i="12"/>
  <c r="J1778" i="12"/>
  <c r="J1779" i="12"/>
  <c r="J1780" i="12"/>
  <c r="J1781" i="12"/>
  <c r="J1782" i="12"/>
  <c r="J1783" i="12"/>
  <c r="J1784" i="12"/>
  <c r="J1785" i="12"/>
  <c r="J1786" i="12"/>
  <c r="J1787" i="12"/>
  <c r="J1788" i="12"/>
  <c r="J1789" i="12"/>
  <c r="J1790" i="12"/>
  <c r="J1791" i="12"/>
  <c r="J1792" i="12"/>
  <c r="J1793" i="12"/>
  <c r="J1794" i="12"/>
  <c r="J1795" i="12"/>
  <c r="J1796" i="12"/>
  <c r="J1797" i="12"/>
  <c r="J1798" i="12"/>
  <c r="J1799" i="12"/>
  <c r="J1800" i="12"/>
  <c r="J1801" i="12"/>
  <c r="J1802" i="12"/>
  <c r="J1803" i="12"/>
  <c r="J1804" i="12"/>
  <c r="J1805" i="12"/>
  <c r="J1806" i="12"/>
  <c r="J1807" i="12"/>
  <c r="J1808" i="12"/>
  <c r="J1809" i="12"/>
  <c r="J1810" i="12"/>
  <c r="J1811" i="12"/>
  <c r="J1812" i="12"/>
  <c r="J1813" i="12"/>
  <c r="J1814" i="12"/>
  <c r="J1815" i="12"/>
  <c r="J1816" i="12"/>
  <c r="J1817" i="12"/>
  <c r="J1818" i="12"/>
  <c r="J1819" i="12"/>
  <c r="J1820" i="12"/>
  <c r="J1821" i="12"/>
  <c r="J1822" i="12"/>
  <c r="J1823" i="12"/>
  <c r="J1824" i="12"/>
  <c r="J1825" i="12"/>
  <c r="J1826" i="12"/>
  <c r="J1827" i="12"/>
  <c r="J1828" i="12"/>
  <c r="J1829" i="12"/>
  <c r="J1830" i="12"/>
  <c r="J1831" i="12"/>
  <c r="J1832" i="12"/>
  <c r="J1833" i="12"/>
  <c r="J1834" i="12"/>
  <c r="J1835" i="12"/>
  <c r="J1836" i="12"/>
  <c r="J1837" i="12"/>
  <c r="J1838" i="12"/>
  <c r="J1839" i="12"/>
  <c r="J1840" i="12"/>
  <c r="J1841" i="12"/>
  <c r="J1842" i="12"/>
  <c r="J1843" i="12"/>
  <c r="J1844" i="12"/>
  <c r="J1845" i="12"/>
  <c r="J1846" i="12"/>
  <c r="J1847" i="12"/>
  <c r="J1848" i="12"/>
  <c r="J1849" i="12"/>
  <c r="J1850" i="12"/>
  <c r="J1851" i="12"/>
  <c r="J1852" i="12"/>
  <c r="J1853" i="12"/>
  <c r="J1854" i="12"/>
  <c r="J1855" i="12"/>
  <c r="J1856" i="12"/>
  <c r="J1857" i="12"/>
  <c r="J1858" i="12"/>
  <c r="J1859" i="12"/>
  <c r="J1860" i="12"/>
  <c r="J1861" i="12"/>
  <c r="J1862" i="12"/>
  <c r="J1863" i="12"/>
  <c r="J1864" i="12"/>
  <c r="J1865" i="12"/>
  <c r="J1866" i="12"/>
  <c r="J1867" i="12"/>
  <c r="J1868" i="12"/>
  <c r="J1869" i="12"/>
  <c r="J1870" i="12"/>
  <c r="J1871" i="12"/>
  <c r="J1872" i="12"/>
  <c r="J1873" i="12"/>
  <c r="J1874" i="12"/>
  <c r="J1875" i="12"/>
  <c r="J9" i="12"/>
  <c r="BT7" i="2"/>
  <c r="BU8" i="2"/>
  <c r="BU9" i="2"/>
  <c r="BU10" i="2"/>
  <c r="BU11" i="2"/>
  <c r="BU12" i="2"/>
  <c r="BU13" i="2"/>
  <c r="BU14" i="2"/>
  <c r="BU15" i="2"/>
  <c r="BU16" i="2"/>
  <c r="BU17" i="2"/>
  <c r="BU18" i="2"/>
  <c r="BU19" i="2"/>
  <c r="BU20" i="2"/>
  <c r="BU21" i="2"/>
  <c r="BU22" i="2"/>
  <c r="BU23" i="2"/>
  <c r="BU24" i="2"/>
  <c r="BU25" i="2"/>
  <c r="BU26" i="2"/>
  <c r="BU27" i="2"/>
  <c r="BU28" i="2"/>
  <c r="BU29" i="2"/>
  <c r="BU30" i="2"/>
  <c r="BU31" i="2"/>
  <c r="BU32" i="2"/>
  <c r="BU33" i="2"/>
  <c r="BU34" i="2"/>
  <c r="BU35" i="2"/>
  <c r="BU36" i="2"/>
  <c r="BU37" i="2"/>
  <c r="BU38" i="2"/>
  <c r="BU39" i="2"/>
  <c r="BU40" i="2"/>
  <c r="BU41" i="2"/>
  <c r="BU42" i="2"/>
  <c r="BU43" i="2"/>
  <c r="BU44" i="2"/>
  <c r="BU45" i="2"/>
  <c r="BU46" i="2"/>
  <c r="BU47" i="2"/>
  <c r="BU48" i="2"/>
  <c r="BU49" i="2"/>
  <c r="BU50" i="2"/>
  <c r="BU51" i="2"/>
  <c r="BU52" i="2"/>
  <c r="BU53" i="2"/>
  <c r="BU54" i="2"/>
  <c r="BU55" i="2"/>
  <c r="BU56" i="2"/>
  <c r="BU57" i="2"/>
  <c r="BU58" i="2"/>
  <c r="BU59" i="2"/>
  <c r="BU60" i="2"/>
  <c r="BU61" i="2"/>
  <c r="BU62" i="2"/>
  <c r="BU63" i="2"/>
  <c r="BU64" i="2"/>
  <c r="BU65" i="2"/>
  <c r="BU66" i="2"/>
  <c r="BU67" i="2"/>
  <c r="BU68" i="2"/>
  <c r="BU69" i="2"/>
  <c r="BU70" i="2"/>
  <c r="BU71" i="2"/>
  <c r="BU72" i="2"/>
  <c r="BU73" i="2"/>
  <c r="BU74" i="2"/>
  <c r="BU75" i="2"/>
  <c r="BU76" i="2"/>
  <c r="BU77" i="2"/>
  <c r="BU78" i="2"/>
  <c r="BU79" i="2"/>
  <c r="BU80" i="2"/>
  <c r="BU81" i="2"/>
  <c r="BU82" i="2"/>
  <c r="BU83" i="2"/>
  <c r="BU84" i="2"/>
  <c r="BU85" i="2"/>
  <c r="BU86" i="2"/>
  <c r="BU87" i="2"/>
  <c r="BU88" i="2"/>
  <c r="BU89" i="2"/>
  <c r="BU90" i="2"/>
  <c r="BU91" i="2"/>
  <c r="BU92" i="2"/>
  <c r="BU93" i="2"/>
  <c r="BU94" i="2"/>
  <c r="BU95" i="2"/>
  <c r="BU96" i="2"/>
  <c r="BU97" i="2"/>
  <c r="BU98" i="2"/>
  <c r="BU99" i="2"/>
  <c r="BU100" i="2"/>
  <c r="BU101" i="2"/>
  <c r="BU102" i="2"/>
  <c r="BU103" i="2"/>
  <c r="BU104" i="2"/>
  <c r="BU105" i="2"/>
  <c r="BU106" i="2"/>
  <c r="BU107" i="2"/>
  <c r="BU108" i="2"/>
  <c r="BU109" i="2"/>
  <c r="BU110" i="2"/>
  <c r="BU111" i="2"/>
  <c r="BU112" i="2"/>
  <c r="BU113" i="2"/>
  <c r="BU114" i="2"/>
  <c r="BU115" i="2"/>
  <c r="BU116" i="2"/>
  <c r="BU117" i="2"/>
  <c r="BU118" i="2"/>
  <c r="BU119" i="2"/>
  <c r="BU120" i="2"/>
  <c r="BU121" i="2"/>
  <c r="BU122" i="2"/>
  <c r="BU123" i="2"/>
  <c r="BU124" i="2"/>
  <c r="BU125" i="2"/>
  <c r="BU126" i="2"/>
  <c r="BU127" i="2"/>
  <c r="BU128" i="2"/>
  <c r="BU129" i="2"/>
  <c r="BU130" i="2"/>
  <c r="BU131" i="2"/>
  <c r="BU132" i="2"/>
  <c r="BU133" i="2"/>
  <c r="BU134" i="2"/>
  <c r="BU135" i="2"/>
  <c r="BU136" i="2"/>
  <c r="BU137" i="2"/>
  <c r="BU138" i="2"/>
  <c r="BU139" i="2"/>
  <c r="BU140" i="2"/>
  <c r="BU141" i="2"/>
  <c r="BU142" i="2"/>
  <c r="BU143" i="2"/>
  <c r="BU144" i="2"/>
  <c r="BU145" i="2"/>
  <c r="BU146" i="2"/>
  <c r="BU147" i="2"/>
  <c r="BU148" i="2"/>
  <c r="BU149" i="2"/>
  <c r="BU150" i="2"/>
  <c r="BU151" i="2"/>
  <c r="BU152" i="2"/>
  <c r="BU153" i="2"/>
  <c r="BU154" i="2"/>
  <c r="BU155" i="2"/>
  <c r="BU156" i="2"/>
  <c r="BU157" i="2"/>
  <c r="BU158" i="2"/>
  <c r="BU159" i="2"/>
  <c r="BU160" i="2"/>
  <c r="BU161" i="2"/>
  <c r="BU162" i="2"/>
  <c r="BU163" i="2"/>
  <c r="BU164" i="2"/>
  <c r="BU165" i="2"/>
  <c r="BU166" i="2"/>
  <c r="BU167" i="2"/>
  <c r="BU168" i="2"/>
  <c r="BU169" i="2"/>
  <c r="BU170" i="2"/>
  <c r="BU171" i="2"/>
  <c r="BU172" i="2"/>
  <c r="BU173" i="2"/>
  <c r="BU174" i="2"/>
  <c r="BU175" i="2"/>
  <c r="BU176" i="2"/>
  <c r="BU177" i="2"/>
  <c r="BU178" i="2"/>
  <c r="BU179" i="2"/>
  <c r="BU180" i="2"/>
  <c r="BU181" i="2"/>
  <c r="BU182" i="2"/>
  <c r="BU183" i="2"/>
  <c r="BU184" i="2"/>
  <c r="BU185" i="2"/>
  <c r="BU186" i="2"/>
  <c r="BU187" i="2"/>
  <c r="BU188" i="2"/>
  <c r="BU189" i="2"/>
  <c r="BU190" i="2"/>
  <c r="BU191" i="2"/>
  <c r="BU192" i="2"/>
  <c r="BU193" i="2"/>
  <c r="BU194" i="2"/>
  <c r="BU195" i="2"/>
  <c r="BU196" i="2"/>
  <c r="BU197" i="2"/>
  <c r="BU198" i="2"/>
  <c r="BU199" i="2"/>
  <c r="BU200" i="2"/>
  <c r="BU201" i="2"/>
  <c r="BU202" i="2"/>
  <c r="BU203" i="2"/>
  <c r="BU204" i="2"/>
  <c r="BU205" i="2"/>
  <c r="BU206" i="2"/>
  <c r="BU207" i="2"/>
  <c r="BU208" i="2"/>
  <c r="BU209" i="2"/>
  <c r="BU210" i="2"/>
  <c r="BU211" i="2"/>
  <c r="BU212" i="2"/>
  <c r="BU213" i="2"/>
  <c r="BU214" i="2"/>
  <c r="BU215" i="2"/>
  <c r="BU216" i="2"/>
  <c r="BU217" i="2"/>
  <c r="BU218" i="2"/>
  <c r="BU219" i="2"/>
  <c r="BU220" i="2"/>
  <c r="BU221" i="2"/>
  <c r="BU222" i="2"/>
  <c r="BU223" i="2"/>
  <c r="BU224" i="2"/>
  <c r="BU225" i="2"/>
  <c r="BU226" i="2"/>
  <c r="BU227" i="2"/>
  <c r="BU228" i="2"/>
  <c r="BU7" i="2"/>
  <c r="BT8" i="2"/>
  <c r="BT9" i="2"/>
  <c r="BT10" i="2"/>
  <c r="BT11" i="2"/>
  <c r="BT12" i="2"/>
  <c r="BT13" i="2"/>
  <c r="BT14" i="2"/>
  <c r="BT15" i="2"/>
  <c r="BT16" i="2"/>
  <c r="BT17" i="2"/>
  <c r="BT18" i="2"/>
  <c r="BT19" i="2"/>
  <c r="BT20" i="2"/>
  <c r="BT21" i="2"/>
  <c r="BT22" i="2"/>
  <c r="BT23" i="2"/>
  <c r="BT24" i="2"/>
  <c r="BT25" i="2"/>
  <c r="BT26" i="2"/>
  <c r="BT27" i="2"/>
  <c r="BT28" i="2"/>
  <c r="BT29" i="2"/>
  <c r="BT30" i="2"/>
  <c r="BT31" i="2"/>
  <c r="BT32" i="2"/>
  <c r="BT33" i="2"/>
  <c r="BT34" i="2"/>
  <c r="BT35" i="2"/>
  <c r="BT36" i="2"/>
  <c r="BT37" i="2"/>
  <c r="BT38" i="2"/>
  <c r="BT39" i="2"/>
  <c r="BT40" i="2"/>
  <c r="BT41" i="2"/>
  <c r="BT42" i="2"/>
  <c r="BT43" i="2"/>
  <c r="BT44" i="2"/>
  <c r="BT45" i="2"/>
  <c r="BT46" i="2"/>
  <c r="BT47" i="2"/>
  <c r="BT48" i="2"/>
  <c r="BT49" i="2"/>
  <c r="BT50" i="2"/>
  <c r="BT51" i="2"/>
  <c r="BT52" i="2"/>
  <c r="BT53" i="2"/>
  <c r="BT54" i="2"/>
  <c r="BT55" i="2"/>
  <c r="BT56" i="2"/>
  <c r="BT57" i="2"/>
  <c r="BT58" i="2"/>
  <c r="BT59" i="2"/>
  <c r="BT60" i="2"/>
  <c r="BT61" i="2"/>
  <c r="BT62" i="2"/>
  <c r="BT63" i="2"/>
  <c r="BT64" i="2"/>
  <c r="BT65" i="2"/>
  <c r="BT66" i="2"/>
  <c r="BT67" i="2"/>
  <c r="BT68" i="2"/>
  <c r="BT69" i="2"/>
  <c r="BT70" i="2"/>
  <c r="BT71" i="2"/>
  <c r="BT72" i="2"/>
  <c r="BT73" i="2"/>
  <c r="BT74" i="2"/>
  <c r="BT75" i="2"/>
  <c r="BT76" i="2"/>
  <c r="BT77" i="2"/>
  <c r="BT78" i="2"/>
  <c r="BT79" i="2"/>
  <c r="BT80" i="2"/>
  <c r="BT81" i="2"/>
  <c r="BT82" i="2"/>
  <c r="BT83" i="2"/>
  <c r="BT84" i="2"/>
  <c r="BT85" i="2"/>
  <c r="BT86" i="2"/>
  <c r="BT87" i="2"/>
  <c r="BT88" i="2"/>
  <c r="BT89" i="2"/>
  <c r="BT90" i="2"/>
  <c r="BT91" i="2"/>
  <c r="BT92" i="2"/>
  <c r="BT93" i="2"/>
  <c r="BT94" i="2"/>
  <c r="BT95" i="2"/>
  <c r="BT96" i="2"/>
  <c r="BT97" i="2"/>
  <c r="BT98" i="2"/>
  <c r="BT99" i="2"/>
  <c r="BT100" i="2"/>
  <c r="BT101" i="2"/>
  <c r="BT102" i="2"/>
  <c r="BT103" i="2"/>
  <c r="BT104" i="2"/>
  <c r="BT105" i="2"/>
  <c r="BT106" i="2"/>
  <c r="BT107" i="2"/>
  <c r="BT108" i="2"/>
  <c r="BT109" i="2"/>
  <c r="BT110" i="2"/>
  <c r="BT111" i="2"/>
  <c r="BT112" i="2"/>
  <c r="BT113" i="2"/>
  <c r="BT114" i="2"/>
  <c r="BT115" i="2"/>
  <c r="BT116" i="2"/>
  <c r="BT117" i="2"/>
  <c r="BT118" i="2"/>
  <c r="BT119" i="2"/>
  <c r="BT120" i="2"/>
  <c r="BT121" i="2"/>
  <c r="BT122" i="2"/>
  <c r="BT123" i="2"/>
  <c r="BT124" i="2"/>
  <c r="BT125" i="2"/>
  <c r="BT126" i="2"/>
  <c r="BT127" i="2"/>
  <c r="BT128" i="2"/>
  <c r="BT129" i="2"/>
  <c r="BT130" i="2"/>
  <c r="BT131" i="2"/>
  <c r="BT132" i="2"/>
  <c r="BT133" i="2"/>
  <c r="BT134" i="2"/>
  <c r="BT135" i="2"/>
  <c r="BT136" i="2"/>
  <c r="BT137" i="2"/>
  <c r="BT138" i="2"/>
  <c r="BT139" i="2"/>
  <c r="BT140" i="2"/>
  <c r="BT141" i="2"/>
  <c r="BT142" i="2"/>
  <c r="BT143" i="2"/>
  <c r="BT144" i="2"/>
  <c r="BT145" i="2"/>
  <c r="BT146" i="2"/>
  <c r="BT147" i="2"/>
  <c r="BT148" i="2"/>
  <c r="BT149" i="2"/>
  <c r="BT150" i="2"/>
  <c r="BT151" i="2"/>
  <c r="BT152" i="2"/>
  <c r="BT153" i="2"/>
  <c r="BT154" i="2"/>
  <c r="BT155" i="2"/>
  <c r="BT156" i="2"/>
  <c r="BT157" i="2"/>
  <c r="BT158" i="2"/>
  <c r="BT159" i="2"/>
  <c r="BT160" i="2"/>
  <c r="BT161" i="2"/>
  <c r="BT162" i="2"/>
  <c r="BT163" i="2"/>
  <c r="BT164" i="2"/>
  <c r="BT165" i="2"/>
  <c r="BT166" i="2"/>
  <c r="BT167" i="2"/>
  <c r="BT168" i="2"/>
  <c r="BT169" i="2"/>
  <c r="BT170" i="2"/>
  <c r="BT171" i="2"/>
  <c r="BT172" i="2"/>
  <c r="BT173" i="2"/>
  <c r="BT174" i="2"/>
  <c r="BT175" i="2"/>
  <c r="BT176" i="2"/>
  <c r="BT177" i="2"/>
  <c r="BT178" i="2"/>
  <c r="BT179" i="2"/>
  <c r="BT180" i="2"/>
  <c r="BT181" i="2"/>
  <c r="BT182" i="2"/>
  <c r="BT183" i="2"/>
  <c r="BT184" i="2"/>
  <c r="BT185" i="2"/>
  <c r="BT186" i="2"/>
  <c r="BT187" i="2"/>
  <c r="BT188" i="2"/>
  <c r="BT189" i="2"/>
  <c r="BT190" i="2"/>
  <c r="BT191" i="2"/>
  <c r="BT192" i="2"/>
  <c r="BT193" i="2"/>
  <c r="BT194" i="2"/>
  <c r="BT195" i="2"/>
  <c r="BT196" i="2"/>
  <c r="BT197" i="2"/>
  <c r="BT198" i="2"/>
  <c r="BT199" i="2"/>
  <c r="BT200" i="2"/>
  <c r="BT201" i="2"/>
  <c r="BT202" i="2"/>
  <c r="BT203" i="2"/>
  <c r="BT204" i="2"/>
  <c r="BT205" i="2"/>
  <c r="BT206" i="2"/>
  <c r="BT207" i="2"/>
  <c r="BT208" i="2"/>
  <c r="BT209" i="2"/>
  <c r="BT210" i="2"/>
  <c r="BT211" i="2"/>
  <c r="BT212" i="2"/>
  <c r="BT213" i="2"/>
  <c r="BT214" i="2"/>
  <c r="BT215" i="2"/>
  <c r="BT216" i="2"/>
  <c r="BT217" i="2"/>
  <c r="BT218" i="2"/>
  <c r="BT219" i="2"/>
  <c r="BT220" i="2"/>
  <c r="BT221" i="2"/>
  <c r="BT222" i="2"/>
  <c r="BT223" i="2"/>
  <c r="BT224" i="2"/>
  <c r="BT225" i="2"/>
  <c r="BT226" i="2"/>
  <c r="BT227" i="2"/>
  <c r="BT228" i="2"/>
  <c r="BG8" i="2"/>
  <c r="BG9" i="2"/>
  <c r="BG10" i="2"/>
  <c r="BG11" i="2"/>
  <c r="BG12" i="2"/>
  <c r="BG13" i="2"/>
  <c r="BG14" i="2"/>
  <c r="BG15" i="2"/>
  <c r="BG16" i="2"/>
  <c r="BG17" i="2"/>
  <c r="BG18" i="2"/>
  <c r="BG19" i="2"/>
  <c r="BG20" i="2"/>
  <c r="BG21" i="2"/>
  <c r="BG22" i="2"/>
  <c r="BG23" i="2"/>
  <c r="BG24" i="2"/>
  <c r="BG25" i="2"/>
  <c r="BG26" i="2"/>
  <c r="BG27" i="2"/>
  <c r="BG28" i="2"/>
  <c r="BG29" i="2"/>
  <c r="BG30" i="2"/>
  <c r="BG31" i="2"/>
  <c r="BG32" i="2"/>
  <c r="BG33" i="2"/>
  <c r="BG34" i="2"/>
  <c r="BG35" i="2"/>
  <c r="BG36" i="2"/>
  <c r="BG37" i="2"/>
  <c r="BG38" i="2"/>
  <c r="BG39" i="2"/>
  <c r="BG40" i="2"/>
  <c r="BG41" i="2"/>
  <c r="BG42" i="2"/>
  <c r="BG43" i="2"/>
  <c r="BG44" i="2"/>
  <c r="BG45" i="2"/>
  <c r="BG46" i="2"/>
  <c r="BG47" i="2"/>
  <c r="BG48" i="2"/>
  <c r="BG49" i="2"/>
  <c r="BG50" i="2"/>
  <c r="BG51" i="2"/>
  <c r="BG52" i="2"/>
  <c r="BG53" i="2"/>
  <c r="BG54" i="2"/>
  <c r="BG55" i="2"/>
  <c r="BG56" i="2"/>
  <c r="BG57" i="2"/>
  <c r="BG58" i="2"/>
  <c r="BG59" i="2"/>
  <c r="BG60" i="2"/>
  <c r="BG61" i="2"/>
  <c r="BG62" i="2"/>
  <c r="BG63" i="2"/>
  <c r="BG64" i="2"/>
  <c r="BG65" i="2"/>
  <c r="BG66" i="2"/>
  <c r="BG67" i="2"/>
  <c r="BG68" i="2"/>
  <c r="BG69" i="2"/>
  <c r="BG70" i="2"/>
  <c r="BG71" i="2"/>
  <c r="BG72" i="2"/>
  <c r="BG73" i="2"/>
  <c r="BG74" i="2"/>
  <c r="BG75" i="2"/>
  <c r="BG76" i="2"/>
  <c r="BG77" i="2"/>
  <c r="BG78" i="2"/>
  <c r="BG79" i="2"/>
  <c r="BG80" i="2"/>
  <c r="BG81" i="2"/>
  <c r="BG82" i="2"/>
  <c r="BG83" i="2"/>
  <c r="BG84" i="2"/>
  <c r="BG85" i="2"/>
  <c r="BG86" i="2"/>
  <c r="BG87" i="2"/>
  <c r="BG88" i="2"/>
  <c r="BG89" i="2"/>
  <c r="BG90" i="2"/>
  <c r="BG91" i="2"/>
  <c r="BG92" i="2"/>
  <c r="BG93" i="2"/>
  <c r="BG94" i="2"/>
  <c r="BG95" i="2"/>
  <c r="BG96" i="2"/>
  <c r="BG97" i="2"/>
  <c r="BG98" i="2"/>
  <c r="BG99" i="2"/>
  <c r="BG100" i="2"/>
  <c r="BG101" i="2"/>
  <c r="BG102" i="2"/>
  <c r="BG103" i="2"/>
  <c r="BG104" i="2"/>
  <c r="BG105" i="2"/>
  <c r="BG106" i="2"/>
  <c r="BG107" i="2"/>
  <c r="BG108" i="2"/>
  <c r="BG109" i="2"/>
  <c r="BG110" i="2"/>
  <c r="BG111" i="2"/>
  <c r="BG112" i="2"/>
  <c r="BG113" i="2"/>
  <c r="BG114" i="2"/>
  <c r="BG115" i="2"/>
  <c r="BG116" i="2"/>
  <c r="BG117" i="2"/>
  <c r="BG118" i="2"/>
  <c r="BG119" i="2"/>
  <c r="BG120" i="2"/>
  <c r="BG121" i="2"/>
  <c r="BG122" i="2"/>
  <c r="BG123" i="2"/>
  <c r="BG124" i="2"/>
  <c r="BG125" i="2"/>
  <c r="BG126" i="2"/>
  <c r="BG127" i="2"/>
  <c r="BG128" i="2"/>
  <c r="BG129" i="2"/>
  <c r="BG130" i="2"/>
  <c r="BG131" i="2"/>
  <c r="BG132" i="2"/>
  <c r="BG133" i="2"/>
  <c r="BG134" i="2"/>
  <c r="BG135" i="2"/>
  <c r="BG136" i="2"/>
  <c r="BG137" i="2"/>
  <c r="BG138" i="2"/>
  <c r="BG139" i="2"/>
  <c r="BG140" i="2"/>
  <c r="BG141" i="2"/>
  <c r="BG142" i="2"/>
  <c r="BG143" i="2"/>
  <c r="BG144" i="2"/>
  <c r="BG145" i="2"/>
  <c r="BG146" i="2"/>
  <c r="BG147" i="2"/>
  <c r="BG148" i="2"/>
  <c r="BG149" i="2"/>
  <c r="BG150" i="2"/>
  <c r="BG151" i="2"/>
  <c r="BG152" i="2"/>
  <c r="BG153" i="2"/>
  <c r="BG154" i="2"/>
  <c r="BG155" i="2"/>
  <c r="BG156" i="2"/>
  <c r="BG157" i="2"/>
  <c r="BG7" i="2"/>
  <c r="BH13" i="2" s="1"/>
  <c r="BF8" i="2"/>
  <c r="BF9" i="2"/>
  <c r="BF10" i="2"/>
  <c r="BF11" i="2"/>
  <c r="BF12" i="2"/>
  <c r="BF13" i="2"/>
  <c r="BF14" i="2"/>
  <c r="BF15" i="2"/>
  <c r="BF16" i="2"/>
  <c r="BF17" i="2"/>
  <c r="BF18" i="2"/>
  <c r="BF19" i="2"/>
  <c r="BF20" i="2"/>
  <c r="BF21" i="2"/>
  <c r="BF22" i="2"/>
  <c r="BF23" i="2"/>
  <c r="BF24" i="2"/>
  <c r="BF25" i="2"/>
  <c r="BF26" i="2"/>
  <c r="BF27" i="2"/>
  <c r="BF28" i="2"/>
  <c r="BF29" i="2"/>
  <c r="BF30" i="2"/>
  <c r="BF31" i="2"/>
  <c r="BF32" i="2"/>
  <c r="BF33" i="2"/>
  <c r="BF34" i="2"/>
  <c r="BF35" i="2"/>
  <c r="BF36" i="2"/>
  <c r="BF37" i="2"/>
  <c r="BF38" i="2"/>
  <c r="BF39" i="2"/>
  <c r="BF40" i="2"/>
  <c r="BF41" i="2"/>
  <c r="BF42" i="2"/>
  <c r="BF43" i="2"/>
  <c r="BF44" i="2"/>
  <c r="BF45" i="2"/>
  <c r="BF46" i="2"/>
  <c r="BF47" i="2"/>
  <c r="BF48" i="2"/>
  <c r="BF49" i="2"/>
  <c r="BF50" i="2"/>
  <c r="BF51" i="2"/>
  <c r="BF52" i="2"/>
  <c r="BF53" i="2"/>
  <c r="BF54" i="2"/>
  <c r="BF55" i="2"/>
  <c r="BF56" i="2"/>
  <c r="BF57" i="2"/>
  <c r="BF58" i="2"/>
  <c r="BF59" i="2"/>
  <c r="BF60" i="2"/>
  <c r="BF61" i="2"/>
  <c r="BF62" i="2"/>
  <c r="BF63" i="2"/>
  <c r="BF64" i="2"/>
  <c r="BF65" i="2"/>
  <c r="BF66" i="2"/>
  <c r="BF67" i="2"/>
  <c r="BF68" i="2"/>
  <c r="BF69" i="2"/>
  <c r="BF70" i="2"/>
  <c r="BF71" i="2"/>
  <c r="BF72" i="2"/>
  <c r="BF73" i="2"/>
  <c r="BF74" i="2"/>
  <c r="BF75" i="2"/>
  <c r="BF76" i="2"/>
  <c r="BF77" i="2"/>
  <c r="BF78" i="2"/>
  <c r="BF79" i="2"/>
  <c r="BF80" i="2"/>
  <c r="BF81" i="2"/>
  <c r="BF82" i="2"/>
  <c r="BF83" i="2"/>
  <c r="BF84" i="2"/>
  <c r="BF85" i="2"/>
  <c r="BF86" i="2"/>
  <c r="BF87" i="2"/>
  <c r="BF88" i="2"/>
  <c r="BF89" i="2"/>
  <c r="BF90" i="2"/>
  <c r="BF91" i="2"/>
  <c r="BF92" i="2"/>
  <c r="BF93" i="2"/>
  <c r="BF94" i="2"/>
  <c r="BF95" i="2"/>
  <c r="BF96" i="2"/>
  <c r="BF97" i="2"/>
  <c r="BF98" i="2"/>
  <c r="BF99" i="2"/>
  <c r="BF100" i="2"/>
  <c r="BF101" i="2"/>
  <c r="BF102" i="2"/>
  <c r="BF103" i="2"/>
  <c r="BF104" i="2"/>
  <c r="BF105" i="2"/>
  <c r="BF106" i="2"/>
  <c r="BF107" i="2"/>
  <c r="BF108" i="2"/>
  <c r="BF109" i="2"/>
  <c r="BF110" i="2"/>
  <c r="BF111" i="2"/>
  <c r="BF112" i="2"/>
  <c r="BF113" i="2"/>
  <c r="BF114" i="2"/>
  <c r="BF115" i="2"/>
  <c r="BF116" i="2"/>
  <c r="BF117" i="2"/>
  <c r="BF118" i="2"/>
  <c r="BF119" i="2"/>
  <c r="BF120" i="2"/>
  <c r="BF121" i="2"/>
  <c r="BF122" i="2"/>
  <c r="BF123" i="2"/>
  <c r="BF124" i="2"/>
  <c r="BF125" i="2"/>
  <c r="BF126" i="2"/>
  <c r="BF127" i="2"/>
  <c r="BF128" i="2"/>
  <c r="BF129" i="2"/>
  <c r="BF130" i="2"/>
  <c r="BF131" i="2"/>
  <c r="BF132" i="2"/>
  <c r="BF133" i="2"/>
  <c r="BF134" i="2"/>
  <c r="BF135" i="2"/>
  <c r="BF136" i="2"/>
  <c r="BF137" i="2"/>
  <c r="BF138" i="2"/>
  <c r="BF139" i="2"/>
  <c r="BF140" i="2"/>
  <c r="BF141" i="2"/>
  <c r="BF142" i="2"/>
  <c r="BF143" i="2"/>
  <c r="BF144" i="2"/>
  <c r="BF145" i="2"/>
  <c r="BF146" i="2"/>
  <c r="BF147" i="2"/>
  <c r="BF148" i="2"/>
  <c r="BF149" i="2"/>
  <c r="BF150" i="2"/>
  <c r="BF151" i="2"/>
  <c r="BF152" i="2"/>
  <c r="BF153" i="2"/>
  <c r="BF154" i="2"/>
  <c r="BF155" i="2"/>
  <c r="BF156" i="2"/>
  <c r="BF157" i="2"/>
  <c r="BF7" i="2"/>
  <c r="AS8" i="2"/>
  <c r="AY8" i="2" s="1"/>
  <c r="AS9" i="2"/>
  <c r="AS10" i="2"/>
  <c r="AS11" i="2"/>
  <c r="AS12" i="2"/>
  <c r="AS13" i="2"/>
  <c r="AS14" i="2"/>
  <c r="AS15" i="2"/>
  <c r="AS16" i="2"/>
  <c r="AS17" i="2"/>
  <c r="AS18" i="2"/>
  <c r="AS19" i="2"/>
  <c r="AS20" i="2"/>
  <c r="AS21" i="2"/>
  <c r="AS22" i="2"/>
  <c r="AS23" i="2"/>
  <c r="AS24" i="2"/>
  <c r="AS25" i="2"/>
  <c r="AS26" i="2"/>
  <c r="AS27" i="2"/>
  <c r="AS28" i="2"/>
  <c r="AS29" i="2"/>
  <c r="AS30" i="2"/>
  <c r="AS31" i="2"/>
  <c r="AS32" i="2"/>
  <c r="AS33" i="2"/>
  <c r="AS34" i="2"/>
  <c r="AS35" i="2"/>
  <c r="AS36" i="2"/>
  <c r="AS37" i="2"/>
  <c r="AS38" i="2"/>
  <c r="AS39" i="2"/>
  <c r="AS40" i="2"/>
  <c r="AS41" i="2"/>
  <c r="AS42" i="2"/>
  <c r="AS43" i="2"/>
  <c r="AS44" i="2"/>
  <c r="AS45" i="2"/>
  <c r="AS46" i="2"/>
  <c r="AS47" i="2"/>
  <c r="AS48" i="2"/>
  <c r="AS49" i="2"/>
  <c r="AS50" i="2"/>
  <c r="AS51" i="2"/>
  <c r="AS52" i="2"/>
  <c r="AS53" i="2"/>
  <c r="AS54" i="2"/>
  <c r="AS55" i="2"/>
  <c r="AS56" i="2"/>
  <c r="AS57" i="2"/>
  <c r="AS58" i="2"/>
  <c r="AS59" i="2"/>
  <c r="AS60" i="2"/>
  <c r="AS61" i="2"/>
  <c r="AS62" i="2"/>
  <c r="AS63" i="2"/>
  <c r="AS64" i="2"/>
  <c r="AS65" i="2"/>
  <c r="AS66" i="2"/>
  <c r="AS67" i="2"/>
  <c r="AS68" i="2"/>
  <c r="AS69" i="2"/>
  <c r="AS70" i="2"/>
  <c r="AS71" i="2"/>
  <c r="AS72" i="2"/>
  <c r="AS73" i="2"/>
  <c r="AS74" i="2"/>
  <c r="AS75" i="2"/>
  <c r="AS76" i="2"/>
  <c r="AS77" i="2"/>
  <c r="AS78" i="2"/>
  <c r="AS79" i="2"/>
  <c r="AS80" i="2"/>
  <c r="AS81" i="2"/>
  <c r="AS82" i="2"/>
  <c r="AS83" i="2"/>
  <c r="AS84" i="2"/>
  <c r="AS85" i="2"/>
  <c r="AS86" i="2"/>
  <c r="AS87" i="2"/>
  <c r="AS88" i="2"/>
  <c r="AS89" i="2"/>
  <c r="AS90" i="2"/>
  <c r="AS91" i="2"/>
  <c r="AS92" i="2"/>
  <c r="AS93" i="2"/>
  <c r="AS94" i="2"/>
  <c r="AS95" i="2"/>
  <c r="AS96" i="2"/>
  <c r="AS97" i="2"/>
  <c r="AS98" i="2"/>
  <c r="AS99" i="2"/>
  <c r="AS100" i="2"/>
  <c r="AS101" i="2"/>
  <c r="AS102" i="2"/>
  <c r="AS103" i="2"/>
  <c r="AS104" i="2"/>
  <c r="AS105" i="2"/>
  <c r="AS106" i="2"/>
  <c r="AS107" i="2"/>
  <c r="AS108" i="2"/>
  <c r="AS109" i="2"/>
  <c r="AS110" i="2"/>
  <c r="AS111" i="2"/>
  <c r="AS112" i="2"/>
  <c r="AS113" i="2"/>
  <c r="AS114" i="2"/>
  <c r="AS115" i="2"/>
  <c r="AS116" i="2"/>
  <c r="AS117" i="2"/>
  <c r="AS118" i="2"/>
  <c r="AS119" i="2"/>
  <c r="AS120" i="2"/>
  <c r="AS121" i="2"/>
  <c r="AS122" i="2"/>
  <c r="AS123" i="2"/>
  <c r="AS124" i="2"/>
  <c r="AS125" i="2"/>
  <c r="AS126" i="2"/>
  <c r="AS127" i="2"/>
  <c r="AS128" i="2"/>
  <c r="AS129" i="2"/>
  <c r="AS130" i="2"/>
  <c r="AS131" i="2"/>
  <c r="AS132" i="2"/>
  <c r="AS133" i="2"/>
  <c r="AS134" i="2"/>
  <c r="AS135" i="2"/>
  <c r="AS136" i="2"/>
  <c r="AS137" i="2"/>
  <c r="AS138" i="2"/>
  <c r="AS139" i="2"/>
  <c r="AS140" i="2"/>
  <c r="AS141" i="2"/>
  <c r="AS142" i="2"/>
  <c r="AS143" i="2"/>
  <c r="AS144" i="2"/>
  <c r="AS145" i="2"/>
  <c r="AS146" i="2"/>
  <c r="AS147" i="2"/>
  <c r="AS148" i="2"/>
  <c r="AS149" i="2"/>
  <c r="AS150" i="2"/>
  <c r="AS151" i="2"/>
  <c r="AS152" i="2"/>
  <c r="AS153" i="2"/>
  <c r="AS154" i="2"/>
  <c r="AS155" i="2"/>
  <c r="AS156" i="2"/>
  <c r="AS157" i="2"/>
  <c r="AS158" i="2"/>
  <c r="AS159" i="2"/>
  <c r="AS160" i="2"/>
  <c r="AS161" i="2"/>
  <c r="AS162" i="2"/>
  <c r="AS163" i="2"/>
  <c r="AS164" i="2"/>
  <c r="AS165" i="2"/>
  <c r="AS166" i="2"/>
  <c r="AS167" i="2"/>
  <c r="AS168" i="2"/>
  <c r="AS169" i="2"/>
  <c r="AS170" i="2"/>
  <c r="AS171" i="2"/>
  <c r="AS172" i="2"/>
  <c r="AS173" i="2"/>
  <c r="AS174" i="2"/>
  <c r="AS175" i="2"/>
  <c r="AS176" i="2"/>
  <c r="AS177" i="2"/>
  <c r="AS178" i="2"/>
  <c r="AS179" i="2"/>
  <c r="AS180" i="2"/>
  <c r="AS181" i="2"/>
  <c r="AS182" i="2"/>
  <c r="AS183" i="2"/>
  <c r="AS184" i="2"/>
  <c r="AS185" i="2"/>
  <c r="AS186" i="2"/>
  <c r="AS187" i="2"/>
  <c r="AS188" i="2"/>
  <c r="AS189" i="2"/>
  <c r="AS190" i="2"/>
  <c r="AS191" i="2"/>
  <c r="AS192" i="2"/>
  <c r="AS193" i="2"/>
  <c r="AS194" i="2"/>
  <c r="AS195" i="2"/>
  <c r="AS196" i="2"/>
  <c r="AS197" i="2"/>
  <c r="AS198" i="2"/>
  <c r="AS199" i="2"/>
  <c r="AS200" i="2"/>
  <c r="AS201" i="2"/>
  <c r="AS202" i="2"/>
  <c r="AS203" i="2"/>
  <c r="AS204" i="2"/>
  <c r="AS205" i="2"/>
  <c r="AS206" i="2"/>
  <c r="AS207" i="2"/>
  <c r="AS208" i="2"/>
  <c r="AS209" i="2"/>
  <c r="AS210" i="2"/>
  <c r="AS211" i="2"/>
  <c r="AS212" i="2"/>
  <c r="AS213" i="2"/>
  <c r="AS214" i="2"/>
  <c r="AS215" i="2"/>
  <c r="AS216" i="2"/>
  <c r="AS217" i="2"/>
  <c r="AS218" i="2"/>
  <c r="AS219" i="2"/>
  <c r="AS220" i="2"/>
  <c r="AS221" i="2"/>
  <c r="AS222" i="2"/>
  <c r="AS223" i="2"/>
  <c r="AS224" i="2"/>
  <c r="AS225" i="2"/>
  <c r="AS226" i="2"/>
  <c r="AS227" i="2"/>
  <c r="AS228" i="2"/>
  <c r="AS229" i="2"/>
  <c r="AS230" i="2"/>
  <c r="AS231" i="2"/>
  <c r="AS232" i="2"/>
  <c r="AS233" i="2"/>
  <c r="AS234" i="2"/>
  <c r="AS235" i="2"/>
  <c r="AS236" i="2"/>
  <c r="AS237" i="2"/>
  <c r="AS238" i="2"/>
  <c r="AS239" i="2"/>
  <c r="AS7" i="2"/>
  <c r="AR8" i="2"/>
  <c r="AR9" i="2"/>
  <c r="AR10" i="2"/>
  <c r="AR11" i="2"/>
  <c r="AR12" i="2"/>
  <c r="AR13" i="2"/>
  <c r="AR14" i="2"/>
  <c r="AR15" i="2"/>
  <c r="AR16" i="2"/>
  <c r="AR17" i="2"/>
  <c r="AR18" i="2"/>
  <c r="AR19" i="2"/>
  <c r="AR20" i="2"/>
  <c r="AR21" i="2"/>
  <c r="AR22" i="2"/>
  <c r="AR23" i="2"/>
  <c r="AR24" i="2"/>
  <c r="AR25" i="2"/>
  <c r="AR26" i="2"/>
  <c r="AR27" i="2"/>
  <c r="AR28" i="2"/>
  <c r="AR29" i="2"/>
  <c r="AR30" i="2"/>
  <c r="AR31" i="2"/>
  <c r="AR32" i="2"/>
  <c r="AR33" i="2"/>
  <c r="AR34" i="2"/>
  <c r="AR35" i="2"/>
  <c r="AR36" i="2"/>
  <c r="AR37" i="2"/>
  <c r="AR38" i="2"/>
  <c r="AR39" i="2"/>
  <c r="AR40" i="2"/>
  <c r="AR41" i="2"/>
  <c r="AR42" i="2"/>
  <c r="AR43" i="2"/>
  <c r="AR44" i="2"/>
  <c r="AR45" i="2"/>
  <c r="AR46" i="2"/>
  <c r="AR47" i="2"/>
  <c r="AR48" i="2"/>
  <c r="AR49" i="2"/>
  <c r="AR50" i="2"/>
  <c r="AR51" i="2"/>
  <c r="AR52" i="2"/>
  <c r="AR53" i="2"/>
  <c r="AR54" i="2"/>
  <c r="AR55" i="2"/>
  <c r="AR56" i="2"/>
  <c r="AR57" i="2"/>
  <c r="AR58" i="2"/>
  <c r="AR59" i="2"/>
  <c r="AR60" i="2"/>
  <c r="AR61" i="2"/>
  <c r="AR62" i="2"/>
  <c r="AR63" i="2"/>
  <c r="AR64" i="2"/>
  <c r="AR65" i="2"/>
  <c r="AR66" i="2"/>
  <c r="AR67" i="2"/>
  <c r="AR68" i="2"/>
  <c r="AR69" i="2"/>
  <c r="AR70" i="2"/>
  <c r="AR71" i="2"/>
  <c r="AR72" i="2"/>
  <c r="AR73" i="2"/>
  <c r="AR74" i="2"/>
  <c r="AR75" i="2"/>
  <c r="AR76" i="2"/>
  <c r="AR77" i="2"/>
  <c r="AR78" i="2"/>
  <c r="AR79" i="2"/>
  <c r="AR80" i="2"/>
  <c r="AR81" i="2"/>
  <c r="AR82" i="2"/>
  <c r="AR83" i="2"/>
  <c r="AR84" i="2"/>
  <c r="AR85" i="2"/>
  <c r="AR86" i="2"/>
  <c r="AR87" i="2"/>
  <c r="AR88" i="2"/>
  <c r="AR89" i="2"/>
  <c r="AR90" i="2"/>
  <c r="AR91" i="2"/>
  <c r="AR92" i="2"/>
  <c r="AR93" i="2"/>
  <c r="AR94" i="2"/>
  <c r="AR95" i="2"/>
  <c r="AR96" i="2"/>
  <c r="AR97" i="2"/>
  <c r="AR98" i="2"/>
  <c r="AR99" i="2"/>
  <c r="AR100" i="2"/>
  <c r="AR101" i="2"/>
  <c r="AR102" i="2"/>
  <c r="AR103" i="2"/>
  <c r="AR104" i="2"/>
  <c r="AR105" i="2"/>
  <c r="AR106" i="2"/>
  <c r="AR107" i="2"/>
  <c r="AR108" i="2"/>
  <c r="AR109" i="2"/>
  <c r="AR110" i="2"/>
  <c r="AR111" i="2"/>
  <c r="AR112" i="2"/>
  <c r="AR113" i="2"/>
  <c r="AR114" i="2"/>
  <c r="AR115" i="2"/>
  <c r="AR116" i="2"/>
  <c r="AR117" i="2"/>
  <c r="AR118" i="2"/>
  <c r="AR119" i="2"/>
  <c r="AR120" i="2"/>
  <c r="AR121" i="2"/>
  <c r="AR122" i="2"/>
  <c r="AR123" i="2"/>
  <c r="AR124" i="2"/>
  <c r="AR125" i="2"/>
  <c r="AR126" i="2"/>
  <c r="AR127" i="2"/>
  <c r="AR128" i="2"/>
  <c r="AR129" i="2"/>
  <c r="AR130" i="2"/>
  <c r="AR131" i="2"/>
  <c r="AR132" i="2"/>
  <c r="AR133" i="2"/>
  <c r="AR134" i="2"/>
  <c r="AR135" i="2"/>
  <c r="AR136" i="2"/>
  <c r="AR137" i="2"/>
  <c r="AR138" i="2"/>
  <c r="AR139" i="2"/>
  <c r="AR140" i="2"/>
  <c r="AR141" i="2"/>
  <c r="AR142" i="2"/>
  <c r="AR143" i="2"/>
  <c r="AR144" i="2"/>
  <c r="AR145" i="2"/>
  <c r="AR146" i="2"/>
  <c r="AR147" i="2"/>
  <c r="AR148" i="2"/>
  <c r="AR149" i="2"/>
  <c r="AR150" i="2"/>
  <c r="AR151" i="2"/>
  <c r="AR152" i="2"/>
  <c r="AR153" i="2"/>
  <c r="AR154" i="2"/>
  <c r="AR155" i="2"/>
  <c r="AR156" i="2"/>
  <c r="AR157" i="2"/>
  <c r="AR158" i="2"/>
  <c r="AR159" i="2"/>
  <c r="AR160" i="2"/>
  <c r="AR161" i="2"/>
  <c r="AR162" i="2"/>
  <c r="AR163" i="2"/>
  <c r="AR164" i="2"/>
  <c r="AR165" i="2"/>
  <c r="AR166" i="2"/>
  <c r="AR167" i="2"/>
  <c r="AR168" i="2"/>
  <c r="AR169" i="2"/>
  <c r="AR170" i="2"/>
  <c r="AR171" i="2"/>
  <c r="AR172" i="2"/>
  <c r="AR173" i="2"/>
  <c r="AR174" i="2"/>
  <c r="AR175" i="2"/>
  <c r="AR176" i="2"/>
  <c r="AR177" i="2"/>
  <c r="AR178" i="2"/>
  <c r="AR179" i="2"/>
  <c r="AR180" i="2"/>
  <c r="AR181" i="2"/>
  <c r="AR182" i="2"/>
  <c r="AR183" i="2"/>
  <c r="AR184" i="2"/>
  <c r="AR185" i="2"/>
  <c r="AR186" i="2"/>
  <c r="AR187" i="2"/>
  <c r="AR188" i="2"/>
  <c r="AR189" i="2"/>
  <c r="AR190" i="2"/>
  <c r="AR191" i="2"/>
  <c r="AR192" i="2"/>
  <c r="AR193" i="2"/>
  <c r="AR194" i="2"/>
  <c r="AR195" i="2"/>
  <c r="AR196" i="2"/>
  <c r="AR197" i="2"/>
  <c r="AR198" i="2"/>
  <c r="AR199" i="2"/>
  <c r="AR200" i="2"/>
  <c r="AR201" i="2"/>
  <c r="AR202" i="2"/>
  <c r="AR203" i="2"/>
  <c r="AR204" i="2"/>
  <c r="AR205" i="2"/>
  <c r="AR206" i="2"/>
  <c r="AR207" i="2"/>
  <c r="AR208" i="2"/>
  <c r="AR209" i="2"/>
  <c r="AR210" i="2"/>
  <c r="AR211" i="2"/>
  <c r="AR212" i="2"/>
  <c r="AR213" i="2"/>
  <c r="AR214" i="2"/>
  <c r="AR215" i="2"/>
  <c r="AR216" i="2"/>
  <c r="AR217" i="2"/>
  <c r="AR218" i="2"/>
  <c r="AR219" i="2"/>
  <c r="AR220" i="2"/>
  <c r="AR221" i="2"/>
  <c r="AR222" i="2"/>
  <c r="AR223" i="2"/>
  <c r="AR224" i="2"/>
  <c r="AR225" i="2"/>
  <c r="AR226" i="2"/>
  <c r="AR227" i="2"/>
  <c r="AR228" i="2"/>
  <c r="AR229" i="2"/>
  <c r="AR230" i="2"/>
  <c r="AR231" i="2"/>
  <c r="AR232" i="2"/>
  <c r="AR233" i="2"/>
  <c r="AR234" i="2"/>
  <c r="AR235" i="2"/>
  <c r="AR236" i="2"/>
  <c r="AR237" i="2"/>
  <c r="AR238" i="2"/>
  <c r="AR239" i="2"/>
  <c r="AR7" i="2"/>
  <c r="AE8" i="2"/>
  <c r="AE9" i="2"/>
  <c r="AE10" i="2"/>
  <c r="AE11" i="2"/>
  <c r="AE12" i="2"/>
  <c r="AE13" i="2"/>
  <c r="AE14" i="2"/>
  <c r="AE15" i="2"/>
  <c r="AE16" i="2"/>
  <c r="AE17" i="2"/>
  <c r="AE18" i="2"/>
  <c r="AE19" i="2"/>
  <c r="AE20" i="2"/>
  <c r="AE21" i="2"/>
  <c r="AE22" i="2"/>
  <c r="AE23" i="2"/>
  <c r="AE24" i="2"/>
  <c r="AE25" i="2"/>
  <c r="AE26" i="2"/>
  <c r="AE27" i="2"/>
  <c r="AE28" i="2"/>
  <c r="AE29" i="2"/>
  <c r="AE30" i="2"/>
  <c r="AE31" i="2"/>
  <c r="AE32" i="2"/>
  <c r="AE33" i="2"/>
  <c r="AE34" i="2"/>
  <c r="AE35" i="2"/>
  <c r="AE36" i="2"/>
  <c r="AE37" i="2"/>
  <c r="AE38" i="2"/>
  <c r="AE39" i="2"/>
  <c r="AE40" i="2"/>
  <c r="AE41" i="2"/>
  <c r="AE42" i="2"/>
  <c r="AE43" i="2"/>
  <c r="AE44" i="2"/>
  <c r="AE45" i="2"/>
  <c r="AE46" i="2"/>
  <c r="AE47" i="2"/>
  <c r="AE48"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2" i="2"/>
  <c r="AE103" i="2"/>
  <c r="AE104" i="2"/>
  <c r="AE105" i="2"/>
  <c r="AE106" i="2"/>
  <c r="AE107" i="2"/>
  <c r="AE108" i="2"/>
  <c r="AE109" i="2"/>
  <c r="AE110" i="2"/>
  <c r="AE111" i="2"/>
  <c r="AE112" i="2"/>
  <c r="AE113" i="2"/>
  <c r="AE114" i="2"/>
  <c r="AE115" i="2"/>
  <c r="AE116" i="2"/>
  <c r="AE117" i="2"/>
  <c r="AE118" i="2"/>
  <c r="AE119" i="2"/>
  <c r="AE120" i="2"/>
  <c r="AE121" i="2"/>
  <c r="AE122" i="2"/>
  <c r="AE123" i="2"/>
  <c r="AE124" i="2"/>
  <c r="AE125" i="2"/>
  <c r="AE126" i="2"/>
  <c r="AE127" i="2"/>
  <c r="AE128" i="2"/>
  <c r="AE129" i="2"/>
  <c r="AE130" i="2"/>
  <c r="AE131" i="2"/>
  <c r="AE132" i="2"/>
  <c r="AE133" i="2"/>
  <c r="AE134" i="2"/>
  <c r="AE135" i="2"/>
  <c r="AE136" i="2"/>
  <c r="AE137" i="2"/>
  <c r="AE138" i="2"/>
  <c r="AE139" i="2"/>
  <c r="AE140" i="2"/>
  <c r="AE141" i="2"/>
  <c r="AE142" i="2"/>
  <c r="AE143" i="2"/>
  <c r="AE144" i="2"/>
  <c r="AE145" i="2"/>
  <c r="AE146" i="2"/>
  <c r="AE147" i="2"/>
  <c r="AE148" i="2"/>
  <c r="AE149" i="2"/>
  <c r="AE150" i="2"/>
  <c r="AE151" i="2"/>
  <c r="AE152" i="2"/>
  <c r="AE153" i="2"/>
  <c r="AE154" i="2"/>
  <c r="AE155" i="2"/>
  <c r="AE156" i="2"/>
  <c r="AE157" i="2"/>
  <c r="AE158" i="2"/>
  <c r="AE159" i="2"/>
  <c r="AE160" i="2"/>
  <c r="AE161" i="2"/>
  <c r="AE162" i="2"/>
  <c r="AE163" i="2"/>
  <c r="AE164" i="2"/>
  <c r="AE165" i="2"/>
  <c r="AE166" i="2"/>
  <c r="AE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3" i="2"/>
  <c r="AD44" i="2"/>
  <c r="AD45" i="2"/>
  <c r="AD46" i="2"/>
  <c r="AD47" i="2"/>
  <c r="AD48"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2" i="2"/>
  <c r="AD103" i="2"/>
  <c r="AD104" i="2"/>
  <c r="AD105" i="2"/>
  <c r="AD106" i="2"/>
  <c r="AD107" i="2"/>
  <c r="AD108" i="2"/>
  <c r="AD109" i="2"/>
  <c r="AD110" i="2"/>
  <c r="AD111" i="2"/>
  <c r="AD112" i="2"/>
  <c r="AD113" i="2"/>
  <c r="AD114" i="2"/>
  <c r="AD115" i="2"/>
  <c r="AD116" i="2"/>
  <c r="AD117" i="2"/>
  <c r="AD118" i="2"/>
  <c r="AD119" i="2"/>
  <c r="AD120" i="2"/>
  <c r="AD121" i="2"/>
  <c r="AD122" i="2"/>
  <c r="AD123" i="2"/>
  <c r="AD124" i="2"/>
  <c r="AD125" i="2"/>
  <c r="AD126" i="2"/>
  <c r="AD127" i="2"/>
  <c r="AD128" i="2"/>
  <c r="AD129" i="2"/>
  <c r="AD130" i="2"/>
  <c r="AD131" i="2"/>
  <c r="AD132" i="2"/>
  <c r="AD133" i="2"/>
  <c r="AD134" i="2"/>
  <c r="AD135" i="2"/>
  <c r="AD136" i="2"/>
  <c r="AD137" i="2"/>
  <c r="AD138" i="2"/>
  <c r="AD139" i="2"/>
  <c r="AD140" i="2"/>
  <c r="AD141" i="2"/>
  <c r="AD142" i="2"/>
  <c r="AD143" i="2"/>
  <c r="AD144" i="2"/>
  <c r="AD145" i="2"/>
  <c r="AD146" i="2"/>
  <c r="AD147" i="2"/>
  <c r="AD148" i="2"/>
  <c r="AD149" i="2"/>
  <c r="AD150" i="2"/>
  <c r="AD151" i="2"/>
  <c r="AD152" i="2"/>
  <c r="AD153" i="2"/>
  <c r="AD154" i="2"/>
  <c r="AD155" i="2"/>
  <c r="AD156" i="2"/>
  <c r="AD157" i="2"/>
  <c r="AD158" i="2"/>
  <c r="AD159" i="2"/>
  <c r="AD160" i="2"/>
  <c r="AD161" i="2"/>
  <c r="AD162" i="2"/>
  <c r="AD163" i="2"/>
  <c r="AD164" i="2"/>
  <c r="AD165" i="2"/>
  <c r="AD166" i="2"/>
  <c r="AD7" i="2"/>
  <c r="V22" i="2"/>
  <c r="V9" i="2"/>
  <c r="V189" i="2"/>
  <c r="V187" i="2"/>
  <c r="V185" i="2"/>
  <c r="V184" i="2"/>
  <c r="V183" i="2"/>
  <c r="V181" i="2"/>
  <c r="V179" i="2"/>
  <c r="V178" i="2"/>
  <c r="V177" i="2"/>
  <c r="V176" i="2"/>
  <c r="V175" i="2"/>
  <c r="V174" i="2"/>
  <c r="V173" i="2"/>
  <c r="V172" i="2"/>
  <c r="V171" i="2"/>
  <c r="V170" i="2"/>
  <c r="V169" i="2"/>
  <c r="V168" i="2"/>
  <c r="V166" i="2"/>
  <c r="V164" i="2"/>
  <c r="V161" i="2"/>
  <c r="V159" i="2"/>
  <c r="V157" i="2"/>
  <c r="V156" i="2"/>
  <c r="V155" i="2"/>
  <c r="V154" i="2"/>
  <c r="V152" i="2"/>
  <c r="V150" i="2"/>
  <c r="V149" i="2"/>
  <c r="V148" i="2"/>
  <c r="V147" i="2"/>
  <c r="V145" i="2"/>
  <c r="V143" i="2"/>
  <c r="V142" i="2"/>
  <c r="V141" i="2"/>
  <c r="V140" i="2"/>
  <c r="V139" i="2"/>
  <c r="V138" i="2"/>
  <c r="V136" i="2"/>
  <c r="V135" i="2"/>
  <c r="V134" i="2"/>
  <c r="V133" i="2"/>
  <c r="V132" i="2"/>
  <c r="V131" i="2"/>
  <c r="V130" i="2"/>
  <c r="V129" i="2"/>
  <c r="V128" i="2"/>
  <c r="V127" i="2"/>
  <c r="V126" i="2"/>
  <c r="V124" i="2"/>
  <c r="V122" i="2"/>
  <c r="V121" i="2"/>
  <c r="V120" i="2"/>
  <c r="V119" i="2"/>
  <c r="V117" i="2"/>
  <c r="V115" i="2"/>
  <c r="V114" i="2"/>
  <c r="V113" i="2"/>
  <c r="V112" i="2"/>
  <c r="V110" i="2"/>
  <c r="V109" i="2"/>
  <c r="V108" i="2"/>
  <c r="V107" i="2"/>
  <c r="V106" i="2"/>
  <c r="V105" i="2"/>
  <c r="V103" i="2"/>
  <c r="V101" i="2"/>
  <c r="V100" i="2"/>
  <c r="V99" i="2"/>
  <c r="V98" i="2"/>
  <c r="V96" i="2"/>
  <c r="V95" i="2"/>
  <c r="V94" i="2"/>
  <c r="V93" i="2"/>
  <c r="V92" i="2"/>
  <c r="V91" i="2"/>
  <c r="V90" i="2"/>
  <c r="V89" i="2"/>
  <c r="V87" i="2"/>
  <c r="V86" i="2"/>
  <c r="V85" i="2"/>
  <c r="V84" i="2"/>
  <c r="V82" i="2"/>
  <c r="V80" i="2"/>
  <c r="V79" i="2"/>
  <c r="V78" i="2"/>
  <c r="V77" i="2"/>
  <c r="V75" i="2"/>
  <c r="V73" i="2"/>
  <c r="AR180" i="13" l="1"/>
  <c r="AR177" i="13"/>
  <c r="AR168" i="13"/>
  <c r="AR172" i="13"/>
  <c r="Q13" i="13"/>
  <c r="Q21" i="13"/>
  <c r="Q29" i="13"/>
  <c r="Q37" i="13"/>
  <c r="Q45" i="13"/>
  <c r="Q53" i="13"/>
  <c r="Q61" i="13"/>
  <c r="Q69" i="13"/>
  <c r="Q77" i="13"/>
  <c r="Q85" i="13"/>
  <c r="Q93" i="13"/>
  <c r="Q101" i="13"/>
  <c r="Q109" i="13"/>
  <c r="Q117" i="13"/>
  <c r="Q125" i="13"/>
  <c r="Q133" i="13"/>
  <c r="Q141" i="13"/>
  <c r="Q149" i="13"/>
  <c r="Q157" i="13"/>
  <c r="Q165" i="13"/>
  <c r="Q173" i="13"/>
  <c r="Q181" i="13"/>
  <c r="Q189" i="13"/>
  <c r="Q197" i="13"/>
  <c r="Q205" i="13"/>
  <c r="Q16" i="13"/>
  <c r="Q24" i="13"/>
  <c r="Q32" i="13"/>
  <c r="Q40" i="13"/>
  <c r="Q48" i="13"/>
  <c r="Q56" i="13"/>
  <c r="Q64" i="13"/>
  <c r="Q72" i="13"/>
  <c r="Q80" i="13"/>
  <c r="Q88" i="13"/>
  <c r="Q96" i="13"/>
  <c r="Q104" i="13"/>
  <c r="Q112" i="13"/>
  <c r="Q120" i="13"/>
  <c r="Q128" i="13"/>
  <c r="Q136" i="13"/>
  <c r="Q9" i="13"/>
  <c r="Q17" i="13"/>
  <c r="Q25" i="13"/>
  <c r="Q33" i="13"/>
  <c r="Q41" i="13"/>
  <c r="Q49" i="13"/>
  <c r="Q57" i="13"/>
  <c r="Q65" i="13"/>
  <c r="Q73" i="13"/>
  <c r="Q81" i="13"/>
  <c r="Q89" i="13"/>
  <c r="Q97" i="13"/>
  <c r="Q105" i="13"/>
  <c r="Q113" i="13"/>
  <c r="Q121" i="13"/>
  <c r="Q129" i="13"/>
  <c r="Q137" i="13"/>
  <c r="Q145" i="13"/>
  <c r="Q153" i="13"/>
  <c r="Q161" i="13"/>
  <c r="Q169" i="13"/>
  <c r="Q177" i="13"/>
  <c r="Q185" i="13"/>
  <c r="Q193" i="13"/>
  <c r="Q201" i="13"/>
  <c r="Q209" i="13"/>
  <c r="Q11" i="13"/>
  <c r="Q23" i="13"/>
  <c r="Q36" i="13"/>
  <c r="Q50" i="13"/>
  <c r="Q62" i="13"/>
  <c r="Q75" i="13"/>
  <c r="Q87" i="13"/>
  <c r="Q100" i="13"/>
  <c r="Q114" i="13"/>
  <c r="Q126" i="13"/>
  <c r="Q139" i="13"/>
  <c r="Q150" i="13"/>
  <c r="Q160" i="13"/>
  <c r="Q171" i="13"/>
  <c r="Q182" i="13"/>
  <c r="Q192" i="13"/>
  <c r="Q203" i="13"/>
  <c r="Q180" i="13"/>
  <c r="Q12" i="13"/>
  <c r="Q26" i="13"/>
  <c r="Q38" i="13"/>
  <c r="Q51" i="13"/>
  <c r="Q63" i="13"/>
  <c r="Q76" i="13"/>
  <c r="Q90" i="13"/>
  <c r="Q102" i="13"/>
  <c r="Q115" i="13"/>
  <c r="Q127" i="13"/>
  <c r="Q140" i="13"/>
  <c r="Q151" i="13"/>
  <c r="Q162" i="13"/>
  <c r="Q172" i="13"/>
  <c r="Q183" i="13"/>
  <c r="Q194" i="13"/>
  <c r="Q204" i="13"/>
  <c r="Q124" i="13"/>
  <c r="Q14" i="13"/>
  <c r="Q27" i="13"/>
  <c r="Q39" i="13"/>
  <c r="Q52" i="13"/>
  <c r="Q66" i="13"/>
  <c r="Q78" i="13"/>
  <c r="Q91" i="13"/>
  <c r="Q103" i="13"/>
  <c r="Q116" i="13"/>
  <c r="Q130" i="13"/>
  <c r="Q142" i="13"/>
  <c r="Q152" i="13"/>
  <c r="Q163" i="13"/>
  <c r="Q174" i="13"/>
  <c r="Q184" i="13"/>
  <c r="Q195" i="13"/>
  <c r="Q206" i="13"/>
  <c r="Q22" i="13"/>
  <c r="Q86" i="13"/>
  <c r="Q148" i="13"/>
  <c r="Q15" i="13"/>
  <c r="Q28" i="13"/>
  <c r="Q42" i="13"/>
  <c r="Q54" i="13"/>
  <c r="Q67" i="13"/>
  <c r="Q79" i="13"/>
  <c r="Q92" i="13"/>
  <c r="Q106" i="13"/>
  <c r="Q118" i="13"/>
  <c r="Q131" i="13"/>
  <c r="Q143" i="13"/>
  <c r="Q154" i="13"/>
  <c r="Q164" i="13"/>
  <c r="Q175" i="13"/>
  <c r="Q186" i="13"/>
  <c r="Q196" i="13"/>
  <c r="Q207" i="13"/>
  <c r="Q99" i="13"/>
  <c r="Q202" i="13"/>
  <c r="Q18" i="13"/>
  <c r="Q30" i="13"/>
  <c r="Q43" i="13"/>
  <c r="Q55" i="13"/>
  <c r="Q68" i="13"/>
  <c r="Q82" i="13"/>
  <c r="Q94" i="13"/>
  <c r="Q107" i="13"/>
  <c r="Q119" i="13"/>
  <c r="Q132" i="13"/>
  <c r="Q144" i="13"/>
  <c r="Q155" i="13"/>
  <c r="Q166" i="13"/>
  <c r="Q176" i="13"/>
  <c r="Q187" i="13"/>
  <c r="Q198" i="13"/>
  <c r="Q208" i="13"/>
  <c r="Q35" i="13"/>
  <c r="Q111" i="13"/>
  <c r="Q191" i="13"/>
  <c r="Q19" i="13"/>
  <c r="Q31" i="13"/>
  <c r="Q44" i="13"/>
  <c r="Q58" i="13"/>
  <c r="Q70" i="13"/>
  <c r="Q83" i="13"/>
  <c r="Q95" i="13"/>
  <c r="Q108" i="13"/>
  <c r="Q122" i="13"/>
  <c r="Q134" i="13"/>
  <c r="Q146" i="13"/>
  <c r="Q156" i="13"/>
  <c r="Q167" i="13"/>
  <c r="Q178" i="13"/>
  <c r="Q188" i="13"/>
  <c r="Q199" i="13"/>
  <c r="Q8" i="13"/>
  <c r="Q10" i="13"/>
  <c r="Q47" i="13"/>
  <c r="Q74" i="13"/>
  <c r="Q138" i="13"/>
  <c r="Q170" i="13"/>
  <c r="Q20" i="13"/>
  <c r="Q34" i="13"/>
  <c r="Q46" i="13"/>
  <c r="Q59" i="13"/>
  <c r="Q71" i="13"/>
  <c r="Q84" i="13"/>
  <c r="Q98" i="13"/>
  <c r="Q110" i="13"/>
  <c r="Q123" i="13"/>
  <c r="Q135" i="13"/>
  <c r="Q147" i="13"/>
  <c r="Q158" i="13"/>
  <c r="Q168" i="13"/>
  <c r="Q179" i="13"/>
  <c r="Q190" i="13"/>
  <c r="Q200" i="13"/>
  <c r="Q7" i="13"/>
  <c r="Q60" i="13"/>
  <c r="Q159" i="13"/>
  <c r="AR171" i="13"/>
  <c r="AR174" i="13"/>
  <c r="AR163" i="13"/>
  <c r="AR162" i="13"/>
  <c r="AR160" i="13"/>
  <c r="AR158" i="13"/>
  <c r="AA104" i="13"/>
  <c r="AR173" i="13"/>
  <c r="BV188" i="2"/>
  <c r="BH42" i="2"/>
  <c r="AR175" i="13"/>
  <c r="BH53" i="2"/>
  <c r="AT98" i="2"/>
  <c r="AR179" i="13"/>
  <c r="AF18" i="2"/>
  <c r="AR169" i="13"/>
  <c r="AR176" i="13"/>
  <c r="AR101" i="13"/>
  <c r="AR165" i="13"/>
  <c r="AR105" i="13"/>
  <c r="AR159" i="13"/>
  <c r="AF10" i="2"/>
  <c r="BH137" i="2"/>
  <c r="BH96" i="2"/>
  <c r="AF98" i="2"/>
  <c r="BH134" i="2"/>
  <c r="BH89" i="2"/>
  <c r="BH34" i="2"/>
  <c r="BV57" i="2"/>
  <c r="BV180" i="2"/>
  <c r="BH21" i="2"/>
  <c r="BH129" i="2"/>
  <c r="BH87" i="2"/>
  <c r="BH31" i="2"/>
  <c r="BV26" i="2"/>
  <c r="BV172" i="2"/>
  <c r="AR167" i="13"/>
  <c r="AT11" i="2"/>
  <c r="BH126" i="2"/>
  <c r="BH78" i="2"/>
  <c r="BH23" i="2"/>
  <c r="BV105" i="2"/>
  <c r="AA75" i="13"/>
  <c r="AY7" i="2"/>
  <c r="BH8" i="2"/>
  <c r="BH118" i="2"/>
  <c r="BH68" i="2"/>
  <c r="BV89" i="2"/>
  <c r="BH12" i="2"/>
  <c r="BH153" i="2"/>
  <c r="BH112" i="2"/>
  <c r="BH63" i="2"/>
  <c r="BV73" i="2"/>
  <c r="BH152" i="2"/>
  <c r="BH110" i="2"/>
  <c r="BH57" i="2"/>
  <c r="AP197" i="13"/>
  <c r="AP205" i="13"/>
  <c r="AP213" i="13"/>
  <c r="AP221" i="13"/>
  <c r="AP13" i="13"/>
  <c r="AP21" i="13"/>
  <c r="AP29" i="13"/>
  <c r="AP37" i="13"/>
  <c r="AP45" i="13"/>
  <c r="AP53" i="13"/>
  <c r="AP61" i="13"/>
  <c r="AP69" i="13"/>
  <c r="AP77" i="13"/>
  <c r="AP85" i="13"/>
  <c r="AP93" i="13"/>
  <c r="AP101" i="13"/>
  <c r="AP109" i="13"/>
  <c r="AP117" i="13"/>
  <c r="AP125" i="13"/>
  <c r="AP133" i="13"/>
  <c r="AP141" i="13"/>
  <c r="AP149" i="13"/>
  <c r="AP157" i="13"/>
  <c r="AP165" i="13"/>
  <c r="AP173" i="13"/>
  <c r="AP181" i="13"/>
  <c r="AP189" i="13"/>
  <c r="AR7" i="13"/>
  <c r="AP198" i="13"/>
  <c r="AP206" i="13"/>
  <c r="AP214" i="13"/>
  <c r="AP222" i="13"/>
  <c r="AP14" i="13"/>
  <c r="AP22" i="13"/>
  <c r="AP30" i="13"/>
  <c r="AP38" i="13"/>
  <c r="AP46" i="13"/>
  <c r="AP54" i="13"/>
  <c r="AP62" i="13"/>
  <c r="AP70" i="13"/>
  <c r="AP78" i="13"/>
  <c r="AP86" i="13"/>
  <c r="AP94" i="13"/>
  <c r="AP102" i="13"/>
  <c r="AP110" i="13"/>
  <c r="AP118" i="13"/>
  <c r="AP126" i="13"/>
  <c r="AP134" i="13"/>
  <c r="AP142" i="13"/>
  <c r="AP150" i="13"/>
  <c r="AP158" i="13"/>
  <c r="AP166" i="13"/>
  <c r="AP174" i="13"/>
  <c r="AP182" i="13"/>
  <c r="AP190" i="13"/>
  <c r="AP192" i="13"/>
  <c r="AP200" i="13"/>
  <c r="AP208" i="13"/>
  <c r="AP216" i="13"/>
  <c r="AP224" i="13"/>
  <c r="L7" i="14" s="1"/>
  <c r="AP16" i="13"/>
  <c r="AP24" i="13"/>
  <c r="AP32" i="13"/>
  <c r="AP40" i="13"/>
  <c r="AP48" i="13"/>
  <c r="AP56" i="13"/>
  <c r="AP64" i="13"/>
  <c r="AP72" i="13"/>
  <c r="AP80" i="13"/>
  <c r="AP88" i="13"/>
  <c r="AP96" i="13"/>
  <c r="AP104" i="13"/>
  <c r="AP112" i="13"/>
  <c r="AP120" i="13"/>
  <c r="AP128" i="13"/>
  <c r="AP136" i="13"/>
  <c r="AP144" i="13"/>
  <c r="AP152" i="13"/>
  <c r="AP160" i="13"/>
  <c r="AP168" i="13"/>
  <c r="AP176" i="13"/>
  <c r="AP184" i="13"/>
  <c r="AP193" i="13"/>
  <c r="AP201" i="13"/>
  <c r="AP209" i="13"/>
  <c r="AP217" i="13"/>
  <c r="AP9" i="13"/>
  <c r="AP17" i="13"/>
  <c r="AP25" i="13"/>
  <c r="AP33" i="13"/>
  <c r="AP41" i="13"/>
  <c r="AP49" i="13"/>
  <c r="AP57" i="13"/>
  <c r="AP65" i="13"/>
  <c r="AP73" i="13"/>
  <c r="AP81" i="13"/>
  <c r="AP89" i="13"/>
  <c r="AP97" i="13"/>
  <c r="AP105" i="13"/>
  <c r="AP113" i="13"/>
  <c r="AP121" i="13"/>
  <c r="AP129" i="13"/>
  <c r="AP137" i="13"/>
  <c r="AP145" i="13"/>
  <c r="AP153" i="13"/>
  <c r="AP161" i="13"/>
  <c r="AP169" i="13"/>
  <c r="AP177" i="13"/>
  <c r="AP185" i="13"/>
  <c r="AP194" i="13"/>
  <c r="AP202" i="13"/>
  <c r="AP210" i="13"/>
  <c r="AP218" i="13"/>
  <c r="AP10" i="13"/>
  <c r="AP18" i="13"/>
  <c r="AP26" i="13"/>
  <c r="AP34" i="13"/>
  <c r="AP42" i="13"/>
  <c r="AP50" i="13"/>
  <c r="AP58" i="13"/>
  <c r="AP66" i="13"/>
  <c r="AP74" i="13"/>
  <c r="AP82" i="13"/>
  <c r="AP90" i="13"/>
  <c r="AP98" i="13"/>
  <c r="AP106" i="13"/>
  <c r="AP114" i="13"/>
  <c r="AP122" i="13"/>
  <c r="AP130" i="13"/>
  <c r="AP138" i="13"/>
  <c r="AP146" i="13"/>
  <c r="AP154" i="13"/>
  <c r="AP162" i="13"/>
  <c r="AP170" i="13"/>
  <c r="AP178" i="13"/>
  <c r="AP186" i="13"/>
  <c r="AP195" i="13"/>
  <c r="AP203" i="13"/>
  <c r="AP211" i="13"/>
  <c r="AP219" i="13"/>
  <c r="AP11" i="13"/>
  <c r="AP19" i="13"/>
  <c r="AP27" i="13"/>
  <c r="AP35" i="13"/>
  <c r="AP43" i="13"/>
  <c r="AP51" i="13"/>
  <c r="AP59" i="13"/>
  <c r="AP67" i="13"/>
  <c r="AP75" i="13"/>
  <c r="AP83" i="13"/>
  <c r="AP91" i="13"/>
  <c r="AP99" i="13"/>
  <c r="AP107" i="13"/>
  <c r="AP115" i="13"/>
  <c r="AP123" i="13"/>
  <c r="AP131" i="13"/>
  <c r="AP139" i="13"/>
  <c r="AP147" i="13"/>
  <c r="AP155" i="13"/>
  <c r="AP163" i="13"/>
  <c r="AP171" i="13"/>
  <c r="AP179" i="13"/>
  <c r="AP187" i="13"/>
  <c r="AP199" i="13"/>
  <c r="AP15" i="13"/>
  <c r="AP47" i="13"/>
  <c r="AP79" i="13"/>
  <c r="AP111" i="13"/>
  <c r="AP143" i="13"/>
  <c r="AP175" i="13"/>
  <c r="AP204" i="13"/>
  <c r="AP20" i="13"/>
  <c r="AP52" i="13"/>
  <c r="AP84" i="13"/>
  <c r="AP116" i="13"/>
  <c r="AP148" i="13"/>
  <c r="AP180" i="13"/>
  <c r="AP207" i="13"/>
  <c r="AP23" i="13"/>
  <c r="AP55" i="13"/>
  <c r="AP87" i="13"/>
  <c r="AP119" i="13"/>
  <c r="AP151" i="13"/>
  <c r="AP183" i="13"/>
  <c r="AP212" i="13"/>
  <c r="AP28" i="13"/>
  <c r="AP60" i="13"/>
  <c r="AP92" i="13"/>
  <c r="AP124" i="13"/>
  <c r="AP156" i="13"/>
  <c r="AP188" i="13"/>
  <c r="AP215" i="13"/>
  <c r="AP31" i="13"/>
  <c r="AP63" i="13"/>
  <c r="AP95" i="13"/>
  <c r="AP127" i="13"/>
  <c r="AP159" i="13"/>
  <c r="AP8" i="13"/>
  <c r="AP191" i="13"/>
  <c r="AP223" i="13"/>
  <c r="AP39" i="13"/>
  <c r="AP71" i="13"/>
  <c r="AP103" i="13"/>
  <c r="AP135" i="13"/>
  <c r="AP167" i="13"/>
  <c r="AP196" i="13"/>
  <c r="AP12" i="13"/>
  <c r="AP44" i="13"/>
  <c r="AP76" i="13"/>
  <c r="AP108" i="13"/>
  <c r="AP140" i="13"/>
  <c r="AP172" i="13"/>
  <c r="AP220" i="13"/>
  <c r="AP36" i="13"/>
  <c r="AP132" i="13"/>
  <c r="AP68" i="13"/>
  <c r="AP100" i="13"/>
  <c r="AP164" i="13"/>
  <c r="BH145" i="2"/>
  <c r="BH104" i="2"/>
  <c r="AR161" i="13"/>
  <c r="AR106" i="13"/>
  <c r="AR147" i="13"/>
  <c r="AR123" i="13"/>
  <c r="AR152" i="13"/>
  <c r="AR141" i="13"/>
  <c r="AR128" i="13"/>
  <c r="AR114" i="13"/>
  <c r="AR136" i="13"/>
  <c r="AR135" i="13"/>
  <c r="AR154" i="13"/>
  <c r="AR117" i="13"/>
  <c r="AR146" i="13"/>
  <c r="AR121" i="13"/>
  <c r="AR103" i="13"/>
  <c r="AR122" i="13"/>
  <c r="AR150" i="13"/>
  <c r="AR127" i="13"/>
  <c r="AR156" i="13"/>
  <c r="AR139" i="13"/>
  <c r="AR107" i="13"/>
  <c r="AR145" i="13"/>
  <c r="AR102" i="13"/>
  <c r="AR124" i="13"/>
  <c r="AR126" i="13"/>
  <c r="AR134" i="13"/>
  <c r="AR100" i="13"/>
  <c r="AR110" i="13"/>
  <c r="AR115" i="13"/>
  <c r="AP7" i="13"/>
  <c r="AR109" i="13"/>
  <c r="AR151" i="13"/>
  <c r="AR132" i="13"/>
  <c r="AR149" i="13"/>
  <c r="AR104" i="13"/>
  <c r="AR144" i="13"/>
  <c r="AR111" i="13"/>
  <c r="AR133" i="13"/>
  <c r="AA57" i="13"/>
  <c r="AR157" i="13"/>
  <c r="AR153" i="13"/>
  <c r="AR108" i="13"/>
  <c r="AR148" i="13"/>
  <c r="AR129" i="13"/>
  <c r="AR138" i="13"/>
  <c r="AR119" i="13"/>
  <c r="AR116" i="13"/>
  <c r="AR9" i="13"/>
  <c r="AR137" i="13"/>
  <c r="AR130" i="13"/>
  <c r="AR8" i="13"/>
  <c r="AR143" i="13"/>
  <c r="AR155" i="13"/>
  <c r="AR112" i="13"/>
  <c r="AR131" i="13"/>
  <c r="AR120" i="13"/>
  <c r="AR125" i="13"/>
  <c r="AR113" i="13"/>
  <c r="AR118" i="13"/>
  <c r="AR142" i="13"/>
  <c r="AR140" i="13"/>
  <c r="Y92" i="13"/>
  <c r="Y163" i="13"/>
  <c r="Y99" i="13"/>
  <c r="Y35" i="13"/>
  <c r="Y84" i="13"/>
  <c r="Y170" i="13"/>
  <c r="Y106" i="13"/>
  <c r="Y42" i="13"/>
  <c r="Y76" i="13"/>
  <c r="Y145" i="13"/>
  <c r="Y81" i="13"/>
  <c r="Y17" i="13"/>
  <c r="Y144" i="13"/>
  <c r="Y80" i="13"/>
  <c r="Y16" i="13"/>
  <c r="Y151" i="13"/>
  <c r="Y87" i="13"/>
  <c r="Y23" i="13"/>
  <c r="Y166" i="13"/>
  <c r="Y102" i="13"/>
  <c r="Y38" i="13"/>
  <c r="Y165" i="13"/>
  <c r="Y101" i="13"/>
  <c r="Y29" i="13"/>
  <c r="Y50" i="13"/>
  <c r="Y159" i="13"/>
  <c r="Y37" i="13"/>
  <c r="Y12" i="13"/>
  <c r="Y60" i="13"/>
  <c r="Y155" i="13"/>
  <c r="Y91" i="13"/>
  <c r="Y27" i="13"/>
  <c r="Y68" i="13"/>
  <c r="Y162" i="13"/>
  <c r="Y98" i="13"/>
  <c r="Y34" i="13"/>
  <c r="Y44" i="13"/>
  <c r="Y137" i="13"/>
  <c r="Y73" i="13"/>
  <c r="Y9" i="13"/>
  <c r="Y136" i="13"/>
  <c r="Y72" i="13"/>
  <c r="Y156" i="13"/>
  <c r="Y143" i="13"/>
  <c r="Y79" i="13"/>
  <c r="Y15" i="13"/>
  <c r="Y158" i="13"/>
  <c r="Y94" i="13"/>
  <c r="Y30" i="13"/>
  <c r="Y157" i="13"/>
  <c r="Y93" i="13"/>
  <c r="Y21" i="13"/>
  <c r="Y13" i="13"/>
  <c r="Y116" i="13"/>
  <c r="Y89" i="13"/>
  <c r="Y95" i="13"/>
  <c r="Y46" i="13"/>
  <c r="AA7" i="13"/>
  <c r="Z7" i="13" s="1"/>
  <c r="Y36" i="13"/>
  <c r="Y147" i="13"/>
  <c r="Y83" i="13"/>
  <c r="Y19" i="13"/>
  <c r="Y52" i="13"/>
  <c r="Y154" i="13"/>
  <c r="Y90" i="13"/>
  <c r="Y26" i="13"/>
  <c r="Y193" i="13"/>
  <c r="Y129" i="13"/>
  <c r="Y65" i="13"/>
  <c r="Y192" i="13"/>
  <c r="Y128" i="13"/>
  <c r="Y64" i="13"/>
  <c r="Y8" i="13"/>
  <c r="Y135" i="13"/>
  <c r="Y71" i="13"/>
  <c r="Y150" i="13"/>
  <c r="Y86" i="13"/>
  <c r="Y22" i="13"/>
  <c r="Y149" i="13"/>
  <c r="Y85" i="13"/>
  <c r="Y77" i="13"/>
  <c r="Y20" i="13"/>
  <c r="Y139" i="13"/>
  <c r="Y75" i="13"/>
  <c r="Y11" i="13"/>
  <c r="Y28" i="13"/>
  <c r="Y146" i="13"/>
  <c r="Y82" i="13"/>
  <c r="Y18" i="13"/>
  <c r="Y185" i="13"/>
  <c r="Y121" i="13"/>
  <c r="Y57" i="13"/>
  <c r="Y184" i="13"/>
  <c r="Y120" i="13"/>
  <c r="Y56" i="13"/>
  <c r="Y191" i="13"/>
  <c r="Y127" i="13"/>
  <c r="Y63" i="13"/>
  <c r="Y148" i="13"/>
  <c r="Y142" i="13"/>
  <c r="Y78" i="13"/>
  <c r="Y14" i="13"/>
  <c r="Y141" i="13"/>
  <c r="Y69" i="13"/>
  <c r="Y171" i="13"/>
  <c r="Y114" i="13"/>
  <c r="Y25" i="13"/>
  <c r="Y31" i="13"/>
  <c r="Y173" i="13"/>
  <c r="Y188" i="13"/>
  <c r="Y195" i="13"/>
  <c r="Y131" i="13"/>
  <c r="Y67" i="13"/>
  <c r="Y196" i="13"/>
  <c r="Y138" i="13"/>
  <c r="Y74" i="13"/>
  <c r="Y10" i="13"/>
  <c r="Y177" i="13"/>
  <c r="Y113" i="13"/>
  <c r="Y49" i="13"/>
  <c r="Y176" i="13"/>
  <c r="Y112" i="13"/>
  <c r="Y48" i="13"/>
  <c r="Y183" i="13"/>
  <c r="Y119" i="13"/>
  <c r="Y55" i="13"/>
  <c r="Y198" i="13"/>
  <c r="Y134" i="13"/>
  <c r="Y70" i="13"/>
  <c r="Y197" i="13"/>
  <c r="Y133" i="13"/>
  <c r="Y61" i="13"/>
  <c r="Y108" i="13"/>
  <c r="Y43" i="13"/>
  <c r="Y100" i="13"/>
  <c r="Y152" i="13"/>
  <c r="Y174" i="13"/>
  <c r="Y164" i="13"/>
  <c r="Y187" i="13"/>
  <c r="Y123" i="13"/>
  <c r="Y59" i="13"/>
  <c r="Y172" i="13"/>
  <c r="Y194" i="13"/>
  <c r="Y130" i="13"/>
  <c r="Y66" i="13"/>
  <c r="Y180" i="13"/>
  <c r="Y169" i="13"/>
  <c r="Y105" i="13"/>
  <c r="Y41" i="13"/>
  <c r="Y168" i="13"/>
  <c r="Y104" i="13"/>
  <c r="Y40" i="13"/>
  <c r="Y175" i="13"/>
  <c r="Y111" i="13"/>
  <c r="Y47" i="13"/>
  <c r="Y190" i="13"/>
  <c r="Y126" i="13"/>
  <c r="Y62" i="13"/>
  <c r="Y189" i="13"/>
  <c r="Y125" i="13"/>
  <c r="Y53" i="13"/>
  <c r="Y24" i="13"/>
  <c r="Y109" i="13"/>
  <c r="Y132" i="13"/>
  <c r="Y179" i="13"/>
  <c r="Y115" i="13"/>
  <c r="Y51" i="13"/>
  <c r="Y140" i="13"/>
  <c r="Y186" i="13"/>
  <c r="Y122" i="13"/>
  <c r="Y58" i="13"/>
  <c r="Y124" i="13"/>
  <c r="Y161" i="13"/>
  <c r="Y97" i="13"/>
  <c r="Y33" i="13"/>
  <c r="Y160" i="13"/>
  <c r="Y96" i="13"/>
  <c r="Y32" i="13"/>
  <c r="Y167" i="13"/>
  <c r="Y103" i="13"/>
  <c r="Y39" i="13"/>
  <c r="Y182" i="13"/>
  <c r="Y118" i="13"/>
  <c r="Y54" i="13"/>
  <c r="Y181" i="13"/>
  <c r="Y117" i="13"/>
  <c r="Y45" i="13"/>
  <c r="Y107" i="13"/>
  <c r="Y178" i="13"/>
  <c r="Y153" i="13"/>
  <c r="Y88" i="13"/>
  <c r="Y110" i="13"/>
  <c r="AA58" i="13"/>
  <c r="AA182" i="13"/>
  <c r="AA22" i="13"/>
  <c r="AA157" i="13"/>
  <c r="AA130" i="13"/>
  <c r="AA79" i="13"/>
  <c r="AA115" i="13"/>
  <c r="AA40" i="13"/>
  <c r="AA110" i="13"/>
  <c r="AA121" i="13"/>
  <c r="AA87" i="13"/>
  <c r="AA142" i="13"/>
  <c r="AA70" i="13"/>
  <c r="AA85" i="13"/>
  <c r="AA67" i="13"/>
  <c r="F112" i="13"/>
  <c r="G112" i="13" s="1"/>
  <c r="AA71" i="13"/>
  <c r="AA28" i="13"/>
  <c r="W199" i="13"/>
  <c r="X199" i="13" s="1"/>
  <c r="Y199" i="13" s="1"/>
  <c r="L6" i="14" s="1"/>
  <c r="AA148" i="13"/>
  <c r="AA117" i="13"/>
  <c r="AA176" i="13"/>
  <c r="AA122" i="13"/>
  <c r="AA170" i="13"/>
  <c r="AA162" i="13"/>
  <c r="AA192" i="13"/>
  <c r="AA160" i="13"/>
  <c r="AA106" i="13"/>
  <c r="AA74" i="13"/>
  <c r="AA156" i="13"/>
  <c r="AA152" i="13"/>
  <c r="AA98" i="13"/>
  <c r="AA180" i="13"/>
  <c r="AA90" i="13"/>
  <c r="AA66" i="13"/>
  <c r="AA65" i="13"/>
  <c r="AA95" i="13"/>
  <c r="AA103" i="13"/>
  <c r="AA138" i="13"/>
  <c r="AA118" i="13"/>
  <c r="AA86" i="13"/>
  <c r="AA111" i="13"/>
  <c r="AA168" i="13"/>
  <c r="AA123" i="13"/>
  <c r="AA114" i="13"/>
  <c r="AA82" i="13"/>
  <c r="AA102" i="13"/>
  <c r="AA196" i="13"/>
  <c r="AA164" i="13"/>
  <c r="AA119" i="13"/>
  <c r="F39" i="13"/>
  <c r="F16" i="13"/>
  <c r="F80" i="13"/>
  <c r="F184" i="13"/>
  <c r="F49" i="13"/>
  <c r="F113" i="13"/>
  <c r="F177" i="13"/>
  <c r="F94" i="13"/>
  <c r="F35" i="13"/>
  <c r="F99" i="13"/>
  <c r="F163" i="13"/>
  <c r="F150" i="13"/>
  <c r="F20" i="13"/>
  <c r="F84" i="13"/>
  <c r="F148" i="13"/>
  <c r="F125" i="13"/>
  <c r="F86" i="13"/>
  <c r="F61" i="13"/>
  <c r="F149" i="13"/>
  <c r="F31" i="13"/>
  <c r="F95" i="13"/>
  <c r="F159" i="13"/>
  <c r="F10" i="13"/>
  <c r="F34" i="13"/>
  <c r="F42" i="13"/>
  <c r="F66" i="13"/>
  <c r="F82" i="13"/>
  <c r="F98" i="13"/>
  <c r="F106" i="13"/>
  <c r="F122" i="13"/>
  <c r="F138" i="13"/>
  <c r="F154" i="13"/>
  <c r="F170" i="13"/>
  <c r="F186" i="13"/>
  <c r="F202" i="13"/>
  <c r="F18" i="13"/>
  <c r="F26" i="13"/>
  <c r="F50" i="13"/>
  <c r="F58" i="13"/>
  <c r="F74" i="13"/>
  <c r="F90" i="13"/>
  <c r="F114" i="13"/>
  <c r="F130" i="13"/>
  <c r="F146" i="13"/>
  <c r="F162" i="13"/>
  <c r="F178" i="13"/>
  <c r="F194" i="13"/>
  <c r="F7" i="13"/>
  <c r="F128" i="13"/>
  <c r="F32" i="13"/>
  <c r="F96" i="13"/>
  <c r="F62" i="13"/>
  <c r="F65" i="13"/>
  <c r="F129" i="13"/>
  <c r="F193" i="13"/>
  <c r="F142" i="13"/>
  <c r="F51" i="13"/>
  <c r="F115" i="13"/>
  <c r="F179" i="13"/>
  <c r="F14" i="13"/>
  <c r="F36" i="13"/>
  <c r="F100" i="13"/>
  <c r="F164" i="13"/>
  <c r="F157" i="13"/>
  <c r="F182" i="13"/>
  <c r="F77" i="13"/>
  <c r="F189" i="13"/>
  <c r="F47" i="13"/>
  <c r="F111" i="13"/>
  <c r="F175" i="13"/>
  <c r="F144" i="13"/>
  <c r="F24" i="13"/>
  <c r="F200" i="13"/>
  <c r="F121" i="13"/>
  <c r="F110" i="13"/>
  <c r="F107" i="13"/>
  <c r="F206" i="13"/>
  <c r="F92" i="13"/>
  <c r="F141" i="13"/>
  <c r="F167" i="13"/>
  <c r="F40" i="13"/>
  <c r="F104" i="13"/>
  <c r="F9" i="13"/>
  <c r="F73" i="13"/>
  <c r="F137" i="13"/>
  <c r="F201" i="13"/>
  <c r="F166" i="13"/>
  <c r="F59" i="13"/>
  <c r="F123" i="13"/>
  <c r="F187" i="13"/>
  <c r="F102" i="13"/>
  <c r="F44" i="13"/>
  <c r="F108" i="13"/>
  <c r="F172" i="13"/>
  <c r="F165" i="13"/>
  <c r="F21" i="13"/>
  <c r="F85" i="13"/>
  <c r="F46" i="13"/>
  <c r="F55" i="13"/>
  <c r="F119" i="13"/>
  <c r="F183" i="13"/>
  <c r="F160" i="13"/>
  <c r="F69" i="13"/>
  <c r="F48" i="13"/>
  <c r="F120" i="13"/>
  <c r="F17" i="13"/>
  <c r="F81" i="13"/>
  <c r="F145" i="13"/>
  <c r="F209" i="13"/>
  <c r="F198" i="13"/>
  <c r="F67" i="13"/>
  <c r="F131" i="13"/>
  <c r="F195" i="13"/>
  <c r="F134" i="13"/>
  <c r="F52" i="13"/>
  <c r="F116" i="13"/>
  <c r="F180" i="13"/>
  <c r="F181" i="13"/>
  <c r="F29" i="13"/>
  <c r="F93" i="13"/>
  <c r="F118" i="13"/>
  <c r="F63" i="13"/>
  <c r="F127" i="13"/>
  <c r="F191" i="13"/>
  <c r="F176" i="13"/>
  <c r="F103" i="13"/>
  <c r="F56" i="13"/>
  <c r="F136" i="13"/>
  <c r="F25" i="13"/>
  <c r="F89" i="13"/>
  <c r="F153" i="13"/>
  <c r="F38" i="13"/>
  <c r="F11" i="13"/>
  <c r="F75" i="13"/>
  <c r="F139" i="13"/>
  <c r="F203" i="13"/>
  <c r="F158" i="13"/>
  <c r="F60" i="13"/>
  <c r="F124" i="13"/>
  <c r="F188" i="13"/>
  <c r="F197" i="13"/>
  <c r="F37" i="13"/>
  <c r="F101" i="13"/>
  <c r="F174" i="13"/>
  <c r="F71" i="13"/>
  <c r="F135" i="13"/>
  <c r="F199" i="13"/>
  <c r="F192" i="13"/>
  <c r="F13" i="13"/>
  <c r="F64" i="13"/>
  <c r="F152" i="13"/>
  <c r="F33" i="13"/>
  <c r="F97" i="13"/>
  <c r="F161" i="13"/>
  <c r="F70" i="13"/>
  <c r="F19" i="13"/>
  <c r="F83" i="13"/>
  <c r="F147" i="13"/>
  <c r="F109" i="13"/>
  <c r="F190" i="13"/>
  <c r="F68" i="13"/>
  <c r="F132" i="13"/>
  <c r="F196" i="13"/>
  <c r="F205" i="13"/>
  <c r="F45" i="13"/>
  <c r="F117" i="13"/>
  <c r="F15" i="13"/>
  <c r="F79" i="13"/>
  <c r="F143" i="13"/>
  <c r="F207" i="13"/>
  <c r="F208" i="13"/>
  <c r="F88" i="13"/>
  <c r="F57" i="13"/>
  <c r="F185" i="13"/>
  <c r="F43" i="13"/>
  <c r="F171" i="13"/>
  <c r="F28" i="13"/>
  <c r="F156" i="13"/>
  <c r="F126" i="13"/>
  <c r="F173" i="13"/>
  <c r="F72" i="13"/>
  <c r="F168" i="13"/>
  <c r="F41" i="13"/>
  <c r="F105" i="13"/>
  <c r="F169" i="13"/>
  <c r="F78" i="13"/>
  <c r="F27" i="13"/>
  <c r="F91" i="13"/>
  <c r="F155" i="13"/>
  <c r="F30" i="13"/>
  <c r="F12" i="13"/>
  <c r="F76" i="13"/>
  <c r="F140" i="13"/>
  <c r="F204" i="13"/>
  <c r="F22" i="13"/>
  <c r="F53" i="13"/>
  <c r="F133" i="13"/>
  <c r="F23" i="13"/>
  <c r="F87" i="13"/>
  <c r="F151" i="13"/>
  <c r="F8" i="13"/>
  <c r="F54" i="13"/>
  <c r="AF166" i="2"/>
  <c r="AN158" i="2" s="1"/>
  <c r="AO158" i="2" s="1"/>
  <c r="AM158" i="2" s="1"/>
  <c r="AF150" i="2"/>
  <c r="AF134" i="2"/>
  <c r="AF118" i="2"/>
  <c r="AF102" i="2"/>
  <c r="AF86" i="2"/>
  <c r="AF70" i="2"/>
  <c r="AF51" i="2"/>
  <c r="AF30" i="2"/>
  <c r="AF163" i="2"/>
  <c r="AF147" i="2"/>
  <c r="AF131" i="2"/>
  <c r="AF115" i="2"/>
  <c r="AF99" i="2"/>
  <c r="AF83" i="2"/>
  <c r="AF67" i="2"/>
  <c r="AF50" i="2"/>
  <c r="AF27" i="2"/>
  <c r="AF162" i="2"/>
  <c r="AF146" i="2"/>
  <c r="AF130" i="2"/>
  <c r="AF114" i="2"/>
  <c r="AF82" i="2"/>
  <c r="AF66" i="2"/>
  <c r="AF46" i="2"/>
  <c r="AF26" i="2"/>
  <c r="AN163" i="2"/>
  <c r="AO163" i="2" s="1"/>
  <c r="AM163" i="2" s="1"/>
  <c r="AN99" i="2"/>
  <c r="AO99" i="2" s="1"/>
  <c r="AM99" i="2" s="1"/>
  <c r="AN35" i="2"/>
  <c r="AO35" i="2" s="1"/>
  <c r="AM35" i="2" s="1"/>
  <c r="AF159" i="2"/>
  <c r="AF143" i="2"/>
  <c r="AF127" i="2"/>
  <c r="AF111" i="2"/>
  <c r="AF95" i="2"/>
  <c r="AF79" i="2"/>
  <c r="AF63" i="2"/>
  <c r="AF43" i="2"/>
  <c r="AF22" i="2"/>
  <c r="AN130" i="2"/>
  <c r="AO130" i="2" s="1"/>
  <c r="AM130" i="2" s="1"/>
  <c r="AN10" i="2"/>
  <c r="AO10" i="2" s="1"/>
  <c r="AF158" i="2"/>
  <c r="AF142" i="2"/>
  <c r="AF126" i="2"/>
  <c r="AF110" i="2"/>
  <c r="AF94" i="2"/>
  <c r="AF78" i="2"/>
  <c r="AF62" i="2"/>
  <c r="AF42" i="2"/>
  <c r="AF19" i="2"/>
  <c r="AF155" i="2"/>
  <c r="AF139" i="2"/>
  <c r="AF123" i="2"/>
  <c r="AF107" i="2"/>
  <c r="AF91" i="2"/>
  <c r="AF75" i="2"/>
  <c r="AF59" i="2"/>
  <c r="AF38" i="2"/>
  <c r="AT42" i="2"/>
  <c r="AT106" i="2"/>
  <c r="AT170" i="2"/>
  <c r="AT234" i="2"/>
  <c r="AT154" i="2"/>
  <c r="AT18" i="2"/>
  <c r="AT162" i="2"/>
  <c r="AT26" i="2"/>
  <c r="AT210" i="2"/>
  <c r="AT34" i="2"/>
  <c r="AT218" i="2"/>
  <c r="AT82" i="2"/>
  <c r="AT226" i="2"/>
  <c r="AT90" i="2"/>
  <c r="AT146" i="2"/>
  <c r="AN160" i="2"/>
  <c r="AO160" i="2" s="1"/>
  <c r="AM160" i="2" s="1"/>
  <c r="AN96" i="2"/>
  <c r="AO96" i="2" s="1"/>
  <c r="AM96" i="2" s="1"/>
  <c r="AN32" i="2"/>
  <c r="AO32" i="2" s="1"/>
  <c r="AM32" i="2" s="1"/>
  <c r="AF154" i="2"/>
  <c r="AF138" i="2"/>
  <c r="AF122" i="2"/>
  <c r="AF106" i="2"/>
  <c r="AF90" i="2"/>
  <c r="AF74" i="2"/>
  <c r="AF58" i="2"/>
  <c r="AF35" i="2"/>
  <c r="AF14" i="2"/>
  <c r="AF13" i="2"/>
  <c r="AF21" i="2"/>
  <c r="AF29" i="2"/>
  <c r="AF37" i="2"/>
  <c r="AF45" i="2"/>
  <c r="AF53" i="2"/>
  <c r="AF61" i="2"/>
  <c r="AF69" i="2"/>
  <c r="AF77" i="2"/>
  <c r="AF85" i="2"/>
  <c r="AF93" i="2"/>
  <c r="AF101" i="2"/>
  <c r="AF109" i="2"/>
  <c r="AF117" i="2"/>
  <c r="AF125" i="2"/>
  <c r="AF133" i="2"/>
  <c r="AF141" i="2"/>
  <c r="AF149" i="2"/>
  <c r="AF157" i="2"/>
  <c r="AF165" i="2"/>
  <c r="AF15" i="2"/>
  <c r="AF23" i="2"/>
  <c r="AF31" i="2"/>
  <c r="AF39" i="2"/>
  <c r="AF47" i="2"/>
  <c r="AF55" i="2"/>
  <c r="AH7" i="2"/>
  <c r="AF16" i="2"/>
  <c r="AF24" i="2"/>
  <c r="AF32" i="2"/>
  <c r="AF40" i="2"/>
  <c r="AF48" i="2"/>
  <c r="AF56" i="2"/>
  <c r="AF64" i="2"/>
  <c r="AF72" i="2"/>
  <c r="AF80" i="2"/>
  <c r="AF88" i="2"/>
  <c r="AF96" i="2"/>
  <c r="AF104" i="2"/>
  <c r="AF112" i="2"/>
  <c r="AF120" i="2"/>
  <c r="AF128" i="2"/>
  <c r="AF136" i="2"/>
  <c r="AF144" i="2"/>
  <c r="AF152" i="2"/>
  <c r="AF160" i="2"/>
  <c r="AF9" i="2"/>
  <c r="AF17" i="2"/>
  <c r="AF25" i="2"/>
  <c r="AF33" i="2"/>
  <c r="AF41" i="2"/>
  <c r="AF49" i="2"/>
  <c r="AF57" i="2"/>
  <c r="AF65" i="2"/>
  <c r="AF73" i="2"/>
  <c r="AF81" i="2"/>
  <c r="AF89" i="2"/>
  <c r="AF97" i="2"/>
  <c r="AF105" i="2"/>
  <c r="AF113" i="2"/>
  <c r="AF121" i="2"/>
  <c r="AF129" i="2"/>
  <c r="AF137" i="2"/>
  <c r="AF145" i="2"/>
  <c r="AF153" i="2"/>
  <c r="AF161" i="2"/>
  <c r="AF12" i="2"/>
  <c r="AF20" i="2"/>
  <c r="AF28" i="2"/>
  <c r="AF36" i="2"/>
  <c r="AF44" i="2"/>
  <c r="AF52" i="2"/>
  <c r="AF60" i="2"/>
  <c r="AF68" i="2"/>
  <c r="AF76" i="2"/>
  <c r="AF84" i="2"/>
  <c r="AF92" i="2"/>
  <c r="AF100" i="2"/>
  <c r="AF108" i="2"/>
  <c r="AF116" i="2"/>
  <c r="AF124" i="2"/>
  <c r="AF132" i="2"/>
  <c r="AF140" i="2"/>
  <c r="AF148" i="2"/>
  <c r="AF156" i="2"/>
  <c r="AF164" i="2"/>
  <c r="AN127" i="2"/>
  <c r="AO127" i="2" s="1"/>
  <c r="AM127" i="2" s="1"/>
  <c r="AN63" i="2"/>
  <c r="AO63" i="2" s="1"/>
  <c r="AM63" i="2" s="1"/>
  <c r="AF8" i="2"/>
  <c r="AF151" i="2"/>
  <c r="AF135" i="2"/>
  <c r="AF119" i="2"/>
  <c r="AF103" i="2"/>
  <c r="AF87" i="2"/>
  <c r="AF71" i="2"/>
  <c r="AF54" i="2"/>
  <c r="AF34" i="2"/>
  <c r="AF11" i="2"/>
  <c r="AN20" i="2"/>
  <c r="AO20" i="2" s="1"/>
  <c r="AZ8" i="2"/>
  <c r="AN153" i="2"/>
  <c r="AO153" i="2" s="1"/>
  <c r="AM153" i="2" s="1"/>
  <c r="AN89" i="2"/>
  <c r="AO89" i="2" s="1"/>
  <c r="AM89" i="2" s="1"/>
  <c r="AN25" i="2"/>
  <c r="AO25" i="2" s="1"/>
  <c r="AM25" i="2" s="1"/>
  <c r="BP8" i="2"/>
  <c r="BQ8" i="2" s="1"/>
  <c r="AT202" i="2"/>
  <c r="AT138" i="2"/>
  <c r="AT74" i="2"/>
  <c r="AT14" i="2"/>
  <c r="AT194" i="2"/>
  <c r="AT130" i="2"/>
  <c r="AT66" i="2"/>
  <c r="AT13" i="2"/>
  <c r="AT186" i="2"/>
  <c r="AT122" i="2"/>
  <c r="AT58" i="2"/>
  <c r="AT12" i="2"/>
  <c r="AT8" i="2"/>
  <c r="AT178" i="2"/>
  <c r="AT114" i="2"/>
  <c r="AT50" i="2"/>
  <c r="AT9" i="2"/>
  <c r="BB64" i="2"/>
  <c r="BC64" i="2" s="1"/>
  <c r="BA64" i="2" s="1"/>
  <c r="AT19" i="2"/>
  <c r="AV7" i="2"/>
  <c r="BH150" i="2"/>
  <c r="BH128" i="2"/>
  <c r="BH105" i="2"/>
  <c r="BH85" i="2"/>
  <c r="BH55" i="2"/>
  <c r="BH25" i="2"/>
  <c r="BH144" i="2"/>
  <c r="BH121" i="2"/>
  <c r="BH102" i="2"/>
  <c r="BH77" i="2"/>
  <c r="BH46" i="2"/>
  <c r="BH142" i="2"/>
  <c r="BH120" i="2"/>
  <c r="BH97" i="2"/>
  <c r="BH74" i="2"/>
  <c r="BH45" i="2"/>
  <c r="BH14" i="2"/>
  <c r="BH136" i="2"/>
  <c r="BH113" i="2"/>
  <c r="BH94" i="2"/>
  <c r="BH66" i="2"/>
  <c r="BH36" i="2"/>
  <c r="BH10" i="2"/>
  <c r="BH154" i="2"/>
  <c r="BH146" i="2"/>
  <c r="BH138" i="2"/>
  <c r="BH130" i="2"/>
  <c r="BH122" i="2"/>
  <c r="BH114" i="2"/>
  <c r="BH106" i="2"/>
  <c r="BH98" i="2"/>
  <c r="BH90" i="2"/>
  <c r="BH79" i="2"/>
  <c r="BH69" i="2"/>
  <c r="BH58" i="2"/>
  <c r="BH47" i="2"/>
  <c r="BH37" i="2"/>
  <c r="BH26" i="2"/>
  <c r="BH15" i="2"/>
  <c r="BH151" i="2"/>
  <c r="BH143" i="2"/>
  <c r="BH135" i="2"/>
  <c r="BH127" i="2"/>
  <c r="BH119" i="2"/>
  <c r="BH111" i="2"/>
  <c r="BH103" i="2"/>
  <c r="BH95" i="2"/>
  <c r="BH86" i="2"/>
  <c r="BH76" i="2"/>
  <c r="BH65" i="2"/>
  <c r="BH54" i="2"/>
  <c r="BH44" i="2"/>
  <c r="BH33" i="2"/>
  <c r="BH22" i="2"/>
  <c r="BJ7" i="2"/>
  <c r="BH16" i="2"/>
  <c r="BH24" i="2"/>
  <c r="BH32" i="2"/>
  <c r="BH40" i="2"/>
  <c r="BH48" i="2"/>
  <c r="BH56" i="2"/>
  <c r="BH64" i="2"/>
  <c r="BH72" i="2"/>
  <c r="BH80" i="2"/>
  <c r="BH88" i="2"/>
  <c r="BM7" i="2"/>
  <c r="BH11" i="2"/>
  <c r="BH19" i="2"/>
  <c r="BH27" i="2"/>
  <c r="BH35" i="2"/>
  <c r="BH43" i="2"/>
  <c r="BH51" i="2"/>
  <c r="BH59" i="2"/>
  <c r="BH67" i="2"/>
  <c r="BH75" i="2"/>
  <c r="BH83" i="2"/>
  <c r="BP110" i="2"/>
  <c r="BQ110" i="2" s="1"/>
  <c r="BO110" i="2" s="1"/>
  <c r="BP94" i="2"/>
  <c r="BQ94" i="2" s="1"/>
  <c r="BO94" i="2" s="1"/>
  <c r="BH157" i="2"/>
  <c r="BP40" i="2" s="1"/>
  <c r="BQ40" i="2" s="1"/>
  <c r="BO40" i="2" s="1"/>
  <c r="BH149" i="2"/>
  <c r="BH141" i="2"/>
  <c r="BH133" i="2"/>
  <c r="BH125" i="2"/>
  <c r="BH117" i="2"/>
  <c r="BH109" i="2"/>
  <c r="BH101" i="2"/>
  <c r="BH93" i="2"/>
  <c r="BH84" i="2"/>
  <c r="BH73" i="2"/>
  <c r="BH62" i="2"/>
  <c r="BH52" i="2"/>
  <c r="BH41" i="2"/>
  <c r="BH30" i="2"/>
  <c r="BH20" i="2"/>
  <c r="BH9" i="2"/>
  <c r="BP141" i="2"/>
  <c r="BQ141" i="2" s="1"/>
  <c r="BO141" i="2" s="1"/>
  <c r="BP133" i="2"/>
  <c r="BQ133" i="2" s="1"/>
  <c r="BO133" i="2" s="1"/>
  <c r="BP117" i="2"/>
  <c r="BQ117" i="2" s="1"/>
  <c r="BO117" i="2" s="1"/>
  <c r="BP101" i="2"/>
  <c r="BQ101" i="2" s="1"/>
  <c r="BO101" i="2" s="1"/>
  <c r="BP61" i="2"/>
  <c r="BQ61" i="2" s="1"/>
  <c r="BO61" i="2" s="1"/>
  <c r="BP53" i="2"/>
  <c r="BQ53" i="2" s="1"/>
  <c r="BO53" i="2" s="1"/>
  <c r="BP37" i="2"/>
  <c r="BQ37" i="2" s="1"/>
  <c r="BO37" i="2" s="1"/>
  <c r="BH156" i="2"/>
  <c r="BH148" i="2"/>
  <c r="BH140" i="2"/>
  <c r="BH132" i="2"/>
  <c r="BH124" i="2"/>
  <c r="BH116" i="2"/>
  <c r="BH108" i="2"/>
  <c r="BH100" i="2"/>
  <c r="BH92" i="2"/>
  <c r="BH82" i="2"/>
  <c r="BH71" i="2"/>
  <c r="BH61" i="2"/>
  <c r="BH50" i="2"/>
  <c r="BH39" i="2"/>
  <c r="BH29" i="2"/>
  <c r="BH18" i="2"/>
  <c r="BP156" i="2"/>
  <c r="BQ156" i="2" s="1"/>
  <c r="BO156" i="2" s="1"/>
  <c r="BP148" i="2"/>
  <c r="BQ148" i="2" s="1"/>
  <c r="BO148" i="2" s="1"/>
  <c r="BP140" i="2"/>
  <c r="BQ140" i="2" s="1"/>
  <c r="BO140" i="2" s="1"/>
  <c r="BP116" i="2"/>
  <c r="BQ116" i="2" s="1"/>
  <c r="BO116" i="2" s="1"/>
  <c r="BP100" i="2"/>
  <c r="BQ100" i="2" s="1"/>
  <c r="BO100" i="2" s="1"/>
  <c r="BP92" i="2"/>
  <c r="BQ92" i="2" s="1"/>
  <c r="BO92" i="2" s="1"/>
  <c r="BP76" i="2"/>
  <c r="BQ76" i="2" s="1"/>
  <c r="BO76" i="2" s="1"/>
  <c r="BP60" i="2"/>
  <c r="BQ60" i="2" s="1"/>
  <c r="BO60" i="2" s="1"/>
  <c r="BP52" i="2"/>
  <c r="BQ52" i="2" s="1"/>
  <c r="BO52" i="2" s="1"/>
  <c r="BP36" i="2"/>
  <c r="BQ36" i="2" s="1"/>
  <c r="BO36" i="2" s="1"/>
  <c r="BP28" i="2"/>
  <c r="BQ28" i="2" s="1"/>
  <c r="BP20" i="2"/>
  <c r="BQ20" i="2" s="1"/>
  <c r="BH155" i="2"/>
  <c r="BH147" i="2"/>
  <c r="BH139" i="2"/>
  <c r="BH131" i="2"/>
  <c r="BH123" i="2"/>
  <c r="BH115" i="2"/>
  <c r="BH107" i="2"/>
  <c r="BH99" i="2"/>
  <c r="BH91" i="2"/>
  <c r="BH81" i="2"/>
  <c r="BH70" i="2"/>
  <c r="BH60" i="2"/>
  <c r="BH49" i="2"/>
  <c r="BH38" i="2"/>
  <c r="BH28" i="2"/>
  <c r="BH17" i="2"/>
  <c r="BV228" i="2"/>
  <c r="CD214" i="2" s="1"/>
  <c r="BV164" i="2"/>
  <c r="CD70" i="2"/>
  <c r="CD30" i="2"/>
  <c r="BV220" i="2"/>
  <c r="BV156" i="2"/>
  <c r="BV41" i="2"/>
  <c r="CD157" i="2"/>
  <c r="BV212" i="2"/>
  <c r="BV146" i="2"/>
  <c r="BV25" i="2"/>
  <c r="BV204" i="2"/>
  <c r="BV136" i="2"/>
  <c r="CD171" i="2"/>
  <c r="CD67" i="2"/>
  <c r="BV196" i="2"/>
  <c r="BV121" i="2"/>
  <c r="CD191" i="2"/>
  <c r="CD103" i="2"/>
  <c r="CD15" i="2"/>
  <c r="BV8" i="2"/>
  <c r="BV221" i="2"/>
  <c r="BV213" i="2"/>
  <c r="BV205" i="2"/>
  <c r="BV197" i="2"/>
  <c r="BV189" i="2"/>
  <c r="BV181" i="2"/>
  <c r="BV173" i="2"/>
  <c r="BV165" i="2"/>
  <c r="BV157" i="2"/>
  <c r="BV147" i="2"/>
  <c r="BV137" i="2"/>
  <c r="BV122" i="2"/>
  <c r="BV106" i="2"/>
  <c r="BV90" i="2"/>
  <c r="BV74" i="2"/>
  <c r="BV58" i="2"/>
  <c r="BV42" i="2"/>
  <c r="BX7" i="2"/>
  <c r="BV11" i="2"/>
  <c r="BV19" i="2"/>
  <c r="BV27" i="2"/>
  <c r="BV35" i="2"/>
  <c r="BV43" i="2"/>
  <c r="BV51" i="2"/>
  <c r="BV59" i="2"/>
  <c r="BV67" i="2"/>
  <c r="BV75" i="2"/>
  <c r="BV83" i="2"/>
  <c r="BV91" i="2"/>
  <c r="BV99" i="2"/>
  <c r="BV107" i="2"/>
  <c r="BV115" i="2"/>
  <c r="BV123" i="2"/>
  <c r="BV131" i="2"/>
  <c r="CA7" i="2"/>
  <c r="BV12" i="2"/>
  <c r="BV20" i="2"/>
  <c r="BV28" i="2"/>
  <c r="BV36" i="2"/>
  <c r="BV44" i="2"/>
  <c r="BV52" i="2"/>
  <c r="BV60" i="2"/>
  <c r="BV68" i="2"/>
  <c r="BV76" i="2"/>
  <c r="BV84" i="2"/>
  <c r="BV92" i="2"/>
  <c r="BV100" i="2"/>
  <c r="BV108" i="2"/>
  <c r="BV116" i="2"/>
  <c r="BV124" i="2"/>
  <c r="BV132" i="2"/>
  <c r="BV140" i="2"/>
  <c r="BV148" i="2"/>
  <c r="BV13" i="2"/>
  <c r="BV21" i="2"/>
  <c r="BV14" i="2"/>
  <c r="BV22" i="2"/>
  <c r="BV30" i="2"/>
  <c r="BV38" i="2"/>
  <c r="BV46" i="2"/>
  <c r="BV54" i="2"/>
  <c r="BV62" i="2"/>
  <c r="BV70" i="2"/>
  <c r="BV78" i="2"/>
  <c r="BV86" i="2"/>
  <c r="BV94" i="2"/>
  <c r="BV102" i="2"/>
  <c r="BV110" i="2"/>
  <c r="BV118" i="2"/>
  <c r="BV126" i="2"/>
  <c r="BV134" i="2"/>
  <c r="BV142" i="2"/>
  <c r="BV150" i="2"/>
  <c r="BV16" i="2"/>
  <c r="BV24" i="2"/>
  <c r="BV32" i="2"/>
  <c r="BV40" i="2"/>
  <c r="BV48" i="2"/>
  <c r="BV56" i="2"/>
  <c r="BV64" i="2"/>
  <c r="BV72" i="2"/>
  <c r="BV80" i="2"/>
  <c r="BV88" i="2"/>
  <c r="BV96" i="2"/>
  <c r="BV104" i="2"/>
  <c r="BV112" i="2"/>
  <c r="BV120" i="2"/>
  <c r="BV128" i="2"/>
  <c r="BV227" i="2"/>
  <c r="BV219" i="2"/>
  <c r="BV211" i="2"/>
  <c r="BV203" i="2"/>
  <c r="BV195" i="2"/>
  <c r="BV187" i="2"/>
  <c r="BV179" i="2"/>
  <c r="BV171" i="2"/>
  <c r="BV163" i="2"/>
  <c r="BV155" i="2"/>
  <c r="BV145" i="2"/>
  <c r="BV135" i="2"/>
  <c r="BV119" i="2"/>
  <c r="BV103" i="2"/>
  <c r="BV87" i="2"/>
  <c r="BV71" i="2"/>
  <c r="BV55" i="2"/>
  <c r="BV39" i="2"/>
  <c r="BV23" i="2"/>
  <c r="CD204" i="2"/>
  <c r="CD140" i="2"/>
  <c r="CD84" i="2"/>
  <c r="CD12" i="2"/>
  <c r="BV226" i="2"/>
  <c r="BV218" i="2"/>
  <c r="BV210" i="2"/>
  <c r="BV202" i="2"/>
  <c r="BV194" i="2"/>
  <c r="BV186" i="2"/>
  <c r="BV178" i="2"/>
  <c r="BV170" i="2"/>
  <c r="BV162" i="2"/>
  <c r="BV154" i="2"/>
  <c r="BV144" i="2"/>
  <c r="BV133" i="2"/>
  <c r="BV117" i="2"/>
  <c r="BV101" i="2"/>
  <c r="BV85" i="2"/>
  <c r="BV69" i="2"/>
  <c r="BV53" i="2"/>
  <c r="BV37" i="2"/>
  <c r="BV18" i="2"/>
  <c r="CD11" i="2"/>
  <c r="BV225" i="2"/>
  <c r="BV217" i="2"/>
  <c r="BV209" i="2"/>
  <c r="BV201" i="2"/>
  <c r="BV193" i="2"/>
  <c r="BV185" i="2"/>
  <c r="BV177" i="2"/>
  <c r="BV169" i="2"/>
  <c r="BV161" i="2"/>
  <c r="BV153" i="2"/>
  <c r="BV143" i="2"/>
  <c r="BV130" i="2"/>
  <c r="BV114" i="2"/>
  <c r="BV98" i="2"/>
  <c r="BV82" i="2"/>
  <c r="BV66" i="2"/>
  <c r="BV50" i="2"/>
  <c r="BV34" i="2"/>
  <c r="BV17" i="2"/>
  <c r="CD194" i="2"/>
  <c r="CD186" i="2"/>
  <c r="CD130" i="2"/>
  <c r="CD122" i="2"/>
  <c r="CD66" i="2"/>
  <c r="CD58" i="2"/>
  <c r="BV224" i="2"/>
  <c r="BV216" i="2"/>
  <c r="BV208" i="2"/>
  <c r="BV200" i="2"/>
  <c r="BV192" i="2"/>
  <c r="BV184" i="2"/>
  <c r="BV176" i="2"/>
  <c r="BV168" i="2"/>
  <c r="BV160" i="2"/>
  <c r="BV152" i="2"/>
  <c r="BV141" i="2"/>
  <c r="BV129" i="2"/>
  <c r="BV113" i="2"/>
  <c r="BV97" i="2"/>
  <c r="BV81" i="2"/>
  <c r="BV65" i="2"/>
  <c r="BV49" i="2"/>
  <c r="BV33" i="2"/>
  <c r="BV15" i="2"/>
  <c r="CD185" i="2"/>
  <c r="CD177" i="2"/>
  <c r="CD121" i="2"/>
  <c r="CD113" i="2"/>
  <c r="CD57" i="2"/>
  <c r="CD49" i="2"/>
  <c r="BV223" i="2"/>
  <c r="BV215" i="2"/>
  <c r="BV207" i="2"/>
  <c r="BV199" i="2"/>
  <c r="BV191" i="2"/>
  <c r="BV183" i="2"/>
  <c r="BV175" i="2"/>
  <c r="BV167" i="2"/>
  <c r="BV159" i="2"/>
  <c r="BV151" i="2"/>
  <c r="BV139" i="2"/>
  <c r="BV127" i="2"/>
  <c r="BV111" i="2"/>
  <c r="BV95" i="2"/>
  <c r="BV79" i="2"/>
  <c r="BV63" i="2"/>
  <c r="BV47" i="2"/>
  <c r="BV31" i="2"/>
  <c r="BV10" i="2"/>
  <c r="CD208" i="2"/>
  <c r="CD176" i="2"/>
  <c r="CD168" i="2"/>
  <c r="CD144" i="2"/>
  <c r="CD112" i="2"/>
  <c r="CD104" i="2"/>
  <c r="CD80" i="2"/>
  <c r="CD48" i="2"/>
  <c r="CD40" i="2"/>
  <c r="CD16" i="2"/>
  <c r="BV222" i="2"/>
  <c r="BV214" i="2"/>
  <c r="BV206" i="2"/>
  <c r="BV198" i="2"/>
  <c r="BV190" i="2"/>
  <c r="BV182" i="2"/>
  <c r="BV174" i="2"/>
  <c r="BV166" i="2"/>
  <c r="BV158" i="2"/>
  <c r="BV149" i="2"/>
  <c r="BV138" i="2"/>
  <c r="BV125" i="2"/>
  <c r="BV109" i="2"/>
  <c r="BV93" i="2"/>
  <c r="BV77" i="2"/>
  <c r="BV61" i="2"/>
  <c r="BV45" i="2"/>
  <c r="BV29" i="2"/>
  <c r="BV9" i="2"/>
  <c r="R9" i="12"/>
  <c r="AT233" i="2"/>
  <c r="AT225" i="2"/>
  <c r="AT217" i="2"/>
  <c r="AT209" i="2"/>
  <c r="AT201" i="2"/>
  <c r="AT193" i="2"/>
  <c r="AT185" i="2"/>
  <c r="AT177" i="2"/>
  <c r="AT169" i="2"/>
  <c r="AT161" i="2"/>
  <c r="AT153" i="2"/>
  <c r="AT145" i="2"/>
  <c r="AT137" i="2"/>
  <c r="AT129" i="2"/>
  <c r="AT121" i="2"/>
  <c r="AT113" i="2"/>
  <c r="AT105" i="2"/>
  <c r="AT97" i="2"/>
  <c r="AT89" i="2"/>
  <c r="AT81" i="2"/>
  <c r="AT73" i="2"/>
  <c r="AT65" i="2"/>
  <c r="AT57" i="2"/>
  <c r="AT49" i="2"/>
  <c r="AT41" i="2"/>
  <c r="AT33" i="2"/>
  <c r="AT25" i="2"/>
  <c r="AT16" i="2"/>
  <c r="AT232" i="2"/>
  <c r="AT224" i="2"/>
  <c r="AT216" i="2"/>
  <c r="AT208" i="2"/>
  <c r="AT200" i="2"/>
  <c r="AT192" i="2"/>
  <c r="AT184" i="2"/>
  <c r="AT176" i="2"/>
  <c r="AT168" i="2"/>
  <c r="AT160" i="2"/>
  <c r="AT152" i="2"/>
  <c r="AT144" i="2"/>
  <c r="AT136" i="2"/>
  <c r="AT128" i="2"/>
  <c r="AT120" i="2"/>
  <c r="AT112" i="2"/>
  <c r="AT104" i="2"/>
  <c r="AT96" i="2"/>
  <c r="AT88" i="2"/>
  <c r="AT80" i="2"/>
  <c r="AT72" i="2"/>
  <c r="AT64" i="2"/>
  <c r="AT56" i="2"/>
  <c r="AT48" i="2"/>
  <c r="AT40" i="2"/>
  <c r="AT32" i="2"/>
  <c r="AT24" i="2"/>
  <c r="AT15" i="2"/>
  <c r="AT239" i="2"/>
  <c r="BB182" i="2" s="1"/>
  <c r="BC182" i="2" s="1"/>
  <c r="BA182" i="2" s="1"/>
  <c r="AT231" i="2"/>
  <c r="AT223" i="2"/>
  <c r="AT215" i="2"/>
  <c r="AT207" i="2"/>
  <c r="AT199" i="2"/>
  <c r="AT191" i="2"/>
  <c r="AT183" i="2"/>
  <c r="AT175" i="2"/>
  <c r="AT167" i="2"/>
  <c r="AT159" i="2"/>
  <c r="AT151" i="2"/>
  <c r="AT143" i="2"/>
  <c r="AT135" i="2"/>
  <c r="AT127" i="2"/>
  <c r="AT119" i="2"/>
  <c r="AT111" i="2"/>
  <c r="AT103" i="2"/>
  <c r="AT95" i="2"/>
  <c r="AT87" i="2"/>
  <c r="AT79" i="2"/>
  <c r="AT71" i="2"/>
  <c r="AT63" i="2"/>
  <c r="AT55" i="2"/>
  <c r="AT47" i="2"/>
  <c r="AT39" i="2"/>
  <c r="AT31" i="2"/>
  <c r="AT23" i="2"/>
  <c r="AT238" i="2"/>
  <c r="AT230" i="2"/>
  <c r="AT222" i="2"/>
  <c r="AT214" i="2"/>
  <c r="AT206" i="2"/>
  <c r="AT198" i="2"/>
  <c r="AT190" i="2"/>
  <c r="AT182" i="2"/>
  <c r="AT174" i="2"/>
  <c r="AT166" i="2"/>
  <c r="AT158" i="2"/>
  <c r="AT150" i="2"/>
  <c r="AT142" i="2"/>
  <c r="AT134" i="2"/>
  <c r="AT126" i="2"/>
  <c r="AT118" i="2"/>
  <c r="AT110" i="2"/>
  <c r="AT102" i="2"/>
  <c r="AT94" i="2"/>
  <c r="AT86" i="2"/>
  <c r="AT78" i="2"/>
  <c r="AT70" i="2"/>
  <c r="AT62" i="2"/>
  <c r="AT54" i="2"/>
  <c r="AT46" i="2"/>
  <c r="AT38" i="2"/>
  <c r="AT30" i="2"/>
  <c r="AT22" i="2"/>
  <c r="AT237" i="2"/>
  <c r="AT229" i="2"/>
  <c r="AT221" i="2"/>
  <c r="AT213" i="2"/>
  <c r="AT205" i="2"/>
  <c r="AT197" i="2"/>
  <c r="AT189" i="2"/>
  <c r="AT181" i="2"/>
  <c r="AT173" i="2"/>
  <c r="AT165" i="2"/>
  <c r="AT157" i="2"/>
  <c r="AT149" i="2"/>
  <c r="AT141" i="2"/>
  <c r="AT133" i="2"/>
  <c r="AT125" i="2"/>
  <c r="AT117" i="2"/>
  <c r="AT109" i="2"/>
  <c r="AT101" i="2"/>
  <c r="AT93" i="2"/>
  <c r="AT85" i="2"/>
  <c r="AT77" i="2"/>
  <c r="AT69" i="2"/>
  <c r="AT61" i="2"/>
  <c r="AT53" i="2"/>
  <c r="AT45" i="2"/>
  <c r="AT37" i="2"/>
  <c r="AT29" i="2"/>
  <c r="AT21" i="2"/>
  <c r="AT236" i="2"/>
  <c r="AT228" i="2"/>
  <c r="AT220" i="2"/>
  <c r="AT212" i="2"/>
  <c r="AT204" i="2"/>
  <c r="AT196" i="2"/>
  <c r="AT188" i="2"/>
  <c r="AT180" i="2"/>
  <c r="AT172" i="2"/>
  <c r="AT164" i="2"/>
  <c r="AT156" i="2"/>
  <c r="AT148" i="2"/>
  <c r="AT140" i="2"/>
  <c r="AT132" i="2"/>
  <c r="AT124" i="2"/>
  <c r="AT116" i="2"/>
  <c r="AT108" i="2"/>
  <c r="AT100" i="2"/>
  <c r="AT92" i="2"/>
  <c r="AT84" i="2"/>
  <c r="AT76" i="2"/>
  <c r="AT68" i="2"/>
  <c r="AT60" i="2"/>
  <c r="AT52" i="2"/>
  <c r="AT44" i="2"/>
  <c r="AT36" i="2"/>
  <c r="AT28" i="2"/>
  <c r="AT20" i="2"/>
  <c r="AT235" i="2"/>
  <c r="AT227" i="2"/>
  <c r="AT219" i="2"/>
  <c r="AT211" i="2"/>
  <c r="AT203" i="2"/>
  <c r="AT195" i="2"/>
  <c r="AT187" i="2"/>
  <c r="AT179" i="2"/>
  <c r="AT171" i="2"/>
  <c r="AT163" i="2"/>
  <c r="AT155" i="2"/>
  <c r="AT147" i="2"/>
  <c r="AT139" i="2"/>
  <c r="AT131" i="2"/>
  <c r="AT123" i="2"/>
  <c r="AT115" i="2"/>
  <c r="AT107" i="2"/>
  <c r="AT99" i="2"/>
  <c r="AT91" i="2"/>
  <c r="AT83" i="2"/>
  <c r="AT75" i="2"/>
  <c r="AT67" i="2"/>
  <c r="AT59" i="2"/>
  <c r="AT51" i="2"/>
  <c r="AT43" i="2"/>
  <c r="AT35" i="2"/>
  <c r="AT27" i="2"/>
  <c r="AT10" i="2"/>
  <c r="AT17" i="2"/>
  <c r="CD20" i="2" l="1"/>
  <c r="CD199" i="2"/>
  <c r="BB52" i="2"/>
  <c r="BC52" i="2" s="1"/>
  <c r="BA52" i="2" s="1"/>
  <c r="CD76" i="2"/>
  <c r="R10" i="12"/>
  <c r="CD148" i="2"/>
  <c r="CD23" i="2"/>
  <c r="CD75" i="2"/>
  <c r="CD29" i="2"/>
  <c r="CD212" i="2"/>
  <c r="CD111" i="2"/>
  <c r="CD187" i="2"/>
  <c r="CD173" i="2"/>
  <c r="BP136" i="2"/>
  <c r="BQ136" i="2" s="1"/>
  <c r="BO136" i="2" s="1"/>
  <c r="J112" i="13"/>
  <c r="E112" i="13"/>
  <c r="BB128" i="2"/>
  <c r="BC128" i="2" s="1"/>
  <c r="BA128" i="2" s="1"/>
  <c r="BB59" i="2"/>
  <c r="BC59" i="2" s="1"/>
  <c r="BA59" i="2" s="1"/>
  <c r="BB39" i="2"/>
  <c r="BC39" i="2" s="1"/>
  <c r="BA39" i="2" s="1"/>
  <c r="CD56" i="2"/>
  <c r="CD120" i="2"/>
  <c r="CD184" i="2"/>
  <c r="CD65" i="2"/>
  <c r="CD129" i="2"/>
  <c r="CD193" i="2"/>
  <c r="CD10" i="2"/>
  <c r="CD74" i="2"/>
  <c r="CD138" i="2"/>
  <c r="CD202" i="2"/>
  <c r="CD19" i="2"/>
  <c r="CD28" i="2"/>
  <c r="CD92" i="2"/>
  <c r="CD156" i="2"/>
  <c r="CD220" i="2"/>
  <c r="CD39" i="2"/>
  <c r="CD127" i="2"/>
  <c r="CD207" i="2"/>
  <c r="CD91" i="2"/>
  <c r="CD195" i="2"/>
  <c r="CD45" i="2"/>
  <c r="CD197" i="2"/>
  <c r="CD86" i="2"/>
  <c r="BP12" i="2"/>
  <c r="BQ12" i="2" s="1"/>
  <c r="BP84" i="2"/>
  <c r="BQ84" i="2" s="1"/>
  <c r="BO84" i="2" s="1"/>
  <c r="BP13" i="2"/>
  <c r="BQ13" i="2" s="1"/>
  <c r="BP125" i="2"/>
  <c r="BQ125" i="2" s="1"/>
  <c r="BO125" i="2" s="1"/>
  <c r="BB192" i="2"/>
  <c r="BC192" i="2" s="1"/>
  <c r="BA192" i="2" s="1"/>
  <c r="BB66" i="2"/>
  <c r="BC66" i="2" s="1"/>
  <c r="BA66" i="2" s="1"/>
  <c r="BB123" i="2"/>
  <c r="BC123" i="2" s="1"/>
  <c r="BA123" i="2" s="1"/>
  <c r="BB116" i="2"/>
  <c r="BC116" i="2" s="1"/>
  <c r="BA116" i="2" s="1"/>
  <c r="BB111" i="2"/>
  <c r="BC111" i="2" s="1"/>
  <c r="BA111" i="2" s="1"/>
  <c r="BB78" i="2"/>
  <c r="BC78" i="2" s="1"/>
  <c r="BA78" i="2" s="1"/>
  <c r="CD64" i="2"/>
  <c r="CD128" i="2"/>
  <c r="CD192" i="2"/>
  <c r="CD9" i="2"/>
  <c r="CD73" i="2"/>
  <c r="CD137" i="2"/>
  <c r="CD201" i="2"/>
  <c r="CD18" i="2"/>
  <c r="CD82" i="2"/>
  <c r="CD146" i="2"/>
  <c r="CD210" i="2"/>
  <c r="CD27" i="2"/>
  <c r="CD36" i="2"/>
  <c r="CD100" i="2"/>
  <c r="CD164" i="2"/>
  <c r="CD228" i="2"/>
  <c r="CD47" i="2"/>
  <c r="CD135" i="2"/>
  <c r="CD215" i="2"/>
  <c r="CD99" i="2"/>
  <c r="CD219" i="2"/>
  <c r="CD53" i="2"/>
  <c r="CD205" i="2"/>
  <c r="CD94" i="2"/>
  <c r="BB130" i="2"/>
  <c r="BC130" i="2" s="1"/>
  <c r="BA130" i="2" s="1"/>
  <c r="BB187" i="2"/>
  <c r="BC187" i="2" s="1"/>
  <c r="BA187" i="2" s="1"/>
  <c r="BB183" i="2"/>
  <c r="BC183" i="2" s="1"/>
  <c r="BA183" i="2" s="1"/>
  <c r="BB142" i="2"/>
  <c r="BC142" i="2" s="1"/>
  <c r="BA142" i="2" s="1"/>
  <c r="CD8" i="2"/>
  <c r="CD72" i="2"/>
  <c r="CD136" i="2"/>
  <c r="CD200" i="2"/>
  <c r="CD17" i="2"/>
  <c r="CD81" i="2"/>
  <c r="CD145" i="2"/>
  <c r="CD209" i="2"/>
  <c r="CD26" i="2"/>
  <c r="CD90" i="2"/>
  <c r="CD154" i="2"/>
  <c r="CD218" i="2"/>
  <c r="CD35" i="2"/>
  <c r="CD44" i="2"/>
  <c r="CD108" i="2"/>
  <c r="CD172" i="2"/>
  <c r="CD63" i="2"/>
  <c r="CD143" i="2"/>
  <c r="CD115" i="2"/>
  <c r="CD85" i="2"/>
  <c r="CD134" i="2"/>
  <c r="BP7" i="2"/>
  <c r="BQ7" i="2" s="1"/>
  <c r="BP19" i="2"/>
  <c r="BQ19" i="2" s="1"/>
  <c r="BB194" i="2"/>
  <c r="BC194" i="2" s="1"/>
  <c r="BA194" i="2" s="1"/>
  <c r="BB206" i="2"/>
  <c r="BC206" i="2" s="1"/>
  <c r="BA206" i="2" s="1"/>
  <c r="CD25" i="2"/>
  <c r="CD89" i="2"/>
  <c r="CD153" i="2"/>
  <c r="CD217" i="2"/>
  <c r="CD34" i="2"/>
  <c r="CD98" i="2"/>
  <c r="CD162" i="2"/>
  <c r="CD226" i="2"/>
  <c r="CD52" i="2"/>
  <c r="CD116" i="2"/>
  <c r="CD180" i="2"/>
  <c r="CD71" i="2"/>
  <c r="CD151" i="2"/>
  <c r="CD123" i="2"/>
  <c r="CD101" i="2"/>
  <c r="CD150" i="2"/>
  <c r="BP50" i="2"/>
  <c r="BQ50" i="2" s="1"/>
  <c r="BO50" i="2" s="1"/>
  <c r="BP147" i="2"/>
  <c r="BQ147" i="2" s="1"/>
  <c r="BO147" i="2" s="1"/>
  <c r="BB37" i="2"/>
  <c r="BC37" i="2" s="1"/>
  <c r="BA37" i="2" s="1"/>
  <c r="CD24" i="2"/>
  <c r="CD88" i="2"/>
  <c r="CD152" i="2"/>
  <c r="CD216" i="2"/>
  <c r="CD33" i="2"/>
  <c r="CD97" i="2"/>
  <c r="CD161" i="2"/>
  <c r="CD225" i="2"/>
  <c r="CD42" i="2"/>
  <c r="CD106" i="2"/>
  <c r="CD170" i="2"/>
  <c r="CD60" i="2"/>
  <c r="CD124" i="2"/>
  <c r="CD188" i="2"/>
  <c r="CD79" i="2"/>
  <c r="CD167" i="2"/>
  <c r="CD51" i="2"/>
  <c r="CD147" i="2"/>
  <c r="CD125" i="2"/>
  <c r="CD166" i="2"/>
  <c r="BP44" i="2"/>
  <c r="BQ44" i="2" s="1"/>
  <c r="BO44" i="2" s="1"/>
  <c r="BP124" i="2"/>
  <c r="BQ124" i="2" s="1"/>
  <c r="BO124" i="2" s="1"/>
  <c r="BP69" i="2"/>
  <c r="BQ69" i="2" s="1"/>
  <c r="BO69" i="2" s="1"/>
  <c r="BP30" i="2"/>
  <c r="BQ30" i="2" s="1"/>
  <c r="BO30" i="2" s="1"/>
  <c r="BP55" i="2"/>
  <c r="BQ55" i="2" s="1"/>
  <c r="BO55" i="2" s="1"/>
  <c r="BP49" i="2"/>
  <c r="BQ49" i="2" s="1"/>
  <c r="BO49" i="2" s="1"/>
  <c r="BP114" i="2"/>
  <c r="BQ114" i="2" s="1"/>
  <c r="BO114" i="2" s="1"/>
  <c r="BB109" i="2"/>
  <c r="BC109" i="2" s="1"/>
  <c r="BA109" i="2" s="1"/>
  <c r="BB173" i="2"/>
  <c r="BC173" i="2" s="1"/>
  <c r="BA173" i="2" s="1"/>
  <c r="CD32" i="2"/>
  <c r="CD96" i="2"/>
  <c r="CD160" i="2"/>
  <c r="CD224" i="2"/>
  <c r="CD41" i="2"/>
  <c r="CD105" i="2"/>
  <c r="CD169" i="2"/>
  <c r="CD50" i="2"/>
  <c r="CD114" i="2"/>
  <c r="CD178" i="2"/>
  <c r="CD68" i="2"/>
  <c r="CD132" i="2"/>
  <c r="CD196" i="2"/>
  <c r="CD87" i="2"/>
  <c r="CD175" i="2"/>
  <c r="CD59" i="2"/>
  <c r="CD163" i="2"/>
  <c r="CD133" i="2"/>
  <c r="CD22" i="2"/>
  <c r="CD206" i="2"/>
  <c r="BP77" i="2"/>
  <c r="BQ77" i="2" s="1"/>
  <c r="BO77" i="2" s="1"/>
  <c r="BP46" i="2"/>
  <c r="BQ46" i="2" s="1"/>
  <c r="BO46" i="2" s="1"/>
  <c r="BP119" i="2"/>
  <c r="BQ119" i="2" s="1"/>
  <c r="BO119" i="2" s="1"/>
  <c r="BP113" i="2"/>
  <c r="BQ113" i="2" s="1"/>
  <c r="BO113" i="2" s="1"/>
  <c r="BB31" i="2"/>
  <c r="BC31" i="2" s="1"/>
  <c r="BA31" i="2" s="1"/>
  <c r="BB113" i="2"/>
  <c r="BC113" i="2" s="1"/>
  <c r="BA113" i="2" s="1"/>
  <c r="BB237" i="2"/>
  <c r="BC237" i="2" s="1"/>
  <c r="BA237" i="2" s="1"/>
  <c r="AQ7" i="13"/>
  <c r="AQ191" i="13"/>
  <c r="AQ199" i="13"/>
  <c r="AQ207" i="13"/>
  <c r="AQ215" i="13"/>
  <c r="AQ223" i="13"/>
  <c r="AQ15" i="13"/>
  <c r="AQ23" i="13"/>
  <c r="AQ31" i="13"/>
  <c r="AQ39" i="13"/>
  <c r="AQ47" i="13"/>
  <c r="AQ55" i="13"/>
  <c r="AQ63" i="13"/>
  <c r="AQ71" i="13"/>
  <c r="AQ79" i="13"/>
  <c r="AQ87" i="13"/>
  <c r="AQ95" i="13"/>
  <c r="AQ103" i="13"/>
  <c r="AQ111" i="13"/>
  <c r="AQ119" i="13"/>
  <c r="AQ127" i="13"/>
  <c r="AQ135" i="13"/>
  <c r="AQ143" i="13"/>
  <c r="AQ151" i="13"/>
  <c r="AQ159" i="13"/>
  <c r="AQ167" i="13"/>
  <c r="AQ175" i="13"/>
  <c r="AQ183" i="13"/>
  <c r="AQ8" i="13"/>
  <c r="AQ220" i="13"/>
  <c r="AQ20" i="13"/>
  <c r="AQ52" i="13"/>
  <c r="AQ76" i="13"/>
  <c r="AQ92" i="13"/>
  <c r="AQ124" i="13"/>
  <c r="AQ156" i="13"/>
  <c r="AQ180" i="13"/>
  <c r="AQ192" i="13"/>
  <c r="AQ200" i="13"/>
  <c r="AQ208" i="13"/>
  <c r="AQ216" i="13"/>
  <c r="AQ224" i="13"/>
  <c r="M7" i="14" s="1"/>
  <c r="N7" i="14" s="1"/>
  <c r="AQ16" i="13"/>
  <c r="AQ24" i="13"/>
  <c r="AQ32" i="13"/>
  <c r="AQ40" i="13"/>
  <c r="AQ48" i="13"/>
  <c r="AQ56" i="13"/>
  <c r="AQ64" i="13"/>
  <c r="AQ72" i="13"/>
  <c r="AQ80" i="13"/>
  <c r="AQ88" i="13"/>
  <c r="AQ96" i="13"/>
  <c r="AQ104" i="13"/>
  <c r="AQ112" i="13"/>
  <c r="AQ120" i="13"/>
  <c r="AQ128" i="13"/>
  <c r="AQ136" i="13"/>
  <c r="AQ144" i="13"/>
  <c r="AQ152" i="13"/>
  <c r="AQ160" i="13"/>
  <c r="AQ168" i="13"/>
  <c r="AQ176" i="13"/>
  <c r="AQ184" i="13"/>
  <c r="AQ12" i="13"/>
  <c r="AQ193" i="13"/>
  <c r="AQ201" i="13"/>
  <c r="AQ209" i="13"/>
  <c r="AQ217" i="13"/>
  <c r="AQ9" i="13"/>
  <c r="AQ17" i="13"/>
  <c r="AQ25" i="13"/>
  <c r="AQ33" i="13"/>
  <c r="AQ41" i="13"/>
  <c r="AQ49" i="13"/>
  <c r="AQ57" i="13"/>
  <c r="AQ65" i="13"/>
  <c r="AQ73" i="13"/>
  <c r="AQ81" i="13"/>
  <c r="AQ89" i="13"/>
  <c r="AQ97" i="13"/>
  <c r="AQ105" i="13"/>
  <c r="AQ113" i="13"/>
  <c r="AQ121" i="13"/>
  <c r="AQ129" i="13"/>
  <c r="AQ137" i="13"/>
  <c r="AQ145" i="13"/>
  <c r="AQ153" i="13"/>
  <c r="AQ161" i="13"/>
  <c r="AQ169" i="13"/>
  <c r="AQ177" i="13"/>
  <c r="AQ185" i="13"/>
  <c r="AQ212" i="13"/>
  <c r="AQ28" i="13"/>
  <c r="AQ44" i="13"/>
  <c r="AQ68" i="13"/>
  <c r="AQ100" i="13"/>
  <c r="AQ116" i="13"/>
  <c r="AQ148" i="13"/>
  <c r="AQ164" i="13"/>
  <c r="AQ194" i="13"/>
  <c r="AQ202" i="13"/>
  <c r="AQ210" i="13"/>
  <c r="AQ218" i="13"/>
  <c r="AQ10" i="13"/>
  <c r="AQ18" i="13"/>
  <c r="AQ26" i="13"/>
  <c r="AQ34" i="13"/>
  <c r="AQ42" i="13"/>
  <c r="AQ50" i="13"/>
  <c r="AQ58" i="13"/>
  <c r="AQ66" i="13"/>
  <c r="AQ74" i="13"/>
  <c r="AQ82" i="13"/>
  <c r="AQ90" i="13"/>
  <c r="AQ98" i="13"/>
  <c r="AQ106" i="13"/>
  <c r="AQ114" i="13"/>
  <c r="AQ122" i="13"/>
  <c r="AQ130" i="13"/>
  <c r="AQ138" i="13"/>
  <c r="AQ146" i="13"/>
  <c r="AQ154" i="13"/>
  <c r="AQ162" i="13"/>
  <c r="AQ170" i="13"/>
  <c r="AQ178" i="13"/>
  <c r="AQ186" i="13"/>
  <c r="AQ204" i="13"/>
  <c r="AQ36" i="13"/>
  <c r="AQ84" i="13"/>
  <c r="AQ108" i="13"/>
  <c r="AQ140" i="13"/>
  <c r="AQ172" i="13"/>
  <c r="AQ195" i="13"/>
  <c r="AQ203" i="13"/>
  <c r="AQ211" i="13"/>
  <c r="AQ219" i="13"/>
  <c r="AQ11" i="13"/>
  <c r="AQ19" i="13"/>
  <c r="AQ27" i="13"/>
  <c r="AQ35" i="13"/>
  <c r="AQ43" i="13"/>
  <c r="AQ51" i="13"/>
  <c r="AQ59" i="13"/>
  <c r="AQ67" i="13"/>
  <c r="AQ75" i="13"/>
  <c r="AQ83" i="13"/>
  <c r="AQ91" i="13"/>
  <c r="AQ99" i="13"/>
  <c r="AQ107" i="13"/>
  <c r="AQ115" i="13"/>
  <c r="AQ123" i="13"/>
  <c r="AQ131" i="13"/>
  <c r="AQ139" i="13"/>
  <c r="AQ147" i="13"/>
  <c r="AQ155" i="13"/>
  <c r="AQ163" i="13"/>
  <c r="AQ171" i="13"/>
  <c r="AQ179" i="13"/>
  <c r="AQ187" i="13"/>
  <c r="AQ196" i="13"/>
  <c r="AQ60" i="13"/>
  <c r="AQ132" i="13"/>
  <c r="AQ188" i="13"/>
  <c r="AQ197" i="13"/>
  <c r="AQ205" i="13"/>
  <c r="AQ213" i="13"/>
  <c r="AQ221" i="13"/>
  <c r="AQ13" i="13"/>
  <c r="AQ21" i="13"/>
  <c r="AQ29" i="13"/>
  <c r="AQ37" i="13"/>
  <c r="AQ45" i="13"/>
  <c r="AQ53" i="13"/>
  <c r="AQ61" i="13"/>
  <c r="AQ69" i="13"/>
  <c r="AQ77" i="13"/>
  <c r="AQ85" i="13"/>
  <c r="AQ93" i="13"/>
  <c r="AQ101" i="13"/>
  <c r="AQ109" i="13"/>
  <c r="AQ117" i="13"/>
  <c r="AQ125" i="13"/>
  <c r="AQ133" i="13"/>
  <c r="AQ141" i="13"/>
  <c r="AQ149" i="13"/>
  <c r="AQ157" i="13"/>
  <c r="AQ165" i="13"/>
  <c r="AQ173" i="13"/>
  <c r="AQ181" i="13"/>
  <c r="AQ189" i="13"/>
  <c r="AQ198" i="13"/>
  <c r="AQ206" i="13"/>
  <c r="AQ214" i="13"/>
  <c r="AQ222" i="13"/>
  <c r="AQ14" i="13"/>
  <c r="AQ22" i="13"/>
  <c r="AQ30" i="13"/>
  <c r="AQ38" i="13"/>
  <c r="AQ46" i="13"/>
  <c r="AQ54" i="13"/>
  <c r="AQ62" i="13"/>
  <c r="AQ70" i="13"/>
  <c r="AQ78" i="13"/>
  <c r="AQ86" i="13"/>
  <c r="AQ94" i="13"/>
  <c r="AQ102" i="13"/>
  <c r="AQ110" i="13"/>
  <c r="AQ118" i="13"/>
  <c r="AQ126" i="13"/>
  <c r="AQ134" i="13"/>
  <c r="AQ142" i="13"/>
  <c r="AQ150" i="13"/>
  <c r="AQ158" i="13"/>
  <c r="AQ166" i="13"/>
  <c r="AQ174" i="13"/>
  <c r="AQ182" i="13"/>
  <c r="AQ190" i="13"/>
  <c r="AA172" i="13"/>
  <c r="AA194" i="13"/>
  <c r="AA184" i="13"/>
  <c r="AA188" i="13"/>
  <c r="G7" i="13"/>
  <c r="AA84" i="13"/>
  <c r="AA94" i="13"/>
  <c r="AA144" i="13"/>
  <c r="AA120" i="13"/>
  <c r="AA46" i="13"/>
  <c r="AA21" i="13"/>
  <c r="AA173" i="13"/>
  <c r="AA133" i="13"/>
  <c r="AA48" i="13"/>
  <c r="AA183" i="13"/>
  <c r="AA44" i="13"/>
  <c r="AA37" i="13"/>
  <c r="AA38" i="13"/>
  <c r="AA29" i="13"/>
  <c r="AA41" i="13"/>
  <c r="AA78" i="13"/>
  <c r="AA150" i="13"/>
  <c r="AA88" i="13"/>
  <c r="AA97" i="13"/>
  <c r="AA35" i="13"/>
  <c r="AA151" i="13"/>
  <c r="AA47" i="13"/>
  <c r="AA186" i="13"/>
  <c r="AA124" i="13"/>
  <c r="AA146" i="13"/>
  <c r="AA45" i="13"/>
  <c r="AA113" i="13"/>
  <c r="AA83" i="13"/>
  <c r="AA147" i="13"/>
  <c r="AA96" i="13"/>
  <c r="AA199" i="13"/>
  <c r="AA50" i="13"/>
  <c r="AA39" i="13"/>
  <c r="AA167" i="13"/>
  <c r="AA42" i="13"/>
  <c r="AA43" i="13"/>
  <c r="AA125" i="13"/>
  <c r="AA174" i="13"/>
  <c r="AA77" i="13"/>
  <c r="AA60" i="13"/>
  <c r="AA55" i="13"/>
  <c r="AA181" i="13"/>
  <c r="AA109" i="13"/>
  <c r="AA112" i="13"/>
  <c r="AA154" i="13"/>
  <c r="AA178" i="13"/>
  <c r="AA129" i="13"/>
  <c r="AA63" i="13"/>
  <c r="AA153" i="13"/>
  <c r="AA193" i="13"/>
  <c r="AA25" i="13"/>
  <c r="AA139" i="13"/>
  <c r="AA169" i="13"/>
  <c r="AA177" i="13"/>
  <c r="AA128" i="13"/>
  <c r="AA59" i="13"/>
  <c r="AA13" i="13"/>
  <c r="AA24" i="13"/>
  <c r="AA189" i="13"/>
  <c r="AA68" i="13"/>
  <c r="AA69" i="13"/>
  <c r="AA34" i="13"/>
  <c r="AA175" i="13"/>
  <c r="AA54" i="13"/>
  <c r="AA18" i="13"/>
  <c r="AA137" i="13"/>
  <c r="AA92" i="13"/>
  <c r="Y7" i="13"/>
  <c r="AA80" i="13"/>
  <c r="AA140" i="13"/>
  <c r="AA93" i="13"/>
  <c r="AA116" i="13"/>
  <c r="AA17" i="13"/>
  <c r="AA159" i="13"/>
  <c r="AA141" i="13"/>
  <c r="AA195" i="13"/>
  <c r="AA14" i="13"/>
  <c r="AA10" i="13"/>
  <c r="AA143" i="13"/>
  <c r="AA62" i="13"/>
  <c r="AA61" i="13"/>
  <c r="AA64" i="13"/>
  <c r="AA20" i="13"/>
  <c r="AA19" i="13"/>
  <c r="AA127" i="13"/>
  <c r="AA107" i="13"/>
  <c r="AA163" i="13"/>
  <c r="AA91" i="13"/>
  <c r="AA135" i="13"/>
  <c r="AA89" i="13"/>
  <c r="AA100" i="13"/>
  <c r="AA171" i="13"/>
  <c r="AA16" i="13"/>
  <c r="AA12" i="13"/>
  <c r="AA155" i="13"/>
  <c r="AA197" i="13"/>
  <c r="AA134" i="13"/>
  <c r="AA105" i="13"/>
  <c r="AA73" i="13"/>
  <c r="AA108" i="13"/>
  <c r="AA76" i="13"/>
  <c r="AA185" i="13"/>
  <c r="AA52" i="13"/>
  <c r="AA49" i="13"/>
  <c r="AA11" i="13"/>
  <c r="AA8" i="13"/>
  <c r="AA56" i="13"/>
  <c r="AA191" i="13"/>
  <c r="AA30" i="13"/>
  <c r="AA51" i="13"/>
  <c r="AA26" i="13"/>
  <c r="AA165" i="13"/>
  <c r="AA99" i="13"/>
  <c r="AA33" i="13"/>
  <c r="AA166" i="13"/>
  <c r="AA136" i="13"/>
  <c r="AA179" i="13"/>
  <c r="AA145" i="13"/>
  <c r="AA81" i="13"/>
  <c r="AA131" i="13"/>
  <c r="AA190" i="13"/>
  <c r="AA15" i="13"/>
  <c r="AA23" i="13"/>
  <c r="AA158" i="13"/>
  <c r="AA126" i="13"/>
  <c r="AA36" i="13"/>
  <c r="AA32" i="13"/>
  <c r="AA149" i="13"/>
  <c r="AA31" i="13"/>
  <c r="AA187" i="13"/>
  <c r="AA161" i="13"/>
  <c r="AA132" i="13"/>
  <c r="AA53" i="13"/>
  <c r="AA72" i="13"/>
  <c r="AA101" i="13"/>
  <c r="AA9" i="13"/>
  <c r="G204" i="13"/>
  <c r="G156" i="13"/>
  <c r="G132" i="13"/>
  <c r="G135" i="13"/>
  <c r="E135" i="13" s="1"/>
  <c r="G63" i="13"/>
  <c r="E63" i="13" s="1"/>
  <c r="G17" i="13"/>
  <c r="G187" i="13"/>
  <c r="G77" i="13"/>
  <c r="E77" i="13" s="1"/>
  <c r="G115" i="13"/>
  <c r="G114" i="13"/>
  <c r="E114" i="13" s="1"/>
  <c r="G61" i="13"/>
  <c r="G155" i="13"/>
  <c r="E155" i="13" s="1"/>
  <c r="G57" i="13"/>
  <c r="G83" i="13"/>
  <c r="E83" i="13" s="1"/>
  <c r="G197" i="13"/>
  <c r="G176" i="13"/>
  <c r="G209" i="13"/>
  <c r="G108" i="13"/>
  <c r="G206" i="13"/>
  <c r="G36" i="13"/>
  <c r="E36" i="13" s="1"/>
  <c r="G162" i="13"/>
  <c r="G106" i="13"/>
  <c r="G95" i="13"/>
  <c r="G49" i="13"/>
  <c r="E49" i="13" s="1"/>
  <c r="G53" i="13"/>
  <c r="E53" i="13" s="1"/>
  <c r="G91" i="13"/>
  <c r="G173" i="13"/>
  <c r="G88" i="13"/>
  <c r="E88" i="13" s="1"/>
  <c r="G205" i="13"/>
  <c r="G19" i="13"/>
  <c r="E19" i="13" s="1"/>
  <c r="G192" i="13"/>
  <c r="G188" i="13"/>
  <c r="G38" i="13"/>
  <c r="G191" i="13"/>
  <c r="G116" i="13"/>
  <c r="G145" i="13"/>
  <c r="E145" i="13" s="1"/>
  <c r="G119" i="13"/>
  <c r="G44" i="13"/>
  <c r="G73" i="13"/>
  <c r="E73" i="13" s="1"/>
  <c r="G107" i="13"/>
  <c r="G47" i="13"/>
  <c r="G14" i="13"/>
  <c r="G62" i="13"/>
  <c r="G146" i="13"/>
  <c r="E146" i="13" s="1"/>
  <c r="G18" i="13"/>
  <c r="G98" i="13"/>
  <c r="E98" i="13" s="1"/>
  <c r="G31" i="13"/>
  <c r="G150" i="13"/>
  <c r="G184" i="13"/>
  <c r="G66" i="13"/>
  <c r="G133" i="13"/>
  <c r="G72" i="13"/>
  <c r="E72" i="13" s="1"/>
  <c r="G45" i="13"/>
  <c r="G13" i="13"/>
  <c r="G11" i="13"/>
  <c r="G180" i="13"/>
  <c r="E180" i="13" s="1"/>
  <c r="G183" i="13"/>
  <c r="E183" i="13" s="1"/>
  <c r="G137" i="13"/>
  <c r="G111" i="13"/>
  <c r="G65" i="13"/>
  <c r="G26" i="13"/>
  <c r="G20" i="13"/>
  <c r="G22" i="13"/>
  <c r="G27" i="13"/>
  <c r="E27" i="13" s="1"/>
  <c r="G126" i="13"/>
  <c r="G208" i="13"/>
  <c r="G196" i="13"/>
  <c r="G70" i="13"/>
  <c r="E70" i="13" s="1"/>
  <c r="G199" i="13"/>
  <c r="E199" i="13" s="1"/>
  <c r="G124" i="13"/>
  <c r="E124" i="13" s="1"/>
  <c r="G153" i="13"/>
  <c r="G127" i="13"/>
  <c r="E127" i="13" s="1"/>
  <c r="G52" i="13"/>
  <c r="G81" i="13"/>
  <c r="G55" i="13"/>
  <c r="G102" i="13"/>
  <c r="E102" i="13" s="1"/>
  <c r="G9" i="13"/>
  <c r="G110" i="13"/>
  <c r="G189" i="13"/>
  <c r="E189" i="13" s="1"/>
  <c r="G179" i="13"/>
  <c r="E179" i="13" s="1"/>
  <c r="G96" i="13"/>
  <c r="G130" i="13"/>
  <c r="G202" i="13"/>
  <c r="G82" i="13"/>
  <c r="E82" i="13" s="1"/>
  <c r="G149" i="13"/>
  <c r="G163" i="13"/>
  <c r="G80" i="13"/>
  <c r="G78" i="13"/>
  <c r="E78" i="13" s="1"/>
  <c r="G207" i="13"/>
  <c r="E207" i="13" s="1"/>
  <c r="G161" i="13"/>
  <c r="G60" i="13"/>
  <c r="E60" i="13" s="1"/>
  <c r="G134" i="13"/>
  <c r="E134" i="13" s="1"/>
  <c r="G46" i="13"/>
  <c r="E46" i="13" s="1"/>
  <c r="G104" i="13"/>
  <c r="G121" i="13"/>
  <c r="E121" i="13" s="1"/>
  <c r="G32" i="13"/>
  <c r="E32" i="13" s="1"/>
  <c r="G16" i="13"/>
  <c r="G169" i="13"/>
  <c r="E169" i="13" s="1"/>
  <c r="G143" i="13"/>
  <c r="G97" i="13"/>
  <c r="E97" i="13" s="1"/>
  <c r="G158" i="13"/>
  <c r="G118" i="13"/>
  <c r="G120" i="13"/>
  <c r="G40" i="13"/>
  <c r="E40" i="13" s="1"/>
  <c r="G182" i="13"/>
  <c r="E182" i="13" s="1"/>
  <c r="G128" i="13"/>
  <c r="G170" i="13"/>
  <c r="G42" i="13"/>
  <c r="E42" i="13" s="1"/>
  <c r="G39" i="13"/>
  <c r="G151" i="13"/>
  <c r="E151" i="13" s="1"/>
  <c r="G76" i="13"/>
  <c r="G105" i="13"/>
  <c r="E105" i="13" s="1"/>
  <c r="G171" i="13"/>
  <c r="G79" i="13"/>
  <c r="G190" i="13"/>
  <c r="G33" i="13"/>
  <c r="E33" i="13" s="1"/>
  <c r="G174" i="13"/>
  <c r="G203" i="13"/>
  <c r="G136" i="13"/>
  <c r="G93" i="13"/>
  <c r="E93" i="13" s="1"/>
  <c r="G131" i="13"/>
  <c r="E131" i="13" s="1"/>
  <c r="G48" i="13"/>
  <c r="G21" i="13"/>
  <c r="G59" i="13"/>
  <c r="E59" i="13" s="1"/>
  <c r="G167" i="13"/>
  <c r="G24" i="13"/>
  <c r="G157" i="13"/>
  <c r="G142" i="13"/>
  <c r="E142" i="13" s="1"/>
  <c r="G74" i="13"/>
  <c r="G154" i="13"/>
  <c r="G34" i="13"/>
  <c r="G125" i="13"/>
  <c r="E125" i="13" s="1"/>
  <c r="G94" i="13"/>
  <c r="G89" i="13"/>
  <c r="G99" i="13"/>
  <c r="E99" i="13" s="1"/>
  <c r="G140" i="13"/>
  <c r="G28" i="13"/>
  <c r="G68" i="13"/>
  <c r="G25" i="13"/>
  <c r="G195" i="13"/>
  <c r="E195" i="13" s="1"/>
  <c r="G85" i="13"/>
  <c r="G200" i="13"/>
  <c r="G51" i="13"/>
  <c r="E51" i="13" s="1"/>
  <c r="G90" i="13"/>
  <c r="G86" i="13"/>
  <c r="G87" i="13"/>
  <c r="G12" i="13"/>
  <c r="E12" i="13" s="1"/>
  <c r="G41" i="13"/>
  <c r="G43" i="13"/>
  <c r="G15" i="13"/>
  <c r="G109" i="13"/>
  <c r="E109" i="13" s="1"/>
  <c r="G152" i="13"/>
  <c r="G101" i="13"/>
  <c r="G139" i="13"/>
  <c r="G56" i="13"/>
  <c r="G29" i="13"/>
  <c r="G67" i="13"/>
  <c r="G69" i="13"/>
  <c r="G165" i="13"/>
  <c r="E165" i="13" s="1"/>
  <c r="G166" i="13"/>
  <c r="G141" i="13"/>
  <c r="G144" i="13"/>
  <c r="G164" i="13"/>
  <c r="G193" i="13"/>
  <c r="G194" i="13"/>
  <c r="G58" i="13"/>
  <c r="G138" i="13"/>
  <c r="E138" i="13" s="1"/>
  <c r="G10" i="13"/>
  <c r="G148" i="13"/>
  <c r="G177" i="13"/>
  <c r="G54" i="13"/>
  <c r="E54" i="13" s="1"/>
  <c r="G186" i="13"/>
  <c r="E186" i="13" s="1"/>
  <c r="G8" i="13"/>
  <c r="G71" i="13"/>
  <c r="G123" i="13"/>
  <c r="E123" i="13" s="1"/>
  <c r="G35" i="13"/>
  <c r="G23" i="13"/>
  <c r="G30" i="13"/>
  <c r="G168" i="13"/>
  <c r="E168" i="13" s="1"/>
  <c r="G185" i="13"/>
  <c r="E185" i="13" s="1"/>
  <c r="G117" i="13"/>
  <c r="G147" i="13"/>
  <c r="G64" i="13"/>
  <c r="E64" i="13" s="1"/>
  <c r="G37" i="13"/>
  <c r="E37" i="13" s="1"/>
  <c r="G75" i="13"/>
  <c r="G103" i="13"/>
  <c r="G181" i="13"/>
  <c r="E181" i="13" s="1"/>
  <c r="G198" i="13"/>
  <c r="E198" i="13" s="1"/>
  <c r="G160" i="13"/>
  <c r="G172" i="13"/>
  <c r="G201" i="13"/>
  <c r="E201" i="13" s="1"/>
  <c r="G92" i="13"/>
  <c r="E92" i="13" s="1"/>
  <c r="G175" i="13"/>
  <c r="G100" i="13"/>
  <c r="G129" i="13"/>
  <c r="E129" i="13" s="1"/>
  <c r="G178" i="13"/>
  <c r="E178" i="13" s="1"/>
  <c r="G50" i="13"/>
  <c r="G122" i="13"/>
  <c r="G159" i="13"/>
  <c r="E159" i="13" s="1"/>
  <c r="G84" i="13"/>
  <c r="E84" i="13" s="1"/>
  <c r="G113" i="13"/>
  <c r="AN45" i="2"/>
  <c r="AO45" i="2" s="1"/>
  <c r="AM45" i="2" s="1"/>
  <c r="AN109" i="2"/>
  <c r="AO109" i="2" s="1"/>
  <c r="AM109" i="2" s="1"/>
  <c r="AN60" i="2"/>
  <c r="AO60" i="2" s="1"/>
  <c r="AM60" i="2" s="1"/>
  <c r="AN150" i="2"/>
  <c r="AO150" i="2" s="1"/>
  <c r="AM150" i="2" s="1"/>
  <c r="AI7" i="2"/>
  <c r="CD31" i="2"/>
  <c r="CD95" i="2"/>
  <c r="CD159" i="2"/>
  <c r="CD223" i="2"/>
  <c r="CD83" i="2"/>
  <c r="CD155" i="2"/>
  <c r="CD227" i="2"/>
  <c r="CD37" i="2"/>
  <c r="CD109" i="2"/>
  <c r="CD189" i="2"/>
  <c r="CD14" i="2"/>
  <c r="CD78" i="2"/>
  <c r="CD142" i="2"/>
  <c r="BP108" i="2"/>
  <c r="BQ108" i="2" s="1"/>
  <c r="BO108" i="2" s="1"/>
  <c r="BP21" i="2"/>
  <c r="BQ21" i="2" s="1"/>
  <c r="BP85" i="2"/>
  <c r="BQ85" i="2" s="1"/>
  <c r="BO85" i="2" s="1"/>
  <c r="BP149" i="2"/>
  <c r="BQ149" i="2" s="1"/>
  <c r="BO149" i="2" s="1"/>
  <c r="BP54" i="2"/>
  <c r="BQ54" i="2" s="1"/>
  <c r="BO54" i="2" s="1"/>
  <c r="BP118" i="2"/>
  <c r="BQ118" i="2" s="1"/>
  <c r="BO118" i="2" s="1"/>
  <c r="BP63" i="2"/>
  <c r="BQ63" i="2" s="1"/>
  <c r="BO63" i="2" s="1"/>
  <c r="BP127" i="2"/>
  <c r="BQ127" i="2" s="1"/>
  <c r="BO127" i="2" s="1"/>
  <c r="BP57" i="2"/>
  <c r="BQ57" i="2" s="1"/>
  <c r="BO57" i="2" s="1"/>
  <c r="BP121" i="2"/>
  <c r="BQ121" i="2" s="1"/>
  <c r="BO121" i="2" s="1"/>
  <c r="BP58" i="2"/>
  <c r="BQ58" i="2" s="1"/>
  <c r="BO58" i="2" s="1"/>
  <c r="BP122" i="2"/>
  <c r="BQ122" i="2" s="1"/>
  <c r="BO122" i="2" s="1"/>
  <c r="BB8" i="2"/>
  <c r="BC8" i="2" s="1"/>
  <c r="BA8" i="2" s="1"/>
  <c r="BB72" i="2"/>
  <c r="BC72" i="2" s="1"/>
  <c r="BA72" i="2" s="1"/>
  <c r="BB136" i="2"/>
  <c r="BC136" i="2" s="1"/>
  <c r="BA136" i="2" s="1"/>
  <c r="BB200" i="2"/>
  <c r="BC200" i="2" s="1"/>
  <c r="BA200" i="2" s="1"/>
  <c r="BP35" i="2"/>
  <c r="BQ35" i="2" s="1"/>
  <c r="BO35" i="2" s="1"/>
  <c r="BB17" i="2"/>
  <c r="BC17" i="2" s="1"/>
  <c r="BA17" i="2" s="1"/>
  <c r="BB74" i="2"/>
  <c r="BC74" i="2" s="1"/>
  <c r="BA74" i="2" s="1"/>
  <c r="BB138" i="2"/>
  <c r="BC138" i="2" s="1"/>
  <c r="BA138" i="2" s="1"/>
  <c r="BB202" i="2"/>
  <c r="BC202" i="2" s="1"/>
  <c r="BA202" i="2" s="1"/>
  <c r="BB67" i="2"/>
  <c r="BC67" i="2" s="1"/>
  <c r="BA67" i="2" s="1"/>
  <c r="BB131" i="2"/>
  <c r="BC131" i="2" s="1"/>
  <c r="BA131" i="2" s="1"/>
  <c r="BB195" i="2"/>
  <c r="BC195" i="2" s="1"/>
  <c r="BA195" i="2" s="1"/>
  <c r="BB45" i="2"/>
  <c r="BC45" i="2" s="1"/>
  <c r="BA45" i="2" s="1"/>
  <c r="BB117" i="2"/>
  <c r="BC117" i="2" s="1"/>
  <c r="BA117" i="2" s="1"/>
  <c r="BB121" i="2"/>
  <c r="BC121" i="2" s="1"/>
  <c r="BA121" i="2" s="1"/>
  <c r="BP24" i="2"/>
  <c r="BQ24" i="2" s="1"/>
  <c r="BP152" i="2"/>
  <c r="BQ152" i="2" s="1"/>
  <c r="BO152" i="2" s="1"/>
  <c r="BB140" i="2"/>
  <c r="BC140" i="2" s="1"/>
  <c r="BA140" i="2" s="1"/>
  <c r="AN33" i="2"/>
  <c r="AO33" i="2" s="1"/>
  <c r="AM33" i="2" s="1"/>
  <c r="AN97" i="2"/>
  <c r="AO97" i="2" s="1"/>
  <c r="AM97" i="2" s="1"/>
  <c r="AN161" i="2"/>
  <c r="AO161" i="2" s="1"/>
  <c r="AM161" i="2" s="1"/>
  <c r="BB181" i="2"/>
  <c r="BC181" i="2" s="1"/>
  <c r="BA181" i="2" s="1"/>
  <c r="BB47" i="2"/>
  <c r="BC47" i="2" s="1"/>
  <c r="BA47" i="2" s="1"/>
  <c r="BB119" i="2"/>
  <c r="BC119" i="2" s="1"/>
  <c r="BA119" i="2" s="1"/>
  <c r="BB199" i="2"/>
  <c r="BC199" i="2" s="1"/>
  <c r="BA199" i="2" s="1"/>
  <c r="AN71" i="2"/>
  <c r="AO71" i="2" s="1"/>
  <c r="AM71" i="2" s="1"/>
  <c r="AN135" i="2"/>
  <c r="AO135" i="2" s="1"/>
  <c r="AM135" i="2" s="1"/>
  <c r="AN40" i="2"/>
  <c r="AO40" i="2" s="1"/>
  <c r="AM40" i="2" s="1"/>
  <c r="AN104" i="2"/>
  <c r="AO104" i="2" s="1"/>
  <c r="AM104" i="2" s="1"/>
  <c r="BB22" i="2"/>
  <c r="BC22" i="2" s="1"/>
  <c r="BA22" i="2" s="1"/>
  <c r="BB86" i="2"/>
  <c r="BC86" i="2" s="1"/>
  <c r="BA86" i="2" s="1"/>
  <c r="BB150" i="2"/>
  <c r="BC150" i="2" s="1"/>
  <c r="BA150" i="2" s="1"/>
  <c r="BB214" i="2"/>
  <c r="BC214" i="2" s="1"/>
  <c r="BA214" i="2" s="1"/>
  <c r="AN18" i="2"/>
  <c r="AO18" i="2" s="1"/>
  <c r="AN146" i="2"/>
  <c r="AO146" i="2" s="1"/>
  <c r="AM146" i="2" s="1"/>
  <c r="AN43" i="2"/>
  <c r="AO43" i="2" s="1"/>
  <c r="AM43" i="2" s="1"/>
  <c r="AN107" i="2"/>
  <c r="AO107" i="2" s="1"/>
  <c r="AM107" i="2" s="1"/>
  <c r="AN28" i="2"/>
  <c r="AO28" i="2" s="1"/>
  <c r="AM28" i="2" s="1"/>
  <c r="AN53" i="2"/>
  <c r="AO53" i="2" s="1"/>
  <c r="AM53" i="2" s="1"/>
  <c r="AN117" i="2"/>
  <c r="AO117" i="2" s="1"/>
  <c r="AM117" i="2" s="1"/>
  <c r="AN14" i="2"/>
  <c r="AO14" i="2" s="1"/>
  <c r="AN68" i="2"/>
  <c r="AO68" i="2" s="1"/>
  <c r="AM68" i="2" s="1"/>
  <c r="AN132" i="2"/>
  <c r="AO132" i="2" s="1"/>
  <c r="AM132" i="2" s="1"/>
  <c r="AN94" i="2"/>
  <c r="AO94" i="2" s="1"/>
  <c r="AM94" i="2" s="1"/>
  <c r="AN122" i="2"/>
  <c r="AO122" i="2" s="1"/>
  <c r="AM122" i="2" s="1"/>
  <c r="AN23" i="2"/>
  <c r="AO23" i="2" s="1"/>
  <c r="AN154" i="2"/>
  <c r="AO154" i="2" s="1"/>
  <c r="AM154" i="2" s="1"/>
  <c r="AN58" i="2"/>
  <c r="AO58" i="2" s="1"/>
  <c r="AM58" i="2" s="1"/>
  <c r="AN86" i="2"/>
  <c r="AO86" i="2" s="1"/>
  <c r="AM86" i="2" s="1"/>
  <c r="CB7" i="2"/>
  <c r="BP29" i="2"/>
  <c r="BQ29" i="2" s="1"/>
  <c r="BP93" i="2"/>
  <c r="BQ93" i="2" s="1"/>
  <c r="BO93" i="2" s="1"/>
  <c r="BP157" i="2"/>
  <c r="BQ157" i="2" s="1"/>
  <c r="BO157" i="2" s="1"/>
  <c r="BP62" i="2"/>
  <c r="BQ62" i="2" s="1"/>
  <c r="BO62" i="2" s="1"/>
  <c r="BP126" i="2"/>
  <c r="BQ126" i="2" s="1"/>
  <c r="BO126" i="2" s="1"/>
  <c r="BP71" i="2"/>
  <c r="BQ71" i="2" s="1"/>
  <c r="BO71" i="2" s="1"/>
  <c r="BP135" i="2"/>
  <c r="BQ135" i="2" s="1"/>
  <c r="BO135" i="2" s="1"/>
  <c r="BP65" i="2"/>
  <c r="BQ65" i="2" s="1"/>
  <c r="BO65" i="2" s="1"/>
  <c r="BP129" i="2"/>
  <c r="BQ129" i="2" s="1"/>
  <c r="BO129" i="2" s="1"/>
  <c r="BP66" i="2"/>
  <c r="BQ66" i="2" s="1"/>
  <c r="BO66" i="2" s="1"/>
  <c r="BP130" i="2"/>
  <c r="BQ130" i="2" s="1"/>
  <c r="BO130" i="2" s="1"/>
  <c r="BB16" i="2"/>
  <c r="BC16" i="2" s="1"/>
  <c r="BA16" i="2" s="1"/>
  <c r="BB80" i="2"/>
  <c r="BC80" i="2" s="1"/>
  <c r="BA80" i="2" s="1"/>
  <c r="BB144" i="2"/>
  <c r="BC144" i="2" s="1"/>
  <c r="BA144" i="2" s="1"/>
  <c r="BB208" i="2"/>
  <c r="BC208" i="2" s="1"/>
  <c r="BA208" i="2" s="1"/>
  <c r="BP51" i="2"/>
  <c r="BQ51" i="2" s="1"/>
  <c r="BO51" i="2" s="1"/>
  <c r="BB25" i="2"/>
  <c r="BC25" i="2" s="1"/>
  <c r="BA25" i="2" s="1"/>
  <c r="BB82" i="2"/>
  <c r="BC82" i="2" s="1"/>
  <c r="BA82" i="2" s="1"/>
  <c r="BB146" i="2"/>
  <c r="BC146" i="2" s="1"/>
  <c r="BA146" i="2" s="1"/>
  <c r="BB210" i="2"/>
  <c r="BC210" i="2" s="1"/>
  <c r="BA210" i="2" s="1"/>
  <c r="BB11" i="2"/>
  <c r="BC11" i="2" s="1"/>
  <c r="BA11" i="2" s="1"/>
  <c r="BB75" i="2"/>
  <c r="BC75" i="2" s="1"/>
  <c r="BA75" i="2" s="1"/>
  <c r="BB139" i="2"/>
  <c r="BC139" i="2" s="1"/>
  <c r="BA139" i="2" s="1"/>
  <c r="BB203" i="2"/>
  <c r="BC203" i="2" s="1"/>
  <c r="BA203" i="2" s="1"/>
  <c r="BB61" i="2"/>
  <c r="BC61" i="2" s="1"/>
  <c r="BA61" i="2" s="1"/>
  <c r="BB125" i="2"/>
  <c r="BC125" i="2" s="1"/>
  <c r="BA125" i="2" s="1"/>
  <c r="BB137" i="2"/>
  <c r="BC137" i="2" s="1"/>
  <c r="BA137" i="2" s="1"/>
  <c r="BB156" i="2"/>
  <c r="BC156" i="2" s="1"/>
  <c r="BA156" i="2" s="1"/>
  <c r="AN41" i="2"/>
  <c r="AO41" i="2" s="1"/>
  <c r="AM41" i="2" s="1"/>
  <c r="AN105" i="2"/>
  <c r="AO105" i="2" s="1"/>
  <c r="AM105" i="2" s="1"/>
  <c r="BB53" i="2"/>
  <c r="BC53" i="2" s="1"/>
  <c r="BA53" i="2" s="1"/>
  <c r="BB189" i="2"/>
  <c r="BC189" i="2" s="1"/>
  <c r="BA189" i="2" s="1"/>
  <c r="BB55" i="2"/>
  <c r="BC55" i="2" s="1"/>
  <c r="BA55" i="2" s="1"/>
  <c r="BB135" i="2"/>
  <c r="BC135" i="2" s="1"/>
  <c r="BA135" i="2" s="1"/>
  <c r="BB207" i="2"/>
  <c r="BC207" i="2" s="1"/>
  <c r="BA207" i="2" s="1"/>
  <c r="AN79" i="2"/>
  <c r="AO79" i="2" s="1"/>
  <c r="AM79" i="2" s="1"/>
  <c r="AN143" i="2"/>
  <c r="AO143" i="2" s="1"/>
  <c r="AM143" i="2" s="1"/>
  <c r="AN48" i="2"/>
  <c r="AO48" i="2" s="1"/>
  <c r="AM48" i="2" s="1"/>
  <c r="AN112" i="2"/>
  <c r="AO112" i="2" s="1"/>
  <c r="AM112" i="2" s="1"/>
  <c r="BB30" i="2"/>
  <c r="BC30" i="2" s="1"/>
  <c r="BA30" i="2" s="1"/>
  <c r="BB94" i="2"/>
  <c r="BC94" i="2" s="1"/>
  <c r="BA94" i="2" s="1"/>
  <c r="BB158" i="2"/>
  <c r="BC158" i="2" s="1"/>
  <c r="BA158" i="2" s="1"/>
  <c r="BB222" i="2"/>
  <c r="BC222" i="2" s="1"/>
  <c r="BA222" i="2" s="1"/>
  <c r="AN26" i="2"/>
  <c r="AO26" i="2" s="1"/>
  <c r="AM26" i="2" s="1"/>
  <c r="AN162" i="2"/>
  <c r="AO162" i="2" s="1"/>
  <c r="AM162" i="2" s="1"/>
  <c r="AN51" i="2"/>
  <c r="AO51" i="2" s="1"/>
  <c r="AM51" i="2" s="1"/>
  <c r="AN115" i="2"/>
  <c r="AO115" i="2" s="1"/>
  <c r="AM115" i="2" s="1"/>
  <c r="AN36" i="2"/>
  <c r="AO36" i="2" s="1"/>
  <c r="AM36" i="2" s="1"/>
  <c r="AN61" i="2"/>
  <c r="AO61" i="2" s="1"/>
  <c r="AM61" i="2" s="1"/>
  <c r="AN125" i="2"/>
  <c r="AO125" i="2" s="1"/>
  <c r="AM125" i="2" s="1"/>
  <c r="AN22" i="2"/>
  <c r="AO22" i="2" s="1"/>
  <c r="AN76" i="2"/>
  <c r="AO76" i="2" s="1"/>
  <c r="AM76" i="2" s="1"/>
  <c r="AN140" i="2"/>
  <c r="AO140" i="2" s="1"/>
  <c r="AM140" i="2" s="1"/>
  <c r="AN102" i="2"/>
  <c r="AO102" i="2" s="1"/>
  <c r="AM102" i="2" s="1"/>
  <c r="AN166" i="2"/>
  <c r="AO166" i="2" s="1"/>
  <c r="AM166" i="2" s="1"/>
  <c r="AN124" i="2"/>
  <c r="AO124" i="2" s="1"/>
  <c r="AM124" i="2" s="1"/>
  <c r="BY7" i="2"/>
  <c r="CD13" i="2"/>
  <c r="CD77" i="2"/>
  <c r="CD117" i="2"/>
  <c r="CD139" i="2"/>
  <c r="CD158" i="2"/>
  <c r="CD181" i="2"/>
  <c r="BP32" i="2"/>
  <c r="BQ32" i="2" s="1"/>
  <c r="BO32" i="2" s="1"/>
  <c r="BP96" i="2"/>
  <c r="BQ96" i="2" s="1"/>
  <c r="BO96" i="2" s="1"/>
  <c r="BP43" i="2"/>
  <c r="BQ43" i="2" s="1"/>
  <c r="BO43" i="2" s="1"/>
  <c r="BP107" i="2"/>
  <c r="BQ107" i="2" s="1"/>
  <c r="BO107" i="2" s="1"/>
  <c r="BP48" i="2"/>
  <c r="BQ48" i="2" s="1"/>
  <c r="BO48" i="2" s="1"/>
  <c r="BP112" i="2"/>
  <c r="BQ112" i="2" s="1"/>
  <c r="BO112" i="2" s="1"/>
  <c r="BP64" i="2"/>
  <c r="BQ64" i="2" s="1"/>
  <c r="BO64" i="2" s="1"/>
  <c r="BP128" i="2"/>
  <c r="BQ128" i="2" s="1"/>
  <c r="BO128" i="2" s="1"/>
  <c r="BP11" i="2"/>
  <c r="BQ11" i="2" s="1"/>
  <c r="BP75" i="2"/>
  <c r="BQ75" i="2" s="1"/>
  <c r="BO75" i="2" s="1"/>
  <c r="BP139" i="2"/>
  <c r="BQ139" i="2" s="1"/>
  <c r="BO139" i="2" s="1"/>
  <c r="BP27" i="2"/>
  <c r="BQ27" i="2" s="1"/>
  <c r="BP91" i="2"/>
  <c r="BQ91" i="2" s="1"/>
  <c r="BO91" i="2" s="1"/>
  <c r="BP155" i="2"/>
  <c r="BQ155" i="2" s="1"/>
  <c r="BO155" i="2" s="1"/>
  <c r="BP123" i="2"/>
  <c r="BQ123" i="2" s="1"/>
  <c r="BO123" i="2" s="1"/>
  <c r="BP144" i="2"/>
  <c r="BQ144" i="2" s="1"/>
  <c r="BO144" i="2" s="1"/>
  <c r="BP16" i="2"/>
  <c r="BQ16" i="2" s="1"/>
  <c r="BP59" i="2"/>
  <c r="BQ59" i="2" s="1"/>
  <c r="BO59" i="2" s="1"/>
  <c r="BP80" i="2"/>
  <c r="BQ80" i="2" s="1"/>
  <c r="BO80" i="2" s="1"/>
  <c r="BP70" i="2"/>
  <c r="BQ70" i="2" s="1"/>
  <c r="BO70" i="2" s="1"/>
  <c r="BP134" i="2"/>
  <c r="BQ134" i="2" s="1"/>
  <c r="BO134" i="2" s="1"/>
  <c r="BP15" i="2"/>
  <c r="BQ15" i="2" s="1"/>
  <c r="BP79" i="2"/>
  <c r="BQ79" i="2" s="1"/>
  <c r="BO79" i="2" s="1"/>
  <c r="BP143" i="2"/>
  <c r="BQ143" i="2" s="1"/>
  <c r="BO143" i="2" s="1"/>
  <c r="BP9" i="2"/>
  <c r="BQ9" i="2" s="1"/>
  <c r="BP73" i="2"/>
  <c r="BQ73" i="2" s="1"/>
  <c r="BO73" i="2" s="1"/>
  <c r="BP137" i="2"/>
  <c r="BQ137" i="2" s="1"/>
  <c r="BO137" i="2" s="1"/>
  <c r="BP10" i="2"/>
  <c r="BQ10" i="2" s="1"/>
  <c r="BP74" i="2"/>
  <c r="BQ74" i="2" s="1"/>
  <c r="BO74" i="2" s="1"/>
  <c r="BP138" i="2"/>
  <c r="BQ138" i="2" s="1"/>
  <c r="BO138" i="2" s="1"/>
  <c r="BB24" i="2"/>
  <c r="BC24" i="2" s="1"/>
  <c r="BA24" i="2" s="1"/>
  <c r="BB88" i="2"/>
  <c r="BC88" i="2" s="1"/>
  <c r="BA88" i="2" s="1"/>
  <c r="BB152" i="2"/>
  <c r="BC152" i="2" s="1"/>
  <c r="BA152" i="2" s="1"/>
  <c r="BB216" i="2"/>
  <c r="BC216" i="2" s="1"/>
  <c r="BA216" i="2" s="1"/>
  <c r="BP67" i="2"/>
  <c r="BQ67" i="2" s="1"/>
  <c r="BO67" i="2" s="1"/>
  <c r="BB33" i="2"/>
  <c r="BC33" i="2" s="1"/>
  <c r="BA33" i="2" s="1"/>
  <c r="BB10" i="2"/>
  <c r="BC10" i="2" s="1"/>
  <c r="BA10" i="2" s="1"/>
  <c r="BB90" i="2"/>
  <c r="BC90" i="2" s="1"/>
  <c r="BA90" i="2" s="1"/>
  <c r="BB154" i="2"/>
  <c r="BC154" i="2" s="1"/>
  <c r="BA154" i="2" s="1"/>
  <c r="BB218" i="2"/>
  <c r="BC218" i="2" s="1"/>
  <c r="BA218" i="2" s="1"/>
  <c r="BB19" i="2"/>
  <c r="BC19" i="2" s="1"/>
  <c r="BA19" i="2" s="1"/>
  <c r="BB83" i="2"/>
  <c r="BC83" i="2" s="1"/>
  <c r="BA83" i="2" s="1"/>
  <c r="BB147" i="2"/>
  <c r="BC147" i="2" s="1"/>
  <c r="BA147" i="2" s="1"/>
  <c r="BB211" i="2"/>
  <c r="BC211" i="2" s="1"/>
  <c r="BA211" i="2" s="1"/>
  <c r="BB12" i="2"/>
  <c r="BC12" i="2" s="1"/>
  <c r="BA12" i="2" s="1"/>
  <c r="BB69" i="2"/>
  <c r="BC69" i="2" s="1"/>
  <c r="BA69" i="2" s="1"/>
  <c r="AN13" i="2"/>
  <c r="AO13" i="2" s="1"/>
  <c r="BB161" i="2"/>
  <c r="BC161" i="2" s="1"/>
  <c r="BA161" i="2" s="1"/>
  <c r="BP56" i="2"/>
  <c r="BQ56" i="2" s="1"/>
  <c r="BO56" i="2" s="1"/>
  <c r="BB164" i="2"/>
  <c r="BC164" i="2" s="1"/>
  <c r="BA164" i="2" s="1"/>
  <c r="AN49" i="2"/>
  <c r="AO49" i="2" s="1"/>
  <c r="AM49" i="2" s="1"/>
  <c r="AN113" i="2"/>
  <c r="AO113" i="2" s="1"/>
  <c r="AM113" i="2" s="1"/>
  <c r="BB133" i="2"/>
  <c r="BC133" i="2" s="1"/>
  <c r="BA133" i="2" s="1"/>
  <c r="BB197" i="2"/>
  <c r="BC197" i="2" s="1"/>
  <c r="BA197" i="2" s="1"/>
  <c r="BB71" i="2"/>
  <c r="BC71" i="2" s="1"/>
  <c r="BA71" i="2" s="1"/>
  <c r="BB143" i="2"/>
  <c r="BC143" i="2" s="1"/>
  <c r="BA143" i="2" s="1"/>
  <c r="BB215" i="2"/>
  <c r="BC215" i="2" s="1"/>
  <c r="BA215" i="2" s="1"/>
  <c r="AN15" i="2"/>
  <c r="AO15" i="2" s="1"/>
  <c r="AN87" i="2"/>
  <c r="AO87" i="2" s="1"/>
  <c r="AM87" i="2" s="1"/>
  <c r="AN151" i="2"/>
  <c r="AO151" i="2" s="1"/>
  <c r="AM151" i="2" s="1"/>
  <c r="AN7" i="2"/>
  <c r="AO7" i="2" s="1"/>
  <c r="AM7" i="2" s="1"/>
  <c r="AN56" i="2"/>
  <c r="AO56" i="2" s="1"/>
  <c r="AM56" i="2" s="1"/>
  <c r="AN120" i="2"/>
  <c r="AO120" i="2" s="1"/>
  <c r="AM120" i="2" s="1"/>
  <c r="BB38" i="2"/>
  <c r="BC38" i="2" s="1"/>
  <c r="BA38" i="2" s="1"/>
  <c r="BB102" i="2"/>
  <c r="BC102" i="2" s="1"/>
  <c r="BA102" i="2" s="1"/>
  <c r="BB166" i="2"/>
  <c r="BC166" i="2" s="1"/>
  <c r="BA166" i="2" s="1"/>
  <c r="BB230" i="2"/>
  <c r="BC230" i="2" s="1"/>
  <c r="BA230" i="2" s="1"/>
  <c r="AN34" i="2"/>
  <c r="AO34" i="2" s="1"/>
  <c r="AM34" i="2" s="1"/>
  <c r="AN50" i="2"/>
  <c r="AO50" i="2" s="1"/>
  <c r="AM50" i="2" s="1"/>
  <c r="AN59" i="2"/>
  <c r="AO59" i="2" s="1"/>
  <c r="AM59" i="2" s="1"/>
  <c r="AN123" i="2"/>
  <c r="AO123" i="2" s="1"/>
  <c r="AM123" i="2" s="1"/>
  <c r="AN44" i="2"/>
  <c r="AO44" i="2" s="1"/>
  <c r="AM44" i="2" s="1"/>
  <c r="AN69" i="2"/>
  <c r="AO69" i="2" s="1"/>
  <c r="AM69" i="2" s="1"/>
  <c r="AN133" i="2"/>
  <c r="AO133" i="2" s="1"/>
  <c r="AM133" i="2" s="1"/>
  <c r="AN30" i="2"/>
  <c r="AO30" i="2" s="1"/>
  <c r="AM30" i="2" s="1"/>
  <c r="AN84" i="2"/>
  <c r="AO84" i="2" s="1"/>
  <c r="AM84" i="2" s="1"/>
  <c r="AN148" i="2"/>
  <c r="AO148" i="2" s="1"/>
  <c r="AM148" i="2" s="1"/>
  <c r="AN110" i="2"/>
  <c r="AO110" i="2" s="1"/>
  <c r="AM110" i="2" s="1"/>
  <c r="AN42" i="2"/>
  <c r="AO42" i="2" s="1"/>
  <c r="AM42" i="2" s="1"/>
  <c r="CD7" i="2"/>
  <c r="CE7" i="2" s="1"/>
  <c r="CC7" i="2" s="1"/>
  <c r="CD55" i="2"/>
  <c r="CD119" i="2"/>
  <c r="CD183" i="2"/>
  <c r="CD43" i="2"/>
  <c r="CD107" i="2"/>
  <c r="CD179" i="2"/>
  <c r="CD61" i="2"/>
  <c r="CD141" i="2"/>
  <c r="CD213" i="2"/>
  <c r="CD38" i="2"/>
  <c r="CD102" i="2"/>
  <c r="CD174" i="2"/>
  <c r="CD222" i="2"/>
  <c r="BP68" i="2"/>
  <c r="BQ68" i="2" s="1"/>
  <c r="BO68" i="2" s="1"/>
  <c r="BP132" i="2"/>
  <c r="BQ132" i="2" s="1"/>
  <c r="BO132" i="2" s="1"/>
  <c r="BP45" i="2"/>
  <c r="BQ45" i="2" s="1"/>
  <c r="BO45" i="2" s="1"/>
  <c r="BP109" i="2"/>
  <c r="BQ109" i="2" s="1"/>
  <c r="BO109" i="2" s="1"/>
  <c r="BP14" i="2"/>
  <c r="BQ14" i="2" s="1"/>
  <c r="BP78" i="2"/>
  <c r="BQ78" i="2" s="1"/>
  <c r="BO78" i="2" s="1"/>
  <c r="BP142" i="2"/>
  <c r="BQ142" i="2" s="1"/>
  <c r="BO142" i="2" s="1"/>
  <c r="CD203" i="2"/>
  <c r="BP23" i="2"/>
  <c r="BQ23" i="2" s="1"/>
  <c r="BP87" i="2"/>
  <c r="BQ87" i="2" s="1"/>
  <c r="BO87" i="2" s="1"/>
  <c r="BP151" i="2"/>
  <c r="BQ151" i="2" s="1"/>
  <c r="BO151" i="2" s="1"/>
  <c r="BP17" i="2"/>
  <c r="BQ17" i="2" s="1"/>
  <c r="BP81" i="2"/>
  <c r="BQ81" i="2" s="1"/>
  <c r="BO81" i="2" s="1"/>
  <c r="BP145" i="2"/>
  <c r="BQ145" i="2" s="1"/>
  <c r="BO145" i="2" s="1"/>
  <c r="BP18" i="2"/>
  <c r="BQ18" i="2" s="1"/>
  <c r="BP82" i="2"/>
  <c r="BQ82" i="2" s="1"/>
  <c r="BO82" i="2" s="1"/>
  <c r="BP146" i="2"/>
  <c r="BQ146" i="2" s="1"/>
  <c r="BO146" i="2" s="1"/>
  <c r="BB32" i="2"/>
  <c r="BC32" i="2" s="1"/>
  <c r="BA32" i="2" s="1"/>
  <c r="BB96" i="2"/>
  <c r="BC96" i="2" s="1"/>
  <c r="BA96" i="2" s="1"/>
  <c r="BB160" i="2"/>
  <c r="BC160" i="2" s="1"/>
  <c r="BA160" i="2" s="1"/>
  <c r="BB224" i="2"/>
  <c r="BC224" i="2" s="1"/>
  <c r="BA224" i="2" s="1"/>
  <c r="BP83" i="2"/>
  <c r="BQ83" i="2" s="1"/>
  <c r="BO83" i="2" s="1"/>
  <c r="BB41" i="2"/>
  <c r="BC41" i="2" s="1"/>
  <c r="BA41" i="2" s="1"/>
  <c r="BB18" i="2"/>
  <c r="BC18" i="2" s="1"/>
  <c r="BA18" i="2" s="1"/>
  <c r="BB98" i="2"/>
  <c r="BC98" i="2" s="1"/>
  <c r="BA98" i="2" s="1"/>
  <c r="BB162" i="2"/>
  <c r="BC162" i="2" s="1"/>
  <c r="BA162" i="2" s="1"/>
  <c r="BB226" i="2"/>
  <c r="BC226" i="2" s="1"/>
  <c r="BA226" i="2" s="1"/>
  <c r="BB27" i="2"/>
  <c r="BC27" i="2" s="1"/>
  <c r="BA27" i="2" s="1"/>
  <c r="BB91" i="2"/>
  <c r="BC91" i="2" s="1"/>
  <c r="BA91" i="2" s="1"/>
  <c r="BB155" i="2"/>
  <c r="BC155" i="2" s="1"/>
  <c r="BA155" i="2" s="1"/>
  <c r="BB219" i="2"/>
  <c r="BC219" i="2" s="1"/>
  <c r="BA219" i="2" s="1"/>
  <c r="BB20" i="2"/>
  <c r="BC20" i="2" s="1"/>
  <c r="BA20" i="2" s="1"/>
  <c r="BB77" i="2"/>
  <c r="BC77" i="2" s="1"/>
  <c r="BA77" i="2" s="1"/>
  <c r="AN21" i="2"/>
  <c r="AO21" i="2" s="1"/>
  <c r="BB177" i="2"/>
  <c r="BC177" i="2" s="1"/>
  <c r="BA177" i="2" s="1"/>
  <c r="BP72" i="2"/>
  <c r="BQ72" i="2" s="1"/>
  <c r="BO72" i="2" s="1"/>
  <c r="BB180" i="2"/>
  <c r="BC180" i="2" s="1"/>
  <c r="BA180" i="2" s="1"/>
  <c r="AN57" i="2"/>
  <c r="AO57" i="2" s="1"/>
  <c r="AM57" i="2" s="1"/>
  <c r="AN121" i="2"/>
  <c r="AO121" i="2" s="1"/>
  <c r="AM121" i="2" s="1"/>
  <c r="BB141" i="2"/>
  <c r="BC141" i="2" s="1"/>
  <c r="BA141" i="2" s="1"/>
  <c r="BB205" i="2"/>
  <c r="BC205" i="2" s="1"/>
  <c r="BA205" i="2" s="1"/>
  <c r="BB79" i="2"/>
  <c r="BC79" i="2" s="1"/>
  <c r="BA79" i="2" s="1"/>
  <c r="BB151" i="2"/>
  <c r="BC151" i="2" s="1"/>
  <c r="BA151" i="2" s="1"/>
  <c r="BB223" i="2"/>
  <c r="BC223" i="2" s="1"/>
  <c r="BA223" i="2" s="1"/>
  <c r="AN31" i="2"/>
  <c r="AO31" i="2" s="1"/>
  <c r="AM31" i="2" s="1"/>
  <c r="AN95" i="2"/>
  <c r="AO95" i="2" s="1"/>
  <c r="AM95" i="2" s="1"/>
  <c r="AN159" i="2"/>
  <c r="AO159" i="2" s="1"/>
  <c r="AM159" i="2" s="1"/>
  <c r="AN64" i="2"/>
  <c r="AO64" i="2" s="1"/>
  <c r="AM64" i="2" s="1"/>
  <c r="AN128" i="2"/>
  <c r="AO128" i="2" s="1"/>
  <c r="AM128" i="2" s="1"/>
  <c r="BB14" i="2"/>
  <c r="BC14" i="2" s="1"/>
  <c r="BA14" i="2" s="1"/>
  <c r="BB46" i="2"/>
  <c r="BC46" i="2" s="1"/>
  <c r="BA46" i="2" s="1"/>
  <c r="BB110" i="2"/>
  <c r="BC110" i="2" s="1"/>
  <c r="BA110" i="2" s="1"/>
  <c r="BB174" i="2"/>
  <c r="BC174" i="2" s="1"/>
  <c r="BA174" i="2" s="1"/>
  <c r="BB238" i="2"/>
  <c r="BC238" i="2" s="1"/>
  <c r="BA238" i="2" s="1"/>
  <c r="AN66" i="2"/>
  <c r="AO66" i="2" s="1"/>
  <c r="AM66" i="2" s="1"/>
  <c r="AN67" i="2"/>
  <c r="AO67" i="2" s="1"/>
  <c r="AM67" i="2" s="1"/>
  <c r="AN131" i="2"/>
  <c r="AO131" i="2" s="1"/>
  <c r="AM131" i="2" s="1"/>
  <c r="AN52" i="2"/>
  <c r="AO52" i="2" s="1"/>
  <c r="AM52" i="2" s="1"/>
  <c r="AN77" i="2"/>
  <c r="AO77" i="2" s="1"/>
  <c r="AM77" i="2" s="1"/>
  <c r="AN141" i="2"/>
  <c r="AO141" i="2" s="1"/>
  <c r="AM141" i="2" s="1"/>
  <c r="AN38" i="2"/>
  <c r="AO38" i="2" s="1"/>
  <c r="AM38" i="2" s="1"/>
  <c r="AN92" i="2"/>
  <c r="AO92" i="2" s="1"/>
  <c r="AM92" i="2" s="1"/>
  <c r="AN156" i="2"/>
  <c r="AO156" i="2" s="1"/>
  <c r="AM156" i="2" s="1"/>
  <c r="AN118" i="2"/>
  <c r="AO118" i="2" s="1"/>
  <c r="AM118" i="2" s="1"/>
  <c r="AN74" i="2"/>
  <c r="AO74" i="2" s="1"/>
  <c r="AM74" i="2" s="1"/>
  <c r="CD69" i="2"/>
  <c r="CD149" i="2"/>
  <c r="CD221" i="2"/>
  <c r="CD46" i="2"/>
  <c r="CD110" i="2"/>
  <c r="CD182" i="2"/>
  <c r="BP22" i="2"/>
  <c r="BQ22" i="2" s="1"/>
  <c r="BP86" i="2"/>
  <c r="BQ86" i="2" s="1"/>
  <c r="BO86" i="2" s="1"/>
  <c r="BP150" i="2"/>
  <c r="BQ150" i="2" s="1"/>
  <c r="BO150" i="2" s="1"/>
  <c r="BP31" i="2"/>
  <c r="BQ31" i="2" s="1"/>
  <c r="BO31" i="2" s="1"/>
  <c r="BP95" i="2"/>
  <c r="BQ95" i="2" s="1"/>
  <c r="BO95" i="2" s="1"/>
  <c r="BP25" i="2"/>
  <c r="BQ25" i="2" s="1"/>
  <c r="BP89" i="2"/>
  <c r="BQ89" i="2" s="1"/>
  <c r="BO89" i="2" s="1"/>
  <c r="BP153" i="2"/>
  <c r="BQ153" i="2" s="1"/>
  <c r="BO153" i="2" s="1"/>
  <c r="BP26" i="2"/>
  <c r="BQ26" i="2" s="1"/>
  <c r="BP90" i="2"/>
  <c r="BQ90" i="2" s="1"/>
  <c r="BO90" i="2" s="1"/>
  <c r="BP154" i="2"/>
  <c r="BQ154" i="2" s="1"/>
  <c r="BO154" i="2" s="1"/>
  <c r="BB15" i="2"/>
  <c r="BC15" i="2" s="1"/>
  <c r="BA15" i="2" s="1"/>
  <c r="BB40" i="2"/>
  <c r="BC40" i="2" s="1"/>
  <c r="BA40" i="2" s="1"/>
  <c r="BB104" i="2"/>
  <c r="BC104" i="2" s="1"/>
  <c r="BA104" i="2" s="1"/>
  <c r="BB168" i="2"/>
  <c r="BC168" i="2" s="1"/>
  <c r="BA168" i="2" s="1"/>
  <c r="BB232" i="2"/>
  <c r="BC232" i="2" s="1"/>
  <c r="BA232" i="2" s="1"/>
  <c r="BP99" i="2"/>
  <c r="BQ99" i="2" s="1"/>
  <c r="BO99" i="2" s="1"/>
  <c r="BB49" i="2"/>
  <c r="BC49" i="2" s="1"/>
  <c r="BA49" i="2" s="1"/>
  <c r="BB42" i="2"/>
  <c r="BC42" i="2" s="1"/>
  <c r="BA42" i="2" s="1"/>
  <c r="BB106" i="2"/>
  <c r="BC106" i="2" s="1"/>
  <c r="BA106" i="2" s="1"/>
  <c r="BB170" i="2"/>
  <c r="BC170" i="2" s="1"/>
  <c r="BA170" i="2" s="1"/>
  <c r="BB234" i="2"/>
  <c r="BC234" i="2" s="1"/>
  <c r="BA234" i="2" s="1"/>
  <c r="BB35" i="2"/>
  <c r="BC35" i="2" s="1"/>
  <c r="BA35" i="2" s="1"/>
  <c r="BB99" i="2"/>
  <c r="BC99" i="2" s="1"/>
  <c r="BA99" i="2" s="1"/>
  <c r="BB163" i="2"/>
  <c r="BC163" i="2" s="1"/>
  <c r="BA163" i="2" s="1"/>
  <c r="BB227" i="2"/>
  <c r="BC227" i="2" s="1"/>
  <c r="BA227" i="2" s="1"/>
  <c r="BB28" i="2"/>
  <c r="BC28" i="2" s="1"/>
  <c r="BA28" i="2" s="1"/>
  <c r="BB13" i="2"/>
  <c r="BC13" i="2" s="1"/>
  <c r="BA13" i="2" s="1"/>
  <c r="BB85" i="2"/>
  <c r="BC85" i="2" s="1"/>
  <c r="BA85" i="2" s="1"/>
  <c r="BB9" i="2"/>
  <c r="BC9" i="2" s="1"/>
  <c r="BA9" i="2" s="1"/>
  <c r="BB185" i="2"/>
  <c r="BC185" i="2" s="1"/>
  <c r="BA185" i="2" s="1"/>
  <c r="BP88" i="2"/>
  <c r="BQ88" i="2" s="1"/>
  <c r="BO88" i="2" s="1"/>
  <c r="BB76" i="2"/>
  <c r="BC76" i="2" s="1"/>
  <c r="BA76" i="2" s="1"/>
  <c r="BB204" i="2"/>
  <c r="BC204" i="2" s="1"/>
  <c r="BA204" i="2" s="1"/>
  <c r="AN65" i="2"/>
  <c r="AO65" i="2" s="1"/>
  <c r="AM65" i="2" s="1"/>
  <c r="AN129" i="2"/>
  <c r="AO129" i="2" s="1"/>
  <c r="AM129" i="2" s="1"/>
  <c r="BB149" i="2"/>
  <c r="BC149" i="2" s="1"/>
  <c r="BA149" i="2" s="1"/>
  <c r="BB213" i="2"/>
  <c r="BC213" i="2" s="1"/>
  <c r="BA213" i="2" s="1"/>
  <c r="BB87" i="2"/>
  <c r="BC87" i="2" s="1"/>
  <c r="BA87" i="2" s="1"/>
  <c r="BB159" i="2"/>
  <c r="BC159" i="2" s="1"/>
  <c r="BA159" i="2" s="1"/>
  <c r="BB231" i="2"/>
  <c r="BC231" i="2" s="1"/>
  <c r="BA231" i="2" s="1"/>
  <c r="AN39" i="2"/>
  <c r="AO39" i="2" s="1"/>
  <c r="AM39" i="2" s="1"/>
  <c r="AN103" i="2"/>
  <c r="AO103" i="2" s="1"/>
  <c r="AM103" i="2" s="1"/>
  <c r="AN8" i="2"/>
  <c r="AO8" i="2" s="1"/>
  <c r="AN72" i="2"/>
  <c r="AO72" i="2" s="1"/>
  <c r="AM72" i="2" s="1"/>
  <c r="AN136" i="2"/>
  <c r="AO136" i="2" s="1"/>
  <c r="AM136" i="2" s="1"/>
  <c r="BB54" i="2"/>
  <c r="BC54" i="2" s="1"/>
  <c r="BA54" i="2" s="1"/>
  <c r="BB118" i="2"/>
  <c r="BC118" i="2" s="1"/>
  <c r="BA118" i="2" s="1"/>
  <c r="AN9" i="2"/>
  <c r="AO9" i="2" s="1"/>
  <c r="AN82" i="2"/>
  <c r="AO82" i="2" s="1"/>
  <c r="AM82" i="2" s="1"/>
  <c r="AN11" i="2"/>
  <c r="AO11" i="2" s="1"/>
  <c r="AN75" i="2"/>
  <c r="AO75" i="2" s="1"/>
  <c r="AM75" i="2" s="1"/>
  <c r="AN139" i="2"/>
  <c r="AO139" i="2" s="1"/>
  <c r="AM139" i="2" s="1"/>
  <c r="AN85" i="2"/>
  <c r="AO85" i="2" s="1"/>
  <c r="AM85" i="2" s="1"/>
  <c r="AN149" i="2"/>
  <c r="AO149" i="2" s="1"/>
  <c r="AM149" i="2" s="1"/>
  <c r="AN46" i="2"/>
  <c r="AO46" i="2" s="1"/>
  <c r="AM46" i="2" s="1"/>
  <c r="AN100" i="2"/>
  <c r="AO100" i="2" s="1"/>
  <c r="AM100" i="2" s="1"/>
  <c r="AN164" i="2"/>
  <c r="AO164" i="2" s="1"/>
  <c r="AM164" i="2" s="1"/>
  <c r="AN126" i="2"/>
  <c r="AO126" i="2" s="1"/>
  <c r="AM126" i="2" s="1"/>
  <c r="AN90" i="2"/>
  <c r="AO90" i="2" s="1"/>
  <c r="AM90" i="2" s="1"/>
  <c r="BB26" i="2"/>
  <c r="BC26" i="2" s="1"/>
  <c r="BA26" i="2" s="1"/>
  <c r="BB65" i="2"/>
  <c r="BC65" i="2" s="1"/>
  <c r="BA65" i="2" s="1"/>
  <c r="BB108" i="2"/>
  <c r="BC108" i="2" s="1"/>
  <c r="BA108" i="2" s="1"/>
  <c r="BB129" i="2"/>
  <c r="BC129" i="2" s="1"/>
  <c r="BA129" i="2" s="1"/>
  <c r="BB172" i="2"/>
  <c r="BC172" i="2" s="1"/>
  <c r="BA172" i="2" s="1"/>
  <c r="BB193" i="2"/>
  <c r="BC193" i="2" s="1"/>
  <c r="BA193" i="2" s="1"/>
  <c r="BB236" i="2"/>
  <c r="BC236" i="2" s="1"/>
  <c r="BA236" i="2" s="1"/>
  <c r="BB34" i="2"/>
  <c r="BC34" i="2" s="1"/>
  <c r="BA34" i="2" s="1"/>
  <c r="BB68" i="2"/>
  <c r="BC68" i="2" s="1"/>
  <c r="BA68" i="2" s="1"/>
  <c r="BB89" i="2"/>
  <c r="BC89" i="2" s="1"/>
  <c r="BA89" i="2" s="1"/>
  <c r="BB132" i="2"/>
  <c r="BC132" i="2" s="1"/>
  <c r="BA132" i="2" s="1"/>
  <c r="BB153" i="2"/>
  <c r="BC153" i="2" s="1"/>
  <c r="BA153" i="2" s="1"/>
  <c r="BB196" i="2"/>
  <c r="BC196" i="2" s="1"/>
  <c r="BA196" i="2" s="1"/>
  <c r="BB217" i="2"/>
  <c r="BC217" i="2" s="1"/>
  <c r="BA217" i="2" s="1"/>
  <c r="BB60" i="2"/>
  <c r="BC60" i="2" s="1"/>
  <c r="BA60" i="2" s="1"/>
  <c r="BB81" i="2"/>
  <c r="BC81" i="2" s="1"/>
  <c r="BA81" i="2" s="1"/>
  <c r="BB124" i="2"/>
  <c r="BC124" i="2" s="1"/>
  <c r="BA124" i="2" s="1"/>
  <c r="BB145" i="2"/>
  <c r="BC145" i="2" s="1"/>
  <c r="BA145" i="2" s="1"/>
  <c r="BB188" i="2"/>
  <c r="BC188" i="2" s="1"/>
  <c r="BA188" i="2" s="1"/>
  <c r="BB209" i="2"/>
  <c r="BC209" i="2" s="1"/>
  <c r="BA209" i="2" s="1"/>
  <c r="BB212" i="2"/>
  <c r="BC212" i="2" s="1"/>
  <c r="BA212" i="2" s="1"/>
  <c r="BB63" i="2"/>
  <c r="BC63" i="2" s="1"/>
  <c r="BA63" i="2" s="1"/>
  <c r="BB233" i="2"/>
  <c r="BC233" i="2" s="1"/>
  <c r="BA233" i="2" s="1"/>
  <c r="BB84" i="2"/>
  <c r="BC84" i="2" s="1"/>
  <c r="BA84" i="2" s="1"/>
  <c r="BB105" i="2"/>
  <c r="BC105" i="2" s="1"/>
  <c r="BA105" i="2" s="1"/>
  <c r="BB127" i="2"/>
  <c r="BC127" i="2" s="1"/>
  <c r="BA127" i="2" s="1"/>
  <c r="BB148" i="2"/>
  <c r="BC148" i="2" s="1"/>
  <c r="BA148" i="2" s="1"/>
  <c r="BB191" i="2"/>
  <c r="BC191" i="2" s="1"/>
  <c r="BA191" i="2" s="1"/>
  <c r="BB169" i="2"/>
  <c r="BC169" i="2" s="1"/>
  <c r="BA169" i="2" s="1"/>
  <c r="CD54" i="2"/>
  <c r="CD118" i="2"/>
  <c r="CD190" i="2"/>
  <c r="BP39" i="2"/>
  <c r="BQ39" i="2" s="1"/>
  <c r="BO39" i="2" s="1"/>
  <c r="BP103" i="2"/>
  <c r="BQ103" i="2" s="1"/>
  <c r="BO103" i="2" s="1"/>
  <c r="BP33" i="2"/>
  <c r="BQ33" i="2" s="1"/>
  <c r="BO33" i="2" s="1"/>
  <c r="BP97" i="2"/>
  <c r="BQ97" i="2" s="1"/>
  <c r="BO97" i="2" s="1"/>
  <c r="BP34" i="2"/>
  <c r="BQ34" i="2" s="1"/>
  <c r="BO34" i="2" s="1"/>
  <c r="BP98" i="2"/>
  <c r="BQ98" i="2" s="1"/>
  <c r="BO98" i="2" s="1"/>
  <c r="BB48" i="2"/>
  <c r="BC48" i="2" s="1"/>
  <c r="BA48" i="2" s="1"/>
  <c r="BB112" i="2"/>
  <c r="BC112" i="2" s="1"/>
  <c r="BA112" i="2" s="1"/>
  <c r="BB176" i="2"/>
  <c r="BC176" i="2" s="1"/>
  <c r="BA176" i="2" s="1"/>
  <c r="BB7" i="2"/>
  <c r="BC7" i="2" s="1"/>
  <c r="BA7" i="2" s="1"/>
  <c r="BP115" i="2"/>
  <c r="BQ115" i="2" s="1"/>
  <c r="BO115" i="2" s="1"/>
  <c r="BB57" i="2"/>
  <c r="BC57" i="2" s="1"/>
  <c r="BA57" i="2" s="1"/>
  <c r="BB50" i="2"/>
  <c r="BC50" i="2" s="1"/>
  <c r="BA50" i="2" s="1"/>
  <c r="BB114" i="2"/>
  <c r="BC114" i="2" s="1"/>
  <c r="BA114" i="2" s="1"/>
  <c r="BB178" i="2"/>
  <c r="BC178" i="2" s="1"/>
  <c r="BA178" i="2" s="1"/>
  <c r="BB43" i="2"/>
  <c r="BC43" i="2" s="1"/>
  <c r="BA43" i="2" s="1"/>
  <c r="BB107" i="2"/>
  <c r="BC107" i="2" s="1"/>
  <c r="BA107" i="2" s="1"/>
  <c r="BB171" i="2"/>
  <c r="BC171" i="2" s="1"/>
  <c r="BA171" i="2" s="1"/>
  <c r="BB235" i="2"/>
  <c r="BC235" i="2" s="1"/>
  <c r="BA235" i="2" s="1"/>
  <c r="BB36" i="2"/>
  <c r="BC36" i="2" s="1"/>
  <c r="BA36" i="2" s="1"/>
  <c r="BB21" i="2"/>
  <c r="BC21" i="2" s="1"/>
  <c r="BA21" i="2" s="1"/>
  <c r="BB93" i="2"/>
  <c r="BC93" i="2" s="1"/>
  <c r="BA93" i="2" s="1"/>
  <c r="BB73" i="2"/>
  <c r="BC73" i="2" s="1"/>
  <c r="BA73" i="2" s="1"/>
  <c r="BB201" i="2"/>
  <c r="BC201" i="2" s="1"/>
  <c r="BA201" i="2" s="1"/>
  <c r="BP104" i="2"/>
  <c r="BQ104" i="2" s="1"/>
  <c r="BO104" i="2" s="1"/>
  <c r="BB92" i="2"/>
  <c r="BC92" i="2" s="1"/>
  <c r="BA92" i="2" s="1"/>
  <c r="BB220" i="2"/>
  <c r="BC220" i="2" s="1"/>
  <c r="BA220" i="2" s="1"/>
  <c r="AN73" i="2"/>
  <c r="AO73" i="2" s="1"/>
  <c r="AM73" i="2" s="1"/>
  <c r="AN137" i="2"/>
  <c r="AO137" i="2" s="1"/>
  <c r="AM137" i="2" s="1"/>
  <c r="BB157" i="2"/>
  <c r="BC157" i="2" s="1"/>
  <c r="BA157" i="2" s="1"/>
  <c r="BB221" i="2"/>
  <c r="BC221" i="2" s="1"/>
  <c r="BA221" i="2" s="1"/>
  <c r="BB95" i="2"/>
  <c r="BC95" i="2" s="1"/>
  <c r="BA95" i="2" s="1"/>
  <c r="BB167" i="2"/>
  <c r="BC167" i="2" s="1"/>
  <c r="BA167" i="2" s="1"/>
  <c r="BB239" i="2"/>
  <c r="BC239" i="2" s="1"/>
  <c r="BA239" i="2" s="1"/>
  <c r="AN47" i="2"/>
  <c r="AO47" i="2" s="1"/>
  <c r="AM47" i="2" s="1"/>
  <c r="AN111" i="2"/>
  <c r="AO111" i="2" s="1"/>
  <c r="AM111" i="2" s="1"/>
  <c r="AN16" i="2"/>
  <c r="AO16" i="2" s="1"/>
  <c r="AN80" i="2"/>
  <c r="AO80" i="2" s="1"/>
  <c r="AM80" i="2" s="1"/>
  <c r="AN144" i="2"/>
  <c r="AO144" i="2" s="1"/>
  <c r="AM144" i="2" s="1"/>
  <c r="BB62" i="2"/>
  <c r="BC62" i="2" s="1"/>
  <c r="BA62" i="2" s="1"/>
  <c r="BB126" i="2"/>
  <c r="BC126" i="2" s="1"/>
  <c r="BA126" i="2" s="1"/>
  <c r="BB190" i="2"/>
  <c r="BC190" i="2" s="1"/>
  <c r="BA190" i="2" s="1"/>
  <c r="AN17" i="2"/>
  <c r="AO17" i="2" s="1"/>
  <c r="AN98" i="2"/>
  <c r="AO98" i="2" s="1"/>
  <c r="AM98" i="2" s="1"/>
  <c r="AN19" i="2"/>
  <c r="AO19" i="2" s="1"/>
  <c r="AN83" i="2"/>
  <c r="AO83" i="2" s="1"/>
  <c r="AM83" i="2" s="1"/>
  <c r="AN147" i="2"/>
  <c r="AO147" i="2" s="1"/>
  <c r="AM147" i="2" s="1"/>
  <c r="AN29" i="2"/>
  <c r="AO29" i="2" s="1"/>
  <c r="AM29" i="2" s="1"/>
  <c r="AN93" i="2"/>
  <c r="AO93" i="2" s="1"/>
  <c r="AM93" i="2" s="1"/>
  <c r="AN157" i="2"/>
  <c r="AO157" i="2" s="1"/>
  <c r="AM157" i="2" s="1"/>
  <c r="AN54" i="2"/>
  <c r="AO54" i="2" s="1"/>
  <c r="AM54" i="2" s="1"/>
  <c r="AN108" i="2"/>
  <c r="AO108" i="2" s="1"/>
  <c r="AM108" i="2" s="1"/>
  <c r="AN70" i="2"/>
  <c r="AO70" i="2" s="1"/>
  <c r="AM70" i="2" s="1"/>
  <c r="AN134" i="2"/>
  <c r="AO134" i="2" s="1"/>
  <c r="AM134" i="2" s="1"/>
  <c r="AN106" i="2"/>
  <c r="AO106" i="2" s="1"/>
  <c r="AM106" i="2" s="1"/>
  <c r="CD131" i="2"/>
  <c r="CD211" i="2"/>
  <c r="CD21" i="2"/>
  <c r="CD93" i="2"/>
  <c r="CD165" i="2"/>
  <c r="CD62" i="2"/>
  <c r="CD126" i="2"/>
  <c r="CD198" i="2"/>
  <c r="BP38" i="2"/>
  <c r="BQ38" i="2" s="1"/>
  <c r="BO38" i="2" s="1"/>
  <c r="BP102" i="2"/>
  <c r="BQ102" i="2" s="1"/>
  <c r="BO102" i="2" s="1"/>
  <c r="BP47" i="2"/>
  <c r="BQ47" i="2" s="1"/>
  <c r="BO47" i="2" s="1"/>
  <c r="BP111" i="2"/>
  <c r="BQ111" i="2" s="1"/>
  <c r="BO111" i="2" s="1"/>
  <c r="BP41" i="2"/>
  <c r="BQ41" i="2" s="1"/>
  <c r="BO41" i="2" s="1"/>
  <c r="BP105" i="2"/>
  <c r="BQ105" i="2" s="1"/>
  <c r="BO105" i="2" s="1"/>
  <c r="BP42" i="2"/>
  <c r="BQ42" i="2" s="1"/>
  <c r="BO42" i="2" s="1"/>
  <c r="BP106" i="2"/>
  <c r="BQ106" i="2" s="1"/>
  <c r="BO106" i="2" s="1"/>
  <c r="BB23" i="2"/>
  <c r="BC23" i="2" s="1"/>
  <c r="BA23" i="2" s="1"/>
  <c r="BB56" i="2"/>
  <c r="BC56" i="2" s="1"/>
  <c r="BA56" i="2" s="1"/>
  <c r="BB120" i="2"/>
  <c r="BC120" i="2" s="1"/>
  <c r="BA120" i="2" s="1"/>
  <c r="BB184" i="2"/>
  <c r="BC184" i="2" s="1"/>
  <c r="BA184" i="2" s="1"/>
  <c r="BP131" i="2"/>
  <c r="BQ131" i="2" s="1"/>
  <c r="BO131" i="2" s="1"/>
  <c r="BB58" i="2"/>
  <c r="BC58" i="2" s="1"/>
  <c r="BA58" i="2" s="1"/>
  <c r="BB122" i="2"/>
  <c r="BC122" i="2" s="1"/>
  <c r="BA122" i="2" s="1"/>
  <c r="BB186" i="2"/>
  <c r="BC186" i="2" s="1"/>
  <c r="BA186" i="2" s="1"/>
  <c r="BB51" i="2"/>
  <c r="BC51" i="2" s="1"/>
  <c r="BA51" i="2" s="1"/>
  <c r="BB115" i="2"/>
  <c r="BC115" i="2" s="1"/>
  <c r="BA115" i="2" s="1"/>
  <c r="BB179" i="2"/>
  <c r="BC179" i="2" s="1"/>
  <c r="BA179" i="2" s="1"/>
  <c r="BB44" i="2"/>
  <c r="BC44" i="2" s="1"/>
  <c r="BA44" i="2" s="1"/>
  <c r="BB29" i="2"/>
  <c r="BC29" i="2" s="1"/>
  <c r="BA29" i="2" s="1"/>
  <c r="BB101" i="2"/>
  <c r="BC101" i="2" s="1"/>
  <c r="BA101" i="2" s="1"/>
  <c r="BB97" i="2"/>
  <c r="BC97" i="2" s="1"/>
  <c r="BA97" i="2" s="1"/>
  <c r="BB225" i="2"/>
  <c r="BC225" i="2" s="1"/>
  <c r="BA225" i="2" s="1"/>
  <c r="BP120" i="2"/>
  <c r="BQ120" i="2" s="1"/>
  <c r="BO120" i="2" s="1"/>
  <c r="BB100" i="2"/>
  <c r="BC100" i="2" s="1"/>
  <c r="BA100" i="2" s="1"/>
  <c r="BB228" i="2"/>
  <c r="BC228" i="2" s="1"/>
  <c r="BA228" i="2" s="1"/>
  <c r="AN81" i="2"/>
  <c r="AO81" i="2" s="1"/>
  <c r="AM81" i="2" s="1"/>
  <c r="AN145" i="2"/>
  <c r="AO145" i="2" s="1"/>
  <c r="AM145" i="2" s="1"/>
  <c r="BB165" i="2"/>
  <c r="BC165" i="2" s="1"/>
  <c r="BA165" i="2" s="1"/>
  <c r="BB229" i="2"/>
  <c r="BC229" i="2" s="1"/>
  <c r="BA229" i="2" s="1"/>
  <c r="BB103" i="2"/>
  <c r="BC103" i="2" s="1"/>
  <c r="BA103" i="2" s="1"/>
  <c r="BB175" i="2"/>
  <c r="BC175" i="2" s="1"/>
  <c r="BA175" i="2" s="1"/>
  <c r="AN12" i="2"/>
  <c r="AO12" i="2" s="1"/>
  <c r="AN55" i="2"/>
  <c r="AO55" i="2" s="1"/>
  <c r="AM55" i="2" s="1"/>
  <c r="AN119" i="2"/>
  <c r="AO119" i="2" s="1"/>
  <c r="AM119" i="2" s="1"/>
  <c r="AN24" i="2"/>
  <c r="AO24" i="2" s="1"/>
  <c r="AN88" i="2"/>
  <c r="AO88" i="2" s="1"/>
  <c r="AM88" i="2" s="1"/>
  <c r="AN152" i="2"/>
  <c r="AO152" i="2" s="1"/>
  <c r="AM152" i="2" s="1"/>
  <c r="BB70" i="2"/>
  <c r="BC70" i="2" s="1"/>
  <c r="BA70" i="2" s="1"/>
  <c r="BB134" i="2"/>
  <c r="BC134" i="2" s="1"/>
  <c r="BA134" i="2" s="1"/>
  <c r="BB198" i="2"/>
  <c r="BC198" i="2" s="1"/>
  <c r="BA198" i="2" s="1"/>
  <c r="AN114" i="2"/>
  <c r="AO114" i="2" s="1"/>
  <c r="AM114" i="2" s="1"/>
  <c r="AN27" i="2"/>
  <c r="AO27" i="2" s="1"/>
  <c r="AM27" i="2" s="1"/>
  <c r="AN91" i="2"/>
  <c r="AO91" i="2" s="1"/>
  <c r="AM91" i="2" s="1"/>
  <c r="AN155" i="2"/>
  <c r="AO155" i="2" s="1"/>
  <c r="AM155" i="2" s="1"/>
  <c r="AN37" i="2"/>
  <c r="AO37" i="2" s="1"/>
  <c r="AM37" i="2" s="1"/>
  <c r="AN101" i="2"/>
  <c r="AO101" i="2" s="1"/>
  <c r="AM101" i="2" s="1"/>
  <c r="AN165" i="2"/>
  <c r="AO165" i="2" s="1"/>
  <c r="AM165" i="2" s="1"/>
  <c r="AN62" i="2"/>
  <c r="AO62" i="2" s="1"/>
  <c r="AM62" i="2" s="1"/>
  <c r="AN116" i="2"/>
  <c r="AO116" i="2" s="1"/>
  <c r="AM116" i="2" s="1"/>
  <c r="AN78" i="2"/>
  <c r="AO78" i="2" s="1"/>
  <c r="AM78" i="2" s="1"/>
  <c r="AN142" i="2"/>
  <c r="AO142" i="2" s="1"/>
  <c r="AM142" i="2" s="1"/>
  <c r="AN138" i="2"/>
  <c r="AO138" i="2" s="1"/>
  <c r="AM138" i="2" s="1"/>
  <c r="AH28" i="8"/>
  <c r="AH29" i="8"/>
  <c r="AH30" i="8"/>
  <c r="AH31" i="8"/>
  <c r="AH32" i="8"/>
  <c r="AH33" i="8"/>
  <c r="AH34" i="8"/>
  <c r="AH35" i="8"/>
  <c r="AH36" i="8"/>
  <c r="AH37" i="8"/>
  <c r="AH38" i="8"/>
  <c r="AH39" i="8"/>
  <c r="AH40" i="8"/>
  <c r="AH41" i="8"/>
  <c r="AH42" i="8"/>
  <c r="AH43" i="8"/>
  <c r="AH44" i="8"/>
  <c r="AH45" i="8"/>
  <c r="AH46" i="8"/>
  <c r="AH47" i="8"/>
  <c r="AH48" i="8"/>
  <c r="AH49" i="8"/>
  <c r="AH50" i="8"/>
  <c r="AH51" i="8"/>
  <c r="AH52" i="8"/>
  <c r="AH53" i="8"/>
  <c r="AH54" i="8"/>
  <c r="AH55" i="8"/>
  <c r="AH56" i="8"/>
  <c r="AH57" i="8"/>
  <c r="AH58" i="8"/>
  <c r="AH59" i="8"/>
  <c r="AH60" i="8"/>
  <c r="AH61" i="8"/>
  <c r="J153" i="13" l="1"/>
  <c r="E153" i="13"/>
  <c r="J187" i="13"/>
  <c r="E187" i="13"/>
  <c r="J113" i="13"/>
  <c r="E113" i="13"/>
  <c r="J175" i="13"/>
  <c r="E175" i="13"/>
  <c r="J75" i="13"/>
  <c r="E75" i="13"/>
  <c r="J23" i="13"/>
  <c r="E23" i="13"/>
  <c r="J148" i="13"/>
  <c r="E148" i="13"/>
  <c r="J141" i="13"/>
  <c r="E141" i="13"/>
  <c r="J101" i="13"/>
  <c r="E101" i="13"/>
  <c r="J86" i="13"/>
  <c r="E86" i="13"/>
  <c r="J28" i="13"/>
  <c r="E28" i="13"/>
  <c r="J74" i="13"/>
  <c r="E74" i="13"/>
  <c r="J171" i="13"/>
  <c r="E171" i="13"/>
  <c r="J16" i="13"/>
  <c r="E16" i="13"/>
  <c r="J96" i="13"/>
  <c r="E96" i="13"/>
  <c r="J52" i="13"/>
  <c r="E52" i="13"/>
  <c r="J126" i="13"/>
  <c r="E126" i="13"/>
  <c r="J184" i="13"/>
  <c r="E184" i="13"/>
  <c r="J47" i="13"/>
  <c r="E47" i="13"/>
  <c r="J38" i="13"/>
  <c r="E38" i="13"/>
  <c r="J209" i="13"/>
  <c r="E209" i="13"/>
  <c r="J115" i="13"/>
  <c r="E115" i="13"/>
  <c r="J204" i="13"/>
  <c r="E204" i="13"/>
  <c r="J11" i="13"/>
  <c r="E11" i="13"/>
  <c r="J35" i="13"/>
  <c r="E35" i="13"/>
  <c r="J10" i="13"/>
  <c r="E10" i="13"/>
  <c r="J166" i="13"/>
  <c r="E166" i="13"/>
  <c r="J152" i="13"/>
  <c r="E152" i="13"/>
  <c r="J90" i="13"/>
  <c r="E90" i="13"/>
  <c r="J140" i="13"/>
  <c r="E140" i="13"/>
  <c r="J150" i="13"/>
  <c r="E150" i="13"/>
  <c r="J107" i="13"/>
  <c r="E107" i="13"/>
  <c r="J188" i="13"/>
  <c r="E188" i="13"/>
  <c r="J176" i="13"/>
  <c r="E176" i="13"/>
  <c r="J120" i="13"/>
  <c r="E120" i="13"/>
  <c r="J197" i="13"/>
  <c r="E197" i="13"/>
  <c r="J122" i="13"/>
  <c r="E122" i="13"/>
  <c r="J172" i="13"/>
  <c r="E172" i="13"/>
  <c r="J147" i="13"/>
  <c r="E147" i="13"/>
  <c r="J71" i="13"/>
  <c r="E71" i="13"/>
  <c r="J58" i="13"/>
  <c r="E58" i="13"/>
  <c r="J69" i="13"/>
  <c r="E69" i="13"/>
  <c r="J15" i="13"/>
  <c r="E15" i="13"/>
  <c r="J200" i="13"/>
  <c r="E200" i="13"/>
  <c r="J89" i="13"/>
  <c r="E89" i="13"/>
  <c r="J24" i="13"/>
  <c r="E24" i="13"/>
  <c r="J203" i="13"/>
  <c r="E203" i="13"/>
  <c r="J118" i="13"/>
  <c r="E118" i="13"/>
  <c r="J104" i="13"/>
  <c r="E104" i="13"/>
  <c r="J163" i="13"/>
  <c r="E163" i="13"/>
  <c r="J110" i="13"/>
  <c r="E110" i="13"/>
  <c r="J20" i="13"/>
  <c r="E20" i="13"/>
  <c r="J13" i="13"/>
  <c r="E13" i="13"/>
  <c r="J44" i="13"/>
  <c r="E44" i="13"/>
  <c r="J106" i="13"/>
  <c r="E106" i="13"/>
  <c r="J17" i="13"/>
  <c r="E17" i="13"/>
  <c r="J76" i="13"/>
  <c r="E76" i="13"/>
  <c r="J22" i="13"/>
  <c r="E22" i="13"/>
  <c r="J192" i="13"/>
  <c r="E192" i="13"/>
  <c r="J50" i="13"/>
  <c r="E50" i="13"/>
  <c r="J160" i="13"/>
  <c r="E160" i="13"/>
  <c r="J117" i="13"/>
  <c r="E117" i="13"/>
  <c r="J8" i="13"/>
  <c r="E8" i="13"/>
  <c r="J194" i="13"/>
  <c r="E194" i="13"/>
  <c r="J67" i="13"/>
  <c r="E67" i="13"/>
  <c r="J43" i="13"/>
  <c r="E43" i="13"/>
  <c r="J85" i="13"/>
  <c r="E85" i="13"/>
  <c r="J94" i="13"/>
  <c r="E94" i="13"/>
  <c r="J167" i="13"/>
  <c r="E167" i="13"/>
  <c r="J174" i="13"/>
  <c r="E174" i="13"/>
  <c r="J39" i="13"/>
  <c r="E39" i="13"/>
  <c r="J158" i="13"/>
  <c r="E158" i="13"/>
  <c r="J149" i="13"/>
  <c r="E149" i="13"/>
  <c r="J9" i="13"/>
  <c r="E9" i="13"/>
  <c r="J26" i="13"/>
  <c r="E26" i="13"/>
  <c r="J45" i="13"/>
  <c r="E45" i="13"/>
  <c r="J18" i="13"/>
  <c r="E18" i="13"/>
  <c r="J119" i="13"/>
  <c r="E119" i="13"/>
  <c r="J205" i="13"/>
  <c r="E205" i="13"/>
  <c r="J162" i="13"/>
  <c r="E162" i="13"/>
  <c r="J57" i="13"/>
  <c r="E57" i="13"/>
  <c r="J193" i="13"/>
  <c r="E193" i="13"/>
  <c r="J29" i="13"/>
  <c r="E29" i="13"/>
  <c r="J41" i="13"/>
  <c r="E41" i="13"/>
  <c r="J65" i="13"/>
  <c r="E65" i="13"/>
  <c r="J136" i="13"/>
  <c r="E136" i="13"/>
  <c r="J80" i="13"/>
  <c r="E80" i="13"/>
  <c r="J31" i="13"/>
  <c r="E31" i="13"/>
  <c r="J164" i="13"/>
  <c r="E164" i="13"/>
  <c r="J56" i="13"/>
  <c r="E56" i="13"/>
  <c r="J25" i="13"/>
  <c r="E25" i="13"/>
  <c r="J34" i="13"/>
  <c r="E34" i="13"/>
  <c r="J21" i="13"/>
  <c r="E21" i="13"/>
  <c r="J190" i="13"/>
  <c r="E190" i="13"/>
  <c r="J170" i="13"/>
  <c r="E170" i="13"/>
  <c r="J143" i="13"/>
  <c r="E143" i="13"/>
  <c r="J202" i="13"/>
  <c r="E202" i="13"/>
  <c r="J55" i="13"/>
  <c r="E55" i="13"/>
  <c r="J196" i="13"/>
  <c r="E196" i="13"/>
  <c r="J111" i="13"/>
  <c r="E111" i="13"/>
  <c r="J133" i="13"/>
  <c r="E133" i="13"/>
  <c r="J62" i="13"/>
  <c r="E62" i="13"/>
  <c r="J116" i="13"/>
  <c r="E116" i="13"/>
  <c r="J173" i="13"/>
  <c r="E173" i="13"/>
  <c r="J206" i="13"/>
  <c r="E206" i="13"/>
  <c r="J61" i="13"/>
  <c r="E61" i="13"/>
  <c r="J132" i="13"/>
  <c r="E132" i="13"/>
  <c r="BR8" i="2"/>
  <c r="BO7" i="2"/>
  <c r="J157" i="13"/>
  <c r="E157" i="13"/>
  <c r="J95" i="13"/>
  <c r="E95" i="13"/>
  <c r="J100" i="13"/>
  <c r="E100" i="13"/>
  <c r="J103" i="13"/>
  <c r="E103" i="13"/>
  <c r="J30" i="13"/>
  <c r="E30" i="13"/>
  <c r="J177" i="13"/>
  <c r="E177" i="13"/>
  <c r="J144" i="13"/>
  <c r="E144" i="13"/>
  <c r="J139" i="13"/>
  <c r="E139" i="13"/>
  <c r="J87" i="13"/>
  <c r="E87" i="13"/>
  <c r="J68" i="13"/>
  <c r="E68" i="13"/>
  <c r="J154" i="13"/>
  <c r="E154" i="13"/>
  <c r="J48" i="13"/>
  <c r="E48" i="13"/>
  <c r="J79" i="13"/>
  <c r="E79" i="13"/>
  <c r="J128" i="13"/>
  <c r="E128" i="13"/>
  <c r="J161" i="13"/>
  <c r="E161" i="13"/>
  <c r="J130" i="13"/>
  <c r="E130" i="13"/>
  <c r="J81" i="13"/>
  <c r="E81" i="13"/>
  <c r="J208" i="13"/>
  <c r="E208" i="13"/>
  <c r="J137" i="13"/>
  <c r="E137" i="13"/>
  <c r="J66" i="13"/>
  <c r="E66" i="13"/>
  <c r="J14" i="13"/>
  <c r="E14" i="13"/>
  <c r="J191" i="13"/>
  <c r="E191" i="13"/>
  <c r="J91" i="13"/>
  <c r="E91" i="13"/>
  <c r="J108" i="13"/>
  <c r="E108" i="13"/>
  <c r="J156" i="13"/>
  <c r="E156" i="13"/>
  <c r="BR10" i="2"/>
  <c r="BR22" i="2"/>
  <c r="BR51" i="2"/>
  <c r="Z95" i="13"/>
  <c r="Z108" i="13"/>
  <c r="Z120" i="13"/>
  <c r="Z134" i="13"/>
  <c r="Z147" i="13"/>
  <c r="Z159" i="13"/>
  <c r="Z172" i="13"/>
  <c r="Z184" i="13"/>
  <c r="Z198" i="13"/>
  <c r="Z23" i="13"/>
  <c r="Z39" i="13"/>
  <c r="Z55" i="13"/>
  <c r="Z71" i="13"/>
  <c r="Z87" i="13"/>
  <c r="Z100" i="13"/>
  <c r="Z112" i="13"/>
  <c r="Z126" i="13"/>
  <c r="Z139" i="13"/>
  <c r="Z151" i="13"/>
  <c r="Z164" i="13"/>
  <c r="Z176" i="13"/>
  <c r="Z190" i="13"/>
  <c r="Z47" i="13"/>
  <c r="Z63" i="13"/>
  <c r="Z107" i="13"/>
  <c r="Z144" i="13"/>
  <c r="Z15" i="13"/>
  <c r="Z94" i="13"/>
  <c r="Z132" i="13"/>
  <c r="Z171" i="13"/>
  <c r="Z196" i="13"/>
  <c r="Z31" i="13"/>
  <c r="Z79" i="13"/>
  <c r="Z119" i="13"/>
  <c r="Z158" i="13"/>
  <c r="Z183" i="13"/>
  <c r="Z199" i="13"/>
  <c r="M6" i="14" s="1"/>
  <c r="N6" i="14" s="1"/>
  <c r="Z104" i="13"/>
  <c r="Z192" i="13"/>
  <c r="Z91" i="13"/>
  <c r="Z127" i="13"/>
  <c r="Z111" i="13"/>
  <c r="Z8" i="13"/>
  <c r="Z96" i="13"/>
  <c r="Z16" i="13"/>
  <c r="Z141" i="13"/>
  <c r="Z77" i="13"/>
  <c r="Z13" i="13"/>
  <c r="Z27" i="13"/>
  <c r="Z154" i="13"/>
  <c r="Z90" i="13"/>
  <c r="Z26" i="13"/>
  <c r="Z153" i="13"/>
  <c r="Z89" i="13"/>
  <c r="Z25" i="13"/>
  <c r="Z195" i="13"/>
  <c r="Z92" i="13"/>
  <c r="Z180" i="13"/>
  <c r="Z76" i="13"/>
  <c r="Z115" i="13"/>
  <c r="Z99" i="13"/>
  <c r="Z187" i="13"/>
  <c r="Z84" i="13"/>
  <c r="Z197" i="13"/>
  <c r="Z19" i="13"/>
  <c r="Z82" i="13"/>
  <c r="Z18" i="13"/>
  <c r="Z145" i="13"/>
  <c r="Z81" i="13"/>
  <c r="Z17" i="13"/>
  <c r="Z182" i="13"/>
  <c r="Z78" i="13"/>
  <c r="Z167" i="13"/>
  <c r="Z60" i="13"/>
  <c r="Z102" i="13"/>
  <c r="Z188" i="13"/>
  <c r="Z86" i="13"/>
  <c r="Z174" i="13"/>
  <c r="Z68" i="13"/>
  <c r="Z189" i="13"/>
  <c r="Z125" i="13"/>
  <c r="Z61" i="13"/>
  <c r="Z75" i="13"/>
  <c r="Z11" i="13"/>
  <c r="Z138" i="13"/>
  <c r="Z74" i="13"/>
  <c r="Z10" i="13"/>
  <c r="Z137" i="13"/>
  <c r="Z73" i="13"/>
  <c r="Z168" i="13"/>
  <c r="Z62" i="13"/>
  <c r="Z155" i="13"/>
  <c r="Z44" i="13"/>
  <c r="Z191" i="13"/>
  <c r="Z88" i="13"/>
  <c r="Z175" i="13"/>
  <c r="Z70" i="13"/>
  <c r="Z160" i="13"/>
  <c r="Z52" i="13"/>
  <c r="Z181" i="13"/>
  <c r="Z117" i="13"/>
  <c r="Z53" i="13"/>
  <c r="Z67" i="13"/>
  <c r="Z194" i="13"/>
  <c r="Z130" i="13"/>
  <c r="Z66" i="13"/>
  <c r="Z193" i="13"/>
  <c r="Z129" i="13"/>
  <c r="Z65" i="13"/>
  <c r="Z114" i="13"/>
  <c r="Z49" i="13"/>
  <c r="Z140" i="13"/>
  <c r="Z9" i="13"/>
  <c r="Z124" i="13"/>
  <c r="Z21" i="13"/>
  <c r="Z34" i="13"/>
  <c r="Z69" i="13"/>
  <c r="Z156" i="13"/>
  <c r="Z46" i="13"/>
  <c r="Z142" i="13"/>
  <c r="Z28" i="13"/>
  <c r="Z179" i="13"/>
  <c r="Z72" i="13"/>
  <c r="Z163" i="13"/>
  <c r="Z54" i="13"/>
  <c r="Z148" i="13"/>
  <c r="Z36" i="13"/>
  <c r="Z80" i="13"/>
  <c r="Z173" i="13"/>
  <c r="Z109" i="13"/>
  <c r="Z45" i="13"/>
  <c r="Z59" i="13"/>
  <c r="Z186" i="13"/>
  <c r="Z122" i="13"/>
  <c r="Z58" i="13"/>
  <c r="Z185" i="13"/>
  <c r="Z121" i="13"/>
  <c r="Z57" i="13"/>
  <c r="Z150" i="13"/>
  <c r="Z135" i="13"/>
  <c r="Z20" i="13"/>
  <c r="Z37" i="13"/>
  <c r="Z178" i="13"/>
  <c r="Z50" i="13"/>
  <c r="Z113" i="13"/>
  <c r="Z161" i="13"/>
  <c r="Z146" i="13"/>
  <c r="Z143" i="13"/>
  <c r="Z30" i="13"/>
  <c r="Z128" i="13"/>
  <c r="Z12" i="13"/>
  <c r="Z166" i="13"/>
  <c r="Z56" i="13"/>
  <c r="Z38" i="13"/>
  <c r="Z64" i="13"/>
  <c r="Z165" i="13"/>
  <c r="Z101" i="13"/>
  <c r="Z51" i="13"/>
  <c r="Z177" i="13"/>
  <c r="Z103" i="13"/>
  <c r="Z32" i="13"/>
  <c r="Z149" i="13"/>
  <c r="Z85" i="13"/>
  <c r="Z35" i="13"/>
  <c r="Z98" i="13"/>
  <c r="Z97" i="13"/>
  <c r="Z133" i="13"/>
  <c r="Z131" i="13"/>
  <c r="Z14" i="13"/>
  <c r="Z116" i="13"/>
  <c r="Z152" i="13"/>
  <c r="Z40" i="13"/>
  <c r="Z136" i="13"/>
  <c r="Z22" i="13"/>
  <c r="Z123" i="13"/>
  <c r="Z48" i="13"/>
  <c r="Z157" i="13"/>
  <c r="Z93" i="13"/>
  <c r="Z29" i="13"/>
  <c r="Z43" i="13"/>
  <c r="Z170" i="13"/>
  <c r="Z106" i="13"/>
  <c r="Z42" i="13"/>
  <c r="Z169" i="13"/>
  <c r="Z105" i="13"/>
  <c r="Z41" i="13"/>
  <c r="Z118" i="13"/>
  <c r="Z24" i="13"/>
  <c r="Z110" i="13"/>
  <c r="Z162" i="13"/>
  <c r="Z33" i="13"/>
  <c r="Z83" i="13"/>
  <c r="J183" i="13"/>
  <c r="J198" i="13"/>
  <c r="J7" i="13"/>
  <c r="H7" i="13"/>
  <c r="H8" i="13"/>
  <c r="H9" i="13"/>
  <c r="J98" i="13"/>
  <c r="J169" i="13"/>
  <c r="J19" i="13"/>
  <c r="J151" i="13"/>
  <c r="J207" i="13"/>
  <c r="J83" i="13"/>
  <c r="J92" i="13"/>
  <c r="J199" i="13"/>
  <c r="J178" i="13"/>
  <c r="H36" i="13"/>
  <c r="H11" i="13"/>
  <c r="H92" i="13"/>
  <c r="J37" i="13"/>
  <c r="J131" i="13"/>
  <c r="H83" i="13"/>
  <c r="J121" i="13"/>
  <c r="J73" i="13"/>
  <c r="H29" i="13"/>
  <c r="H17" i="13"/>
  <c r="H143" i="13"/>
  <c r="J186" i="13"/>
  <c r="J195" i="13"/>
  <c r="J46" i="13"/>
  <c r="J189" i="13"/>
  <c r="J124" i="13"/>
  <c r="J53" i="13"/>
  <c r="J114" i="13"/>
  <c r="J63" i="13"/>
  <c r="H161" i="13"/>
  <c r="H50" i="13"/>
  <c r="H63" i="13"/>
  <c r="H97" i="13"/>
  <c r="J182" i="13"/>
  <c r="J60" i="13"/>
  <c r="H102" i="13"/>
  <c r="H157" i="13"/>
  <c r="H32" i="13"/>
  <c r="J84" i="13"/>
  <c r="J185" i="13"/>
  <c r="J146" i="13"/>
  <c r="J201" i="13"/>
  <c r="J165" i="13"/>
  <c r="H162" i="13"/>
  <c r="H201" i="13"/>
  <c r="H133" i="13"/>
  <c r="H159" i="13"/>
  <c r="J54" i="13"/>
  <c r="J145" i="13"/>
  <c r="H78" i="13"/>
  <c r="H137" i="13"/>
  <c r="H195" i="13"/>
  <c r="H178" i="13"/>
  <c r="H207" i="13"/>
  <c r="H82" i="13"/>
  <c r="J64" i="13"/>
  <c r="J109" i="13"/>
  <c r="J135" i="13"/>
  <c r="H129" i="13"/>
  <c r="H38" i="13"/>
  <c r="H177" i="13"/>
  <c r="H209" i="13"/>
  <c r="L5" i="14" s="1"/>
  <c r="H124" i="13"/>
  <c r="H112" i="13"/>
  <c r="J123" i="13"/>
  <c r="J51" i="13"/>
  <c r="J125" i="13"/>
  <c r="J142" i="13"/>
  <c r="J59" i="13"/>
  <c r="J93" i="13"/>
  <c r="J33" i="13"/>
  <c r="J105" i="13"/>
  <c r="J42" i="13"/>
  <c r="J40" i="13"/>
  <c r="J97" i="13"/>
  <c r="J32" i="13"/>
  <c r="J134" i="13"/>
  <c r="J78" i="13"/>
  <c r="J82" i="13"/>
  <c r="J179" i="13"/>
  <c r="J102" i="13"/>
  <c r="J127" i="13"/>
  <c r="J70" i="13"/>
  <c r="J27" i="13"/>
  <c r="J180" i="13"/>
  <c r="J72" i="13"/>
  <c r="J77" i="13"/>
  <c r="J129" i="13"/>
  <c r="H57" i="13"/>
  <c r="H123" i="13"/>
  <c r="H152" i="13"/>
  <c r="H140" i="13"/>
  <c r="H60" i="13"/>
  <c r="H183" i="13"/>
  <c r="H90" i="13"/>
  <c r="J181" i="13"/>
  <c r="J155" i="13"/>
  <c r="H59" i="13"/>
  <c r="H181" i="13"/>
  <c r="H76" i="13"/>
  <c r="H174" i="13"/>
  <c r="H130" i="13"/>
  <c r="H43" i="13"/>
  <c r="J159" i="13"/>
  <c r="J138" i="13"/>
  <c r="J99" i="13"/>
  <c r="H197" i="13"/>
  <c r="H165" i="13"/>
  <c r="H96" i="13"/>
  <c r="H190" i="13"/>
  <c r="H95" i="13"/>
  <c r="H51" i="13"/>
  <c r="H72" i="13"/>
  <c r="J168" i="13"/>
  <c r="H135" i="13"/>
  <c r="H64" i="13"/>
  <c r="H27" i="13"/>
  <c r="H45" i="13"/>
  <c r="H120" i="13"/>
  <c r="H69" i="13"/>
  <c r="H31" i="13"/>
  <c r="H122" i="13"/>
  <c r="H119" i="13"/>
  <c r="H33" i="13"/>
  <c r="H164" i="13"/>
  <c r="H103" i="13"/>
  <c r="H47" i="13"/>
  <c r="H25" i="13"/>
  <c r="H148" i="13"/>
  <c r="H113" i="13"/>
  <c r="H131" i="13"/>
  <c r="H198" i="13"/>
  <c r="H141" i="13"/>
  <c r="H75" i="13"/>
  <c r="H86" i="13"/>
  <c r="H18" i="13"/>
  <c r="H117" i="13"/>
  <c r="H200" i="13"/>
  <c r="H12" i="13"/>
  <c r="H56" i="13"/>
  <c r="H37" i="13"/>
  <c r="H189" i="13"/>
  <c r="H16" i="13"/>
  <c r="H99" i="13"/>
  <c r="H175" i="13"/>
  <c r="H153" i="13"/>
  <c r="H77" i="13"/>
  <c r="H34" i="13"/>
  <c r="H52" i="13"/>
  <c r="H127" i="13"/>
  <c r="H186" i="13"/>
  <c r="H199" i="13"/>
  <c r="H41" i="13"/>
  <c r="H44" i="13"/>
  <c r="H193" i="13"/>
  <c r="H68" i="13"/>
  <c r="H94" i="13"/>
  <c r="H185" i="13"/>
  <c r="H155" i="13"/>
  <c r="H173" i="13"/>
  <c r="H73" i="13"/>
  <c r="H62" i="13"/>
  <c r="H24" i="13"/>
  <c r="H115" i="13"/>
  <c r="H35" i="13"/>
  <c r="H180" i="13"/>
  <c r="H167" i="13"/>
  <c r="H194" i="13"/>
  <c r="H192" i="13"/>
  <c r="H169" i="13"/>
  <c r="H172" i="13"/>
  <c r="H15" i="13"/>
  <c r="H196" i="13"/>
  <c r="H23" i="13"/>
  <c r="H106" i="13"/>
  <c r="H14" i="13"/>
  <c r="H149" i="13"/>
  <c r="H203" i="13"/>
  <c r="H79" i="13"/>
  <c r="H85" i="13"/>
  <c r="H46" i="13"/>
  <c r="H81" i="13"/>
  <c r="H128" i="13"/>
  <c r="H118" i="13"/>
  <c r="H144" i="13"/>
  <c r="H20" i="13"/>
  <c r="H168" i="13"/>
  <c r="H202" i="13"/>
  <c r="H70" i="13"/>
  <c r="J12" i="13"/>
  <c r="H40" i="13"/>
  <c r="H142" i="13"/>
  <c r="H53" i="13"/>
  <c r="H136" i="13"/>
  <c r="H114" i="13"/>
  <c r="H39" i="13"/>
  <c r="H66" i="13"/>
  <c r="H28" i="13"/>
  <c r="H105" i="13"/>
  <c r="H108" i="13"/>
  <c r="H156" i="13"/>
  <c r="H171" i="13"/>
  <c r="H55" i="13"/>
  <c r="H19" i="13"/>
  <c r="H100" i="13"/>
  <c r="H188" i="13"/>
  <c r="H139" i="13"/>
  <c r="H150" i="13"/>
  <c r="H107" i="13"/>
  <c r="H147" i="13"/>
  <c r="H30" i="13"/>
  <c r="H121" i="13"/>
  <c r="H54" i="13"/>
  <c r="H80" i="13"/>
  <c r="H163" i="13"/>
  <c r="J88" i="13"/>
  <c r="J49" i="13"/>
  <c r="J36" i="13"/>
  <c r="H184" i="13"/>
  <c r="H109" i="13"/>
  <c r="H91" i="13"/>
  <c r="H134" i="13"/>
  <c r="H67" i="13"/>
  <c r="H49" i="13"/>
  <c r="H206" i="13"/>
  <c r="H187" i="13"/>
  <c r="H160" i="13"/>
  <c r="H65" i="13"/>
  <c r="H145" i="13"/>
  <c r="H110" i="13"/>
  <c r="H26" i="13"/>
  <c r="H21" i="13"/>
  <c r="H13" i="13"/>
  <c r="H89" i="13"/>
  <c r="H111" i="13"/>
  <c r="H170" i="13"/>
  <c r="H87" i="13"/>
  <c r="H61" i="13"/>
  <c r="H71" i="13"/>
  <c r="H101" i="13"/>
  <c r="H154" i="13"/>
  <c r="H125" i="13"/>
  <c r="H48" i="13"/>
  <c r="H22" i="13"/>
  <c r="H146" i="13"/>
  <c r="H176" i="13"/>
  <c r="H179" i="13"/>
  <c r="H88" i="13"/>
  <c r="H126" i="13"/>
  <c r="H84" i="13"/>
  <c r="H208" i="13"/>
  <c r="H182" i="13"/>
  <c r="H42" i="13"/>
  <c r="H158" i="13"/>
  <c r="H132" i="13"/>
  <c r="H10" i="13"/>
  <c r="H151" i="13"/>
  <c r="H58" i="13"/>
  <c r="H166" i="13"/>
  <c r="H204" i="13"/>
  <c r="H191" i="13"/>
  <c r="H116" i="13"/>
  <c r="H98" i="13"/>
  <c r="H205" i="13"/>
  <c r="H138" i="13"/>
  <c r="H104" i="13"/>
  <c r="H74" i="13"/>
  <c r="H93" i="13"/>
  <c r="BR109" i="2"/>
  <c r="BR111" i="2"/>
  <c r="BR9" i="2"/>
  <c r="BR124" i="2"/>
  <c r="BR121" i="2"/>
  <c r="BR20" i="2"/>
  <c r="BR76" i="2"/>
  <c r="BR117" i="2"/>
  <c r="BR53" i="2"/>
  <c r="BR123" i="2"/>
  <c r="BR59" i="2"/>
  <c r="BR146" i="2"/>
  <c r="BR82" i="2"/>
  <c r="BR18" i="2"/>
  <c r="BR104" i="2"/>
  <c r="BR40" i="2"/>
  <c r="BR119" i="2"/>
  <c r="BR55" i="2"/>
  <c r="BR142" i="2"/>
  <c r="BR78" i="2"/>
  <c r="BR14" i="2"/>
  <c r="BR89" i="2"/>
  <c r="BR115" i="2"/>
  <c r="BR96" i="2"/>
  <c r="BR47" i="2"/>
  <c r="BR70" i="2"/>
  <c r="BR97" i="2"/>
  <c r="BR105" i="2"/>
  <c r="BR57" i="2"/>
  <c r="BR113" i="2"/>
  <c r="BR12" i="2"/>
  <c r="BR101" i="2"/>
  <c r="BR37" i="2"/>
  <c r="BR107" i="2"/>
  <c r="BR43" i="2"/>
  <c r="BR130" i="2"/>
  <c r="BR66" i="2"/>
  <c r="BR152" i="2"/>
  <c r="BR88" i="2"/>
  <c r="BR24" i="2"/>
  <c r="BR103" i="2"/>
  <c r="BR39" i="2"/>
  <c r="BR126" i="2"/>
  <c r="BR62" i="2"/>
  <c r="BR138" i="2"/>
  <c r="BR153" i="2"/>
  <c r="BR33" i="2"/>
  <c r="BR41" i="2"/>
  <c r="BR25" i="2"/>
  <c r="BR81" i="2"/>
  <c r="BR157" i="2"/>
  <c r="F9" i="14" s="1"/>
  <c r="BR93" i="2"/>
  <c r="BR29" i="2"/>
  <c r="BR99" i="2"/>
  <c r="BR35" i="2"/>
  <c r="BR122" i="2"/>
  <c r="BR58" i="2"/>
  <c r="BR144" i="2"/>
  <c r="BR80" i="2"/>
  <c r="BR16" i="2"/>
  <c r="BR95" i="2"/>
  <c r="BR31" i="2"/>
  <c r="BR118" i="2"/>
  <c r="BR54" i="2"/>
  <c r="BR44" i="2"/>
  <c r="BR32" i="2"/>
  <c r="BD9" i="2"/>
  <c r="BD130" i="2"/>
  <c r="BD146" i="2"/>
  <c r="BD192" i="2"/>
  <c r="BD102" i="2"/>
  <c r="BD142" i="2"/>
  <c r="BD86" i="2"/>
  <c r="BD74" i="2"/>
  <c r="BD178" i="2"/>
  <c r="BD194" i="2"/>
  <c r="BD90" i="2"/>
  <c r="BD191" i="2"/>
  <c r="BD127" i="2"/>
  <c r="BD63" i="2"/>
  <c r="BD229" i="2"/>
  <c r="BD165" i="2"/>
  <c r="BD101" i="2"/>
  <c r="BD37" i="2"/>
  <c r="BD204" i="2"/>
  <c r="BD140" i="2"/>
  <c r="BD76" i="2"/>
  <c r="BD12" i="2"/>
  <c r="BD179" i="2"/>
  <c r="BD115" i="2"/>
  <c r="BD51" i="2"/>
  <c r="BD42" i="2"/>
  <c r="BD209" i="2"/>
  <c r="BD145" i="2"/>
  <c r="BD81" i="2"/>
  <c r="BD17" i="2"/>
  <c r="BD96" i="2"/>
  <c r="BD45" i="2"/>
  <c r="BD217" i="2"/>
  <c r="BD170" i="2"/>
  <c r="BD126" i="2"/>
  <c r="BD32" i="2"/>
  <c r="BD80" i="2"/>
  <c r="BD120" i="2"/>
  <c r="BD224" i="2"/>
  <c r="BD48" i="2"/>
  <c r="BD158" i="2"/>
  <c r="BD234" i="2"/>
  <c r="BD70" i="2"/>
  <c r="BD183" i="2"/>
  <c r="BD119" i="2"/>
  <c r="BD55" i="2"/>
  <c r="BD221" i="2"/>
  <c r="BD157" i="2"/>
  <c r="BD93" i="2"/>
  <c r="BD29" i="2"/>
  <c r="BD196" i="2"/>
  <c r="BD132" i="2"/>
  <c r="BD68" i="2"/>
  <c r="BD235" i="2"/>
  <c r="BD171" i="2"/>
  <c r="BD107" i="2"/>
  <c r="BD43" i="2"/>
  <c r="BD34" i="2"/>
  <c r="BD201" i="2"/>
  <c r="BD137" i="2"/>
  <c r="BD73" i="2"/>
  <c r="BD78" i="2"/>
  <c r="BD121" i="2"/>
  <c r="BD122" i="2"/>
  <c r="BD14" i="2"/>
  <c r="BD237" i="2"/>
  <c r="BD20" i="2"/>
  <c r="BD40" i="2"/>
  <c r="BD128" i="2"/>
  <c r="BD104" i="2"/>
  <c r="BD230" i="2"/>
  <c r="BD56" i="2"/>
  <c r="BD98" i="2"/>
  <c r="BD202" i="2"/>
  <c r="BD16" i="2"/>
  <c r="BD136" i="2"/>
  <c r="BD218" i="2"/>
  <c r="BD239" i="2"/>
  <c r="F8" i="14" s="1"/>
  <c r="BD175" i="2"/>
  <c r="BD111" i="2"/>
  <c r="BD47" i="2"/>
  <c r="BD213" i="2"/>
  <c r="BD149" i="2"/>
  <c r="BD85" i="2"/>
  <c r="BD21" i="2"/>
  <c r="BD188" i="2"/>
  <c r="BD124" i="2"/>
  <c r="BD60" i="2"/>
  <c r="BD227" i="2"/>
  <c r="BD163" i="2"/>
  <c r="BD99" i="2"/>
  <c r="BD35" i="2"/>
  <c r="BD26" i="2"/>
  <c r="BD193" i="2"/>
  <c r="BD129" i="2"/>
  <c r="BD65" i="2"/>
  <c r="BD182" i="2"/>
  <c r="BD57" i="2"/>
  <c r="BD88" i="2"/>
  <c r="BD112" i="2"/>
  <c r="BD109" i="2"/>
  <c r="BD59" i="2"/>
  <c r="BD8" i="2"/>
  <c r="BD64" i="2"/>
  <c r="BD82" i="2"/>
  <c r="BD208" i="2"/>
  <c r="BD24" i="2"/>
  <c r="BD216" i="2"/>
  <c r="BD114" i="2"/>
  <c r="BD198" i="2"/>
  <c r="BD231" i="2"/>
  <c r="BD167" i="2"/>
  <c r="BD103" i="2"/>
  <c r="BD39" i="2"/>
  <c r="BD205" i="2"/>
  <c r="BD141" i="2"/>
  <c r="BD77" i="2"/>
  <c r="BD13" i="2"/>
  <c r="BD180" i="2"/>
  <c r="BD116" i="2"/>
  <c r="BD52" i="2"/>
  <c r="BD219" i="2"/>
  <c r="BD155" i="2"/>
  <c r="BD91" i="2"/>
  <c r="BD27" i="2"/>
  <c r="BD18" i="2"/>
  <c r="BD185" i="2"/>
  <c r="BD150" i="2"/>
  <c r="BD50" i="2"/>
  <c r="BD38" i="2"/>
  <c r="BD232" i="2"/>
  <c r="BD62" i="2"/>
  <c r="BD186" i="2"/>
  <c r="BD226" i="2"/>
  <c r="BD54" i="2"/>
  <c r="BD160" i="2"/>
  <c r="BD66" i="2"/>
  <c r="BD94" i="2"/>
  <c r="BD176" i="2"/>
  <c r="BD223" i="2"/>
  <c r="BD159" i="2"/>
  <c r="BD95" i="2"/>
  <c r="BD31" i="2"/>
  <c r="BD197" i="2"/>
  <c r="BD133" i="2"/>
  <c r="BD69" i="2"/>
  <c r="BD236" i="2"/>
  <c r="BD172" i="2"/>
  <c r="BD108" i="2"/>
  <c r="BD44" i="2"/>
  <c r="BD211" i="2"/>
  <c r="BD147" i="2"/>
  <c r="BD83" i="2"/>
  <c r="BD19" i="2"/>
  <c r="BD10" i="2"/>
  <c r="BD177" i="2"/>
  <c r="BD113" i="2"/>
  <c r="BD49" i="2"/>
  <c r="BD168" i="2"/>
  <c r="BD135" i="2"/>
  <c r="BD84" i="2"/>
  <c r="BD25" i="2"/>
  <c r="BD110" i="2"/>
  <c r="BD210" i="2"/>
  <c r="BD30" i="2"/>
  <c r="BD166" i="2"/>
  <c r="BD206" i="2"/>
  <c r="BD22" i="2"/>
  <c r="BD138" i="2"/>
  <c r="BD214" i="2"/>
  <c r="BD72" i="2"/>
  <c r="BD154" i="2"/>
  <c r="BD215" i="2"/>
  <c r="BD151" i="2"/>
  <c r="BD87" i="2"/>
  <c r="BD23" i="2"/>
  <c r="BD189" i="2"/>
  <c r="BD125" i="2"/>
  <c r="BD61" i="2"/>
  <c r="BD228" i="2"/>
  <c r="BD164" i="2"/>
  <c r="BD100" i="2"/>
  <c r="BD36" i="2"/>
  <c r="BD203" i="2"/>
  <c r="BD139" i="2"/>
  <c r="BD75" i="2"/>
  <c r="BD11" i="2"/>
  <c r="BD233" i="2"/>
  <c r="BD169" i="2"/>
  <c r="BD105" i="2"/>
  <c r="BD41" i="2"/>
  <c r="BD162" i="2"/>
  <c r="BD199" i="2"/>
  <c r="BD173" i="2"/>
  <c r="BD148" i="2"/>
  <c r="BD123" i="2"/>
  <c r="BD89" i="2"/>
  <c r="BD106" i="2"/>
  <c r="BD190" i="2"/>
  <c r="BD238" i="2"/>
  <c r="BD144" i="2"/>
  <c r="BD184" i="2"/>
  <c r="BD152" i="2"/>
  <c r="BD118" i="2"/>
  <c r="BD222" i="2"/>
  <c r="BD46" i="2"/>
  <c r="BD134" i="2"/>
  <c r="BD207" i="2"/>
  <c r="BD143" i="2"/>
  <c r="BD79" i="2"/>
  <c r="BD15" i="2"/>
  <c r="BD181" i="2"/>
  <c r="BD117" i="2"/>
  <c r="BD53" i="2"/>
  <c r="BD220" i="2"/>
  <c r="BD156" i="2"/>
  <c r="BD92" i="2"/>
  <c r="BD28" i="2"/>
  <c r="BD195" i="2"/>
  <c r="BD131" i="2"/>
  <c r="BD67" i="2"/>
  <c r="BD58" i="2"/>
  <c r="BD225" i="2"/>
  <c r="BD161" i="2"/>
  <c r="BD97" i="2"/>
  <c r="BD33" i="2"/>
  <c r="BD174" i="2"/>
  <c r="BD200" i="2"/>
  <c r="BD71" i="2"/>
  <c r="BD212" i="2"/>
  <c r="BD187" i="2"/>
  <c r="BD153" i="2"/>
  <c r="CF7" i="2"/>
  <c r="BR73" i="2"/>
  <c r="BR132" i="2"/>
  <c r="BR156" i="2"/>
  <c r="BR147" i="2"/>
  <c r="BR49" i="2"/>
  <c r="BR149" i="2"/>
  <c r="BR85" i="2"/>
  <c r="BR21" i="2"/>
  <c r="BR91" i="2"/>
  <c r="BR27" i="2"/>
  <c r="BR114" i="2"/>
  <c r="BR50" i="2"/>
  <c r="BR136" i="2"/>
  <c r="BR72" i="2"/>
  <c r="BR151" i="2"/>
  <c r="BR87" i="2"/>
  <c r="BR23" i="2"/>
  <c r="BR110" i="2"/>
  <c r="BR46" i="2"/>
  <c r="BR145" i="2"/>
  <c r="BR137" i="2"/>
  <c r="BR68" i="2"/>
  <c r="BR100" i="2"/>
  <c r="BR116" i="2"/>
  <c r="BR17" i="2"/>
  <c r="BR141" i="2"/>
  <c r="BR77" i="2"/>
  <c r="BR13" i="2"/>
  <c r="BR83" i="2"/>
  <c r="BR19" i="2"/>
  <c r="BR106" i="2"/>
  <c r="BR42" i="2"/>
  <c r="BR128" i="2"/>
  <c r="BR64" i="2"/>
  <c r="BR143" i="2"/>
  <c r="BR79" i="2"/>
  <c r="BR15" i="2"/>
  <c r="BR102" i="2"/>
  <c r="BR38" i="2"/>
  <c r="BR60" i="2"/>
  <c r="BR45" i="2"/>
  <c r="BR74" i="2"/>
  <c r="BR134" i="2"/>
  <c r="BR92" i="2"/>
  <c r="BR129" i="2"/>
  <c r="BR36" i="2"/>
  <c r="BR84" i="2"/>
  <c r="BR140" i="2"/>
  <c r="BR133" i="2"/>
  <c r="BR69" i="2"/>
  <c r="BR139" i="2"/>
  <c r="BR75" i="2"/>
  <c r="BR11" i="2"/>
  <c r="BR98" i="2"/>
  <c r="BR34" i="2"/>
  <c r="BR120" i="2"/>
  <c r="BR56" i="2"/>
  <c r="BR135" i="2"/>
  <c r="BR71" i="2"/>
  <c r="BR94" i="2"/>
  <c r="BR30" i="2"/>
  <c r="BR155" i="2"/>
  <c r="AP9" i="2"/>
  <c r="AP17" i="2"/>
  <c r="AP25" i="2"/>
  <c r="AP33" i="2"/>
  <c r="AP41" i="2"/>
  <c r="AP49" i="2"/>
  <c r="AP57" i="2"/>
  <c r="AP65" i="2"/>
  <c r="AP73" i="2"/>
  <c r="AP81" i="2"/>
  <c r="AP89" i="2"/>
  <c r="AP97" i="2"/>
  <c r="AP105" i="2"/>
  <c r="AP113" i="2"/>
  <c r="AP121" i="2"/>
  <c r="AP129" i="2"/>
  <c r="AP137" i="2"/>
  <c r="AP145" i="2"/>
  <c r="AP153" i="2"/>
  <c r="AP161" i="2"/>
  <c r="AP10" i="2"/>
  <c r="AP18" i="2"/>
  <c r="AP26" i="2"/>
  <c r="AP34" i="2"/>
  <c r="AP42" i="2"/>
  <c r="AP50" i="2"/>
  <c r="AP58" i="2"/>
  <c r="AP66" i="2"/>
  <c r="AP74" i="2"/>
  <c r="AP82" i="2"/>
  <c r="AP90" i="2"/>
  <c r="AP98" i="2"/>
  <c r="AP106" i="2"/>
  <c r="AP114" i="2"/>
  <c r="AP122" i="2"/>
  <c r="AP130" i="2"/>
  <c r="AP138" i="2"/>
  <c r="AP146" i="2"/>
  <c r="AP154" i="2"/>
  <c r="AP162" i="2"/>
  <c r="AP11" i="2"/>
  <c r="AP19" i="2"/>
  <c r="AP27" i="2"/>
  <c r="AP35" i="2"/>
  <c r="AP43" i="2"/>
  <c r="AP51" i="2"/>
  <c r="AP59" i="2"/>
  <c r="AP67" i="2"/>
  <c r="AP75" i="2"/>
  <c r="AP83" i="2"/>
  <c r="AP91" i="2"/>
  <c r="AP99" i="2"/>
  <c r="AP107" i="2"/>
  <c r="AP115" i="2"/>
  <c r="AP123" i="2"/>
  <c r="AP131" i="2"/>
  <c r="AP139" i="2"/>
  <c r="AP147" i="2"/>
  <c r="AP155" i="2"/>
  <c r="AP163" i="2"/>
  <c r="AP12" i="2"/>
  <c r="AP20" i="2"/>
  <c r="AP28" i="2"/>
  <c r="AP36" i="2"/>
  <c r="AP44" i="2"/>
  <c r="AP52" i="2"/>
  <c r="AP60" i="2"/>
  <c r="AP68" i="2"/>
  <c r="AP76" i="2"/>
  <c r="AP84" i="2"/>
  <c r="AP92" i="2"/>
  <c r="AP100" i="2"/>
  <c r="AP108" i="2"/>
  <c r="AP116" i="2"/>
  <c r="AP124" i="2"/>
  <c r="AP132" i="2"/>
  <c r="AP140" i="2"/>
  <c r="AP148" i="2"/>
  <c r="AP156" i="2"/>
  <c r="AP164" i="2"/>
  <c r="AP15" i="2"/>
  <c r="AP31" i="2"/>
  <c r="AP47" i="2"/>
  <c r="AP63" i="2"/>
  <c r="AP79" i="2"/>
  <c r="AP95" i="2"/>
  <c r="AP111" i="2"/>
  <c r="AP127" i="2"/>
  <c r="AP143" i="2"/>
  <c r="AP159" i="2"/>
  <c r="AP16" i="2"/>
  <c r="AP32" i="2"/>
  <c r="AP48" i="2"/>
  <c r="AP64" i="2"/>
  <c r="AP80" i="2"/>
  <c r="AP96" i="2"/>
  <c r="AP112" i="2"/>
  <c r="AP128" i="2"/>
  <c r="AP144" i="2"/>
  <c r="AP160" i="2"/>
  <c r="AP21" i="2"/>
  <c r="AP37" i="2"/>
  <c r="AP53" i="2"/>
  <c r="AP69" i="2"/>
  <c r="AP85" i="2"/>
  <c r="AP101" i="2"/>
  <c r="AP117" i="2"/>
  <c r="AP133" i="2"/>
  <c r="AP149" i="2"/>
  <c r="AP165" i="2"/>
  <c r="AP22" i="2"/>
  <c r="AP38" i="2"/>
  <c r="AP54" i="2"/>
  <c r="AP70" i="2"/>
  <c r="AP86" i="2"/>
  <c r="AP102" i="2"/>
  <c r="AP118" i="2"/>
  <c r="AP134" i="2"/>
  <c r="AP150" i="2"/>
  <c r="AP166" i="2"/>
  <c r="F7" i="14" s="1"/>
  <c r="AP23" i="2"/>
  <c r="AP39" i="2"/>
  <c r="AP55" i="2"/>
  <c r="AP71" i="2"/>
  <c r="AP87" i="2"/>
  <c r="AP103" i="2"/>
  <c r="AP119" i="2"/>
  <c r="AP135" i="2"/>
  <c r="AP151" i="2"/>
  <c r="AP8" i="2"/>
  <c r="AP24" i="2"/>
  <c r="AP40" i="2"/>
  <c r="AP56" i="2"/>
  <c r="AP72" i="2"/>
  <c r="AP88" i="2"/>
  <c r="AP104" i="2"/>
  <c r="AP120" i="2"/>
  <c r="AP136" i="2"/>
  <c r="AP152" i="2"/>
  <c r="AP14" i="2"/>
  <c r="AP30" i="2"/>
  <c r="AP46" i="2"/>
  <c r="AP62" i="2"/>
  <c r="AP78" i="2"/>
  <c r="AP94" i="2"/>
  <c r="AP110" i="2"/>
  <c r="AP126" i="2"/>
  <c r="AP142" i="2"/>
  <c r="AP158" i="2"/>
  <c r="AP13" i="2"/>
  <c r="AP141" i="2"/>
  <c r="AP29" i="2"/>
  <c r="AP157" i="2"/>
  <c r="AP45" i="2"/>
  <c r="AP61" i="2"/>
  <c r="AP77" i="2"/>
  <c r="AP93" i="2"/>
  <c r="AP109" i="2"/>
  <c r="AP125" i="2"/>
  <c r="BR28" i="2"/>
  <c r="BR65" i="2"/>
  <c r="BR148" i="2"/>
  <c r="BR52" i="2"/>
  <c r="BR108" i="2"/>
  <c r="BR125" i="2"/>
  <c r="BR61" i="2"/>
  <c r="BR131" i="2"/>
  <c r="BR67" i="2"/>
  <c r="BR154" i="2"/>
  <c r="BR90" i="2"/>
  <c r="BR26" i="2"/>
  <c r="BR112" i="2"/>
  <c r="BR48" i="2"/>
  <c r="BR127" i="2"/>
  <c r="BR63" i="2"/>
  <c r="BR150" i="2"/>
  <c r="BR86" i="2"/>
  <c r="Q8" i="2"/>
  <c r="Q9" i="2"/>
  <c r="T9" i="2" s="1"/>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7" i="2"/>
  <c r="BX228" i="2"/>
  <c r="CA227" i="2"/>
  <c r="BX226" i="2"/>
  <c r="CA225" i="2"/>
  <c r="BX225" i="2"/>
  <c r="BX223" i="2"/>
  <c r="BX222" i="2"/>
  <c r="BX220" i="2"/>
  <c r="CA219" i="2"/>
  <c r="BX218" i="2"/>
  <c r="BX217" i="2"/>
  <c r="CA214" i="2"/>
  <c r="BX214" i="2"/>
  <c r="CA212" i="2"/>
  <c r="BX212" i="2"/>
  <c r="BX211" i="2"/>
  <c r="BX210" i="2"/>
  <c r="CA208" i="2"/>
  <c r="BX208" i="2"/>
  <c r="BX207" i="2"/>
  <c r="CA206" i="2"/>
  <c r="BX204" i="2"/>
  <c r="BX203" i="2"/>
  <c r="CA202" i="2"/>
  <c r="BX201" i="2"/>
  <c r="BX200" i="2"/>
  <c r="BX195" i="2"/>
  <c r="BX194" i="2"/>
  <c r="BX192" i="2"/>
  <c r="CA191" i="2"/>
  <c r="CA190" i="2"/>
  <c r="BX188" i="2"/>
  <c r="CA182" i="2"/>
  <c r="BX180" i="2"/>
  <c r="BX179" i="2"/>
  <c r="CA178" i="2"/>
  <c r="CA177" i="2"/>
  <c r="BX177" i="2"/>
  <c r="CA176" i="2"/>
  <c r="CA174" i="2"/>
  <c r="BX173" i="2"/>
  <c r="CA170" i="2"/>
  <c r="BX169" i="2"/>
  <c r="BX167" i="2"/>
  <c r="BX165" i="2"/>
  <c r="BX163" i="2"/>
  <c r="BX160" i="2"/>
  <c r="CA159" i="2"/>
  <c r="BX158" i="2"/>
  <c r="BX157" i="2"/>
  <c r="BX156" i="2"/>
  <c r="BX155" i="2"/>
  <c r="BX154" i="2"/>
  <c r="BX152" i="2"/>
  <c r="BX151" i="2"/>
  <c r="BX148" i="2"/>
  <c r="CA146" i="2"/>
  <c r="BX145" i="2"/>
  <c r="CA144" i="2"/>
  <c r="BX144" i="2"/>
  <c r="CA142" i="2"/>
  <c r="BX141" i="2"/>
  <c r="CA140" i="2"/>
  <c r="BX139" i="2"/>
  <c r="BX138" i="2"/>
  <c r="CA135" i="2"/>
  <c r="BX134" i="2"/>
  <c r="CA133" i="2"/>
  <c r="BX131" i="2"/>
  <c r="CA127" i="2"/>
  <c r="BX127" i="2"/>
  <c r="BX126" i="2"/>
  <c r="CA125" i="2"/>
  <c r="BX123" i="2"/>
  <c r="CA122" i="2"/>
  <c r="CA121" i="2"/>
  <c r="BX118" i="2"/>
  <c r="BX117" i="2"/>
  <c r="BX115" i="2"/>
  <c r="CA113" i="2"/>
  <c r="BX112" i="2"/>
  <c r="BX111" i="2"/>
  <c r="BX110" i="2"/>
  <c r="CA109" i="2"/>
  <c r="BX108" i="2"/>
  <c r="BX106" i="2"/>
  <c r="BX105" i="2"/>
  <c r="BX103" i="2"/>
  <c r="CA102" i="2"/>
  <c r="BX102" i="2"/>
  <c r="BX100" i="2"/>
  <c r="BX96" i="2"/>
  <c r="BX95" i="2"/>
  <c r="BX93" i="2"/>
  <c r="BX92" i="2"/>
  <c r="BX91" i="2"/>
  <c r="BX90" i="2"/>
  <c r="BX87" i="2"/>
  <c r="BX85" i="2"/>
  <c r="BX84" i="2"/>
  <c r="BX82" i="2"/>
  <c r="BX79" i="2"/>
  <c r="CA78" i="2"/>
  <c r="CA77" i="2"/>
  <c r="BX72" i="2"/>
  <c r="BX70" i="2"/>
  <c r="CA69" i="2"/>
  <c r="CA67" i="2"/>
  <c r="BX66" i="2"/>
  <c r="BX65" i="2"/>
  <c r="CA63" i="2"/>
  <c r="BX63" i="2"/>
  <c r="BX62" i="2"/>
  <c r="BX61" i="2"/>
  <c r="BX59" i="2"/>
  <c r="BX58" i="2"/>
  <c r="CA57" i="2"/>
  <c r="BX57" i="2"/>
  <c r="BX55" i="2"/>
  <c r="BX54" i="2"/>
  <c r="BX53" i="2"/>
  <c r="BX50" i="2"/>
  <c r="CA47" i="2"/>
  <c r="BX47" i="2"/>
  <c r="BX41" i="2"/>
  <c r="CA40" i="2"/>
  <c r="BX38" i="2"/>
  <c r="BX36" i="2"/>
  <c r="CA35" i="2"/>
  <c r="BX33" i="2"/>
  <c r="CA32" i="2"/>
  <c r="CA31" i="2"/>
  <c r="BX30" i="2"/>
  <c r="CA27" i="2"/>
  <c r="BX25" i="2"/>
  <c r="CA23" i="2"/>
  <c r="BX23" i="2"/>
  <c r="BX22" i="2"/>
  <c r="CA19" i="2"/>
  <c r="BX16" i="2"/>
  <c r="BX15" i="2"/>
  <c r="BX14" i="2"/>
  <c r="BJ157" i="2"/>
  <c r="BM156" i="2"/>
  <c r="BJ155" i="2"/>
  <c r="BJ154" i="2"/>
  <c r="BJ153" i="2"/>
  <c r="BJ151" i="2"/>
  <c r="BJ150" i="2"/>
  <c r="BM149" i="2"/>
  <c r="BJ148" i="2"/>
  <c r="BJ147" i="2"/>
  <c r="BJ146" i="2"/>
  <c r="BJ145" i="2"/>
  <c r="BJ143" i="2"/>
  <c r="BJ142" i="2"/>
  <c r="BM142" i="2"/>
  <c r="BJ141" i="2"/>
  <c r="BM140" i="2"/>
  <c r="BJ139" i="2"/>
  <c r="BJ138" i="2"/>
  <c r="BJ137" i="2"/>
  <c r="BJ135" i="2"/>
  <c r="BJ134" i="2"/>
  <c r="BM132" i="2"/>
  <c r="BJ131" i="2"/>
  <c r="BM130" i="2"/>
  <c r="BM129" i="2"/>
  <c r="BJ127" i="2"/>
  <c r="BM127" i="2"/>
  <c r="BJ126" i="2"/>
  <c r="BM124" i="2"/>
  <c r="BJ122" i="2"/>
  <c r="BJ119" i="2"/>
  <c r="BM118" i="2"/>
  <c r="BJ117" i="2"/>
  <c r="BJ116" i="2"/>
  <c r="BJ115" i="2"/>
  <c r="BM114" i="2"/>
  <c r="BJ112" i="2"/>
  <c r="BJ110" i="2"/>
  <c r="BJ108" i="2"/>
  <c r="BJ106" i="2"/>
  <c r="BM104" i="2"/>
  <c r="BJ103" i="2"/>
  <c r="BM101" i="2"/>
  <c r="BJ100" i="2"/>
  <c r="BM98" i="2"/>
  <c r="BJ97" i="2"/>
  <c r="BM95" i="2"/>
  <c r="BJ94" i="2"/>
  <c r="BM93" i="2"/>
  <c r="BM92" i="2"/>
  <c r="BJ91" i="2"/>
  <c r="BM89" i="2"/>
  <c r="BJ88" i="2"/>
  <c r="BJ86" i="2"/>
  <c r="BM85" i="2"/>
  <c r="BJ83" i="2"/>
  <c r="BJ81" i="2"/>
  <c r="BM80" i="2"/>
  <c r="BJ80" i="2"/>
  <c r="BJ76" i="2"/>
  <c r="BM76" i="2"/>
  <c r="BJ74" i="2"/>
  <c r="BM73" i="2"/>
  <c r="BJ71" i="2"/>
  <c r="BJ69" i="2"/>
  <c r="BJ67" i="2"/>
  <c r="BJ66" i="2"/>
  <c r="BJ65" i="2"/>
  <c r="BJ62" i="2"/>
  <c r="BJ61" i="2"/>
  <c r="BJ60" i="2"/>
  <c r="BJ58" i="2"/>
  <c r="BJ57" i="2"/>
  <c r="BJ56" i="2"/>
  <c r="BJ55" i="2"/>
  <c r="BM54" i="2"/>
  <c r="BJ54" i="2"/>
  <c r="BJ53" i="2"/>
  <c r="BJ51" i="2"/>
  <c r="BJ49" i="2"/>
  <c r="BJ46" i="2"/>
  <c r="BJ44" i="2"/>
  <c r="BJ43" i="2"/>
  <c r="BJ41" i="2"/>
  <c r="BJ40" i="2"/>
  <c r="BM37" i="2"/>
  <c r="BM36" i="2"/>
  <c r="BJ35" i="2"/>
  <c r="BM34" i="2"/>
  <c r="BJ33" i="2"/>
  <c r="BJ31" i="2"/>
  <c r="BJ30" i="2"/>
  <c r="BM26" i="2"/>
  <c r="BM25" i="2"/>
  <c r="BJ25" i="2"/>
  <c r="BJ24" i="2"/>
  <c r="BM23" i="2"/>
  <c r="BM21" i="2"/>
  <c r="BM20" i="2"/>
  <c r="BJ19" i="2"/>
  <c r="BJ17" i="2"/>
  <c r="BM16" i="2"/>
  <c r="BM15" i="2"/>
  <c r="BJ14" i="2"/>
  <c r="BM13" i="2"/>
  <c r="BM12" i="2"/>
  <c r="BJ9" i="2"/>
  <c r="AV237" i="2"/>
  <c r="AV235" i="2"/>
  <c r="AV234" i="2"/>
  <c r="AV232" i="2"/>
  <c r="AY231" i="2"/>
  <c r="AV224" i="2"/>
  <c r="AY223" i="2"/>
  <c r="AV221" i="2"/>
  <c r="AV219" i="2"/>
  <c r="AV218" i="2"/>
  <c r="AV216" i="2"/>
  <c r="AY215" i="2"/>
  <c r="AV214" i="2"/>
  <c r="AV213" i="2"/>
  <c r="AV212" i="2"/>
  <c r="AV209" i="2"/>
  <c r="AV208" i="2"/>
  <c r="AV206" i="2"/>
  <c r="AV205" i="2"/>
  <c r="AV204" i="2"/>
  <c r="AY203" i="2"/>
  <c r="AV202" i="2"/>
  <c r="AV201" i="2"/>
  <c r="AY200" i="2"/>
  <c r="AV199" i="2"/>
  <c r="AV198" i="2"/>
  <c r="AY197" i="2"/>
  <c r="AY196" i="2"/>
  <c r="AV196" i="2"/>
  <c r="AV195" i="2"/>
  <c r="AV193" i="2"/>
  <c r="AV191" i="2"/>
  <c r="AV190" i="2"/>
  <c r="AY189" i="2"/>
  <c r="AY187" i="2"/>
  <c r="AV186" i="2"/>
  <c r="AV185" i="2"/>
  <c r="AY184" i="2"/>
  <c r="AV182" i="2"/>
  <c r="AV181" i="2"/>
  <c r="AV179" i="2"/>
  <c r="AY178" i="2"/>
  <c r="AV174" i="2"/>
  <c r="AY173" i="2"/>
  <c r="AV171" i="2"/>
  <c r="AY170" i="2"/>
  <c r="AY168" i="2"/>
  <c r="AV166" i="2"/>
  <c r="AV165" i="2"/>
  <c r="AV164" i="2"/>
  <c r="AY162" i="2"/>
  <c r="AV161" i="2"/>
  <c r="AV160" i="2"/>
  <c r="AV158" i="2"/>
  <c r="AV152" i="2"/>
  <c r="AV146" i="2"/>
  <c r="AV145" i="2"/>
  <c r="AV144" i="2"/>
  <c r="AY143" i="2"/>
  <c r="AV143" i="2"/>
  <c r="AY142" i="2"/>
  <c r="AV141" i="2"/>
  <c r="AY139" i="2"/>
  <c r="AV137" i="2"/>
  <c r="AV136" i="2"/>
  <c r="AY135" i="2"/>
  <c r="AV134" i="2"/>
  <c r="AV133" i="2"/>
  <c r="AV131" i="2"/>
  <c r="AV130" i="2"/>
  <c r="AV128" i="2"/>
  <c r="AY127" i="2"/>
  <c r="AV125" i="2"/>
  <c r="AV119" i="2"/>
  <c r="AY117" i="2"/>
  <c r="AV117" i="2"/>
  <c r="AY116" i="2"/>
  <c r="AY114" i="2"/>
  <c r="AV104" i="2"/>
  <c r="AV103" i="2"/>
  <c r="AY100" i="2"/>
  <c r="AV99" i="2"/>
  <c r="AY98" i="2"/>
  <c r="AV97" i="2"/>
  <c r="AV94" i="2"/>
  <c r="AV92" i="2"/>
  <c r="AV91" i="2"/>
  <c r="AY89" i="2"/>
  <c r="AV88" i="2"/>
  <c r="AV87" i="2"/>
  <c r="AV86" i="2"/>
  <c r="AV85" i="2"/>
  <c r="AV83" i="2"/>
  <c r="AV80" i="2"/>
  <c r="AY79" i="2"/>
  <c r="AV78" i="2"/>
  <c r="AY75" i="2"/>
  <c r="AY74" i="2"/>
  <c r="AY72" i="2"/>
  <c r="AV71" i="2"/>
  <c r="AY68" i="2"/>
  <c r="AY67" i="2"/>
  <c r="AV65" i="2"/>
  <c r="AY63" i="2"/>
  <c r="AV60" i="2"/>
  <c r="AV59" i="2"/>
  <c r="AY57" i="2"/>
  <c r="AV57" i="2"/>
  <c r="AY56" i="2"/>
  <c r="AV53" i="2"/>
  <c r="AV47" i="2"/>
  <c r="AV46" i="2"/>
  <c r="AY44" i="2"/>
  <c r="AV43" i="2"/>
  <c r="AV42" i="2"/>
  <c r="AY41" i="2"/>
  <c r="AY40" i="2"/>
  <c r="AV39" i="2"/>
  <c r="AY37" i="2"/>
  <c r="AY36" i="2"/>
  <c r="AV35" i="2"/>
  <c r="AV34" i="2"/>
  <c r="AY32" i="2"/>
  <c r="AV31" i="2"/>
  <c r="AV27" i="2"/>
  <c r="AV22" i="2"/>
  <c r="AY20" i="2"/>
  <c r="AV20" i="2"/>
  <c r="AY19" i="2"/>
  <c r="AV18" i="2"/>
  <c r="AV15" i="2"/>
  <c r="AV14" i="2"/>
  <c r="AY13" i="2"/>
  <c r="AY12" i="2"/>
  <c r="AY11" i="2"/>
  <c r="AV10" i="2"/>
  <c r="AY9" i="2"/>
  <c r="AH165" i="2"/>
  <c r="AK164" i="2"/>
  <c r="AK163" i="2"/>
  <c r="AH163" i="2"/>
  <c r="AK161" i="2"/>
  <c r="AK160" i="2"/>
  <c r="AH154" i="2"/>
  <c r="AK154" i="2"/>
  <c r="AH153" i="2"/>
  <c r="AK151" i="2"/>
  <c r="AH150" i="2"/>
  <c r="AK149" i="2"/>
  <c r="AH148" i="2"/>
  <c r="AH145" i="2"/>
  <c r="AK144" i="2"/>
  <c r="AK142" i="2"/>
  <c r="AK141" i="2"/>
  <c r="AK140" i="2"/>
  <c r="AH138" i="2"/>
  <c r="AH137" i="2"/>
  <c r="AK135" i="2"/>
  <c r="AH134" i="2"/>
  <c r="AK132" i="2"/>
  <c r="AK131" i="2"/>
  <c r="AH130" i="2"/>
  <c r="AH128" i="2"/>
  <c r="AK127" i="2"/>
  <c r="AH126" i="2"/>
  <c r="AH124" i="2"/>
  <c r="AK123" i="2"/>
  <c r="AH121" i="2"/>
  <c r="AK118" i="2"/>
  <c r="AH118" i="2"/>
  <c r="AH117" i="2"/>
  <c r="AK113" i="2"/>
  <c r="AK112" i="2"/>
  <c r="AH111" i="2"/>
  <c r="AK109" i="2"/>
  <c r="AH108" i="2"/>
  <c r="AH107" i="2"/>
  <c r="AK106" i="2"/>
  <c r="AK105" i="2"/>
  <c r="AK102" i="2"/>
  <c r="AK100" i="2"/>
  <c r="AK99" i="2"/>
  <c r="AH99" i="2"/>
  <c r="AK98" i="2"/>
  <c r="AK97" i="2"/>
  <c r="AK95" i="2"/>
  <c r="AK94" i="2"/>
  <c r="AK92" i="2"/>
  <c r="AK91" i="2"/>
  <c r="AK90" i="2"/>
  <c r="AK89" i="2"/>
  <c r="AH88" i="2"/>
  <c r="AH86" i="2"/>
  <c r="AK85" i="2"/>
  <c r="AH84" i="2"/>
  <c r="AH82" i="2"/>
  <c r="AK82" i="2"/>
  <c r="AH79" i="2"/>
  <c r="AH78" i="2"/>
  <c r="AK77" i="2"/>
  <c r="AK76" i="2"/>
  <c r="AH75" i="2"/>
  <c r="AK73" i="2"/>
  <c r="AH72" i="2"/>
  <c r="AH71" i="2"/>
  <c r="AK70" i="2"/>
  <c r="AK69" i="2"/>
  <c r="AH68" i="2"/>
  <c r="AH65" i="2"/>
  <c r="AH62" i="2"/>
  <c r="AH60" i="2"/>
  <c r="AH57" i="2"/>
  <c r="AH54" i="2"/>
  <c r="AH52" i="2"/>
  <c r="AH49" i="2"/>
  <c r="AH43" i="2"/>
  <c r="AH42" i="2"/>
  <c r="AH40" i="2"/>
  <c r="AH38" i="2"/>
  <c r="AK36" i="2"/>
  <c r="AH35" i="2"/>
  <c r="AH34" i="2"/>
  <c r="AK33" i="2"/>
  <c r="AH32" i="2"/>
  <c r="AH30" i="2"/>
  <c r="AK29" i="2"/>
  <c r="AH28" i="2"/>
  <c r="AH26" i="2"/>
  <c r="AH24" i="2"/>
  <c r="AH22" i="2"/>
  <c r="AK20" i="2"/>
  <c r="AK19" i="2"/>
  <c r="AH18" i="2"/>
  <c r="AH16" i="2"/>
  <c r="AH14" i="2"/>
  <c r="AH12" i="2"/>
  <c r="AH11" i="2"/>
  <c r="AH10" i="2"/>
  <c r="AF7" i="2"/>
  <c r="AR5" i="8"/>
  <c r="AR6" i="8"/>
  <c r="AR7" i="8"/>
  <c r="AR8" i="8"/>
  <c r="AR9" i="8"/>
  <c r="AR10" i="8"/>
  <c r="AR11" i="8"/>
  <c r="AR12" i="8"/>
  <c r="AR13" i="8"/>
  <c r="AR14" i="8"/>
  <c r="AR15" i="8"/>
  <c r="AR16" i="8"/>
  <c r="AR17" i="8"/>
  <c r="AR18" i="8"/>
  <c r="AR19" i="8"/>
  <c r="AR20" i="8"/>
  <c r="AR21" i="8"/>
  <c r="AR22" i="8"/>
  <c r="AR23" i="8"/>
  <c r="AR24" i="8"/>
  <c r="AR25" i="8"/>
  <c r="AM6" i="8"/>
  <c r="AM7" i="8"/>
  <c r="AM8" i="8"/>
  <c r="AM9" i="8"/>
  <c r="AM10" i="8"/>
  <c r="AM11" i="8"/>
  <c r="AM12" i="8"/>
  <c r="AM13" i="8"/>
  <c r="AM14" i="8"/>
  <c r="AM15" i="8"/>
  <c r="AM16" i="8"/>
  <c r="AM17" i="8"/>
  <c r="AM18" i="8"/>
  <c r="AM19" i="8"/>
  <c r="AM20" i="8"/>
  <c r="AM21" i="8"/>
  <c r="AM22" i="8"/>
  <c r="AM23" i="8"/>
  <c r="AM24" i="8"/>
  <c r="AM25" i="8"/>
  <c r="AM26" i="8"/>
  <c r="AM27" i="8"/>
  <c r="AM28" i="8"/>
  <c r="AM29" i="8"/>
  <c r="AM30" i="8"/>
  <c r="AM31" i="8"/>
  <c r="AM32" i="8"/>
  <c r="AM33" i="8"/>
  <c r="AM34" i="8"/>
  <c r="AM35" i="8"/>
  <c r="AM36" i="8"/>
  <c r="AM37" i="8"/>
  <c r="AM38" i="8"/>
  <c r="AM39" i="8"/>
  <c r="AM40" i="8"/>
  <c r="AM5" i="8"/>
  <c r="AH6" i="8"/>
  <c r="AH7" i="8"/>
  <c r="AH8" i="8"/>
  <c r="AH9" i="8"/>
  <c r="AH10" i="8"/>
  <c r="AH11" i="8"/>
  <c r="AH12" i="8"/>
  <c r="AH13" i="8"/>
  <c r="AH14" i="8"/>
  <c r="AH15" i="8"/>
  <c r="AH16" i="8"/>
  <c r="AH17" i="8"/>
  <c r="AH18" i="8"/>
  <c r="AH19" i="8"/>
  <c r="AH20" i="8"/>
  <c r="AH21" i="8"/>
  <c r="AH22" i="8"/>
  <c r="AH23" i="8"/>
  <c r="AH24" i="8"/>
  <c r="AH25" i="8"/>
  <c r="AH26" i="8"/>
  <c r="AH27" i="8"/>
  <c r="AH5" i="8"/>
  <c r="AC6" i="8"/>
  <c r="AC7" i="8"/>
  <c r="AC8" i="8"/>
  <c r="AC9" i="8"/>
  <c r="AC10" i="8"/>
  <c r="AC11" i="8"/>
  <c r="AC12" i="8"/>
  <c r="AC13" i="8"/>
  <c r="AC14" i="8"/>
  <c r="AC15" i="8"/>
  <c r="AC16" i="8"/>
  <c r="AC17" i="8"/>
  <c r="AC18" i="8"/>
  <c r="AC19"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51" i="8"/>
  <c r="AC52" i="8"/>
  <c r="AC53" i="8"/>
  <c r="AC54" i="8"/>
  <c r="AC55" i="8"/>
  <c r="AC56" i="8"/>
  <c r="AC5" i="8"/>
  <c r="X6" i="8"/>
  <c r="X7" i="8"/>
  <c r="X8" i="8"/>
  <c r="X9" i="8"/>
  <c r="X10" i="8"/>
  <c r="X11" i="8"/>
  <c r="X12" i="8"/>
  <c r="X13" i="8"/>
  <c r="X14" i="8"/>
  <c r="X15" i="8"/>
  <c r="X16" i="8"/>
  <c r="X17" i="8"/>
  <c r="X18" i="8"/>
  <c r="X19" i="8"/>
  <c r="X20" i="8"/>
  <c r="X21" i="8"/>
  <c r="X22" i="8"/>
  <c r="X23" i="8"/>
  <c r="X24" i="8"/>
  <c r="X25" i="8"/>
  <c r="X26" i="8"/>
  <c r="X27" i="8"/>
  <c r="X28" i="8"/>
  <c r="X29" i="8"/>
  <c r="X30" i="8"/>
  <c r="X31" i="8"/>
  <c r="X5" i="8"/>
  <c r="S6" i="8"/>
  <c r="S7" i="8"/>
  <c r="S8" i="8"/>
  <c r="S9" i="8"/>
  <c r="S10" i="8"/>
  <c r="S11" i="8"/>
  <c r="S12" i="8"/>
  <c r="S13" i="8"/>
  <c r="S14" i="8"/>
  <c r="S15" i="8"/>
  <c r="S16" i="8"/>
  <c r="S17" i="8"/>
  <c r="S18" i="8"/>
  <c r="S19" i="8"/>
  <c r="S20" i="8"/>
  <c r="S21" i="8"/>
  <c r="S22" i="8"/>
  <c r="S23" i="8"/>
  <c r="S24" i="8"/>
  <c r="S25" i="8"/>
  <c r="S26" i="8"/>
  <c r="S27" i="8"/>
  <c r="S28" i="8"/>
  <c r="S29" i="8"/>
  <c r="S30" i="8"/>
  <c r="S31" i="8"/>
  <c r="S32" i="8"/>
  <c r="S33" i="8"/>
  <c r="S34" i="8"/>
  <c r="S35" i="8"/>
  <c r="S36" i="8"/>
  <c r="S37" i="8"/>
  <c r="S38" i="8"/>
  <c r="S39" i="8"/>
  <c r="S40" i="8"/>
  <c r="S41" i="8"/>
  <c r="S42" i="8"/>
  <c r="S43" i="8"/>
  <c r="S44" i="8"/>
  <c r="S45" i="8"/>
  <c r="S46" i="8"/>
  <c r="S47" i="8"/>
  <c r="S48" i="8"/>
  <c r="S49" i="8"/>
  <c r="S50" i="8"/>
  <c r="S5" i="8"/>
  <c r="N6" i="8"/>
  <c r="N7" i="8"/>
  <c r="N8" i="8"/>
  <c r="N9" i="8"/>
  <c r="N10" i="8"/>
  <c r="N11" i="8"/>
  <c r="N12" i="8"/>
  <c r="N13" i="8"/>
  <c r="N14" i="8"/>
  <c r="N15" i="8"/>
  <c r="N16" i="8"/>
  <c r="N17" i="8"/>
  <c r="N18" i="8"/>
  <c r="N19" i="8"/>
  <c r="N20" i="8"/>
  <c r="N21" i="8"/>
  <c r="N22" i="8"/>
  <c r="N23" i="8"/>
  <c r="N24" i="8"/>
  <c r="N25" i="8"/>
  <c r="N26" i="8"/>
  <c r="N27" i="8"/>
  <c r="N28" i="8"/>
  <c r="N29" i="8"/>
  <c r="N30" i="8"/>
  <c r="N31" i="8"/>
  <c r="N32" i="8"/>
  <c r="N33" i="8"/>
  <c r="N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5" i="8"/>
  <c r="D6" i="8"/>
  <c r="D7" i="8"/>
  <c r="D8" i="8"/>
  <c r="D9" i="8"/>
  <c r="D10" i="8"/>
  <c r="D11" i="8"/>
  <c r="D12" i="8"/>
  <c r="D13" i="8"/>
  <c r="D14" i="8"/>
  <c r="D15" i="8"/>
  <c r="D16" i="8"/>
  <c r="D17" i="8"/>
  <c r="D18" i="8"/>
  <c r="D19" i="8"/>
  <c r="D20" i="8"/>
  <c r="D21" i="8"/>
  <c r="D22" i="8"/>
  <c r="D23" i="8"/>
  <c r="D24" i="8"/>
  <c r="D25" i="8"/>
  <c r="D26" i="8"/>
  <c r="D27" i="8"/>
  <c r="D5" i="8"/>
  <c r="J3" i="5"/>
  <c r="Q3" i="6"/>
  <c r="I7" i="13" l="1"/>
  <c r="I11" i="13"/>
  <c r="I8" i="13"/>
  <c r="I9" i="13"/>
  <c r="I10" i="13"/>
  <c r="I196" i="13"/>
  <c r="I104" i="13"/>
  <c r="I191" i="13"/>
  <c r="I34" i="13"/>
  <c r="I27" i="13"/>
  <c r="I112" i="13"/>
  <c r="I79" i="13"/>
  <c r="I44" i="13"/>
  <c r="I57" i="13"/>
  <c r="I199" i="13"/>
  <c r="I164" i="13"/>
  <c r="I114" i="13"/>
  <c r="I58" i="13"/>
  <c r="I85" i="13"/>
  <c r="I22" i="13"/>
  <c r="I155" i="13"/>
  <c r="I205" i="13"/>
  <c r="I202" i="13"/>
  <c r="I131" i="13"/>
  <c r="I197" i="13"/>
  <c r="I162" i="13"/>
  <c r="I198" i="13"/>
  <c r="I206" i="13"/>
  <c r="I171" i="13"/>
  <c r="I123" i="13"/>
  <c r="I43" i="13"/>
  <c r="I165" i="13"/>
  <c r="I153" i="13"/>
  <c r="I40" i="13"/>
  <c r="I174" i="13"/>
  <c r="I86" i="13"/>
  <c r="I160" i="13"/>
  <c r="I127" i="13"/>
  <c r="I92" i="13"/>
  <c r="I161" i="13"/>
  <c r="I81" i="13"/>
  <c r="I13" i="13"/>
  <c r="I137" i="13"/>
  <c r="I65" i="13"/>
  <c r="I204" i="13"/>
  <c r="I66" i="13"/>
  <c r="I209" i="13"/>
  <c r="M5" i="14" s="1"/>
  <c r="I61" i="13"/>
  <c r="I78" i="13"/>
  <c r="I77" i="13"/>
  <c r="I154" i="13"/>
  <c r="I90" i="13"/>
  <c r="I101" i="13"/>
  <c r="I142" i="13"/>
  <c r="I195" i="13"/>
  <c r="I62" i="13"/>
  <c r="I59" i="13"/>
  <c r="I96" i="13"/>
  <c r="I63" i="13"/>
  <c r="I28" i="13"/>
  <c r="I17" i="13"/>
  <c r="I183" i="13"/>
  <c r="I148" i="13"/>
  <c r="I208" i="13"/>
  <c r="I175" i="13"/>
  <c r="I140" i="13"/>
  <c r="I121" i="13"/>
  <c r="I49" i="13"/>
  <c r="I147" i="13"/>
  <c r="I188" i="13"/>
  <c r="I166" i="13"/>
  <c r="I33" i="13"/>
  <c r="I134" i="13"/>
  <c r="I105" i="13"/>
  <c r="I117" i="13"/>
  <c r="I182" i="13"/>
  <c r="I45" i="13"/>
  <c r="I23" i="13"/>
  <c r="I169" i="13"/>
  <c r="I56" i="13"/>
  <c r="I42" i="13"/>
  <c r="I158" i="13"/>
  <c r="I53" i="13"/>
  <c r="I31" i="13"/>
  <c r="I177" i="13"/>
  <c r="I64" i="13"/>
  <c r="I50" i="13"/>
  <c r="I60" i="13"/>
  <c r="I95" i="13"/>
  <c r="I130" i="13"/>
  <c r="I128" i="13"/>
  <c r="I118" i="13"/>
  <c r="I94" i="13"/>
  <c r="I52" i="13"/>
  <c r="I109" i="13"/>
  <c r="I87" i="13"/>
  <c r="I106" i="13"/>
  <c r="I120" i="13"/>
  <c r="I178" i="13"/>
  <c r="I194" i="13"/>
  <c r="I193" i="13"/>
  <c r="I116" i="13"/>
  <c r="I173" i="13"/>
  <c r="I151" i="13"/>
  <c r="I67" i="13"/>
  <c r="I184" i="13"/>
  <c r="I139" i="13"/>
  <c r="I26" i="13"/>
  <c r="I124" i="13"/>
  <c r="I181" i="13"/>
  <c r="I159" i="13"/>
  <c r="I91" i="13"/>
  <c r="I192" i="13"/>
  <c r="I163" i="13"/>
  <c r="I115" i="13"/>
  <c r="I180" i="13"/>
  <c r="I25" i="13"/>
  <c r="I89" i="13"/>
  <c r="I48" i="13"/>
  <c r="I110" i="13"/>
  <c r="I135" i="13"/>
  <c r="I185" i="13"/>
  <c r="I21" i="13"/>
  <c r="I186" i="13"/>
  <c r="I35" i="13"/>
  <c r="I133" i="13"/>
  <c r="I107" i="13"/>
  <c r="I46" i="13"/>
  <c r="I71" i="13"/>
  <c r="I41" i="13"/>
  <c r="I156" i="13"/>
  <c r="I82" i="13"/>
  <c r="I69" i="13"/>
  <c r="I146" i="13"/>
  <c r="I125" i="13"/>
  <c r="I18" i="13"/>
  <c r="I145" i="13"/>
  <c r="I37" i="13"/>
  <c r="I99" i="13"/>
  <c r="I157" i="13"/>
  <c r="I97" i="13"/>
  <c r="I32" i="13"/>
  <c r="I70" i="13"/>
  <c r="I54" i="13"/>
  <c r="I152" i="13"/>
  <c r="I119" i="13"/>
  <c r="I84" i="13"/>
  <c r="I144" i="13"/>
  <c r="I111" i="13"/>
  <c r="I76" i="13"/>
  <c r="I200" i="13"/>
  <c r="I167" i="13"/>
  <c r="I132" i="13"/>
  <c r="I73" i="13"/>
  <c r="I207" i="13"/>
  <c r="I172" i="13"/>
  <c r="I138" i="13"/>
  <c r="I74" i="13"/>
  <c r="I93" i="13"/>
  <c r="I102" i="13"/>
  <c r="I179" i="13"/>
  <c r="I30" i="13"/>
  <c r="I19" i="13"/>
  <c r="I88" i="13"/>
  <c r="I55" i="13"/>
  <c r="I20" i="13"/>
  <c r="I80" i="13"/>
  <c r="I47" i="13"/>
  <c r="I12" i="13"/>
  <c r="I136" i="13"/>
  <c r="I103" i="13"/>
  <c r="I68" i="13"/>
  <c r="I15" i="13"/>
  <c r="I168" i="13"/>
  <c r="I100" i="13"/>
  <c r="I113" i="13"/>
  <c r="I51" i="13"/>
  <c r="I141" i="13"/>
  <c r="I170" i="13"/>
  <c r="I187" i="13"/>
  <c r="I189" i="13"/>
  <c r="I122" i="13"/>
  <c r="I190" i="13"/>
  <c r="I83" i="13"/>
  <c r="I36" i="13"/>
  <c r="I98" i="13"/>
  <c r="I176" i="13"/>
  <c r="I143" i="13"/>
  <c r="I108" i="13"/>
  <c r="I201" i="13"/>
  <c r="I129" i="13"/>
  <c r="I29" i="13"/>
  <c r="I75" i="13"/>
  <c r="I149" i="13"/>
  <c r="I24" i="13"/>
  <c r="I14" i="13"/>
  <c r="I38" i="13"/>
  <c r="I16" i="13"/>
  <c r="I126" i="13"/>
  <c r="I203" i="13"/>
  <c r="I72" i="13"/>
  <c r="I39" i="13"/>
  <c r="I150" i="13"/>
  <c r="R9" i="2"/>
  <c r="T7" i="2"/>
  <c r="AZ9" i="2"/>
  <c r="R163" i="2"/>
  <c r="AH76" i="2"/>
  <c r="AH113" i="2"/>
  <c r="AH135" i="2"/>
  <c r="BJ129" i="2"/>
  <c r="CA154" i="2"/>
  <c r="CA163" i="2"/>
  <c r="AK60" i="2"/>
  <c r="AK64" i="2"/>
  <c r="AH161" i="2"/>
  <c r="AY94" i="2"/>
  <c r="BM62" i="2"/>
  <c r="BM66" i="2"/>
  <c r="BM137" i="2"/>
  <c r="BJ140" i="2"/>
  <c r="CA138" i="2"/>
  <c r="AK14" i="2"/>
  <c r="AK148" i="2"/>
  <c r="BM55" i="2"/>
  <c r="BM157" i="2"/>
  <c r="AK68" i="2"/>
  <c r="AV79" i="2"/>
  <c r="AY146" i="2"/>
  <c r="AY227" i="2"/>
  <c r="BJ20" i="2"/>
  <c r="BM35" i="2"/>
  <c r="BJ114" i="2"/>
  <c r="BM117" i="2"/>
  <c r="CA89" i="2"/>
  <c r="BX109" i="2"/>
  <c r="CA151" i="2"/>
  <c r="CA218" i="2"/>
  <c r="CA222" i="2"/>
  <c r="R185" i="2"/>
  <c r="R145" i="2"/>
  <c r="BM134" i="2"/>
  <c r="CA61" i="2"/>
  <c r="R162" i="2"/>
  <c r="R120" i="2"/>
  <c r="AH89" i="2"/>
  <c r="AY206" i="2"/>
  <c r="AY235" i="2"/>
  <c r="BM69" i="2"/>
  <c r="BM94" i="2"/>
  <c r="BX40" i="2"/>
  <c r="CA65" i="2"/>
  <c r="R15" i="2"/>
  <c r="R94" i="2"/>
  <c r="AH29" i="2"/>
  <c r="AK32" i="2"/>
  <c r="AK138" i="2"/>
  <c r="AY221" i="2"/>
  <c r="AY232" i="2"/>
  <c r="BM115" i="2"/>
  <c r="CA90" i="2"/>
  <c r="R73" i="2"/>
  <c r="CA30" i="2"/>
  <c r="CA141" i="2"/>
  <c r="R47" i="2"/>
  <c r="AK7" i="2"/>
  <c r="AK22" i="2"/>
  <c r="AH90" i="2"/>
  <c r="AH102" i="2"/>
  <c r="AK117" i="2"/>
  <c r="AY65" i="2"/>
  <c r="AY166" i="2"/>
  <c r="BM119" i="2"/>
  <c r="BM139" i="2"/>
  <c r="BM154" i="2"/>
  <c r="CA169" i="2"/>
  <c r="CA217" i="2"/>
  <c r="R8" i="2"/>
  <c r="R17" i="2"/>
  <c r="AY182" i="2"/>
  <c r="AY193" i="2"/>
  <c r="R186" i="2"/>
  <c r="AK40" i="2"/>
  <c r="AK48" i="2"/>
  <c r="AK143" i="2"/>
  <c r="AH164" i="2"/>
  <c r="BM63" i="2"/>
  <c r="CA43" i="2"/>
  <c r="BX43" i="2"/>
  <c r="BX125" i="2"/>
  <c r="R139" i="2"/>
  <c r="R119" i="2"/>
  <c r="R93" i="2"/>
  <c r="R66" i="2"/>
  <c r="R46" i="2"/>
  <c r="R16" i="2"/>
  <c r="AY80" i="2"/>
  <c r="AV122" i="2"/>
  <c r="AY122" i="2"/>
  <c r="AV226" i="2"/>
  <c r="AY226" i="2"/>
  <c r="BM51" i="2"/>
  <c r="BM57" i="2"/>
  <c r="BM64" i="2"/>
  <c r="BJ64" i="2"/>
  <c r="R179" i="2"/>
  <c r="R161" i="2"/>
  <c r="R138" i="2"/>
  <c r="R112" i="2"/>
  <c r="R91" i="2"/>
  <c r="R65" i="2"/>
  <c r="R39" i="2"/>
  <c r="AK52" i="2"/>
  <c r="AH69" i="2"/>
  <c r="AK150" i="2"/>
  <c r="AV8" i="2"/>
  <c r="AV11" i="2"/>
  <c r="AV32" i="2"/>
  <c r="AY212" i="2"/>
  <c r="BJ92" i="2"/>
  <c r="BJ113" i="2"/>
  <c r="BM113" i="2"/>
  <c r="CA22" i="2"/>
  <c r="CA175" i="2"/>
  <c r="BX175" i="2"/>
  <c r="R18" i="2"/>
  <c r="R30" i="2"/>
  <c r="R40" i="2"/>
  <c r="R49" i="2"/>
  <c r="R58" i="2"/>
  <c r="R67" i="2"/>
  <c r="R77" i="2"/>
  <c r="R86" i="2"/>
  <c r="R95" i="2"/>
  <c r="R104" i="2"/>
  <c r="R113" i="2"/>
  <c r="R122" i="2"/>
  <c r="R131" i="2"/>
  <c r="R140" i="2"/>
  <c r="R148" i="2"/>
  <c r="R156" i="2"/>
  <c r="R164" i="2"/>
  <c r="R172" i="2"/>
  <c r="R180" i="2"/>
  <c r="R188" i="2"/>
  <c r="R22" i="2"/>
  <c r="R32" i="2"/>
  <c r="R42" i="2"/>
  <c r="R51" i="2"/>
  <c r="R61" i="2"/>
  <c r="R70" i="2"/>
  <c r="R79" i="2"/>
  <c r="R88" i="2"/>
  <c r="R97" i="2"/>
  <c r="R106" i="2"/>
  <c r="R115" i="2"/>
  <c r="R125" i="2"/>
  <c r="R134" i="2"/>
  <c r="R142" i="2"/>
  <c r="R150" i="2"/>
  <c r="R158" i="2"/>
  <c r="R166" i="2"/>
  <c r="R174" i="2"/>
  <c r="R182" i="2"/>
  <c r="R178" i="2"/>
  <c r="R155" i="2"/>
  <c r="R137" i="2"/>
  <c r="R111" i="2"/>
  <c r="R85" i="2"/>
  <c r="R64" i="2"/>
  <c r="R38" i="2"/>
  <c r="AV229" i="2"/>
  <c r="AY229" i="2"/>
  <c r="AK24" i="2"/>
  <c r="AK34" i="2"/>
  <c r="AK56" i="2"/>
  <c r="AH123" i="2"/>
  <c r="AY39" i="2"/>
  <c r="AV187" i="2"/>
  <c r="AY201" i="2"/>
  <c r="BM41" i="2"/>
  <c r="BX69" i="2"/>
  <c r="CA156" i="2"/>
  <c r="R177" i="2"/>
  <c r="R154" i="2"/>
  <c r="R130" i="2"/>
  <c r="R110" i="2"/>
  <c r="R83" i="2"/>
  <c r="R57" i="2"/>
  <c r="R37" i="2"/>
  <c r="AK10" i="2"/>
  <c r="AK28" i="2"/>
  <c r="AH141" i="2"/>
  <c r="AV19" i="2"/>
  <c r="AY47" i="2"/>
  <c r="AV111" i="2"/>
  <c r="AY111" i="2"/>
  <c r="AY158" i="2"/>
  <c r="AY169" i="2"/>
  <c r="AY198" i="2"/>
  <c r="BJ38" i="2"/>
  <c r="BM38" i="2"/>
  <c r="BJ89" i="2"/>
  <c r="BM151" i="2"/>
  <c r="BX8" i="2"/>
  <c r="CA8" i="2"/>
  <c r="CA15" i="2"/>
  <c r="CA72" i="2"/>
  <c r="R171" i="2"/>
  <c r="R153" i="2"/>
  <c r="R129" i="2"/>
  <c r="R103" i="2"/>
  <c r="R82" i="2"/>
  <c r="R56" i="2"/>
  <c r="R29" i="2"/>
  <c r="AK12" i="2"/>
  <c r="BM30" i="2"/>
  <c r="BJ78" i="2"/>
  <c r="BM78" i="2"/>
  <c r="CA145" i="2"/>
  <c r="R170" i="2"/>
  <c r="R147" i="2"/>
  <c r="R128" i="2"/>
  <c r="R102" i="2"/>
  <c r="R75" i="2"/>
  <c r="R55" i="2"/>
  <c r="R26" i="2"/>
  <c r="AV108" i="2"/>
  <c r="AY108" i="2"/>
  <c r="BJ27" i="2"/>
  <c r="BM27" i="2"/>
  <c r="BX46" i="2"/>
  <c r="CA46" i="2"/>
  <c r="R13" i="2"/>
  <c r="R187" i="2"/>
  <c r="R169" i="2"/>
  <c r="R146" i="2"/>
  <c r="R121" i="2"/>
  <c r="R101" i="2"/>
  <c r="R74" i="2"/>
  <c r="R48" i="2"/>
  <c r="R25" i="2"/>
  <c r="AY59" i="2"/>
  <c r="AY181" i="2"/>
  <c r="AY191" i="2"/>
  <c r="AY209" i="2"/>
  <c r="AY219" i="2"/>
  <c r="BM152" i="2"/>
  <c r="BM155" i="2"/>
  <c r="CA59" i="2"/>
  <c r="CA110" i="2"/>
  <c r="CA139" i="2"/>
  <c r="CA160" i="2"/>
  <c r="CA168" i="2"/>
  <c r="CA192" i="2"/>
  <c r="CA210" i="2"/>
  <c r="CA223" i="2"/>
  <c r="R184" i="2"/>
  <c r="R176" i="2"/>
  <c r="R168" i="2"/>
  <c r="R160" i="2"/>
  <c r="R152" i="2"/>
  <c r="R144" i="2"/>
  <c r="R136" i="2"/>
  <c r="R127" i="2"/>
  <c r="R118" i="2"/>
  <c r="R109" i="2"/>
  <c r="R99" i="2"/>
  <c r="R90" i="2"/>
  <c r="R81" i="2"/>
  <c r="R72" i="2"/>
  <c r="R63" i="2"/>
  <c r="R54" i="2"/>
  <c r="R45" i="2"/>
  <c r="R34" i="2"/>
  <c r="R24" i="2"/>
  <c r="R14" i="2"/>
  <c r="AY85" i="2"/>
  <c r="AY174" i="2"/>
  <c r="AY202" i="2"/>
  <c r="AY213" i="2"/>
  <c r="AY216" i="2"/>
  <c r="BM31" i="2"/>
  <c r="BM61" i="2"/>
  <c r="CA82" i="2"/>
  <c r="CA157" i="2"/>
  <c r="CA220" i="2"/>
  <c r="R183" i="2"/>
  <c r="R175" i="2"/>
  <c r="R167" i="2"/>
  <c r="R159" i="2"/>
  <c r="R151" i="2"/>
  <c r="R143" i="2"/>
  <c r="R135" i="2"/>
  <c r="R126" i="2"/>
  <c r="R117" i="2"/>
  <c r="R107" i="2"/>
  <c r="R98" i="2"/>
  <c r="R89" i="2"/>
  <c r="R80" i="2"/>
  <c r="R71" i="2"/>
  <c r="R62" i="2"/>
  <c r="R53" i="2"/>
  <c r="R43" i="2"/>
  <c r="R33" i="2"/>
  <c r="R23" i="2"/>
  <c r="AY88" i="2"/>
  <c r="AY119" i="2"/>
  <c r="AY144" i="2"/>
  <c r="AY152" i="2"/>
  <c r="BX182" i="2"/>
  <c r="R11" i="2"/>
  <c r="R19" i="2"/>
  <c r="R27" i="2"/>
  <c r="R35" i="2"/>
  <c r="R12" i="2"/>
  <c r="R20" i="2"/>
  <c r="R28" i="2"/>
  <c r="R36" i="2"/>
  <c r="R44" i="2"/>
  <c r="R52" i="2"/>
  <c r="R60" i="2"/>
  <c r="R68" i="2"/>
  <c r="R76" i="2"/>
  <c r="R84" i="2"/>
  <c r="R92" i="2"/>
  <c r="R100" i="2"/>
  <c r="R108" i="2"/>
  <c r="R116" i="2"/>
  <c r="R124" i="2"/>
  <c r="R132" i="2"/>
  <c r="R10" i="2"/>
  <c r="R189" i="2"/>
  <c r="R181" i="2"/>
  <c r="R173" i="2"/>
  <c r="R165" i="2"/>
  <c r="R157" i="2"/>
  <c r="R149" i="2"/>
  <c r="R141" i="2"/>
  <c r="R133" i="2"/>
  <c r="R123" i="2"/>
  <c r="R114" i="2"/>
  <c r="R105" i="2"/>
  <c r="R96" i="2"/>
  <c r="R87" i="2"/>
  <c r="R78" i="2"/>
  <c r="R69" i="2"/>
  <c r="R59" i="2"/>
  <c r="R50" i="2"/>
  <c r="R41" i="2"/>
  <c r="R31" i="2"/>
  <c r="R21" i="2"/>
  <c r="AY86" i="2"/>
  <c r="AY165" i="2"/>
  <c r="AY186" i="2"/>
  <c r="AY224" i="2"/>
  <c r="AY238" i="2"/>
  <c r="BM19" i="2"/>
  <c r="BM43" i="2"/>
  <c r="BM46" i="2"/>
  <c r="BM91" i="2"/>
  <c r="CA41" i="2"/>
  <c r="CA95" i="2"/>
  <c r="CA179" i="2"/>
  <c r="AK17" i="2"/>
  <c r="AH19" i="2"/>
  <c r="AK26" i="2"/>
  <c r="AK30" i="2"/>
  <c r="AK35" i="2"/>
  <c r="AK38" i="2"/>
  <c r="AH70" i="2"/>
  <c r="AK72" i="2"/>
  <c r="AK79" i="2"/>
  <c r="AH105" i="2"/>
  <c r="AH109" i="2"/>
  <c r="AK121" i="2"/>
  <c r="AH131" i="2"/>
  <c r="AY25" i="2"/>
  <c r="AH21" i="2"/>
  <c r="AH45" i="2"/>
  <c r="AH50" i="2"/>
  <c r="AH58" i="2"/>
  <c r="AH66" i="2"/>
  <c r="AH77" i="2"/>
  <c r="AH85" i="2"/>
  <c r="AH92" i="2"/>
  <c r="AH95" i="2"/>
  <c r="AH98" i="2"/>
  <c r="AK107" i="2"/>
  <c r="AH127" i="2"/>
  <c r="AH144" i="2"/>
  <c r="AH149" i="2"/>
  <c r="AH151" i="2"/>
  <c r="AK153" i="2"/>
  <c r="AH160" i="2"/>
  <c r="AV38" i="2"/>
  <c r="AY38" i="2"/>
  <c r="AK11" i="2"/>
  <c r="AH17" i="2"/>
  <c r="AK21" i="2"/>
  <c r="AH27" i="2"/>
  <c r="AK42" i="2"/>
  <c r="AK45" i="2"/>
  <c r="AH48" i="2"/>
  <c r="AH53" i="2"/>
  <c r="AH56" i="2"/>
  <c r="AH61" i="2"/>
  <c r="AH64" i="2"/>
  <c r="AH116" i="2"/>
  <c r="AH120" i="2"/>
  <c r="AK137" i="2"/>
  <c r="AH139" i="2"/>
  <c r="AH157" i="2"/>
  <c r="AV26" i="2"/>
  <c r="AV45" i="2"/>
  <c r="AV16" i="2"/>
  <c r="AV29" i="2"/>
  <c r="AH20" i="2"/>
  <c r="AK25" i="2"/>
  <c r="AK27" i="2"/>
  <c r="AH37" i="2"/>
  <c r="AH46" i="2"/>
  <c r="AH73" i="2"/>
  <c r="AK116" i="2"/>
  <c r="AK120" i="2"/>
  <c r="AH132" i="2"/>
  <c r="AH142" i="2"/>
  <c r="AK166" i="2"/>
  <c r="AV23" i="2"/>
  <c r="AY23" i="2"/>
  <c r="AK37" i="2"/>
  <c r="AK46" i="2"/>
  <c r="AK78" i="2"/>
  <c r="AK86" i="2"/>
  <c r="AK88" i="2"/>
  <c r="AK108" i="2"/>
  <c r="AV30" i="2"/>
  <c r="AK41" i="2"/>
  <c r="AV48" i="2"/>
  <c r="AV63" i="2"/>
  <c r="AV72" i="2"/>
  <c r="AV77" i="2"/>
  <c r="AY125" i="2"/>
  <c r="AV140" i="2"/>
  <c r="AV173" i="2"/>
  <c r="AV200" i="2"/>
  <c r="BJ11" i="2"/>
  <c r="BM11" i="2"/>
  <c r="BJ50" i="2"/>
  <c r="AY26" i="2"/>
  <c r="AV28" i="2"/>
  <c r="AV44" i="2"/>
  <c r="AY46" i="2"/>
  <c r="AY77" i="2"/>
  <c r="AV89" i="2"/>
  <c r="AV101" i="2"/>
  <c r="AY103" i="2"/>
  <c r="AV106" i="2"/>
  <c r="AV109" i="2"/>
  <c r="AV112" i="2"/>
  <c r="AV115" i="2"/>
  <c r="AV120" i="2"/>
  <c r="AV123" i="2"/>
  <c r="AY128" i="2"/>
  <c r="AY131" i="2"/>
  <c r="AY140" i="2"/>
  <c r="AY145" i="2"/>
  <c r="AV157" i="2"/>
  <c r="AV176" i="2"/>
  <c r="AV188" i="2"/>
  <c r="AY205" i="2"/>
  <c r="AV239" i="2"/>
  <c r="BJ8" i="2"/>
  <c r="BM8" i="2"/>
  <c r="BM14" i="2"/>
  <c r="BJ77" i="2"/>
  <c r="BM77" i="2"/>
  <c r="AY17" i="2"/>
  <c r="AV24" i="2"/>
  <c r="AY31" i="2"/>
  <c r="AV36" i="2"/>
  <c r="AV41" i="2"/>
  <c r="AY43" i="2"/>
  <c r="AV68" i="2"/>
  <c r="AV75" i="2"/>
  <c r="AY87" i="2"/>
  <c r="AY106" i="2"/>
  <c r="AY109" i="2"/>
  <c r="AY120" i="2"/>
  <c r="AY123" i="2"/>
  <c r="AV126" i="2"/>
  <c r="AV142" i="2"/>
  <c r="AY157" i="2"/>
  <c r="AY160" i="2"/>
  <c r="AV168" i="2"/>
  <c r="AY190" i="2"/>
  <c r="AV197" i="2"/>
  <c r="AV203" i="2"/>
  <c r="AV210" i="2"/>
  <c r="AY218" i="2"/>
  <c r="AY234" i="2"/>
  <c r="BJ12" i="2"/>
  <c r="BJ47" i="2"/>
  <c r="BM47" i="2"/>
  <c r="AV12" i="2"/>
  <c r="AY28" i="2"/>
  <c r="AY52" i="2"/>
  <c r="AY61" i="2"/>
  <c r="AY113" i="2"/>
  <c r="AY164" i="2"/>
  <c r="AY176" i="2"/>
  <c r="AY188" i="2"/>
  <c r="AY195" i="2"/>
  <c r="AY237" i="2"/>
  <c r="BJ28" i="2"/>
  <c r="BM28" i="2"/>
  <c r="BJ68" i="2"/>
  <c r="BM68" i="2"/>
  <c r="BJ22" i="2"/>
  <c r="BM22" i="2"/>
  <c r="AV55" i="2"/>
  <c r="AY78" i="2"/>
  <c r="AV155" i="2"/>
  <c r="AV177" i="2"/>
  <c r="AV189" i="2"/>
  <c r="AY194" i="2"/>
  <c r="AY207" i="2"/>
  <c r="BM45" i="2"/>
  <c r="BM79" i="2"/>
  <c r="BJ79" i="2"/>
  <c r="AY15" i="2"/>
  <c r="AY21" i="2"/>
  <c r="AY27" i="2"/>
  <c r="AV40" i="2"/>
  <c r="AY55" i="2"/>
  <c r="AY60" i="2"/>
  <c r="AV67" i="2"/>
  <c r="AY71" i="2"/>
  <c r="AV74" i="2"/>
  <c r="AY83" i="2"/>
  <c r="AY97" i="2"/>
  <c r="AV100" i="2"/>
  <c r="AY105" i="2"/>
  <c r="AV114" i="2"/>
  <c r="AY130" i="2"/>
  <c r="AY133" i="2"/>
  <c r="AY136" i="2"/>
  <c r="AY141" i="2"/>
  <c r="AY155" i="2"/>
  <c r="AV169" i="2"/>
  <c r="AY177" i="2"/>
  <c r="AV194" i="2"/>
  <c r="AY199" i="2"/>
  <c r="AV207" i="2"/>
  <c r="AV222" i="2"/>
  <c r="AV227" i="2"/>
  <c r="AV230" i="2"/>
  <c r="AV238" i="2"/>
  <c r="BJ16" i="2"/>
  <c r="BJ23" i="2"/>
  <c r="BJ36" i="2"/>
  <c r="BJ39" i="2"/>
  <c r="BM39" i="2"/>
  <c r="BJ63" i="2"/>
  <c r="BM9" i="2"/>
  <c r="BM17" i="2"/>
  <c r="BM50" i="2"/>
  <c r="BJ98" i="2"/>
  <c r="BJ101" i="2"/>
  <c r="BJ104" i="2"/>
  <c r="BJ118" i="2"/>
  <c r="CA49" i="2"/>
  <c r="BX49" i="2"/>
  <c r="CA132" i="2"/>
  <c r="BX132" i="2"/>
  <c r="CA197" i="2"/>
  <c r="BX197" i="2"/>
  <c r="BM10" i="2"/>
  <c r="BJ15" i="2"/>
  <c r="BM18" i="2"/>
  <c r="BM29" i="2"/>
  <c r="BM40" i="2"/>
  <c r="BJ73" i="2"/>
  <c r="BM83" i="2"/>
  <c r="BM88" i="2"/>
  <c r="BM96" i="2"/>
  <c r="BJ107" i="2"/>
  <c r="BJ109" i="2"/>
  <c r="BM112" i="2"/>
  <c r="BM121" i="2"/>
  <c r="BJ144" i="2"/>
  <c r="BM146" i="2"/>
  <c r="BM150" i="2"/>
  <c r="BJ152" i="2"/>
  <c r="BX20" i="2"/>
  <c r="CA53" i="2"/>
  <c r="CA86" i="2"/>
  <c r="BX86" i="2"/>
  <c r="BX94" i="2"/>
  <c r="BM32" i="2"/>
  <c r="BM48" i="2"/>
  <c r="BM60" i="2"/>
  <c r="BM84" i="2"/>
  <c r="BM147" i="2"/>
  <c r="CA11" i="2"/>
  <c r="BX11" i="2"/>
  <c r="BX119" i="2"/>
  <c r="BX171" i="2"/>
  <c r="CA171" i="2"/>
  <c r="BM24" i="2"/>
  <c r="BJ32" i="2"/>
  <c r="BM125" i="2"/>
  <c r="BM153" i="2"/>
  <c r="BM72" i="2"/>
  <c r="BX44" i="2"/>
  <c r="BX76" i="2"/>
  <c r="CA51" i="2"/>
  <c r="BX51" i="2"/>
  <c r="BM33" i="2"/>
  <c r="BM42" i="2"/>
  <c r="BM44" i="2"/>
  <c r="BM49" i="2"/>
  <c r="BM56" i="2"/>
  <c r="BM58" i="2"/>
  <c r="BM67" i="2"/>
  <c r="BM70" i="2"/>
  <c r="BM75" i="2"/>
  <c r="BJ85" i="2"/>
  <c r="BJ95" i="2"/>
  <c r="BM97" i="2"/>
  <c r="BM100" i="2"/>
  <c r="BM103" i="2"/>
  <c r="BM108" i="2"/>
  <c r="BM116" i="2"/>
  <c r="BM128" i="2"/>
  <c r="BJ130" i="2"/>
  <c r="BM145" i="2"/>
  <c r="BJ156" i="2"/>
  <c r="BX9" i="2"/>
  <c r="CA9" i="2"/>
  <c r="CA55" i="2"/>
  <c r="CA70" i="2"/>
  <c r="BX88" i="2"/>
  <c r="BM106" i="2"/>
  <c r="BM126" i="2"/>
  <c r="BM143" i="2"/>
  <c r="CA39" i="2"/>
  <c r="BX39" i="2"/>
  <c r="CA114" i="2"/>
  <c r="BX114" i="2"/>
  <c r="CA189" i="2"/>
  <c r="BX189" i="2"/>
  <c r="BX67" i="2"/>
  <c r="BX77" i="2"/>
  <c r="CA85" i="2"/>
  <c r="CA87" i="2"/>
  <c r="CA105" i="2"/>
  <c r="CA115" i="2"/>
  <c r="CA123" i="2"/>
  <c r="BX133" i="2"/>
  <c r="BX135" i="2"/>
  <c r="BX140" i="2"/>
  <c r="CA198" i="2"/>
  <c r="CA207" i="2"/>
  <c r="CA215" i="2"/>
  <c r="BX12" i="2"/>
  <c r="BX28" i="2"/>
  <c r="BX31" i="2"/>
  <c r="CA38" i="2"/>
  <c r="CA50" i="2"/>
  <c r="CA93" i="2"/>
  <c r="CA118" i="2"/>
  <c r="BX121" i="2"/>
  <c r="BX129" i="2"/>
  <c r="CA131" i="2"/>
  <c r="BX142" i="2"/>
  <c r="BX146" i="2"/>
  <c r="CA150" i="2"/>
  <c r="CA153" i="2"/>
  <c r="CA158" i="2"/>
  <c r="BX166" i="2"/>
  <c r="BX168" i="2"/>
  <c r="CA173" i="2"/>
  <c r="CA180" i="2"/>
  <c r="BX186" i="2"/>
  <c r="CA84" i="2"/>
  <c r="CA96" i="2"/>
  <c r="CA111" i="2"/>
  <c r="CA129" i="2"/>
  <c r="CA166" i="2"/>
  <c r="CA186" i="2"/>
  <c r="CA228" i="2"/>
  <c r="CA143" i="2"/>
  <c r="CA147" i="2"/>
  <c r="BX174" i="2"/>
  <c r="BX176" i="2"/>
  <c r="CA194" i="2"/>
  <c r="CA200" i="2"/>
  <c r="CA203" i="2"/>
  <c r="CA211" i="2"/>
  <c r="CA24" i="2"/>
  <c r="BX27" i="2"/>
  <c r="BX32" i="2"/>
  <c r="BX35" i="2"/>
  <c r="CA68" i="2"/>
  <c r="CA92" i="2"/>
  <c r="BX99" i="2"/>
  <c r="CA14" i="2"/>
  <c r="CA16" i="2"/>
  <c r="BX19" i="2"/>
  <c r="BX24" i="2"/>
  <c r="BX97" i="2"/>
  <c r="CA99" i="2"/>
  <c r="CA10" i="2"/>
  <c r="CA152" i="2"/>
  <c r="CA155" i="2"/>
  <c r="CA162" i="2"/>
  <c r="CA167" i="2"/>
  <c r="BX190" i="2"/>
  <c r="CA195" i="2"/>
  <c r="BX198" i="2"/>
  <c r="CA201" i="2"/>
  <c r="CA204" i="2"/>
  <c r="BX215" i="2"/>
  <c r="CA226" i="2"/>
  <c r="CA37" i="2"/>
  <c r="BX37" i="2"/>
  <c r="CA128" i="2"/>
  <c r="BX128" i="2"/>
  <c r="CA13" i="2"/>
  <c r="BX13" i="2"/>
  <c r="BX74" i="2"/>
  <c r="CA74" i="2"/>
  <c r="CA18" i="2"/>
  <c r="BX18" i="2"/>
  <c r="CA21" i="2"/>
  <c r="BX21" i="2"/>
  <c r="CA48" i="2"/>
  <c r="BX48" i="2"/>
  <c r="CA56" i="2"/>
  <c r="BX56" i="2"/>
  <c r="CA64" i="2"/>
  <c r="BX64" i="2"/>
  <c r="CA124" i="2"/>
  <c r="BX124" i="2"/>
  <c r="BV7" i="2"/>
  <c r="BX75" i="2"/>
  <c r="CA75" i="2"/>
  <c r="BX10" i="2"/>
  <c r="CA45" i="2"/>
  <c r="BX45" i="2"/>
  <c r="BX80" i="2"/>
  <c r="CA80" i="2"/>
  <c r="CA107" i="2"/>
  <c r="BX107" i="2"/>
  <c r="BX120" i="2"/>
  <c r="CA120" i="2"/>
  <c r="BX17" i="2"/>
  <c r="CA17" i="2"/>
  <c r="CA29" i="2"/>
  <c r="BX29" i="2"/>
  <c r="CA52" i="2"/>
  <c r="BX52" i="2"/>
  <c r="CA60" i="2"/>
  <c r="BX60" i="2"/>
  <c r="BX136" i="2"/>
  <c r="CA136" i="2"/>
  <c r="CA71" i="2"/>
  <c r="BX71" i="2"/>
  <c r="BX78" i="2"/>
  <c r="BX116" i="2"/>
  <c r="CA116" i="2"/>
  <c r="CA25" i="2"/>
  <c r="BX26" i="2"/>
  <c r="CA33" i="2"/>
  <c r="BX34" i="2"/>
  <c r="BX42" i="2"/>
  <c r="CA54" i="2"/>
  <c r="CA58" i="2"/>
  <c r="CA62" i="2"/>
  <c r="CA66" i="2"/>
  <c r="BX68" i="2"/>
  <c r="CA164" i="2"/>
  <c r="BX164" i="2"/>
  <c r="CA12" i="2"/>
  <c r="CA20" i="2"/>
  <c r="CA28" i="2"/>
  <c r="CA36" i="2"/>
  <c r="CA44" i="2"/>
  <c r="CA81" i="2"/>
  <c r="BX81" i="2"/>
  <c r="BX137" i="2"/>
  <c r="CA149" i="2"/>
  <c r="BX149" i="2"/>
  <c r="CA187" i="2"/>
  <c r="BX187" i="2"/>
  <c r="CA26" i="2"/>
  <c r="CA34" i="2"/>
  <c r="CA42" i="2"/>
  <c r="CA73" i="2"/>
  <c r="CA137" i="2"/>
  <c r="BX73" i="2"/>
  <c r="CA76" i="2"/>
  <c r="CA79" i="2"/>
  <c r="BX83" i="2"/>
  <c r="CA83" i="2"/>
  <c r="CA108" i="2"/>
  <c r="CA213" i="2"/>
  <c r="BX213" i="2"/>
  <c r="CA88" i="2"/>
  <c r="BX89" i="2"/>
  <c r="CA91" i="2"/>
  <c r="CA94" i="2"/>
  <c r="CA97" i="2"/>
  <c r="BX98" i="2"/>
  <c r="CA100" i="2"/>
  <c r="BX101" i="2"/>
  <c r="CA103" i="2"/>
  <c r="BX104" i="2"/>
  <c r="BX113" i="2"/>
  <c r="CA117" i="2"/>
  <c r="CA119" i="2"/>
  <c r="CA126" i="2"/>
  <c r="CA165" i="2"/>
  <c r="CA172" i="2"/>
  <c r="BX172" i="2"/>
  <c r="CA106" i="2"/>
  <c r="CA112" i="2"/>
  <c r="CA134" i="2"/>
  <c r="BX143" i="2"/>
  <c r="CA185" i="2"/>
  <c r="BX185" i="2"/>
  <c r="CA98" i="2"/>
  <c r="CA101" i="2"/>
  <c r="CA104" i="2"/>
  <c r="CA130" i="2"/>
  <c r="BX130" i="2"/>
  <c r="CA181" i="2"/>
  <c r="BX181" i="2"/>
  <c r="CA183" i="2"/>
  <c r="BX183" i="2"/>
  <c r="CA161" i="2"/>
  <c r="BX161" i="2"/>
  <c r="BX122" i="2"/>
  <c r="BX184" i="2"/>
  <c r="CA184" i="2"/>
  <c r="CA221" i="2"/>
  <c r="BX221" i="2"/>
  <c r="CA148" i="2"/>
  <c r="BX147" i="2"/>
  <c r="BX150" i="2"/>
  <c r="BX153" i="2"/>
  <c r="BX159" i="2"/>
  <c r="BX162" i="2"/>
  <c r="BX170" i="2"/>
  <c r="BX178" i="2"/>
  <c r="CA188" i="2"/>
  <c r="CA199" i="2"/>
  <c r="BX199" i="2"/>
  <c r="CA205" i="2"/>
  <c r="BX205" i="2"/>
  <c r="CA216" i="2"/>
  <c r="BX216" i="2"/>
  <c r="CA209" i="2"/>
  <c r="BX209" i="2"/>
  <c r="CA193" i="2"/>
  <c r="BX193" i="2"/>
  <c r="CA196" i="2"/>
  <c r="BX196" i="2"/>
  <c r="CA224" i="2"/>
  <c r="BX224" i="2"/>
  <c r="BX191" i="2"/>
  <c r="BX202" i="2"/>
  <c r="BX206" i="2"/>
  <c r="BX219" i="2"/>
  <c r="BX227" i="2"/>
  <c r="BM102" i="2"/>
  <c r="BJ102" i="2"/>
  <c r="BM111" i="2"/>
  <c r="BJ111" i="2"/>
  <c r="BH7" i="2"/>
  <c r="BJ10" i="2"/>
  <c r="BJ18" i="2"/>
  <c r="BJ26" i="2"/>
  <c r="BJ34" i="2"/>
  <c r="BJ42" i="2"/>
  <c r="BJ52" i="2"/>
  <c r="BK7" i="2"/>
  <c r="BJ13" i="2"/>
  <c r="BJ21" i="2"/>
  <c r="BJ29" i="2"/>
  <c r="BJ37" i="2"/>
  <c r="BJ45" i="2"/>
  <c r="BJ48" i="2"/>
  <c r="BJ59" i="2"/>
  <c r="BJ70" i="2"/>
  <c r="BM105" i="2"/>
  <c r="BJ105" i="2"/>
  <c r="BJ72" i="2"/>
  <c r="BM82" i="2"/>
  <c r="BJ82" i="2"/>
  <c r="BM52" i="2"/>
  <c r="BM65" i="2"/>
  <c r="BJ75" i="2"/>
  <c r="BM99" i="2"/>
  <c r="BJ99" i="2"/>
  <c r="BM53" i="2"/>
  <c r="BM59" i="2"/>
  <c r="BM71" i="2"/>
  <c r="BM90" i="2"/>
  <c r="BJ90" i="2"/>
  <c r="BM74" i="2"/>
  <c r="BM81" i="2"/>
  <c r="BJ84" i="2"/>
  <c r="BM87" i="2"/>
  <c r="BJ87" i="2"/>
  <c r="BJ120" i="2"/>
  <c r="BM120" i="2"/>
  <c r="BM86" i="2"/>
  <c r="BJ93" i="2"/>
  <c r="BJ96" i="2"/>
  <c r="BM109" i="2"/>
  <c r="BM136" i="2"/>
  <c r="BJ136" i="2"/>
  <c r="BM133" i="2"/>
  <c r="BJ133" i="2"/>
  <c r="BM107" i="2"/>
  <c r="BM110" i="2"/>
  <c r="BJ128" i="2"/>
  <c r="BM122" i="2"/>
  <c r="BJ123" i="2"/>
  <c r="BM123" i="2"/>
  <c r="BJ125" i="2"/>
  <c r="BM135" i="2"/>
  <c r="BJ121" i="2"/>
  <c r="BJ124" i="2"/>
  <c r="BM131" i="2"/>
  <c r="BJ132" i="2"/>
  <c r="BM148" i="2"/>
  <c r="BJ149" i="2"/>
  <c r="BM138" i="2"/>
  <c r="BM141" i="2"/>
  <c r="BM144" i="2"/>
  <c r="AY14" i="2"/>
  <c r="AY22" i="2"/>
  <c r="AY34" i="2"/>
  <c r="AY35" i="2"/>
  <c r="AV37" i="2"/>
  <c r="AV13" i="2"/>
  <c r="AV21" i="2"/>
  <c r="AY54" i="2"/>
  <c r="AV54" i="2"/>
  <c r="AV61" i="2"/>
  <c r="AY81" i="2"/>
  <c r="AV81" i="2"/>
  <c r="AV90" i="2"/>
  <c r="AY90" i="2"/>
  <c r="AY95" i="2"/>
  <c r="AV95" i="2"/>
  <c r="AY110" i="2"/>
  <c r="AV110" i="2"/>
  <c r="AY33" i="2"/>
  <c r="AY50" i="2"/>
  <c r="AY64" i="2"/>
  <c r="AV64" i="2"/>
  <c r="AZ7" i="2"/>
  <c r="AV25" i="2"/>
  <c r="AY30" i="2"/>
  <c r="AV33" i="2"/>
  <c r="AY45" i="2"/>
  <c r="AY48" i="2"/>
  <c r="AV50" i="2"/>
  <c r="AV51" i="2"/>
  <c r="AY58" i="2"/>
  <c r="AV58" i="2"/>
  <c r="AY82" i="2"/>
  <c r="AV82" i="2"/>
  <c r="AY84" i="2"/>
  <c r="AY91" i="2"/>
  <c r="AY10" i="2"/>
  <c r="AY18" i="2"/>
  <c r="AV52" i="2"/>
  <c r="AY76" i="2"/>
  <c r="AV76" i="2"/>
  <c r="AY149" i="2"/>
  <c r="AV149" i="2"/>
  <c r="AV9" i="2"/>
  <c r="AY16" i="2"/>
  <c r="AV17" i="2"/>
  <c r="AY24" i="2"/>
  <c r="AY42" i="2"/>
  <c r="AV49" i="2"/>
  <c r="AY53" i="2"/>
  <c r="AY70" i="2"/>
  <c r="AV70" i="2"/>
  <c r="AY73" i="2"/>
  <c r="AV73" i="2"/>
  <c r="AV154" i="2"/>
  <c r="AY154" i="2"/>
  <c r="AV56" i="2"/>
  <c r="AY62" i="2"/>
  <c r="AV62" i="2"/>
  <c r="AY66" i="2"/>
  <c r="AV66" i="2"/>
  <c r="AY132" i="2"/>
  <c r="AV132" i="2"/>
  <c r="AY51" i="2"/>
  <c r="AY49" i="2"/>
  <c r="AT7" i="2"/>
  <c r="AY29" i="2"/>
  <c r="AY138" i="2"/>
  <c r="AV138" i="2"/>
  <c r="AV69" i="2"/>
  <c r="AV84" i="2"/>
  <c r="AY96" i="2"/>
  <c r="AV96" i="2"/>
  <c r="AY69" i="2"/>
  <c r="AY121" i="2"/>
  <c r="AV121" i="2"/>
  <c r="AY107" i="2"/>
  <c r="AV107" i="2"/>
  <c r="AY129" i="2"/>
  <c r="AV129" i="2"/>
  <c r="AY147" i="2"/>
  <c r="AV147" i="2"/>
  <c r="AY150" i="2"/>
  <c r="AV150" i="2"/>
  <c r="AY118" i="2"/>
  <c r="AV118" i="2"/>
  <c r="AV163" i="2"/>
  <c r="AY163" i="2"/>
  <c r="AY93" i="2"/>
  <c r="AV93" i="2"/>
  <c r="AV98" i="2"/>
  <c r="AY99" i="2"/>
  <c r="AY102" i="2"/>
  <c r="AV102" i="2"/>
  <c r="AY153" i="2"/>
  <c r="AV153" i="2"/>
  <c r="AY156" i="2"/>
  <c r="AV156" i="2"/>
  <c r="AY92" i="2"/>
  <c r="AY124" i="2"/>
  <c r="AV124" i="2"/>
  <c r="AV148" i="2"/>
  <c r="AY148" i="2"/>
  <c r="AV151" i="2"/>
  <c r="AY151" i="2"/>
  <c r="AY175" i="2"/>
  <c r="AV175" i="2"/>
  <c r="AY217" i="2"/>
  <c r="AV217" i="2"/>
  <c r="AY137" i="2"/>
  <c r="AY172" i="2"/>
  <c r="AV172" i="2"/>
  <c r="AY101" i="2"/>
  <c r="AY104" i="2"/>
  <c r="AV105" i="2"/>
  <c r="AY112" i="2"/>
  <c r="AV113" i="2"/>
  <c r="AY115" i="2"/>
  <c r="AV116" i="2"/>
  <c r="AY126" i="2"/>
  <c r="AV127" i="2"/>
  <c r="AY134" i="2"/>
  <c r="AV135" i="2"/>
  <c r="AV139" i="2"/>
  <c r="AY161" i="2"/>
  <c r="AY167" i="2"/>
  <c r="AV167" i="2"/>
  <c r="AY183" i="2"/>
  <c r="AV183" i="2"/>
  <c r="AY159" i="2"/>
  <c r="AV159" i="2"/>
  <c r="AY180" i="2"/>
  <c r="AV180" i="2"/>
  <c r="AY171" i="2"/>
  <c r="AY179" i="2"/>
  <c r="AY228" i="2"/>
  <c r="AV228" i="2"/>
  <c r="AV162" i="2"/>
  <c r="AV170" i="2"/>
  <c r="AV178" i="2"/>
  <c r="AV184" i="2"/>
  <c r="AY225" i="2"/>
  <c r="AV225" i="2"/>
  <c r="AY211" i="2"/>
  <c r="AV211" i="2"/>
  <c r="AY236" i="2"/>
  <c r="AV236" i="2"/>
  <c r="AY185" i="2"/>
  <c r="AY192" i="2"/>
  <c r="AV192" i="2"/>
  <c r="AY204" i="2"/>
  <c r="AY208" i="2"/>
  <c r="AY220" i="2"/>
  <c r="AV220" i="2"/>
  <c r="AY233" i="2"/>
  <c r="AV233" i="2"/>
  <c r="AY210" i="2"/>
  <c r="AY214" i="2"/>
  <c r="AV215" i="2"/>
  <c r="AY222" i="2"/>
  <c r="AV223" i="2"/>
  <c r="AY230" i="2"/>
  <c r="AV231" i="2"/>
  <c r="AY239" i="2"/>
  <c r="AH8" i="2"/>
  <c r="AK23" i="2"/>
  <c r="AH23" i="2"/>
  <c r="AH25" i="2"/>
  <c r="AK39" i="2"/>
  <c r="AH39" i="2"/>
  <c r="AK55" i="2"/>
  <c r="AH55" i="2"/>
  <c r="AH9" i="2"/>
  <c r="AH13" i="2"/>
  <c r="AK15" i="2"/>
  <c r="AH15" i="2"/>
  <c r="AH103" i="2"/>
  <c r="AK103" i="2"/>
  <c r="AK13" i="2"/>
  <c r="AK47" i="2"/>
  <c r="AH47" i="2"/>
  <c r="AH162" i="2"/>
  <c r="AK162" i="2"/>
  <c r="AH67" i="2"/>
  <c r="AK67" i="2"/>
  <c r="AK8" i="2"/>
  <c r="AK9" i="2"/>
  <c r="AH36" i="2"/>
  <c r="AK63" i="2"/>
  <c r="AH63" i="2"/>
  <c r="AK101" i="2"/>
  <c r="AH101" i="2"/>
  <c r="AK16" i="2"/>
  <c r="AK18" i="2"/>
  <c r="AK31" i="2"/>
  <c r="AH31" i="2"/>
  <c r="AH33" i="2"/>
  <c r="AH41" i="2"/>
  <c r="AK51" i="2"/>
  <c r="AH51" i="2"/>
  <c r="AK59" i="2"/>
  <c r="AH59" i="2"/>
  <c r="AK43" i="2"/>
  <c r="AH44" i="2"/>
  <c r="AK49" i="2"/>
  <c r="AK53" i="2"/>
  <c r="AK57" i="2"/>
  <c r="AK61" i="2"/>
  <c r="AK65" i="2"/>
  <c r="AK74" i="2"/>
  <c r="AH74" i="2"/>
  <c r="AK75" i="2"/>
  <c r="AH125" i="2"/>
  <c r="AK125" i="2"/>
  <c r="AK83" i="2"/>
  <c r="AH83" i="2"/>
  <c r="AK84" i="2"/>
  <c r="AK110" i="2"/>
  <c r="AH110" i="2"/>
  <c r="AH112" i="2"/>
  <c r="AK119" i="2"/>
  <c r="AH119" i="2"/>
  <c r="AK50" i="2"/>
  <c r="AK54" i="2"/>
  <c r="AK58" i="2"/>
  <c r="AK62" i="2"/>
  <c r="AK66" i="2"/>
  <c r="AK155" i="2"/>
  <c r="AH155" i="2"/>
  <c r="AK44" i="2"/>
  <c r="AK71" i="2"/>
  <c r="AH81" i="2"/>
  <c r="AH87" i="2"/>
  <c r="AK87" i="2"/>
  <c r="AH114" i="2"/>
  <c r="AH96" i="2"/>
  <c r="AK96" i="2"/>
  <c r="AH100" i="2"/>
  <c r="AH104" i="2"/>
  <c r="AK104" i="2"/>
  <c r="AK114" i="2"/>
  <c r="AH147" i="2"/>
  <c r="AK147" i="2"/>
  <c r="AH159" i="2"/>
  <c r="AK159" i="2"/>
  <c r="AK81" i="2"/>
  <c r="AH91" i="2"/>
  <c r="AK115" i="2"/>
  <c r="AH115" i="2"/>
  <c r="AK122" i="2"/>
  <c r="AH122" i="2"/>
  <c r="AK80" i="2"/>
  <c r="AH80" i="2"/>
  <c r="AH93" i="2"/>
  <c r="AK93" i="2"/>
  <c r="AH94" i="2"/>
  <c r="AH97" i="2"/>
  <c r="AK124" i="2"/>
  <c r="AH136" i="2"/>
  <c r="AK136" i="2"/>
  <c r="AH106" i="2"/>
  <c r="AK126" i="2"/>
  <c r="AH140" i="2"/>
  <c r="AK146" i="2"/>
  <c r="AH146" i="2"/>
  <c r="AK129" i="2"/>
  <c r="AH129" i="2"/>
  <c r="AK130" i="2"/>
  <c r="AK111" i="2"/>
  <c r="AK152" i="2"/>
  <c r="AH152" i="2"/>
  <c r="AH133" i="2"/>
  <c r="AK133" i="2"/>
  <c r="AK134" i="2"/>
  <c r="AK156" i="2"/>
  <c r="AH156" i="2"/>
  <c r="AK158" i="2"/>
  <c r="AH158" i="2"/>
  <c r="AH143" i="2"/>
  <c r="AK165" i="2"/>
  <c r="AH166" i="2"/>
  <c r="AK128" i="2"/>
  <c r="AK139" i="2"/>
  <c r="AK145" i="2"/>
  <c r="AK157" i="2"/>
  <c r="E3" i="5"/>
  <c r="F3" i="5"/>
  <c r="G3" i="5"/>
  <c r="H3" i="5"/>
  <c r="I3" i="5"/>
  <c r="E4" i="5"/>
  <c r="F4" i="5"/>
  <c r="G4" i="5"/>
  <c r="H4" i="5"/>
  <c r="I4" i="5"/>
  <c r="J4" i="5"/>
  <c r="C3" i="6"/>
  <c r="K354" i="10"/>
  <c r="N354" i="10" s="1"/>
  <c r="K422" i="10"/>
  <c r="N422" i="10" s="1"/>
  <c r="K446" i="10"/>
  <c r="N446" i="10" s="1"/>
  <c r="K483" i="10"/>
  <c r="N483" i="10" s="1"/>
  <c r="K547" i="10"/>
  <c r="N547" i="10" s="1"/>
  <c r="K1006" i="10"/>
  <c r="N1006" i="10" s="1"/>
  <c r="O1006" i="10" s="1"/>
  <c r="E314" i="10"/>
  <c r="K314" i="10" s="1"/>
  <c r="N314" i="10" s="1"/>
  <c r="G314" i="10"/>
  <c r="E315" i="10"/>
  <c r="G315" i="10"/>
  <c r="E316" i="10"/>
  <c r="K316" i="10" s="1"/>
  <c r="N316" i="10" s="1"/>
  <c r="G316" i="10"/>
  <c r="E317" i="10"/>
  <c r="G317" i="10"/>
  <c r="E318" i="10"/>
  <c r="K318" i="10" s="1"/>
  <c r="N318" i="10" s="1"/>
  <c r="G318" i="10"/>
  <c r="E319" i="10"/>
  <c r="G319" i="10"/>
  <c r="E320" i="10"/>
  <c r="K320" i="10" s="1"/>
  <c r="N320" i="10" s="1"/>
  <c r="G320" i="10"/>
  <c r="E321" i="10"/>
  <c r="G321" i="10"/>
  <c r="E322" i="10"/>
  <c r="K322" i="10" s="1"/>
  <c r="N322" i="10" s="1"/>
  <c r="G322" i="10"/>
  <c r="E323" i="10"/>
  <c r="G323" i="10"/>
  <c r="E324" i="10"/>
  <c r="K324" i="10" s="1"/>
  <c r="N324" i="10" s="1"/>
  <c r="G324" i="10"/>
  <c r="E325" i="10"/>
  <c r="G325" i="10"/>
  <c r="E326" i="10"/>
  <c r="K326" i="10" s="1"/>
  <c r="N326" i="10" s="1"/>
  <c r="G326" i="10"/>
  <c r="E327" i="10"/>
  <c r="K327" i="10" s="1"/>
  <c r="N327" i="10" s="1"/>
  <c r="G327" i="10"/>
  <c r="E328" i="10"/>
  <c r="K328" i="10" s="1"/>
  <c r="N328" i="10" s="1"/>
  <c r="G328" i="10"/>
  <c r="E329" i="10"/>
  <c r="G329" i="10"/>
  <c r="E330" i="10"/>
  <c r="K330" i="10" s="1"/>
  <c r="N330" i="10" s="1"/>
  <c r="G330" i="10"/>
  <c r="E331" i="10"/>
  <c r="G331" i="10"/>
  <c r="E332" i="10"/>
  <c r="K332" i="10" s="1"/>
  <c r="N332" i="10" s="1"/>
  <c r="G332" i="10"/>
  <c r="E333" i="10"/>
  <c r="G333" i="10"/>
  <c r="E334" i="10"/>
  <c r="K334" i="10" s="1"/>
  <c r="N334" i="10" s="1"/>
  <c r="G334" i="10"/>
  <c r="E335" i="10"/>
  <c r="G335" i="10"/>
  <c r="E336" i="10"/>
  <c r="K336" i="10" s="1"/>
  <c r="N336" i="10" s="1"/>
  <c r="G336" i="10"/>
  <c r="E337" i="10"/>
  <c r="G337" i="10"/>
  <c r="E338" i="10"/>
  <c r="K338" i="10" s="1"/>
  <c r="N338" i="10" s="1"/>
  <c r="G338" i="10"/>
  <c r="E339" i="10"/>
  <c r="G339" i="10"/>
  <c r="E340" i="10"/>
  <c r="K340" i="10" s="1"/>
  <c r="N340" i="10" s="1"/>
  <c r="G340" i="10"/>
  <c r="E341" i="10"/>
  <c r="G341" i="10"/>
  <c r="E342" i="10"/>
  <c r="K342" i="10" s="1"/>
  <c r="N342" i="10" s="1"/>
  <c r="G342" i="10"/>
  <c r="E343" i="10"/>
  <c r="G343" i="10"/>
  <c r="E344" i="10"/>
  <c r="K344" i="10" s="1"/>
  <c r="N344" i="10" s="1"/>
  <c r="G344" i="10"/>
  <c r="E345" i="10"/>
  <c r="G345" i="10"/>
  <c r="E346" i="10"/>
  <c r="K346" i="10" s="1"/>
  <c r="N346" i="10" s="1"/>
  <c r="G346" i="10"/>
  <c r="E347" i="10"/>
  <c r="G347" i="10"/>
  <c r="E348" i="10"/>
  <c r="K348" i="10" s="1"/>
  <c r="N348" i="10" s="1"/>
  <c r="G348" i="10"/>
  <c r="E349" i="10"/>
  <c r="G349" i="10"/>
  <c r="E350" i="10"/>
  <c r="K350" i="10" s="1"/>
  <c r="N350" i="10" s="1"/>
  <c r="G350" i="10"/>
  <c r="E351" i="10"/>
  <c r="G351" i="10"/>
  <c r="E352" i="10"/>
  <c r="K352" i="10" s="1"/>
  <c r="N352" i="10" s="1"/>
  <c r="G352" i="10"/>
  <c r="E353" i="10"/>
  <c r="G353" i="10"/>
  <c r="E354" i="10"/>
  <c r="G354" i="10"/>
  <c r="E355" i="10"/>
  <c r="G355" i="10"/>
  <c r="E356" i="10"/>
  <c r="K356" i="10" s="1"/>
  <c r="N356" i="10" s="1"/>
  <c r="G356" i="10"/>
  <c r="E357" i="10"/>
  <c r="G357" i="10"/>
  <c r="E358" i="10"/>
  <c r="K358" i="10" s="1"/>
  <c r="N358" i="10" s="1"/>
  <c r="G358" i="10"/>
  <c r="E359" i="10"/>
  <c r="G359" i="10"/>
  <c r="E360" i="10"/>
  <c r="K360" i="10" s="1"/>
  <c r="N360" i="10" s="1"/>
  <c r="G360" i="10"/>
  <c r="E361" i="10"/>
  <c r="G361" i="10"/>
  <c r="E362" i="10"/>
  <c r="K362" i="10" s="1"/>
  <c r="N362" i="10" s="1"/>
  <c r="G362" i="10"/>
  <c r="E363" i="10"/>
  <c r="K363" i="10" s="1"/>
  <c r="N363" i="10" s="1"/>
  <c r="G363" i="10"/>
  <c r="E364" i="10"/>
  <c r="K364" i="10" s="1"/>
  <c r="N364" i="10" s="1"/>
  <c r="G364" i="10"/>
  <c r="E365" i="10"/>
  <c r="G365" i="10"/>
  <c r="E366" i="10"/>
  <c r="K366" i="10" s="1"/>
  <c r="N366" i="10" s="1"/>
  <c r="G366" i="10"/>
  <c r="E367" i="10"/>
  <c r="G367" i="10"/>
  <c r="E368" i="10"/>
  <c r="K368" i="10" s="1"/>
  <c r="N368" i="10" s="1"/>
  <c r="G368" i="10"/>
  <c r="E369" i="10"/>
  <c r="G369" i="10"/>
  <c r="E370" i="10"/>
  <c r="K370" i="10" s="1"/>
  <c r="N370" i="10" s="1"/>
  <c r="G370" i="10"/>
  <c r="E371" i="10"/>
  <c r="G371" i="10"/>
  <c r="E372" i="10"/>
  <c r="K372" i="10" s="1"/>
  <c r="N372" i="10" s="1"/>
  <c r="G372" i="10"/>
  <c r="E373" i="10"/>
  <c r="G373" i="10"/>
  <c r="E374" i="10"/>
  <c r="K374" i="10" s="1"/>
  <c r="N374" i="10" s="1"/>
  <c r="G374" i="10"/>
  <c r="E375" i="10"/>
  <c r="G375" i="10"/>
  <c r="E376" i="10"/>
  <c r="K376" i="10" s="1"/>
  <c r="N376" i="10" s="1"/>
  <c r="G376" i="10"/>
  <c r="E377" i="10"/>
  <c r="G377" i="10"/>
  <c r="E378" i="10"/>
  <c r="K378" i="10" s="1"/>
  <c r="N378" i="10" s="1"/>
  <c r="G378" i="10"/>
  <c r="E379" i="10"/>
  <c r="G379" i="10"/>
  <c r="E380" i="10"/>
  <c r="K380" i="10" s="1"/>
  <c r="N380" i="10" s="1"/>
  <c r="G380" i="10"/>
  <c r="E381" i="10"/>
  <c r="G381" i="10"/>
  <c r="E382" i="10"/>
  <c r="K382" i="10" s="1"/>
  <c r="N382" i="10" s="1"/>
  <c r="G382" i="10"/>
  <c r="E383" i="10"/>
  <c r="G383" i="10"/>
  <c r="E384" i="10"/>
  <c r="K384" i="10" s="1"/>
  <c r="N384" i="10" s="1"/>
  <c r="G384" i="10"/>
  <c r="E385" i="10"/>
  <c r="G385" i="10"/>
  <c r="E386" i="10"/>
  <c r="K386" i="10" s="1"/>
  <c r="N386" i="10" s="1"/>
  <c r="G386" i="10"/>
  <c r="E387" i="10"/>
  <c r="G387" i="10"/>
  <c r="E388" i="10"/>
  <c r="K388" i="10" s="1"/>
  <c r="N388" i="10" s="1"/>
  <c r="G388" i="10"/>
  <c r="E389" i="10"/>
  <c r="G389" i="10"/>
  <c r="E390" i="10"/>
  <c r="K390" i="10" s="1"/>
  <c r="N390" i="10" s="1"/>
  <c r="G390" i="10"/>
  <c r="E391" i="10"/>
  <c r="G391" i="10"/>
  <c r="E392" i="10"/>
  <c r="K392" i="10" s="1"/>
  <c r="N392" i="10" s="1"/>
  <c r="G392" i="10"/>
  <c r="E393" i="10"/>
  <c r="G393" i="10"/>
  <c r="E394" i="10"/>
  <c r="K394" i="10" s="1"/>
  <c r="N394" i="10" s="1"/>
  <c r="G394" i="10"/>
  <c r="E395" i="10"/>
  <c r="G395" i="10"/>
  <c r="E396" i="10"/>
  <c r="K396" i="10" s="1"/>
  <c r="N396" i="10" s="1"/>
  <c r="G396" i="10"/>
  <c r="E397" i="10"/>
  <c r="G397" i="10"/>
  <c r="E398" i="10"/>
  <c r="K398" i="10" s="1"/>
  <c r="N398" i="10" s="1"/>
  <c r="G398" i="10"/>
  <c r="E399" i="10"/>
  <c r="K399" i="10" s="1"/>
  <c r="N399" i="10" s="1"/>
  <c r="G399" i="10"/>
  <c r="E400" i="10"/>
  <c r="K400" i="10" s="1"/>
  <c r="N400" i="10" s="1"/>
  <c r="G400" i="10"/>
  <c r="E401" i="10"/>
  <c r="G401" i="10"/>
  <c r="E402" i="10"/>
  <c r="K402" i="10" s="1"/>
  <c r="N402" i="10" s="1"/>
  <c r="G402" i="10"/>
  <c r="E403" i="10"/>
  <c r="G403" i="10"/>
  <c r="E404" i="10"/>
  <c r="K404" i="10" s="1"/>
  <c r="N404" i="10" s="1"/>
  <c r="G404" i="10"/>
  <c r="E405" i="10"/>
  <c r="G405" i="10"/>
  <c r="E406" i="10"/>
  <c r="K406" i="10" s="1"/>
  <c r="N406" i="10" s="1"/>
  <c r="G406" i="10"/>
  <c r="E407" i="10"/>
  <c r="G407" i="10"/>
  <c r="E408" i="10"/>
  <c r="K408" i="10" s="1"/>
  <c r="N408" i="10" s="1"/>
  <c r="G408" i="10"/>
  <c r="E409" i="10"/>
  <c r="G409" i="10"/>
  <c r="E410" i="10"/>
  <c r="K410" i="10" s="1"/>
  <c r="N410" i="10" s="1"/>
  <c r="G410" i="10"/>
  <c r="E411" i="10"/>
  <c r="G411" i="10"/>
  <c r="E412" i="10"/>
  <c r="K412" i="10" s="1"/>
  <c r="N412" i="10" s="1"/>
  <c r="G412" i="10"/>
  <c r="E413" i="10"/>
  <c r="G413" i="10"/>
  <c r="E414" i="10"/>
  <c r="K414" i="10" s="1"/>
  <c r="N414" i="10" s="1"/>
  <c r="G414" i="10"/>
  <c r="E415" i="10"/>
  <c r="G415" i="10"/>
  <c r="E416" i="10"/>
  <c r="K416" i="10" s="1"/>
  <c r="N416" i="10" s="1"/>
  <c r="G416" i="10"/>
  <c r="E417" i="10"/>
  <c r="G417" i="10"/>
  <c r="E418" i="10"/>
  <c r="K418" i="10" s="1"/>
  <c r="N418" i="10" s="1"/>
  <c r="G418" i="10"/>
  <c r="E419" i="10"/>
  <c r="G419" i="10"/>
  <c r="E420" i="10"/>
  <c r="K420" i="10" s="1"/>
  <c r="N420" i="10" s="1"/>
  <c r="G420" i="10"/>
  <c r="E421" i="10"/>
  <c r="G421" i="10"/>
  <c r="E422" i="10"/>
  <c r="G422" i="10"/>
  <c r="E423" i="10"/>
  <c r="K423" i="10" s="1"/>
  <c r="N423" i="10" s="1"/>
  <c r="G423" i="10"/>
  <c r="E424" i="10"/>
  <c r="K424" i="10" s="1"/>
  <c r="N424" i="10" s="1"/>
  <c r="G424" i="10"/>
  <c r="E425" i="10"/>
  <c r="G425" i="10"/>
  <c r="E426" i="10"/>
  <c r="K426" i="10" s="1"/>
  <c r="N426" i="10" s="1"/>
  <c r="G426" i="10"/>
  <c r="E427" i="10"/>
  <c r="K427" i="10" s="1"/>
  <c r="N427" i="10" s="1"/>
  <c r="G427" i="10"/>
  <c r="E428" i="10"/>
  <c r="K428" i="10" s="1"/>
  <c r="N428" i="10" s="1"/>
  <c r="G428" i="10"/>
  <c r="E429" i="10"/>
  <c r="G429" i="10"/>
  <c r="E430" i="10"/>
  <c r="K430" i="10" s="1"/>
  <c r="N430" i="10" s="1"/>
  <c r="G430" i="10"/>
  <c r="E431" i="10"/>
  <c r="K431" i="10" s="1"/>
  <c r="N431" i="10" s="1"/>
  <c r="G431" i="10"/>
  <c r="E432" i="10"/>
  <c r="K432" i="10" s="1"/>
  <c r="N432" i="10" s="1"/>
  <c r="G432" i="10"/>
  <c r="E433" i="10"/>
  <c r="G433" i="10"/>
  <c r="E434" i="10"/>
  <c r="K434" i="10" s="1"/>
  <c r="N434" i="10" s="1"/>
  <c r="G434" i="10"/>
  <c r="E435" i="10"/>
  <c r="K435" i="10" s="1"/>
  <c r="N435" i="10" s="1"/>
  <c r="G435" i="10"/>
  <c r="E436" i="10"/>
  <c r="K436" i="10" s="1"/>
  <c r="N436" i="10" s="1"/>
  <c r="G436" i="10"/>
  <c r="E437" i="10"/>
  <c r="G437" i="10"/>
  <c r="E438" i="10"/>
  <c r="K438" i="10" s="1"/>
  <c r="N438" i="10" s="1"/>
  <c r="G438" i="10"/>
  <c r="E439" i="10"/>
  <c r="K439" i="10" s="1"/>
  <c r="N439" i="10" s="1"/>
  <c r="G439" i="10"/>
  <c r="E440" i="10"/>
  <c r="K440" i="10" s="1"/>
  <c r="N440" i="10" s="1"/>
  <c r="G440" i="10"/>
  <c r="E441" i="10"/>
  <c r="G441" i="10"/>
  <c r="E442" i="10"/>
  <c r="K442" i="10" s="1"/>
  <c r="N442" i="10" s="1"/>
  <c r="G442" i="10"/>
  <c r="E443" i="10"/>
  <c r="K443" i="10" s="1"/>
  <c r="N443" i="10" s="1"/>
  <c r="G443" i="10"/>
  <c r="E444" i="10"/>
  <c r="K444" i="10" s="1"/>
  <c r="N444" i="10" s="1"/>
  <c r="G444" i="10"/>
  <c r="E445" i="10"/>
  <c r="G445" i="10"/>
  <c r="E446" i="10"/>
  <c r="G446" i="10"/>
  <c r="E447" i="10"/>
  <c r="K447" i="10" s="1"/>
  <c r="N447" i="10" s="1"/>
  <c r="G447" i="10"/>
  <c r="E448" i="10"/>
  <c r="K448" i="10" s="1"/>
  <c r="N448" i="10" s="1"/>
  <c r="G448" i="10"/>
  <c r="E449" i="10"/>
  <c r="G449" i="10"/>
  <c r="E450" i="10"/>
  <c r="K450" i="10" s="1"/>
  <c r="N450" i="10" s="1"/>
  <c r="G450" i="10"/>
  <c r="E451" i="10"/>
  <c r="K451" i="10" s="1"/>
  <c r="N451" i="10" s="1"/>
  <c r="G451" i="10"/>
  <c r="E452" i="10"/>
  <c r="K452" i="10" s="1"/>
  <c r="N452" i="10" s="1"/>
  <c r="G452" i="10"/>
  <c r="E453" i="10"/>
  <c r="G453" i="10"/>
  <c r="E454" i="10"/>
  <c r="K454" i="10" s="1"/>
  <c r="N454" i="10" s="1"/>
  <c r="G454" i="10"/>
  <c r="E455" i="10"/>
  <c r="K455" i="10" s="1"/>
  <c r="N455" i="10" s="1"/>
  <c r="G455" i="10"/>
  <c r="E456" i="10"/>
  <c r="K456" i="10" s="1"/>
  <c r="N456" i="10" s="1"/>
  <c r="G456" i="10"/>
  <c r="E457" i="10"/>
  <c r="G457" i="10"/>
  <c r="E458" i="10"/>
  <c r="K458" i="10" s="1"/>
  <c r="N458" i="10" s="1"/>
  <c r="G458" i="10"/>
  <c r="E459" i="10"/>
  <c r="K459" i="10" s="1"/>
  <c r="N459" i="10" s="1"/>
  <c r="G459" i="10"/>
  <c r="E460" i="10"/>
  <c r="K460" i="10" s="1"/>
  <c r="N460" i="10" s="1"/>
  <c r="G460" i="10"/>
  <c r="E461" i="10"/>
  <c r="G461" i="10"/>
  <c r="E462" i="10"/>
  <c r="K462" i="10" s="1"/>
  <c r="N462" i="10" s="1"/>
  <c r="G462" i="10"/>
  <c r="E463" i="10"/>
  <c r="K463" i="10" s="1"/>
  <c r="N463" i="10" s="1"/>
  <c r="G463" i="10"/>
  <c r="E464" i="10"/>
  <c r="K464" i="10" s="1"/>
  <c r="N464" i="10" s="1"/>
  <c r="G464" i="10"/>
  <c r="E465" i="10"/>
  <c r="G465" i="10"/>
  <c r="E466" i="10"/>
  <c r="K466" i="10" s="1"/>
  <c r="N466" i="10" s="1"/>
  <c r="G466" i="10"/>
  <c r="E467" i="10"/>
  <c r="K467" i="10" s="1"/>
  <c r="N467" i="10" s="1"/>
  <c r="G467" i="10"/>
  <c r="E468" i="10"/>
  <c r="K468" i="10" s="1"/>
  <c r="N468" i="10" s="1"/>
  <c r="G468" i="10"/>
  <c r="E469" i="10"/>
  <c r="G469" i="10"/>
  <c r="E470" i="10"/>
  <c r="K470" i="10" s="1"/>
  <c r="N470" i="10" s="1"/>
  <c r="G470" i="10"/>
  <c r="E471" i="10"/>
  <c r="K471" i="10" s="1"/>
  <c r="N471" i="10" s="1"/>
  <c r="G471" i="10"/>
  <c r="E472" i="10"/>
  <c r="K472" i="10" s="1"/>
  <c r="N472" i="10" s="1"/>
  <c r="G472" i="10"/>
  <c r="E473" i="10"/>
  <c r="G473" i="10"/>
  <c r="E474" i="10"/>
  <c r="K474" i="10" s="1"/>
  <c r="N474" i="10" s="1"/>
  <c r="G474" i="10"/>
  <c r="E475" i="10"/>
  <c r="K475" i="10" s="1"/>
  <c r="N475" i="10" s="1"/>
  <c r="G475" i="10"/>
  <c r="E476" i="10"/>
  <c r="K476" i="10" s="1"/>
  <c r="N476" i="10" s="1"/>
  <c r="G476" i="10"/>
  <c r="E477" i="10"/>
  <c r="G477" i="10"/>
  <c r="E478" i="10"/>
  <c r="K478" i="10" s="1"/>
  <c r="N478" i="10" s="1"/>
  <c r="G478" i="10"/>
  <c r="E479" i="10"/>
  <c r="K479" i="10" s="1"/>
  <c r="N479" i="10" s="1"/>
  <c r="G479" i="10"/>
  <c r="E480" i="10"/>
  <c r="K480" i="10" s="1"/>
  <c r="N480" i="10" s="1"/>
  <c r="G480" i="10"/>
  <c r="E481" i="10"/>
  <c r="G481" i="10"/>
  <c r="E482" i="10"/>
  <c r="K482" i="10" s="1"/>
  <c r="N482" i="10" s="1"/>
  <c r="O482" i="10" s="1"/>
  <c r="G482" i="10"/>
  <c r="E483" i="10"/>
  <c r="G483" i="10"/>
  <c r="E484" i="10"/>
  <c r="K484" i="10" s="1"/>
  <c r="N484" i="10" s="1"/>
  <c r="G484" i="10"/>
  <c r="E485" i="10"/>
  <c r="G485" i="10"/>
  <c r="E486" i="10"/>
  <c r="K486" i="10" s="1"/>
  <c r="N486" i="10" s="1"/>
  <c r="G486" i="10"/>
  <c r="E487" i="10"/>
  <c r="K487" i="10" s="1"/>
  <c r="N487" i="10" s="1"/>
  <c r="G487" i="10"/>
  <c r="E488" i="10"/>
  <c r="K488" i="10" s="1"/>
  <c r="N488" i="10" s="1"/>
  <c r="G488" i="10"/>
  <c r="E489" i="10"/>
  <c r="G489" i="10"/>
  <c r="E490" i="10"/>
  <c r="K490" i="10" s="1"/>
  <c r="N490" i="10" s="1"/>
  <c r="G490" i="10"/>
  <c r="E491" i="10"/>
  <c r="K491" i="10" s="1"/>
  <c r="N491" i="10" s="1"/>
  <c r="G491" i="10"/>
  <c r="E492" i="10"/>
  <c r="K492" i="10" s="1"/>
  <c r="N492" i="10" s="1"/>
  <c r="G492" i="10"/>
  <c r="E493" i="10"/>
  <c r="G493" i="10"/>
  <c r="E494" i="10"/>
  <c r="K494" i="10" s="1"/>
  <c r="N494" i="10" s="1"/>
  <c r="G494" i="10"/>
  <c r="E495" i="10"/>
  <c r="K495" i="10" s="1"/>
  <c r="N495" i="10" s="1"/>
  <c r="G495" i="10"/>
  <c r="E496" i="10"/>
  <c r="K496" i="10" s="1"/>
  <c r="N496" i="10" s="1"/>
  <c r="G496" i="10"/>
  <c r="E497" i="10"/>
  <c r="G497" i="10"/>
  <c r="E498" i="10"/>
  <c r="K498" i="10" s="1"/>
  <c r="N498" i="10" s="1"/>
  <c r="G498" i="10"/>
  <c r="E499" i="10"/>
  <c r="K499" i="10" s="1"/>
  <c r="N499" i="10" s="1"/>
  <c r="G499" i="10"/>
  <c r="E500" i="10"/>
  <c r="K500" i="10" s="1"/>
  <c r="N500" i="10" s="1"/>
  <c r="G500" i="10"/>
  <c r="E501" i="10"/>
  <c r="G501" i="10"/>
  <c r="E502" i="10"/>
  <c r="K502" i="10" s="1"/>
  <c r="N502" i="10" s="1"/>
  <c r="G502" i="10"/>
  <c r="E503" i="10"/>
  <c r="K503" i="10" s="1"/>
  <c r="N503" i="10" s="1"/>
  <c r="G503" i="10"/>
  <c r="E504" i="10"/>
  <c r="K504" i="10" s="1"/>
  <c r="N504" i="10" s="1"/>
  <c r="G504" i="10"/>
  <c r="E505" i="10"/>
  <c r="G505" i="10"/>
  <c r="E506" i="10"/>
  <c r="K506" i="10" s="1"/>
  <c r="N506" i="10" s="1"/>
  <c r="G506" i="10"/>
  <c r="E507" i="10"/>
  <c r="K507" i="10" s="1"/>
  <c r="N507" i="10" s="1"/>
  <c r="G507" i="10"/>
  <c r="E508" i="10"/>
  <c r="K508" i="10" s="1"/>
  <c r="N508" i="10" s="1"/>
  <c r="G508" i="10"/>
  <c r="E509" i="10"/>
  <c r="G509" i="10"/>
  <c r="K509" i="10" s="1"/>
  <c r="N509" i="10" s="1"/>
  <c r="E510" i="10"/>
  <c r="K510" i="10" s="1"/>
  <c r="N510" i="10" s="1"/>
  <c r="G510" i="10"/>
  <c r="E511" i="10"/>
  <c r="K511" i="10" s="1"/>
  <c r="N511" i="10" s="1"/>
  <c r="G511" i="10"/>
  <c r="E512" i="10"/>
  <c r="K512" i="10" s="1"/>
  <c r="N512" i="10" s="1"/>
  <c r="G512" i="10"/>
  <c r="E513" i="10"/>
  <c r="G513" i="10"/>
  <c r="E514" i="10"/>
  <c r="K514" i="10" s="1"/>
  <c r="N514" i="10" s="1"/>
  <c r="G514" i="10"/>
  <c r="E515" i="10"/>
  <c r="K515" i="10" s="1"/>
  <c r="N515" i="10" s="1"/>
  <c r="G515" i="10"/>
  <c r="E516" i="10"/>
  <c r="K516" i="10" s="1"/>
  <c r="N516" i="10" s="1"/>
  <c r="G516" i="10"/>
  <c r="E517" i="10"/>
  <c r="G517" i="10"/>
  <c r="E518" i="10"/>
  <c r="K518" i="10" s="1"/>
  <c r="N518" i="10" s="1"/>
  <c r="G518" i="10"/>
  <c r="E519" i="10"/>
  <c r="K519" i="10" s="1"/>
  <c r="N519" i="10" s="1"/>
  <c r="G519" i="10"/>
  <c r="E520" i="10"/>
  <c r="K520" i="10" s="1"/>
  <c r="N520" i="10" s="1"/>
  <c r="G520" i="10"/>
  <c r="E521" i="10"/>
  <c r="G521" i="10"/>
  <c r="E522" i="10"/>
  <c r="K522" i="10" s="1"/>
  <c r="N522" i="10" s="1"/>
  <c r="G522" i="10"/>
  <c r="E523" i="10"/>
  <c r="K523" i="10" s="1"/>
  <c r="N523" i="10" s="1"/>
  <c r="G523" i="10"/>
  <c r="E524" i="10"/>
  <c r="K524" i="10" s="1"/>
  <c r="N524" i="10" s="1"/>
  <c r="G524" i="10"/>
  <c r="E525" i="10"/>
  <c r="G525" i="10"/>
  <c r="E526" i="10"/>
  <c r="K526" i="10" s="1"/>
  <c r="N526" i="10" s="1"/>
  <c r="G526" i="10"/>
  <c r="E527" i="10"/>
  <c r="K527" i="10" s="1"/>
  <c r="N527" i="10" s="1"/>
  <c r="G527" i="10"/>
  <c r="E528" i="10"/>
  <c r="K528" i="10" s="1"/>
  <c r="N528" i="10" s="1"/>
  <c r="G528" i="10"/>
  <c r="E529" i="10"/>
  <c r="G529" i="10"/>
  <c r="E530" i="10"/>
  <c r="K530" i="10" s="1"/>
  <c r="N530" i="10" s="1"/>
  <c r="G530" i="10"/>
  <c r="E531" i="10"/>
  <c r="K531" i="10" s="1"/>
  <c r="N531" i="10" s="1"/>
  <c r="G531" i="10"/>
  <c r="E532" i="10"/>
  <c r="K532" i="10" s="1"/>
  <c r="N532" i="10" s="1"/>
  <c r="G532" i="10"/>
  <c r="E533" i="10"/>
  <c r="G533" i="10"/>
  <c r="E534" i="10"/>
  <c r="K534" i="10" s="1"/>
  <c r="N534" i="10" s="1"/>
  <c r="G534" i="10"/>
  <c r="E535" i="10"/>
  <c r="K535" i="10" s="1"/>
  <c r="N535" i="10" s="1"/>
  <c r="G535" i="10"/>
  <c r="E536" i="10"/>
  <c r="K536" i="10" s="1"/>
  <c r="N536" i="10" s="1"/>
  <c r="G536" i="10"/>
  <c r="E537" i="10"/>
  <c r="G537" i="10"/>
  <c r="E538" i="10"/>
  <c r="K538" i="10" s="1"/>
  <c r="N538" i="10" s="1"/>
  <c r="G538" i="10"/>
  <c r="E539" i="10"/>
  <c r="K539" i="10" s="1"/>
  <c r="N539" i="10" s="1"/>
  <c r="G539" i="10"/>
  <c r="E540" i="10"/>
  <c r="K540" i="10" s="1"/>
  <c r="N540" i="10" s="1"/>
  <c r="G540" i="10"/>
  <c r="E541" i="10"/>
  <c r="G541" i="10"/>
  <c r="E542" i="10"/>
  <c r="K542" i="10" s="1"/>
  <c r="N542" i="10" s="1"/>
  <c r="G542" i="10"/>
  <c r="E543" i="10"/>
  <c r="K543" i="10" s="1"/>
  <c r="N543" i="10" s="1"/>
  <c r="G543" i="10"/>
  <c r="E544" i="10"/>
  <c r="K544" i="10" s="1"/>
  <c r="N544" i="10" s="1"/>
  <c r="G544" i="10"/>
  <c r="E545" i="10"/>
  <c r="G545" i="10"/>
  <c r="E546" i="10"/>
  <c r="K546" i="10" s="1"/>
  <c r="N546" i="10" s="1"/>
  <c r="G546" i="10"/>
  <c r="E547" i="10"/>
  <c r="G547" i="10"/>
  <c r="E548" i="10"/>
  <c r="K548" i="10" s="1"/>
  <c r="N548" i="10" s="1"/>
  <c r="G548" i="10"/>
  <c r="E549" i="10"/>
  <c r="G549" i="10"/>
  <c r="E550" i="10"/>
  <c r="K550" i="10" s="1"/>
  <c r="N550" i="10" s="1"/>
  <c r="G550" i="10"/>
  <c r="E551" i="10"/>
  <c r="K551" i="10" s="1"/>
  <c r="N551" i="10" s="1"/>
  <c r="G551" i="10"/>
  <c r="E552" i="10"/>
  <c r="K552" i="10" s="1"/>
  <c r="N552" i="10" s="1"/>
  <c r="G552" i="10"/>
  <c r="E553" i="10"/>
  <c r="G553" i="10"/>
  <c r="E554" i="10"/>
  <c r="K554" i="10" s="1"/>
  <c r="N554" i="10" s="1"/>
  <c r="G554" i="10"/>
  <c r="E555" i="10"/>
  <c r="K555" i="10" s="1"/>
  <c r="N555" i="10" s="1"/>
  <c r="G555" i="10"/>
  <c r="E556" i="10"/>
  <c r="K556" i="10" s="1"/>
  <c r="N556" i="10" s="1"/>
  <c r="G556" i="10"/>
  <c r="E557" i="10"/>
  <c r="G557" i="10"/>
  <c r="E558" i="10"/>
  <c r="K558" i="10" s="1"/>
  <c r="N558" i="10" s="1"/>
  <c r="G558" i="10"/>
  <c r="E559" i="10"/>
  <c r="K559" i="10" s="1"/>
  <c r="N559" i="10" s="1"/>
  <c r="G559" i="10"/>
  <c r="E560" i="10"/>
  <c r="K560" i="10" s="1"/>
  <c r="N560" i="10" s="1"/>
  <c r="G560" i="10"/>
  <c r="E561" i="10"/>
  <c r="G561" i="10"/>
  <c r="E562" i="10"/>
  <c r="K562" i="10" s="1"/>
  <c r="N562" i="10" s="1"/>
  <c r="G562" i="10"/>
  <c r="E563" i="10"/>
  <c r="K563" i="10" s="1"/>
  <c r="N563" i="10" s="1"/>
  <c r="G563" i="10"/>
  <c r="E564" i="10"/>
  <c r="K564" i="10" s="1"/>
  <c r="N564" i="10" s="1"/>
  <c r="G564" i="10"/>
  <c r="E565" i="10"/>
  <c r="G565" i="10"/>
  <c r="E566" i="10"/>
  <c r="K566" i="10" s="1"/>
  <c r="N566" i="10" s="1"/>
  <c r="G566" i="10"/>
  <c r="E567" i="10"/>
  <c r="K567" i="10" s="1"/>
  <c r="N567" i="10" s="1"/>
  <c r="G567" i="10"/>
  <c r="E568" i="10"/>
  <c r="K568" i="10" s="1"/>
  <c r="N568" i="10" s="1"/>
  <c r="G568" i="10"/>
  <c r="E569" i="10"/>
  <c r="G569" i="10"/>
  <c r="E570" i="10"/>
  <c r="K570" i="10" s="1"/>
  <c r="N570" i="10" s="1"/>
  <c r="G570" i="10"/>
  <c r="E571" i="10"/>
  <c r="K571" i="10" s="1"/>
  <c r="N571" i="10" s="1"/>
  <c r="G571" i="10"/>
  <c r="E572" i="10"/>
  <c r="K572" i="10" s="1"/>
  <c r="N572" i="10" s="1"/>
  <c r="G572" i="10"/>
  <c r="E573" i="10"/>
  <c r="G573" i="10"/>
  <c r="K573" i="10" s="1"/>
  <c r="N573" i="10" s="1"/>
  <c r="E574" i="10"/>
  <c r="K574" i="10" s="1"/>
  <c r="N574" i="10" s="1"/>
  <c r="G574" i="10"/>
  <c r="E575" i="10"/>
  <c r="K575" i="10" s="1"/>
  <c r="N575" i="10" s="1"/>
  <c r="G575" i="10"/>
  <c r="E576" i="10"/>
  <c r="K576" i="10" s="1"/>
  <c r="N576" i="10" s="1"/>
  <c r="G576" i="10"/>
  <c r="E577" i="10"/>
  <c r="G577" i="10"/>
  <c r="E578" i="10"/>
  <c r="K578" i="10" s="1"/>
  <c r="N578" i="10" s="1"/>
  <c r="G578" i="10"/>
  <c r="E579" i="10"/>
  <c r="K579" i="10" s="1"/>
  <c r="N579" i="10" s="1"/>
  <c r="G579" i="10"/>
  <c r="E580" i="10"/>
  <c r="K580" i="10" s="1"/>
  <c r="N580" i="10" s="1"/>
  <c r="G580" i="10"/>
  <c r="E581" i="10"/>
  <c r="G581" i="10"/>
  <c r="E582" i="10"/>
  <c r="K582" i="10" s="1"/>
  <c r="N582" i="10" s="1"/>
  <c r="G582" i="10"/>
  <c r="E583" i="10"/>
  <c r="K583" i="10" s="1"/>
  <c r="N583" i="10" s="1"/>
  <c r="G583" i="10"/>
  <c r="E584" i="10"/>
  <c r="K584" i="10" s="1"/>
  <c r="N584" i="10" s="1"/>
  <c r="G584" i="10"/>
  <c r="E585" i="10"/>
  <c r="G585" i="10"/>
  <c r="E586" i="10"/>
  <c r="K586" i="10" s="1"/>
  <c r="N586" i="10" s="1"/>
  <c r="G586" i="10"/>
  <c r="E587" i="10"/>
  <c r="K587" i="10" s="1"/>
  <c r="N587" i="10" s="1"/>
  <c r="O587" i="10" s="1"/>
  <c r="G587" i="10"/>
  <c r="E588" i="10"/>
  <c r="K588" i="10" s="1"/>
  <c r="N588" i="10" s="1"/>
  <c r="G588" i="10"/>
  <c r="E589" i="10"/>
  <c r="G589" i="10"/>
  <c r="E590" i="10"/>
  <c r="K590" i="10" s="1"/>
  <c r="N590" i="10" s="1"/>
  <c r="G590" i="10"/>
  <c r="E591" i="10"/>
  <c r="K591" i="10" s="1"/>
  <c r="N591" i="10" s="1"/>
  <c r="O591" i="10" s="1"/>
  <c r="G591" i="10"/>
  <c r="E592" i="10"/>
  <c r="K592" i="10" s="1"/>
  <c r="N592" i="10" s="1"/>
  <c r="G592" i="10"/>
  <c r="E593" i="10"/>
  <c r="G593" i="10"/>
  <c r="E594" i="10"/>
  <c r="K594" i="10" s="1"/>
  <c r="N594" i="10" s="1"/>
  <c r="G594" i="10"/>
  <c r="E595" i="10"/>
  <c r="K595" i="10" s="1"/>
  <c r="N595" i="10" s="1"/>
  <c r="G595" i="10"/>
  <c r="E596" i="10"/>
  <c r="K596" i="10" s="1"/>
  <c r="N596" i="10" s="1"/>
  <c r="G596" i="10"/>
  <c r="E597" i="10"/>
  <c r="G597" i="10"/>
  <c r="E598" i="10"/>
  <c r="K598" i="10" s="1"/>
  <c r="N598" i="10" s="1"/>
  <c r="G598" i="10"/>
  <c r="E599" i="10"/>
  <c r="K599" i="10" s="1"/>
  <c r="N599" i="10" s="1"/>
  <c r="G599" i="10"/>
  <c r="E600" i="10"/>
  <c r="K600" i="10" s="1"/>
  <c r="N600" i="10" s="1"/>
  <c r="G600" i="10"/>
  <c r="E601" i="10"/>
  <c r="G601" i="10"/>
  <c r="E602" i="10"/>
  <c r="K602" i="10" s="1"/>
  <c r="N602" i="10" s="1"/>
  <c r="G602" i="10"/>
  <c r="E603" i="10"/>
  <c r="K603" i="10" s="1"/>
  <c r="N603" i="10" s="1"/>
  <c r="O603" i="10" s="1"/>
  <c r="G603" i="10"/>
  <c r="E604" i="10"/>
  <c r="K604" i="10" s="1"/>
  <c r="N604" i="10" s="1"/>
  <c r="G604" i="10"/>
  <c r="E605" i="10"/>
  <c r="G605" i="10"/>
  <c r="E606" i="10"/>
  <c r="K606" i="10" s="1"/>
  <c r="N606" i="10" s="1"/>
  <c r="G606" i="10"/>
  <c r="E607" i="10"/>
  <c r="K607" i="10" s="1"/>
  <c r="N607" i="10" s="1"/>
  <c r="O607" i="10" s="1"/>
  <c r="G607" i="10"/>
  <c r="E608" i="10"/>
  <c r="K608" i="10" s="1"/>
  <c r="N608" i="10" s="1"/>
  <c r="G608" i="10"/>
  <c r="E609" i="10"/>
  <c r="G609" i="10"/>
  <c r="E610" i="10"/>
  <c r="K610" i="10" s="1"/>
  <c r="N610" i="10" s="1"/>
  <c r="G610" i="10"/>
  <c r="E611" i="10"/>
  <c r="K611" i="10" s="1"/>
  <c r="N611" i="10" s="1"/>
  <c r="O611" i="10" s="1"/>
  <c r="G611" i="10"/>
  <c r="E612" i="10"/>
  <c r="K612" i="10" s="1"/>
  <c r="N612" i="10" s="1"/>
  <c r="G612" i="10"/>
  <c r="E613" i="10"/>
  <c r="G613" i="10"/>
  <c r="E614" i="10"/>
  <c r="K614" i="10" s="1"/>
  <c r="N614" i="10" s="1"/>
  <c r="G614" i="10"/>
  <c r="E615" i="10"/>
  <c r="K615" i="10" s="1"/>
  <c r="N615" i="10" s="1"/>
  <c r="P615" i="10" s="1"/>
  <c r="G615" i="10"/>
  <c r="E616" i="10"/>
  <c r="K616" i="10" s="1"/>
  <c r="N616" i="10" s="1"/>
  <c r="G616" i="10"/>
  <c r="E617" i="10"/>
  <c r="G617" i="10"/>
  <c r="E618" i="10"/>
  <c r="K618" i="10" s="1"/>
  <c r="N618" i="10" s="1"/>
  <c r="O618" i="10" s="1"/>
  <c r="G618" i="10"/>
  <c r="E619" i="10"/>
  <c r="K619" i="10" s="1"/>
  <c r="N619" i="10" s="1"/>
  <c r="G619" i="10"/>
  <c r="E620" i="10"/>
  <c r="K620" i="10" s="1"/>
  <c r="N620" i="10" s="1"/>
  <c r="G620" i="10"/>
  <c r="E621" i="10"/>
  <c r="G621" i="10"/>
  <c r="E622" i="10"/>
  <c r="K622" i="10" s="1"/>
  <c r="N622" i="10" s="1"/>
  <c r="G622" i="10"/>
  <c r="E623" i="10"/>
  <c r="K623" i="10" s="1"/>
  <c r="N623" i="10" s="1"/>
  <c r="G623" i="10"/>
  <c r="E624" i="10"/>
  <c r="K624" i="10" s="1"/>
  <c r="N624" i="10" s="1"/>
  <c r="O624" i="10" s="1"/>
  <c r="G624" i="10"/>
  <c r="E625" i="10"/>
  <c r="G625" i="10"/>
  <c r="E626" i="10"/>
  <c r="K626" i="10" s="1"/>
  <c r="N626" i="10" s="1"/>
  <c r="G626" i="10"/>
  <c r="E627" i="10"/>
  <c r="K627" i="10" s="1"/>
  <c r="N627" i="10" s="1"/>
  <c r="G627" i="10"/>
  <c r="E628" i="10"/>
  <c r="K628" i="10" s="1"/>
  <c r="N628" i="10" s="1"/>
  <c r="G628" i="10"/>
  <c r="E629" i="10"/>
  <c r="G629" i="10"/>
  <c r="E630" i="10"/>
  <c r="K630" i="10" s="1"/>
  <c r="N630" i="10" s="1"/>
  <c r="O630" i="10" s="1"/>
  <c r="G630" i="10"/>
  <c r="E631" i="10"/>
  <c r="K631" i="10" s="1"/>
  <c r="N631" i="10" s="1"/>
  <c r="O631" i="10" s="1"/>
  <c r="G631" i="10"/>
  <c r="E632" i="10"/>
  <c r="K632" i="10" s="1"/>
  <c r="N632" i="10" s="1"/>
  <c r="O632" i="10" s="1"/>
  <c r="G632" i="10"/>
  <c r="E633" i="10"/>
  <c r="G633" i="10"/>
  <c r="E634" i="10"/>
  <c r="K634" i="10" s="1"/>
  <c r="N634" i="10" s="1"/>
  <c r="O634" i="10" s="1"/>
  <c r="G634" i="10"/>
  <c r="E635" i="10"/>
  <c r="K635" i="10" s="1"/>
  <c r="N635" i="10" s="1"/>
  <c r="G635" i="10"/>
  <c r="E636" i="10"/>
  <c r="K636" i="10" s="1"/>
  <c r="N636" i="10" s="1"/>
  <c r="G636" i="10"/>
  <c r="E637" i="10"/>
  <c r="G637" i="10"/>
  <c r="E638" i="10"/>
  <c r="K638" i="10" s="1"/>
  <c r="N638" i="10" s="1"/>
  <c r="G638" i="10"/>
  <c r="E639" i="10"/>
  <c r="K639" i="10" s="1"/>
  <c r="N639" i="10" s="1"/>
  <c r="G639" i="10"/>
  <c r="E640" i="10"/>
  <c r="K640" i="10" s="1"/>
  <c r="N640" i="10" s="1"/>
  <c r="O640" i="10" s="1"/>
  <c r="G640" i="10"/>
  <c r="E641" i="10"/>
  <c r="G641" i="10"/>
  <c r="E642" i="10"/>
  <c r="K642" i="10" s="1"/>
  <c r="N642" i="10" s="1"/>
  <c r="O642" i="10" s="1"/>
  <c r="G642" i="10"/>
  <c r="E643" i="10"/>
  <c r="K643" i="10" s="1"/>
  <c r="N643" i="10" s="1"/>
  <c r="P643" i="10" s="1"/>
  <c r="G643" i="10"/>
  <c r="E644" i="10"/>
  <c r="K644" i="10" s="1"/>
  <c r="N644" i="10" s="1"/>
  <c r="G644" i="10"/>
  <c r="E645" i="10"/>
  <c r="G645" i="10"/>
  <c r="E646" i="10"/>
  <c r="K646" i="10" s="1"/>
  <c r="N646" i="10" s="1"/>
  <c r="G646" i="10"/>
  <c r="E647" i="10"/>
  <c r="K647" i="10" s="1"/>
  <c r="N647" i="10" s="1"/>
  <c r="G647" i="10"/>
  <c r="E648" i="10"/>
  <c r="K648" i="10" s="1"/>
  <c r="N648" i="10" s="1"/>
  <c r="P648" i="10" s="1"/>
  <c r="G648" i="10"/>
  <c r="E649" i="10"/>
  <c r="G649" i="10"/>
  <c r="E650" i="10"/>
  <c r="K650" i="10" s="1"/>
  <c r="N650" i="10" s="1"/>
  <c r="G650" i="10"/>
  <c r="E651" i="10"/>
  <c r="K651" i="10" s="1"/>
  <c r="N651" i="10" s="1"/>
  <c r="O651" i="10" s="1"/>
  <c r="G651" i="10"/>
  <c r="E652" i="10"/>
  <c r="K652" i="10" s="1"/>
  <c r="N652" i="10" s="1"/>
  <c r="P652" i="10" s="1"/>
  <c r="G652" i="10"/>
  <c r="E653" i="10"/>
  <c r="G653" i="10"/>
  <c r="E654" i="10"/>
  <c r="K654" i="10" s="1"/>
  <c r="N654" i="10" s="1"/>
  <c r="O654" i="10" s="1"/>
  <c r="G654" i="10"/>
  <c r="E655" i="10"/>
  <c r="K655" i="10" s="1"/>
  <c r="N655" i="10" s="1"/>
  <c r="P655" i="10" s="1"/>
  <c r="G655" i="10"/>
  <c r="E656" i="10"/>
  <c r="K656" i="10" s="1"/>
  <c r="N656" i="10" s="1"/>
  <c r="G656" i="10"/>
  <c r="E657" i="10"/>
  <c r="G657" i="10"/>
  <c r="E658" i="10"/>
  <c r="K658" i="10" s="1"/>
  <c r="N658" i="10" s="1"/>
  <c r="P658" i="10" s="1"/>
  <c r="G658" i="10"/>
  <c r="E659" i="10"/>
  <c r="K659" i="10" s="1"/>
  <c r="N659" i="10" s="1"/>
  <c r="P659" i="10" s="1"/>
  <c r="G659" i="10"/>
  <c r="E660" i="10"/>
  <c r="K660" i="10" s="1"/>
  <c r="N660" i="10" s="1"/>
  <c r="O660" i="10" s="1"/>
  <c r="G660" i="10"/>
  <c r="E661" i="10"/>
  <c r="G661" i="10"/>
  <c r="E662" i="10"/>
  <c r="K662" i="10" s="1"/>
  <c r="N662" i="10" s="1"/>
  <c r="G662" i="10"/>
  <c r="E663" i="10"/>
  <c r="K663" i="10" s="1"/>
  <c r="N663" i="10" s="1"/>
  <c r="G663" i="10"/>
  <c r="E664" i="10"/>
  <c r="K664" i="10" s="1"/>
  <c r="N664" i="10" s="1"/>
  <c r="P664" i="10" s="1"/>
  <c r="G664" i="10"/>
  <c r="E665" i="10"/>
  <c r="G665" i="10"/>
  <c r="E666" i="10"/>
  <c r="K666" i="10" s="1"/>
  <c r="N666" i="10" s="1"/>
  <c r="O666" i="10" s="1"/>
  <c r="G666" i="10"/>
  <c r="E667" i="10"/>
  <c r="K667" i="10" s="1"/>
  <c r="N667" i="10" s="1"/>
  <c r="O667" i="10" s="1"/>
  <c r="G667" i="10"/>
  <c r="E668" i="10"/>
  <c r="K668" i="10" s="1"/>
  <c r="N668" i="10" s="1"/>
  <c r="G668" i="10"/>
  <c r="E669" i="10"/>
  <c r="G669" i="10"/>
  <c r="E670" i="10"/>
  <c r="K670" i="10" s="1"/>
  <c r="N670" i="10" s="1"/>
  <c r="O670" i="10" s="1"/>
  <c r="G670" i="10"/>
  <c r="E671" i="10"/>
  <c r="K671" i="10" s="1"/>
  <c r="N671" i="10" s="1"/>
  <c r="G671" i="10"/>
  <c r="E672" i="10"/>
  <c r="K672" i="10" s="1"/>
  <c r="N672" i="10" s="1"/>
  <c r="G672" i="10"/>
  <c r="E673" i="10"/>
  <c r="G673" i="10"/>
  <c r="E674" i="10"/>
  <c r="K674" i="10" s="1"/>
  <c r="N674" i="10" s="1"/>
  <c r="P674" i="10" s="1"/>
  <c r="G674" i="10"/>
  <c r="E675" i="10"/>
  <c r="K675" i="10" s="1"/>
  <c r="N675" i="10" s="1"/>
  <c r="P675" i="10" s="1"/>
  <c r="G675" i="10"/>
  <c r="E676" i="10"/>
  <c r="K676" i="10" s="1"/>
  <c r="N676" i="10" s="1"/>
  <c r="O676" i="10" s="1"/>
  <c r="G676" i="10"/>
  <c r="E677" i="10"/>
  <c r="K677" i="10" s="1"/>
  <c r="N677" i="10" s="1"/>
  <c r="O677" i="10" s="1"/>
  <c r="G677" i="10"/>
  <c r="E678" i="10"/>
  <c r="K678" i="10" s="1"/>
  <c r="N678" i="10" s="1"/>
  <c r="G678" i="10"/>
  <c r="E679" i="10"/>
  <c r="K679" i="10" s="1"/>
  <c r="N679" i="10" s="1"/>
  <c r="G679" i="10"/>
  <c r="E680" i="10"/>
  <c r="K680" i="10" s="1"/>
  <c r="N680" i="10" s="1"/>
  <c r="P680" i="10" s="1"/>
  <c r="G680" i="10"/>
  <c r="E681" i="10"/>
  <c r="G681" i="10"/>
  <c r="E682" i="10"/>
  <c r="K682" i="10" s="1"/>
  <c r="N682" i="10" s="1"/>
  <c r="G682" i="10"/>
  <c r="E683" i="10"/>
  <c r="K683" i="10" s="1"/>
  <c r="N683" i="10" s="1"/>
  <c r="P683" i="10" s="1"/>
  <c r="G683" i="10"/>
  <c r="E684" i="10"/>
  <c r="K684" i="10" s="1"/>
  <c r="N684" i="10" s="1"/>
  <c r="G684" i="10"/>
  <c r="E685" i="10"/>
  <c r="G685" i="10"/>
  <c r="E686" i="10"/>
  <c r="K686" i="10" s="1"/>
  <c r="N686" i="10" s="1"/>
  <c r="G686" i="10"/>
  <c r="E687" i="10"/>
  <c r="K687" i="10" s="1"/>
  <c r="N687" i="10" s="1"/>
  <c r="P687" i="10" s="1"/>
  <c r="G687" i="10"/>
  <c r="E688" i="10"/>
  <c r="K688" i="10" s="1"/>
  <c r="N688" i="10" s="1"/>
  <c r="G688" i="10"/>
  <c r="E689" i="10"/>
  <c r="G689" i="10"/>
  <c r="E690" i="10"/>
  <c r="K690" i="10" s="1"/>
  <c r="N690" i="10" s="1"/>
  <c r="P690" i="10" s="1"/>
  <c r="G690" i="10"/>
  <c r="E691" i="10"/>
  <c r="K691" i="10" s="1"/>
  <c r="N691" i="10" s="1"/>
  <c r="P691" i="10" s="1"/>
  <c r="G691" i="10"/>
  <c r="E692" i="10"/>
  <c r="K692" i="10" s="1"/>
  <c r="N692" i="10" s="1"/>
  <c r="O692" i="10" s="1"/>
  <c r="G692" i="10"/>
  <c r="E693" i="10"/>
  <c r="G693" i="10"/>
  <c r="E694" i="10"/>
  <c r="K694" i="10" s="1"/>
  <c r="N694" i="10" s="1"/>
  <c r="G694" i="10"/>
  <c r="E695" i="10"/>
  <c r="K695" i="10" s="1"/>
  <c r="N695" i="10" s="1"/>
  <c r="G695" i="10"/>
  <c r="E696" i="10"/>
  <c r="K696" i="10" s="1"/>
  <c r="N696" i="10" s="1"/>
  <c r="P696" i="10" s="1"/>
  <c r="G696" i="10"/>
  <c r="E697" i="10"/>
  <c r="G697" i="10"/>
  <c r="E698" i="10"/>
  <c r="K698" i="10" s="1"/>
  <c r="N698" i="10" s="1"/>
  <c r="O698" i="10" s="1"/>
  <c r="G698" i="10"/>
  <c r="E699" i="10"/>
  <c r="K699" i="10" s="1"/>
  <c r="N699" i="10" s="1"/>
  <c r="O699" i="10" s="1"/>
  <c r="G699" i="10"/>
  <c r="E700" i="10"/>
  <c r="K700" i="10" s="1"/>
  <c r="N700" i="10" s="1"/>
  <c r="P700" i="10" s="1"/>
  <c r="G700" i="10"/>
  <c r="E701" i="10"/>
  <c r="K701" i="10" s="1"/>
  <c r="N701" i="10" s="1"/>
  <c r="G701" i="10"/>
  <c r="E702" i="10"/>
  <c r="K702" i="10" s="1"/>
  <c r="N702" i="10" s="1"/>
  <c r="O702" i="10" s="1"/>
  <c r="G702" i="10"/>
  <c r="E703" i="10"/>
  <c r="K703" i="10" s="1"/>
  <c r="N703" i="10" s="1"/>
  <c r="O703" i="10" s="1"/>
  <c r="G703" i="10"/>
  <c r="E704" i="10"/>
  <c r="K704" i="10" s="1"/>
  <c r="N704" i="10" s="1"/>
  <c r="G704" i="10"/>
  <c r="E705" i="10"/>
  <c r="G705" i="10"/>
  <c r="E706" i="10"/>
  <c r="K706" i="10" s="1"/>
  <c r="N706" i="10" s="1"/>
  <c r="G706" i="10"/>
  <c r="E707" i="10"/>
  <c r="K707" i="10" s="1"/>
  <c r="N707" i="10" s="1"/>
  <c r="P707" i="10" s="1"/>
  <c r="G707" i="10"/>
  <c r="E708" i="10"/>
  <c r="K708" i="10" s="1"/>
  <c r="N708" i="10" s="1"/>
  <c r="O708" i="10" s="1"/>
  <c r="G708" i="10"/>
  <c r="E709" i="10"/>
  <c r="G709" i="10"/>
  <c r="E710" i="10"/>
  <c r="K710" i="10" s="1"/>
  <c r="N710" i="10" s="1"/>
  <c r="G710" i="10"/>
  <c r="E711" i="10"/>
  <c r="K711" i="10" s="1"/>
  <c r="N711" i="10" s="1"/>
  <c r="G711" i="10"/>
  <c r="E712" i="10"/>
  <c r="K712" i="10" s="1"/>
  <c r="N712" i="10" s="1"/>
  <c r="P712" i="10" s="1"/>
  <c r="G712" i="10"/>
  <c r="E713" i="10"/>
  <c r="G713" i="10"/>
  <c r="E714" i="10"/>
  <c r="K714" i="10" s="1"/>
  <c r="N714" i="10" s="1"/>
  <c r="O714" i="10" s="1"/>
  <c r="G714" i="10"/>
  <c r="E715" i="10"/>
  <c r="K715" i="10" s="1"/>
  <c r="N715" i="10" s="1"/>
  <c r="P715" i="10" s="1"/>
  <c r="G715" i="10"/>
  <c r="E716" i="10"/>
  <c r="K716" i="10" s="1"/>
  <c r="N716" i="10" s="1"/>
  <c r="P716" i="10" s="1"/>
  <c r="G716" i="10"/>
  <c r="E717" i="10"/>
  <c r="G717" i="10"/>
  <c r="E718" i="10"/>
  <c r="K718" i="10" s="1"/>
  <c r="N718" i="10" s="1"/>
  <c r="G718" i="10"/>
  <c r="E719" i="10"/>
  <c r="K719" i="10" s="1"/>
  <c r="N719" i="10" s="1"/>
  <c r="O719" i="10" s="1"/>
  <c r="G719" i="10"/>
  <c r="E720" i="10"/>
  <c r="K720" i="10" s="1"/>
  <c r="N720" i="10" s="1"/>
  <c r="G720" i="10"/>
  <c r="E721" i="10"/>
  <c r="G721" i="10"/>
  <c r="E722" i="10"/>
  <c r="K722" i="10" s="1"/>
  <c r="N722" i="10" s="1"/>
  <c r="G722" i="10"/>
  <c r="E723" i="10"/>
  <c r="K723" i="10" s="1"/>
  <c r="N723" i="10" s="1"/>
  <c r="P723" i="10" s="1"/>
  <c r="G723" i="10"/>
  <c r="E724" i="10"/>
  <c r="K724" i="10" s="1"/>
  <c r="N724" i="10" s="1"/>
  <c r="O724" i="10" s="1"/>
  <c r="G724" i="10"/>
  <c r="E725" i="10"/>
  <c r="G725" i="10"/>
  <c r="E726" i="10"/>
  <c r="K726" i="10" s="1"/>
  <c r="N726" i="10" s="1"/>
  <c r="G726" i="10"/>
  <c r="E727" i="10"/>
  <c r="K727" i="10" s="1"/>
  <c r="N727" i="10" s="1"/>
  <c r="G727" i="10"/>
  <c r="E728" i="10"/>
  <c r="K728" i="10" s="1"/>
  <c r="N728" i="10" s="1"/>
  <c r="P728" i="10" s="1"/>
  <c r="G728" i="10"/>
  <c r="E729" i="10"/>
  <c r="G729" i="10"/>
  <c r="E730" i="10"/>
  <c r="K730" i="10" s="1"/>
  <c r="N730" i="10" s="1"/>
  <c r="O730" i="10" s="1"/>
  <c r="G730" i="10"/>
  <c r="E731" i="10"/>
  <c r="K731" i="10" s="1"/>
  <c r="N731" i="10" s="1"/>
  <c r="O731" i="10" s="1"/>
  <c r="G731" i="10"/>
  <c r="E732" i="10"/>
  <c r="K732" i="10" s="1"/>
  <c r="N732" i="10" s="1"/>
  <c r="G732" i="10"/>
  <c r="E733" i="10"/>
  <c r="G733" i="10"/>
  <c r="E734" i="10"/>
  <c r="K734" i="10" s="1"/>
  <c r="N734" i="10" s="1"/>
  <c r="O734" i="10" s="1"/>
  <c r="G734" i="10"/>
  <c r="E735" i="10"/>
  <c r="K735" i="10" s="1"/>
  <c r="N735" i="10" s="1"/>
  <c r="O735" i="10" s="1"/>
  <c r="G735" i="10"/>
  <c r="E736" i="10"/>
  <c r="K736" i="10" s="1"/>
  <c r="N736" i="10" s="1"/>
  <c r="G736" i="10"/>
  <c r="E737" i="10"/>
  <c r="G737" i="10"/>
  <c r="E738" i="10"/>
  <c r="K738" i="10" s="1"/>
  <c r="N738" i="10" s="1"/>
  <c r="G738" i="10"/>
  <c r="E739" i="10"/>
  <c r="K739" i="10" s="1"/>
  <c r="N739" i="10" s="1"/>
  <c r="P739" i="10" s="1"/>
  <c r="G739" i="10"/>
  <c r="E740" i="10"/>
  <c r="K740" i="10" s="1"/>
  <c r="N740" i="10" s="1"/>
  <c r="G740" i="10"/>
  <c r="E741" i="10"/>
  <c r="G741" i="10"/>
  <c r="K741" i="10" s="1"/>
  <c r="N741" i="10" s="1"/>
  <c r="E742" i="10"/>
  <c r="K742" i="10" s="1"/>
  <c r="N742" i="10" s="1"/>
  <c r="O742" i="10" s="1"/>
  <c r="G742" i="10"/>
  <c r="E743" i="10"/>
  <c r="K743" i="10" s="1"/>
  <c r="N743" i="10" s="1"/>
  <c r="P743" i="10" s="1"/>
  <c r="G743" i="10"/>
  <c r="E744" i="10"/>
  <c r="K744" i="10" s="1"/>
  <c r="N744" i="10" s="1"/>
  <c r="O744" i="10" s="1"/>
  <c r="G744" i="10"/>
  <c r="E745" i="10"/>
  <c r="G745" i="10"/>
  <c r="E746" i="10"/>
  <c r="K746" i="10" s="1"/>
  <c r="N746" i="10" s="1"/>
  <c r="P746" i="10" s="1"/>
  <c r="G746" i="10"/>
  <c r="E747" i="10"/>
  <c r="K747" i="10" s="1"/>
  <c r="N747" i="10" s="1"/>
  <c r="P747" i="10" s="1"/>
  <c r="G747" i="10"/>
  <c r="E748" i="10"/>
  <c r="K748" i="10" s="1"/>
  <c r="N748" i="10" s="1"/>
  <c r="G748" i="10"/>
  <c r="E749" i="10"/>
  <c r="G749" i="10"/>
  <c r="E750" i="10"/>
  <c r="K750" i="10" s="1"/>
  <c r="N750" i="10" s="1"/>
  <c r="O750" i="10" s="1"/>
  <c r="G750" i="10"/>
  <c r="E751" i="10"/>
  <c r="K751" i="10" s="1"/>
  <c r="N751" i="10" s="1"/>
  <c r="G751" i="10"/>
  <c r="E752" i="10"/>
  <c r="K752" i="10" s="1"/>
  <c r="N752" i="10" s="1"/>
  <c r="O752" i="10" s="1"/>
  <c r="G752" i="10"/>
  <c r="E753" i="10"/>
  <c r="G753" i="10"/>
  <c r="E754" i="10"/>
  <c r="K754" i="10" s="1"/>
  <c r="N754" i="10" s="1"/>
  <c r="O754" i="10" s="1"/>
  <c r="G754" i="10"/>
  <c r="E755" i="10"/>
  <c r="K755" i="10" s="1"/>
  <c r="N755" i="10" s="1"/>
  <c r="P755" i="10" s="1"/>
  <c r="G755" i="10"/>
  <c r="E756" i="10"/>
  <c r="K756" i="10" s="1"/>
  <c r="N756" i="10" s="1"/>
  <c r="G756" i="10"/>
  <c r="E757" i="10"/>
  <c r="G757" i="10"/>
  <c r="E758" i="10"/>
  <c r="K758" i="10" s="1"/>
  <c r="N758" i="10" s="1"/>
  <c r="O758" i="10" s="1"/>
  <c r="G758" i="10"/>
  <c r="E759" i="10"/>
  <c r="K759" i="10" s="1"/>
  <c r="N759" i="10" s="1"/>
  <c r="G759" i="10"/>
  <c r="E760" i="10"/>
  <c r="K760" i="10" s="1"/>
  <c r="N760" i="10" s="1"/>
  <c r="P760" i="10" s="1"/>
  <c r="G760" i="10"/>
  <c r="E761" i="10"/>
  <c r="G761" i="10"/>
  <c r="E762" i="10"/>
  <c r="K762" i="10" s="1"/>
  <c r="N762" i="10" s="1"/>
  <c r="O762" i="10" s="1"/>
  <c r="G762" i="10"/>
  <c r="E763" i="10"/>
  <c r="K763" i="10" s="1"/>
  <c r="N763" i="10" s="1"/>
  <c r="P763" i="10" s="1"/>
  <c r="G763" i="10"/>
  <c r="E764" i="10"/>
  <c r="K764" i="10" s="1"/>
  <c r="N764" i="10" s="1"/>
  <c r="G764" i="10"/>
  <c r="E765" i="10"/>
  <c r="K765" i="10" s="1"/>
  <c r="N765" i="10" s="1"/>
  <c r="G765" i="10"/>
  <c r="E766" i="10"/>
  <c r="K766" i="10" s="1"/>
  <c r="N766" i="10" s="1"/>
  <c r="O766" i="10" s="1"/>
  <c r="G766" i="10"/>
  <c r="E767" i="10"/>
  <c r="K767" i="10" s="1"/>
  <c r="N767" i="10" s="1"/>
  <c r="P767" i="10" s="1"/>
  <c r="G767" i="10"/>
  <c r="E768" i="10"/>
  <c r="K768" i="10" s="1"/>
  <c r="N768" i="10" s="1"/>
  <c r="P768" i="10" s="1"/>
  <c r="G768" i="10"/>
  <c r="E769" i="10"/>
  <c r="G769" i="10"/>
  <c r="E770" i="10"/>
  <c r="K770" i="10" s="1"/>
  <c r="N770" i="10" s="1"/>
  <c r="O770" i="10" s="1"/>
  <c r="G770" i="10"/>
  <c r="E771" i="10"/>
  <c r="K771" i="10" s="1"/>
  <c r="N771" i="10" s="1"/>
  <c r="G771" i="10"/>
  <c r="E772" i="10"/>
  <c r="K772" i="10" s="1"/>
  <c r="N772" i="10" s="1"/>
  <c r="G772" i="10"/>
  <c r="E773" i="10"/>
  <c r="G773" i="10"/>
  <c r="E774" i="10"/>
  <c r="K774" i="10" s="1"/>
  <c r="N774" i="10" s="1"/>
  <c r="O774" i="10" s="1"/>
  <c r="G774" i="10"/>
  <c r="E775" i="10"/>
  <c r="K775" i="10" s="1"/>
  <c r="N775" i="10" s="1"/>
  <c r="P775" i="10" s="1"/>
  <c r="G775" i="10"/>
  <c r="E776" i="10"/>
  <c r="K776" i="10" s="1"/>
  <c r="N776" i="10" s="1"/>
  <c r="O776" i="10" s="1"/>
  <c r="G776" i="10"/>
  <c r="E777" i="10"/>
  <c r="G777" i="10"/>
  <c r="E778" i="10"/>
  <c r="K778" i="10" s="1"/>
  <c r="N778" i="10" s="1"/>
  <c r="O778" i="10" s="1"/>
  <c r="G778" i="10"/>
  <c r="E779" i="10"/>
  <c r="K779" i="10" s="1"/>
  <c r="N779" i="10" s="1"/>
  <c r="G779" i="10"/>
  <c r="E780" i="10"/>
  <c r="K780" i="10" s="1"/>
  <c r="N780" i="10" s="1"/>
  <c r="G780" i="10"/>
  <c r="E781" i="10"/>
  <c r="G781" i="10"/>
  <c r="E782" i="10"/>
  <c r="K782" i="10" s="1"/>
  <c r="N782" i="10" s="1"/>
  <c r="O782" i="10" s="1"/>
  <c r="G782" i="10"/>
  <c r="E783" i="10"/>
  <c r="K783" i="10" s="1"/>
  <c r="N783" i="10" s="1"/>
  <c r="P783" i="10" s="1"/>
  <c r="G783" i="10"/>
  <c r="E784" i="10"/>
  <c r="K784" i="10" s="1"/>
  <c r="N784" i="10" s="1"/>
  <c r="P784" i="10" s="1"/>
  <c r="G784" i="10"/>
  <c r="E785" i="10"/>
  <c r="G785" i="10"/>
  <c r="E786" i="10"/>
  <c r="K786" i="10" s="1"/>
  <c r="N786" i="10" s="1"/>
  <c r="O786" i="10" s="1"/>
  <c r="G786" i="10"/>
  <c r="E787" i="10"/>
  <c r="K787" i="10" s="1"/>
  <c r="N787" i="10" s="1"/>
  <c r="G787" i="10"/>
  <c r="E788" i="10"/>
  <c r="K788" i="10" s="1"/>
  <c r="N788" i="10" s="1"/>
  <c r="G788" i="10"/>
  <c r="E789" i="10"/>
  <c r="G789" i="10"/>
  <c r="E790" i="10"/>
  <c r="K790" i="10" s="1"/>
  <c r="N790" i="10" s="1"/>
  <c r="O790" i="10" s="1"/>
  <c r="G790" i="10"/>
  <c r="E791" i="10"/>
  <c r="K791" i="10" s="1"/>
  <c r="N791" i="10" s="1"/>
  <c r="P791" i="10" s="1"/>
  <c r="G791" i="10"/>
  <c r="E792" i="10"/>
  <c r="K792" i="10" s="1"/>
  <c r="N792" i="10" s="1"/>
  <c r="G792" i="10"/>
  <c r="E793" i="10"/>
  <c r="G793" i="10"/>
  <c r="E794" i="10"/>
  <c r="K794" i="10" s="1"/>
  <c r="N794" i="10" s="1"/>
  <c r="O794" i="10" s="1"/>
  <c r="G794" i="10"/>
  <c r="E795" i="10"/>
  <c r="K795" i="10" s="1"/>
  <c r="N795" i="10" s="1"/>
  <c r="G795" i="10"/>
  <c r="E796" i="10"/>
  <c r="K796" i="10" s="1"/>
  <c r="N796" i="10" s="1"/>
  <c r="G796" i="10"/>
  <c r="E797" i="10"/>
  <c r="G797" i="10"/>
  <c r="E798" i="10"/>
  <c r="K798" i="10" s="1"/>
  <c r="N798" i="10" s="1"/>
  <c r="O798" i="10" s="1"/>
  <c r="G798" i="10"/>
  <c r="E799" i="10"/>
  <c r="K799" i="10" s="1"/>
  <c r="N799" i="10" s="1"/>
  <c r="P799" i="10" s="1"/>
  <c r="G799" i="10"/>
  <c r="E800" i="10"/>
  <c r="K800" i="10" s="1"/>
  <c r="N800" i="10" s="1"/>
  <c r="P800" i="10" s="1"/>
  <c r="G800" i="10"/>
  <c r="E801" i="10"/>
  <c r="G801" i="10"/>
  <c r="E802" i="10"/>
  <c r="K802" i="10" s="1"/>
  <c r="N802" i="10" s="1"/>
  <c r="O802" i="10" s="1"/>
  <c r="G802" i="10"/>
  <c r="E803" i="10"/>
  <c r="K803" i="10" s="1"/>
  <c r="N803" i="10" s="1"/>
  <c r="G803" i="10"/>
  <c r="E804" i="10"/>
  <c r="K804" i="10" s="1"/>
  <c r="N804" i="10" s="1"/>
  <c r="O804" i="10" s="1"/>
  <c r="G804" i="10"/>
  <c r="E805" i="10"/>
  <c r="G805" i="10"/>
  <c r="E806" i="10"/>
  <c r="K806" i="10" s="1"/>
  <c r="N806" i="10" s="1"/>
  <c r="O806" i="10" s="1"/>
  <c r="G806" i="10"/>
  <c r="E807" i="10"/>
  <c r="K807" i="10" s="1"/>
  <c r="N807" i="10" s="1"/>
  <c r="G807" i="10"/>
  <c r="E808" i="10"/>
  <c r="K808" i="10" s="1"/>
  <c r="N808" i="10" s="1"/>
  <c r="O808" i="10" s="1"/>
  <c r="G808" i="10"/>
  <c r="E809" i="10"/>
  <c r="G809" i="10"/>
  <c r="E810" i="10"/>
  <c r="K810" i="10" s="1"/>
  <c r="N810" i="10" s="1"/>
  <c r="G810" i="10"/>
  <c r="E811" i="10"/>
  <c r="K811" i="10" s="1"/>
  <c r="N811" i="10" s="1"/>
  <c r="G811" i="10"/>
  <c r="E812" i="10"/>
  <c r="K812" i="10" s="1"/>
  <c r="N812" i="10" s="1"/>
  <c r="O812" i="10" s="1"/>
  <c r="G812" i="10"/>
  <c r="E813" i="10"/>
  <c r="G813" i="10"/>
  <c r="E814" i="10"/>
  <c r="K814" i="10" s="1"/>
  <c r="N814" i="10" s="1"/>
  <c r="O814" i="10" s="1"/>
  <c r="G814" i="10"/>
  <c r="E815" i="10"/>
  <c r="K815" i="10" s="1"/>
  <c r="N815" i="10" s="1"/>
  <c r="G815" i="10"/>
  <c r="E816" i="10"/>
  <c r="K816" i="10" s="1"/>
  <c r="N816" i="10" s="1"/>
  <c r="O816" i="10" s="1"/>
  <c r="G816" i="10"/>
  <c r="E817" i="10"/>
  <c r="G817" i="10"/>
  <c r="E818" i="10"/>
  <c r="K818" i="10" s="1"/>
  <c r="N818" i="10" s="1"/>
  <c r="O818" i="10" s="1"/>
  <c r="G818" i="10"/>
  <c r="E819" i="10"/>
  <c r="K819" i="10" s="1"/>
  <c r="N819" i="10" s="1"/>
  <c r="G819" i="10"/>
  <c r="E820" i="10"/>
  <c r="K820" i="10" s="1"/>
  <c r="N820" i="10" s="1"/>
  <c r="O820" i="10" s="1"/>
  <c r="G820" i="10"/>
  <c r="E821" i="10"/>
  <c r="G821" i="10"/>
  <c r="E822" i="10"/>
  <c r="K822" i="10" s="1"/>
  <c r="N822" i="10" s="1"/>
  <c r="O822" i="10" s="1"/>
  <c r="G822" i="10"/>
  <c r="E823" i="10"/>
  <c r="K823" i="10" s="1"/>
  <c r="N823" i="10" s="1"/>
  <c r="G823" i="10"/>
  <c r="E824" i="10"/>
  <c r="K824" i="10" s="1"/>
  <c r="N824" i="10" s="1"/>
  <c r="O824" i="10" s="1"/>
  <c r="G824" i="10"/>
  <c r="E825" i="10"/>
  <c r="G825" i="10"/>
  <c r="E826" i="10"/>
  <c r="K826" i="10" s="1"/>
  <c r="N826" i="10" s="1"/>
  <c r="O826" i="10" s="1"/>
  <c r="G826" i="10"/>
  <c r="E827" i="10"/>
  <c r="K827" i="10" s="1"/>
  <c r="N827" i="10" s="1"/>
  <c r="G827" i="10"/>
  <c r="E828" i="10"/>
  <c r="K828" i="10" s="1"/>
  <c r="N828" i="10" s="1"/>
  <c r="G828" i="10"/>
  <c r="E829" i="10"/>
  <c r="G829" i="10"/>
  <c r="E830" i="10"/>
  <c r="K830" i="10" s="1"/>
  <c r="N830" i="10" s="1"/>
  <c r="O830" i="10" s="1"/>
  <c r="G830" i="10"/>
  <c r="E831" i="10"/>
  <c r="K831" i="10" s="1"/>
  <c r="N831" i="10" s="1"/>
  <c r="G831" i="10"/>
  <c r="E832" i="10"/>
  <c r="K832" i="10" s="1"/>
  <c r="N832" i="10" s="1"/>
  <c r="P832" i="10" s="1"/>
  <c r="G832" i="10"/>
  <c r="E833" i="10"/>
  <c r="G833" i="10"/>
  <c r="E834" i="10"/>
  <c r="K834" i="10" s="1"/>
  <c r="N834" i="10" s="1"/>
  <c r="O834" i="10" s="1"/>
  <c r="G834" i="10"/>
  <c r="E835" i="10"/>
  <c r="K835" i="10" s="1"/>
  <c r="N835" i="10" s="1"/>
  <c r="G835" i="10"/>
  <c r="E836" i="10"/>
  <c r="K836" i="10" s="1"/>
  <c r="N836" i="10" s="1"/>
  <c r="O836" i="10" s="1"/>
  <c r="G836" i="10"/>
  <c r="E837" i="10"/>
  <c r="G837" i="10"/>
  <c r="K837" i="10" s="1"/>
  <c r="N837" i="10" s="1"/>
  <c r="P837" i="10" s="1"/>
  <c r="E838" i="10"/>
  <c r="K838" i="10" s="1"/>
  <c r="N838" i="10" s="1"/>
  <c r="O838" i="10" s="1"/>
  <c r="G838" i="10"/>
  <c r="E839" i="10"/>
  <c r="K839" i="10" s="1"/>
  <c r="N839" i="10" s="1"/>
  <c r="G839" i="10"/>
  <c r="E840" i="10"/>
  <c r="K840" i="10" s="1"/>
  <c r="N840" i="10" s="1"/>
  <c r="G840" i="10"/>
  <c r="E841" i="10"/>
  <c r="G841" i="10"/>
  <c r="E842" i="10"/>
  <c r="K842" i="10" s="1"/>
  <c r="N842" i="10" s="1"/>
  <c r="G842" i="10"/>
  <c r="E843" i="10"/>
  <c r="K843" i="10" s="1"/>
  <c r="N843" i="10" s="1"/>
  <c r="G843" i="10"/>
  <c r="E844" i="10"/>
  <c r="K844" i="10" s="1"/>
  <c r="N844" i="10" s="1"/>
  <c r="P844" i="10" s="1"/>
  <c r="G844" i="10"/>
  <c r="E845" i="10"/>
  <c r="G845" i="10"/>
  <c r="E846" i="10"/>
  <c r="K846" i="10" s="1"/>
  <c r="N846" i="10" s="1"/>
  <c r="G846" i="10"/>
  <c r="E847" i="10"/>
  <c r="K847" i="10" s="1"/>
  <c r="N847" i="10" s="1"/>
  <c r="G847" i="10"/>
  <c r="E848" i="10"/>
  <c r="K848" i="10" s="1"/>
  <c r="N848" i="10" s="1"/>
  <c r="G848" i="10"/>
  <c r="E849" i="10"/>
  <c r="G849" i="10"/>
  <c r="E850" i="10"/>
  <c r="K850" i="10" s="1"/>
  <c r="N850" i="10" s="1"/>
  <c r="G850" i="10"/>
  <c r="E851" i="10"/>
  <c r="K851" i="10" s="1"/>
  <c r="N851" i="10" s="1"/>
  <c r="G851" i="10"/>
  <c r="E852" i="10"/>
  <c r="K852" i="10" s="1"/>
  <c r="N852" i="10" s="1"/>
  <c r="P852" i="10" s="1"/>
  <c r="G852" i="10"/>
  <c r="E853" i="10"/>
  <c r="G853" i="10"/>
  <c r="E854" i="10"/>
  <c r="K854" i="10" s="1"/>
  <c r="N854" i="10" s="1"/>
  <c r="G854" i="10"/>
  <c r="E855" i="10"/>
  <c r="K855" i="10" s="1"/>
  <c r="N855" i="10" s="1"/>
  <c r="G855" i="10"/>
  <c r="E856" i="10"/>
  <c r="K856" i="10" s="1"/>
  <c r="N856" i="10" s="1"/>
  <c r="P856" i="10" s="1"/>
  <c r="G856" i="10"/>
  <c r="E857" i="10"/>
  <c r="G857" i="10"/>
  <c r="E858" i="10"/>
  <c r="K858" i="10" s="1"/>
  <c r="N858" i="10" s="1"/>
  <c r="O858" i="10" s="1"/>
  <c r="G858" i="10"/>
  <c r="E859" i="10"/>
  <c r="K859" i="10" s="1"/>
  <c r="N859" i="10" s="1"/>
  <c r="G859" i="10"/>
  <c r="E860" i="10"/>
  <c r="K860" i="10" s="1"/>
  <c r="N860" i="10" s="1"/>
  <c r="P860" i="10" s="1"/>
  <c r="G860" i="10"/>
  <c r="E861" i="10"/>
  <c r="G861" i="10"/>
  <c r="E862" i="10"/>
  <c r="K862" i="10" s="1"/>
  <c r="N862" i="10" s="1"/>
  <c r="O862" i="10" s="1"/>
  <c r="G862" i="10"/>
  <c r="E863" i="10"/>
  <c r="K863" i="10" s="1"/>
  <c r="N863" i="10" s="1"/>
  <c r="G863" i="10"/>
  <c r="E864" i="10"/>
  <c r="K864" i="10" s="1"/>
  <c r="N864" i="10" s="1"/>
  <c r="P864" i="10" s="1"/>
  <c r="G864" i="10"/>
  <c r="E865" i="10"/>
  <c r="G865" i="10"/>
  <c r="E866" i="10"/>
  <c r="K866" i="10" s="1"/>
  <c r="N866" i="10" s="1"/>
  <c r="G866" i="10"/>
  <c r="E867" i="10"/>
  <c r="K867" i="10" s="1"/>
  <c r="N867" i="10" s="1"/>
  <c r="P867" i="10" s="1"/>
  <c r="G867" i="10"/>
  <c r="E868" i="10"/>
  <c r="K868" i="10" s="1"/>
  <c r="N868" i="10" s="1"/>
  <c r="P868" i="10" s="1"/>
  <c r="G868" i="10"/>
  <c r="E869" i="10"/>
  <c r="G869" i="10"/>
  <c r="E870" i="10"/>
  <c r="K870" i="10" s="1"/>
  <c r="N870" i="10" s="1"/>
  <c r="G870" i="10"/>
  <c r="E871" i="10"/>
  <c r="K871" i="10" s="1"/>
  <c r="N871" i="10" s="1"/>
  <c r="G871" i="10"/>
  <c r="E872" i="10"/>
  <c r="K872" i="10" s="1"/>
  <c r="N872" i="10" s="1"/>
  <c r="G872" i="10"/>
  <c r="E873" i="10"/>
  <c r="G873" i="10"/>
  <c r="E874" i="10"/>
  <c r="K874" i="10" s="1"/>
  <c r="N874" i="10" s="1"/>
  <c r="O874" i="10" s="1"/>
  <c r="G874" i="10"/>
  <c r="E875" i="10"/>
  <c r="K875" i="10" s="1"/>
  <c r="N875" i="10" s="1"/>
  <c r="G875" i="10"/>
  <c r="E876" i="10"/>
  <c r="K876" i="10" s="1"/>
  <c r="N876" i="10" s="1"/>
  <c r="G876" i="10"/>
  <c r="E877" i="10"/>
  <c r="G877" i="10"/>
  <c r="E878" i="10"/>
  <c r="K878" i="10" s="1"/>
  <c r="N878" i="10" s="1"/>
  <c r="G878" i="10"/>
  <c r="E879" i="10"/>
  <c r="K879" i="10" s="1"/>
  <c r="N879" i="10" s="1"/>
  <c r="G879" i="10"/>
  <c r="E880" i="10"/>
  <c r="K880" i="10" s="1"/>
  <c r="N880" i="10" s="1"/>
  <c r="P880" i="10" s="1"/>
  <c r="G880" i="10"/>
  <c r="E881" i="10"/>
  <c r="G881" i="10"/>
  <c r="E882" i="10"/>
  <c r="K882" i="10" s="1"/>
  <c r="N882" i="10" s="1"/>
  <c r="G882" i="10"/>
  <c r="E883" i="10"/>
  <c r="K883" i="10" s="1"/>
  <c r="N883" i="10" s="1"/>
  <c r="P883" i="10" s="1"/>
  <c r="G883" i="10"/>
  <c r="E884" i="10"/>
  <c r="K884" i="10" s="1"/>
  <c r="N884" i="10" s="1"/>
  <c r="P884" i="10" s="1"/>
  <c r="G884" i="10"/>
  <c r="E885" i="10"/>
  <c r="G885" i="10"/>
  <c r="E886" i="10"/>
  <c r="K886" i="10" s="1"/>
  <c r="N886" i="10" s="1"/>
  <c r="O886" i="10" s="1"/>
  <c r="G886" i="10"/>
  <c r="E887" i="10"/>
  <c r="K887" i="10" s="1"/>
  <c r="N887" i="10" s="1"/>
  <c r="G887" i="10"/>
  <c r="E888" i="10"/>
  <c r="K888" i="10" s="1"/>
  <c r="N888" i="10" s="1"/>
  <c r="G888" i="10"/>
  <c r="E889" i="10"/>
  <c r="G889" i="10"/>
  <c r="E890" i="10"/>
  <c r="K890" i="10" s="1"/>
  <c r="N890" i="10" s="1"/>
  <c r="O890" i="10" s="1"/>
  <c r="G890" i="10"/>
  <c r="E891" i="10"/>
  <c r="K891" i="10" s="1"/>
  <c r="N891" i="10" s="1"/>
  <c r="G891" i="10"/>
  <c r="E892" i="10"/>
  <c r="K892" i="10" s="1"/>
  <c r="N892" i="10" s="1"/>
  <c r="P892" i="10" s="1"/>
  <c r="G892" i="10"/>
  <c r="E893" i="10"/>
  <c r="G893" i="10"/>
  <c r="E894" i="10"/>
  <c r="K894" i="10" s="1"/>
  <c r="N894" i="10" s="1"/>
  <c r="G894" i="10"/>
  <c r="E895" i="10"/>
  <c r="K895" i="10" s="1"/>
  <c r="N895" i="10" s="1"/>
  <c r="G895" i="10"/>
  <c r="E896" i="10"/>
  <c r="K896" i="10" s="1"/>
  <c r="N896" i="10" s="1"/>
  <c r="G896" i="10"/>
  <c r="E897" i="10"/>
  <c r="K897" i="10" s="1"/>
  <c r="N897" i="10" s="1"/>
  <c r="G897" i="10"/>
  <c r="E898" i="10"/>
  <c r="K898" i="10" s="1"/>
  <c r="N898" i="10" s="1"/>
  <c r="O898" i="10" s="1"/>
  <c r="G898" i="10"/>
  <c r="E899" i="10"/>
  <c r="K899" i="10" s="1"/>
  <c r="N899" i="10" s="1"/>
  <c r="P899" i="10" s="1"/>
  <c r="G899" i="10"/>
  <c r="E900" i="10"/>
  <c r="K900" i="10" s="1"/>
  <c r="N900" i="10" s="1"/>
  <c r="P900" i="10" s="1"/>
  <c r="G900" i="10"/>
  <c r="E901" i="10"/>
  <c r="G901" i="10"/>
  <c r="E902" i="10"/>
  <c r="K902" i="10" s="1"/>
  <c r="N902" i="10" s="1"/>
  <c r="O902" i="10" s="1"/>
  <c r="G902" i="10"/>
  <c r="E903" i="10"/>
  <c r="K903" i="10" s="1"/>
  <c r="N903" i="10" s="1"/>
  <c r="G903" i="10"/>
  <c r="E904" i="10"/>
  <c r="K904" i="10" s="1"/>
  <c r="N904" i="10" s="1"/>
  <c r="G904" i="10"/>
  <c r="E905" i="10"/>
  <c r="G905" i="10"/>
  <c r="E906" i="10"/>
  <c r="K906" i="10" s="1"/>
  <c r="N906" i="10" s="1"/>
  <c r="G906" i="10"/>
  <c r="E907" i="10"/>
  <c r="K907" i="10" s="1"/>
  <c r="N907" i="10" s="1"/>
  <c r="G907" i="10"/>
  <c r="E908" i="10"/>
  <c r="K908" i="10" s="1"/>
  <c r="N908" i="10" s="1"/>
  <c r="O908" i="10" s="1"/>
  <c r="G908" i="10"/>
  <c r="E909" i="10"/>
  <c r="G909" i="10"/>
  <c r="E910" i="10"/>
  <c r="K910" i="10" s="1"/>
  <c r="N910" i="10" s="1"/>
  <c r="P910" i="10" s="1"/>
  <c r="G910" i="10"/>
  <c r="E911" i="10"/>
  <c r="K911" i="10" s="1"/>
  <c r="N911" i="10" s="1"/>
  <c r="G911" i="10"/>
  <c r="E912" i="10"/>
  <c r="K912" i="10" s="1"/>
  <c r="N912" i="10" s="1"/>
  <c r="P912" i="10" s="1"/>
  <c r="G912" i="10"/>
  <c r="E913" i="10"/>
  <c r="G913" i="10"/>
  <c r="E914" i="10"/>
  <c r="K914" i="10" s="1"/>
  <c r="N914" i="10" s="1"/>
  <c r="G914" i="10"/>
  <c r="E915" i="10"/>
  <c r="K915" i="10" s="1"/>
  <c r="N915" i="10" s="1"/>
  <c r="G915" i="10"/>
  <c r="E916" i="10"/>
  <c r="K916" i="10" s="1"/>
  <c r="N916" i="10" s="1"/>
  <c r="P916" i="10" s="1"/>
  <c r="G916" i="10"/>
  <c r="E917" i="10"/>
  <c r="G917" i="10"/>
  <c r="E918" i="10"/>
  <c r="K918" i="10" s="1"/>
  <c r="N918" i="10" s="1"/>
  <c r="G918" i="10"/>
  <c r="E919" i="10"/>
  <c r="K919" i="10" s="1"/>
  <c r="N919" i="10" s="1"/>
  <c r="G919" i="10"/>
  <c r="E920" i="10"/>
  <c r="K920" i="10" s="1"/>
  <c r="N920" i="10" s="1"/>
  <c r="G920" i="10"/>
  <c r="E921" i="10"/>
  <c r="G921" i="10"/>
  <c r="E922" i="10"/>
  <c r="K922" i="10" s="1"/>
  <c r="N922" i="10" s="1"/>
  <c r="G922" i="10"/>
  <c r="E923" i="10"/>
  <c r="K923" i="10" s="1"/>
  <c r="N923" i="10" s="1"/>
  <c r="P923" i="10" s="1"/>
  <c r="G923" i="10"/>
  <c r="E924" i="10"/>
  <c r="K924" i="10" s="1"/>
  <c r="N924" i="10" s="1"/>
  <c r="P924" i="10" s="1"/>
  <c r="G924" i="10"/>
  <c r="E925" i="10"/>
  <c r="G925" i="10"/>
  <c r="E926" i="10"/>
  <c r="K926" i="10" s="1"/>
  <c r="N926" i="10" s="1"/>
  <c r="G926" i="10"/>
  <c r="E927" i="10"/>
  <c r="K927" i="10" s="1"/>
  <c r="N927" i="10" s="1"/>
  <c r="O927" i="10" s="1"/>
  <c r="G927" i="10"/>
  <c r="E928" i="10"/>
  <c r="K928" i="10" s="1"/>
  <c r="N928" i="10" s="1"/>
  <c r="G928" i="10"/>
  <c r="E929" i="10"/>
  <c r="G929" i="10"/>
  <c r="E930" i="10"/>
  <c r="K930" i="10" s="1"/>
  <c r="N930" i="10" s="1"/>
  <c r="G930" i="10"/>
  <c r="E931" i="10"/>
  <c r="K931" i="10" s="1"/>
  <c r="N931" i="10" s="1"/>
  <c r="P931" i="10" s="1"/>
  <c r="G931" i="10"/>
  <c r="E932" i="10"/>
  <c r="K932" i="10" s="1"/>
  <c r="N932" i="10" s="1"/>
  <c r="P932" i="10" s="1"/>
  <c r="G932" i="10"/>
  <c r="E933" i="10"/>
  <c r="G933" i="10"/>
  <c r="E934" i="10"/>
  <c r="K934" i="10" s="1"/>
  <c r="N934" i="10" s="1"/>
  <c r="G934" i="10"/>
  <c r="E935" i="10"/>
  <c r="K935" i="10" s="1"/>
  <c r="N935" i="10" s="1"/>
  <c r="O935" i="10" s="1"/>
  <c r="G935" i="10"/>
  <c r="E936" i="10"/>
  <c r="K936" i="10" s="1"/>
  <c r="N936" i="10" s="1"/>
  <c r="G936" i="10"/>
  <c r="E937" i="10"/>
  <c r="G937" i="10"/>
  <c r="E938" i="10"/>
  <c r="K938" i="10" s="1"/>
  <c r="N938" i="10" s="1"/>
  <c r="P938" i="10" s="1"/>
  <c r="G938" i="10"/>
  <c r="E939" i="10"/>
  <c r="K939" i="10" s="1"/>
  <c r="N939" i="10" s="1"/>
  <c r="P939" i="10" s="1"/>
  <c r="G939" i="10"/>
  <c r="E940" i="10"/>
  <c r="K940" i="10" s="1"/>
  <c r="N940" i="10" s="1"/>
  <c r="P940" i="10" s="1"/>
  <c r="G940" i="10"/>
  <c r="E941" i="10"/>
  <c r="G941" i="10"/>
  <c r="E942" i="10"/>
  <c r="K942" i="10" s="1"/>
  <c r="N942" i="10" s="1"/>
  <c r="G942" i="10"/>
  <c r="E943" i="10"/>
  <c r="K943" i="10" s="1"/>
  <c r="N943" i="10" s="1"/>
  <c r="O943" i="10" s="1"/>
  <c r="G943" i="10"/>
  <c r="E944" i="10"/>
  <c r="K944" i="10" s="1"/>
  <c r="N944" i="10" s="1"/>
  <c r="G944" i="10"/>
  <c r="E945" i="10"/>
  <c r="G945" i="10"/>
  <c r="E946" i="10"/>
  <c r="K946" i="10" s="1"/>
  <c r="N946" i="10" s="1"/>
  <c r="P946" i="10" s="1"/>
  <c r="G946" i="10"/>
  <c r="E947" i="10"/>
  <c r="K947" i="10" s="1"/>
  <c r="N947" i="10" s="1"/>
  <c r="P947" i="10" s="1"/>
  <c r="G947" i="10"/>
  <c r="E948" i="10"/>
  <c r="K948" i="10" s="1"/>
  <c r="N948" i="10" s="1"/>
  <c r="P948" i="10" s="1"/>
  <c r="G948" i="10"/>
  <c r="E949" i="10"/>
  <c r="G949" i="10"/>
  <c r="E950" i="10"/>
  <c r="K950" i="10" s="1"/>
  <c r="N950" i="10" s="1"/>
  <c r="G950" i="10"/>
  <c r="E951" i="10"/>
  <c r="K951" i="10" s="1"/>
  <c r="N951" i="10" s="1"/>
  <c r="O951" i="10" s="1"/>
  <c r="G951" i="10"/>
  <c r="E952" i="10"/>
  <c r="K952" i="10" s="1"/>
  <c r="N952" i="10" s="1"/>
  <c r="G952" i="10"/>
  <c r="E953" i="10"/>
  <c r="G953" i="10"/>
  <c r="E954" i="10"/>
  <c r="K954" i="10" s="1"/>
  <c r="N954" i="10" s="1"/>
  <c r="G954" i="10"/>
  <c r="E955" i="10"/>
  <c r="K955" i="10" s="1"/>
  <c r="N955" i="10" s="1"/>
  <c r="P955" i="10" s="1"/>
  <c r="G955" i="10"/>
  <c r="E956" i="10"/>
  <c r="K956" i="10" s="1"/>
  <c r="N956" i="10" s="1"/>
  <c r="G956" i="10"/>
  <c r="E957" i="10"/>
  <c r="G957" i="10"/>
  <c r="E958" i="10"/>
  <c r="K958" i="10" s="1"/>
  <c r="N958" i="10" s="1"/>
  <c r="G958" i="10"/>
  <c r="E959" i="10"/>
  <c r="K959" i="10" s="1"/>
  <c r="N959" i="10" s="1"/>
  <c r="O959" i="10" s="1"/>
  <c r="G959" i="10"/>
  <c r="E960" i="10"/>
  <c r="K960" i="10" s="1"/>
  <c r="N960" i="10" s="1"/>
  <c r="G960" i="10"/>
  <c r="E961" i="10"/>
  <c r="K961" i="10" s="1"/>
  <c r="N961" i="10" s="1"/>
  <c r="O961" i="10" s="1"/>
  <c r="G961" i="10"/>
  <c r="E962" i="10"/>
  <c r="K962" i="10" s="1"/>
  <c r="N962" i="10" s="1"/>
  <c r="P962" i="10" s="1"/>
  <c r="G962" i="10"/>
  <c r="E963" i="10"/>
  <c r="K963" i="10" s="1"/>
  <c r="N963" i="10" s="1"/>
  <c r="O963" i="10" s="1"/>
  <c r="G963" i="10"/>
  <c r="E964" i="10"/>
  <c r="K964" i="10" s="1"/>
  <c r="N964" i="10" s="1"/>
  <c r="P964" i="10" s="1"/>
  <c r="G964" i="10"/>
  <c r="E965" i="10"/>
  <c r="G965" i="10"/>
  <c r="E966" i="10"/>
  <c r="K966" i="10" s="1"/>
  <c r="N966" i="10" s="1"/>
  <c r="O966" i="10" s="1"/>
  <c r="G966" i="10"/>
  <c r="E967" i="10"/>
  <c r="K967" i="10" s="1"/>
  <c r="N967" i="10" s="1"/>
  <c r="G967" i="10"/>
  <c r="E968" i="10"/>
  <c r="K968" i="10" s="1"/>
  <c r="N968" i="10" s="1"/>
  <c r="G968" i="10"/>
  <c r="E969" i="10"/>
  <c r="G969" i="10"/>
  <c r="E970" i="10"/>
  <c r="K970" i="10" s="1"/>
  <c r="N970" i="10" s="1"/>
  <c r="G970" i="10"/>
  <c r="E971" i="10"/>
  <c r="K971" i="10" s="1"/>
  <c r="N971" i="10" s="1"/>
  <c r="G971" i="10"/>
  <c r="E972" i="10"/>
  <c r="K972" i="10" s="1"/>
  <c r="N972" i="10" s="1"/>
  <c r="O972" i="10" s="1"/>
  <c r="G972" i="10"/>
  <c r="E973" i="10"/>
  <c r="G973" i="10"/>
  <c r="E974" i="10"/>
  <c r="K974" i="10" s="1"/>
  <c r="N974" i="10" s="1"/>
  <c r="G974" i="10"/>
  <c r="E975" i="10"/>
  <c r="K975" i="10" s="1"/>
  <c r="N975" i="10" s="1"/>
  <c r="P975" i="10" s="1"/>
  <c r="G975" i="10"/>
  <c r="E976" i="10"/>
  <c r="K976" i="10" s="1"/>
  <c r="N976" i="10" s="1"/>
  <c r="O976" i="10" s="1"/>
  <c r="G976" i="10"/>
  <c r="E977" i="10"/>
  <c r="G977" i="10"/>
  <c r="E978" i="10"/>
  <c r="K978" i="10" s="1"/>
  <c r="N978" i="10" s="1"/>
  <c r="G978" i="10"/>
  <c r="E979" i="10"/>
  <c r="K979" i="10" s="1"/>
  <c r="N979" i="10" s="1"/>
  <c r="G979" i="10"/>
  <c r="E980" i="10"/>
  <c r="K980" i="10" s="1"/>
  <c r="N980" i="10" s="1"/>
  <c r="O980" i="10" s="1"/>
  <c r="G980" i="10"/>
  <c r="E981" i="10"/>
  <c r="G981" i="10"/>
  <c r="E982" i="10"/>
  <c r="K982" i="10" s="1"/>
  <c r="N982" i="10" s="1"/>
  <c r="O982" i="10" s="1"/>
  <c r="G982" i="10"/>
  <c r="E983" i="10"/>
  <c r="K983" i="10" s="1"/>
  <c r="N983" i="10" s="1"/>
  <c r="G983" i="10"/>
  <c r="E984" i="10"/>
  <c r="K984" i="10" s="1"/>
  <c r="N984" i="10" s="1"/>
  <c r="O984" i="10" s="1"/>
  <c r="G984" i="10"/>
  <c r="E985" i="10"/>
  <c r="G985" i="10"/>
  <c r="E986" i="10"/>
  <c r="K986" i="10" s="1"/>
  <c r="N986" i="10" s="1"/>
  <c r="O986" i="10" s="1"/>
  <c r="G986" i="10"/>
  <c r="E987" i="10"/>
  <c r="K987" i="10" s="1"/>
  <c r="N987" i="10" s="1"/>
  <c r="G987" i="10"/>
  <c r="E988" i="10"/>
  <c r="K988" i="10" s="1"/>
  <c r="N988" i="10" s="1"/>
  <c r="O988" i="10" s="1"/>
  <c r="G988" i="10"/>
  <c r="E989" i="10"/>
  <c r="G989" i="10"/>
  <c r="E990" i="10"/>
  <c r="K990" i="10" s="1"/>
  <c r="N990" i="10" s="1"/>
  <c r="O990" i="10" s="1"/>
  <c r="G990" i="10"/>
  <c r="E991" i="10"/>
  <c r="K991" i="10" s="1"/>
  <c r="N991" i="10" s="1"/>
  <c r="G991" i="10"/>
  <c r="E992" i="10"/>
  <c r="K992" i="10" s="1"/>
  <c r="N992" i="10" s="1"/>
  <c r="O992" i="10" s="1"/>
  <c r="G992" i="10"/>
  <c r="E993" i="10"/>
  <c r="G993" i="10"/>
  <c r="E994" i="10"/>
  <c r="K994" i="10" s="1"/>
  <c r="N994" i="10" s="1"/>
  <c r="O994" i="10" s="1"/>
  <c r="G994" i="10"/>
  <c r="E995" i="10"/>
  <c r="K995" i="10" s="1"/>
  <c r="N995" i="10" s="1"/>
  <c r="O995" i="10" s="1"/>
  <c r="G995" i="10"/>
  <c r="E996" i="10"/>
  <c r="K996" i="10" s="1"/>
  <c r="N996" i="10" s="1"/>
  <c r="O996" i="10" s="1"/>
  <c r="G996" i="10"/>
  <c r="E997" i="10"/>
  <c r="G997" i="10"/>
  <c r="E998" i="10"/>
  <c r="K998" i="10" s="1"/>
  <c r="N998" i="10" s="1"/>
  <c r="G998" i="10"/>
  <c r="E999" i="10"/>
  <c r="K999" i="10" s="1"/>
  <c r="N999" i="10" s="1"/>
  <c r="G999" i="10"/>
  <c r="E1000" i="10"/>
  <c r="K1000" i="10" s="1"/>
  <c r="N1000" i="10" s="1"/>
  <c r="O1000" i="10" s="1"/>
  <c r="G1000" i="10"/>
  <c r="E1001" i="10"/>
  <c r="G1001" i="10"/>
  <c r="E1002" i="10"/>
  <c r="K1002" i="10" s="1"/>
  <c r="N1002" i="10" s="1"/>
  <c r="O1002" i="10" s="1"/>
  <c r="G1002" i="10"/>
  <c r="E1003" i="10"/>
  <c r="K1003" i="10" s="1"/>
  <c r="N1003" i="10" s="1"/>
  <c r="G1003" i="10"/>
  <c r="E1004" i="10"/>
  <c r="K1004" i="10" s="1"/>
  <c r="N1004" i="10" s="1"/>
  <c r="O1004" i="10" s="1"/>
  <c r="G1004" i="10"/>
  <c r="E1005" i="10"/>
  <c r="G1005" i="10"/>
  <c r="E1006" i="10"/>
  <c r="G1006" i="10"/>
  <c r="E1007" i="10"/>
  <c r="K1007" i="10" s="1"/>
  <c r="N1007" i="10" s="1"/>
  <c r="G1007" i="10"/>
  <c r="E1008" i="10"/>
  <c r="K1008" i="10" s="1"/>
  <c r="N1008" i="10" s="1"/>
  <c r="O1008" i="10" s="1"/>
  <c r="G1008" i="10"/>
  <c r="E1009" i="10"/>
  <c r="G1009" i="10"/>
  <c r="E1010" i="10"/>
  <c r="K1010" i="10" s="1"/>
  <c r="N1010" i="10" s="1"/>
  <c r="O1010" i="10" s="1"/>
  <c r="G1010" i="10"/>
  <c r="E1011" i="10"/>
  <c r="K1011" i="10" s="1"/>
  <c r="N1011" i="10" s="1"/>
  <c r="G1011" i="10"/>
  <c r="E1012" i="10"/>
  <c r="K1012" i="10" s="1"/>
  <c r="N1012" i="10" s="1"/>
  <c r="O1012" i="10" s="1"/>
  <c r="G1012" i="10"/>
  <c r="E1013" i="10"/>
  <c r="G1013" i="10"/>
  <c r="E1014" i="10"/>
  <c r="K1014" i="10" s="1"/>
  <c r="N1014" i="10" s="1"/>
  <c r="O1014" i="10" s="1"/>
  <c r="G1014" i="10"/>
  <c r="E1015" i="10"/>
  <c r="K1015" i="10" s="1"/>
  <c r="N1015" i="10" s="1"/>
  <c r="G1015" i="10"/>
  <c r="E1016" i="10"/>
  <c r="K1016" i="10" s="1"/>
  <c r="N1016" i="10" s="1"/>
  <c r="O1016" i="10" s="1"/>
  <c r="G1016" i="10"/>
  <c r="E1017" i="10"/>
  <c r="G1017" i="10"/>
  <c r="E1018" i="10"/>
  <c r="K1018" i="10" s="1"/>
  <c r="N1018" i="10" s="1"/>
  <c r="O1018" i="10" s="1"/>
  <c r="G1018" i="10"/>
  <c r="E1019" i="10"/>
  <c r="K1019" i="10" s="1"/>
  <c r="N1019" i="10" s="1"/>
  <c r="G1019" i="10"/>
  <c r="E1020" i="10"/>
  <c r="K1020" i="10" s="1"/>
  <c r="N1020" i="10" s="1"/>
  <c r="O1020" i="10" s="1"/>
  <c r="G1020" i="10"/>
  <c r="E1021" i="10"/>
  <c r="G1021" i="10"/>
  <c r="E1022" i="10"/>
  <c r="K1022" i="10" s="1"/>
  <c r="N1022" i="10" s="1"/>
  <c r="O1022" i="10" s="1"/>
  <c r="G1022" i="10"/>
  <c r="E1023" i="10"/>
  <c r="K1023" i="10" s="1"/>
  <c r="N1023" i="10" s="1"/>
  <c r="G1023" i="10"/>
  <c r="E1024" i="10"/>
  <c r="K1024" i="10" s="1"/>
  <c r="N1024" i="10" s="1"/>
  <c r="O1024" i="10" s="1"/>
  <c r="G1024" i="10"/>
  <c r="E1025" i="10"/>
  <c r="G1025" i="10"/>
  <c r="E1026" i="10"/>
  <c r="K1026" i="10" s="1"/>
  <c r="N1026" i="10" s="1"/>
  <c r="O1026" i="10" s="1"/>
  <c r="G1026" i="10"/>
  <c r="E1027" i="10"/>
  <c r="K1027" i="10" s="1"/>
  <c r="N1027" i="10" s="1"/>
  <c r="O1027" i="10" s="1"/>
  <c r="G1027" i="10"/>
  <c r="E1028" i="10"/>
  <c r="K1028" i="10" s="1"/>
  <c r="N1028" i="10" s="1"/>
  <c r="O1028" i="10" s="1"/>
  <c r="G1028" i="10"/>
  <c r="E1029" i="10"/>
  <c r="G1029" i="10"/>
  <c r="E1030" i="10"/>
  <c r="K1030" i="10" s="1"/>
  <c r="N1030" i="10" s="1"/>
  <c r="G1030" i="10"/>
  <c r="E1031" i="10"/>
  <c r="K1031" i="10" s="1"/>
  <c r="N1031" i="10" s="1"/>
  <c r="G1031" i="10"/>
  <c r="E1032" i="10"/>
  <c r="K1032" i="10" s="1"/>
  <c r="N1032" i="10" s="1"/>
  <c r="G1032" i="10"/>
  <c r="E1033" i="10"/>
  <c r="G1033" i="10"/>
  <c r="E1034" i="10"/>
  <c r="K1034" i="10" s="1"/>
  <c r="N1034" i="10" s="1"/>
  <c r="O1034" i="10" s="1"/>
  <c r="G1034" i="10"/>
  <c r="E1035" i="10"/>
  <c r="K1035" i="10" s="1"/>
  <c r="N1035" i="10" s="1"/>
  <c r="O1035" i="10" s="1"/>
  <c r="G1035" i="10"/>
  <c r="E1036" i="10"/>
  <c r="K1036" i="10" s="1"/>
  <c r="N1036" i="10" s="1"/>
  <c r="O1036" i="10" s="1"/>
  <c r="G1036" i="10"/>
  <c r="E1037" i="10"/>
  <c r="G1037" i="10"/>
  <c r="E1038" i="10"/>
  <c r="K1038" i="10" s="1"/>
  <c r="N1038" i="10" s="1"/>
  <c r="O1038" i="10" s="1"/>
  <c r="G1038" i="10"/>
  <c r="E1039" i="10"/>
  <c r="K1039" i="10" s="1"/>
  <c r="N1039" i="10" s="1"/>
  <c r="G1039" i="10"/>
  <c r="E1040" i="10"/>
  <c r="K1040" i="10" s="1"/>
  <c r="N1040" i="10" s="1"/>
  <c r="G1040" i="10"/>
  <c r="E1041" i="10"/>
  <c r="G1041" i="10"/>
  <c r="E1042" i="10"/>
  <c r="K1042" i="10" s="1"/>
  <c r="N1042" i="10" s="1"/>
  <c r="O1042" i="10" s="1"/>
  <c r="G1042" i="10"/>
  <c r="E1043" i="10"/>
  <c r="K1043" i="10" s="1"/>
  <c r="N1043" i="10" s="1"/>
  <c r="O1043" i="10" s="1"/>
  <c r="G1043" i="10"/>
  <c r="E1044" i="10"/>
  <c r="K1044" i="10" s="1"/>
  <c r="N1044" i="10" s="1"/>
  <c r="G1044" i="10"/>
  <c r="E1045" i="10"/>
  <c r="G1045" i="10"/>
  <c r="E1046" i="10"/>
  <c r="K1046" i="10" s="1"/>
  <c r="N1046" i="10" s="1"/>
  <c r="O1046" i="10" s="1"/>
  <c r="G1046" i="10"/>
  <c r="E1047" i="10"/>
  <c r="K1047" i="10" s="1"/>
  <c r="N1047" i="10" s="1"/>
  <c r="P1047" i="10" s="1"/>
  <c r="G1047" i="10"/>
  <c r="E1048" i="10"/>
  <c r="K1048" i="10" s="1"/>
  <c r="N1048" i="10" s="1"/>
  <c r="G1048" i="10"/>
  <c r="E1049" i="10"/>
  <c r="G1049" i="10"/>
  <c r="E1050" i="10"/>
  <c r="K1050" i="10" s="1"/>
  <c r="N1050" i="10" s="1"/>
  <c r="G1050" i="10"/>
  <c r="E1051" i="10"/>
  <c r="K1051" i="10" s="1"/>
  <c r="N1051" i="10" s="1"/>
  <c r="G1051" i="10"/>
  <c r="E1052" i="10"/>
  <c r="K1052" i="10" s="1"/>
  <c r="N1052" i="10" s="1"/>
  <c r="G1052" i="10"/>
  <c r="E1053" i="10"/>
  <c r="G1053" i="10"/>
  <c r="E1054" i="10"/>
  <c r="K1054" i="10" s="1"/>
  <c r="N1054" i="10" s="1"/>
  <c r="G1054" i="10"/>
  <c r="E1055" i="10"/>
  <c r="K1055" i="10" s="1"/>
  <c r="N1055" i="10" s="1"/>
  <c r="G1055" i="10"/>
  <c r="E1056" i="10"/>
  <c r="K1056" i="10" s="1"/>
  <c r="N1056" i="10" s="1"/>
  <c r="G1056" i="10"/>
  <c r="E1057" i="10"/>
  <c r="G1057" i="10"/>
  <c r="E1058" i="10"/>
  <c r="K1058" i="10" s="1"/>
  <c r="N1058" i="10" s="1"/>
  <c r="G1058" i="10"/>
  <c r="E1059" i="10"/>
  <c r="K1059" i="10" s="1"/>
  <c r="N1059" i="10" s="1"/>
  <c r="O1059" i="10" s="1"/>
  <c r="G1059" i="10"/>
  <c r="E1060" i="10"/>
  <c r="K1060" i="10" s="1"/>
  <c r="N1060" i="10" s="1"/>
  <c r="G1060" i="10"/>
  <c r="E1061" i="10"/>
  <c r="G1061" i="10"/>
  <c r="E1062" i="10"/>
  <c r="K1062" i="10" s="1"/>
  <c r="N1062" i="10" s="1"/>
  <c r="G1062" i="10"/>
  <c r="E1063" i="10"/>
  <c r="K1063" i="10" s="1"/>
  <c r="N1063" i="10" s="1"/>
  <c r="P1063" i="10" s="1"/>
  <c r="G1063" i="10"/>
  <c r="E1064" i="10"/>
  <c r="K1064" i="10" s="1"/>
  <c r="N1064" i="10" s="1"/>
  <c r="G1064" i="10"/>
  <c r="E1065" i="10"/>
  <c r="G1065" i="10"/>
  <c r="E1066" i="10"/>
  <c r="K1066" i="10" s="1"/>
  <c r="N1066" i="10" s="1"/>
  <c r="G1066" i="10"/>
  <c r="E1067" i="10"/>
  <c r="K1067" i="10" s="1"/>
  <c r="N1067" i="10" s="1"/>
  <c r="G1067" i="10"/>
  <c r="E1068" i="10"/>
  <c r="K1068" i="10" s="1"/>
  <c r="N1068" i="10" s="1"/>
  <c r="G1068" i="10"/>
  <c r="E1069" i="10"/>
  <c r="G1069" i="10"/>
  <c r="E1070" i="10"/>
  <c r="K1070" i="10" s="1"/>
  <c r="N1070" i="10" s="1"/>
  <c r="O1070" i="10" s="1"/>
  <c r="G1070" i="10"/>
  <c r="E1071" i="10"/>
  <c r="K1071" i="10" s="1"/>
  <c r="N1071" i="10" s="1"/>
  <c r="G1071" i="10"/>
  <c r="E1072" i="10"/>
  <c r="K1072" i="10" s="1"/>
  <c r="N1072" i="10" s="1"/>
  <c r="G1072" i="10"/>
  <c r="E1073" i="10"/>
  <c r="G1073" i="10"/>
  <c r="E1074" i="10"/>
  <c r="K1074" i="10" s="1"/>
  <c r="N1074" i="10" s="1"/>
  <c r="G1074" i="10"/>
  <c r="E1075" i="10"/>
  <c r="K1075" i="10" s="1"/>
  <c r="N1075" i="10" s="1"/>
  <c r="O1075" i="10" s="1"/>
  <c r="G1075" i="10"/>
  <c r="E1076" i="10"/>
  <c r="K1076" i="10" s="1"/>
  <c r="N1076" i="10" s="1"/>
  <c r="G1076" i="10"/>
  <c r="E1077" i="10"/>
  <c r="G1077" i="10"/>
  <c r="E1078" i="10"/>
  <c r="K1078" i="10" s="1"/>
  <c r="N1078" i="10" s="1"/>
  <c r="O1078" i="10" s="1"/>
  <c r="G1078" i="10"/>
  <c r="E1079" i="10"/>
  <c r="K1079" i="10" s="1"/>
  <c r="N1079" i="10" s="1"/>
  <c r="G1079" i="10"/>
  <c r="E1080" i="10"/>
  <c r="K1080" i="10" s="1"/>
  <c r="N1080" i="10" s="1"/>
  <c r="G1080" i="10"/>
  <c r="E1081" i="10"/>
  <c r="G1081" i="10"/>
  <c r="E1082" i="10"/>
  <c r="K1082" i="10" s="1"/>
  <c r="N1082" i="10" s="1"/>
  <c r="G1082" i="10"/>
  <c r="E1083" i="10"/>
  <c r="K1083" i="10" s="1"/>
  <c r="N1083" i="10" s="1"/>
  <c r="O1083" i="10" s="1"/>
  <c r="G1083" i="10"/>
  <c r="E1084" i="10"/>
  <c r="K1084" i="10" s="1"/>
  <c r="N1084" i="10" s="1"/>
  <c r="G1084" i="10"/>
  <c r="E1085" i="10"/>
  <c r="G1085" i="10"/>
  <c r="E1086" i="10"/>
  <c r="K1086" i="10" s="1"/>
  <c r="N1086" i="10" s="1"/>
  <c r="O1086" i="10" s="1"/>
  <c r="G1086" i="10"/>
  <c r="E1087" i="10"/>
  <c r="K1087" i="10" s="1"/>
  <c r="N1087" i="10" s="1"/>
  <c r="P1087" i="10" s="1"/>
  <c r="G1087" i="10"/>
  <c r="E1088" i="10"/>
  <c r="K1088" i="10" s="1"/>
  <c r="N1088" i="10" s="1"/>
  <c r="G1088" i="10"/>
  <c r="E1089" i="10"/>
  <c r="G1089" i="10"/>
  <c r="E1090" i="10"/>
  <c r="K1090" i="10" s="1"/>
  <c r="N1090" i="10" s="1"/>
  <c r="G1090" i="10"/>
  <c r="E1091" i="10"/>
  <c r="K1091" i="10" s="1"/>
  <c r="N1091" i="10" s="1"/>
  <c r="P1091" i="10" s="1"/>
  <c r="G1091" i="10"/>
  <c r="E1092" i="10"/>
  <c r="K1092" i="10" s="1"/>
  <c r="N1092" i="10" s="1"/>
  <c r="G1092" i="10"/>
  <c r="E1093" i="10"/>
  <c r="G1093" i="10"/>
  <c r="K1093" i="10" s="1"/>
  <c r="N1093" i="10" s="1"/>
  <c r="P1093" i="10" s="1"/>
  <c r="E1094" i="10"/>
  <c r="K1094" i="10" s="1"/>
  <c r="N1094" i="10" s="1"/>
  <c r="O1094" i="10" s="1"/>
  <c r="G1094" i="10"/>
  <c r="E1095" i="10"/>
  <c r="K1095" i="10" s="1"/>
  <c r="N1095" i="10" s="1"/>
  <c r="P1095" i="10" s="1"/>
  <c r="G1095" i="10"/>
  <c r="E1096" i="10"/>
  <c r="K1096" i="10" s="1"/>
  <c r="N1096" i="10" s="1"/>
  <c r="G1096" i="10"/>
  <c r="E1097" i="10"/>
  <c r="G1097" i="10"/>
  <c r="E1098" i="10"/>
  <c r="K1098" i="10" s="1"/>
  <c r="N1098" i="10" s="1"/>
  <c r="G1098" i="10"/>
  <c r="E1099" i="10"/>
  <c r="K1099" i="10" s="1"/>
  <c r="N1099" i="10" s="1"/>
  <c r="O1099" i="10" s="1"/>
  <c r="G1099" i="10"/>
  <c r="E1100" i="10"/>
  <c r="K1100" i="10" s="1"/>
  <c r="N1100" i="10" s="1"/>
  <c r="G1100" i="10"/>
  <c r="E1101" i="10"/>
  <c r="G1101" i="10"/>
  <c r="E1102" i="10"/>
  <c r="K1102" i="10" s="1"/>
  <c r="N1102" i="10" s="1"/>
  <c r="G1102" i="10"/>
  <c r="E1103" i="10"/>
  <c r="K1103" i="10" s="1"/>
  <c r="N1103" i="10" s="1"/>
  <c r="P1103" i="10" s="1"/>
  <c r="G1103" i="10"/>
  <c r="E1104" i="10"/>
  <c r="K1104" i="10" s="1"/>
  <c r="N1104" i="10" s="1"/>
  <c r="G1104" i="10"/>
  <c r="E1105" i="10"/>
  <c r="G1105" i="10"/>
  <c r="E1106" i="10"/>
  <c r="K1106" i="10" s="1"/>
  <c r="N1106" i="10" s="1"/>
  <c r="G1106" i="10"/>
  <c r="E1107" i="10"/>
  <c r="K1107" i="10" s="1"/>
  <c r="N1107" i="10" s="1"/>
  <c r="O1107" i="10" s="1"/>
  <c r="G1107" i="10"/>
  <c r="E1108" i="10"/>
  <c r="K1108" i="10" s="1"/>
  <c r="N1108" i="10" s="1"/>
  <c r="G1108" i="10"/>
  <c r="E1109" i="10"/>
  <c r="G1109" i="10"/>
  <c r="E1110" i="10"/>
  <c r="K1110" i="10" s="1"/>
  <c r="N1110" i="10" s="1"/>
  <c r="O1110" i="10" s="1"/>
  <c r="G1110" i="10"/>
  <c r="E1111" i="10"/>
  <c r="K1111" i="10" s="1"/>
  <c r="N1111" i="10" s="1"/>
  <c r="P1111" i="10" s="1"/>
  <c r="G1111" i="10"/>
  <c r="E1112" i="10"/>
  <c r="K1112" i="10" s="1"/>
  <c r="N1112" i="10" s="1"/>
  <c r="G1112" i="10"/>
  <c r="E1113" i="10"/>
  <c r="G1113" i="10"/>
  <c r="E1114" i="10"/>
  <c r="K1114" i="10" s="1"/>
  <c r="N1114" i="10" s="1"/>
  <c r="G1114" i="10"/>
  <c r="E1115" i="10"/>
  <c r="K1115" i="10" s="1"/>
  <c r="N1115" i="10" s="1"/>
  <c r="P1115" i="10" s="1"/>
  <c r="G1115" i="10"/>
  <c r="E1116" i="10"/>
  <c r="K1116" i="10" s="1"/>
  <c r="N1116" i="10" s="1"/>
  <c r="G1116" i="10"/>
  <c r="E1117" i="10"/>
  <c r="K1117" i="10" s="1"/>
  <c r="N1117" i="10" s="1"/>
  <c r="P1117" i="10" s="1"/>
  <c r="G1117" i="10"/>
  <c r="E1118" i="10"/>
  <c r="K1118" i="10" s="1"/>
  <c r="N1118" i="10" s="1"/>
  <c r="G1118" i="10"/>
  <c r="E1119" i="10"/>
  <c r="K1119" i="10" s="1"/>
  <c r="N1119" i="10" s="1"/>
  <c r="P1119" i="10" s="1"/>
  <c r="G1119" i="10"/>
  <c r="E1120" i="10"/>
  <c r="K1120" i="10" s="1"/>
  <c r="N1120" i="10" s="1"/>
  <c r="G1120" i="10"/>
  <c r="E1121" i="10"/>
  <c r="G1121" i="10"/>
  <c r="E1122" i="10"/>
  <c r="K1122" i="10" s="1"/>
  <c r="N1122" i="10" s="1"/>
  <c r="G1122" i="10"/>
  <c r="E1123" i="10"/>
  <c r="K1123" i="10" s="1"/>
  <c r="N1123" i="10" s="1"/>
  <c r="G1123" i="10"/>
  <c r="E1124" i="10"/>
  <c r="K1124" i="10" s="1"/>
  <c r="N1124" i="10" s="1"/>
  <c r="O1124" i="10" s="1"/>
  <c r="G1124" i="10"/>
  <c r="E1125" i="10"/>
  <c r="G1125" i="10"/>
  <c r="E1126" i="10"/>
  <c r="K1126" i="10" s="1"/>
  <c r="N1126" i="10" s="1"/>
  <c r="G1126" i="10"/>
  <c r="E1127" i="10"/>
  <c r="K1127" i="10" s="1"/>
  <c r="N1127" i="10" s="1"/>
  <c r="P1127" i="10" s="1"/>
  <c r="G1127" i="10"/>
  <c r="E1128" i="10"/>
  <c r="K1128" i="10" s="1"/>
  <c r="N1128" i="10" s="1"/>
  <c r="O1128" i="10" s="1"/>
  <c r="G1128" i="10"/>
  <c r="E1129" i="10"/>
  <c r="G1129" i="10"/>
  <c r="E1130" i="10"/>
  <c r="K1130" i="10" s="1"/>
  <c r="N1130" i="10" s="1"/>
  <c r="G1130" i="10"/>
  <c r="E1131" i="10"/>
  <c r="K1131" i="10" s="1"/>
  <c r="N1131" i="10" s="1"/>
  <c r="P1131" i="10" s="1"/>
  <c r="G1131" i="10"/>
  <c r="E1132" i="10"/>
  <c r="K1132" i="10" s="1"/>
  <c r="N1132" i="10" s="1"/>
  <c r="G1132" i="10"/>
  <c r="E1133" i="10"/>
  <c r="G1133" i="10"/>
  <c r="E1134" i="10"/>
  <c r="K1134" i="10" s="1"/>
  <c r="N1134" i="10" s="1"/>
  <c r="G1134" i="10"/>
  <c r="E1135" i="10"/>
  <c r="K1135" i="10" s="1"/>
  <c r="N1135" i="10" s="1"/>
  <c r="G1135" i="10"/>
  <c r="E1136" i="10"/>
  <c r="K1136" i="10" s="1"/>
  <c r="N1136" i="10" s="1"/>
  <c r="G1136" i="10"/>
  <c r="E1137" i="10"/>
  <c r="G1137" i="10"/>
  <c r="E1138" i="10"/>
  <c r="K1138" i="10" s="1"/>
  <c r="N1138" i="10" s="1"/>
  <c r="G1138" i="10"/>
  <c r="E1139" i="10"/>
  <c r="K1139" i="10" s="1"/>
  <c r="N1139" i="10" s="1"/>
  <c r="P1139" i="10" s="1"/>
  <c r="G1139" i="10"/>
  <c r="E1140" i="10"/>
  <c r="K1140" i="10" s="1"/>
  <c r="N1140" i="10" s="1"/>
  <c r="O1140" i="10" s="1"/>
  <c r="G1140" i="10"/>
  <c r="E1141" i="10"/>
  <c r="G1141" i="10"/>
  <c r="E1142" i="10"/>
  <c r="K1142" i="10" s="1"/>
  <c r="N1142" i="10" s="1"/>
  <c r="G1142" i="10"/>
  <c r="E1143" i="10"/>
  <c r="K1143" i="10" s="1"/>
  <c r="N1143" i="10" s="1"/>
  <c r="P1143" i="10" s="1"/>
  <c r="G1143" i="10"/>
  <c r="E1144" i="10"/>
  <c r="K1144" i="10" s="1"/>
  <c r="N1144" i="10" s="1"/>
  <c r="O1144" i="10" s="1"/>
  <c r="G1144" i="10"/>
  <c r="E1145" i="10"/>
  <c r="G1145" i="10"/>
  <c r="E1146" i="10"/>
  <c r="K1146" i="10" s="1"/>
  <c r="N1146" i="10" s="1"/>
  <c r="G1146" i="10"/>
  <c r="E1147" i="10"/>
  <c r="K1147" i="10" s="1"/>
  <c r="N1147" i="10" s="1"/>
  <c r="G1147" i="10"/>
  <c r="E1148" i="10"/>
  <c r="K1148" i="10" s="1"/>
  <c r="N1148" i="10" s="1"/>
  <c r="O1148" i="10" s="1"/>
  <c r="G1148" i="10"/>
  <c r="E1149" i="10"/>
  <c r="G1149" i="10"/>
  <c r="E1150" i="10"/>
  <c r="K1150" i="10" s="1"/>
  <c r="N1150" i="10" s="1"/>
  <c r="G1150" i="10"/>
  <c r="E1151" i="10"/>
  <c r="K1151" i="10" s="1"/>
  <c r="N1151" i="10" s="1"/>
  <c r="G1151" i="10"/>
  <c r="E1152" i="10"/>
  <c r="K1152" i="10" s="1"/>
  <c r="N1152" i="10" s="1"/>
  <c r="O1152" i="10" s="1"/>
  <c r="G1152" i="10"/>
  <c r="E1153" i="10"/>
  <c r="G1153" i="10"/>
  <c r="E1154" i="10"/>
  <c r="K1154" i="10" s="1"/>
  <c r="N1154" i="10" s="1"/>
  <c r="G1154" i="10"/>
  <c r="E1155" i="10"/>
  <c r="K1155" i="10" s="1"/>
  <c r="N1155" i="10" s="1"/>
  <c r="G1155" i="10"/>
  <c r="E1156" i="10"/>
  <c r="K1156" i="10" s="1"/>
  <c r="N1156" i="10" s="1"/>
  <c r="G1156" i="10"/>
  <c r="E1157" i="10"/>
  <c r="G1157" i="10"/>
  <c r="K1157" i="10" s="1"/>
  <c r="N1157" i="10" s="1"/>
  <c r="E1158" i="10"/>
  <c r="K1158" i="10" s="1"/>
  <c r="N1158" i="10" s="1"/>
  <c r="G1158" i="10"/>
  <c r="E1159" i="10"/>
  <c r="K1159" i="10" s="1"/>
  <c r="N1159" i="10" s="1"/>
  <c r="G1159" i="10"/>
  <c r="E1160" i="10"/>
  <c r="K1160" i="10" s="1"/>
  <c r="N1160" i="10" s="1"/>
  <c r="G1160" i="10"/>
  <c r="E1161" i="10"/>
  <c r="G1161" i="10"/>
  <c r="E1162" i="10"/>
  <c r="K1162" i="10" s="1"/>
  <c r="N1162" i="10" s="1"/>
  <c r="G1162" i="10"/>
  <c r="E1163" i="10"/>
  <c r="K1163" i="10" s="1"/>
  <c r="N1163" i="10" s="1"/>
  <c r="P1163" i="10" s="1"/>
  <c r="G1163" i="10"/>
  <c r="E1164" i="10"/>
  <c r="K1164" i="10" s="1"/>
  <c r="N1164" i="10" s="1"/>
  <c r="O1164" i="10" s="1"/>
  <c r="G1164" i="10"/>
  <c r="E1165" i="10"/>
  <c r="G1165" i="10"/>
  <c r="E1166" i="10"/>
  <c r="K1166" i="10" s="1"/>
  <c r="N1166" i="10" s="1"/>
  <c r="G1166" i="10"/>
  <c r="E1167" i="10"/>
  <c r="K1167" i="10" s="1"/>
  <c r="N1167" i="10" s="1"/>
  <c r="G1167" i="10"/>
  <c r="E1168" i="10"/>
  <c r="K1168" i="10" s="1"/>
  <c r="N1168" i="10" s="1"/>
  <c r="G1168" i="10"/>
  <c r="E1169" i="10"/>
  <c r="G1169" i="10"/>
  <c r="E1170" i="10"/>
  <c r="K1170" i="10" s="1"/>
  <c r="N1170" i="10" s="1"/>
  <c r="G1170" i="10"/>
  <c r="E1171" i="10"/>
  <c r="K1171" i="10" s="1"/>
  <c r="N1171" i="10" s="1"/>
  <c r="P1171" i="10" s="1"/>
  <c r="G1171" i="10"/>
  <c r="E1172" i="10"/>
  <c r="K1172" i="10" s="1"/>
  <c r="N1172" i="10" s="1"/>
  <c r="O1172" i="10" s="1"/>
  <c r="G1172" i="10"/>
  <c r="E1173" i="10"/>
  <c r="G1173" i="10"/>
  <c r="E1174" i="10"/>
  <c r="K1174" i="10" s="1"/>
  <c r="N1174" i="10" s="1"/>
  <c r="G1174" i="10"/>
  <c r="E1175" i="10"/>
  <c r="K1175" i="10" s="1"/>
  <c r="N1175" i="10" s="1"/>
  <c r="G1175" i="10"/>
  <c r="E1176" i="10"/>
  <c r="K1176" i="10" s="1"/>
  <c r="N1176" i="10" s="1"/>
  <c r="O1176" i="10" s="1"/>
  <c r="G1176" i="10"/>
  <c r="E1177" i="10"/>
  <c r="G1177" i="10"/>
  <c r="E1178" i="10"/>
  <c r="K1178" i="10" s="1"/>
  <c r="N1178" i="10" s="1"/>
  <c r="G1178" i="10"/>
  <c r="E1179" i="10"/>
  <c r="K1179" i="10" s="1"/>
  <c r="N1179" i="10" s="1"/>
  <c r="G1179" i="10"/>
  <c r="E1180" i="10"/>
  <c r="K1180" i="10" s="1"/>
  <c r="N1180" i="10" s="1"/>
  <c r="G1180" i="10"/>
  <c r="E1181" i="10"/>
  <c r="K1181" i="10" s="1"/>
  <c r="N1181" i="10" s="1"/>
  <c r="G1181" i="10"/>
  <c r="E1182" i="10"/>
  <c r="K1182" i="10" s="1"/>
  <c r="N1182" i="10" s="1"/>
  <c r="G1182" i="10"/>
  <c r="E1183" i="10"/>
  <c r="K1183" i="10" s="1"/>
  <c r="N1183" i="10" s="1"/>
  <c r="G1183" i="10"/>
  <c r="E1184" i="10"/>
  <c r="K1184" i="10" s="1"/>
  <c r="N1184" i="10" s="1"/>
  <c r="G1184" i="10"/>
  <c r="E1185" i="10"/>
  <c r="G1185" i="10"/>
  <c r="E1186" i="10"/>
  <c r="K1186" i="10" s="1"/>
  <c r="N1186" i="10" s="1"/>
  <c r="G1186" i="10"/>
  <c r="E1187" i="10"/>
  <c r="K1187" i="10" s="1"/>
  <c r="N1187" i="10" s="1"/>
  <c r="O1187" i="10" s="1"/>
  <c r="G1187" i="10"/>
  <c r="E1188" i="10"/>
  <c r="K1188" i="10" s="1"/>
  <c r="N1188" i="10" s="1"/>
  <c r="O1188" i="10" s="1"/>
  <c r="G1188" i="10"/>
  <c r="E1189" i="10"/>
  <c r="G1189" i="10"/>
  <c r="E1190" i="10"/>
  <c r="K1190" i="10" s="1"/>
  <c r="N1190" i="10" s="1"/>
  <c r="G1190" i="10"/>
  <c r="E1191" i="10"/>
  <c r="K1191" i="10" s="1"/>
  <c r="N1191" i="10" s="1"/>
  <c r="G1191" i="10"/>
  <c r="E1192" i="10"/>
  <c r="K1192" i="10" s="1"/>
  <c r="N1192" i="10" s="1"/>
  <c r="G1192" i="10"/>
  <c r="E1193" i="10"/>
  <c r="G1193" i="10"/>
  <c r="E1194" i="10"/>
  <c r="K1194" i="10" s="1"/>
  <c r="N1194" i="10" s="1"/>
  <c r="G1194" i="10"/>
  <c r="E1195" i="10"/>
  <c r="K1195" i="10" s="1"/>
  <c r="N1195" i="10" s="1"/>
  <c r="G1195" i="10"/>
  <c r="E1196" i="10"/>
  <c r="K1196" i="10" s="1"/>
  <c r="N1196" i="10" s="1"/>
  <c r="O1196" i="10" s="1"/>
  <c r="G1196" i="10"/>
  <c r="E1197" i="10"/>
  <c r="G1197" i="10"/>
  <c r="E1198" i="10"/>
  <c r="K1198" i="10" s="1"/>
  <c r="N1198" i="10" s="1"/>
  <c r="G1198" i="10"/>
  <c r="E1199" i="10"/>
  <c r="K1199" i="10" s="1"/>
  <c r="N1199" i="10" s="1"/>
  <c r="G1199" i="10"/>
  <c r="E1200" i="10"/>
  <c r="K1200" i="10" s="1"/>
  <c r="N1200" i="10" s="1"/>
  <c r="G1200" i="10"/>
  <c r="E1201" i="10"/>
  <c r="G1201" i="10"/>
  <c r="E1202" i="10"/>
  <c r="K1202" i="10" s="1"/>
  <c r="N1202" i="10" s="1"/>
  <c r="G1202" i="10"/>
  <c r="E1203" i="10"/>
  <c r="K1203" i="10" s="1"/>
  <c r="N1203" i="10" s="1"/>
  <c r="P1203" i="10" s="1"/>
  <c r="G1203" i="10"/>
  <c r="E1204" i="10"/>
  <c r="K1204" i="10" s="1"/>
  <c r="N1204" i="10" s="1"/>
  <c r="G1204" i="10"/>
  <c r="E1205" i="10"/>
  <c r="G1205" i="10"/>
  <c r="E1206" i="10"/>
  <c r="K1206" i="10" s="1"/>
  <c r="N1206" i="10" s="1"/>
  <c r="G1206" i="10"/>
  <c r="E1207" i="10"/>
  <c r="K1207" i="10" s="1"/>
  <c r="N1207" i="10" s="1"/>
  <c r="G1207" i="10"/>
  <c r="E1208" i="10"/>
  <c r="K1208" i="10" s="1"/>
  <c r="N1208" i="10" s="1"/>
  <c r="G1208" i="10"/>
  <c r="E1209" i="10"/>
  <c r="G1209" i="10"/>
  <c r="E1210" i="10"/>
  <c r="K1210" i="10" s="1"/>
  <c r="N1210" i="10" s="1"/>
  <c r="G1210" i="10"/>
  <c r="E1211" i="10"/>
  <c r="K1211" i="10" s="1"/>
  <c r="N1211" i="10" s="1"/>
  <c r="P1211" i="10" s="1"/>
  <c r="G1211" i="10"/>
  <c r="E1212" i="10"/>
  <c r="K1212" i="10" s="1"/>
  <c r="N1212" i="10" s="1"/>
  <c r="O1212" i="10" s="1"/>
  <c r="G1212" i="10"/>
  <c r="E1213" i="10"/>
  <c r="G1213" i="10"/>
  <c r="E1214" i="10"/>
  <c r="K1214" i="10" s="1"/>
  <c r="N1214" i="10" s="1"/>
  <c r="G1214" i="10"/>
  <c r="E1215" i="10"/>
  <c r="K1215" i="10" s="1"/>
  <c r="N1215" i="10" s="1"/>
  <c r="P1215" i="10" s="1"/>
  <c r="G1215" i="10"/>
  <c r="E1216" i="10"/>
  <c r="K1216" i="10" s="1"/>
  <c r="N1216" i="10" s="1"/>
  <c r="G1216" i="10"/>
  <c r="E1217" i="10"/>
  <c r="K1217" i="10" s="1"/>
  <c r="N1217" i="10" s="1"/>
  <c r="G1217" i="10"/>
  <c r="E1218" i="10"/>
  <c r="K1218" i="10" s="1"/>
  <c r="N1218" i="10" s="1"/>
  <c r="G1218" i="10"/>
  <c r="E1219" i="10"/>
  <c r="K1219" i="10" s="1"/>
  <c r="N1219" i="10" s="1"/>
  <c r="G1219" i="10"/>
  <c r="E1220" i="10"/>
  <c r="K1220" i="10" s="1"/>
  <c r="N1220" i="10" s="1"/>
  <c r="G1220" i="10"/>
  <c r="E1221" i="10"/>
  <c r="G1221" i="10"/>
  <c r="E1222" i="10"/>
  <c r="K1222" i="10" s="1"/>
  <c r="N1222" i="10" s="1"/>
  <c r="G1222" i="10"/>
  <c r="E1223" i="10"/>
  <c r="K1223" i="10" s="1"/>
  <c r="N1223" i="10" s="1"/>
  <c r="P1223" i="10" s="1"/>
  <c r="G1223" i="10"/>
  <c r="E1224" i="10"/>
  <c r="K1224" i="10" s="1"/>
  <c r="N1224" i="10" s="1"/>
  <c r="G1224" i="10"/>
  <c r="E1225" i="10"/>
  <c r="G1225" i="10"/>
  <c r="E1226" i="10"/>
  <c r="K1226" i="10" s="1"/>
  <c r="N1226" i="10" s="1"/>
  <c r="G1226" i="10"/>
  <c r="E1227" i="10"/>
  <c r="K1227" i="10" s="1"/>
  <c r="N1227" i="10" s="1"/>
  <c r="G1227" i="10"/>
  <c r="E1228" i="10"/>
  <c r="K1228" i="10" s="1"/>
  <c r="N1228" i="10" s="1"/>
  <c r="G1228" i="10"/>
  <c r="E1229" i="10"/>
  <c r="G1229" i="10"/>
  <c r="E1230" i="10"/>
  <c r="K1230" i="10" s="1"/>
  <c r="N1230" i="10" s="1"/>
  <c r="G1230" i="10"/>
  <c r="E1231" i="10"/>
  <c r="K1231" i="10" s="1"/>
  <c r="N1231" i="10" s="1"/>
  <c r="G1231" i="10"/>
  <c r="E1232" i="10"/>
  <c r="K1232" i="10" s="1"/>
  <c r="N1232" i="10" s="1"/>
  <c r="O1232" i="10" s="1"/>
  <c r="G1232" i="10"/>
  <c r="E1233" i="10"/>
  <c r="G1233" i="10"/>
  <c r="E1234" i="10"/>
  <c r="K1234" i="10" s="1"/>
  <c r="N1234" i="10" s="1"/>
  <c r="G1234" i="10"/>
  <c r="E1235" i="10"/>
  <c r="K1235" i="10" s="1"/>
  <c r="N1235" i="10" s="1"/>
  <c r="O1235" i="10" s="1"/>
  <c r="G1235" i="10"/>
  <c r="E1236" i="10"/>
  <c r="K1236" i="10" s="1"/>
  <c r="N1236" i="10" s="1"/>
  <c r="G1236" i="10"/>
  <c r="E1237" i="10"/>
  <c r="G1237" i="10"/>
  <c r="E1238" i="10"/>
  <c r="K1238" i="10" s="1"/>
  <c r="N1238" i="10" s="1"/>
  <c r="O1238" i="10" s="1"/>
  <c r="G1238" i="10"/>
  <c r="E1239" i="10"/>
  <c r="K1239" i="10" s="1"/>
  <c r="N1239" i="10" s="1"/>
  <c r="P1239" i="10" s="1"/>
  <c r="G1239" i="10"/>
  <c r="E1240" i="10"/>
  <c r="K1240" i="10" s="1"/>
  <c r="N1240" i="10" s="1"/>
  <c r="G1240" i="10"/>
  <c r="E1241" i="10"/>
  <c r="G1241" i="10"/>
  <c r="E1242" i="10"/>
  <c r="K1242" i="10" s="1"/>
  <c r="N1242" i="10" s="1"/>
  <c r="O1242" i="10" s="1"/>
  <c r="G1242" i="10"/>
  <c r="E1243" i="10"/>
  <c r="K1243" i="10" s="1"/>
  <c r="N1243" i="10" s="1"/>
  <c r="P1243" i="10" s="1"/>
  <c r="G1243" i="10"/>
  <c r="E1244" i="10"/>
  <c r="K1244" i="10" s="1"/>
  <c r="N1244" i="10" s="1"/>
  <c r="O1244" i="10" s="1"/>
  <c r="G1244" i="10"/>
  <c r="E1245" i="10"/>
  <c r="G1245" i="10"/>
  <c r="E1246" i="10"/>
  <c r="K1246" i="10" s="1"/>
  <c r="N1246" i="10" s="1"/>
  <c r="G1246" i="10"/>
  <c r="E1247" i="10"/>
  <c r="K1247" i="10" s="1"/>
  <c r="N1247" i="10" s="1"/>
  <c r="O1247" i="10" s="1"/>
  <c r="G1247" i="10"/>
  <c r="E1248" i="10"/>
  <c r="K1248" i="10" s="1"/>
  <c r="N1248" i="10" s="1"/>
  <c r="G1248" i="10"/>
  <c r="E1249" i="10"/>
  <c r="G1249" i="10"/>
  <c r="E1250" i="10"/>
  <c r="K1250" i="10" s="1"/>
  <c r="N1250" i="10" s="1"/>
  <c r="P1250" i="10" s="1"/>
  <c r="G1250" i="10"/>
  <c r="E1251" i="10"/>
  <c r="K1251" i="10" s="1"/>
  <c r="N1251" i="10" s="1"/>
  <c r="G1251" i="10"/>
  <c r="E1252" i="10"/>
  <c r="K1252" i="10" s="1"/>
  <c r="N1252" i="10" s="1"/>
  <c r="P1252" i="10" s="1"/>
  <c r="G1252" i="10"/>
  <c r="E1253" i="10"/>
  <c r="G1253" i="10"/>
  <c r="E1254" i="10"/>
  <c r="K1254" i="10" s="1"/>
  <c r="N1254" i="10" s="1"/>
  <c r="G1254" i="10"/>
  <c r="E1255" i="10"/>
  <c r="K1255" i="10" s="1"/>
  <c r="N1255" i="10" s="1"/>
  <c r="G1255" i="10"/>
  <c r="E1256" i="10"/>
  <c r="K1256" i="10" s="1"/>
  <c r="N1256" i="10" s="1"/>
  <c r="P1256" i="10" s="1"/>
  <c r="G1256" i="10"/>
  <c r="E1257" i="10"/>
  <c r="G1257" i="10"/>
  <c r="E1258" i="10"/>
  <c r="K1258" i="10" s="1"/>
  <c r="N1258" i="10" s="1"/>
  <c r="P1258" i="10" s="1"/>
  <c r="G1258" i="10"/>
  <c r="E1259" i="10"/>
  <c r="K1259" i="10" s="1"/>
  <c r="N1259" i="10" s="1"/>
  <c r="O1259" i="10" s="1"/>
  <c r="G1259" i="10"/>
  <c r="E1260" i="10"/>
  <c r="K1260" i="10" s="1"/>
  <c r="N1260" i="10" s="1"/>
  <c r="P1260" i="10" s="1"/>
  <c r="G1260" i="10"/>
  <c r="E1261" i="10"/>
  <c r="G1261" i="10"/>
  <c r="E1262" i="10"/>
  <c r="K1262" i="10" s="1"/>
  <c r="N1262" i="10" s="1"/>
  <c r="P1262" i="10" s="1"/>
  <c r="G1262" i="10"/>
  <c r="E1263" i="10"/>
  <c r="K1263" i="10" s="1"/>
  <c r="N1263" i="10" s="1"/>
  <c r="O1263" i="10" s="1"/>
  <c r="G1263" i="10"/>
  <c r="E1264" i="10"/>
  <c r="K1264" i="10" s="1"/>
  <c r="N1264" i="10" s="1"/>
  <c r="G1264" i="10"/>
  <c r="E1265" i="10"/>
  <c r="G1265" i="10"/>
  <c r="E1266" i="10"/>
  <c r="K1266" i="10" s="1"/>
  <c r="N1266" i="10" s="1"/>
  <c r="P1266" i="10" s="1"/>
  <c r="G1266" i="10"/>
  <c r="E1267" i="10"/>
  <c r="K1267" i="10" s="1"/>
  <c r="N1267" i="10" s="1"/>
  <c r="G1267" i="10"/>
  <c r="E1268" i="10"/>
  <c r="K1268" i="10" s="1"/>
  <c r="N1268" i="10" s="1"/>
  <c r="P1268" i="10" s="1"/>
  <c r="G1268" i="10"/>
  <c r="E1269" i="10"/>
  <c r="G1269" i="10"/>
  <c r="E1270" i="10"/>
  <c r="K1270" i="10" s="1"/>
  <c r="N1270" i="10" s="1"/>
  <c r="P1270" i="10" s="1"/>
  <c r="G1270" i="10"/>
  <c r="E1271" i="10"/>
  <c r="K1271" i="10" s="1"/>
  <c r="N1271" i="10" s="1"/>
  <c r="G1271" i="10"/>
  <c r="E1272" i="10"/>
  <c r="K1272" i="10" s="1"/>
  <c r="N1272" i="10" s="1"/>
  <c r="P1272" i="10" s="1"/>
  <c r="G1272" i="10"/>
  <c r="E1273" i="10"/>
  <c r="G1273" i="10"/>
  <c r="E1274" i="10"/>
  <c r="K1274" i="10" s="1"/>
  <c r="N1274" i="10" s="1"/>
  <c r="P1274" i="10" s="1"/>
  <c r="G1274" i="10"/>
  <c r="E1275" i="10"/>
  <c r="K1275" i="10" s="1"/>
  <c r="N1275" i="10" s="1"/>
  <c r="O1275" i="10" s="1"/>
  <c r="G1275" i="10"/>
  <c r="E1276" i="10"/>
  <c r="K1276" i="10" s="1"/>
  <c r="N1276" i="10" s="1"/>
  <c r="P1276" i="10" s="1"/>
  <c r="G1276" i="10"/>
  <c r="E1277" i="10"/>
  <c r="G1277" i="10"/>
  <c r="E1278" i="10"/>
  <c r="K1278" i="10" s="1"/>
  <c r="N1278" i="10" s="1"/>
  <c r="P1278" i="10" s="1"/>
  <c r="G1278" i="10"/>
  <c r="E1279" i="10"/>
  <c r="K1279" i="10" s="1"/>
  <c r="N1279" i="10" s="1"/>
  <c r="O1279" i="10" s="1"/>
  <c r="G1279" i="10"/>
  <c r="E1280" i="10"/>
  <c r="K1280" i="10" s="1"/>
  <c r="N1280" i="10" s="1"/>
  <c r="G1280" i="10"/>
  <c r="E1281" i="10"/>
  <c r="K1281" i="10" s="1"/>
  <c r="N1281" i="10" s="1"/>
  <c r="G1281" i="10"/>
  <c r="E1282" i="10"/>
  <c r="K1282" i="10" s="1"/>
  <c r="N1282" i="10" s="1"/>
  <c r="G1282" i="10"/>
  <c r="E1283" i="10"/>
  <c r="K1283" i="10" s="1"/>
  <c r="N1283" i="10" s="1"/>
  <c r="G1283" i="10"/>
  <c r="E1284" i="10"/>
  <c r="K1284" i="10" s="1"/>
  <c r="N1284" i="10" s="1"/>
  <c r="P1284" i="10" s="1"/>
  <c r="G1284" i="10"/>
  <c r="E1285" i="10"/>
  <c r="G1285" i="10"/>
  <c r="E1286" i="10"/>
  <c r="K1286" i="10" s="1"/>
  <c r="N1286" i="10" s="1"/>
  <c r="P1286" i="10" s="1"/>
  <c r="G1286" i="10"/>
  <c r="E1287" i="10"/>
  <c r="K1287" i="10" s="1"/>
  <c r="N1287" i="10" s="1"/>
  <c r="G1287" i="10"/>
  <c r="E1288" i="10"/>
  <c r="K1288" i="10" s="1"/>
  <c r="N1288" i="10" s="1"/>
  <c r="P1288" i="10" s="1"/>
  <c r="G1288" i="10"/>
  <c r="E1289" i="10"/>
  <c r="G1289" i="10"/>
  <c r="E1290" i="10"/>
  <c r="K1290" i="10" s="1"/>
  <c r="N1290" i="10" s="1"/>
  <c r="P1290" i="10" s="1"/>
  <c r="G1290" i="10"/>
  <c r="E1291" i="10"/>
  <c r="K1291" i="10" s="1"/>
  <c r="N1291" i="10" s="1"/>
  <c r="O1291" i="10" s="1"/>
  <c r="G1291" i="10"/>
  <c r="E1292" i="10"/>
  <c r="K1292" i="10" s="1"/>
  <c r="N1292" i="10" s="1"/>
  <c r="P1292" i="10" s="1"/>
  <c r="G1292" i="10"/>
  <c r="E1293" i="10"/>
  <c r="G1293" i="10"/>
  <c r="E1294" i="10"/>
  <c r="K1294" i="10" s="1"/>
  <c r="N1294" i="10" s="1"/>
  <c r="P1294" i="10" s="1"/>
  <c r="G1294" i="10"/>
  <c r="E1295" i="10"/>
  <c r="K1295" i="10" s="1"/>
  <c r="N1295" i="10" s="1"/>
  <c r="O1295" i="10" s="1"/>
  <c r="G1295" i="10"/>
  <c r="E1296" i="10"/>
  <c r="K1296" i="10" s="1"/>
  <c r="N1296" i="10" s="1"/>
  <c r="G1296" i="10"/>
  <c r="E1297" i="10"/>
  <c r="G1297" i="10"/>
  <c r="E1298" i="10"/>
  <c r="K1298" i="10" s="1"/>
  <c r="N1298" i="10" s="1"/>
  <c r="P1298" i="10" s="1"/>
  <c r="G1298" i="10"/>
  <c r="E1299" i="10"/>
  <c r="K1299" i="10" s="1"/>
  <c r="N1299" i="10" s="1"/>
  <c r="G1299" i="10"/>
  <c r="E1300" i="10"/>
  <c r="K1300" i="10" s="1"/>
  <c r="N1300" i="10" s="1"/>
  <c r="P1300" i="10" s="1"/>
  <c r="G1300" i="10"/>
  <c r="E1301" i="10"/>
  <c r="G1301" i="10"/>
  <c r="E1302" i="10"/>
  <c r="K1302" i="10" s="1"/>
  <c r="N1302" i="10" s="1"/>
  <c r="G1302" i="10"/>
  <c r="E1303" i="10"/>
  <c r="K1303" i="10" s="1"/>
  <c r="N1303" i="10" s="1"/>
  <c r="G1303" i="10"/>
  <c r="E1304" i="10"/>
  <c r="K1304" i="10" s="1"/>
  <c r="N1304" i="10" s="1"/>
  <c r="P1304" i="10" s="1"/>
  <c r="G1304" i="10"/>
  <c r="E1305" i="10"/>
  <c r="G1305" i="10"/>
  <c r="E1306" i="10"/>
  <c r="K1306" i="10" s="1"/>
  <c r="N1306" i="10" s="1"/>
  <c r="P1306" i="10" s="1"/>
  <c r="G1306" i="10"/>
  <c r="E1307" i="10"/>
  <c r="K1307" i="10" s="1"/>
  <c r="N1307" i="10" s="1"/>
  <c r="O1307" i="10" s="1"/>
  <c r="G1307" i="10"/>
  <c r="E1308" i="10"/>
  <c r="K1308" i="10" s="1"/>
  <c r="N1308" i="10" s="1"/>
  <c r="G1308" i="10"/>
  <c r="E1309" i="10"/>
  <c r="G1309" i="10"/>
  <c r="E1310" i="10"/>
  <c r="K1310" i="10" s="1"/>
  <c r="N1310" i="10" s="1"/>
  <c r="G1310" i="10"/>
  <c r="E1311" i="10"/>
  <c r="K1311" i="10" s="1"/>
  <c r="N1311" i="10" s="1"/>
  <c r="G1311" i="10"/>
  <c r="E1312" i="10"/>
  <c r="K1312" i="10" s="1"/>
  <c r="N1312" i="10" s="1"/>
  <c r="O1312" i="10" s="1"/>
  <c r="G1312" i="10"/>
  <c r="E1313" i="10"/>
  <c r="K1313" i="10" s="1"/>
  <c r="N1313" i="10" s="1"/>
  <c r="O1313" i="10" s="1"/>
  <c r="G1313" i="10"/>
  <c r="E1314" i="10"/>
  <c r="K1314" i="10" s="1"/>
  <c r="N1314" i="10" s="1"/>
  <c r="G1314" i="10"/>
  <c r="E1315" i="10"/>
  <c r="K1315" i="10" s="1"/>
  <c r="N1315" i="10" s="1"/>
  <c r="O1315" i="10" s="1"/>
  <c r="G1315" i="10"/>
  <c r="E1316" i="10"/>
  <c r="K1316" i="10" s="1"/>
  <c r="N1316" i="10" s="1"/>
  <c r="O1316" i="10" s="1"/>
  <c r="G1316" i="10"/>
  <c r="E1317" i="10"/>
  <c r="G1317" i="10"/>
  <c r="E1318" i="10"/>
  <c r="K1318" i="10" s="1"/>
  <c r="N1318" i="10" s="1"/>
  <c r="O1318" i="10" s="1"/>
  <c r="G1318" i="10"/>
  <c r="E1319" i="10"/>
  <c r="K1319" i="10" s="1"/>
  <c r="N1319" i="10" s="1"/>
  <c r="G1319" i="10"/>
  <c r="E1320" i="10"/>
  <c r="K1320" i="10" s="1"/>
  <c r="N1320" i="10" s="1"/>
  <c r="O1320" i="10" s="1"/>
  <c r="G1320" i="10"/>
  <c r="E1321" i="10"/>
  <c r="G1321" i="10"/>
  <c r="E1322" i="10"/>
  <c r="K1322" i="10" s="1"/>
  <c r="N1322" i="10" s="1"/>
  <c r="G1322" i="10"/>
  <c r="E1323" i="10"/>
  <c r="K1323" i="10" s="1"/>
  <c r="N1323" i="10" s="1"/>
  <c r="O1323" i="10" s="1"/>
  <c r="G1323" i="10"/>
  <c r="E1324" i="10"/>
  <c r="K1324" i="10" s="1"/>
  <c r="N1324" i="10" s="1"/>
  <c r="O1324" i="10" s="1"/>
  <c r="G1324" i="10"/>
  <c r="E1325" i="10"/>
  <c r="G1325" i="10"/>
  <c r="E1326" i="10"/>
  <c r="K1326" i="10" s="1"/>
  <c r="N1326" i="10" s="1"/>
  <c r="O1326" i="10" s="1"/>
  <c r="G1326" i="10"/>
  <c r="E1327" i="10"/>
  <c r="K1327" i="10" s="1"/>
  <c r="N1327" i="10" s="1"/>
  <c r="G1327" i="10"/>
  <c r="E1328" i="10"/>
  <c r="K1328" i="10" s="1"/>
  <c r="N1328" i="10" s="1"/>
  <c r="G1328" i="10"/>
  <c r="E1329" i="10"/>
  <c r="G1329" i="10"/>
  <c r="E1330" i="10"/>
  <c r="K1330" i="10" s="1"/>
  <c r="N1330" i="10" s="1"/>
  <c r="G1330" i="10"/>
  <c r="E1331" i="10"/>
  <c r="K1331" i="10" s="1"/>
  <c r="N1331" i="10" s="1"/>
  <c r="O1331" i="10" s="1"/>
  <c r="G1331" i="10"/>
  <c r="E1332" i="10"/>
  <c r="K1332" i="10" s="1"/>
  <c r="N1332" i="10" s="1"/>
  <c r="O1332" i="10" s="1"/>
  <c r="G1332" i="10"/>
  <c r="E1333" i="10"/>
  <c r="G1333" i="10"/>
  <c r="E1334" i="10"/>
  <c r="K1334" i="10" s="1"/>
  <c r="N1334" i="10" s="1"/>
  <c r="O1334" i="10" s="1"/>
  <c r="G1334" i="10"/>
  <c r="E1335" i="10"/>
  <c r="K1335" i="10" s="1"/>
  <c r="N1335" i="10" s="1"/>
  <c r="G1335" i="10"/>
  <c r="E1336" i="10"/>
  <c r="K1336" i="10" s="1"/>
  <c r="N1336" i="10" s="1"/>
  <c r="O1336" i="10" s="1"/>
  <c r="G1336" i="10"/>
  <c r="E1337" i="10"/>
  <c r="K1337" i="10" s="1"/>
  <c r="N1337" i="10" s="1"/>
  <c r="O1337" i="10" s="1"/>
  <c r="G1337" i="10"/>
  <c r="E1338" i="10"/>
  <c r="K1338" i="10" s="1"/>
  <c r="N1338" i="10" s="1"/>
  <c r="G1338" i="10"/>
  <c r="E1339" i="10"/>
  <c r="K1339" i="10" s="1"/>
  <c r="N1339" i="10" s="1"/>
  <c r="G1339" i="10"/>
  <c r="E1340" i="10"/>
  <c r="K1340" i="10" s="1"/>
  <c r="N1340" i="10" s="1"/>
  <c r="G1340" i="10"/>
  <c r="E1341" i="10"/>
  <c r="G1341" i="10"/>
  <c r="E1342" i="10"/>
  <c r="K1342" i="10" s="1"/>
  <c r="N1342" i="10" s="1"/>
  <c r="P1342" i="10" s="1"/>
  <c r="G1342" i="10"/>
  <c r="E1343" i="10"/>
  <c r="K1343" i="10" s="1"/>
  <c r="N1343" i="10" s="1"/>
  <c r="G1343" i="10"/>
  <c r="E1344" i="10"/>
  <c r="K1344" i="10" s="1"/>
  <c r="N1344" i="10" s="1"/>
  <c r="G1344" i="10"/>
  <c r="E1345" i="10"/>
  <c r="G1345" i="10"/>
  <c r="E1346" i="10"/>
  <c r="K1346" i="10" s="1"/>
  <c r="N1346" i="10" s="1"/>
  <c r="G1346" i="10"/>
  <c r="E1347" i="10"/>
  <c r="K1347" i="10" s="1"/>
  <c r="N1347" i="10" s="1"/>
  <c r="G1347" i="10"/>
  <c r="E1348" i="10"/>
  <c r="K1348" i="10" s="1"/>
  <c r="N1348" i="10" s="1"/>
  <c r="G1348" i="10"/>
  <c r="E1349" i="10"/>
  <c r="G1349" i="10"/>
  <c r="E1350" i="10"/>
  <c r="K1350" i="10" s="1"/>
  <c r="N1350" i="10" s="1"/>
  <c r="G1350" i="10"/>
  <c r="E1351" i="10"/>
  <c r="K1351" i="10" s="1"/>
  <c r="N1351" i="10" s="1"/>
  <c r="G1351" i="10"/>
  <c r="E1352" i="10"/>
  <c r="K1352" i="10" s="1"/>
  <c r="N1352" i="10" s="1"/>
  <c r="G1352" i="10"/>
  <c r="E1353" i="10"/>
  <c r="G1353" i="10"/>
  <c r="E1354" i="10"/>
  <c r="K1354" i="10" s="1"/>
  <c r="N1354" i="10" s="1"/>
  <c r="G1354" i="10"/>
  <c r="E1355" i="10"/>
  <c r="K1355" i="10" s="1"/>
  <c r="N1355" i="10" s="1"/>
  <c r="O1355" i="10" s="1"/>
  <c r="G1355" i="10"/>
  <c r="E1356" i="10"/>
  <c r="K1356" i="10" s="1"/>
  <c r="N1356" i="10" s="1"/>
  <c r="G1356" i="10"/>
  <c r="E1357" i="10"/>
  <c r="G1357" i="10"/>
  <c r="E1358" i="10"/>
  <c r="K1358" i="10" s="1"/>
  <c r="N1358" i="10" s="1"/>
  <c r="G1358" i="10"/>
  <c r="E1359" i="10"/>
  <c r="K1359" i="10" s="1"/>
  <c r="N1359" i="10" s="1"/>
  <c r="G1359" i="10"/>
  <c r="E1360" i="10"/>
  <c r="K1360" i="10" s="1"/>
  <c r="N1360" i="10" s="1"/>
  <c r="G1360" i="10"/>
  <c r="E1361" i="10"/>
  <c r="G1361" i="10"/>
  <c r="E1362" i="10"/>
  <c r="K1362" i="10" s="1"/>
  <c r="N1362" i="10" s="1"/>
  <c r="G1362" i="10"/>
  <c r="E1363" i="10"/>
  <c r="K1363" i="10" s="1"/>
  <c r="N1363" i="10" s="1"/>
  <c r="O1363" i="10" s="1"/>
  <c r="G1363" i="10"/>
  <c r="E1364" i="10"/>
  <c r="K1364" i="10" s="1"/>
  <c r="N1364" i="10" s="1"/>
  <c r="G1364" i="10"/>
  <c r="E1365" i="10"/>
  <c r="G1365" i="10"/>
  <c r="E1366" i="10"/>
  <c r="K1366" i="10" s="1"/>
  <c r="N1366" i="10" s="1"/>
  <c r="G1366" i="10"/>
  <c r="E1367" i="10"/>
  <c r="K1367" i="10" s="1"/>
  <c r="N1367" i="10" s="1"/>
  <c r="G1367" i="10"/>
  <c r="E1368" i="10"/>
  <c r="K1368" i="10" s="1"/>
  <c r="N1368" i="10" s="1"/>
  <c r="G1368" i="10"/>
  <c r="E1369" i="10"/>
  <c r="G1369" i="10"/>
  <c r="E1370" i="10"/>
  <c r="K1370" i="10" s="1"/>
  <c r="N1370" i="10" s="1"/>
  <c r="G1370" i="10"/>
  <c r="E1371" i="10"/>
  <c r="K1371" i="10" s="1"/>
  <c r="N1371" i="10" s="1"/>
  <c r="O1371" i="10" s="1"/>
  <c r="G1371" i="10"/>
  <c r="E1372" i="10"/>
  <c r="K1372" i="10" s="1"/>
  <c r="N1372" i="10" s="1"/>
  <c r="G1372" i="10"/>
  <c r="E1373" i="10"/>
  <c r="G1373" i="10"/>
  <c r="E1374" i="10"/>
  <c r="K1374" i="10" s="1"/>
  <c r="N1374" i="10" s="1"/>
  <c r="G1374" i="10"/>
  <c r="E1375" i="10"/>
  <c r="K1375" i="10" s="1"/>
  <c r="N1375" i="10" s="1"/>
  <c r="G1375" i="10"/>
  <c r="E1376" i="10"/>
  <c r="K1376" i="10" s="1"/>
  <c r="N1376" i="10" s="1"/>
  <c r="G1376" i="10"/>
  <c r="E1377" i="10"/>
  <c r="K1377" i="10" s="1"/>
  <c r="N1377" i="10" s="1"/>
  <c r="O1377" i="10" s="1"/>
  <c r="G1377" i="10"/>
  <c r="E1378" i="10"/>
  <c r="K1378" i="10" s="1"/>
  <c r="N1378" i="10" s="1"/>
  <c r="G1378" i="10"/>
  <c r="E1379" i="10"/>
  <c r="K1379" i="10" s="1"/>
  <c r="N1379" i="10" s="1"/>
  <c r="O1379" i="10" s="1"/>
  <c r="G1379" i="10"/>
  <c r="E1380" i="10"/>
  <c r="K1380" i="10" s="1"/>
  <c r="N1380" i="10" s="1"/>
  <c r="G1380" i="10"/>
  <c r="E1381" i="10"/>
  <c r="G1381" i="10"/>
  <c r="E1382" i="10"/>
  <c r="K1382" i="10" s="1"/>
  <c r="N1382" i="10" s="1"/>
  <c r="G1382" i="10"/>
  <c r="E1383" i="10"/>
  <c r="K1383" i="10" s="1"/>
  <c r="N1383" i="10" s="1"/>
  <c r="G1383" i="10"/>
  <c r="E1384" i="10"/>
  <c r="K1384" i="10" s="1"/>
  <c r="N1384" i="10" s="1"/>
  <c r="G1384" i="10"/>
  <c r="E1385" i="10"/>
  <c r="G1385" i="10"/>
  <c r="E1386" i="10"/>
  <c r="K1386" i="10" s="1"/>
  <c r="N1386" i="10" s="1"/>
  <c r="G1386" i="10"/>
  <c r="E1387" i="10"/>
  <c r="K1387" i="10" s="1"/>
  <c r="N1387" i="10" s="1"/>
  <c r="O1387" i="10" s="1"/>
  <c r="G1387" i="10"/>
  <c r="E1388" i="10"/>
  <c r="K1388" i="10" s="1"/>
  <c r="N1388" i="10" s="1"/>
  <c r="G1388" i="10"/>
  <c r="E1389" i="10"/>
  <c r="G1389" i="10"/>
  <c r="E1390" i="10"/>
  <c r="K1390" i="10" s="1"/>
  <c r="N1390" i="10" s="1"/>
  <c r="G1390" i="10"/>
  <c r="E1391" i="10"/>
  <c r="K1391" i="10" s="1"/>
  <c r="N1391" i="10" s="1"/>
  <c r="G1391" i="10"/>
  <c r="E1392" i="10"/>
  <c r="K1392" i="10" s="1"/>
  <c r="N1392" i="10" s="1"/>
  <c r="G1392" i="10"/>
  <c r="E1393" i="10"/>
  <c r="G1393" i="10"/>
  <c r="E1394" i="10"/>
  <c r="K1394" i="10" s="1"/>
  <c r="N1394" i="10" s="1"/>
  <c r="G1394" i="10"/>
  <c r="E1395" i="10"/>
  <c r="K1395" i="10" s="1"/>
  <c r="N1395" i="10" s="1"/>
  <c r="O1395" i="10" s="1"/>
  <c r="G1395" i="10"/>
  <c r="E1396" i="10"/>
  <c r="K1396" i="10" s="1"/>
  <c r="N1396" i="10" s="1"/>
  <c r="G1396" i="10"/>
  <c r="E1397" i="10"/>
  <c r="G1397" i="10"/>
  <c r="E1398" i="10"/>
  <c r="K1398" i="10" s="1"/>
  <c r="N1398" i="10" s="1"/>
  <c r="G1398" i="10"/>
  <c r="E1399" i="10"/>
  <c r="K1399" i="10" s="1"/>
  <c r="N1399" i="10" s="1"/>
  <c r="G1399" i="10"/>
  <c r="E1400" i="10"/>
  <c r="K1400" i="10" s="1"/>
  <c r="N1400" i="10" s="1"/>
  <c r="G1400" i="10"/>
  <c r="E1401" i="10"/>
  <c r="K1401" i="10" s="1"/>
  <c r="N1401" i="10" s="1"/>
  <c r="O1401" i="10" s="1"/>
  <c r="G1401" i="10"/>
  <c r="E1402" i="10"/>
  <c r="K1402" i="10" s="1"/>
  <c r="N1402" i="10" s="1"/>
  <c r="G1402" i="10"/>
  <c r="E1403" i="10"/>
  <c r="K1403" i="10" s="1"/>
  <c r="N1403" i="10" s="1"/>
  <c r="G1403" i="10"/>
  <c r="E1404" i="10"/>
  <c r="K1404" i="10" s="1"/>
  <c r="N1404" i="10" s="1"/>
  <c r="G1404" i="10"/>
  <c r="E1405" i="10"/>
  <c r="G1405" i="10"/>
  <c r="E1406" i="10"/>
  <c r="K1406" i="10" s="1"/>
  <c r="N1406" i="10" s="1"/>
  <c r="G1406" i="10"/>
  <c r="E1407" i="10"/>
  <c r="K1407" i="10" s="1"/>
  <c r="N1407" i="10" s="1"/>
  <c r="G1407" i="10"/>
  <c r="E1408" i="10"/>
  <c r="K1408" i="10" s="1"/>
  <c r="N1408" i="10" s="1"/>
  <c r="G1408" i="10"/>
  <c r="E1409" i="10"/>
  <c r="G1409" i="10"/>
  <c r="E1410" i="10"/>
  <c r="K1410" i="10" s="1"/>
  <c r="N1410" i="10" s="1"/>
  <c r="G1410" i="10"/>
  <c r="E1411" i="10"/>
  <c r="K1411" i="10" s="1"/>
  <c r="N1411" i="10" s="1"/>
  <c r="G1411" i="10"/>
  <c r="E1412" i="10"/>
  <c r="K1412" i="10" s="1"/>
  <c r="N1412" i="10" s="1"/>
  <c r="G1412" i="10"/>
  <c r="E1413" i="10"/>
  <c r="G1413" i="10"/>
  <c r="E1414" i="10"/>
  <c r="K1414" i="10" s="1"/>
  <c r="N1414" i="10" s="1"/>
  <c r="G1414" i="10"/>
  <c r="E1415" i="10"/>
  <c r="K1415" i="10" s="1"/>
  <c r="N1415" i="10" s="1"/>
  <c r="G1415" i="10"/>
  <c r="E1416" i="10"/>
  <c r="K1416" i="10" s="1"/>
  <c r="N1416" i="10" s="1"/>
  <c r="G1416" i="10"/>
  <c r="E1417" i="10"/>
  <c r="G1417" i="10"/>
  <c r="E1418" i="10"/>
  <c r="K1418" i="10" s="1"/>
  <c r="N1418" i="10" s="1"/>
  <c r="G1418" i="10"/>
  <c r="E1419" i="10"/>
  <c r="K1419" i="10" s="1"/>
  <c r="N1419" i="10" s="1"/>
  <c r="G1419" i="10"/>
  <c r="E1420" i="10"/>
  <c r="K1420" i="10" s="1"/>
  <c r="N1420" i="10" s="1"/>
  <c r="G1420" i="10"/>
  <c r="E1421" i="10"/>
  <c r="G1421" i="10"/>
  <c r="E1422" i="10"/>
  <c r="K1422" i="10" s="1"/>
  <c r="N1422" i="10" s="1"/>
  <c r="G1422" i="10"/>
  <c r="E1423" i="10"/>
  <c r="K1423" i="10" s="1"/>
  <c r="N1423" i="10" s="1"/>
  <c r="G1423" i="10"/>
  <c r="E1424" i="10"/>
  <c r="K1424" i="10" s="1"/>
  <c r="N1424" i="10" s="1"/>
  <c r="G1424" i="10"/>
  <c r="E1425" i="10"/>
  <c r="G1425" i="10"/>
  <c r="E1426" i="10"/>
  <c r="K1426" i="10" s="1"/>
  <c r="N1426" i="10" s="1"/>
  <c r="G1426" i="10"/>
  <c r="E1427" i="10"/>
  <c r="K1427" i="10" s="1"/>
  <c r="N1427" i="10" s="1"/>
  <c r="G1427" i="10"/>
  <c r="E1428" i="10"/>
  <c r="K1428" i="10" s="1"/>
  <c r="N1428" i="10" s="1"/>
  <c r="G1428" i="10"/>
  <c r="E1429" i="10"/>
  <c r="G1429" i="10"/>
  <c r="E1430" i="10"/>
  <c r="K1430" i="10" s="1"/>
  <c r="N1430" i="10" s="1"/>
  <c r="G1430" i="10"/>
  <c r="E1431" i="10"/>
  <c r="K1431" i="10" s="1"/>
  <c r="N1431" i="10" s="1"/>
  <c r="O1431" i="10" s="1"/>
  <c r="G1431" i="10"/>
  <c r="E1432" i="10"/>
  <c r="K1432" i="10" s="1"/>
  <c r="N1432" i="10" s="1"/>
  <c r="G1432" i="10"/>
  <c r="E1433" i="10"/>
  <c r="G1433" i="10"/>
  <c r="E1434" i="10"/>
  <c r="K1434" i="10" s="1"/>
  <c r="N1434" i="10" s="1"/>
  <c r="G1434" i="10"/>
  <c r="E1435" i="10"/>
  <c r="K1435" i="10" s="1"/>
  <c r="N1435" i="10" s="1"/>
  <c r="O1435" i="10" s="1"/>
  <c r="G1435" i="10"/>
  <c r="E1436" i="10"/>
  <c r="K1436" i="10" s="1"/>
  <c r="N1436" i="10" s="1"/>
  <c r="G1436" i="10"/>
  <c r="E1437" i="10"/>
  <c r="G1437" i="10"/>
  <c r="E1438" i="10"/>
  <c r="K1438" i="10" s="1"/>
  <c r="N1438" i="10" s="1"/>
  <c r="G1438" i="10"/>
  <c r="E1439" i="10"/>
  <c r="K1439" i="10" s="1"/>
  <c r="N1439" i="10" s="1"/>
  <c r="G1439" i="10"/>
  <c r="E1440" i="10"/>
  <c r="K1440" i="10" s="1"/>
  <c r="N1440" i="10" s="1"/>
  <c r="G1440" i="10"/>
  <c r="E1441" i="10"/>
  <c r="G1441" i="10"/>
  <c r="E1442" i="10"/>
  <c r="K1442" i="10" s="1"/>
  <c r="N1442" i="10" s="1"/>
  <c r="G1442" i="10"/>
  <c r="E1443" i="10"/>
  <c r="K1443" i="10" s="1"/>
  <c r="N1443" i="10" s="1"/>
  <c r="G1443" i="10"/>
  <c r="E1444" i="10"/>
  <c r="K1444" i="10" s="1"/>
  <c r="N1444" i="10" s="1"/>
  <c r="G1444" i="10"/>
  <c r="E1445" i="10"/>
  <c r="G1445" i="10"/>
  <c r="E1446" i="10"/>
  <c r="K1446" i="10" s="1"/>
  <c r="N1446" i="10" s="1"/>
  <c r="G1446" i="10"/>
  <c r="E1447" i="10"/>
  <c r="K1447" i="10" s="1"/>
  <c r="N1447" i="10" s="1"/>
  <c r="O1447" i="10" s="1"/>
  <c r="G1447" i="10"/>
  <c r="E1448" i="10"/>
  <c r="K1448" i="10" s="1"/>
  <c r="N1448" i="10" s="1"/>
  <c r="G1448" i="10"/>
  <c r="E1449" i="10"/>
  <c r="G1449" i="10"/>
  <c r="E1450" i="10"/>
  <c r="K1450" i="10" s="1"/>
  <c r="N1450" i="10" s="1"/>
  <c r="G1450" i="10"/>
  <c r="E1451" i="10"/>
  <c r="K1451" i="10" s="1"/>
  <c r="N1451" i="10" s="1"/>
  <c r="G1451" i="10"/>
  <c r="E1452" i="10"/>
  <c r="K1452" i="10" s="1"/>
  <c r="N1452" i="10" s="1"/>
  <c r="G1452" i="10"/>
  <c r="E1453" i="10"/>
  <c r="G1453" i="10"/>
  <c r="E1454" i="10"/>
  <c r="K1454" i="10" s="1"/>
  <c r="N1454" i="10" s="1"/>
  <c r="G1454" i="10"/>
  <c r="E1455" i="10"/>
  <c r="K1455" i="10" s="1"/>
  <c r="N1455" i="10" s="1"/>
  <c r="G1455" i="10"/>
  <c r="E1456" i="10"/>
  <c r="K1456" i="10" s="1"/>
  <c r="N1456" i="10" s="1"/>
  <c r="G1456" i="10"/>
  <c r="E1457" i="10"/>
  <c r="G1457" i="10"/>
  <c r="E1458" i="10"/>
  <c r="K1458" i="10" s="1"/>
  <c r="N1458" i="10" s="1"/>
  <c r="G1458" i="10"/>
  <c r="E1459" i="10"/>
  <c r="K1459" i="10" s="1"/>
  <c r="N1459" i="10" s="1"/>
  <c r="G1459" i="10"/>
  <c r="E1460" i="10"/>
  <c r="K1460" i="10" s="1"/>
  <c r="N1460" i="10" s="1"/>
  <c r="G1460" i="10"/>
  <c r="E1461" i="10"/>
  <c r="G1461" i="10"/>
  <c r="E1462" i="10"/>
  <c r="K1462" i="10" s="1"/>
  <c r="N1462" i="10" s="1"/>
  <c r="G1462" i="10"/>
  <c r="E1463" i="10"/>
  <c r="K1463" i="10" s="1"/>
  <c r="N1463" i="10" s="1"/>
  <c r="G1463" i="10"/>
  <c r="E1464" i="10"/>
  <c r="K1464" i="10" s="1"/>
  <c r="N1464" i="10" s="1"/>
  <c r="G1464" i="10"/>
  <c r="E1465" i="10"/>
  <c r="G1465" i="10"/>
  <c r="E1466" i="10"/>
  <c r="K1466" i="10" s="1"/>
  <c r="N1466" i="10" s="1"/>
  <c r="G1466" i="10"/>
  <c r="E1467" i="10"/>
  <c r="K1467" i="10" s="1"/>
  <c r="N1467" i="10" s="1"/>
  <c r="G1467" i="10"/>
  <c r="E1468" i="10"/>
  <c r="K1468" i="10" s="1"/>
  <c r="N1468" i="10" s="1"/>
  <c r="G1468" i="10"/>
  <c r="E1469" i="10"/>
  <c r="G1469" i="10"/>
  <c r="E1470" i="10"/>
  <c r="K1470" i="10" s="1"/>
  <c r="N1470" i="10" s="1"/>
  <c r="G1470" i="10"/>
  <c r="E1471" i="10"/>
  <c r="K1471" i="10" s="1"/>
  <c r="N1471" i="10" s="1"/>
  <c r="G1471" i="10"/>
  <c r="E1472" i="10"/>
  <c r="K1472" i="10" s="1"/>
  <c r="N1472" i="10" s="1"/>
  <c r="G1472" i="10"/>
  <c r="E1473" i="10"/>
  <c r="G1473" i="10"/>
  <c r="E1474" i="10"/>
  <c r="K1474" i="10" s="1"/>
  <c r="N1474" i="10" s="1"/>
  <c r="G1474" i="10"/>
  <c r="E1475" i="10"/>
  <c r="K1475" i="10" s="1"/>
  <c r="N1475" i="10" s="1"/>
  <c r="G1475" i="10"/>
  <c r="E1476" i="10"/>
  <c r="K1476" i="10" s="1"/>
  <c r="N1476" i="10" s="1"/>
  <c r="G1476" i="10"/>
  <c r="E1477" i="10"/>
  <c r="G1477" i="10"/>
  <c r="E1478" i="10"/>
  <c r="K1478" i="10" s="1"/>
  <c r="N1478" i="10" s="1"/>
  <c r="G1478" i="10"/>
  <c r="E1479" i="10"/>
  <c r="K1479" i="10" s="1"/>
  <c r="N1479" i="10" s="1"/>
  <c r="G1479" i="10"/>
  <c r="E1480" i="10"/>
  <c r="K1480" i="10" s="1"/>
  <c r="N1480" i="10" s="1"/>
  <c r="G1480" i="10"/>
  <c r="E1481" i="10"/>
  <c r="G1481" i="10"/>
  <c r="E1482" i="10"/>
  <c r="K1482" i="10" s="1"/>
  <c r="N1482" i="10" s="1"/>
  <c r="G1482" i="10"/>
  <c r="E1483" i="10"/>
  <c r="K1483" i="10" s="1"/>
  <c r="N1483" i="10" s="1"/>
  <c r="G1483" i="10"/>
  <c r="E1484" i="10"/>
  <c r="K1484" i="10" s="1"/>
  <c r="N1484" i="10" s="1"/>
  <c r="G1484" i="10"/>
  <c r="E1485" i="10"/>
  <c r="G1485" i="10"/>
  <c r="E1486" i="10"/>
  <c r="K1486" i="10" s="1"/>
  <c r="N1486" i="10" s="1"/>
  <c r="G1486" i="10"/>
  <c r="E1487" i="10"/>
  <c r="K1487" i="10" s="1"/>
  <c r="N1487" i="10" s="1"/>
  <c r="G1487" i="10"/>
  <c r="E1488" i="10"/>
  <c r="K1488" i="10" s="1"/>
  <c r="N1488" i="10" s="1"/>
  <c r="G1488" i="10"/>
  <c r="E1489" i="10"/>
  <c r="G1489" i="10"/>
  <c r="E1490" i="10"/>
  <c r="K1490" i="10" s="1"/>
  <c r="N1490" i="10" s="1"/>
  <c r="G1490" i="10"/>
  <c r="E1491" i="10"/>
  <c r="K1491" i="10" s="1"/>
  <c r="N1491" i="10" s="1"/>
  <c r="G1491" i="10"/>
  <c r="E1492" i="10"/>
  <c r="K1492" i="10" s="1"/>
  <c r="N1492" i="10" s="1"/>
  <c r="G1492" i="10"/>
  <c r="E1493" i="10"/>
  <c r="G1493" i="10"/>
  <c r="E1494" i="10"/>
  <c r="K1494" i="10" s="1"/>
  <c r="N1494" i="10" s="1"/>
  <c r="G1494" i="10"/>
  <c r="E1495" i="10"/>
  <c r="K1495" i="10" s="1"/>
  <c r="N1495" i="10" s="1"/>
  <c r="G1495" i="10"/>
  <c r="E1496" i="10"/>
  <c r="K1496" i="10" s="1"/>
  <c r="N1496" i="10" s="1"/>
  <c r="G1496" i="10"/>
  <c r="E1497" i="10"/>
  <c r="G1497" i="10"/>
  <c r="E1498" i="10"/>
  <c r="K1498" i="10" s="1"/>
  <c r="N1498" i="10" s="1"/>
  <c r="G1498" i="10"/>
  <c r="E1499" i="10"/>
  <c r="K1499" i="10" s="1"/>
  <c r="N1499" i="10" s="1"/>
  <c r="G1499" i="10"/>
  <c r="E1500" i="10"/>
  <c r="K1500" i="10" s="1"/>
  <c r="N1500" i="10" s="1"/>
  <c r="G1500" i="10"/>
  <c r="E1501" i="10"/>
  <c r="G1501" i="10"/>
  <c r="E1502" i="10"/>
  <c r="K1502" i="10" s="1"/>
  <c r="N1502" i="10" s="1"/>
  <c r="G1502" i="10"/>
  <c r="E1503" i="10"/>
  <c r="K1503" i="10" s="1"/>
  <c r="N1503" i="10" s="1"/>
  <c r="G1503" i="10"/>
  <c r="E1504" i="10"/>
  <c r="K1504" i="10" s="1"/>
  <c r="N1504" i="10" s="1"/>
  <c r="G1504" i="10"/>
  <c r="E1505" i="10"/>
  <c r="G1505" i="10"/>
  <c r="E1506" i="10"/>
  <c r="K1506" i="10" s="1"/>
  <c r="N1506" i="10" s="1"/>
  <c r="G1506" i="10"/>
  <c r="E1507" i="10"/>
  <c r="K1507" i="10" s="1"/>
  <c r="N1507" i="10" s="1"/>
  <c r="G1507" i="10"/>
  <c r="E1508" i="10"/>
  <c r="K1508" i="10" s="1"/>
  <c r="N1508" i="10" s="1"/>
  <c r="G1508" i="10"/>
  <c r="E1509" i="10"/>
  <c r="K1509" i="10" s="1"/>
  <c r="N1509" i="10" s="1"/>
  <c r="O1509" i="10" s="1"/>
  <c r="G1509" i="10"/>
  <c r="E1510" i="10"/>
  <c r="K1510" i="10" s="1"/>
  <c r="N1510" i="10" s="1"/>
  <c r="G1510" i="10"/>
  <c r="E1511" i="10"/>
  <c r="K1511" i="10" s="1"/>
  <c r="N1511" i="10" s="1"/>
  <c r="G1511" i="10"/>
  <c r="E1512" i="10"/>
  <c r="K1512" i="10" s="1"/>
  <c r="N1512" i="10" s="1"/>
  <c r="G1512" i="10"/>
  <c r="E1513" i="10"/>
  <c r="G1513" i="10"/>
  <c r="E1514" i="10"/>
  <c r="K1514" i="10" s="1"/>
  <c r="N1514" i="10" s="1"/>
  <c r="G1514" i="10"/>
  <c r="E1515" i="10"/>
  <c r="K1515" i="10" s="1"/>
  <c r="N1515" i="10" s="1"/>
  <c r="G1515" i="10"/>
  <c r="E1516" i="10"/>
  <c r="K1516" i="10" s="1"/>
  <c r="N1516" i="10" s="1"/>
  <c r="G1516" i="10"/>
  <c r="E1517" i="10"/>
  <c r="G1517" i="10"/>
  <c r="E1518" i="10"/>
  <c r="K1518" i="10" s="1"/>
  <c r="N1518" i="10" s="1"/>
  <c r="G1518" i="10"/>
  <c r="E1519" i="10"/>
  <c r="K1519" i="10" s="1"/>
  <c r="N1519" i="10" s="1"/>
  <c r="G1519" i="10"/>
  <c r="E1520" i="10"/>
  <c r="K1520" i="10" s="1"/>
  <c r="N1520" i="10" s="1"/>
  <c r="G1520" i="10"/>
  <c r="E1521" i="10"/>
  <c r="G1521" i="10"/>
  <c r="E1522" i="10"/>
  <c r="K1522" i="10" s="1"/>
  <c r="N1522" i="10" s="1"/>
  <c r="G1522" i="10"/>
  <c r="E1523" i="10"/>
  <c r="K1523" i="10" s="1"/>
  <c r="N1523" i="10" s="1"/>
  <c r="G1523" i="10"/>
  <c r="E1524" i="10"/>
  <c r="K1524" i="10" s="1"/>
  <c r="N1524" i="10" s="1"/>
  <c r="G1524" i="10"/>
  <c r="E1525" i="10"/>
  <c r="G1525" i="10"/>
  <c r="E1526" i="10"/>
  <c r="K1526" i="10" s="1"/>
  <c r="N1526" i="10" s="1"/>
  <c r="G1526" i="10"/>
  <c r="E1527" i="10"/>
  <c r="K1527" i="10" s="1"/>
  <c r="N1527" i="10" s="1"/>
  <c r="G1527" i="10"/>
  <c r="E1528" i="10"/>
  <c r="K1528" i="10" s="1"/>
  <c r="N1528" i="10" s="1"/>
  <c r="G1528" i="10"/>
  <c r="E1529" i="10"/>
  <c r="G1529" i="10"/>
  <c r="E1530" i="10"/>
  <c r="K1530" i="10" s="1"/>
  <c r="N1530" i="10" s="1"/>
  <c r="G1530" i="10"/>
  <c r="E1531" i="10"/>
  <c r="K1531" i="10" s="1"/>
  <c r="N1531" i="10" s="1"/>
  <c r="G1531" i="10"/>
  <c r="E1532" i="10"/>
  <c r="K1532" i="10" s="1"/>
  <c r="N1532" i="10" s="1"/>
  <c r="G1532" i="10"/>
  <c r="E1533" i="10"/>
  <c r="G1533" i="10"/>
  <c r="E1534" i="10"/>
  <c r="K1534" i="10" s="1"/>
  <c r="N1534" i="10" s="1"/>
  <c r="G1534" i="10"/>
  <c r="E1535" i="10"/>
  <c r="K1535" i="10" s="1"/>
  <c r="N1535" i="10" s="1"/>
  <c r="G1535" i="10"/>
  <c r="E1536" i="10"/>
  <c r="K1536" i="10" s="1"/>
  <c r="N1536" i="10" s="1"/>
  <c r="G1536" i="10"/>
  <c r="E1537" i="10"/>
  <c r="G1537" i="10"/>
  <c r="E1538" i="10"/>
  <c r="K1538" i="10" s="1"/>
  <c r="N1538" i="10" s="1"/>
  <c r="G1538" i="10"/>
  <c r="E1539" i="10"/>
  <c r="K1539" i="10" s="1"/>
  <c r="N1539" i="10" s="1"/>
  <c r="G1539" i="10"/>
  <c r="E1540" i="10"/>
  <c r="K1540" i="10" s="1"/>
  <c r="N1540" i="10" s="1"/>
  <c r="G1540" i="10"/>
  <c r="E1541" i="10"/>
  <c r="G1541" i="10"/>
  <c r="E1542" i="10"/>
  <c r="K1542" i="10" s="1"/>
  <c r="N1542" i="10" s="1"/>
  <c r="G1542" i="10"/>
  <c r="E1543" i="10"/>
  <c r="K1543" i="10" s="1"/>
  <c r="N1543" i="10" s="1"/>
  <c r="G1543" i="10"/>
  <c r="E1544" i="10"/>
  <c r="K1544" i="10" s="1"/>
  <c r="N1544" i="10" s="1"/>
  <c r="G1544" i="10"/>
  <c r="E1545" i="10"/>
  <c r="G1545" i="10"/>
  <c r="E1546" i="10"/>
  <c r="K1546" i="10" s="1"/>
  <c r="N1546" i="10" s="1"/>
  <c r="G1546" i="10"/>
  <c r="E1547" i="10"/>
  <c r="K1547" i="10" s="1"/>
  <c r="N1547" i="10" s="1"/>
  <c r="G1547" i="10"/>
  <c r="E1548" i="10"/>
  <c r="K1548" i="10" s="1"/>
  <c r="N1548" i="10" s="1"/>
  <c r="G1548" i="10"/>
  <c r="E1549" i="10"/>
  <c r="G1549" i="10"/>
  <c r="E1550" i="10"/>
  <c r="K1550" i="10" s="1"/>
  <c r="N1550" i="10" s="1"/>
  <c r="G1550" i="10"/>
  <c r="E1551" i="10"/>
  <c r="K1551" i="10" s="1"/>
  <c r="N1551" i="10" s="1"/>
  <c r="G1551" i="10"/>
  <c r="E1552" i="10"/>
  <c r="K1552" i="10" s="1"/>
  <c r="N1552" i="10" s="1"/>
  <c r="P1552" i="10" s="1"/>
  <c r="G1552" i="10"/>
  <c r="E1553" i="10"/>
  <c r="G1553" i="10"/>
  <c r="E1554" i="10"/>
  <c r="K1554" i="10" s="1"/>
  <c r="N1554" i="10" s="1"/>
  <c r="P1554" i="10" s="1"/>
  <c r="G1554" i="10"/>
  <c r="E1555" i="10"/>
  <c r="K1555" i="10" s="1"/>
  <c r="N1555" i="10" s="1"/>
  <c r="G1555" i="10"/>
  <c r="E1556" i="10"/>
  <c r="K1556" i="10" s="1"/>
  <c r="N1556" i="10" s="1"/>
  <c r="G1556" i="10"/>
  <c r="E1557" i="10"/>
  <c r="G1557" i="10"/>
  <c r="E1558" i="10"/>
  <c r="K1558" i="10" s="1"/>
  <c r="N1558" i="10" s="1"/>
  <c r="G1558" i="10"/>
  <c r="E1559" i="10"/>
  <c r="K1559" i="10" s="1"/>
  <c r="N1559" i="10" s="1"/>
  <c r="G1559" i="10"/>
  <c r="E1560" i="10"/>
  <c r="K1560" i="10" s="1"/>
  <c r="N1560" i="10" s="1"/>
  <c r="P1560" i="10" s="1"/>
  <c r="G1560" i="10"/>
  <c r="E1561" i="10"/>
  <c r="G1561" i="10"/>
  <c r="E1562" i="10"/>
  <c r="K1562" i="10" s="1"/>
  <c r="N1562" i="10" s="1"/>
  <c r="P1562" i="10" s="1"/>
  <c r="G1562" i="10"/>
  <c r="E1563" i="10"/>
  <c r="K1563" i="10" s="1"/>
  <c r="N1563" i="10" s="1"/>
  <c r="O1563" i="10" s="1"/>
  <c r="G1563" i="10"/>
  <c r="E1564" i="10"/>
  <c r="K1564" i="10" s="1"/>
  <c r="N1564" i="10" s="1"/>
  <c r="G1564" i="10"/>
  <c r="E1565" i="10"/>
  <c r="G1565" i="10"/>
  <c r="E1566" i="10"/>
  <c r="K1566" i="10" s="1"/>
  <c r="N1566" i="10" s="1"/>
  <c r="P1566" i="10" s="1"/>
  <c r="G1566" i="10"/>
  <c r="E1567" i="10"/>
  <c r="K1567" i="10" s="1"/>
  <c r="N1567" i="10" s="1"/>
  <c r="G1567" i="10"/>
  <c r="E1568" i="10"/>
  <c r="K1568" i="10" s="1"/>
  <c r="N1568" i="10" s="1"/>
  <c r="G1568" i="10"/>
  <c r="E1569" i="10"/>
  <c r="G1569" i="10"/>
  <c r="E1570" i="10"/>
  <c r="K1570" i="10" s="1"/>
  <c r="N1570" i="10" s="1"/>
  <c r="P1570" i="10" s="1"/>
  <c r="G1570" i="10"/>
  <c r="E1571" i="10"/>
  <c r="K1571" i="10" s="1"/>
  <c r="N1571" i="10" s="1"/>
  <c r="O1571" i="10" s="1"/>
  <c r="G1571" i="10"/>
  <c r="E1572" i="10"/>
  <c r="K1572" i="10" s="1"/>
  <c r="N1572" i="10" s="1"/>
  <c r="G1572" i="10"/>
  <c r="E1573" i="10"/>
  <c r="K1573" i="10" s="1"/>
  <c r="N1573" i="10" s="1"/>
  <c r="O1573" i="10" s="1"/>
  <c r="G1573" i="10"/>
  <c r="E1574" i="10"/>
  <c r="K1574" i="10" s="1"/>
  <c r="N1574" i="10" s="1"/>
  <c r="G1574" i="10"/>
  <c r="E1575" i="10"/>
  <c r="K1575" i="10" s="1"/>
  <c r="N1575" i="10" s="1"/>
  <c r="O1575" i="10" s="1"/>
  <c r="G1575" i="10"/>
  <c r="E1576" i="10"/>
  <c r="K1576" i="10" s="1"/>
  <c r="N1576" i="10" s="1"/>
  <c r="G1576" i="10"/>
  <c r="E1577" i="10"/>
  <c r="G1577" i="10"/>
  <c r="E1578" i="10"/>
  <c r="K1578" i="10" s="1"/>
  <c r="N1578" i="10" s="1"/>
  <c r="G1578" i="10"/>
  <c r="E1579" i="10"/>
  <c r="K1579" i="10" s="1"/>
  <c r="N1579" i="10" s="1"/>
  <c r="O1579" i="10" s="1"/>
  <c r="G1579" i="10"/>
  <c r="E1580" i="10"/>
  <c r="K1580" i="10" s="1"/>
  <c r="N1580" i="10" s="1"/>
  <c r="G1580" i="10"/>
  <c r="E1581" i="10"/>
  <c r="G1581" i="10"/>
  <c r="E1582" i="10"/>
  <c r="K1582" i="10" s="1"/>
  <c r="N1582" i="10" s="1"/>
  <c r="G1582" i="10"/>
  <c r="E1583" i="10"/>
  <c r="K1583" i="10" s="1"/>
  <c r="N1583" i="10" s="1"/>
  <c r="O1583" i="10" s="1"/>
  <c r="G1583" i="10"/>
  <c r="E1584" i="10"/>
  <c r="K1584" i="10" s="1"/>
  <c r="N1584" i="10" s="1"/>
  <c r="G1584" i="10"/>
  <c r="E1585" i="10"/>
  <c r="G1585" i="10"/>
  <c r="E1586" i="10"/>
  <c r="K1586" i="10" s="1"/>
  <c r="N1586" i="10" s="1"/>
  <c r="G1586" i="10"/>
  <c r="E1587" i="10"/>
  <c r="K1587" i="10" s="1"/>
  <c r="N1587" i="10" s="1"/>
  <c r="O1587" i="10" s="1"/>
  <c r="G1587" i="10"/>
  <c r="E1588" i="10"/>
  <c r="K1588" i="10" s="1"/>
  <c r="N1588" i="10" s="1"/>
  <c r="G1588" i="10"/>
  <c r="E1589" i="10"/>
  <c r="K1589" i="10" s="1"/>
  <c r="N1589" i="10" s="1"/>
  <c r="O1589" i="10" s="1"/>
  <c r="G1589" i="10"/>
  <c r="E1590" i="10"/>
  <c r="K1590" i="10" s="1"/>
  <c r="N1590" i="10" s="1"/>
  <c r="G1590" i="10"/>
  <c r="E1591" i="10"/>
  <c r="K1591" i="10" s="1"/>
  <c r="N1591" i="10" s="1"/>
  <c r="O1591" i="10" s="1"/>
  <c r="G1591" i="10"/>
  <c r="E1592" i="10"/>
  <c r="K1592" i="10" s="1"/>
  <c r="N1592" i="10" s="1"/>
  <c r="G1592" i="10"/>
  <c r="E1593" i="10"/>
  <c r="K1593" i="10" s="1"/>
  <c r="N1593" i="10" s="1"/>
  <c r="G1593" i="10"/>
  <c r="E1594" i="10"/>
  <c r="K1594" i="10" s="1"/>
  <c r="N1594" i="10" s="1"/>
  <c r="G1594" i="10"/>
  <c r="E1595" i="10"/>
  <c r="K1595" i="10" s="1"/>
  <c r="N1595" i="10" s="1"/>
  <c r="O1595" i="10" s="1"/>
  <c r="G1595" i="10"/>
  <c r="E1596" i="10"/>
  <c r="K1596" i="10" s="1"/>
  <c r="N1596" i="10" s="1"/>
  <c r="G1596" i="10"/>
  <c r="E1597" i="10"/>
  <c r="G1597" i="10"/>
  <c r="E1598" i="10"/>
  <c r="K1598" i="10" s="1"/>
  <c r="N1598" i="10" s="1"/>
  <c r="G1598" i="10"/>
  <c r="E1599" i="10"/>
  <c r="K1599" i="10" s="1"/>
  <c r="N1599" i="10" s="1"/>
  <c r="O1599" i="10" s="1"/>
  <c r="G1599" i="10"/>
  <c r="E1600" i="10"/>
  <c r="K1600" i="10" s="1"/>
  <c r="N1600" i="10" s="1"/>
  <c r="G1600" i="10"/>
  <c r="E1601" i="10"/>
  <c r="G1601" i="10"/>
  <c r="E1602" i="10"/>
  <c r="K1602" i="10" s="1"/>
  <c r="N1602" i="10" s="1"/>
  <c r="G1602" i="10"/>
  <c r="E1603" i="10"/>
  <c r="K1603" i="10" s="1"/>
  <c r="N1603" i="10" s="1"/>
  <c r="O1603" i="10" s="1"/>
  <c r="G1603" i="10"/>
  <c r="E1604" i="10"/>
  <c r="K1604" i="10" s="1"/>
  <c r="N1604" i="10" s="1"/>
  <c r="G1604" i="10"/>
  <c r="E1605" i="10"/>
  <c r="G1605" i="10"/>
  <c r="E1606" i="10"/>
  <c r="K1606" i="10" s="1"/>
  <c r="N1606" i="10" s="1"/>
  <c r="G1606" i="10"/>
  <c r="E1607" i="10"/>
  <c r="K1607" i="10" s="1"/>
  <c r="N1607" i="10" s="1"/>
  <c r="O1607" i="10" s="1"/>
  <c r="G1607" i="10"/>
  <c r="E1608" i="10"/>
  <c r="K1608" i="10" s="1"/>
  <c r="N1608" i="10" s="1"/>
  <c r="G1608" i="10"/>
  <c r="E1609" i="10"/>
  <c r="G1609" i="10"/>
  <c r="E1610" i="10"/>
  <c r="K1610" i="10" s="1"/>
  <c r="N1610" i="10" s="1"/>
  <c r="G1610" i="10"/>
  <c r="E1611" i="10"/>
  <c r="K1611" i="10" s="1"/>
  <c r="N1611" i="10" s="1"/>
  <c r="O1611" i="10" s="1"/>
  <c r="G1611" i="10"/>
  <c r="E1612" i="10"/>
  <c r="K1612" i="10" s="1"/>
  <c r="N1612" i="10" s="1"/>
  <c r="G1612" i="10"/>
  <c r="E1613" i="10"/>
  <c r="G1613" i="10"/>
  <c r="E1614" i="10"/>
  <c r="K1614" i="10" s="1"/>
  <c r="N1614" i="10" s="1"/>
  <c r="G1614" i="10"/>
  <c r="E1615" i="10"/>
  <c r="K1615" i="10" s="1"/>
  <c r="N1615" i="10" s="1"/>
  <c r="O1615" i="10" s="1"/>
  <c r="G1615" i="10"/>
  <c r="E1616" i="10"/>
  <c r="K1616" i="10" s="1"/>
  <c r="N1616" i="10" s="1"/>
  <c r="G1616" i="10"/>
  <c r="E1617" i="10"/>
  <c r="K1617" i="10" s="1"/>
  <c r="N1617" i="10" s="1"/>
  <c r="G1617" i="10"/>
  <c r="E1618" i="10"/>
  <c r="K1618" i="10" s="1"/>
  <c r="N1618" i="10" s="1"/>
  <c r="G1618" i="10"/>
  <c r="E1619" i="10"/>
  <c r="K1619" i="10" s="1"/>
  <c r="N1619" i="10" s="1"/>
  <c r="O1619" i="10" s="1"/>
  <c r="G1619" i="10"/>
  <c r="E1620" i="10"/>
  <c r="K1620" i="10" s="1"/>
  <c r="N1620" i="10" s="1"/>
  <c r="G1620" i="10"/>
  <c r="E1621" i="10"/>
  <c r="G1621" i="10"/>
  <c r="E1622" i="10"/>
  <c r="K1622" i="10" s="1"/>
  <c r="N1622" i="10" s="1"/>
  <c r="G1622" i="10"/>
  <c r="E1623" i="10"/>
  <c r="K1623" i="10" s="1"/>
  <c r="N1623" i="10" s="1"/>
  <c r="O1623" i="10" s="1"/>
  <c r="G1623" i="10"/>
  <c r="E1624" i="10"/>
  <c r="K1624" i="10" s="1"/>
  <c r="N1624" i="10" s="1"/>
  <c r="G1624" i="10"/>
  <c r="E1625" i="10"/>
  <c r="G1625" i="10"/>
  <c r="E1626" i="10"/>
  <c r="K1626" i="10" s="1"/>
  <c r="N1626" i="10" s="1"/>
  <c r="G1626" i="10"/>
  <c r="E1627" i="10"/>
  <c r="K1627" i="10" s="1"/>
  <c r="N1627" i="10" s="1"/>
  <c r="O1627" i="10" s="1"/>
  <c r="G1627" i="10"/>
  <c r="E1628" i="10"/>
  <c r="K1628" i="10" s="1"/>
  <c r="N1628" i="10" s="1"/>
  <c r="G1628" i="10"/>
  <c r="E1629" i="10"/>
  <c r="K1629" i="10" s="1"/>
  <c r="N1629" i="10" s="1"/>
  <c r="O1629" i="10" s="1"/>
  <c r="G1629" i="10"/>
  <c r="E1630" i="10"/>
  <c r="K1630" i="10" s="1"/>
  <c r="N1630" i="10" s="1"/>
  <c r="G1630" i="10"/>
  <c r="E1631" i="10"/>
  <c r="K1631" i="10" s="1"/>
  <c r="N1631" i="10" s="1"/>
  <c r="O1631" i="10" s="1"/>
  <c r="G1631" i="10"/>
  <c r="E1632" i="10"/>
  <c r="K1632" i="10" s="1"/>
  <c r="N1632" i="10" s="1"/>
  <c r="G1632" i="10"/>
  <c r="E1633" i="10"/>
  <c r="G1633" i="10"/>
  <c r="E1634" i="10"/>
  <c r="K1634" i="10" s="1"/>
  <c r="N1634" i="10" s="1"/>
  <c r="G1634" i="10"/>
  <c r="E1635" i="10"/>
  <c r="K1635" i="10" s="1"/>
  <c r="N1635" i="10" s="1"/>
  <c r="O1635" i="10" s="1"/>
  <c r="G1635" i="10"/>
  <c r="E1636" i="10"/>
  <c r="K1636" i="10" s="1"/>
  <c r="N1636" i="10" s="1"/>
  <c r="O1636" i="10" s="1"/>
  <c r="G1636" i="10"/>
  <c r="E1637" i="10"/>
  <c r="G1637" i="10"/>
  <c r="E1638" i="10"/>
  <c r="K1638" i="10" s="1"/>
  <c r="N1638" i="10" s="1"/>
  <c r="O1638" i="10" s="1"/>
  <c r="G1638" i="10"/>
  <c r="E1639" i="10"/>
  <c r="K1639" i="10" s="1"/>
  <c r="N1639" i="10" s="1"/>
  <c r="O1639" i="10" s="1"/>
  <c r="G1639" i="10"/>
  <c r="E1640" i="10"/>
  <c r="K1640" i="10" s="1"/>
  <c r="N1640" i="10" s="1"/>
  <c r="O1640" i="10" s="1"/>
  <c r="G1640" i="10"/>
  <c r="E1641" i="10"/>
  <c r="G1641" i="10"/>
  <c r="E1642" i="10"/>
  <c r="K1642" i="10" s="1"/>
  <c r="N1642" i="10" s="1"/>
  <c r="G1642" i="10"/>
  <c r="E1643" i="10"/>
  <c r="K1643" i="10" s="1"/>
  <c r="N1643" i="10" s="1"/>
  <c r="O1643" i="10" s="1"/>
  <c r="G1643" i="10"/>
  <c r="E1644" i="10"/>
  <c r="K1644" i="10" s="1"/>
  <c r="N1644" i="10" s="1"/>
  <c r="G1644" i="10"/>
  <c r="E1645" i="10"/>
  <c r="G1645" i="10"/>
  <c r="E1646" i="10"/>
  <c r="K1646" i="10" s="1"/>
  <c r="N1646" i="10" s="1"/>
  <c r="O1646" i="10" s="1"/>
  <c r="G1646" i="10"/>
  <c r="E1647" i="10"/>
  <c r="K1647" i="10" s="1"/>
  <c r="N1647" i="10" s="1"/>
  <c r="G1647" i="10"/>
  <c r="E1648" i="10"/>
  <c r="K1648" i="10" s="1"/>
  <c r="N1648" i="10" s="1"/>
  <c r="O1648" i="10" s="1"/>
  <c r="G1648" i="10"/>
  <c r="E1649" i="10"/>
  <c r="G1649" i="10"/>
  <c r="E1650" i="10"/>
  <c r="K1650" i="10" s="1"/>
  <c r="N1650" i="10" s="1"/>
  <c r="O1650" i="10" s="1"/>
  <c r="G1650" i="10"/>
  <c r="E1651" i="10"/>
  <c r="K1651" i="10" s="1"/>
  <c r="N1651" i="10" s="1"/>
  <c r="O1651" i="10" s="1"/>
  <c r="G1651" i="10"/>
  <c r="E1652" i="10"/>
  <c r="K1652" i="10" s="1"/>
  <c r="N1652" i="10" s="1"/>
  <c r="G1652" i="10"/>
  <c r="E1653" i="10"/>
  <c r="K1653" i="10" s="1"/>
  <c r="N1653" i="10" s="1"/>
  <c r="O1653" i="10" s="1"/>
  <c r="G1653" i="10"/>
  <c r="E1654" i="10"/>
  <c r="K1654" i="10" s="1"/>
  <c r="N1654" i="10" s="1"/>
  <c r="O1654" i="10" s="1"/>
  <c r="G1654" i="10"/>
  <c r="E1655" i="10"/>
  <c r="K1655" i="10" s="1"/>
  <c r="N1655" i="10" s="1"/>
  <c r="O1655" i="10" s="1"/>
  <c r="G1655" i="10"/>
  <c r="E1656" i="10"/>
  <c r="K1656" i="10" s="1"/>
  <c r="N1656" i="10" s="1"/>
  <c r="O1656" i="10" s="1"/>
  <c r="G1656" i="10"/>
  <c r="E1657" i="10"/>
  <c r="G1657" i="10"/>
  <c r="K1657" i="10" s="1"/>
  <c r="N1657" i="10" s="1"/>
  <c r="E1658" i="10"/>
  <c r="K1658" i="10" s="1"/>
  <c r="N1658" i="10" s="1"/>
  <c r="G1658" i="10"/>
  <c r="E1659" i="10"/>
  <c r="K1659" i="10" s="1"/>
  <c r="N1659" i="10" s="1"/>
  <c r="G1659" i="10"/>
  <c r="E1660" i="10"/>
  <c r="K1660" i="10" s="1"/>
  <c r="N1660" i="10" s="1"/>
  <c r="G1660" i="10"/>
  <c r="E1661" i="10"/>
  <c r="G1661" i="10"/>
  <c r="E1662" i="10"/>
  <c r="K1662" i="10" s="1"/>
  <c r="N1662" i="10" s="1"/>
  <c r="O1662" i="10" s="1"/>
  <c r="G1662" i="10"/>
  <c r="E1663" i="10"/>
  <c r="K1663" i="10" s="1"/>
  <c r="N1663" i="10" s="1"/>
  <c r="G1663" i="10"/>
  <c r="E1664" i="10"/>
  <c r="K1664" i="10" s="1"/>
  <c r="N1664" i="10" s="1"/>
  <c r="O1664" i="10" s="1"/>
  <c r="G1664" i="10"/>
  <c r="E1665" i="10"/>
  <c r="K1665" i="10" s="1"/>
  <c r="N1665" i="10" s="1"/>
  <c r="O1665" i="10" s="1"/>
  <c r="G1665" i="10"/>
  <c r="E1666" i="10"/>
  <c r="K1666" i="10" s="1"/>
  <c r="N1666" i="10" s="1"/>
  <c r="G1666" i="10"/>
  <c r="E1667" i="10"/>
  <c r="K1667" i="10" s="1"/>
  <c r="N1667" i="10" s="1"/>
  <c r="O1667" i="10" s="1"/>
  <c r="G1667" i="10"/>
  <c r="E1668" i="10"/>
  <c r="K1668" i="10" s="1"/>
  <c r="N1668" i="10" s="1"/>
  <c r="O1668" i="10" s="1"/>
  <c r="G1668" i="10"/>
  <c r="E1669" i="10"/>
  <c r="G1669" i="10"/>
  <c r="E1670" i="10"/>
  <c r="K1670" i="10" s="1"/>
  <c r="N1670" i="10" s="1"/>
  <c r="O1670" i="10" s="1"/>
  <c r="G1670" i="10"/>
  <c r="E1671" i="10"/>
  <c r="K1671" i="10" s="1"/>
  <c r="N1671" i="10" s="1"/>
  <c r="G1671" i="10"/>
  <c r="E1672" i="10"/>
  <c r="K1672" i="10" s="1"/>
  <c r="N1672" i="10" s="1"/>
  <c r="O1672" i="10" s="1"/>
  <c r="G1672" i="10"/>
  <c r="E1673" i="10"/>
  <c r="K1673" i="10" s="1"/>
  <c r="N1673" i="10" s="1"/>
  <c r="G1673" i="10"/>
  <c r="E1674" i="10"/>
  <c r="K1674" i="10" s="1"/>
  <c r="N1674" i="10" s="1"/>
  <c r="O1674" i="10" s="1"/>
  <c r="G1674" i="10"/>
  <c r="E1675" i="10"/>
  <c r="K1675" i="10" s="1"/>
  <c r="N1675" i="10" s="1"/>
  <c r="G1675" i="10"/>
  <c r="E1676" i="10"/>
  <c r="K1676" i="10" s="1"/>
  <c r="N1676" i="10" s="1"/>
  <c r="G1676" i="10"/>
  <c r="E1677" i="10"/>
  <c r="G1677" i="10"/>
  <c r="E1678" i="10"/>
  <c r="K1678" i="10" s="1"/>
  <c r="N1678" i="10" s="1"/>
  <c r="O1678" i="10" s="1"/>
  <c r="G1678" i="10"/>
  <c r="E1679" i="10"/>
  <c r="K1679" i="10" s="1"/>
  <c r="N1679" i="10" s="1"/>
  <c r="G1679" i="10"/>
  <c r="E1680" i="10"/>
  <c r="K1680" i="10" s="1"/>
  <c r="N1680" i="10" s="1"/>
  <c r="O1680" i="10" s="1"/>
  <c r="G1680" i="10"/>
  <c r="E1681" i="10"/>
  <c r="K1681" i="10" s="1"/>
  <c r="N1681" i="10" s="1"/>
  <c r="O1681" i="10" s="1"/>
  <c r="G1681" i="10"/>
  <c r="E1682" i="10"/>
  <c r="K1682" i="10" s="1"/>
  <c r="N1682" i="10" s="1"/>
  <c r="O1682" i="10" s="1"/>
  <c r="G1682" i="10"/>
  <c r="E1683" i="10"/>
  <c r="K1683" i="10" s="1"/>
  <c r="N1683" i="10" s="1"/>
  <c r="O1683" i="10" s="1"/>
  <c r="G1683" i="10"/>
  <c r="E1684" i="10"/>
  <c r="K1684" i="10" s="1"/>
  <c r="N1684" i="10" s="1"/>
  <c r="G1684" i="10"/>
  <c r="E1685" i="10"/>
  <c r="G1685" i="10"/>
  <c r="E1686" i="10"/>
  <c r="K1686" i="10" s="1"/>
  <c r="N1686" i="10" s="1"/>
  <c r="O1686" i="10" s="1"/>
  <c r="G1686" i="10"/>
  <c r="E1687" i="10"/>
  <c r="K1687" i="10" s="1"/>
  <c r="N1687" i="10" s="1"/>
  <c r="O1687" i="10" s="1"/>
  <c r="G1687" i="10"/>
  <c r="E1688" i="10"/>
  <c r="K1688" i="10" s="1"/>
  <c r="N1688" i="10" s="1"/>
  <c r="O1688" i="10" s="1"/>
  <c r="G1688" i="10"/>
  <c r="E1689" i="10"/>
  <c r="G1689" i="10"/>
  <c r="K1689" i="10" s="1"/>
  <c r="N1689" i="10" s="1"/>
  <c r="E1690" i="10"/>
  <c r="K1690" i="10" s="1"/>
  <c r="N1690" i="10" s="1"/>
  <c r="G1690" i="10"/>
  <c r="E1691" i="10"/>
  <c r="K1691" i="10" s="1"/>
  <c r="N1691" i="10" s="1"/>
  <c r="G1691" i="10"/>
  <c r="E1692" i="10"/>
  <c r="K1692" i="10" s="1"/>
  <c r="N1692" i="10" s="1"/>
  <c r="G1692" i="10"/>
  <c r="E1693" i="10"/>
  <c r="G1693" i="10"/>
  <c r="E1694" i="10"/>
  <c r="K1694" i="10" s="1"/>
  <c r="N1694" i="10" s="1"/>
  <c r="O1694" i="10" s="1"/>
  <c r="G1694" i="10"/>
  <c r="E1695" i="10"/>
  <c r="K1695" i="10" s="1"/>
  <c r="N1695" i="10" s="1"/>
  <c r="G1695" i="10"/>
  <c r="E1696" i="10"/>
  <c r="K1696" i="10" s="1"/>
  <c r="N1696" i="10" s="1"/>
  <c r="O1696" i="10" s="1"/>
  <c r="G1696" i="10"/>
  <c r="E1697" i="10"/>
  <c r="K1697" i="10" s="1"/>
  <c r="N1697" i="10" s="1"/>
  <c r="O1697" i="10" s="1"/>
  <c r="G1697" i="10"/>
  <c r="E1698" i="10"/>
  <c r="K1698" i="10" s="1"/>
  <c r="N1698" i="10" s="1"/>
  <c r="O1698" i="10" s="1"/>
  <c r="G1698" i="10"/>
  <c r="E1699" i="10"/>
  <c r="K1699" i="10" s="1"/>
  <c r="N1699" i="10" s="1"/>
  <c r="O1699" i="10" s="1"/>
  <c r="G1699" i="10"/>
  <c r="E1700" i="10"/>
  <c r="K1700" i="10" s="1"/>
  <c r="N1700" i="10" s="1"/>
  <c r="O1700" i="10" s="1"/>
  <c r="G1700" i="10"/>
  <c r="E1701" i="10"/>
  <c r="G1701" i="10"/>
  <c r="E1702" i="10"/>
  <c r="K1702" i="10" s="1"/>
  <c r="N1702" i="10" s="1"/>
  <c r="O1702" i="10" s="1"/>
  <c r="G1702" i="10"/>
  <c r="E1703" i="10"/>
  <c r="K1703" i="10" s="1"/>
  <c r="N1703" i="10" s="1"/>
  <c r="G1703" i="10"/>
  <c r="E1704" i="10"/>
  <c r="K1704" i="10" s="1"/>
  <c r="N1704" i="10" s="1"/>
  <c r="O1704" i="10" s="1"/>
  <c r="G1704" i="10"/>
  <c r="E1705" i="10"/>
  <c r="K1705" i="10" s="1"/>
  <c r="N1705" i="10" s="1"/>
  <c r="G1705" i="10"/>
  <c r="E1706" i="10"/>
  <c r="K1706" i="10" s="1"/>
  <c r="N1706" i="10" s="1"/>
  <c r="G1706" i="10"/>
  <c r="E1707" i="10"/>
  <c r="K1707" i="10" s="1"/>
  <c r="N1707" i="10" s="1"/>
  <c r="G1707" i="10"/>
  <c r="E1708" i="10"/>
  <c r="K1708" i="10" s="1"/>
  <c r="N1708" i="10" s="1"/>
  <c r="G1708" i="10"/>
  <c r="E1709" i="10"/>
  <c r="G1709" i="10"/>
  <c r="E1710" i="10"/>
  <c r="K1710" i="10" s="1"/>
  <c r="N1710" i="10" s="1"/>
  <c r="O1710" i="10" s="1"/>
  <c r="G1710" i="10"/>
  <c r="E1711" i="10"/>
  <c r="K1711" i="10" s="1"/>
  <c r="N1711" i="10" s="1"/>
  <c r="G1711" i="10"/>
  <c r="E1712" i="10"/>
  <c r="K1712" i="10" s="1"/>
  <c r="N1712" i="10" s="1"/>
  <c r="O1712" i="10" s="1"/>
  <c r="G1712" i="10"/>
  <c r="E1713" i="10"/>
  <c r="K1713" i="10" s="1"/>
  <c r="N1713" i="10" s="1"/>
  <c r="O1713" i="10" s="1"/>
  <c r="G1713" i="10"/>
  <c r="E1714" i="10"/>
  <c r="K1714" i="10" s="1"/>
  <c r="N1714" i="10" s="1"/>
  <c r="G1714" i="10"/>
  <c r="E1715" i="10"/>
  <c r="K1715" i="10" s="1"/>
  <c r="N1715" i="10" s="1"/>
  <c r="O1715" i="10" s="1"/>
  <c r="G1715" i="10"/>
  <c r="E1716" i="10"/>
  <c r="K1716" i="10" s="1"/>
  <c r="N1716" i="10" s="1"/>
  <c r="O1716" i="10" s="1"/>
  <c r="G1716" i="10"/>
  <c r="E1717" i="10"/>
  <c r="G1717" i="10"/>
  <c r="E1718" i="10"/>
  <c r="K1718" i="10" s="1"/>
  <c r="N1718" i="10" s="1"/>
  <c r="G1718" i="10"/>
  <c r="E1719" i="10"/>
  <c r="K1719" i="10" s="1"/>
  <c r="N1719" i="10" s="1"/>
  <c r="O1719" i="10" s="1"/>
  <c r="G1719" i="10"/>
  <c r="E1720" i="10"/>
  <c r="K1720" i="10" s="1"/>
  <c r="N1720" i="10" s="1"/>
  <c r="O1720" i="10" s="1"/>
  <c r="G1720" i="10"/>
  <c r="E1721" i="10"/>
  <c r="G1721" i="10"/>
  <c r="K1721" i="10" s="1"/>
  <c r="N1721" i="10" s="1"/>
  <c r="E1722" i="10"/>
  <c r="K1722" i="10" s="1"/>
  <c r="N1722" i="10" s="1"/>
  <c r="O1722" i="10" s="1"/>
  <c r="G1722" i="10"/>
  <c r="E1723" i="10"/>
  <c r="K1723" i="10" s="1"/>
  <c r="N1723" i="10" s="1"/>
  <c r="G1723" i="10"/>
  <c r="E1724" i="10"/>
  <c r="K1724" i="10" s="1"/>
  <c r="N1724" i="10" s="1"/>
  <c r="G1724" i="10"/>
  <c r="E1725" i="10"/>
  <c r="G1725" i="10"/>
  <c r="E1726" i="10"/>
  <c r="K1726" i="10" s="1"/>
  <c r="N1726" i="10" s="1"/>
  <c r="O1726" i="10" s="1"/>
  <c r="G1726" i="10"/>
  <c r="E1727" i="10"/>
  <c r="K1727" i="10" s="1"/>
  <c r="N1727" i="10" s="1"/>
  <c r="G1727" i="10"/>
  <c r="E1728" i="10"/>
  <c r="K1728" i="10" s="1"/>
  <c r="N1728" i="10" s="1"/>
  <c r="O1728" i="10" s="1"/>
  <c r="G1728" i="10"/>
  <c r="E1729" i="10"/>
  <c r="K1729" i="10" s="1"/>
  <c r="N1729" i="10" s="1"/>
  <c r="O1729" i="10" s="1"/>
  <c r="G1729" i="10"/>
  <c r="E1730" i="10"/>
  <c r="K1730" i="10" s="1"/>
  <c r="N1730" i="10" s="1"/>
  <c r="O1730" i="10" s="1"/>
  <c r="G1730" i="10"/>
  <c r="E1731" i="10"/>
  <c r="K1731" i="10" s="1"/>
  <c r="N1731" i="10" s="1"/>
  <c r="O1731" i="10" s="1"/>
  <c r="G1731" i="10"/>
  <c r="E1732" i="10"/>
  <c r="K1732" i="10" s="1"/>
  <c r="N1732" i="10" s="1"/>
  <c r="O1732" i="10" s="1"/>
  <c r="G1732" i="10"/>
  <c r="E1733" i="10"/>
  <c r="G1733" i="10"/>
  <c r="E1734" i="10"/>
  <c r="K1734" i="10" s="1"/>
  <c r="N1734" i="10" s="1"/>
  <c r="O1734" i="10" s="1"/>
  <c r="G1734" i="10"/>
  <c r="E1735" i="10"/>
  <c r="K1735" i="10" s="1"/>
  <c r="N1735" i="10" s="1"/>
  <c r="O1735" i="10" s="1"/>
  <c r="G1735" i="10"/>
  <c r="E1736" i="10"/>
  <c r="K1736" i="10" s="1"/>
  <c r="N1736" i="10" s="1"/>
  <c r="O1736" i="10" s="1"/>
  <c r="G1736" i="10"/>
  <c r="E1737" i="10"/>
  <c r="K1737" i="10" s="1"/>
  <c r="N1737" i="10" s="1"/>
  <c r="G1737" i="10"/>
  <c r="E1738" i="10"/>
  <c r="K1738" i="10" s="1"/>
  <c r="N1738" i="10" s="1"/>
  <c r="O1738" i="10" s="1"/>
  <c r="G1738" i="10"/>
  <c r="E1739" i="10"/>
  <c r="K1739" i="10" s="1"/>
  <c r="N1739" i="10" s="1"/>
  <c r="G1739" i="10"/>
  <c r="E1740" i="10"/>
  <c r="K1740" i="10" s="1"/>
  <c r="N1740" i="10" s="1"/>
  <c r="G1740" i="10"/>
  <c r="E1741" i="10"/>
  <c r="G1741" i="10"/>
  <c r="E1742" i="10"/>
  <c r="K1742" i="10" s="1"/>
  <c r="N1742" i="10" s="1"/>
  <c r="O1742" i="10" s="1"/>
  <c r="G1742" i="10"/>
  <c r="E1743" i="10"/>
  <c r="K1743" i="10" s="1"/>
  <c r="N1743" i="10" s="1"/>
  <c r="G1743" i="10"/>
  <c r="E1744" i="10"/>
  <c r="K1744" i="10" s="1"/>
  <c r="N1744" i="10" s="1"/>
  <c r="G1744" i="10"/>
  <c r="E1745" i="10"/>
  <c r="K1745" i="10" s="1"/>
  <c r="N1745" i="10" s="1"/>
  <c r="G1745" i="10"/>
  <c r="E1746" i="10"/>
  <c r="K1746" i="10" s="1"/>
  <c r="N1746" i="10" s="1"/>
  <c r="G1746" i="10"/>
  <c r="E1747" i="10"/>
  <c r="K1747" i="10" s="1"/>
  <c r="N1747" i="10" s="1"/>
  <c r="O1747" i="10" s="1"/>
  <c r="G1747" i="10"/>
  <c r="E1748" i="10"/>
  <c r="K1748" i="10" s="1"/>
  <c r="N1748" i="10" s="1"/>
  <c r="O1748" i="10" s="1"/>
  <c r="G1748" i="10"/>
  <c r="E1749" i="10"/>
  <c r="G1749" i="10"/>
  <c r="E1750" i="10"/>
  <c r="K1750" i="10" s="1"/>
  <c r="N1750" i="10" s="1"/>
  <c r="O1750" i="10" s="1"/>
  <c r="G1750" i="10"/>
  <c r="E1751" i="10"/>
  <c r="K1751" i="10" s="1"/>
  <c r="N1751" i="10" s="1"/>
  <c r="G1751" i="10"/>
  <c r="E1752" i="10"/>
  <c r="K1752" i="10" s="1"/>
  <c r="N1752" i="10" s="1"/>
  <c r="G1752" i="10"/>
  <c r="E1753" i="10"/>
  <c r="G1753" i="10"/>
  <c r="K1753" i="10" s="1"/>
  <c r="N1753" i="10" s="1"/>
  <c r="E1754" i="10"/>
  <c r="K1754" i="10" s="1"/>
  <c r="N1754" i="10" s="1"/>
  <c r="G1754" i="10"/>
  <c r="E1755" i="10"/>
  <c r="K1755" i="10" s="1"/>
  <c r="N1755" i="10" s="1"/>
  <c r="O1755" i="10" s="1"/>
  <c r="G1755" i="10"/>
  <c r="E1756" i="10"/>
  <c r="K1756" i="10" s="1"/>
  <c r="N1756" i="10" s="1"/>
  <c r="O1756" i="10" s="1"/>
  <c r="G1756" i="10"/>
  <c r="E1757" i="10"/>
  <c r="G1757" i="10"/>
  <c r="E1758" i="10"/>
  <c r="K1758" i="10" s="1"/>
  <c r="N1758" i="10" s="1"/>
  <c r="O1758" i="10" s="1"/>
  <c r="G1758" i="10"/>
  <c r="E1759" i="10"/>
  <c r="K1759" i="10" s="1"/>
  <c r="N1759" i="10" s="1"/>
  <c r="G1759" i="10"/>
  <c r="E1760" i="10"/>
  <c r="K1760" i="10" s="1"/>
  <c r="N1760" i="10" s="1"/>
  <c r="G1760" i="10"/>
  <c r="E1761" i="10"/>
  <c r="K1761" i="10" s="1"/>
  <c r="N1761" i="10" s="1"/>
  <c r="G1761" i="10"/>
  <c r="E1762" i="10"/>
  <c r="K1762" i="10" s="1"/>
  <c r="N1762" i="10" s="1"/>
  <c r="G1762" i="10"/>
  <c r="E1763" i="10"/>
  <c r="K1763" i="10" s="1"/>
  <c r="N1763" i="10" s="1"/>
  <c r="O1763" i="10" s="1"/>
  <c r="G1763" i="10"/>
  <c r="E1764" i="10"/>
  <c r="K1764" i="10" s="1"/>
  <c r="N1764" i="10" s="1"/>
  <c r="O1764" i="10" s="1"/>
  <c r="G1764" i="10"/>
  <c r="E1765" i="10"/>
  <c r="G1765" i="10"/>
  <c r="E1766" i="10"/>
  <c r="K1766" i="10" s="1"/>
  <c r="N1766" i="10" s="1"/>
  <c r="O1766" i="10" s="1"/>
  <c r="G1766" i="10"/>
  <c r="E1767" i="10"/>
  <c r="K1767" i="10" s="1"/>
  <c r="N1767" i="10" s="1"/>
  <c r="G1767" i="10"/>
  <c r="E1768" i="10"/>
  <c r="K1768" i="10" s="1"/>
  <c r="N1768" i="10" s="1"/>
  <c r="G1768" i="10"/>
  <c r="E1769" i="10"/>
  <c r="K1769" i="10" s="1"/>
  <c r="N1769" i="10" s="1"/>
  <c r="G1769" i="10"/>
  <c r="E1770" i="10"/>
  <c r="K1770" i="10" s="1"/>
  <c r="N1770" i="10" s="1"/>
  <c r="G1770" i="10"/>
  <c r="E1771" i="10"/>
  <c r="K1771" i="10" s="1"/>
  <c r="N1771" i="10" s="1"/>
  <c r="G1771" i="10"/>
  <c r="E1772" i="10"/>
  <c r="K1772" i="10" s="1"/>
  <c r="N1772" i="10" s="1"/>
  <c r="O1772" i="10" s="1"/>
  <c r="G1772" i="10"/>
  <c r="E1773" i="10"/>
  <c r="G1773" i="10"/>
  <c r="E1774" i="10"/>
  <c r="K1774" i="10" s="1"/>
  <c r="N1774" i="10" s="1"/>
  <c r="G1774" i="10"/>
  <c r="E1775" i="10"/>
  <c r="K1775" i="10" s="1"/>
  <c r="N1775" i="10" s="1"/>
  <c r="G1775" i="10"/>
  <c r="E1776" i="10"/>
  <c r="K1776" i="10" s="1"/>
  <c r="N1776" i="10" s="1"/>
  <c r="G1776" i="10"/>
  <c r="E1777" i="10"/>
  <c r="K1777" i="10" s="1"/>
  <c r="N1777" i="10" s="1"/>
  <c r="G1777" i="10"/>
  <c r="E1778" i="10"/>
  <c r="K1778" i="10" s="1"/>
  <c r="N1778" i="10" s="1"/>
  <c r="G1778" i="10"/>
  <c r="E1779" i="10"/>
  <c r="K1779" i="10" s="1"/>
  <c r="N1779" i="10" s="1"/>
  <c r="G1779" i="10"/>
  <c r="E1780" i="10"/>
  <c r="K1780" i="10" s="1"/>
  <c r="N1780" i="10" s="1"/>
  <c r="O1780" i="10" s="1"/>
  <c r="G1780" i="10"/>
  <c r="E1781" i="10"/>
  <c r="G1781" i="10"/>
  <c r="E1782" i="10"/>
  <c r="K1782" i="10" s="1"/>
  <c r="N1782" i="10" s="1"/>
  <c r="G1782" i="10"/>
  <c r="E1783" i="10"/>
  <c r="K1783" i="10" s="1"/>
  <c r="N1783" i="10" s="1"/>
  <c r="G1783" i="10"/>
  <c r="E1784" i="10"/>
  <c r="K1784" i="10" s="1"/>
  <c r="N1784" i="10" s="1"/>
  <c r="G1784" i="10"/>
  <c r="E1785" i="10"/>
  <c r="G1785" i="10"/>
  <c r="K1785" i="10" s="1"/>
  <c r="N1785" i="10" s="1"/>
  <c r="E1786" i="10"/>
  <c r="K1786" i="10" s="1"/>
  <c r="N1786" i="10" s="1"/>
  <c r="G1786" i="10"/>
  <c r="E1787" i="10"/>
  <c r="K1787" i="10" s="1"/>
  <c r="N1787" i="10" s="1"/>
  <c r="G1787" i="10"/>
  <c r="E1788" i="10"/>
  <c r="K1788" i="10" s="1"/>
  <c r="N1788" i="10" s="1"/>
  <c r="O1788" i="10" s="1"/>
  <c r="G1788" i="10"/>
  <c r="E1789" i="10"/>
  <c r="G1789" i="10"/>
  <c r="E1790" i="10"/>
  <c r="K1790" i="10" s="1"/>
  <c r="N1790" i="10" s="1"/>
  <c r="G1790" i="10"/>
  <c r="E1791" i="10"/>
  <c r="K1791" i="10" s="1"/>
  <c r="N1791" i="10" s="1"/>
  <c r="G1791" i="10"/>
  <c r="E1792" i="10"/>
  <c r="K1792" i="10" s="1"/>
  <c r="N1792" i="10" s="1"/>
  <c r="G1792" i="10"/>
  <c r="E1793" i="10"/>
  <c r="K1793" i="10" s="1"/>
  <c r="N1793" i="10" s="1"/>
  <c r="G1793" i="10"/>
  <c r="E1794" i="10"/>
  <c r="K1794" i="10" s="1"/>
  <c r="N1794" i="10" s="1"/>
  <c r="G1794" i="10"/>
  <c r="E1795" i="10"/>
  <c r="K1795" i="10" s="1"/>
  <c r="N1795" i="10" s="1"/>
  <c r="G1795" i="10"/>
  <c r="E1796" i="10"/>
  <c r="K1796" i="10" s="1"/>
  <c r="N1796" i="10" s="1"/>
  <c r="O1796" i="10" s="1"/>
  <c r="G1796" i="10"/>
  <c r="E1797" i="10"/>
  <c r="G1797" i="10"/>
  <c r="E1798" i="10"/>
  <c r="K1798" i="10" s="1"/>
  <c r="N1798" i="10" s="1"/>
  <c r="G1798" i="10"/>
  <c r="E1799" i="10"/>
  <c r="K1799" i="10" s="1"/>
  <c r="N1799" i="10" s="1"/>
  <c r="G1799" i="10"/>
  <c r="E1800" i="10"/>
  <c r="K1800" i="10" s="1"/>
  <c r="N1800" i="10" s="1"/>
  <c r="G1800" i="10"/>
  <c r="E1801" i="10"/>
  <c r="K1801" i="10" s="1"/>
  <c r="N1801" i="10" s="1"/>
  <c r="G1801" i="10"/>
  <c r="E1802" i="10"/>
  <c r="K1802" i="10" s="1"/>
  <c r="N1802" i="10" s="1"/>
  <c r="O1802" i="10" s="1"/>
  <c r="G1802" i="10"/>
  <c r="E1803" i="10"/>
  <c r="K1803" i="10" s="1"/>
  <c r="N1803" i="10" s="1"/>
  <c r="G1803" i="10"/>
  <c r="E1804" i="10"/>
  <c r="K1804" i="10" s="1"/>
  <c r="N1804" i="10" s="1"/>
  <c r="O1804" i="10" s="1"/>
  <c r="G1804" i="10"/>
  <c r="E1805" i="10"/>
  <c r="G1805" i="10"/>
  <c r="E1806" i="10"/>
  <c r="K1806" i="10" s="1"/>
  <c r="N1806" i="10" s="1"/>
  <c r="G1806" i="10"/>
  <c r="E1807" i="10"/>
  <c r="K1807" i="10" s="1"/>
  <c r="N1807" i="10" s="1"/>
  <c r="G1807" i="10"/>
  <c r="E1808" i="10"/>
  <c r="K1808" i="10" s="1"/>
  <c r="N1808" i="10" s="1"/>
  <c r="G1808" i="10"/>
  <c r="E1809" i="10"/>
  <c r="K1809" i="10" s="1"/>
  <c r="N1809" i="10" s="1"/>
  <c r="G1809" i="10"/>
  <c r="E1810" i="10"/>
  <c r="K1810" i="10" s="1"/>
  <c r="N1810" i="10" s="1"/>
  <c r="O1810" i="10" s="1"/>
  <c r="G1810" i="10"/>
  <c r="E1811" i="10"/>
  <c r="K1811" i="10" s="1"/>
  <c r="N1811" i="10" s="1"/>
  <c r="G1811" i="10"/>
  <c r="E1812" i="10"/>
  <c r="K1812" i="10" s="1"/>
  <c r="N1812" i="10" s="1"/>
  <c r="O1812" i="10" s="1"/>
  <c r="G1812" i="10"/>
  <c r="E1813" i="10"/>
  <c r="G1813" i="10"/>
  <c r="E1814" i="10"/>
  <c r="K1814" i="10" s="1"/>
  <c r="N1814" i="10" s="1"/>
  <c r="G1814" i="10"/>
  <c r="E1815" i="10"/>
  <c r="K1815" i="10" s="1"/>
  <c r="N1815" i="10" s="1"/>
  <c r="G1815" i="10"/>
  <c r="E1816" i="10"/>
  <c r="K1816" i="10" s="1"/>
  <c r="N1816" i="10" s="1"/>
  <c r="G1816" i="10"/>
  <c r="E1817" i="10"/>
  <c r="G1817" i="10"/>
  <c r="K1817" i="10" s="1"/>
  <c r="N1817" i="10" s="1"/>
  <c r="E1818" i="10"/>
  <c r="K1818" i="10" s="1"/>
  <c r="N1818" i="10" s="1"/>
  <c r="O1818" i="10" s="1"/>
  <c r="G1818" i="10"/>
  <c r="E1819" i="10"/>
  <c r="K1819" i="10" s="1"/>
  <c r="N1819" i="10" s="1"/>
  <c r="G1819" i="10"/>
  <c r="E1820" i="10"/>
  <c r="K1820" i="10" s="1"/>
  <c r="N1820" i="10" s="1"/>
  <c r="O1820" i="10" s="1"/>
  <c r="G1820" i="10"/>
  <c r="E1821" i="10"/>
  <c r="G1821" i="10"/>
  <c r="E1822" i="10"/>
  <c r="K1822" i="10" s="1"/>
  <c r="N1822" i="10" s="1"/>
  <c r="G1822" i="10"/>
  <c r="E1823" i="10"/>
  <c r="K1823" i="10" s="1"/>
  <c r="N1823" i="10" s="1"/>
  <c r="G1823" i="10"/>
  <c r="E1824" i="10"/>
  <c r="K1824" i="10" s="1"/>
  <c r="N1824" i="10" s="1"/>
  <c r="O1824" i="10" s="1"/>
  <c r="G1824" i="10"/>
  <c r="E1825" i="10"/>
  <c r="K1825" i="10" s="1"/>
  <c r="N1825" i="10" s="1"/>
  <c r="G1825" i="10"/>
  <c r="E1826" i="10"/>
  <c r="K1826" i="10" s="1"/>
  <c r="N1826" i="10" s="1"/>
  <c r="O1826" i="10" s="1"/>
  <c r="G1826" i="10"/>
  <c r="E1827" i="10"/>
  <c r="K1827" i="10" s="1"/>
  <c r="N1827" i="10" s="1"/>
  <c r="G1827" i="10"/>
  <c r="E1828" i="10"/>
  <c r="K1828" i="10" s="1"/>
  <c r="N1828" i="10" s="1"/>
  <c r="O1828" i="10" s="1"/>
  <c r="G1828" i="10"/>
  <c r="E1829" i="10"/>
  <c r="G1829" i="10"/>
  <c r="E1830" i="10"/>
  <c r="K1830" i="10" s="1"/>
  <c r="N1830" i="10" s="1"/>
  <c r="G1830" i="10"/>
  <c r="E1831" i="10"/>
  <c r="K1831" i="10" s="1"/>
  <c r="N1831" i="10" s="1"/>
  <c r="G1831" i="10"/>
  <c r="E1832" i="10"/>
  <c r="K1832" i="10" s="1"/>
  <c r="N1832" i="10" s="1"/>
  <c r="O1832" i="10" s="1"/>
  <c r="G1832" i="10"/>
  <c r="E1833" i="10"/>
  <c r="K1833" i="10" s="1"/>
  <c r="N1833" i="10" s="1"/>
  <c r="G1833" i="10"/>
  <c r="E1834" i="10"/>
  <c r="K1834" i="10" s="1"/>
  <c r="N1834" i="10" s="1"/>
  <c r="O1834" i="10" s="1"/>
  <c r="G1834" i="10"/>
  <c r="E1835" i="10"/>
  <c r="K1835" i="10" s="1"/>
  <c r="N1835" i="10" s="1"/>
  <c r="G1835" i="10"/>
  <c r="E1836" i="10"/>
  <c r="K1836" i="10" s="1"/>
  <c r="N1836" i="10" s="1"/>
  <c r="O1836" i="10" s="1"/>
  <c r="G1836" i="10"/>
  <c r="E1837" i="10"/>
  <c r="G1837" i="10"/>
  <c r="E1838" i="10"/>
  <c r="K1838" i="10" s="1"/>
  <c r="N1838" i="10" s="1"/>
  <c r="G1838" i="10"/>
  <c r="E1839" i="10"/>
  <c r="K1839" i="10" s="1"/>
  <c r="N1839" i="10" s="1"/>
  <c r="G1839" i="10"/>
  <c r="E1840" i="10"/>
  <c r="K1840" i="10" s="1"/>
  <c r="N1840" i="10" s="1"/>
  <c r="O1840" i="10" s="1"/>
  <c r="G1840" i="10"/>
  <c r="E1841" i="10"/>
  <c r="K1841" i="10" s="1"/>
  <c r="N1841" i="10" s="1"/>
  <c r="G1841" i="10"/>
  <c r="E1842" i="10"/>
  <c r="K1842" i="10" s="1"/>
  <c r="N1842" i="10" s="1"/>
  <c r="O1842" i="10" s="1"/>
  <c r="G1842" i="10"/>
  <c r="E1843" i="10"/>
  <c r="K1843" i="10" s="1"/>
  <c r="N1843" i="10" s="1"/>
  <c r="G1843" i="10"/>
  <c r="E1844" i="10"/>
  <c r="K1844" i="10" s="1"/>
  <c r="N1844" i="10" s="1"/>
  <c r="O1844" i="10" s="1"/>
  <c r="G1844" i="10"/>
  <c r="E1845" i="10"/>
  <c r="G1845" i="10"/>
  <c r="E1846" i="10"/>
  <c r="K1846" i="10" s="1"/>
  <c r="N1846" i="10" s="1"/>
  <c r="G1846" i="10"/>
  <c r="E1847" i="10"/>
  <c r="K1847" i="10" s="1"/>
  <c r="N1847" i="10" s="1"/>
  <c r="G1847" i="10"/>
  <c r="E1848" i="10"/>
  <c r="K1848" i="10" s="1"/>
  <c r="N1848" i="10" s="1"/>
  <c r="O1848" i="10" s="1"/>
  <c r="G1848" i="10"/>
  <c r="E1849" i="10"/>
  <c r="G1849" i="10"/>
  <c r="K1849" i="10" s="1"/>
  <c r="N1849" i="10" s="1"/>
  <c r="E1850" i="10"/>
  <c r="K1850" i="10" s="1"/>
  <c r="N1850" i="10" s="1"/>
  <c r="O1850" i="10" s="1"/>
  <c r="G1850" i="10"/>
  <c r="E1851" i="10"/>
  <c r="K1851" i="10" s="1"/>
  <c r="N1851" i="10" s="1"/>
  <c r="G1851" i="10"/>
  <c r="E1852" i="10"/>
  <c r="K1852" i="10" s="1"/>
  <c r="N1852" i="10" s="1"/>
  <c r="O1852" i="10" s="1"/>
  <c r="G1852" i="10"/>
  <c r="E1853" i="10"/>
  <c r="G1853" i="10"/>
  <c r="E1854" i="10"/>
  <c r="K1854" i="10" s="1"/>
  <c r="N1854" i="10" s="1"/>
  <c r="G1854" i="10"/>
  <c r="E1855" i="10"/>
  <c r="K1855" i="10" s="1"/>
  <c r="N1855" i="10" s="1"/>
  <c r="G1855" i="10"/>
  <c r="E1856" i="10"/>
  <c r="K1856" i="10" s="1"/>
  <c r="N1856" i="10" s="1"/>
  <c r="O1856" i="10" s="1"/>
  <c r="G1856" i="10"/>
  <c r="E1857" i="10"/>
  <c r="K1857" i="10" s="1"/>
  <c r="N1857" i="10" s="1"/>
  <c r="G1857" i="10"/>
  <c r="E1858" i="10"/>
  <c r="K1858" i="10" s="1"/>
  <c r="N1858" i="10" s="1"/>
  <c r="O1858" i="10" s="1"/>
  <c r="G1858" i="10"/>
  <c r="E1859" i="10"/>
  <c r="K1859" i="10" s="1"/>
  <c r="N1859" i="10" s="1"/>
  <c r="G1859" i="10"/>
  <c r="E1860" i="10"/>
  <c r="K1860" i="10" s="1"/>
  <c r="N1860" i="10" s="1"/>
  <c r="O1860" i="10" s="1"/>
  <c r="G1860" i="10"/>
  <c r="E1861" i="10"/>
  <c r="G1861" i="10"/>
  <c r="E1862" i="10"/>
  <c r="K1862" i="10" s="1"/>
  <c r="N1862" i="10" s="1"/>
  <c r="G1862" i="10"/>
  <c r="E1863" i="10"/>
  <c r="K1863" i="10" s="1"/>
  <c r="N1863" i="10" s="1"/>
  <c r="G1863" i="10"/>
  <c r="E1864" i="10"/>
  <c r="K1864" i="10" s="1"/>
  <c r="N1864" i="10" s="1"/>
  <c r="O1864" i="10" s="1"/>
  <c r="G1864" i="10"/>
  <c r="E1865" i="10"/>
  <c r="K1865" i="10" s="1"/>
  <c r="N1865" i="10" s="1"/>
  <c r="G1865" i="10"/>
  <c r="E1866" i="10"/>
  <c r="K1866" i="10" s="1"/>
  <c r="N1866" i="10" s="1"/>
  <c r="O1866" i="10" s="1"/>
  <c r="G1866" i="10"/>
  <c r="E1867" i="10"/>
  <c r="K1867" i="10" s="1"/>
  <c r="N1867" i="10" s="1"/>
  <c r="G1867" i="10"/>
  <c r="E1868" i="10"/>
  <c r="K1868" i="10" s="1"/>
  <c r="N1868" i="10" s="1"/>
  <c r="O1868" i="10" s="1"/>
  <c r="G1868" i="10"/>
  <c r="E1869" i="10"/>
  <c r="G1869" i="10"/>
  <c r="E1870" i="10"/>
  <c r="K1870" i="10" s="1"/>
  <c r="N1870" i="10" s="1"/>
  <c r="G1870" i="10"/>
  <c r="E1871" i="10"/>
  <c r="K1871" i="10" s="1"/>
  <c r="N1871" i="10" s="1"/>
  <c r="O1871" i="10" s="1"/>
  <c r="G1871" i="10"/>
  <c r="E1872" i="10"/>
  <c r="K1872" i="10" s="1"/>
  <c r="N1872" i="10" s="1"/>
  <c r="G1872" i="10"/>
  <c r="E1873" i="10"/>
  <c r="K1873" i="10" s="1"/>
  <c r="N1873" i="10" s="1"/>
  <c r="G1873" i="10"/>
  <c r="E1874" i="10"/>
  <c r="K1874" i="10" s="1"/>
  <c r="N1874" i="10" s="1"/>
  <c r="P1874" i="10" s="1"/>
  <c r="G1874" i="10"/>
  <c r="E1875" i="10"/>
  <c r="K1875" i="10" s="1"/>
  <c r="N1875" i="10" s="1"/>
  <c r="O1875" i="10" s="1"/>
  <c r="G1875" i="10"/>
  <c r="E1876" i="10"/>
  <c r="K1876" i="10" s="1"/>
  <c r="N1876" i="10" s="1"/>
  <c r="G1876" i="10"/>
  <c r="E1877" i="10"/>
  <c r="G1877" i="10"/>
  <c r="E1878" i="10"/>
  <c r="K1878" i="10" s="1"/>
  <c r="N1878" i="10" s="1"/>
  <c r="P1878" i="10" s="1"/>
  <c r="G1878" i="10"/>
  <c r="E1879" i="10"/>
  <c r="K1879" i="10" s="1"/>
  <c r="N1879" i="10" s="1"/>
  <c r="O1879" i="10" s="1"/>
  <c r="G1879" i="10"/>
  <c r="E1880" i="10"/>
  <c r="K1880" i="10" s="1"/>
  <c r="N1880" i="10" s="1"/>
  <c r="P1880" i="10" s="1"/>
  <c r="G1880" i="10"/>
  <c r="E1881" i="10"/>
  <c r="G1881" i="10"/>
  <c r="K1881" i="10" s="1"/>
  <c r="N1881" i="10" s="1"/>
  <c r="E1882" i="10"/>
  <c r="K1882" i="10" s="1"/>
  <c r="N1882" i="10" s="1"/>
  <c r="P1882" i="10" s="1"/>
  <c r="G1882" i="10"/>
  <c r="E1883" i="10"/>
  <c r="K1883" i="10" s="1"/>
  <c r="N1883" i="10" s="1"/>
  <c r="O1883" i="10" s="1"/>
  <c r="G1883" i="10"/>
  <c r="E1884" i="10"/>
  <c r="K1884" i="10" s="1"/>
  <c r="N1884" i="10" s="1"/>
  <c r="G1884" i="10"/>
  <c r="E1885" i="10"/>
  <c r="G1885" i="10"/>
  <c r="E1886" i="10"/>
  <c r="K1886" i="10" s="1"/>
  <c r="N1886" i="10" s="1"/>
  <c r="P1886" i="10" s="1"/>
  <c r="G1886" i="10"/>
  <c r="E1887" i="10"/>
  <c r="K1887" i="10" s="1"/>
  <c r="N1887" i="10" s="1"/>
  <c r="O1887" i="10" s="1"/>
  <c r="G1887" i="10"/>
  <c r="E1888" i="10"/>
  <c r="K1888" i="10" s="1"/>
  <c r="N1888" i="10" s="1"/>
  <c r="G1888" i="10"/>
  <c r="E1889" i="10"/>
  <c r="K1889" i="10" s="1"/>
  <c r="N1889" i="10" s="1"/>
  <c r="G1889" i="10"/>
  <c r="E1890" i="10"/>
  <c r="K1890" i="10" s="1"/>
  <c r="N1890" i="10" s="1"/>
  <c r="P1890" i="10" s="1"/>
  <c r="G1890" i="10"/>
  <c r="E1891" i="10"/>
  <c r="K1891" i="10" s="1"/>
  <c r="N1891" i="10" s="1"/>
  <c r="O1891" i="10" s="1"/>
  <c r="G1891" i="10"/>
  <c r="E1892" i="10"/>
  <c r="K1892" i="10" s="1"/>
  <c r="N1892" i="10" s="1"/>
  <c r="G1892" i="10"/>
  <c r="E1893" i="10"/>
  <c r="G1893" i="10"/>
  <c r="E1894" i="10"/>
  <c r="K1894" i="10" s="1"/>
  <c r="N1894" i="10" s="1"/>
  <c r="P1894" i="10" s="1"/>
  <c r="G1894" i="10"/>
  <c r="E1895" i="10"/>
  <c r="K1895" i="10" s="1"/>
  <c r="N1895" i="10" s="1"/>
  <c r="O1895" i="10" s="1"/>
  <c r="G1895" i="10"/>
  <c r="E1896" i="10"/>
  <c r="K1896" i="10" s="1"/>
  <c r="N1896" i="10" s="1"/>
  <c r="P1896" i="10" s="1"/>
  <c r="G1896" i="10"/>
  <c r="E1897" i="10"/>
  <c r="K1897" i="10" s="1"/>
  <c r="N1897" i="10" s="1"/>
  <c r="G1897" i="10"/>
  <c r="E1898" i="10"/>
  <c r="K1898" i="10" s="1"/>
  <c r="N1898" i="10" s="1"/>
  <c r="P1898" i="10" s="1"/>
  <c r="G1898" i="10"/>
  <c r="E1899" i="10"/>
  <c r="K1899" i="10" s="1"/>
  <c r="N1899" i="10" s="1"/>
  <c r="O1899" i="10" s="1"/>
  <c r="G1899" i="10"/>
  <c r="E1900" i="10"/>
  <c r="K1900" i="10" s="1"/>
  <c r="N1900" i="10" s="1"/>
  <c r="G1900" i="10"/>
  <c r="E1901" i="10"/>
  <c r="G1901" i="10"/>
  <c r="E1902" i="10"/>
  <c r="K1902" i="10" s="1"/>
  <c r="N1902" i="10" s="1"/>
  <c r="P1902" i="10" s="1"/>
  <c r="G1902" i="10"/>
  <c r="E1903" i="10"/>
  <c r="K1903" i="10" s="1"/>
  <c r="N1903" i="10" s="1"/>
  <c r="O1903" i="10" s="1"/>
  <c r="G1903" i="10"/>
  <c r="E1904" i="10"/>
  <c r="K1904" i="10" s="1"/>
  <c r="N1904" i="10" s="1"/>
  <c r="G1904" i="10"/>
  <c r="E1905" i="10"/>
  <c r="K1905" i="10" s="1"/>
  <c r="N1905" i="10" s="1"/>
  <c r="G1905" i="10"/>
  <c r="E1906" i="10"/>
  <c r="K1906" i="10" s="1"/>
  <c r="N1906" i="10" s="1"/>
  <c r="P1906" i="10" s="1"/>
  <c r="G1906" i="10"/>
  <c r="E1907" i="10"/>
  <c r="K1907" i="10" s="1"/>
  <c r="N1907" i="10" s="1"/>
  <c r="O1907" i="10" s="1"/>
  <c r="G1907" i="10"/>
  <c r="E1908" i="10"/>
  <c r="K1908" i="10" s="1"/>
  <c r="N1908" i="10" s="1"/>
  <c r="G1908" i="10"/>
  <c r="E1909" i="10"/>
  <c r="G1909" i="10"/>
  <c r="E1910" i="10"/>
  <c r="K1910" i="10" s="1"/>
  <c r="N1910" i="10" s="1"/>
  <c r="P1910" i="10" s="1"/>
  <c r="G1910" i="10"/>
  <c r="E1911" i="10"/>
  <c r="K1911" i="10" s="1"/>
  <c r="N1911" i="10" s="1"/>
  <c r="O1911" i="10" s="1"/>
  <c r="G1911" i="10"/>
  <c r="E1912" i="10"/>
  <c r="K1912" i="10" s="1"/>
  <c r="N1912" i="10" s="1"/>
  <c r="P1912" i="10" s="1"/>
  <c r="G1912" i="10"/>
  <c r="E1913" i="10"/>
  <c r="G1913" i="10"/>
  <c r="K1913" i="10" s="1"/>
  <c r="N1913" i="10" s="1"/>
  <c r="E1914" i="10"/>
  <c r="K1914" i="10" s="1"/>
  <c r="N1914" i="10" s="1"/>
  <c r="P1914" i="10" s="1"/>
  <c r="G1914" i="10"/>
  <c r="E1915" i="10"/>
  <c r="K1915" i="10" s="1"/>
  <c r="N1915" i="10" s="1"/>
  <c r="O1915" i="10" s="1"/>
  <c r="G1915" i="10"/>
  <c r="E1916" i="10"/>
  <c r="K1916" i="10" s="1"/>
  <c r="N1916" i="10" s="1"/>
  <c r="G1916" i="10"/>
  <c r="E1917" i="10"/>
  <c r="G1917" i="10"/>
  <c r="E1918" i="10"/>
  <c r="K1918" i="10" s="1"/>
  <c r="N1918" i="10" s="1"/>
  <c r="P1918" i="10" s="1"/>
  <c r="G1918" i="10"/>
  <c r="E1919" i="10"/>
  <c r="K1919" i="10" s="1"/>
  <c r="N1919" i="10" s="1"/>
  <c r="O1919" i="10" s="1"/>
  <c r="G1919" i="10"/>
  <c r="E1920" i="10"/>
  <c r="K1920" i="10" s="1"/>
  <c r="N1920" i="10" s="1"/>
  <c r="G1920" i="10"/>
  <c r="E1921" i="10"/>
  <c r="K1921" i="10" s="1"/>
  <c r="N1921" i="10" s="1"/>
  <c r="G1921" i="10"/>
  <c r="E1922" i="10"/>
  <c r="K1922" i="10" s="1"/>
  <c r="N1922" i="10" s="1"/>
  <c r="P1922" i="10" s="1"/>
  <c r="G1922" i="10"/>
  <c r="E1923" i="10"/>
  <c r="K1923" i="10" s="1"/>
  <c r="N1923" i="10" s="1"/>
  <c r="O1923" i="10" s="1"/>
  <c r="G1923" i="10"/>
  <c r="E1924" i="10"/>
  <c r="K1924" i="10" s="1"/>
  <c r="N1924" i="10" s="1"/>
  <c r="G1924" i="10"/>
  <c r="E1925" i="10"/>
  <c r="G1925" i="10"/>
  <c r="E1926" i="10"/>
  <c r="K1926" i="10" s="1"/>
  <c r="N1926" i="10" s="1"/>
  <c r="P1926" i="10" s="1"/>
  <c r="G1926" i="10"/>
  <c r="E1927" i="10"/>
  <c r="K1927" i="10" s="1"/>
  <c r="N1927" i="10" s="1"/>
  <c r="O1927" i="10" s="1"/>
  <c r="G1927" i="10"/>
  <c r="E1928" i="10"/>
  <c r="K1928" i="10" s="1"/>
  <c r="N1928" i="10" s="1"/>
  <c r="P1928" i="10" s="1"/>
  <c r="G1928" i="10"/>
  <c r="E1929" i="10"/>
  <c r="K1929" i="10" s="1"/>
  <c r="N1929" i="10" s="1"/>
  <c r="G1929" i="10"/>
  <c r="E1930" i="10"/>
  <c r="K1930" i="10" s="1"/>
  <c r="N1930" i="10" s="1"/>
  <c r="P1930" i="10" s="1"/>
  <c r="G1930" i="10"/>
  <c r="E1931" i="10"/>
  <c r="K1931" i="10" s="1"/>
  <c r="N1931" i="10" s="1"/>
  <c r="O1931" i="10" s="1"/>
  <c r="G1931" i="10"/>
  <c r="E1932" i="10"/>
  <c r="K1932" i="10" s="1"/>
  <c r="N1932" i="10" s="1"/>
  <c r="P1932" i="10" s="1"/>
  <c r="G1932" i="10"/>
  <c r="E1933" i="10"/>
  <c r="G1933" i="10"/>
  <c r="E1934" i="10"/>
  <c r="K1934" i="10" s="1"/>
  <c r="N1934" i="10" s="1"/>
  <c r="P1934" i="10" s="1"/>
  <c r="G1934" i="10"/>
  <c r="E1935" i="10"/>
  <c r="K1935" i="10" s="1"/>
  <c r="N1935" i="10" s="1"/>
  <c r="O1935" i="10" s="1"/>
  <c r="G1935" i="10"/>
  <c r="E1936" i="10"/>
  <c r="K1936" i="10" s="1"/>
  <c r="N1936" i="10" s="1"/>
  <c r="P1936" i="10" s="1"/>
  <c r="G1936" i="10"/>
  <c r="E1937" i="10"/>
  <c r="K1937" i="10" s="1"/>
  <c r="N1937" i="10" s="1"/>
  <c r="G1937" i="10"/>
  <c r="E1938" i="10"/>
  <c r="K1938" i="10" s="1"/>
  <c r="N1938" i="10" s="1"/>
  <c r="P1938" i="10" s="1"/>
  <c r="G1938" i="10"/>
  <c r="E1939" i="10"/>
  <c r="K1939" i="10" s="1"/>
  <c r="N1939" i="10" s="1"/>
  <c r="O1939" i="10" s="1"/>
  <c r="G1939" i="10"/>
  <c r="E1940" i="10"/>
  <c r="K1940" i="10" s="1"/>
  <c r="N1940" i="10" s="1"/>
  <c r="P1940" i="10" s="1"/>
  <c r="G1940" i="10"/>
  <c r="E1941" i="10"/>
  <c r="G1941" i="10"/>
  <c r="E1942" i="10"/>
  <c r="K1942" i="10" s="1"/>
  <c r="N1942" i="10" s="1"/>
  <c r="P1942" i="10" s="1"/>
  <c r="G1942" i="10"/>
  <c r="E1943" i="10"/>
  <c r="K1943" i="10" s="1"/>
  <c r="N1943" i="10" s="1"/>
  <c r="O1943" i="10" s="1"/>
  <c r="G1943" i="10"/>
  <c r="E1944" i="10"/>
  <c r="K1944" i="10" s="1"/>
  <c r="N1944" i="10" s="1"/>
  <c r="P1944" i="10" s="1"/>
  <c r="G1944" i="10"/>
  <c r="E1945" i="10"/>
  <c r="G1945" i="10"/>
  <c r="K1945" i="10" s="1"/>
  <c r="N1945" i="10" s="1"/>
  <c r="E1946" i="10"/>
  <c r="K1946" i="10" s="1"/>
  <c r="N1946" i="10" s="1"/>
  <c r="P1946" i="10" s="1"/>
  <c r="G1946" i="10"/>
  <c r="E1947" i="10"/>
  <c r="K1947" i="10" s="1"/>
  <c r="N1947" i="10" s="1"/>
  <c r="O1947" i="10" s="1"/>
  <c r="G1947" i="10"/>
  <c r="E1948" i="10"/>
  <c r="K1948" i="10" s="1"/>
  <c r="N1948" i="10" s="1"/>
  <c r="P1948" i="10" s="1"/>
  <c r="G1948" i="10"/>
  <c r="E1949" i="10"/>
  <c r="G1949" i="10"/>
  <c r="E1950" i="10"/>
  <c r="K1950" i="10" s="1"/>
  <c r="N1950" i="10" s="1"/>
  <c r="G1950" i="10"/>
  <c r="E1951" i="10"/>
  <c r="K1951" i="10" s="1"/>
  <c r="N1951" i="10" s="1"/>
  <c r="O1951" i="10" s="1"/>
  <c r="G1951" i="10"/>
  <c r="E1952" i="10"/>
  <c r="K1952" i="10" s="1"/>
  <c r="N1952" i="10" s="1"/>
  <c r="G1952" i="10"/>
  <c r="E1953" i="10"/>
  <c r="K1953" i="10" s="1"/>
  <c r="N1953" i="10" s="1"/>
  <c r="G1953" i="10"/>
  <c r="E1954" i="10"/>
  <c r="K1954" i="10" s="1"/>
  <c r="N1954" i="10" s="1"/>
  <c r="G1954" i="10"/>
  <c r="E1955" i="10"/>
  <c r="K1955" i="10" s="1"/>
  <c r="N1955" i="10" s="1"/>
  <c r="O1955" i="10" s="1"/>
  <c r="G1955" i="10"/>
  <c r="E1956" i="10"/>
  <c r="K1956" i="10" s="1"/>
  <c r="N1956" i="10" s="1"/>
  <c r="G1956" i="10"/>
  <c r="E1957" i="10"/>
  <c r="G1957" i="10"/>
  <c r="E1958" i="10"/>
  <c r="K1958" i="10" s="1"/>
  <c r="N1958" i="10" s="1"/>
  <c r="G1958" i="10"/>
  <c r="E1959" i="10"/>
  <c r="K1959" i="10" s="1"/>
  <c r="N1959" i="10" s="1"/>
  <c r="O1959" i="10" s="1"/>
  <c r="G1959" i="10"/>
  <c r="E1960" i="10"/>
  <c r="K1960" i="10" s="1"/>
  <c r="N1960" i="10" s="1"/>
  <c r="P1960" i="10" s="1"/>
  <c r="G1960" i="10"/>
  <c r="E1961" i="10"/>
  <c r="K1961" i="10" s="1"/>
  <c r="N1961" i="10" s="1"/>
  <c r="G1961" i="10"/>
  <c r="E1962" i="10"/>
  <c r="K1962" i="10" s="1"/>
  <c r="N1962" i="10" s="1"/>
  <c r="G1962" i="10"/>
  <c r="E1963" i="10"/>
  <c r="K1963" i="10" s="1"/>
  <c r="N1963" i="10" s="1"/>
  <c r="O1963" i="10" s="1"/>
  <c r="G1963" i="10"/>
  <c r="E1964" i="10"/>
  <c r="K1964" i="10" s="1"/>
  <c r="N1964" i="10" s="1"/>
  <c r="G1964" i="10"/>
  <c r="E1965" i="10"/>
  <c r="G1965" i="10"/>
  <c r="E1966" i="10"/>
  <c r="K1966" i="10" s="1"/>
  <c r="N1966" i="10" s="1"/>
  <c r="G1966" i="10"/>
  <c r="E1967" i="10"/>
  <c r="K1967" i="10" s="1"/>
  <c r="N1967" i="10" s="1"/>
  <c r="O1967" i="10" s="1"/>
  <c r="G1967" i="10"/>
  <c r="E1968" i="10"/>
  <c r="K1968" i="10" s="1"/>
  <c r="N1968" i="10" s="1"/>
  <c r="G1968" i="10"/>
  <c r="E1969" i="10"/>
  <c r="K1969" i="10" s="1"/>
  <c r="N1969" i="10" s="1"/>
  <c r="G1969" i="10"/>
  <c r="E1970" i="10"/>
  <c r="K1970" i="10" s="1"/>
  <c r="N1970" i="10" s="1"/>
  <c r="G1970" i="10"/>
  <c r="E1971" i="10"/>
  <c r="K1971" i="10" s="1"/>
  <c r="N1971" i="10" s="1"/>
  <c r="O1971" i="10" s="1"/>
  <c r="G1971" i="10"/>
  <c r="E1972" i="10"/>
  <c r="K1972" i="10" s="1"/>
  <c r="N1972" i="10" s="1"/>
  <c r="G1972" i="10"/>
  <c r="E1973" i="10"/>
  <c r="G1973" i="10"/>
  <c r="E1974" i="10"/>
  <c r="K1974" i="10" s="1"/>
  <c r="N1974" i="10" s="1"/>
  <c r="G1974" i="10"/>
  <c r="E1975" i="10"/>
  <c r="K1975" i="10" s="1"/>
  <c r="N1975" i="10" s="1"/>
  <c r="O1975" i="10" s="1"/>
  <c r="G1975" i="10"/>
  <c r="E1976" i="10"/>
  <c r="K1976" i="10" s="1"/>
  <c r="N1976" i="10" s="1"/>
  <c r="G1976" i="10"/>
  <c r="E1977" i="10"/>
  <c r="G1977" i="10"/>
  <c r="K1977" i="10" s="1"/>
  <c r="N1977" i="10" s="1"/>
  <c r="E1978" i="10"/>
  <c r="K1978" i="10" s="1"/>
  <c r="N1978" i="10" s="1"/>
  <c r="G1978" i="10"/>
  <c r="E1979" i="10"/>
  <c r="K1979" i="10" s="1"/>
  <c r="N1979" i="10" s="1"/>
  <c r="O1979" i="10" s="1"/>
  <c r="G1979" i="10"/>
  <c r="E1980" i="10"/>
  <c r="K1980" i="10" s="1"/>
  <c r="N1980" i="10" s="1"/>
  <c r="P1980" i="10" s="1"/>
  <c r="G1980" i="10"/>
  <c r="E1981" i="10"/>
  <c r="G1981" i="10"/>
  <c r="E1982" i="10"/>
  <c r="K1982" i="10" s="1"/>
  <c r="N1982" i="10" s="1"/>
  <c r="G1982" i="10"/>
  <c r="E1983" i="10"/>
  <c r="K1983" i="10" s="1"/>
  <c r="N1983" i="10" s="1"/>
  <c r="O1983" i="10" s="1"/>
  <c r="G1983" i="10"/>
  <c r="E1984" i="10"/>
  <c r="K1984" i="10" s="1"/>
  <c r="N1984" i="10" s="1"/>
  <c r="G1984" i="10"/>
  <c r="E1985" i="10"/>
  <c r="K1985" i="10" s="1"/>
  <c r="N1985" i="10" s="1"/>
  <c r="G1985" i="10"/>
  <c r="E1986" i="10"/>
  <c r="K1986" i="10" s="1"/>
  <c r="N1986" i="10" s="1"/>
  <c r="G1986" i="10"/>
  <c r="E1987" i="10"/>
  <c r="K1987" i="10" s="1"/>
  <c r="N1987" i="10" s="1"/>
  <c r="O1987" i="10" s="1"/>
  <c r="G1987" i="10"/>
  <c r="E1988" i="10"/>
  <c r="K1988" i="10" s="1"/>
  <c r="N1988" i="10" s="1"/>
  <c r="G1988" i="10"/>
  <c r="E1989" i="10"/>
  <c r="G1989" i="10"/>
  <c r="E1990" i="10"/>
  <c r="K1990" i="10" s="1"/>
  <c r="N1990" i="10" s="1"/>
  <c r="G1990" i="10"/>
  <c r="E1991" i="10"/>
  <c r="K1991" i="10" s="1"/>
  <c r="N1991" i="10" s="1"/>
  <c r="O1991" i="10" s="1"/>
  <c r="G1991" i="10"/>
  <c r="E1992" i="10"/>
  <c r="K1992" i="10" s="1"/>
  <c r="N1992" i="10" s="1"/>
  <c r="P1992" i="10" s="1"/>
  <c r="G1992" i="10"/>
  <c r="E1993" i="10"/>
  <c r="K1993" i="10" s="1"/>
  <c r="N1993" i="10" s="1"/>
  <c r="G1993" i="10"/>
  <c r="E1994" i="10"/>
  <c r="K1994" i="10" s="1"/>
  <c r="N1994" i="10" s="1"/>
  <c r="G1994" i="10"/>
  <c r="E1995" i="10"/>
  <c r="K1995" i="10" s="1"/>
  <c r="N1995" i="10" s="1"/>
  <c r="O1995" i="10" s="1"/>
  <c r="G1995" i="10"/>
  <c r="E1996" i="10"/>
  <c r="K1996" i="10" s="1"/>
  <c r="N1996" i="10" s="1"/>
  <c r="G1996" i="10"/>
  <c r="E1997" i="10"/>
  <c r="G1997" i="10"/>
  <c r="E1998" i="10"/>
  <c r="K1998" i="10" s="1"/>
  <c r="N1998" i="10" s="1"/>
  <c r="G1998" i="10"/>
  <c r="E1999" i="10"/>
  <c r="K1999" i="10" s="1"/>
  <c r="N1999" i="10" s="1"/>
  <c r="O1999" i="10" s="1"/>
  <c r="G1999" i="10"/>
  <c r="E2000" i="10"/>
  <c r="K2000" i="10" s="1"/>
  <c r="N2000" i="10" s="1"/>
  <c r="G2000" i="10"/>
  <c r="E2001" i="10"/>
  <c r="K2001" i="10" s="1"/>
  <c r="N2001" i="10" s="1"/>
  <c r="G2001" i="10"/>
  <c r="E2002" i="10"/>
  <c r="K2002" i="10" s="1"/>
  <c r="N2002" i="10" s="1"/>
  <c r="G2002" i="10"/>
  <c r="E2003" i="10"/>
  <c r="K2003" i="10" s="1"/>
  <c r="N2003" i="10" s="1"/>
  <c r="O2003" i="10" s="1"/>
  <c r="G2003" i="10"/>
  <c r="E2004" i="10"/>
  <c r="K2004" i="10" s="1"/>
  <c r="N2004" i="10" s="1"/>
  <c r="G2004" i="10"/>
  <c r="E2005" i="10"/>
  <c r="G2005" i="10"/>
  <c r="E2006" i="10"/>
  <c r="K2006" i="10" s="1"/>
  <c r="N2006" i="10" s="1"/>
  <c r="G2006" i="10"/>
  <c r="E2007" i="10"/>
  <c r="K2007" i="10" s="1"/>
  <c r="N2007" i="10" s="1"/>
  <c r="O2007" i="10" s="1"/>
  <c r="G2007" i="10"/>
  <c r="E2008" i="10"/>
  <c r="K2008" i="10" s="1"/>
  <c r="N2008" i="10" s="1"/>
  <c r="G2008" i="10"/>
  <c r="E2009" i="10"/>
  <c r="G2009" i="10"/>
  <c r="K2009" i="10" s="1"/>
  <c r="N2009" i="10" s="1"/>
  <c r="E2010" i="10"/>
  <c r="K2010" i="10" s="1"/>
  <c r="N2010" i="10" s="1"/>
  <c r="G2010" i="10"/>
  <c r="E2011" i="10"/>
  <c r="K2011" i="10" s="1"/>
  <c r="N2011" i="10" s="1"/>
  <c r="O2011" i="10" s="1"/>
  <c r="G2011" i="10"/>
  <c r="E2012" i="10"/>
  <c r="K2012" i="10" s="1"/>
  <c r="N2012" i="10" s="1"/>
  <c r="P2012" i="10" s="1"/>
  <c r="G2012" i="10"/>
  <c r="E2013" i="10"/>
  <c r="G2013" i="10"/>
  <c r="E2014" i="10"/>
  <c r="K2014" i="10" s="1"/>
  <c r="N2014" i="10" s="1"/>
  <c r="G2014" i="10"/>
  <c r="E2015" i="10"/>
  <c r="K2015" i="10" s="1"/>
  <c r="N2015" i="10" s="1"/>
  <c r="O2015" i="10" s="1"/>
  <c r="G2015" i="10"/>
  <c r="E2016" i="10"/>
  <c r="K2016" i="10" s="1"/>
  <c r="N2016" i="10" s="1"/>
  <c r="G2016" i="10"/>
  <c r="E2017" i="10"/>
  <c r="K2017" i="10" s="1"/>
  <c r="N2017" i="10" s="1"/>
  <c r="G2017" i="10"/>
  <c r="E2018" i="10"/>
  <c r="K2018" i="10" s="1"/>
  <c r="N2018" i="10" s="1"/>
  <c r="G2018" i="10"/>
  <c r="E2019" i="10"/>
  <c r="K2019" i="10" s="1"/>
  <c r="N2019" i="10" s="1"/>
  <c r="O2019" i="10" s="1"/>
  <c r="G2019" i="10"/>
  <c r="E2020" i="10"/>
  <c r="K2020" i="10" s="1"/>
  <c r="N2020" i="10" s="1"/>
  <c r="G2020" i="10"/>
  <c r="E2021" i="10"/>
  <c r="G2021" i="10"/>
  <c r="E2022" i="10"/>
  <c r="K2022" i="10" s="1"/>
  <c r="N2022" i="10" s="1"/>
  <c r="G2022" i="10"/>
  <c r="E2023" i="10"/>
  <c r="K2023" i="10" s="1"/>
  <c r="N2023" i="10" s="1"/>
  <c r="O2023" i="10" s="1"/>
  <c r="G2023" i="10"/>
  <c r="E2024" i="10"/>
  <c r="K2024" i="10" s="1"/>
  <c r="N2024" i="10" s="1"/>
  <c r="P2024" i="10" s="1"/>
  <c r="G2024" i="10"/>
  <c r="E2025" i="10"/>
  <c r="K2025" i="10" s="1"/>
  <c r="N2025" i="10" s="1"/>
  <c r="G2025" i="10"/>
  <c r="E2026" i="10"/>
  <c r="K2026" i="10" s="1"/>
  <c r="N2026" i="10" s="1"/>
  <c r="G2026" i="10"/>
  <c r="E2027" i="10"/>
  <c r="K2027" i="10" s="1"/>
  <c r="N2027" i="10" s="1"/>
  <c r="O2027" i="10" s="1"/>
  <c r="G2027" i="10"/>
  <c r="E2028" i="10"/>
  <c r="K2028" i="10" s="1"/>
  <c r="N2028" i="10" s="1"/>
  <c r="G2028" i="10"/>
  <c r="E2029" i="10"/>
  <c r="G2029" i="10"/>
  <c r="E2030" i="10"/>
  <c r="K2030" i="10" s="1"/>
  <c r="N2030" i="10" s="1"/>
  <c r="G2030" i="10"/>
  <c r="E2031" i="10"/>
  <c r="K2031" i="10" s="1"/>
  <c r="N2031" i="10" s="1"/>
  <c r="O2031" i="10" s="1"/>
  <c r="G2031" i="10"/>
  <c r="E2032" i="10"/>
  <c r="K2032" i="10" s="1"/>
  <c r="N2032" i="10" s="1"/>
  <c r="G2032" i="10"/>
  <c r="E2033" i="10"/>
  <c r="K2033" i="10" s="1"/>
  <c r="N2033" i="10" s="1"/>
  <c r="G2033" i="10"/>
  <c r="E2034" i="10"/>
  <c r="K2034" i="10" s="1"/>
  <c r="N2034" i="10" s="1"/>
  <c r="G2034" i="10"/>
  <c r="E2035" i="10"/>
  <c r="K2035" i="10" s="1"/>
  <c r="N2035" i="10" s="1"/>
  <c r="G2035" i="10"/>
  <c r="E2036" i="10"/>
  <c r="K2036" i="10" s="1"/>
  <c r="N2036" i="10" s="1"/>
  <c r="G2036" i="10"/>
  <c r="E2037" i="10"/>
  <c r="G2037" i="10"/>
  <c r="E2038" i="10"/>
  <c r="K2038" i="10" s="1"/>
  <c r="N2038" i="10" s="1"/>
  <c r="G2038" i="10"/>
  <c r="E2039" i="10"/>
  <c r="K2039" i="10" s="1"/>
  <c r="N2039" i="10" s="1"/>
  <c r="O2039" i="10" s="1"/>
  <c r="G2039" i="10"/>
  <c r="E2040" i="10"/>
  <c r="K2040" i="10" s="1"/>
  <c r="N2040" i="10" s="1"/>
  <c r="P2040" i="10" s="1"/>
  <c r="G2040" i="10"/>
  <c r="E2041" i="10"/>
  <c r="G2041" i="10"/>
  <c r="K2041" i="10" s="1"/>
  <c r="N2041" i="10" s="1"/>
  <c r="E2042" i="10"/>
  <c r="K2042" i="10" s="1"/>
  <c r="N2042" i="10" s="1"/>
  <c r="G2042" i="10"/>
  <c r="E2043" i="10"/>
  <c r="K2043" i="10" s="1"/>
  <c r="N2043" i="10" s="1"/>
  <c r="O2043" i="10" s="1"/>
  <c r="G2043" i="10"/>
  <c r="E2044" i="10"/>
  <c r="K2044" i="10" s="1"/>
  <c r="N2044" i="10" s="1"/>
  <c r="G2044" i="10"/>
  <c r="E2045" i="10"/>
  <c r="G2045" i="10"/>
  <c r="E2046" i="10"/>
  <c r="K2046" i="10" s="1"/>
  <c r="N2046" i="10" s="1"/>
  <c r="G2046" i="10"/>
  <c r="E2047" i="10"/>
  <c r="K2047" i="10" s="1"/>
  <c r="N2047" i="10" s="1"/>
  <c r="O2047" i="10" s="1"/>
  <c r="G2047" i="10"/>
  <c r="E2048" i="10"/>
  <c r="K2048" i="10" s="1"/>
  <c r="N2048" i="10" s="1"/>
  <c r="G2048" i="10"/>
  <c r="E2049" i="10"/>
  <c r="K2049" i="10" s="1"/>
  <c r="N2049" i="10" s="1"/>
  <c r="G2049" i="10"/>
  <c r="E2050" i="10"/>
  <c r="K2050" i="10" s="1"/>
  <c r="N2050" i="10" s="1"/>
  <c r="G2050" i="10"/>
  <c r="E2051" i="10"/>
  <c r="K2051" i="10" s="1"/>
  <c r="N2051" i="10" s="1"/>
  <c r="O2051" i="10" s="1"/>
  <c r="G2051" i="10"/>
  <c r="E2052" i="10"/>
  <c r="K2052" i="10" s="1"/>
  <c r="N2052" i="10" s="1"/>
  <c r="P2052" i="10" s="1"/>
  <c r="G2052" i="10"/>
  <c r="E2053" i="10"/>
  <c r="G2053" i="10"/>
  <c r="E2054" i="10"/>
  <c r="K2054" i="10" s="1"/>
  <c r="N2054" i="10" s="1"/>
  <c r="G2054" i="10"/>
  <c r="E2055" i="10"/>
  <c r="K2055" i="10" s="1"/>
  <c r="N2055" i="10" s="1"/>
  <c r="O2055" i="10" s="1"/>
  <c r="G2055" i="10"/>
  <c r="E2056" i="10"/>
  <c r="K2056" i="10" s="1"/>
  <c r="N2056" i="10" s="1"/>
  <c r="G2056" i="10"/>
  <c r="E2057" i="10"/>
  <c r="K2057" i="10" s="1"/>
  <c r="N2057" i="10" s="1"/>
  <c r="G2057" i="10"/>
  <c r="E2058" i="10"/>
  <c r="K2058" i="10" s="1"/>
  <c r="N2058" i="10" s="1"/>
  <c r="G2058" i="10"/>
  <c r="E2059" i="10"/>
  <c r="K2059" i="10" s="1"/>
  <c r="N2059" i="10" s="1"/>
  <c r="O2059" i="10" s="1"/>
  <c r="G2059" i="10"/>
  <c r="E2060" i="10"/>
  <c r="K2060" i="10" s="1"/>
  <c r="N2060" i="10" s="1"/>
  <c r="G2060" i="10"/>
  <c r="E2061" i="10"/>
  <c r="G2061" i="10"/>
  <c r="E2062" i="10"/>
  <c r="K2062" i="10" s="1"/>
  <c r="N2062" i="10" s="1"/>
  <c r="G2062" i="10"/>
  <c r="E2063" i="10"/>
  <c r="K2063" i="10" s="1"/>
  <c r="N2063" i="10" s="1"/>
  <c r="O2063" i="10" s="1"/>
  <c r="G2063" i="10"/>
  <c r="E2064" i="10"/>
  <c r="K2064" i="10" s="1"/>
  <c r="N2064" i="10" s="1"/>
  <c r="G2064" i="10"/>
  <c r="E2065" i="10"/>
  <c r="K2065" i="10" s="1"/>
  <c r="N2065" i="10" s="1"/>
  <c r="G2065" i="10"/>
  <c r="E2066" i="10"/>
  <c r="K2066" i="10" s="1"/>
  <c r="N2066" i="10" s="1"/>
  <c r="G2066" i="10"/>
  <c r="E2067" i="10"/>
  <c r="K2067" i="10" s="1"/>
  <c r="N2067" i="10" s="1"/>
  <c r="O2067" i="10" s="1"/>
  <c r="G2067" i="10"/>
  <c r="E2068" i="10"/>
  <c r="K2068" i="10" s="1"/>
  <c r="N2068" i="10" s="1"/>
  <c r="G2068" i="10"/>
  <c r="E2069" i="10"/>
  <c r="G2069" i="10"/>
  <c r="E2070" i="10"/>
  <c r="K2070" i="10" s="1"/>
  <c r="N2070" i="10" s="1"/>
  <c r="G2070" i="10"/>
  <c r="E2071" i="10"/>
  <c r="K2071" i="10" s="1"/>
  <c r="N2071" i="10" s="1"/>
  <c r="O2071" i="10" s="1"/>
  <c r="G2071" i="10"/>
  <c r="E2072" i="10"/>
  <c r="K2072" i="10" s="1"/>
  <c r="N2072" i="10" s="1"/>
  <c r="P2072" i="10" s="1"/>
  <c r="G2072" i="10"/>
  <c r="E2073" i="10"/>
  <c r="G2073" i="10"/>
  <c r="K2073" i="10" s="1"/>
  <c r="N2073" i="10" s="1"/>
  <c r="E2074" i="10"/>
  <c r="K2074" i="10" s="1"/>
  <c r="N2074" i="10" s="1"/>
  <c r="G2074" i="10"/>
  <c r="E2075" i="10"/>
  <c r="K2075" i="10" s="1"/>
  <c r="N2075" i="10" s="1"/>
  <c r="O2075" i="10" s="1"/>
  <c r="G2075" i="10"/>
  <c r="E2076" i="10"/>
  <c r="K2076" i="10" s="1"/>
  <c r="N2076" i="10" s="1"/>
  <c r="G2076" i="10"/>
  <c r="E2077" i="10"/>
  <c r="G2077" i="10"/>
  <c r="E2078" i="10"/>
  <c r="K2078" i="10" s="1"/>
  <c r="N2078" i="10" s="1"/>
  <c r="G2078" i="10"/>
  <c r="E2079" i="10"/>
  <c r="K2079" i="10" s="1"/>
  <c r="N2079" i="10" s="1"/>
  <c r="O2079" i="10" s="1"/>
  <c r="G2079" i="10"/>
  <c r="E2080" i="10"/>
  <c r="K2080" i="10" s="1"/>
  <c r="N2080" i="10" s="1"/>
  <c r="G2080" i="10"/>
  <c r="E2081" i="10"/>
  <c r="K2081" i="10" s="1"/>
  <c r="N2081" i="10" s="1"/>
  <c r="G2081" i="10"/>
  <c r="E2082" i="10"/>
  <c r="K2082" i="10" s="1"/>
  <c r="N2082" i="10" s="1"/>
  <c r="G2082" i="10"/>
  <c r="E2083" i="10"/>
  <c r="K2083" i="10" s="1"/>
  <c r="N2083" i="10" s="1"/>
  <c r="G2083" i="10"/>
  <c r="E2084" i="10"/>
  <c r="K2084" i="10" s="1"/>
  <c r="N2084" i="10" s="1"/>
  <c r="G2084" i="10"/>
  <c r="E2085" i="10"/>
  <c r="G2085" i="10"/>
  <c r="E2086" i="10"/>
  <c r="K2086" i="10" s="1"/>
  <c r="N2086" i="10" s="1"/>
  <c r="P2086" i="10" s="1"/>
  <c r="G2086" i="10"/>
  <c r="E2087" i="10"/>
  <c r="K2087" i="10" s="1"/>
  <c r="N2087" i="10" s="1"/>
  <c r="G2087" i="10"/>
  <c r="E2088" i="10"/>
  <c r="K2088" i="10" s="1"/>
  <c r="N2088" i="10" s="1"/>
  <c r="G2088" i="10"/>
  <c r="E2089" i="10"/>
  <c r="K2089" i="10" s="1"/>
  <c r="N2089" i="10" s="1"/>
  <c r="G2089" i="10"/>
  <c r="E2090" i="10"/>
  <c r="K2090" i="10" s="1"/>
  <c r="N2090" i="10" s="1"/>
  <c r="G2090" i="10"/>
  <c r="E2091" i="10"/>
  <c r="K2091" i="10" s="1"/>
  <c r="N2091" i="10" s="1"/>
  <c r="G2091" i="10"/>
  <c r="E2092" i="10"/>
  <c r="K2092" i="10" s="1"/>
  <c r="N2092" i="10" s="1"/>
  <c r="G2092" i="10"/>
  <c r="E2093" i="10"/>
  <c r="G2093" i="10"/>
  <c r="E2094" i="10"/>
  <c r="K2094" i="10" s="1"/>
  <c r="N2094" i="10" s="1"/>
  <c r="P2094" i="10" s="1"/>
  <c r="G2094" i="10"/>
  <c r="E2095" i="10"/>
  <c r="K2095" i="10" s="1"/>
  <c r="N2095" i="10" s="1"/>
  <c r="G2095" i="10"/>
  <c r="E2096" i="10"/>
  <c r="K2096" i="10" s="1"/>
  <c r="N2096" i="10" s="1"/>
  <c r="G2096" i="10"/>
  <c r="E2097" i="10"/>
  <c r="K2097" i="10" s="1"/>
  <c r="N2097" i="10" s="1"/>
  <c r="G2097" i="10"/>
  <c r="E2098" i="10"/>
  <c r="K2098" i="10" s="1"/>
  <c r="N2098" i="10" s="1"/>
  <c r="G2098" i="10"/>
  <c r="E2099" i="10"/>
  <c r="K2099" i="10" s="1"/>
  <c r="N2099" i="10" s="1"/>
  <c r="G2099" i="10"/>
  <c r="E2100" i="10"/>
  <c r="K2100" i="10" s="1"/>
  <c r="N2100" i="10" s="1"/>
  <c r="G2100" i="10"/>
  <c r="E2101" i="10"/>
  <c r="G2101" i="10"/>
  <c r="E2102" i="10"/>
  <c r="K2102" i="10" s="1"/>
  <c r="N2102" i="10" s="1"/>
  <c r="P2102" i="10" s="1"/>
  <c r="G2102" i="10"/>
  <c r="E2103" i="10"/>
  <c r="K2103" i="10" s="1"/>
  <c r="N2103" i="10" s="1"/>
  <c r="P2103" i="10" s="1"/>
  <c r="G2103" i="10"/>
  <c r="E2104" i="10"/>
  <c r="K2104" i="10" s="1"/>
  <c r="N2104" i="10" s="1"/>
  <c r="P2104" i="10" s="1"/>
  <c r="G2104" i="10"/>
  <c r="E2105" i="10"/>
  <c r="G2105" i="10"/>
  <c r="K2105" i="10" s="1"/>
  <c r="N2105" i="10" s="1"/>
  <c r="E2106" i="10"/>
  <c r="K2106" i="10" s="1"/>
  <c r="N2106" i="10" s="1"/>
  <c r="G2106" i="10"/>
  <c r="E2107" i="10"/>
  <c r="K2107" i="10" s="1"/>
  <c r="N2107" i="10" s="1"/>
  <c r="G2107" i="10"/>
  <c r="E2108" i="10"/>
  <c r="K2108" i="10" s="1"/>
  <c r="N2108" i="10" s="1"/>
  <c r="G2108" i="10"/>
  <c r="E2109" i="10"/>
  <c r="G2109" i="10"/>
  <c r="E2110" i="10"/>
  <c r="K2110" i="10" s="1"/>
  <c r="N2110" i="10" s="1"/>
  <c r="G2110" i="10"/>
  <c r="E2111" i="10"/>
  <c r="K2111" i="10" s="1"/>
  <c r="N2111" i="10" s="1"/>
  <c r="G2111" i="10"/>
  <c r="E2112" i="10"/>
  <c r="K2112" i="10" s="1"/>
  <c r="N2112" i="10" s="1"/>
  <c r="G2112" i="10"/>
  <c r="E2113" i="10"/>
  <c r="K2113" i="10" s="1"/>
  <c r="N2113" i="10" s="1"/>
  <c r="G2113" i="10"/>
  <c r="E2114" i="10"/>
  <c r="K2114" i="10" s="1"/>
  <c r="N2114" i="10" s="1"/>
  <c r="G2114" i="10"/>
  <c r="E2115" i="10"/>
  <c r="K2115" i="10" s="1"/>
  <c r="N2115" i="10" s="1"/>
  <c r="G2115" i="10"/>
  <c r="E2116" i="10"/>
  <c r="K2116" i="10" s="1"/>
  <c r="N2116" i="10" s="1"/>
  <c r="G2116" i="10"/>
  <c r="E2117" i="10"/>
  <c r="G2117" i="10"/>
  <c r="E2118" i="10"/>
  <c r="K2118" i="10" s="1"/>
  <c r="N2118" i="10" s="1"/>
  <c r="G2118" i="10"/>
  <c r="E2119" i="10"/>
  <c r="K2119" i="10" s="1"/>
  <c r="N2119" i="10" s="1"/>
  <c r="G2119" i="10"/>
  <c r="E2120" i="10"/>
  <c r="K2120" i="10" s="1"/>
  <c r="N2120" i="10" s="1"/>
  <c r="G2120" i="10"/>
  <c r="E2121" i="10"/>
  <c r="K2121" i="10" s="1"/>
  <c r="N2121" i="10" s="1"/>
  <c r="G2121" i="10"/>
  <c r="E2122" i="10"/>
  <c r="K2122" i="10" s="1"/>
  <c r="N2122" i="10" s="1"/>
  <c r="G2122" i="10"/>
  <c r="E2123" i="10"/>
  <c r="K2123" i="10" s="1"/>
  <c r="N2123" i="10" s="1"/>
  <c r="G2123" i="10"/>
  <c r="E2124" i="10"/>
  <c r="K2124" i="10" s="1"/>
  <c r="N2124" i="10" s="1"/>
  <c r="G2124" i="10"/>
  <c r="E2125" i="10"/>
  <c r="G2125" i="10"/>
  <c r="E2126" i="10"/>
  <c r="K2126" i="10" s="1"/>
  <c r="N2126" i="10" s="1"/>
  <c r="G2126" i="10"/>
  <c r="E2127" i="10"/>
  <c r="K2127" i="10" s="1"/>
  <c r="N2127" i="10" s="1"/>
  <c r="G2127" i="10"/>
  <c r="E2128" i="10"/>
  <c r="K2128" i="10" s="1"/>
  <c r="N2128" i="10" s="1"/>
  <c r="G2128" i="10"/>
  <c r="E2129" i="10"/>
  <c r="K2129" i="10" s="1"/>
  <c r="N2129" i="10" s="1"/>
  <c r="G2129" i="10"/>
  <c r="E2130" i="10"/>
  <c r="K2130" i="10" s="1"/>
  <c r="N2130" i="10" s="1"/>
  <c r="G2130" i="10"/>
  <c r="E2131" i="10"/>
  <c r="K2131" i="10" s="1"/>
  <c r="N2131" i="10" s="1"/>
  <c r="G2131" i="10"/>
  <c r="E2132" i="10"/>
  <c r="K2132" i="10" s="1"/>
  <c r="N2132" i="10" s="1"/>
  <c r="G2132" i="10"/>
  <c r="E2133" i="10"/>
  <c r="G2133" i="10"/>
  <c r="E2134" i="10"/>
  <c r="K2134" i="10" s="1"/>
  <c r="N2134" i="10" s="1"/>
  <c r="G2134" i="10"/>
  <c r="E2135" i="10"/>
  <c r="K2135" i="10" s="1"/>
  <c r="N2135" i="10" s="1"/>
  <c r="G2135" i="10"/>
  <c r="E2136" i="10"/>
  <c r="K2136" i="10" s="1"/>
  <c r="N2136" i="10" s="1"/>
  <c r="G2136" i="10"/>
  <c r="E2137" i="10"/>
  <c r="G2137" i="10"/>
  <c r="K2137" i="10" s="1"/>
  <c r="N2137" i="10" s="1"/>
  <c r="D3" i="5"/>
  <c r="D4" i="5"/>
  <c r="K2125" i="10" l="1"/>
  <c r="N2125" i="10" s="1"/>
  <c r="K2109" i="10"/>
  <c r="N2109" i="10" s="1"/>
  <c r="K2093" i="10"/>
  <c r="N2093" i="10" s="1"/>
  <c r="O2093" i="10" s="1"/>
  <c r="K2077" i="10"/>
  <c r="N2077" i="10" s="1"/>
  <c r="K2061" i="10"/>
  <c r="N2061" i="10" s="1"/>
  <c r="K2045" i="10"/>
  <c r="N2045" i="10" s="1"/>
  <c r="K2029" i="10"/>
  <c r="N2029" i="10" s="1"/>
  <c r="K2013" i="10"/>
  <c r="N2013" i="10" s="1"/>
  <c r="O2013" i="10" s="1"/>
  <c r="K1997" i="10"/>
  <c r="N1997" i="10" s="1"/>
  <c r="K1981" i="10"/>
  <c r="N1981" i="10" s="1"/>
  <c r="K1957" i="10"/>
  <c r="N1957" i="10" s="1"/>
  <c r="K1941" i="10"/>
  <c r="N1941" i="10" s="1"/>
  <c r="K1925" i="10"/>
  <c r="N1925" i="10" s="1"/>
  <c r="K1909" i="10"/>
  <c r="N1909" i="10" s="1"/>
  <c r="K1893" i="10"/>
  <c r="N1893" i="10" s="1"/>
  <c r="K1885" i="10"/>
  <c r="N1885" i="10" s="1"/>
  <c r="O1885" i="10" s="1"/>
  <c r="K1861" i="10"/>
  <c r="N1861" i="10" s="1"/>
  <c r="K1845" i="10"/>
  <c r="N1845" i="10" s="1"/>
  <c r="K1829" i="10"/>
  <c r="N1829" i="10" s="1"/>
  <c r="K1813" i="10"/>
  <c r="N1813" i="10" s="1"/>
  <c r="K1797" i="10"/>
  <c r="N1797" i="10" s="1"/>
  <c r="O1797" i="10" s="1"/>
  <c r="K1781" i="10"/>
  <c r="N1781" i="10" s="1"/>
  <c r="O1781" i="10" s="1"/>
  <c r="K1765" i="10"/>
  <c r="N1765" i="10" s="1"/>
  <c r="O1765" i="10" s="1"/>
  <c r="K1749" i="10"/>
  <c r="N1749" i="10" s="1"/>
  <c r="O1749" i="10" s="1"/>
  <c r="K1733" i="10"/>
  <c r="N1733" i="10" s="1"/>
  <c r="O1733" i="10" s="1"/>
  <c r="K1717" i="10"/>
  <c r="N1717" i="10" s="1"/>
  <c r="O1717" i="10" s="1"/>
  <c r="K1701" i="10"/>
  <c r="N1701" i="10" s="1"/>
  <c r="O1701" i="10" s="1"/>
  <c r="K1677" i="10"/>
  <c r="N1677" i="10" s="1"/>
  <c r="K1669" i="10"/>
  <c r="N1669" i="10" s="1"/>
  <c r="O1669" i="10" s="1"/>
  <c r="K1645" i="10"/>
  <c r="N1645" i="10" s="1"/>
  <c r="K1637" i="10"/>
  <c r="N1637" i="10" s="1"/>
  <c r="O1637" i="10" s="1"/>
  <c r="K1625" i="10"/>
  <c r="N1625" i="10" s="1"/>
  <c r="O1625" i="10" s="1"/>
  <c r="K1613" i="10"/>
  <c r="N1613" i="10" s="1"/>
  <c r="O1613" i="10" s="1"/>
  <c r="K1605" i="10"/>
  <c r="N1605" i="10" s="1"/>
  <c r="O1605" i="10" s="1"/>
  <c r="K1597" i="10"/>
  <c r="N1597" i="10" s="1"/>
  <c r="O1597" i="10" s="1"/>
  <c r="K1585" i="10"/>
  <c r="N1585" i="10" s="1"/>
  <c r="K1577" i="10"/>
  <c r="N1577" i="10" s="1"/>
  <c r="K1569" i="10"/>
  <c r="N1569" i="10" s="1"/>
  <c r="K1561" i="10"/>
  <c r="N1561" i="10" s="1"/>
  <c r="K1553" i="10"/>
  <c r="N1553" i="10" s="1"/>
  <c r="O1553" i="10" s="1"/>
  <c r="K1545" i="10"/>
  <c r="N1545" i="10" s="1"/>
  <c r="K1537" i="10"/>
  <c r="N1537" i="10" s="1"/>
  <c r="O1537" i="10" s="1"/>
  <c r="K1529" i="10"/>
  <c r="N1529" i="10" s="1"/>
  <c r="K1521" i="10"/>
  <c r="N1521" i="10" s="1"/>
  <c r="O1521" i="10" s="1"/>
  <c r="K1513" i="10"/>
  <c r="N1513" i="10" s="1"/>
  <c r="K1505" i="10"/>
  <c r="N1505" i="10" s="1"/>
  <c r="O1505" i="10" s="1"/>
  <c r="K1497" i="10"/>
  <c r="N1497" i="10" s="1"/>
  <c r="K1489" i="10"/>
  <c r="N1489" i="10" s="1"/>
  <c r="O1489" i="10" s="1"/>
  <c r="K1481" i="10"/>
  <c r="N1481" i="10" s="1"/>
  <c r="K1473" i="10"/>
  <c r="N1473" i="10" s="1"/>
  <c r="O1473" i="10" s="1"/>
  <c r="K1465" i="10"/>
  <c r="N1465" i="10" s="1"/>
  <c r="K1457" i="10"/>
  <c r="N1457" i="10" s="1"/>
  <c r="O1457" i="10" s="1"/>
  <c r="K1449" i="10"/>
  <c r="N1449" i="10" s="1"/>
  <c r="K1441" i="10"/>
  <c r="N1441" i="10" s="1"/>
  <c r="O1441" i="10" s="1"/>
  <c r="K1433" i="10"/>
  <c r="N1433" i="10" s="1"/>
  <c r="O1433" i="10" s="1"/>
  <c r="K1425" i="10"/>
  <c r="N1425" i="10" s="1"/>
  <c r="O1425" i="10" s="1"/>
  <c r="K1417" i="10"/>
  <c r="N1417" i="10" s="1"/>
  <c r="O1417" i="10" s="1"/>
  <c r="K1409" i="10"/>
  <c r="N1409" i="10" s="1"/>
  <c r="O1409" i="10" s="1"/>
  <c r="K1393" i="10"/>
  <c r="N1393" i="10" s="1"/>
  <c r="O1393" i="10" s="1"/>
  <c r="K1385" i="10"/>
  <c r="N1385" i="10" s="1"/>
  <c r="O1385" i="10" s="1"/>
  <c r="K1373" i="10"/>
  <c r="N1373" i="10" s="1"/>
  <c r="K1365" i="10"/>
  <c r="N1365" i="10" s="1"/>
  <c r="K1357" i="10"/>
  <c r="N1357" i="10" s="1"/>
  <c r="O1357" i="10" s="1"/>
  <c r="K1349" i="10"/>
  <c r="N1349" i="10" s="1"/>
  <c r="O1349" i="10" s="1"/>
  <c r="K1341" i="10"/>
  <c r="N1341" i="10" s="1"/>
  <c r="O1341" i="10" s="1"/>
  <c r="K1329" i="10"/>
  <c r="N1329" i="10" s="1"/>
  <c r="O1329" i="10" s="1"/>
  <c r="K1321" i="10"/>
  <c r="N1321" i="10" s="1"/>
  <c r="O1321" i="10" s="1"/>
  <c r="K1305" i="10"/>
  <c r="N1305" i="10" s="1"/>
  <c r="O1305" i="10" s="1"/>
  <c r="K1297" i="10"/>
  <c r="N1297" i="10" s="1"/>
  <c r="K1289" i="10"/>
  <c r="N1289" i="10" s="1"/>
  <c r="O1289" i="10" s="1"/>
  <c r="K1273" i="10"/>
  <c r="N1273" i="10" s="1"/>
  <c r="O1273" i="10" s="1"/>
  <c r="K1265" i="10"/>
  <c r="N1265" i="10" s="1"/>
  <c r="O1265" i="10" s="1"/>
  <c r="K1257" i="10"/>
  <c r="N1257" i="10" s="1"/>
  <c r="O1257" i="10" s="1"/>
  <c r="K1249" i="10"/>
  <c r="N1249" i="10" s="1"/>
  <c r="K1241" i="10"/>
  <c r="N1241" i="10" s="1"/>
  <c r="O1241" i="10" s="1"/>
  <c r="K1233" i="10"/>
  <c r="N1233" i="10" s="1"/>
  <c r="P1233" i="10" s="1"/>
  <c r="K1225" i="10"/>
  <c r="N1225" i="10" s="1"/>
  <c r="K1213" i="10"/>
  <c r="N1213" i="10" s="1"/>
  <c r="K1205" i="10"/>
  <c r="N1205" i="10" s="1"/>
  <c r="K1197" i="10"/>
  <c r="N1197" i="10" s="1"/>
  <c r="O1197" i="10" s="1"/>
  <c r="K1189" i="10"/>
  <c r="N1189" i="10" s="1"/>
  <c r="K1177" i="10"/>
  <c r="N1177" i="10" s="1"/>
  <c r="P1177" i="10" s="1"/>
  <c r="K1169" i="10"/>
  <c r="N1169" i="10" s="1"/>
  <c r="K1161" i="10"/>
  <c r="N1161" i="10" s="1"/>
  <c r="P1161" i="10" s="1"/>
  <c r="K1149" i="10"/>
  <c r="N1149" i="10" s="1"/>
  <c r="K1141" i="10"/>
  <c r="N1141" i="10" s="1"/>
  <c r="K1133" i="10"/>
  <c r="N1133" i="10" s="1"/>
  <c r="O1133" i="10" s="1"/>
  <c r="K1125" i="10"/>
  <c r="N1125" i="10" s="1"/>
  <c r="P1125" i="10" s="1"/>
  <c r="K1109" i="10"/>
  <c r="N1109" i="10" s="1"/>
  <c r="P1109" i="10" s="1"/>
  <c r="K1101" i="10"/>
  <c r="N1101" i="10" s="1"/>
  <c r="K1085" i="10"/>
  <c r="N1085" i="10" s="1"/>
  <c r="P1085" i="10" s="1"/>
  <c r="K1077" i="10"/>
  <c r="N1077" i="10" s="1"/>
  <c r="P1077" i="10" s="1"/>
  <c r="K1069" i="10"/>
  <c r="N1069" i="10" s="1"/>
  <c r="P1069" i="10" s="1"/>
  <c r="K1061" i="10"/>
  <c r="N1061" i="10" s="1"/>
  <c r="P1061" i="10" s="1"/>
  <c r="K1049" i="10"/>
  <c r="N1049" i="10" s="1"/>
  <c r="K1041" i="10"/>
  <c r="N1041" i="10" s="1"/>
  <c r="P1041" i="10" s="1"/>
  <c r="K1033" i="10"/>
  <c r="N1033" i="10" s="1"/>
  <c r="K1025" i="10"/>
  <c r="N1025" i="10" s="1"/>
  <c r="K1017" i="10"/>
  <c r="N1017" i="10" s="1"/>
  <c r="K1009" i="10"/>
  <c r="N1009" i="10" s="1"/>
  <c r="K1001" i="10"/>
  <c r="N1001" i="10" s="1"/>
  <c r="K993" i="10"/>
  <c r="N993" i="10" s="1"/>
  <c r="K989" i="10"/>
  <c r="N989" i="10" s="1"/>
  <c r="K981" i="10"/>
  <c r="N981" i="10" s="1"/>
  <c r="P981" i="10" s="1"/>
  <c r="K977" i="10"/>
  <c r="N977" i="10" s="1"/>
  <c r="P977" i="10" s="1"/>
  <c r="K973" i="10"/>
  <c r="N973" i="10" s="1"/>
  <c r="K969" i="10"/>
  <c r="N969" i="10" s="1"/>
  <c r="P969" i="10" s="1"/>
  <c r="K965" i="10"/>
  <c r="N965" i="10" s="1"/>
  <c r="P965" i="10" s="1"/>
  <c r="K957" i="10"/>
  <c r="N957" i="10" s="1"/>
  <c r="K953" i="10"/>
  <c r="N953" i="10" s="1"/>
  <c r="K949" i="10"/>
  <c r="N949" i="10" s="1"/>
  <c r="P949" i="10" s="1"/>
  <c r="K945" i="10"/>
  <c r="N945" i="10" s="1"/>
  <c r="O945" i="10" s="1"/>
  <c r="K941" i="10"/>
  <c r="N941" i="10" s="1"/>
  <c r="P941" i="10" s="1"/>
  <c r="K937" i="10"/>
  <c r="N937" i="10" s="1"/>
  <c r="O937" i="10" s="1"/>
  <c r="K933" i="10"/>
  <c r="N933" i="10" s="1"/>
  <c r="P933" i="10" s="1"/>
  <c r="K929" i="10"/>
  <c r="N929" i="10" s="1"/>
  <c r="O929" i="10" s="1"/>
  <c r="K925" i="10"/>
  <c r="N925" i="10" s="1"/>
  <c r="K921" i="10"/>
  <c r="N921" i="10" s="1"/>
  <c r="K917" i="10"/>
  <c r="N917" i="10" s="1"/>
  <c r="K913" i="10"/>
  <c r="N913" i="10" s="1"/>
  <c r="P913" i="10" s="1"/>
  <c r="K909" i="10"/>
  <c r="N909" i="10" s="1"/>
  <c r="P909" i="10" s="1"/>
  <c r="K905" i="10"/>
  <c r="N905" i="10" s="1"/>
  <c r="P905" i="10" s="1"/>
  <c r="K901" i="10"/>
  <c r="N901" i="10" s="1"/>
  <c r="P901" i="10" s="1"/>
  <c r="K893" i="10"/>
  <c r="N893" i="10" s="1"/>
  <c r="P893" i="10" s="1"/>
  <c r="K889" i="10"/>
  <c r="N889" i="10" s="1"/>
  <c r="P889" i="10" s="1"/>
  <c r="K885" i="10"/>
  <c r="N885" i="10" s="1"/>
  <c r="P885" i="10" s="1"/>
  <c r="K881" i="10"/>
  <c r="N881" i="10" s="1"/>
  <c r="P881" i="10" s="1"/>
  <c r="K877" i="10"/>
  <c r="N877" i="10" s="1"/>
  <c r="P877" i="10" s="1"/>
  <c r="K873" i="10"/>
  <c r="N873" i="10" s="1"/>
  <c r="K869" i="10"/>
  <c r="N869" i="10" s="1"/>
  <c r="P869" i="10" s="1"/>
  <c r="K865" i="10"/>
  <c r="N865" i="10" s="1"/>
  <c r="K861" i="10"/>
  <c r="N861" i="10" s="1"/>
  <c r="P861" i="10" s="1"/>
  <c r="K857" i="10"/>
  <c r="N857" i="10" s="1"/>
  <c r="K853" i="10"/>
  <c r="N853" i="10" s="1"/>
  <c r="P853" i="10" s="1"/>
  <c r="K849" i="10"/>
  <c r="N849" i="10" s="1"/>
  <c r="K841" i="10"/>
  <c r="N841" i="10" s="1"/>
  <c r="P841" i="10" s="1"/>
  <c r="K833" i="10"/>
  <c r="N833" i="10" s="1"/>
  <c r="K829" i="10"/>
  <c r="N829" i="10" s="1"/>
  <c r="P829" i="10" s="1"/>
  <c r="K825" i="10"/>
  <c r="N825" i="10" s="1"/>
  <c r="K821" i="10"/>
  <c r="N821" i="10" s="1"/>
  <c r="P821" i="10" s="1"/>
  <c r="K817" i="10"/>
  <c r="N817" i="10" s="1"/>
  <c r="K813" i="10"/>
  <c r="N813" i="10" s="1"/>
  <c r="P813" i="10" s="1"/>
  <c r="K809" i="10"/>
  <c r="N809" i="10" s="1"/>
  <c r="K805" i="10"/>
  <c r="N805" i="10" s="1"/>
  <c r="P805" i="10" s="1"/>
  <c r="K801" i="10"/>
  <c r="N801" i="10" s="1"/>
  <c r="K797" i="10"/>
  <c r="N797" i="10" s="1"/>
  <c r="P797" i="10" s="1"/>
  <c r="K793" i="10"/>
  <c r="N793" i="10" s="1"/>
  <c r="K789" i="10"/>
  <c r="N789" i="10" s="1"/>
  <c r="P789" i="10" s="1"/>
  <c r="K785" i="10"/>
  <c r="N785" i="10" s="1"/>
  <c r="K781" i="10"/>
  <c r="N781" i="10" s="1"/>
  <c r="K777" i="10"/>
  <c r="N777" i="10" s="1"/>
  <c r="K773" i="10"/>
  <c r="N773" i="10" s="1"/>
  <c r="P773" i="10" s="1"/>
  <c r="K769" i="10"/>
  <c r="N769" i="10" s="1"/>
  <c r="K761" i="10"/>
  <c r="N761" i="10" s="1"/>
  <c r="K757" i="10"/>
  <c r="N757" i="10" s="1"/>
  <c r="K753" i="10"/>
  <c r="N753" i="10" s="1"/>
  <c r="K749" i="10"/>
  <c r="N749" i="10" s="1"/>
  <c r="K745" i="10"/>
  <c r="N745" i="10" s="1"/>
  <c r="K737" i="10"/>
  <c r="N737" i="10" s="1"/>
  <c r="O737" i="10" s="1"/>
  <c r="K733" i="10"/>
  <c r="N733" i="10" s="1"/>
  <c r="O733" i="10" s="1"/>
  <c r="K729" i="10"/>
  <c r="N729" i="10" s="1"/>
  <c r="P729" i="10" s="1"/>
  <c r="K725" i="10"/>
  <c r="N725" i="10" s="1"/>
  <c r="O725" i="10" s="1"/>
  <c r="K721" i="10"/>
  <c r="N721" i="10" s="1"/>
  <c r="O721" i="10" s="1"/>
  <c r="K717" i="10"/>
  <c r="N717" i="10" s="1"/>
  <c r="K713" i="10"/>
  <c r="N713" i="10" s="1"/>
  <c r="P713" i="10" s="1"/>
  <c r="K709" i="10"/>
  <c r="N709" i="10" s="1"/>
  <c r="P709" i="10" s="1"/>
  <c r="K705" i="10"/>
  <c r="N705" i="10" s="1"/>
  <c r="O705" i="10" s="1"/>
  <c r="K697" i="10"/>
  <c r="N697" i="10" s="1"/>
  <c r="P697" i="10" s="1"/>
  <c r="K693" i="10"/>
  <c r="N693" i="10" s="1"/>
  <c r="P693" i="10" s="1"/>
  <c r="K689" i="10"/>
  <c r="N689" i="10" s="1"/>
  <c r="O689" i="10" s="1"/>
  <c r="K685" i="10"/>
  <c r="N685" i="10" s="1"/>
  <c r="K681" i="10"/>
  <c r="N681" i="10" s="1"/>
  <c r="P681" i="10" s="1"/>
  <c r="K673" i="10"/>
  <c r="N673" i="10" s="1"/>
  <c r="O673" i="10" s="1"/>
  <c r="K669" i="10"/>
  <c r="N669" i="10" s="1"/>
  <c r="K665" i="10"/>
  <c r="N665" i="10" s="1"/>
  <c r="P665" i="10" s="1"/>
  <c r="K661" i="10"/>
  <c r="N661" i="10" s="1"/>
  <c r="O661" i="10" s="1"/>
  <c r="K657" i="10"/>
  <c r="N657" i="10" s="1"/>
  <c r="O657" i="10" s="1"/>
  <c r="K653" i="10"/>
  <c r="N653" i="10" s="1"/>
  <c r="K649" i="10"/>
  <c r="N649" i="10" s="1"/>
  <c r="P649" i="10" s="1"/>
  <c r="K645" i="10"/>
  <c r="N645" i="10" s="1"/>
  <c r="P645" i="10" s="1"/>
  <c r="K641" i="10"/>
  <c r="N641" i="10" s="1"/>
  <c r="O641" i="10" s="1"/>
  <c r="K637" i="10"/>
  <c r="N637" i="10" s="1"/>
  <c r="P637" i="10" s="1"/>
  <c r="K633" i="10"/>
  <c r="N633" i="10" s="1"/>
  <c r="K629" i="10"/>
  <c r="N629" i="10" s="1"/>
  <c r="P629" i="10" s="1"/>
  <c r="K625" i="10"/>
  <c r="N625" i="10" s="1"/>
  <c r="K621" i="10"/>
  <c r="N621" i="10" s="1"/>
  <c r="O621" i="10" s="1"/>
  <c r="K617" i="10"/>
  <c r="N617" i="10" s="1"/>
  <c r="K605" i="10"/>
  <c r="N605" i="10" s="1"/>
  <c r="O605" i="10" s="1"/>
  <c r="K373" i="10"/>
  <c r="N373" i="10" s="1"/>
  <c r="K349" i="10"/>
  <c r="N349" i="10" s="1"/>
  <c r="K2133" i="10"/>
  <c r="N2133" i="10" s="1"/>
  <c r="K2117" i="10"/>
  <c r="N2117" i="10" s="1"/>
  <c r="O2117" i="10" s="1"/>
  <c r="K2101" i="10"/>
  <c r="N2101" i="10" s="1"/>
  <c r="O2101" i="10" s="1"/>
  <c r="K2085" i="10"/>
  <c r="N2085" i="10" s="1"/>
  <c r="O2085" i="10" s="1"/>
  <c r="K2069" i="10"/>
  <c r="N2069" i="10" s="1"/>
  <c r="K2053" i="10"/>
  <c r="N2053" i="10" s="1"/>
  <c r="K2037" i="10"/>
  <c r="N2037" i="10" s="1"/>
  <c r="K2021" i="10"/>
  <c r="N2021" i="10" s="1"/>
  <c r="K2005" i="10"/>
  <c r="N2005" i="10" s="1"/>
  <c r="K1989" i="10"/>
  <c r="N1989" i="10" s="1"/>
  <c r="O1989" i="10" s="1"/>
  <c r="K1973" i="10"/>
  <c r="N1973" i="10" s="1"/>
  <c r="K1965" i="10"/>
  <c r="N1965" i="10" s="1"/>
  <c r="K1949" i="10"/>
  <c r="N1949" i="10" s="1"/>
  <c r="K1933" i="10"/>
  <c r="N1933" i="10" s="1"/>
  <c r="K1917" i="10"/>
  <c r="N1917" i="10" s="1"/>
  <c r="O1917" i="10" s="1"/>
  <c r="K1901" i="10"/>
  <c r="N1901" i="10" s="1"/>
  <c r="O1901" i="10" s="1"/>
  <c r="K1877" i="10"/>
  <c r="N1877" i="10" s="1"/>
  <c r="K1869" i="10"/>
  <c r="N1869" i="10" s="1"/>
  <c r="O1869" i="10" s="1"/>
  <c r="K1853" i="10"/>
  <c r="N1853" i="10" s="1"/>
  <c r="K1837" i="10"/>
  <c r="N1837" i="10" s="1"/>
  <c r="K1821" i="10"/>
  <c r="N1821" i="10" s="1"/>
  <c r="K1805" i="10"/>
  <c r="N1805" i="10" s="1"/>
  <c r="K1789" i="10"/>
  <c r="N1789" i="10" s="1"/>
  <c r="O1789" i="10" s="1"/>
  <c r="K1773" i="10"/>
  <c r="N1773" i="10" s="1"/>
  <c r="O1773" i="10" s="1"/>
  <c r="K1757" i="10"/>
  <c r="N1757" i="10" s="1"/>
  <c r="O1757" i="10" s="1"/>
  <c r="K1741" i="10"/>
  <c r="N1741" i="10" s="1"/>
  <c r="O1741" i="10" s="1"/>
  <c r="K1725" i="10"/>
  <c r="N1725" i="10" s="1"/>
  <c r="K1709" i="10"/>
  <c r="N1709" i="10" s="1"/>
  <c r="K1693" i="10"/>
  <c r="N1693" i="10" s="1"/>
  <c r="K1685" i="10"/>
  <c r="N1685" i="10" s="1"/>
  <c r="O1685" i="10" s="1"/>
  <c r="K1661" i="10"/>
  <c r="N1661" i="10" s="1"/>
  <c r="K1649" i="10"/>
  <c r="N1649" i="10" s="1"/>
  <c r="O1649" i="10" s="1"/>
  <c r="K1641" i="10"/>
  <c r="N1641" i="10" s="1"/>
  <c r="O1641" i="10" s="1"/>
  <c r="K1633" i="10"/>
  <c r="N1633" i="10" s="1"/>
  <c r="O1633" i="10" s="1"/>
  <c r="K1621" i="10"/>
  <c r="N1621" i="10" s="1"/>
  <c r="O1621" i="10" s="1"/>
  <c r="K1609" i="10"/>
  <c r="N1609" i="10" s="1"/>
  <c r="K1601" i="10"/>
  <c r="N1601" i="10" s="1"/>
  <c r="K1581" i="10"/>
  <c r="N1581" i="10" s="1"/>
  <c r="O1581" i="10" s="1"/>
  <c r="K1565" i="10"/>
  <c r="N1565" i="10" s="1"/>
  <c r="O1565" i="10" s="1"/>
  <c r="K1557" i="10"/>
  <c r="N1557" i="10" s="1"/>
  <c r="K1549" i="10"/>
  <c r="N1549" i="10" s="1"/>
  <c r="K1541" i="10"/>
  <c r="N1541" i="10" s="1"/>
  <c r="O1541" i="10" s="1"/>
  <c r="K1533" i="10"/>
  <c r="N1533" i="10" s="1"/>
  <c r="O1533" i="10" s="1"/>
  <c r="K1525" i="10"/>
  <c r="N1525" i="10" s="1"/>
  <c r="K1517" i="10"/>
  <c r="N1517" i="10" s="1"/>
  <c r="O1517" i="10" s="1"/>
  <c r="K1501" i="10"/>
  <c r="N1501" i="10" s="1"/>
  <c r="O1501" i="10" s="1"/>
  <c r="K1493" i="10"/>
  <c r="N1493" i="10" s="1"/>
  <c r="K1485" i="10"/>
  <c r="N1485" i="10" s="1"/>
  <c r="K1477" i="10"/>
  <c r="N1477" i="10" s="1"/>
  <c r="K1469" i="10"/>
  <c r="N1469" i="10" s="1"/>
  <c r="O1469" i="10" s="1"/>
  <c r="K1461" i="10"/>
  <c r="N1461" i="10" s="1"/>
  <c r="O1461" i="10" s="1"/>
  <c r="K1453" i="10"/>
  <c r="N1453" i="10" s="1"/>
  <c r="K1445" i="10"/>
  <c r="N1445" i="10" s="1"/>
  <c r="O1445" i="10" s="1"/>
  <c r="K1437" i="10"/>
  <c r="N1437" i="10" s="1"/>
  <c r="K1429" i="10"/>
  <c r="N1429" i="10" s="1"/>
  <c r="O1429" i="10" s="1"/>
  <c r="K1421" i="10"/>
  <c r="N1421" i="10" s="1"/>
  <c r="K1413" i="10"/>
  <c r="N1413" i="10" s="1"/>
  <c r="K1405" i="10"/>
  <c r="N1405" i="10" s="1"/>
  <c r="O1405" i="10" s="1"/>
  <c r="K1397" i="10"/>
  <c r="N1397" i="10" s="1"/>
  <c r="K1389" i="10"/>
  <c r="N1389" i="10" s="1"/>
  <c r="K1381" i="10"/>
  <c r="N1381" i="10" s="1"/>
  <c r="K1369" i="10"/>
  <c r="N1369" i="10" s="1"/>
  <c r="O1369" i="10" s="1"/>
  <c r="K1361" i="10"/>
  <c r="N1361" i="10" s="1"/>
  <c r="O1361" i="10" s="1"/>
  <c r="K1353" i="10"/>
  <c r="N1353" i="10" s="1"/>
  <c r="K1345" i="10"/>
  <c r="N1345" i="10" s="1"/>
  <c r="K1333" i="10"/>
  <c r="N1333" i="10" s="1"/>
  <c r="O1333" i="10" s="1"/>
  <c r="K1325" i="10"/>
  <c r="N1325" i="10" s="1"/>
  <c r="K1317" i="10"/>
  <c r="N1317" i="10" s="1"/>
  <c r="K1309" i="10"/>
  <c r="N1309" i="10" s="1"/>
  <c r="K1301" i="10"/>
  <c r="N1301" i="10" s="1"/>
  <c r="K1293" i="10"/>
  <c r="N1293" i="10" s="1"/>
  <c r="K1285" i="10"/>
  <c r="N1285" i="10" s="1"/>
  <c r="K1277" i="10"/>
  <c r="N1277" i="10" s="1"/>
  <c r="K1269" i="10"/>
  <c r="N1269" i="10" s="1"/>
  <c r="O1269" i="10" s="1"/>
  <c r="K1261" i="10"/>
  <c r="N1261" i="10" s="1"/>
  <c r="K1253" i="10"/>
  <c r="N1253" i="10" s="1"/>
  <c r="K1245" i="10"/>
  <c r="N1245" i="10" s="1"/>
  <c r="K1237" i="10"/>
  <c r="N1237" i="10" s="1"/>
  <c r="K1229" i="10"/>
  <c r="N1229" i="10" s="1"/>
  <c r="O1229" i="10" s="1"/>
  <c r="K1221" i="10"/>
  <c r="N1221" i="10" s="1"/>
  <c r="K1209" i="10"/>
  <c r="N1209" i="10" s="1"/>
  <c r="K1201" i="10"/>
  <c r="N1201" i="10" s="1"/>
  <c r="O1201" i="10" s="1"/>
  <c r="K1193" i="10"/>
  <c r="N1193" i="10" s="1"/>
  <c r="K1185" i="10"/>
  <c r="N1185" i="10" s="1"/>
  <c r="K1173" i="10"/>
  <c r="N1173" i="10" s="1"/>
  <c r="O1173" i="10" s="1"/>
  <c r="K1165" i="10"/>
  <c r="N1165" i="10" s="1"/>
  <c r="K1153" i="10"/>
  <c r="N1153" i="10" s="1"/>
  <c r="K1145" i="10"/>
  <c r="N1145" i="10" s="1"/>
  <c r="K1137" i="10"/>
  <c r="N1137" i="10" s="1"/>
  <c r="K1129" i="10"/>
  <c r="N1129" i="10" s="1"/>
  <c r="O1129" i="10" s="1"/>
  <c r="K1121" i="10"/>
  <c r="N1121" i="10" s="1"/>
  <c r="P1121" i="10" s="1"/>
  <c r="K1113" i="10"/>
  <c r="N1113" i="10" s="1"/>
  <c r="P1113" i="10" s="1"/>
  <c r="K1105" i="10"/>
  <c r="N1105" i="10" s="1"/>
  <c r="K1097" i="10"/>
  <c r="N1097" i="10" s="1"/>
  <c r="K1089" i="10"/>
  <c r="N1089" i="10" s="1"/>
  <c r="K1081" i="10"/>
  <c r="N1081" i="10" s="1"/>
  <c r="P1081" i="10" s="1"/>
  <c r="K1073" i="10"/>
  <c r="N1073" i="10" s="1"/>
  <c r="K1065" i="10"/>
  <c r="N1065" i="10" s="1"/>
  <c r="P1065" i="10" s="1"/>
  <c r="K1057" i="10"/>
  <c r="N1057" i="10" s="1"/>
  <c r="P1057" i="10" s="1"/>
  <c r="K1053" i="10"/>
  <c r="N1053" i="10" s="1"/>
  <c r="P1053" i="10" s="1"/>
  <c r="K1045" i="10"/>
  <c r="N1045" i="10" s="1"/>
  <c r="K1037" i="10"/>
  <c r="N1037" i="10" s="1"/>
  <c r="P1037" i="10" s="1"/>
  <c r="K1029" i="10"/>
  <c r="N1029" i="10" s="1"/>
  <c r="K1021" i="10"/>
  <c r="N1021" i="10" s="1"/>
  <c r="K1013" i="10"/>
  <c r="N1013" i="10" s="1"/>
  <c r="P1013" i="10" s="1"/>
  <c r="K1005" i="10"/>
  <c r="N1005" i="10" s="1"/>
  <c r="O1005" i="10" s="1"/>
  <c r="K997" i="10"/>
  <c r="N997" i="10" s="1"/>
  <c r="K985" i="10"/>
  <c r="N985" i="10" s="1"/>
  <c r="K845" i="10"/>
  <c r="N845" i="10" s="1"/>
  <c r="P845" i="10" s="1"/>
  <c r="O671" i="10"/>
  <c r="P671" i="10"/>
  <c r="K613" i="10"/>
  <c r="N613" i="10" s="1"/>
  <c r="K609" i="10"/>
  <c r="N609" i="10" s="1"/>
  <c r="K601" i="10"/>
  <c r="N601" i="10" s="1"/>
  <c r="O601" i="10" s="1"/>
  <c r="K597" i="10"/>
  <c r="N597" i="10" s="1"/>
  <c r="K593" i="10"/>
  <c r="N593" i="10" s="1"/>
  <c r="O593" i="10" s="1"/>
  <c r="K589" i="10"/>
  <c r="N589" i="10" s="1"/>
  <c r="K585" i="10"/>
  <c r="N585" i="10" s="1"/>
  <c r="O585" i="10" s="1"/>
  <c r="K581" i="10"/>
  <c r="N581" i="10" s="1"/>
  <c r="K577" i="10"/>
  <c r="N577" i="10" s="1"/>
  <c r="K569" i="10"/>
  <c r="N569" i="10" s="1"/>
  <c r="K565" i="10"/>
  <c r="N565" i="10" s="1"/>
  <c r="O565" i="10" s="1"/>
  <c r="K561" i="10"/>
  <c r="N561" i="10" s="1"/>
  <c r="K557" i="10"/>
  <c r="N557" i="10" s="1"/>
  <c r="K553" i="10"/>
  <c r="N553" i="10" s="1"/>
  <c r="K549" i="10"/>
  <c r="N549" i="10" s="1"/>
  <c r="K545" i="10"/>
  <c r="N545" i="10" s="1"/>
  <c r="K541" i="10"/>
  <c r="N541" i="10" s="1"/>
  <c r="K537" i="10"/>
  <c r="N537" i="10" s="1"/>
  <c r="K533" i="10"/>
  <c r="N533" i="10" s="1"/>
  <c r="O533" i="10" s="1"/>
  <c r="K529" i="10"/>
  <c r="N529" i="10" s="1"/>
  <c r="K525" i="10"/>
  <c r="N525" i="10" s="1"/>
  <c r="K521" i="10"/>
  <c r="N521" i="10" s="1"/>
  <c r="K517" i="10"/>
  <c r="N517" i="10" s="1"/>
  <c r="K513" i="10"/>
  <c r="N513" i="10" s="1"/>
  <c r="K505" i="10"/>
  <c r="N505" i="10" s="1"/>
  <c r="K501" i="10"/>
  <c r="N501" i="10" s="1"/>
  <c r="K497" i="10"/>
  <c r="N497" i="10" s="1"/>
  <c r="P497" i="10" s="1"/>
  <c r="K493" i="10"/>
  <c r="N493" i="10" s="1"/>
  <c r="K489" i="10"/>
  <c r="N489" i="10" s="1"/>
  <c r="K485" i="10"/>
  <c r="N485" i="10" s="1"/>
  <c r="K481" i="10"/>
  <c r="N481" i="10" s="1"/>
  <c r="O481" i="10" s="1"/>
  <c r="K477" i="10"/>
  <c r="N477" i="10" s="1"/>
  <c r="K473" i="10"/>
  <c r="N473" i="10" s="1"/>
  <c r="K469" i="10"/>
  <c r="N469" i="10" s="1"/>
  <c r="K465" i="10"/>
  <c r="N465" i="10" s="1"/>
  <c r="O465" i="10" s="1"/>
  <c r="K461" i="10"/>
  <c r="N461" i="10" s="1"/>
  <c r="K457" i="10"/>
  <c r="N457" i="10" s="1"/>
  <c r="K453" i="10"/>
  <c r="N453" i="10" s="1"/>
  <c r="K449" i="10"/>
  <c r="N449" i="10" s="1"/>
  <c r="K445" i="10"/>
  <c r="N445" i="10" s="1"/>
  <c r="K441" i="10"/>
  <c r="N441" i="10" s="1"/>
  <c r="K437" i="10"/>
  <c r="N437" i="10" s="1"/>
  <c r="K433" i="10"/>
  <c r="N433" i="10" s="1"/>
  <c r="O433" i="10" s="1"/>
  <c r="K429" i="10"/>
  <c r="N429" i="10" s="1"/>
  <c r="K425" i="10"/>
  <c r="N425" i="10" s="1"/>
  <c r="K421" i="10"/>
  <c r="N421" i="10" s="1"/>
  <c r="K417" i="10"/>
  <c r="N417" i="10" s="1"/>
  <c r="K413" i="10"/>
  <c r="N413" i="10" s="1"/>
  <c r="K409" i="10"/>
  <c r="N409" i="10" s="1"/>
  <c r="K405" i="10"/>
  <c r="N405" i="10" s="1"/>
  <c r="K401" i="10"/>
  <c r="N401" i="10" s="1"/>
  <c r="O401" i="10" s="1"/>
  <c r="K397" i="10"/>
  <c r="N397" i="10" s="1"/>
  <c r="K393" i="10"/>
  <c r="N393" i="10" s="1"/>
  <c r="K389" i="10"/>
  <c r="N389" i="10" s="1"/>
  <c r="K385" i="10"/>
  <c r="N385" i="10" s="1"/>
  <c r="K381" i="10"/>
  <c r="N381" i="10" s="1"/>
  <c r="K377" i="10"/>
  <c r="N377" i="10" s="1"/>
  <c r="K369" i="10"/>
  <c r="N369" i="10" s="1"/>
  <c r="K365" i="10"/>
  <c r="N365" i="10" s="1"/>
  <c r="P365" i="10" s="1"/>
  <c r="K361" i="10"/>
  <c r="N361" i="10" s="1"/>
  <c r="K357" i="10"/>
  <c r="N357" i="10" s="1"/>
  <c r="K353" i="10"/>
  <c r="N353" i="10" s="1"/>
  <c r="K345" i="10"/>
  <c r="N345" i="10" s="1"/>
  <c r="K341" i="10"/>
  <c r="N341" i="10" s="1"/>
  <c r="K337" i="10"/>
  <c r="N337" i="10" s="1"/>
  <c r="K333" i="10"/>
  <c r="N333" i="10" s="1"/>
  <c r="K329" i="10"/>
  <c r="N329" i="10" s="1"/>
  <c r="O329" i="10" s="1"/>
  <c r="K325" i="10"/>
  <c r="N325" i="10" s="1"/>
  <c r="K321" i="10"/>
  <c r="N321" i="10" s="1"/>
  <c r="K317" i="10"/>
  <c r="N317" i="10" s="1"/>
  <c r="K419" i="10"/>
  <c r="N419" i="10" s="1"/>
  <c r="K415" i="10"/>
  <c r="N415" i="10" s="1"/>
  <c r="K411" i="10"/>
  <c r="N411" i="10" s="1"/>
  <c r="K407" i="10"/>
  <c r="N407" i="10" s="1"/>
  <c r="K403" i="10"/>
  <c r="N403" i="10" s="1"/>
  <c r="P403" i="10" s="1"/>
  <c r="K395" i="10"/>
  <c r="N395" i="10" s="1"/>
  <c r="K391" i="10"/>
  <c r="N391" i="10" s="1"/>
  <c r="K387" i="10"/>
  <c r="N387" i="10" s="1"/>
  <c r="K383" i="10"/>
  <c r="N383" i="10" s="1"/>
  <c r="K379" i="10"/>
  <c r="N379" i="10" s="1"/>
  <c r="K375" i="10"/>
  <c r="N375" i="10" s="1"/>
  <c r="K371" i="10"/>
  <c r="N371" i="10" s="1"/>
  <c r="K367" i="10"/>
  <c r="N367" i="10" s="1"/>
  <c r="O367" i="10" s="1"/>
  <c r="K359" i="10"/>
  <c r="N359" i="10" s="1"/>
  <c r="K355" i="10"/>
  <c r="N355" i="10" s="1"/>
  <c r="K351" i="10"/>
  <c r="N351" i="10" s="1"/>
  <c r="K347" i="10"/>
  <c r="N347" i="10" s="1"/>
  <c r="K343" i="10"/>
  <c r="N343" i="10" s="1"/>
  <c r="K339" i="10"/>
  <c r="N339" i="10" s="1"/>
  <c r="K335" i="10"/>
  <c r="N335" i="10" s="1"/>
  <c r="K331" i="10"/>
  <c r="N331" i="10" s="1"/>
  <c r="O331" i="10" s="1"/>
  <c r="K323" i="10"/>
  <c r="N323" i="10" s="1"/>
  <c r="K319" i="10"/>
  <c r="N319" i="10" s="1"/>
  <c r="K315" i="10"/>
  <c r="N315" i="10" s="1"/>
  <c r="Z129" i="2"/>
  <c r="AA129" i="2" s="1"/>
  <c r="Y129" i="2" s="1"/>
  <c r="Z15" i="2"/>
  <c r="AA15" i="2" s="1"/>
  <c r="Y15" i="2" s="1"/>
  <c r="Z12" i="2"/>
  <c r="AA12" i="2" s="1"/>
  <c r="Y12" i="2" s="1"/>
  <c r="AZ210" i="2"/>
  <c r="Z7" i="2"/>
  <c r="AA7" i="2" s="1"/>
  <c r="Y7" i="2" s="1"/>
  <c r="Z140" i="2"/>
  <c r="AA140" i="2" s="1"/>
  <c r="Y140" i="2" s="1"/>
  <c r="Z143" i="2"/>
  <c r="AA143" i="2" s="1"/>
  <c r="Y143" i="2" s="1"/>
  <c r="Z32" i="2"/>
  <c r="AA32" i="2" s="1"/>
  <c r="Y32" i="2" s="1"/>
  <c r="Z152" i="2"/>
  <c r="AA152" i="2" s="1"/>
  <c r="Y152" i="2" s="1"/>
  <c r="Z59" i="2"/>
  <c r="AA59" i="2" s="1"/>
  <c r="Y59" i="2" s="1"/>
  <c r="Z49" i="2"/>
  <c r="AA49" i="2" s="1"/>
  <c r="Y49" i="2" s="1"/>
  <c r="Z34" i="2"/>
  <c r="AA34" i="2" s="1"/>
  <c r="Y34" i="2" s="1"/>
  <c r="Z123" i="2"/>
  <c r="AA123" i="2" s="1"/>
  <c r="Y123" i="2" s="1"/>
  <c r="Z144" i="2"/>
  <c r="AA144" i="2" s="1"/>
  <c r="Y144" i="2" s="1"/>
  <c r="Z98" i="2"/>
  <c r="AA98" i="2" s="1"/>
  <c r="Y98" i="2" s="1"/>
  <c r="Z187" i="2"/>
  <c r="AA187" i="2" s="1"/>
  <c r="Y187" i="2" s="1"/>
  <c r="Z62" i="2"/>
  <c r="AA62" i="2" s="1"/>
  <c r="Y62" i="2" s="1"/>
  <c r="Z162" i="2"/>
  <c r="AA162" i="2" s="1"/>
  <c r="Y162" i="2" s="1"/>
  <c r="Z184" i="2"/>
  <c r="AA184" i="2" s="1"/>
  <c r="Y184" i="2" s="1"/>
  <c r="Z126" i="2"/>
  <c r="AA126" i="2" s="1"/>
  <c r="Y126" i="2" s="1"/>
  <c r="Z76" i="2"/>
  <c r="AA76" i="2" s="1"/>
  <c r="Y76" i="2" s="1"/>
  <c r="Z79" i="2"/>
  <c r="AA79" i="2" s="1"/>
  <c r="Y79" i="2" s="1"/>
  <c r="AZ62" i="2"/>
  <c r="AZ83" i="2"/>
  <c r="AZ182" i="2"/>
  <c r="AZ86" i="2"/>
  <c r="AZ104" i="2"/>
  <c r="AZ35" i="2"/>
  <c r="AZ222" i="2"/>
  <c r="AZ55" i="2"/>
  <c r="AZ196" i="2"/>
  <c r="AZ80" i="2"/>
  <c r="AZ59" i="2"/>
  <c r="AZ115" i="2"/>
  <c r="AZ69" i="2"/>
  <c r="AZ52" i="2"/>
  <c r="AZ203" i="2"/>
  <c r="AZ95" i="2"/>
  <c r="AZ161" i="2"/>
  <c r="AZ57" i="2"/>
  <c r="AZ213" i="2"/>
  <c r="AZ82" i="2"/>
  <c r="AZ53" i="2"/>
  <c r="AZ169" i="2"/>
  <c r="AZ67" i="2"/>
  <c r="AZ138" i="2"/>
  <c r="AZ109" i="2"/>
  <c r="AZ215" i="2"/>
  <c r="AZ142" i="2"/>
  <c r="AZ40" i="2"/>
  <c r="AZ189" i="2"/>
  <c r="AZ58" i="2"/>
  <c r="AZ29" i="2"/>
  <c r="AZ147" i="2"/>
  <c r="AZ28" i="2"/>
  <c r="AZ149" i="2"/>
  <c r="AZ191" i="2"/>
  <c r="AZ94" i="2"/>
  <c r="AZ16" i="2"/>
  <c r="AZ234" i="2"/>
  <c r="AZ202" i="2"/>
  <c r="Z67" i="2"/>
  <c r="AA67" i="2" s="1"/>
  <c r="Y67" i="2" s="1"/>
  <c r="Z131" i="2"/>
  <c r="AA131" i="2" s="1"/>
  <c r="Y131" i="2" s="1"/>
  <c r="Z24" i="2"/>
  <c r="AA24" i="2" s="1"/>
  <c r="Y24" i="2" s="1"/>
  <c r="Z17" i="2"/>
  <c r="AA17" i="2" s="1"/>
  <c r="Y17" i="2" s="1"/>
  <c r="Z20" i="2"/>
  <c r="AA20" i="2" s="1"/>
  <c r="Y20" i="2" s="1"/>
  <c r="Z84" i="2"/>
  <c r="AA84" i="2" s="1"/>
  <c r="Y84" i="2" s="1"/>
  <c r="Z148" i="2"/>
  <c r="AA148" i="2" s="1"/>
  <c r="Y148" i="2" s="1"/>
  <c r="Z64" i="2"/>
  <c r="AA64" i="2" s="1"/>
  <c r="Y64" i="2" s="1"/>
  <c r="Z73" i="2"/>
  <c r="AA73" i="2" s="1"/>
  <c r="Y73" i="2" s="1"/>
  <c r="Z137" i="2"/>
  <c r="AA137" i="2" s="1"/>
  <c r="Y137" i="2" s="1"/>
  <c r="Z70" i="2"/>
  <c r="AA70" i="2" s="1"/>
  <c r="Y70" i="2" s="1"/>
  <c r="Z134" i="2"/>
  <c r="AA134" i="2" s="1"/>
  <c r="Y134" i="2" s="1"/>
  <c r="Z23" i="2"/>
  <c r="AA23" i="2" s="1"/>
  <c r="Y23" i="2" s="1"/>
  <c r="Z87" i="2"/>
  <c r="AA87" i="2" s="1"/>
  <c r="Y87" i="2" s="1"/>
  <c r="Z151" i="2"/>
  <c r="AA151" i="2" s="1"/>
  <c r="Y151" i="2" s="1"/>
  <c r="Z33" i="2"/>
  <c r="AA33" i="2" s="1"/>
  <c r="Y33" i="2" s="1"/>
  <c r="Z42" i="2"/>
  <c r="AA42" i="2" s="1"/>
  <c r="Y42" i="2" s="1"/>
  <c r="Z106" i="2"/>
  <c r="AA106" i="2" s="1"/>
  <c r="Y106" i="2" s="1"/>
  <c r="Z170" i="2"/>
  <c r="AA170" i="2" s="1"/>
  <c r="Y170" i="2" s="1"/>
  <c r="AZ39" i="2"/>
  <c r="AZ175" i="2"/>
  <c r="AZ177" i="2"/>
  <c r="AZ146" i="2"/>
  <c r="AZ76" i="2"/>
  <c r="AZ220" i="2"/>
  <c r="AZ137" i="2"/>
  <c r="AZ156" i="2"/>
  <c r="AZ38" i="2"/>
  <c r="AZ123" i="2"/>
  <c r="BN22" i="2"/>
  <c r="BN86" i="2"/>
  <c r="BN150" i="2"/>
  <c r="BN63" i="2"/>
  <c r="BN127" i="2"/>
  <c r="BN48" i="2"/>
  <c r="BN112" i="2"/>
  <c r="BN25" i="2"/>
  <c r="BN89" i="2"/>
  <c r="BN153" i="2"/>
  <c r="BN124" i="2"/>
  <c r="BN93" i="2"/>
  <c r="BN66" i="2"/>
  <c r="BN51" i="2"/>
  <c r="BN36" i="2"/>
  <c r="BN11" i="2"/>
  <c r="BN139" i="2"/>
  <c r="BN26" i="2"/>
  <c r="BN133" i="2"/>
  <c r="BN73" i="2"/>
  <c r="BN30" i="2"/>
  <c r="BN94" i="2"/>
  <c r="BN8" i="2"/>
  <c r="BN71" i="2"/>
  <c r="BN135" i="2"/>
  <c r="BN56" i="2"/>
  <c r="BN120" i="2"/>
  <c r="BN33" i="2"/>
  <c r="BN97" i="2"/>
  <c r="BN12" i="2"/>
  <c r="BN140" i="2"/>
  <c r="BN109" i="2"/>
  <c r="BN82" i="2"/>
  <c r="BN67" i="2"/>
  <c r="BN52" i="2"/>
  <c r="BN27" i="2"/>
  <c r="BN155" i="2"/>
  <c r="BN90" i="2"/>
  <c r="BN37" i="2"/>
  <c r="BN47" i="2"/>
  <c r="BN32" i="2"/>
  <c r="BN137" i="2"/>
  <c r="BN61" i="2"/>
  <c r="BN107" i="2"/>
  <c r="BN117" i="2"/>
  <c r="BN38" i="2"/>
  <c r="BN102" i="2"/>
  <c r="BN15" i="2"/>
  <c r="BN79" i="2"/>
  <c r="BN143" i="2"/>
  <c r="BN64" i="2"/>
  <c r="BN128" i="2"/>
  <c r="BN41" i="2"/>
  <c r="BN105" i="2"/>
  <c r="BN28" i="2"/>
  <c r="BN156" i="2"/>
  <c r="BN125" i="2"/>
  <c r="BN98" i="2"/>
  <c r="BN83" i="2"/>
  <c r="BN68" i="2"/>
  <c r="BN43" i="2"/>
  <c r="BN10" i="2"/>
  <c r="BN154" i="2"/>
  <c r="BN58" i="2"/>
  <c r="BN34" i="2"/>
  <c r="BN46" i="2"/>
  <c r="BN110" i="2"/>
  <c r="BN23" i="2"/>
  <c r="BN87" i="2"/>
  <c r="BN151" i="2"/>
  <c r="BN72" i="2"/>
  <c r="BN136" i="2"/>
  <c r="BN49" i="2"/>
  <c r="BN113" i="2"/>
  <c r="BN44" i="2"/>
  <c r="BN13" i="2"/>
  <c r="BN141" i="2"/>
  <c r="BN114" i="2"/>
  <c r="BN99" i="2"/>
  <c r="BN84" i="2"/>
  <c r="BN59" i="2"/>
  <c r="BN74" i="2"/>
  <c r="BN42" i="2"/>
  <c r="BN101" i="2"/>
  <c r="BN132" i="2"/>
  <c r="BN54" i="2"/>
  <c r="BN118" i="2"/>
  <c r="BN31" i="2"/>
  <c r="BN95" i="2"/>
  <c r="BN16" i="2"/>
  <c r="BN80" i="2"/>
  <c r="BN144" i="2"/>
  <c r="BN57" i="2"/>
  <c r="BN121" i="2"/>
  <c r="BN60" i="2"/>
  <c r="BN29" i="2"/>
  <c r="BN157" i="2"/>
  <c r="E9" i="14" s="1"/>
  <c r="H9" i="14" s="1"/>
  <c r="BN130" i="2"/>
  <c r="BN115" i="2"/>
  <c r="BN100" i="2"/>
  <c r="BN75" i="2"/>
  <c r="BN138" i="2"/>
  <c r="BN106" i="2"/>
  <c r="BN122" i="2"/>
  <c r="BN96" i="2"/>
  <c r="BN62" i="2"/>
  <c r="BN126" i="2"/>
  <c r="BN39" i="2"/>
  <c r="BN103" i="2"/>
  <c r="BN24" i="2"/>
  <c r="BN88" i="2"/>
  <c r="BN152" i="2"/>
  <c r="BN65" i="2"/>
  <c r="BN129" i="2"/>
  <c r="BN76" i="2"/>
  <c r="BN45" i="2"/>
  <c r="BN18" i="2"/>
  <c r="BN146" i="2"/>
  <c r="BN131" i="2"/>
  <c r="BN116" i="2"/>
  <c r="BN91" i="2"/>
  <c r="BN21" i="2"/>
  <c r="BN53" i="2"/>
  <c r="BN70" i="2"/>
  <c r="BN111" i="2"/>
  <c r="BN9" i="2"/>
  <c r="BN92" i="2"/>
  <c r="BN147" i="2"/>
  <c r="BN85" i="2"/>
  <c r="BN14" i="2"/>
  <c r="BN78" i="2"/>
  <c r="BN142" i="2"/>
  <c r="BN55" i="2"/>
  <c r="BN119" i="2"/>
  <c r="BN40" i="2"/>
  <c r="BN104" i="2"/>
  <c r="BN17" i="2"/>
  <c r="BN81" i="2"/>
  <c r="BN145" i="2"/>
  <c r="BN108" i="2"/>
  <c r="BN77" i="2"/>
  <c r="BN50" i="2"/>
  <c r="BN35" i="2"/>
  <c r="BN20" i="2"/>
  <c r="BN148" i="2"/>
  <c r="BN123" i="2"/>
  <c r="BN149" i="2"/>
  <c r="BN69" i="2"/>
  <c r="BN134" i="2"/>
  <c r="BN19" i="2"/>
  <c r="AL7" i="2"/>
  <c r="AL16" i="2"/>
  <c r="AL24" i="2"/>
  <c r="AL32" i="2"/>
  <c r="AL40" i="2"/>
  <c r="AL48" i="2"/>
  <c r="AL56" i="2"/>
  <c r="AL64" i="2"/>
  <c r="AL72" i="2"/>
  <c r="AL80" i="2"/>
  <c r="AL88" i="2"/>
  <c r="AL96" i="2"/>
  <c r="AL104" i="2"/>
  <c r="AL112" i="2"/>
  <c r="AL120" i="2"/>
  <c r="AL128" i="2"/>
  <c r="AL136" i="2"/>
  <c r="AL144" i="2"/>
  <c r="AL152" i="2"/>
  <c r="AL160" i="2"/>
  <c r="AL9" i="2"/>
  <c r="AL17" i="2"/>
  <c r="AL25" i="2"/>
  <c r="AL33" i="2"/>
  <c r="AL41" i="2"/>
  <c r="AL49" i="2"/>
  <c r="AL57" i="2"/>
  <c r="AL65" i="2"/>
  <c r="AL73" i="2"/>
  <c r="AL10" i="2"/>
  <c r="AL18" i="2"/>
  <c r="AL26" i="2"/>
  <c r="AL34" i="2"/>
  <c r="AL42" i="2"/>
  <c r="AL50" i="2"/>
  <c r="AL58" i="2"/>
  <c r="AL66" i="2"/>
  <c r="AL74" i="2"/>
  <c r="AL11" i="2"/>
  <c r="AL19" i="2"/>
  <c r="AL27" i="2"/>
  <c r="AL35" i="2"/>
  <c r="AL43" i="2"/>
  <c r="AL51" i="2"/>
  <c r="AL59" i="2"/>
  <c r="AL67" i="2"/>
  <c r="AL75" i="2"/>
  <c r="AL83" i="2"/>
  <c r="AL91" i="2"/>
  <c r="AL99" i="2"/>
  <c r="AL107" i="2"/>
  <c r="AL115" i="2"/>
  <c r="AL123" i="2"/>
  <c r="AL131" i="2"/>
  <c r="AL139" i="2"/>
  <c r="AL147" i="2"/>
  <c r="AL155" i="2"/>
  <c r="AL163" i="2"/>
  <c r="AL14" i="2"/>
  <c r="AL30" i="2"/>
  <c r="AL46" i="2"/>
  <c r="AL62" i="2"/>
  <c r="AL78" i="2"/>
  <c r="AL89" i="2"/>
  <c r="AL100" i="2"/>
  <c r="AL110" i="2"/>
  <c r="AL121" i="2"/>
  <c r="AL132" i="2"/>
  <c r="AL142" i="2"/>
  <c r="AL153" i="2"/>
  <c r="AL164" i="2"/>
  <c r="AL15" i="2"/>
  <c r="AL31" i="2"/>
  <c r="AL47" i="2"/>
  <c r="AL63" i="2"/>
  <c r="AL79" i="2"/>
  <c r="AL90" i="2"/>
  <c r="AL101" i="2"/>
  <c r="AL111" i="2"/>
  <c r="AL122" i="2"/>
  <c r="AL133" i="2"/>
  <c r="AL143" i="2"/>
  <c r="AL154" i="2"/>
  <c r="AL165" i="2"/>
  <c r="AL20" i="2"/>
  <c r="AL36" i="2"/>
  <c r="AL52" i="2"/>
  <c r="AL68" i="2"/>
  <c r="AL81" i="2"/>
  <c r="AL92" i="2"/>
  <c r="AL102" i="2"/>
  <c r="AL113" i="2"/>
  <c r="AL124" i="2"/>
  <c r="AL134" i="2"/>
  <c r="AL145" i="2"/>
  <c r="AL156" i="2"/>
  <c r="AL166" i="2"/>
  <c r="E7" i="14" s="1"/>
  <c r="H7" i="14" s="1"/>
  <c r="AL21" i="2"/>
  <c r="AL37" i="2"/>
  <c r="AL53" i="2"/>
  <c r="AL69" i="2"/>
  <c r="AL82" i="2"/>
  <c r="AL93" i="2"/>
  <c r="AL103" i="2"/>
  <c r="AL114" i="2"/>
  <c r="AL125" i="2"/>
  <c r="AL135" i="2"/>
  <c r="AL146" i="2"/>
  <c r="AL157" i="2"/>
  <c r="AL8" i="2"/>
  <c r="AL22" i="2"/>
  <c r="AL38" i="2"/>
  <c r="AL54" i="2"/>
  <c r="AL70" i="2"/>
  <c r="AL84" i="2"/>
  <c r="AL94" i="2"/>
  <c r="AL105" i="2"/>
  <c r="AL116" i="2"/>
  <c r="AL126" i="2"/>
  <c r="AL137" i="2"/>
  <c r="AL148" i="2"/>
  <c r="AL158" i="2"/>
  <c r="AL23" i="2"/>
  <c r="AL39" i="2"/>
  <c r="AL55" i="2"/>
  <c r="AL71" i="2"/>
  <c r="AL85" i="2"/>
  <c r="AL95" i="2"/>
  <c r="AL106" i="2"/>
  <c r="AL117" i="2"/>
  <c r="AL127" i="2"/>
  <c r="AL138" i="2"/>
  <c r="AL149" i="2"/>
  <c r="AL159" i="2"/>
  <c r="AL13" i="2"/>
  <c r="AL29" i="2"/>
  <c r="AL45" i="2"/>
  <c r="AL61" i="2"/>
  <c r="AL77" i="2"/>
  <c r="AL87" i="2"/>
  <c r="AL98" i="2"/>
  <c r="AL109" i="2"/>
  <c r="AL119" i="2"/>
  <c r="AL130" i="2"/>
  <c r="AL141" i="2"/>
  <c r="AL151" i="2"/>
  <c r="AL162" i="2"/>
  <c r="AL44" i="2"/>
  <c r="AL140" i="2"/>
  <c r="AL60" i="2"/>
  <c r="AL150" i="2"/>
  <c r="AL76" i="2"/>
  <c r="AL161" i="2"/>
  <c r="AL86" i="2"/>
  <c r="AL97" i="2"/>
  <c r="AL108" i="2"/>
  <c r="AL12" i="2"/>
  <c r="AL118" i="2"/>
  <c r="AL28" i="2"/>
  <c r="AL129" i="2"/>
  <c r="AZ33" i="2"/>
  <c r="AZ75" i="2"/>
  <c r="AZ198" i="2"/>
  <c r="AZ108" i="2"/>
  <c r="AZ31" i="2"/>
  <c r="AZ188" i="2"/>
  <c r="AZ208" i="2"/>
  <c r="AZ129" i="2"/>
  <c r="AZ18" i="2"/>
  <c r="AZ224" i="2"/>
  <c r="AZ41" i="2"/>
  <c r="AZ205" i="2"/>
  <c r="AZ74" i="2"/>
  <c r="AZ45" i="2"/>
  <c r="AZ132" i="2"/>
  <c r="AZ14" i="2"/>
  <c r="AZ135" i="2"/>
  <c r="AZ184" i="2"/>
  <c r="AZ81" i="2"/>
  <c r="AZ160" i="2"/>
  <c r="AZ209" i="2"/>
  <c r="AZ19" i="2"/>
  <c r="AZ114" i="2"/>
  <c r="AZ85" i="2"/>
  <c r="AZ84" i="2"/>
  <c r="AZ219" i="2"/>
  <c r="AZ111" i="2"/>
  <c r="AZ170" i="2"/>
  <c r="AZ107" i="2"/>
  <c r="Z11" i="2"/>
  <c r="AA11" i="2" s="1"/>
  <c r="Y11" i="2" s="1"/>
  <c r="Z75" i="2"/>
  <c r="AA75" i="2" s="1"/>
  <c r="Y75" i="2" s="1"/>
  <c r="Z139" i="2"/>
  <c r="AA139" i="2" s="1"/>
  <c r="Y139" i="2" s="1"/>
  <c r="Z48" i="2"/>
  <c r="AA48" i="2" s="1"/>
  <c r="Y48" i="2" s="1"/>
  <c r="Z41" i="2"/>
  <c r="AA41" i="2" s="1"/>
  <c r="Y41" i="2" s="1"/>
  <c r="Z28" i="2"/>
  <c r="AA28" i="2" s="1"/>
  <c r="Y28" i="2" s="1"/>
  <c r="Z92" i="2"/>
  <c r="AA92" i="2" s="1"/>
  <c r="Y92" i="2" s="1"/>
  <c r="Z156" i="2"/>
  <c r="AA156" i="2" s="1"/>
  <c r="Y156" i="2" s="1"/>
  <c r="Z80" i="2"/>
  <c r="AA80" i="2" s="1"/>
  <c r="Y80" i="2" s="1"/>
  <c r="Z97" i="2"/>
  <c r="AA97" i="2" s="1"/>
  <c r="Y97" i="2" s="1"/>
  <c r="Z14" i="2"/>
  <c r="AA14" i="2" s="1"/>
  <c r="Y14" i="2" s="1"/>
  <c r="Z78" i="2"/>
  <c r="AA78" i="2" s="1"/>
  <c r="Y78" i="2" s="1"/>
  <c r="Z142" i="2"/>
  <c r="AA142" i="2" s="1"/>
  <c r="Y142" i="2" s="1"/>
  <c r="Z31" i="2"/>
  <c r="AA31" i="2" s="1"/>
  <c r="Y31" i="2" s="1"/>
  <c r="Z95" i="2"/>
  <c r="AA95" i="2" s="1"/>
  <c r="Y95" i="2" s="1"/>
  <c r="Z159" i="2"/>
  <c r="AA159" i="2" s="1"/>
  <c r="Y159" i="2" s="1"/>
  <c r="Z81" i="2"/>
  <c r="AA81" i="2" s="1"/>
  <c r="Y81" i="2" s="1"/>
  <c r="Z50" i="2"/>
  <c r="AA50" i="2" s="1"/>
  <c r="Y50" i="2" s="1"/>
  <c r="Z114" i="2"/>
  <c r="AA114" i="2" s="1"/>
  <c r="Y114" i="2" s="1"/>
  <c r="Z178" i="2"/>
  <c r="AA178" i="2" s="1"/>
  <c r="AZ206" i="2"/>
  <c r="AZ233" i="2"/>
  <c r="AZ93" i="2"/>
  <c r="BK15" i="2"/>
  <c r="BK79" i="2"/>
  <c r="BK143" i="2"/>
  <c r="BK50" i="2"/>
  <c r="BK114" i="2"/>
  <c r="BK40" i="2"/>
  <c r="BK125" i="2"/>
  <c r="BK62" i="2"/>
  <c r="BK148" i="2"/>
  <c r="BK75" i="2"/>
  <c r="BK12" i="2"/>
  <c r="BK97" i="2"/>
  <c r="BK67" i="2"/>
  <c r="BK152" i="2"/>
  <c r="BK92" i="2"/>
  <c r="BK80" i="2"/>
  <c r="BK91" i="2"/>
  <c r="BK110" i="2"/>
  <c r="BK100" i="2"/>
  <c r="BK127" i="2"/>
  <c r="BK41" i="2"/>
  <c r="BK45" i="2"/>
  <c r="BK155" i="2"/>
  <c r="BK23" i="2"/>
  <c r="BK87" i="2"/>
  <c r="BK151" i="2"/>
  <c r="BK58" i="2"/>
  <c r="BK122" i="2"/>
  <c r="BK51" i="2"/>
  <c r="BK136" i="2"/>
  <c r="BK73" i="2"/>
  <c r="BK8" i="2"/>
  <c r="BK85" i="2"/>
  <c r="BK22" i="2"/>
  <c r="BK108" i="2"/>
  <c r="BK77" i="2"/>
  <c r="BK17" i="2"/>
  <c r="BK102" i="2"/>
  <c r="BK123" i="2"/>
  <c r="BK132" i="2"/>
  <c r="BK142" i="2"/>
  <c r="BK112" i="2"/>
  <c r="BK104" i="2"/>
  <c r="BK131" i="2"/>
  <c r="BK31" i="2"/>
  <c r="BK95" i="2"/>
  <c r="BK9" i="2"/>
  <c r="BK66" i="2"/>
  <c r="BK130" i="2"/>
  <c r="BK61" i="2"/>
  <c r="BK147" i="2"/>
  <c r="BK84" i="2"/>
  <c r="BK11" i="2"/>
  <c r="BK96" i="2"/>
  <c r="BK33" i="2"/>
  <c r="BK118" i="2"/>
  <c r="BK88" i="2"/>
  <c r="BK28" i="2"/>
  <c r="BK113" i="2"/>
  <c r="BK153" i="2"/>
  <c r="BK16" i="2"/>
  <c r="BK36" i="2"/>
  <c r="BK133" i="2"/>
  <c r="BK19" i="2"/>
  <c r="BK57" i="2"/>
  <c r="BK39" i="2"/>
  <c r="BK103" i="2"/>
  <c r="BK10" i="2"/>
  <c r="BK74" i="2"/>
  <c r="BK138" i="2"/>
  <c r="BK72" i="2"/>
  <c r="BK157" i="2"/>
  <c r="D9" i="14" s="1"/>
  <c r="G9" i="14" s="1"/>
  <c r="BK94" i="2"/>
  <c r="BK21" i="2"/>
  <c r="BK107" i="2"/>
  <c r="BK44" i="2"/>
  <c r="BK13" i="2"/>
  <c r="BK99" i="2"/>
  <c r="BK38" i="2"/>
  <c r="BK124" i="2"/>
  <c r="BK46" i="2"/>
  <c r="BK59" i="2"/>
  <c r="BK78" i="2"/>
  <c r="BK144" i="2"/>
  <c r="BK63" i="2"/>
  <c r="BK53" i="2"/>
  <c r="BK25" i="2"/>
  <c r="BK47" i="2"/>
  <c r="BK111" i="2"/>
  <c r="BK18" i="2"/>
  <c r="BK82" i="2"/>
  <c r="BK146" i="2"/>
  <c r="BK83" i="2"/>
  <c r="BK20" i="2"/>
  <c r="BK105" i="2"/>
  <c r="BK32" i="2"/>
  <c r="BK117" i="2"/>
  <c r="BK54" i="2"/>
  <c r="BK24" i="2"/>
  <c r="BK109" i="2"/>
  <c r="BK49" i="2"/>
  <c r="BK134" i="2"/>
  <c r="BK89" i="2"/>
  <c r="BK101" i="2"/>
  <c r="BK121" i="2"/>
  <c r="BK14" i="2"/>
  <c r="BK98" i="2"/>
  <c r="BK139" i="2"/>
  <c r="BK70" i="2"/>
  <c r="BK55" i="2"/>
  <c r="BK119" i="2"/>
  <c r="BK26" i="2"/>
  <c r="BK90" i="2"/>
  <c r="BK154" i="2"/>
  <c r="BK93" i="2"/>
  <c r="BK30" i="2"/>
  <c r="BK116" i="2"/>
  <c r="BK43" i="2"/>
  <c r="BK128" i="2"/>
  <c r="BK65" i="2"/>
  <c r="BK35" i="2"/>
  <c r="BK120" i="2"/>
  <c r="BK60" i="2"/>
  <c r="BK145" i="2"/>
  <c r="BK129" i="2"/>
  <c r="BK140" i="2"/>
  <c r="BK150" i="2"/>
  <c r="BK27" i="2"/>
  <c r="BK126" i="2"/>
  <c r="BK156" i="2"/>
  <c r="BK71" i="2"/>
  <c r="BK135" i="2"/>
  <c r="BK42" i="2"/>
  <c r="BK106" i="2"/>
  <c r="BK29" i="2"/>
  <c r="BK115" i="2"/>
  <c r="BK52" i="2"/>
  <c r="BK137" i="2"/>
  <c r="BK64" i="2"/>
  <c r="BK149" i="2"/>
  <c r="BK86" i="2"/>
  <c r="BK56" i="2"/>
  <c r="BK141" i="2"/>
  <c r="BK81" i="2"/>
  <c r="BK37" i="2"/>
  <c r="BK48" i="2"/>
  <c r="BK68" i="2"/>
  <c r="BK69" i="2"/>
  <c r="BK34" i="2"/>
  <c r="BK76" i="2"/>
  <c r="AZ78" i="2"/>
  <c r="AZ185" i="2"/>
  <c r="AZ99" i="2"/>
  <c r="AZ154" i="2"/>
  <c r="AZ125" i="2"/>
  <c r="AZ124" i="2"/>
  <c r="AZ118" i="2"/>
  <c r="AZ236" i="2"/>
  <c r="AZ120" i="2"/>
  <c r="AZ229" i="2"/>
  <c r="AZ200" i="2"/>
  <c r="AZ113" i="2"/>
  <c r="AZ10" i="2"/>
  <c r="AZ226" i="2"/>
  <c r="AZ238" i="2"/>
  <c r="AZ179" i="2"/>
  <c r="AZ71" i="2"/>
  <c r="AZ70" i="2"/>
  <c r="AZ212" i="2"/>
  <c r="AZ96" i="2"/>
  <c r="AZ121" i="2"/>
  <c r="AZ181" i="2"/>
  <c r="AZ50" i="2"/>
  <c r="AZ21" i="2"/>
  <c r="AZ214" i="2"/>
  <c r="AZ140" i="2"/>
  <c r="AZ47" i="2"/>
  <c r="AZ43" i="2"/>
  <c r="AZ194" i="2"/>
  <c r="Z19" i="2"/>
  <c r="AA19" i="2" s="1"/>
  <c r="Y19" i="2" s="1"/>
  <c r="Z83" i="2"/>
  <c r="AA83" i="2" s="1"/>
  <c r="Y83" i="2" s="1"/>
  <c r="Z147" i="2"/>
  <c r="AA147" i="2" s="1"/>
  <c r="Y147" i="2" s="1"/>
  <c r="Z72" i="2"/>
  <c r="AA72" i="2" s="1"/>
  <c r="Y72" i="2" s="1"/>
  <c r="Z65" i="2"/>
  <c r="AA65" i="2" s="1"/>
  <c r="Y65" i="2" s="1"/>
  <c r="Z36" i="2"/>
  <c r="AA36" i="2" s="1"/>
  <c r="Y36" i="2" s="1"/>
  <c r="Z100" i="2"/>
  <c r="AA100" i="2" s="1"/>
  <c r="Y100" i="2" s="1"/>
  <c r="Z164" i="2"/>
  <c r="AA164" i="2" s="1"/>
  <c r="Y164" i="2" s="1"/>
  <c r="Z112" i="2"/>
  <c r="AA112" i="2" s="1"/>
  <c r="Y112" i="2" s="1"/>
  <c r="Z113" i="2"/>
  <c r="AA113" i="2" s="1"/>
  <c r="Y113" i="2" s="1"/>
  <c r="Z22" i="2"/>
  <c r="AA22" i="2" s="1"/>
  <c r="Y22" i="2" s="1"/>
  <c r="Z86" i="2"/>
  <c r="AA86" i="2" s="1"/>
  <c r="Y86" i="2" s="1"/>
  <c r="Z150" i="2"/>
  <c r="AA150" i="2" s="1"/>
  <c r="Y150" i="2" s="1"/>
  <c r="Z39" i="2"/>
  <c r="AA39" i="2" s="1"/>
  <c r="Y39" i="2" s="1"/>
  <c r="Z103" i="2"/>
  <c r="AA103" i="2" s="1"/>
  <c r="Y103" i="2" s="1"/>
  <c r="Z167" i="2"/>
  <c r="AA167" i="2" s="1"/>
  <c r="Y167" i="2" s="1"/>
  <c r="Z105" i="2"/>
  <c r="AA105" i="2" s="1"/>
  <c r="Y105" i="2" s="1"/>
  <c r="Z58" i="2"/>
  <c r="AA58" i="2" s="1"/>
  <c r="Y58" i="2" s="1"/>
  <c r="Z122" i="2"/>
  <c r="AA122" i="2" s="1"/>
  <c r="Y122" i="2" s="1"/>
  <c r="Z186" i="2"/>
  <c r="AA186" i="2" s="1"/>
  <c r="Y186" i="2" s="1"/>
  <c r="AZ68" i="2"/>
  <c r="AZ15" i="2"/>
  <c r="AZ162" i="2"/>
  <c r="AZ73" i="2"/>
  <c r="AZ221" i="2"/>
  <c r="AZ90" i="2"/>
  <c r="AZ61" i="2"/>
  <c r="AZ98" i="2"/>
  <c r="AZ231" i="2"/>
  <c r="AZ172" i="2"/>
  <c r="AZ56" i="2"/>
  <c r="AZ211" i="2"/>
  <c r="AZ102" i="2"/>
  <c r="AZ228" i="2"/>
  <c r="AZ112" i="2"/>
  <c r="AZ225" i="2"/>
  <c r="AZ174" i="2"/>
  <c r="AZ60" i="2"/>
  <c r="AZ165" i="2"/>
  <c r="AZ207" i="2"/>
  <c r="AZ126" i="2"/>
  <c r="AZ32" i="2"/>
  <c r="AZ176" i="2"/>
  <c r="AZ65" i="2"/>
  <c r="AZ152" i="2"/>
  <c r="AZ201" i="2"/>
  <c r="AZ131" i="2"/>
  <c r="AZ12" i="2"/>
  <c r="AZ141" i="2"/>
  <c r="AZ218" i="2"/>
  <c r="AZ91" i="2"/>
  <c r="Z27" i="2"/>
  <c r="AA27" i="2" s="1"/>
  <c r="Y27" i="2" s="1"/>
  <c r="Z91" i="2"/>
  <c r="AA91" i="2" s="1"/>
  <c r="Y91" i="2" s="1"/>
  <c r="Z155" i="2"/>
  <c r="AA155" i="2" s="1"/>
  <c r="Y155" i="2" s="1"/>
  <c r="Z96" i="2"/>
  <c r="AA96" i="2" s="1"/>
  <c r="Y96" i="2" s="1"/>
  <c r="Z89" i="2"/>
  <c r="AA89" i="2" s="1"/>
  <c r="Y89" i="2" s="1"/>
  <c r="Z44" i="2"/>
  <c r="AA44" i="2" s="1"/>
  <c r="Y44" i="2" s="1"/>
  <c r="Z108" i="2"/>
  <c r="AA108" i="2" s="1"/>
  <c r="Y108" i="2" s="1"/>
  <c r="Z172" i="2"/>
  <c r="AA172" i="2" s="1"/>
  <c r="Y172" i="2" s="1"/>
  <c r="Z128" i="2"/>
  <c r="AA128" i="2" s="1"/>
  <c r="Y128" i="2" s="1"/>
  <c r="Z145" i="2"/>
  <c r="AA145" i="2" s="1"/>
  <c r="Y145" i="2" s="1"/>
  <c r="Z30" i="2"/>
  <c r="AA30" i="2" s="1"/>
  <c r="Y30" i="2" s="1"/>
  <c r="Z94" i="2"/>
  <c r="AA94" i="2" s="1"/>
  <c r="Y94" i="2" s="1"/>
  <c r="Z158" i="2"/>
  <c r="AA158" i="2" s="1"/>
  <c r="Y158" i="2" s="1"/>
  <c r="Z47" i="2"/>
  <c r="AA47" i="2" s="1"/>
  <c r="Y47" i="2" s="1"/>
  <c r="Z111" i="2"/>
  <c r="AA111" i="2" s="1"/>
  <c r="Y111" i="2" s="1"/>
  <c r="Z175" i="2"/>
  <c r="AA175" i="2" s="1"/>
  <c r="Z153" i="2"/>
  <c r="AA153" i="2" s="1"/>
  <c r="Y153" i="2" s="1"/>
  <c r="Z66" i="2"/>
  <c r="AA66" i="2" s="1"/>
  <c r="Y66" i="2" s="1"/>
  <c r="Z130" i="2"/>
  <c r="AA130" i="2" s="1"/>
  <c r="Y130" i="2" s="1"/>
  <c r="Z56" i="2"/>
  <c r="AA56" i="2" s="1"/>
  <c r="Y56" i="2" s="1"/>
  <c r="AZ34" i="2"/>
  <c r="AZ216" i="2"/>
  <c r="AZ145" i="2"/>
  <c r="AZ26" i="2"/>
  <c r="AZ193" i="2"/>
  <c r="AZ72" i="2"/>
  <c r="AZ164" i="2"/>
  <c r="AZ46" i="2"/>
  <c r="AZ151" i="2"/>
  <c r="AZ136" i="2"/>
  <c r="AZ223" i="2"/>
  <c r="AZ158" i="2"/>
  <c r="AZ48" i="2"/>
  <c r="AZ153" i="2"/>
  <c r="AZ51" i="2"/>
  <c r="AZ130" i="2"/>
  <c r="AZ101" i="2"/>
  <c r="AZ116" i="2"/>
  <c r="AZ235" i="2"/>
  <c r="AZ127" i="2"/>
  <c r="AZ54" i="2"/>
  <c r="AZ204" i="2"/>
  <c r="AZ88" i="2"/>
  <c r="AZ105" i="2"/>
  <c r="AZ237" i="2"/>
  <c r="AZ106" i="2"/>
  <c r="AZ77" i="2"/>
  <c r="AZ139" i="2"/>
  <c r="Z9" i="2"/>
  <c r="AA9" i="2" s="1"/>
  <c r="Y9" i="2" s="1"/>
  <c r="Z35" i="2"/>
  <c r="AA35" i="2" s="1"/>
  <c r="Y35" i="2" s="1"/>
  <c r="Z99" i="2"/>
  <c r="AA99" i="2" s="1"/>
  <c r="Y99" i="2" s="1"/>
  <c r="Z163" i="2"/>
  <c r="AA163" i="2" s="1"/>
  <c r="Y163" i="2" s="1"/>
  <c r="Z120" i="2"/>
  <c r="AA120" i="2" s="1"/>
  <c r="Y120" i="2" s="1"/>
  <c r="Z121" i="2"/>
  <c r="AA121" i="2" s="1"/>
  <c r="Y121" i="2" s="1"/>
  <c r="Z52" i="2"/>
  <c r="AA52" i="2" s="1"/>
  <c r="Y52" i="2" s="1"/>
  <c r="Z116" i="2"/>
  <c r="AA116" i="2" s="1"/>
  <c r="Y116" i="2" s="1"/>
  <c r="Z180" i="2"/>
  <c r="AA180" i="2" s="1"/>
  <c r="Y180" i="2" s="1"/>
  <c r="Z160" i="2"/>
  <c r="AA160" i="2" s="1"/>
  <c r="Y160" i="2" s="1"/>
  <c r="Z169" i="2"/>
  <c r="AA169" i="2" s="1"/>
  <c r="Y169" i="2" s="1"/>
  <c r="Z38" i="2"/>
  <c r="AA38" i="2" s="1"/>
  <c r="Y38" i="2" s="1"/>
  <c r="Z102" i="2"/>
  <c r="AA102" i="2" s="1"/>
  <c r="Y102" i="2" s="1"/>
  <c r="Z166" i="2"/>
  <c r="AA166" i="2" s="1"/>
  <c r="Y166" i="2" s="1"/>
  <c r="Z55" i="2"/>
  <c r="AA55" i="2" s="1"/>
  <c r="Y55" i="2" s="1"/>
  <c r="Z119" i="2"/>
  <c r="AA119" i="2" s="1"/>
  <c r="Y119" i="2" s="1"/>
  <c r="Z183" i="2"/>
  <c r="AA183" i="2" s="1"/>
  <c r="Y183" i="2" s="1"/>
  <c r="Z10" i="2"/>
  <c r="AA10" i="2" s="1"/>
  <c r="Y10" i="2" s="1"/>
  <c r="Z74" i="2"/>
  <c r="AA74" i="2" s="1"/>
  <c r="Y74" i="2" s="1"/>
  <c r="Z138" i="2"/>
  <c r="AA138" i="2" s="1"/>
  <c r="Y138" i="2" s="1"/>
  <c r="Z57" i="2"/>
  <c r="AA57" i="2" s="1"/>
  <c r="Y57" i="2" s="1"/>
  <c r="AI9" i="2"/>
  <c r="AI73" i="2"/>
  <c r="AI44" i="2"/>
  <c r="AI15" i="2"/>
  <c r="AI101" i="2"/>
  <c r="AI165" i="2"/>
  <c r="AI91" i="2"/>
  <c r="AI18" i="2"/>
  <c r="AI103" i="2"/>
  <c r="AI8" i="2"/>
  <c r="AI94" i="2"/>
  <c r="AI160" i="2"/>
  <c r="AI85" i="2"/>
  <c r="AI153" i="2"/>
  <c r="AI75" i="2"/>
  <c r="AI146" i="2"/>
  <c r="AI78" i="2"/>
  <c r="AI148" i="2"/>
  <c r="AI155" i="2"/>
  <c r="AI115" i="2"/>
  <c r="AI57" i="2"/>
  <c r="AI17" i="2"/>
  <c r="AI81" i="2"/>
  <c r="AI52" i="2"/>
  <c r="AI26" i="2"/>
  <c r="AI109" i="2"/>
  <c r="AI16" i="2"/>
  <c r="AI102" i="2"/>
  <c r="AI29" i="2"/>
  <c r="AI111" i="2"/>
  <c r="AI19" i="2"/>
  <c r="AI104" i="2"/>
  <c r="AI10" i="2"/>
  <c r="AI95" i="2"/>
  <c r="AI161" i="2"/>
  <c r="AI86" i="2"/>
  <c r="AI154" i="2"/>
  <c r="AI88" i="2"/>
  <c r="AI156" i="2"/>
  <c r="AI13" i="2"/>
  <c r="AI163" i="2"/>
  <c r="AI92" i="2"/>
  <c r="AI151" i="2"/>
  <c r="AI144" i="2"/>
  <c r="AI137" i="2"/>
  <c r="AI130" i="2"/>
  <c r="AI132" i="2"/>
  <c r="AI162" i="2"/>
  <c r="AI25" i="2"/>
  <c r="AI89" i="2"/>
  <c r="AI60" i="2"/>
  <c r="AI37" i="2"/>
  <c r="AI117" i="2"/>
  <c r="AI27" i="2"/>
  <c r="AI110" i="2"/>
  <c r="AI39" i="2"/>
  <c r="AI119" i="2"/>
  <c r="AI30" i="2"/>
  <c r="AI112" i="2"/>
  <c r="AI21" i="2"/>
  <c r="AI105" i="2"/>
  <c r="AI11" i="2"/>
  <c r="AI96" i="2"/>
  <c r="AI14" i="2"/>
  <c r="AI99" i="2"/>
  <c r="AI164" i="2"/>
  <c r="AI98" i="2"/>
  <c r="AI45" i="2"/>
  <c r="AI142" i="2"/>
  <c r="AI33" i="2"/>
  <c r="AI97" i="2"/>
  <c r="AI68" i="2"/>
  <c r="AI47" i="2"/>
  <c r="AI125" i="2"/>
  <c r="AI38" i="2"/>
  <c r="AI118" i="2"/>
  <c r="AI50" i="2"/>
  <c r="AI127" i="2"/>
  <c r="AI40" i="2"/>
  <c r="AI120" i="2"/>
  <c r="AI31" i="2"/>
  <c r="AI113" i="2"/>
  <c r="AI22" i="2"/>
  <c r="AI106" i="2"/>
  <c r="AI24" i="2"/>
  <c r="AI108" i="2"/>
  <c r="AI66" i="2"/>
  <c r="AI158" i="2"/>
  <c r="AI123" i="2"/>
  <c r="AI70" i="2"/>
  <c r="AI41" i="2"/>
  <c r="AI12" i="2"/>
  <c r="AI76" i="2"/>
  <c r="AI58" i="2"/>
  <c r="AI133" i="2"/>
  <c r="AI48" i="2"/>
  <c r="AI126" i="2"/>
  <c r="AI61" i="2"/>
  <c r="AI135" i="2"/>
  <c r="AI51" i="2"/>
  <c r="AI128" i="2"/>
  <c r="AI42" i="2"/>
  <c r="AI121" i="2"/>
  <c r="AI32" i="2"/>
  <c r="AI114" i="2"/>
  <c r="AI35" i="2"/>
  <c r="AI116" i="2"/>
  <c r="AI139" i="2"/>
  <c r="AI23" i="2"/>
  <c r="AI166" i="2"/>
  <c r="D7" i="14" s="1"/>
  <c r="G7" i="14" s="1"/>
  <c r="AI28" i="2"/>
  <c r="AI49" i="2"/>
  <c r="AI20" i="2"/>
  <c r="AI84" i="2"/>
  <c r="AI69" i="2"/>
  <c r="AI141" i="2"/>
  <c r="AI59" i="2"/>
  <c r="AI134" i="2"/>
  <c r="AI71" i="2"/>
  <c r="AI143" i="2"/>
  <c r="AI62" i="2"/>
  <c r="AI136" i="2"/>
  <c r="AI53" i="2"/>
  <c r="AI129" i="2"/>
  <c r="AI43" i="2"/>
  <c r="AI122" i="2"/>
  <c r="AI46" i="2"/>
  <c r="AI124" i="2"/>
  <c r="AI77" i="2"/>
  <c r="AI107" i="2"/>
  <c r="AI55" i="2"/>
  <c r="AI79" i="2"/>
  <c r="AI82" i="2"/>
  <c r="AI72" i="2"/>
  <c r="AI63" i="2"/>
  <c r="AI54" i="2"/>
  <c r="AI56" i="2"/>
  <c r="AI147" i="2"/>
  <c r="AI131" i="2"/>
  <c r="AI65" i="2"/>
  <c r="AI36" i="2"/>
  <c r="AI100" i="2"/>
  <c r="AI90" i="2"/>
  <c r="AI157" i="2"/>
  <c r="AI80" i="2"/>
  <c r="AI150" i="2"/>
  <c r="AI93" i="2"/>
  <c r="AI159" i="2"/>
  <c r="AI83" i="2"/>
  <c r="AI152" i="2"/>
  <c r="AI74" i="2"/>
  <c r="AI145" i="2"/>
  <c r="AI64" i="2"/>
  <c r="AI138" i="2"/>
  <c r="AI67" i="2"/>
  <c r="AI140" i="2"/>
  <c r="AI87" i="2"/>
  <c r="AI34" i="2"/>
  <c r="AI149" i="2"/>
  <c r="AZ159" i="2"/>
  <c r="AZ117" i="2"/>
  <c r="AZ122" i="2"/>
  <c r="CB61" i="2"/>
  <c r="CB125" i="2"/>
  <c r="CB189" i="2"/>
  <c r="CB30" i="2"/>
  <c r="CB94" i="2"/>
  <c r="CB158" i="2"/>
  <c r="CB71" i="2"/>
  <c r="CB135" i="2"/>
  <c r="CB48" i="2"/>
  <c r="CB112" i="2"/>
  <c r="CB176" i="2"/>
  <c r="CB25" i="2"/>
  <c r="CB89" i="2"/>
  <c r="CB153" i="2"/>
  <c r="CB217" i="2"/>
  <c r="CB58" i="2"/>
  <c r="CB122" i="2"/>
  <c r="CB186" i="2"/>
  <c r="CB27" i="2"/>
  <c r="CB91" i="2"/>
  <c r="CB155" i="2"/>
  <c r="CB219" i="2"/>
  <c r="CB52" i="2"/>
  <c r="CB172" i="2"/>
  <c r="CB12" i="2"/>
  <c r="CB148" i="2"/>
  <c r="CB204" i="2"/>
  <c r="CB142" i="2"/>
  <c r="CB201" i="2"/>
  <c r="CB203" i="2"/>
  <c r="CB69" i="2"/>
  <c r="CB133" i="2"/>
  <c r="CB197" i="2"/>
  <c r="CB38" i="2"/>
  <c r="CB102" i="2"/>
  <c r="CB15" i="2"/>
  <c r="CB79" i="2"/>
  <c r="CB143" i="2"/>
  <c r="CB56" i="2"/>
  <c r="CB120" i="2"/>
  <c r="CB184" i="2"/>
  <c r="CB33" i="2"/>
  <c r="CB97" i="2"/>
  <c r="CB161" i="2"/>
  <c r="CB225" i="2"/>
  <c r="CB66" i="2"/>
  <c r="CB130" i="2"/>
  <c r="CB194" i="2"/>
  <c r="CB35" i="2"/>
  <c r="CB99" i="2"/>
  <c r="CB163" i="2"/>
  <c r="CB227" i="2"/>
  <c r="CB116" i="2"/>
  <c r="CB191" i="2"/>
  <c r="CB76" i="2"/>
  <c r="CB180" i="2"/>
  <c r="CB223" i="2"/>
  <c r="CB14" i="2"/>
  <c r="CB32" i="2"/>
  <c r="CB73" i="2"/>
  <c r="CB170" i="2"/>
  <c r="CB207" i="2"/>
  <c r="CB13" i="2"/>
  <c r="CB77" i="2"/>
  <c r="CB141" i="2"/>
  <c r="CB205" i="2"/>
  <c r="CB46" i="2"/>
  <c r="CB110" i="2"/>
  <c r="CB23" i="2"/>
  <c r="CB87" i="2"/>
  <c r="CB151" i="2"/>
  <c r="CB64" i="2"/>
  <c r="CB128" i="2"/>
  <c r="CB192" i="2"/>
  <c r="CB41" i="2"/>
  <c r="CB105" i="2"/>
  <c r="CB169" i="2"/>
  <c r="CB10" i="2"/>
  <c r="CB74" i="2"/>
  <c r="CB138" i="2"/>
  <c r="CB202" i="2"/>
  <c r="CB43" i="2"/>
  <c r="CB107" i="2"/>
  <c r="CB171" i="2"/>
  <c r="CB44" i="2"/>
  <c r="CB167" i="2"/>
  <c r="CB214" i="2"/>
  <c r="CB140" i="2"/>
  <c r="CB199" i="2"/>
  <c r="CB206" i="2"/>
  <c r="CB78" i="2"/>
  <c r="CB137" i="2"/>
  <c r="CB196" i="2"/>
  <c r="CB21" i="2"/>
  <c r="CB85" i="2"/>
  <c r="CB149" i="2"/>
  <c r="CB213" i="2"/>
  <c r="CB54" i="2"/>
  <c r="CB118" i="2"/>
  <c r="CB31" i="2"/>
  <c r="CB95" i="2"/>
  <c r="CB159" i="2"/>
  <c r="CB72" i="2"/>
  <c r="CB136" i="2"/>
  <c r="CB200" i="2"/>
  <c r="CB49" i="2"/>
  <c r="CB113" i="2"/>
  <c r="CB177" i="2"/>
  <c r="CB18" i="2"/>
  <c r="CB82" i="2"/>
  <c r="CB146" i="2"/>
  <c r="CB210" i="2"/>
  <c r="CB51" i="2"/>
  <c r="CB115" i="2"/>
  <c r="CB179" i="2"/>
  <c r="CB108" i="2"/>
  <c r="CB190" i="2"/>
  <c r="CB68" i="2"/>
  <c r="CB175" i="2"/>
  <c r="CB222" i="2"/>
  <c r="CB224" i="2"/>
  <c r="CB45" i="2"/>
  <c r="CB119" i="2"/>
  <c r="CB42" i="2"/>
  <c r="CB60" i="2"/>
  <c r="CB29" i="2"/>
  <c r="CB93" i="2"/>
  <c r="CB157" i="2"/>
  <c r="CB221" i="2"/>
  <c r="CB62" i="2"/>
  <c r="CB126" i="2"/>
  <c r="CB39" i="2"/>
  <c r="CB103" i="2"/>
  <c r="CB16" i="2"/>
  <c r="CB80" i="2"/>
  <c r="CB144" i="2"/>
  <c r="CB208" i="2"/>
  <c r="CB57" i="2"/>
  <c r="CB121" i="2"/>
  <c r="CB185" i="2"/>
  <c r="CB26" i="2"/>
  <c r="CB90" i="2"/>
  <c r="CB154" i="2"/>
  <c r="CB218" i="2"/>
  <c r="CB59" i="2"/>
  <c r="CB123" i="2"/>
  <c r="CB187" i="2"/>
  <c r="CB166" i="2"/>
  <c r="CB212" i="2"/>
  <c r="CB132" i="2"/>
  <c r="CB198" i="2"/>
  <c r="CB28" i="2"/>
  <c r="CB36" i="2"/>
  <c r="CB160" i="2"/>
  <c r="CB75" i="2"/>
  <c r="CB183" i="2"/>
  <c r="CB37" i="2"/>
  <c r="CB101" i="2"/>
  <c r="CB165" i="2"/>
  <c r="CB8" i="2"/>
  <c r="CB70" i="2"/>
  <c r="CB134" i="2"/>
  <c r="CB47" i="2"/>
  <c r="CB111" i="2"/>
  <c r="CB24" i="2"/>
  <c r="CB88" i="2"/>
  <c r="CB152" i="2"/>
  <c r="CB216" i="2"/>
  <c r="CB65" i="2"/>
  <c r="CB129" i="2"/>
  <c r="CB193" i="2"/>
  <c r="CB34" i="2"/>
  <c r="CB98" i="2"/>
  <c r="CB162" i="2"/>
  <c r="CB226" i="2"/>
  <c r="CB67" i="2"/>
  <c r="CB131" i="2"/>
  <c r="CB195" i="2"/>
  <c r="CB188" i="2"/>
  <c r="CB174" i="2"/>
  <c r="CB220" i="2"/>
  <c r="CB92" i="2"/>
  <c r="CB100" i="2"/>
  <c r="CB173" i="2"/>
  <c r="CB55" i="2"/>
  <c r="CB9" i="2"/>
  <c r="CB106" i="2"/>
  <c r="CB139" i="2"/>
  <c r="CB156" i="2"/>
  <c r="CB53" i="2"/>
  <c r="CB117" i="2"/>
  <c r="CB181" i="2"/>
  <c r="CB22" i="2"/>
  <c r="CB86" i="2"/>
  <c r="CB150" i="2"/>
  <c r="CB63" i="2"/>
  <c r="CB127" i="2"/>
  <c r="CB40" i="2"/>
  <c r="CB104" i="2"/>
  <c r="CB168" i="2"/>
  <c r="CB17" i="2"/>
  <c r="CB81" i="2"/>
  <c r="CB145" i="2"/>
  <c r="CB209" i="2"/>
  <c r="CB50" i="2"/>
  <c r="CB114" i="2"/>
  <c r="CB178" i="2"/>
  <c r="CB19" i="2"/>
  <c r="CB83" i="2"/>
  <c r="CB147" i="2"/>
  <c r="CB211" i="2"/>
  <c r="CB228" i="2"/>
  <c r="E10" i="14" s="1"/>
  <c r="CB124" i="2"/>
  <c r="CB215" i="2"/>
  <c r="CB84" i="2"/>
  <c r="CB182" i="2"/>
  <c r="CB164" i="2"/>
  <c r="CB109" i="2"/>
  <c r="CB96" i="2"/>
  <c r="CB11" i="2"/>
  <c r="CB20" i="2"/>
  <c r="AZ89" i="2"/>
  <c r="AZ167" i="2"/>
  <c r="AZ134" i="2"/>
  <c r="AZ17" i="2"/>
  <c r="AZ128" i="2"/>
  <c r="AZ150" i="2"/>
  <c r="AZ27" i="2"/>
  <c r="AZ36" i="2"/>
  <c r="AZ195" i="2"/>
  <c r="AZ87" i="2"/>
  <c r="AZ133" i="2"/>
  <c r="AZ148" i="2"/>
  <c r="AZ30" i="2"/>
  <c r="AZ143" i="2"/>
  <c r="AZ25" i="2"/>
  <c r="AZ197" i="2"/>
  <c r="AZ66" i="2"/>
  <c r="AZ37" i="2"/>
  <c r="AZ230" i="2"/>
  <c r="AZ171" i="2"/>
  <c r="AZ63" i="2"/>
  <c r="AZ199" i="2"/>
  <c r="AZ110" i="2"/>
  <c r="AZ24" i="2"/>
  <c r="AZ232" i="2"/>
  <c r="AZ173" i="2"/>
  <c r="AZ42" i="2"/>
  <c r="AZ13" i="2"/>
  <c r="AZ11" i="2"/>
  <c r="Z43" i="2"/>
  <c r="AA43" i="2" s="1"/>
  <c r="Y43" i="2" s="1"/>
  <c r="Z107" i="2"/>
  <c r="AA107" i="2" s="1"/>
  <c r="Y107" i="2" s="1"/>
  <c r="Z171" i="2"/>
  <c r="AA171" i="2" s="1"/>
  <c r="Y171" i="2" s="1"/>
  <c r="Z136" i="2"/>
  <c r="AA136" i="2" s="1"/>
  <c r="Y136" i="2" s="1"/>
  <c r="Z161" i="2"/>
  <c r="AA161" i="2" s="1"/>
  <c r="Y161" i="2" s="1"/>
  <c r="Z60" i="2"/>
  <c r="AA60" i="2" s="1"/>
  <c r="Y60" i="2" s="1"/>
  <c r="Z124" i="2"/>
  <c r="AA124" i="2" s="1"/>
  <c r="Y124" i="2" s="1"/>
  <c r="Z188" i="2"/>
  <c r="AA188" i="2" s="1"/>
  <c r="Y188" i="2" s="1"/>
  <c r="Z176" i="2"/>
  <c r="AA176" i="2" s="1"/>
  <c r="Z16" i="2"/>
  <c r="AA16" i="2" s="1"/>
  <c r="Y16" i="2" s="1"/>
  <c r="Z46" i="2"/>
  <c r="AA46" i="2" s="1"/>
  <c r="Y46" i="2" s="1"/>
  <c r="Z110" i="2"/>
  <c r="AA110" i="2" s="1"/>
  <c r="Y110" i="2" s="1"/>
  <c r="Z174" i="2"/>
  <c r="AA174" i="2" s="1"/>
  <c r="Z63" i="2"/>
  <c r="AA63" i="2" s="1"/>
  <c r="Y63" i="2" s="1"/>
  <c r="Z127" i="2"/>
  <c r="AA127" i="2" s="1"/>
  <c r="Y127" i="2" s="1"/>
  <c r="Z40" i="2"/>
  <c r="AA40" i="2" s="1"/>
  <c r="Y40" i="2" s="1"/>
  <c r="Z18" i="2"/>
  <c r="AA18" i="2" s="1"/>
  <c r="Y18" i="2" s="1"/>
  <c r="Z82" i="2"/>
  <c r="AA82" i="2" s="1"/>
  <c r="Y82" i="2" s="1"/>
  <c r="Z146" i="2"/>
  <c r="AA146" i="2" s="1"/>
  <c r="Y146" i="2" s="1"/>
  <c r="Z29" i="2"/>
  <c r="AA29" i="2" s="1"/>
  <c r="Y29" i="2" s="1"/>
  <c r="Z69" i="2"/>
  <c r="AA69" i="2" s="1"/>
  <c r="Y69" i="2" s="1"/>
  <c r="Z125" i="2"/>
  <c r="AA125" i="2" s="1"/>
  <c r="Y125" i="2" s="1"/>
  <c r="Z181" i="2"/>
  <c r="AA181" i="2" s="1"/>
  <c r="Y181" i="2" s="1"/>
  <c r="Z45" i="2"/>
  <c r="AA45" i="2" s="1"/>
  <c r="Y45" i="2" s="1"/>
  <c r="Z101" i="2"/>
  <c r="AA101" i="2" s="1"/>
  <c r="Y101" i="2" s="1"/>
  <c r="Z149" i="2"/>
  <c r="AA149" i="2" s="1"/>
  <c r="Y149" i="2" s="1"/>
  <c r="Z189" i="2"/>
  <c r="AA189" i="2" s="1"/>
  <c r="Y189" i="2" s="1"/>
  <c r="Z85" i="2"/>
  <c r="AA85" i="2" s="1"/>
  <c r="Y85" i="2" s="1"/>
  <c r="Z109" i="2"/>
  <c r="AA109" i="2" s="1"/>
  <c r="Y109" i="2" s="1"/>
  <c r="Z173" i="2"/>
  <c r="AA173" i="2" s="1"/>
  <c r="Y173" i="2" s="1"/>
  <c r="Z77" i="2"/>
  <c r="AA77" i="2" s="1"/>
  <c r="Y77" i="2" s="1"/>
  <c r="Z141" i="2"/>
  <c r="AA141" i="2" s="1"/>
  <c r="Y141" i="2" s="1"/>
  <c r="Z13" i="2"/>
  <c r="AA13" i="2" s="1"/>
  <c r="Y13" i="2" s="1"/>
  <c r="Z37" i="2"/>
  <c r="AA37" i="2" s="1"/>
  <c r="Y37" i="2" s="1"/>
  <c r="Z53" i="2"/>
  <c r="AA53" i="2" s="1"/>
  <c r="Y53" i="2" s="1"/>
  <c r="Z93" i="2"/>
  <c r="AA93" i="2" s="1"/>
  <c r="Y93" i="2" s="1"/>
  <c r="Z133" i="2"/>
  <c r="AA133" i="2" s="1"/>
  <c r="Y133" i="2" s="1"/>
  <c r="Z157" i="2"/>
  <c r="AA157" i="2" s="1"/>
  <c r="Y157" i="2" s="1"/>
  <c r="Z21" i="2"/>
  <c r="AA21" i="2" s="1"/>
  <c r="Y21" i="2" s="1"/>
  <c r="Z61" i="2"/>
  <c r="AA61" i="2" s="1"/>
  <c r="Y61" i="2" s="1"/>
  <c r="Z117" i="2"/>
  <c r="AA117" i="2" s="1"/>
  <c r="Y117" i="2" s="1"/>
  <c r="Z165" i="2"/>
  <c r="AA165" i="2" s="1"/>
  <c r="Y165" i="2" s="1"/>
  <c r="BY14" i="2"/>
  <c r="BY20" i="2"/>
  <c r="BY79" i="2"/>
  <c r="BY143" i="2"/>
  <c r="BY207" i="2"/>
  <c r="BY64" i="2"/>
  <c r="BY128" i="2"/>
  <c r="BY192" i="2"/>
  <c r="BY49" i="2"/>
  <c r="BY113" i="2"/>
  <c r="BY177" i="2"/>
  <c r="BY25" i="2"/>
  <c r="BY90" i="2"/>
  <c r="BY154" i="2"/>
  <c r="BY218" i="2"/>
  <c r="BY67" i="2"/>
  <c r="BY131" i="2"/>
  <c r="BY195" i="2"/>
  <c r="BY44" i="2"/>
  <c r="BY108" i="2"/>
  <c r="BY172" i="2"/>
  <c r="BY16" i="2"/>
  <c r="BY85" i="2"/>
  <c r="BY149" i="2"/>
  <c r="BY213" i="2"/>
  <c r="BY206" i="2"/>
  <c r="BY222" i="2"/>
  <c r="BY62" i="2"/>
  <c r="BY127" i="2"/>
  <c r="BY225" i="2"/>
  <c r="BY28" i="2"/>
  <c r="BY94" i="2"/>
  <c r="BY22" i="2"/>
  <c r="BY21" i="2"/>
  <c r="BY87" i="2"/>
  <c r="BY151" i="2"/>
  <c r="BY215" i="2"/>
  <c r="BY72" i="2"/>
  <c r="BY136" i="2"/>
  <c r="BY200" i="2"/>
  <c r="BY57" i="2"/>
  <c r="BY121" i="2"/>
  <c r="BY185" i="2"/>
  <c r="BY34" i="2"/>
  <c r="BY98" i="2"/>
  <c r="BY162" i="2"/>
  <c r="BY226" i="2"/>
  <c r="BY75" i="2"/>
  <c r="BY139" i="2"/>
  <c r="BY203" i="2"/>
  <c r="BY52" i="2"/>
  <c r="BY116" i="2"/>
  <c r="BY180" i="2"/>
  <c r="BY29" i="2"/>
  <c r="BY93" i="2"/>
  <c r="BY157" i="2"/>
  <c r="BY221" i="2"/>
  <c r="BY17" i="2"/>
  <c r="BY38" i="2"/>
  <c r="BY126" i="2"/>
  <c r="BY19" i="2"/>
  <c r="BY63" i="2"/>
  <c r="BY112" i="2"/>
  <c r="BY161" i="2"/>
  <c r="BY115" i="2"/>
  <c r="BY220" i="2"/>
  <c r="BY110" i="2"/>
  <c r="BY10" i="2"/>
  <c r="BY31" i="2"/>
  <c r="BY95" i="2"/>
  <c r="BY159" i="2"/>
  <c r="BY223" i="2"/>
  <c r="BY80" i="2"/>
  <c r="BY144" i="2"/>
  <c r="BY208" i="2"/>
  <c r="BY65" i="2"/>
  <c r="BY129" i="2"/>
  <c r="BY193" i="2"/>
  <c r="BY42" i="2"/>
  <c r="BY106" i="2"/>
  <c r="BY170" i="2"/>
  <c r="BY13" i="2"/>
  <c r="BY83" i="2"/>
  <c r="BY147" i="2"/>
  <c r="BY211" i="2"/>
  <c r="BY60" i="2"/>
  <c r="BY124" i="2"/>
  <c r="BY188" i="2"/>
  <c r="BY37" i="2"/>
  <c r="BY101" i="2"/>
  <c r="BY165" i="2"/>
  <c r="BY8" i="2"/>
  <c r="BY86" i="2"/>
  <c r="BY102" i="2"/>
  <c r="BY190" i="2"/>
  <c r="BY74" i="2"/>
  <c r="BY197" i="2"/>
  <c r="BY18" i="2"/>
  <c r="BY39" i="2"/>
  <c r="BY103" i="2"/>
  <c r="BY167" i="2"/>
  <c r="BY23" i="2"/>
  <c r="BY88" i="2"/>
  <c r="BY152" i="2"/>
  <c r="BY216" i="2"/>
  <c r="BY73" i="2"/>
  <c r="BY137" i="2"/>
  <c r="BY201" i="2"/>
  <c r="BY50" i="2"/>
  <c r="BY114" i="2"/>
  <c r="BY178" i="2"/>
  <c r="BY27" i="2"/>
  <c r="BY91" i="2"/>
  <c r="BY155" i="2"/>
  <c r="BY219" i="2"/>
  <c r="BY68" i="2"/>
  <c r="BY132" i="2"/>
  <c r="BY196" i="2"/>
  <c r="BY45" i="2"/>
  <c r="BY109" i="2"/>
  <c r="BY173" i="2"/>
  <c r="BY70" i="2"/>
  <c r="BY150" i="2"/>
  <c r="BY166" i="2"/>
  <c r="BY182" i="2"/>
  <c r="BY48" i="2"/>
  <c r="BY138" i="2"/>
  <c r="BY156" i="2"/>
  <c r="BY26" i="2"/>
  <c r="BY47" i="2"/>
  <c r="BY111" i="2"/>
  <c r="BY175" i="2"/>
  <c r="BY32" i="2"/>
  <c r="BY96" i="2"/>
  <c r="BY160" i="2"/>
  <c r="BY224" i="2"/>
  <c r="BY81" i="2"/>
  <c r="BY145" i="2"/>
  <c r="BY209" i="2"/>
  <c r="BY58" i="2"/>
  <c r="BY122" i="2"/>
  <c r="BY186" i="2"/>
  <c r="BY35" i="2"/>
  <c r="BY99" i="2"/>
  <c r="BY163" i="2"/>
  <c r="BY227" i="2"/>
  <c r="BY76" i="2"/>
  <c r="BY140" i="2"/>
  <c r="BY204" i="2"/>
  <c r="BY53" i="2"/>
  <c r="BY117" i="2"/>
  <c r="BY181" i="2"/>
  <c r="BY134" i="2"/>
  <c r="BY214" i="2"/>
  <c r="BY118" i="2"/>
  <c r="BY33" i="2"/>
  <c r="BY179" i="2"/>
  <c r="BY133" i="2"/>
  <c r="BY11" i="2"/>
  <c r="BY55" i="2"/>
  <c r="BY119" i="2"/>
  <c r="BY183" i="2"/>
  <c r="BY40" i="2"/>
  <c r="BY104" i="2"/>
  <c r="BY168" i="2"/>
  <c r="BY24" i="2"/>
  <c r="BY89" i="2"/>
  <c r="BY153" i="2"/>
  <c r="BY217" i="2"/>
  <c r="BY66" i="2"/>
  <c r="BY130" i="2"/>
  <c r="BY194" i="2"/>
  <c r="BY43" i="2"/>
  <c r="BY107" i="2"/>
  <c r="BY171" i="2"/>
  <c r="BY15" i="2"/>
  <c r="BY84" i="2"/>
  <c r="BY148" i="2"/>
  <c r="BY212" i="2"/>
  <c r="BY61" i="2"/>
  <c r="BY125" i="2"/>
  <c r="BY189" i="2"/>
  <c r="BY198" i="2"/>
  <c r="BY30" i="2"/>
  <c r="BY46" i="2"/>
  <c r="BY54" i="2"/>
  <c r="BY191" i="2"/>
  <c r="BY97" i="2"/>
  <c r="BY202" i="2"/>
  <c r="BY92" i="2"/>
  <c r="BY78" i="2"/>
  <c r="BY12" i="2"/>
  <c r="BY71" i="2"/>
  <c r="BY135" i="2"/>
  <c r="BY199" i="2"/>
  <c r="BY56" i="2"/>
  <c r="BY120" i="2"/>
  <c r="BY184" i="2"/>
  <c r="BY41" i="2"/>
  <c r="BY105" i="2"/>
  <c r="BY169" i="2"/>
  <c r="BY9" i="2"/>
  <c r="BY82" i="2"/>
  <c r="BY146" i="2"/>
  <c r="BY210" i="2"/>
  <c r="BY59" i="2"/>
  <c r="BY123" i="2"/>
  <c r="BY187" i="2"/>
  <c r="BY36" i="2"/>
  <c r="BY100" i="2"/>
  <c r="BY164" i="2"/>
  <c r="BY228" i="2"/>
  <c r="D10" i="14" s="1"/>
  <c r="BY77" i="2"/>
  <c r="BY141" i="2"/>
  <c r="BY205" i="2"/>
  <c r="BY142" i="2"/>
  <c r="BY158" i="2"/>
  <c r="BY174" i="2"/>
  <c r="BY176" i="2"/>
  <c r="BY51" i="2"/>
  <c r="BY69" i="2"/>
  <c r="AZ22" i="2"/>
  <c r="AZ103" i="2"/>
  <c r="AZ239" i="2"/>
  <c r="E8" i="14" s="1"/>
  <c r="H8" i="14" s="1"/>
  <c r="AZ180" i="2"/>
  <c r="AZ64" i="2"/>
  <c r="AZ183" i="2"/>
  <c r="AZ186" i="2"/>
  <c r="AZ190" i="2"/>
  <c r="AZ92" i="2"/>
  <c r="AZ23" i="2"/>
  <c r="AZ155" i="2"/>
  <c r="AZ20" i="2"/>
  <c r="AZ187" i="2"/>
  <c r="AZ79" i="2"/>
  <c r="AZ192" i="2"/>
  <c r="AZ97" i="2"/>
  <c r="AZ168" i="2"/>
  <c r="AZ217" i="2"/>
  <c r="AZ163" i="2"/>
  <c r="AZ44" i="2"/>
  <c r="AZ157" i="2"/>
  <c r="AZ100" i="2"/>
  <c r="AZ227" i="2"/>
  <c r="AZ119" i="2"/>
  <c r="AZ166" i="2"/>
  <c r="AZ49" i="2"/>
  <c r="AZ144" i="2"/>
  <c r="AZ178" i="2"/>
  <c r="U7" i="2"/>
  <c r="Z51" i="2"/>
  <c r="AA51" i="2" s="1"/>
  <c r="Y51" i="2" s="1"/>
  <c r="Z115" i="2"/>
  <c r="AA115" i="2" s="1"/>
  <c r="Y115" i="2" s="1"/>
  <c r="Z179" i="2"/>
  <c r="AA179" i="2" s="1"/>
  <c r="Y179" i="2" s="1"/>
  <c r="Z168" i="2"/>
  <c r="AA168" i="2" s="1"/>
  <c r="Y168" i="2" s="1"/>
  <c r="Z185" i="2"/>
  <c r="AA185" i="2" s="1"/>
  <c r="Y185" i="2" s="1"/>
  <c r="Z68" i="2"/>
  <c r="AA68" i="2" s="1"/>
  <c r="Y68" i="2" s="1"/>
  <c r="Z132" i="2"/>
  <c r="AA132" i="2" s="1"/>
  <c r="Y132" i="2" s="1"/>
  <c r="Z8" i="2"/>
  <c r="AA8" i="2" s="1"/>
  <c r="Z25" i="2"/>
  <c r="AA25" i="2" s="1"/>
  <c r="Y25" i="2" s="1"/>
  <c r="Z88" i="2"/>
  <c r="AA88" i="2" s="1"/>
  <c r="Y88" i="2" s="1"/>
  <c r="Z54" i="2"/>
  <c r="AA54" i="2" s="1"/>
  <c r="Y54" i="2" s="1"/>
  <c r="Z118" i="2"/>
  <c r="AA118" i="2" s="1"/>
  <c r="Y118" i="2" s="1"/>
  <c r="Z182" i="2"/>
  <c r="AA182" i="2" s="1"/>
  <c r="Y182" i="2" s="1"/>
  <c r="Z71" i="2"/>
  <c r="AA71" i="2" s="1"/>
  <c r="Y71" i="2" s="1"/>
  <c r="Z135" i="2"/>
  <c r="AA135" i="2" s="1"/>
  <c r="Y135" i="2" s="1"/>
  <c r="Z104" i="2"/>
  <c r="AA104" i="2" s="1"/>
  <c r="Y104" i="2" s="1"/>
  <c r="Z26" i="2"/>
  <c r="AA26" i="2" s="1"/>
  <c r="Y26" i="2" s="1"/>
  <c r="Z90" i="2"/>
  <c r="AA90" i="2" s="1"/>
  <c r="Y90" i="2" s="1"/>
  <c r="Z154" i="2"/>
  <c r="AA154" i="2" s="1"/>
  <c r="Y154" i="2" s="1"/>
  <c r="Z177" i="2"/>
  <c r="AA177" i="2" s="1"/>
  <c r="AW7" i="2"/>
  <c r="AW16" i="2"/>
  <c r="AW24" i="2"/>
  <c r="AW32" i="2"/>
  <c r="AW40" i="2"/>
  <c r="AW48" i="2"/>
  <c r="AW56" i="2"/>
  <c r="AW64" i="2"/>
  <c r="AW72" i="2"/>
  <c r="AW80" i="2"/>
  <c r="AW88" i="2"/>
  <c r="AW96" i="2"/>
  <c r="AW104" i="2"/>
  <c r="AW112" i="2"/>
  <c r="AW120" i="2"/>
  <c r="AW128" i="2"/>
  <c r="AW136" i="2"/>
  <c r="AW144" i="2"/>
  <c r="AW152" i="2"/>
  <c r="AW160" i="2"/>
  <c r="AW168" i="2"/>
  <c r="AW176" i="2"/>
  <c r="AW184" i="2"/>
  <c r="AW192" i="2"/>
  <c r="AW200" i="2"/>
  <c r="AW208" i="2"/>
  <c r="AW216" i="2"/>
  <c r="AW224" i="2"/>
  <c r="AW232" i="2"/>
  <c r="AW8" i="2"/>
  <c r="AW46" i="2"/>
  <c r="AW86" i="2"/>
  <c r="AW134" i="2"/>
  <c r="AW182" i="2"/>
  <c r="AW230" i="2"/>
  <c r="AW9" i="2"/>
  <c r="AW17" i="2"/>
  <c r="AW25" i="2"/>
  <c r="AW33" i="2"/>
  <c r="AW41" i="2"/>
  <c r="AW49" i="2"/>
  <c r="AW57" i="2"/>
  <c r="AW65" i="2"/>
  <c r="AW73" i="2"/>
  <c r="AW81" i="2"/>
  <c r="AW89" i="2"/>
  <c r="AW97" i="2"/>
  <c r="AW105" i="2"/>
  <c r="AW113" i="2"/>
  <c r="AW121" i="2"/>
  <c r="AW129" i="2"/>
  <c r="AW137" i="2"/>
  <c r="AW145" i="2"/>
  <c r="AW153" i="2"/>
  <c r="AW161" i="2"/>
  <c r="AW169" i="2"/>
  <c r="AW177" i="2"/>
  <c r="AW185" i="2"/>
  <c r="AW193" i="2"/>
  <c r="AW201" i="2"/>
  <c r="AW209" i="2"/>
  <c r="AW217" i="2"/>
  <c r="AW225" i="2"/>
  <c r="AW233" i="2"/>
  <c r="AW174" i="2"/>
  <c r="AW238" i="2"/>
  <c r="AW10" i="2"/>
  <c r="AW18" i="2"/>
  <c r="AW26" i="2"/>
  <c r="AW34" i="2"/>
  <c r="AW42" i="2"/>
  <c r="AW50" i="2"/>
  <c r="AW58" i="2"/>
  <c r="AW66" i="2"/>
  <c r="AW74" i="2"/>
  <c r="AW82" i="2"/>
  <c r="AW90" i="2"/>
  <c r="AW98" i="2"/>
  <c r="AW106" i="2"/>
  <c r="AW114" i="2"/>
  <c r="AW122" i="2"/>
  <c r="AW130" i="2"/>
  <c r="AW138" i="2"/>
  <c r="AW146" i="2"/>
  <c r="AW154" i="2"/>
  <c r="AW162" i="2"/>
  <c r="AW170" i="2"/>
  <c r="AW178" i="2"/>
  <c r="AW186" i="2"/>
  <c r="AW194" i="2"/>
  <c r="AW202" i="2"/>
  <c r="AW210" i="2"/>
  <c r="AW218" i="2"/>
  <c r="AW226" i="2"/>
  <c r="AW234" i="2"/>
  <c r="AW14" i="2"/>
  <c r="AW38" i="2"/>
  <c r="AW62" i="2"/>
  <c r="AW78" i="2"/>
  <c r="AW110" i="2"/>
  <c r="AW150" i="2"/>
  <c r="AW206" i="2"/>
  <c r="AW11" i="2"/>
  <c r="AW19" i="2"/>
  <c r="AW27" i="2"/>
  <c r="AW35" i="2"/>
  <c r="AW43" i="2"/>
  <c r="AW51" i="2"/>
  <c r="AW59" i="2"/>
  <c r="AW67" i="2"/>
  <c r="AW75" i="2"/>
  <c r="AW83" i="2"/>
  <c r="AW91" i="2"/>
  <c r="AW99" i="2"/>
  <c r="AW107" i="2"/>
  <c r="AW115" i="2"/>
  <c r="AW123" i="2"/>
  <c r="AW131" i="2"/>
  <c r="AW139" i="2"/>
  <c r="AW147" i="2"/>
  <c r="AW155" i="2"/>
  <c r="AW163" i="2"/>
  <c r="AW171" i="2"/>
  <c r="AW179" i="2"/>
  <c r="AW187" i="2"/>
  <c r="AW195" i="2"/>
  <c r="AW203" i="2"/>
  <c r="AW211" i="2"/>
  <c r="AW219" i="2"/>
  <c r="AW227" i="2"/>
  <c r="AW235" i="2"/>
  <c r="AW22" i="2"/>
  <c r="AW70" i="2"/>
  <c r="AW102" i="2"/>
  <c r="AW126" i="2"/>
  <c r="AW158" i="2"/>
  <c r="AW198" i="2"/>
  <c r="AW222" i="2"/>
  <c r="AW12" i="2"/>
  <c r="AW20" i="2"/>
  <c r="AW28" i="2"/>
  <c r="AW36" i="2"/>
  <c r="AW44" i="2"/>
  <c r="AW52" i="2"/>
  <c r="AW60" i="2"/>
  <c r="AW68" i="2"/>
  <c r="AW76" i="2"/>
  <c r="AW84" i="2"/>
  <c r="AW92" i="2"/>
  <c r="AW100" i="2"/>
  <c r="AW108" i="2"/>
  <c r="AW116" i="2"/>
  <c r="AW124" i="2"/>
  <c r="AW132" i="2"/>
  <c r="AW140" i="2"/>
  <c r="AW148" i="2"/>
  <c r="AW156" i="2"/>
  <c r="AW164" i="2"/>
  <c r="AW172" i="2"/>
  <c r="AW180" i="2"/>
  <c r="AW188" i="2"/>
  <c r="AW196" i="2"/>
  <c r="AW204" i="2"/>
  <c r="AW212" i="2"/>
  <c r="AW220" i="2"/>
  <c r="AW228" i="2"/>
  <c r="AW236" i="2"/>
  <c r="AW13" i="2"/>
  <c r="AW21" i="2"/>
  <c r="AW29" i="2"/>
  <c r="AW37" i="2"/>
  <c r="AW45" i="2"/>
  <c r="AW53" i="2"/>
  <c r="AW61" i="2"/>
  <c r="AW69" i="2"/>
  <c r="AW77" i="2"/>
  <c r="AW85" i="2"/>
  <c r="AW93" i="2"/>
  <c r="AW101" i="2"/>
  <c r="AW109" i="2"/>
  <c r="AW117" i="2"/>
  <c r="AW125" i="2"/>
  <c r="AW133" i="2"/>
  <c r="AW141" i="2"/>
  <c r="AW149" i="2"/>
  <c r="AW157" i="2"/>
  <c r="AW165" i="2"/>
  <c r="AW173" i="2"/>
  <c r="AW181" i="2"/>
  <c r="AW189" i="2"/>
  <c r="AW197" i="2"/>
  <c r="AW205" i="2"/>
  <c r="AW213" i="2"/>
  <c r="AW221" i="2"/>
  <c r="AW229" i="2"/>
  <c r="AW237" i="2"/>
  <c r="AW30" i="2"/>
  <c r="AW118" i="2"/>
  <c r="AW190" i="2"/>
  <c r="AW15" i="2"/>
  <c r="AW23" i="2"/>
  <c r="AW31" i="2"/>
  <c r="AW39" i="2"/>
  <c r="AW47" i="2"/>
  <c r="AW55" i="2"/>
  <c r="AW63" i="2"/>
  <c r="AW71" i="2"/>
  <c r="AW79" i="2"/>
  <c r="AW87" i="2"/>
  <c r="AW95" i="2"/>
  <c r="AW103" i="2"/>
  <c r="AW111" i="2"/>
  <c r="AW119" i="2"/>
  <c r="AW127" i="2"/>
  <c r="AW135" i="2"/>
  <c r="AW143" i="2"/>
  <c r="AW151" i="2"/>
  <c r="AW159" i="2"/>
  <c r="AW167" i="2"/>
  <c r="AW175" i="2"/>
  <c r="AW183" i="2"/>
  <c r="AW191" i="2"/>
  <c r="AW199" i="2"/>
  <c r="AW207" i="2"/>
  <c r="AW215" i="2"/>
  <c r="AW223" i="2"/>
  <c r="AW231" i="2"/>
  <c r="AW239" i="2"/>
  <c r="D8" i="14" s="1"/>
  <c r="G8" i="14" s="1"/>
  <c r="AW54" i="2"/>
  <c r="AW94" i="2"/>
  <c r="AW142" i="2"/>
  <c r="AW166" i="2"/>
  <c r="AW214" i="2"/>
  <c r="BN7" i="2"/>
  <c r="P1187" i="10"/>
  <c r="P1326" i="10"/>
  <c r="P929" i="10"/>
  <c r="P1332" i="10"/>
  <c r="P1670" i="10"/>
  <c r="P1235" i="10"/>
  <c r="O680" i="10"/>
  <c r="O909" i="10"/>
  <c r="P651" i="10"/>
  <c r="P591" i="10"/>
  <c r="P1698" i="10"/>
  <c r="O1262" i="10"/>
  <c r="O768" i="10"/>
  <c r="P699" i="10"/>
  <c r="O1171" i="10"/>
  <c r="P1164" i="10"/>
  <c r="P677" i="10"/>
  <c r="P641" i="10"/>
  <c r="P1636" i="10"/>
  <c r="P734" i="10"/>
  <c r="P719" i="10"/>
  <c r="P1639" i="10"/>
  <c r="P937" i="10"/>
  <c r="P814" i="10"/>
  <c r="P752" i="10"/>
  <c r="P605" i="10"/>
  <c r="P1738" i="10"/>
  <c r="P1318" i="10"/>
  <c r="P1238" i="10"/>
  <c r="P776" i="10"/>
  <c r="P735" i="10"/>
  <c r="O715" i="10"/>
  <c r="P618" i="10"/>
  <c r="P1700" i="10"/>
  <c r="P1638" i="10"/>
  <c r="O1211" i="10"/>
  <c r="O941" i="10"/>
  <c r="P770" i="10"/>
  <c r="P670" i="10"/>
  <c r="O643" i="10"/>
  <c r="P624" i="10"/>
  <c r="P1818" i="10"/>
  <c r="P1316" i="10"/>
  <c r="O693" i="10"/>
  <c r="P1565" i="10"/>
  <c r="O1223" i="10"/>
  <c r="P1099" i="10"/>
  <c r="O1061" i="10"/>
  <c r="P1038" i="10"/>
  <c r="O889" i="10"/>
  <c r="O983" i="10"/>
  <c r="P983" i="10"/>
  <c r="O894" i="10"/>
  <c r="P894" i="10"/>
  <c r="O1485" i="10"/>
  <c r="P1485" i="10"/>
  <c r="O987" i="10"/>
  <c r="P987" i="10"/>
  <c r="O583" i="10"/>
  <c r="P583" i="10"/>
  <c r="O1381" i="10"/>
  <c r="P1381" i="10"/>
  <c r="P1702" i="10"/>
  <c r="P1685" i="10"/>
  <c r="P1461" i="10"/>
  <c r="P1395" i="10"/>
  <c r="P1357" i="10"/>
  <c r="P1176" i="10"/>
  <c r="P990" i="10"/>
  <c r="O893" i="10"/>
  <c r="O832" i="10"/>
  <c r="P721" i="10"/>
  <c r="O713" i="10"/>
  <c r="P1734" i="10"/>
  <c r="P1701" i="10"/>
  <c r="O1139" i="10"/>
  <c r="O1113" i="10"/>
  <c r="P959" i="10"/>
  <c r="O892" i="10"/>
  <c r="O844" i="10"/>
  <c r="P826" i="10"/>
  <c r="P808" i="10"/>
  <c r="P802" i="10"/>
  <c r="P790" i="10"/>
  <c r="O784" i="10"/>
  <c r="P778" i="10"/>
  <c r="P611" i="10"/>
  <c r="P1379" i="10"/>
  <c r="P1336" i="10"/>
  <c r="O1119" i="10"/>
  <c r="P1006" i="10"/>
  <c r="O964" i="10"/>
  <c r="P908" i="10"/>
  <c r="P874" i="10"/>
  <c r="O869" i="10"/>
  <c r="P731" i="10"/>
  <c r="P676" i="10"/>
  <c r="P667" i="10"/>
  <c r="O655" i="10"/>
  <c r="P640" i="10"/>
  <c r="P634" i="10"/>
  <c r="P587" i="10"/>
  <c r="P1756" i="10"/>
  <c r="P1732" i="10"/>
  <c r="P1682" i="10"/>
  <c r="P1573" i="10"/>
  <c r="P1435" i="10"/>
  <c r="P1312" i="10"/>
  <c r="O1298" i="10"/>
  <c r="O1270" i="10"/>
  <c r="O1143" i="10"/>
  <c r="P1124" i="10"/>
  <c r="P976" i="10"/>
  <c r="O969" i="10"/>
  <c r="O938" i="10"/>
  <c r="O900" i="10"/>
  <c r="O723" i="10"/>
  <c r="O709" i="10"/>
  <c r="O675" i="10"/>
  <c r="O659" i="10"/>
  <c r="O615" i="10"/>
  <c r="P1717" i="10"/>
  <c r="P1686" i="10"/>
  <c r="P1637" i="10"/>
  <c r="P1509" i="10"/>
  <c r="P1445" i="10"/>
  <c r="P1429" i="10"/>
  <c r="P1257" i="10"/>
  <c r="O1177" i="10"/>
  <c r="O1161" i="10"/>
  <c r="P1148" i="10"/>
  <c r="P943" i="10"/>
  <c r="O746" i="10"/>
  <c r="O729" i="10"/>
  <c r="P692" i="10"/>
  <c r="O665" i="10"/>
  <c r="P642" i="10"/>
  <c r="P2096" i="10"/>
  <c r="O2096" i="10"/>
  <c r="P2068" i="10"/>
  <c r="O2068" i="10"/>
  <c r="P2032" i="10"/>
  <c r="O2032" i="10"/>
  <c r="P1996" i="10"/>
  <c r="O1996" i="10"/>
  <c r="P1968" i="10"/>
  <c r="O1968" i="10"/>
  <c r="P1920" i="10"/>
  <c r="O1920" i="10"/>
  <c r="P1908" i="10"/>
  <c r="O1908" i="10"/>
  <c r="P1888" i="10"/>
  <c r="O1888" i="10"/>
  <c r="P1876" i="10"/>
  <c r="O1876" i="10"/>
  <c r="O1811" i="10"/>
  <c r="P1811" i="10"/>
  <c r="O1803" i="10"/>
  <c r="P1803" i="10"/>
  <c r="P2088" i="10"/>
  <c r="O2088" i="10"/>
  <c r="P2060" i="10"/>
  <c r="O2060" i="10"/>
  <c r="P2016" i="10"/>
  <c r="O2016" i="10"/>
  <c r="P1988" i="10"/>
  <c r="O1988" i="10"/>
  <c r="P1952" i="10"/>
  <c r="O1952" i="10"/>
  <c r="O1795" i="10"/>
  <c r="P1795" i="10"/>
  <c r="P2087" i="10"/>
  <c r="O2087" i="10"/>
  <c r="P2080" i="10"/>
  <c r="O2080" i="10"/>
  <c r="P2044" i="10"/>
  <c r="O2044" i="10"/>
  <c r="O1913" i="10"/>
  <c r="P1913" i="10"/>
  <c r="P1900" i="10"/>
  <c r="O1900" i="10"/>
  <c r="O1881" i="10"/>
  <c r="P1881" i="10"/>
  <c r="O1867" i="10"/>
  <c r="P1867" i="10"/>
  <c r="O1787" i="10"/>
  <c r="P1787" i="10"/>
  <c r="P2008" i="10"/>
  <c r="O2008" i="10"/>
  <c r="P1972" i="10"/>
  <c r="O1972" i="10"/>
  <c r="O1925" i="10"/>
  <c r="P1925" i="10"/>
  <c r="O1905" i="10"/>
  <c r="P1905" i="10"/>
  <c r="O1893" i="10"/>
  <c r="P1893" i="10"/>
  <c r="O1873" i="10"/>
  <c r="P1873" i="10"/>
  <c r="O1859" i="10"/>
  <c r="P1859" i="10"/>
  <c r="O1851" i="10"/>
  <c r="P1851" i="10"/>
  <c r="O1779" i="10"/>
  <c r="P1779" i="10"/>
  <c r="P2064" i="10"/>
  <c r="O2064" i="10"/>
  <c r="P2036" i="10"/>
  <c r="O2036" i="10"/>
  <c r="P2028" i="10"/>
  <c r="O2028" i="10"/>
  <c r="P2000" i="10"/>
  <c r="O2000" i="10"/>
  <c r="P1964" i="10"/>
  <c r="O1964" i="10"/>
  <c r="P1924" i="10"/>
  <c r="O1924" i="10"/>
  <c r="P1904" i="10"/>
  <c r="O1904" i="10"/>
  <c r="P1892" i="10"/>
  <c r="O1892" i="10"/>
  <c r="P1872" i="10"/>
  <c r="O1872" i="10"/>
  <c r="O1843" i="10"/>
  <c r="P1843" i="10"/>
  <c r="O1835" i="10"/>
  <c r="P1835" i="10"/>
  <c r="O1771" i="10"/>
  <c r="P1771" i="10"/>
  <c r="P2056" i="10"/>
  <c r="O2056" i="10"/>
  <c r="P2020" i="10"/>
  <c r="O2020" i="10"/>
  <c r="P1984" i="10"/>
  <c r="O1984" i="10"/>
  <c r="P1956" i="10"/>
  <c r="O1956" i="10"/>
  <c r="O1827" i="10"/>
  <c r="P1827" i="10"/>
  <c r="P2095" i="10"/>
  <c r="O2095" i="10"/>
  <c r="P2076" i="10"/>
  <c r="O2076" i="10"/>
  <c r="P2048" i="10"/>
  <c r="O2048" i="10"/>
  <c r="P1916" i="10"/>
  <c r="O1916" i="10"/>
  <c r="O1897" i="10"/>
  <c r="P1897" i="10"/>
  <c r="P1884" i="10"/>
  <c r="O1884" i="10"/>
  <c r="O1819" i="10"/>
  <c r="P1819" i="10"/>
  <c r="P2004" i="10"/>
  <c r="O2004" i="10"/>
  <c r="P1976" i="10"/>
  <c r="O1976" i="10"/>
  <c r="O1921" i="10"/>
  <c r="P1921" i="10"/>
  <c r="O1909" i="10"/>
  <c r="P1909" i="10"/>
  <c r="O1889" i="10"/>
  <c r="P1889" i="10"/>
  <c r="O1877" i="10"/>
  <c r="P1877" i="10"/>
  <c r="O2103" i="10"/>
  <c r="O2052" i="10"/>
  <c r="O2024" i="10"/>
  <c r="O1992" i="10"/>
  <c r="O1960" i="10"/>
  <c r="P1917" i="10"/>
  <c r="P1901" i="10"/>
  <c r="P1812" i="10"/>
  <c r="P1747" i="10"/>
  <c r="P1735" i="10"/>
  <c r="O1690" i="10"/>
  <c r="P1690" i="10"/>
  <c r="P1668" i="10"/>
  <c r="O1493" i="10"/>
  <c r="P1493" i="10"/>
  <c r="O1477" i="10"/>
  <c r="P1477" i="10"/>
  <c r="O1453" i="10"/>
  <c r="P1453" i="10"/>
  <c r="O1419" i="10"/>
  <c r="P1419" i="10"/>
  <c r="O1383" i="10"/>
  <c r="P1383" i="10"/>
  <c r="O1365" i="10"/>
  <c r="P1365" i="10"/>
  <c r="O1216" i="10"/>
  <c r="P1216" i="10"/>
  <c r="O1192" i="10"/>
  <c r="P1192" i="10"/>
  <c r="O1186" i="10"/>
  <c r="P1186" i="10"/>
  <c r="O1157" i="10"/>
  <c r="P1157" i="10"/>
  <c r="O1125" i="10"/>
  <c r="P1051" i="10"/>
  <c r="O1051" i="10"/>
  <c r="O1013" i="10"/>
  <c r="P995" i="10"/>
  <c r="P989" i="10"/>
  <c r="O989" i="10"/>
  <c r="O846" i="10"/>
  <c r="P846" i="10"/>
  <c r="O1642" i="10"/>
  <c r="P1642" i="10"/>
  <c r="P1191" i="10"/>
  <c r="O1191" i="10"/>
  <c r="P1167" i="10"/>
  <c r="O1167" i="10"/>
  <c r="P1137" i="10"/>
  <c r="O1137" i="10"/>
  <c r="P979" i="10"/>
  <c r="O979" i="10"/>
  <c r="O953" i="10"/>
  <c r="P953" i="10"/>
  <c r="P922" i="10"/>
  <c r="O922" i="10"/>
  <c r="P888" i="10"/>
  <c r="O888" i="10"/>
  <c r="P1802" i="10"/>
  <c r="P1788" i="10"/>
  <c r="P1730" i="10"/>
  <c r="O1718" i="10"/>
  <c r="P1718" i="10"/>
  <c r="O1684" i="10"/>
  <c r="P1684" i="10"/>
  <c r="P1653" i="10"/>
  <c r="O1328" i="10"/>
  <c r="P1328" i="10"/>
  <c r="O1210" i="10"/>
  <c r="P1210" i="10"/>
  <c r="O1102" i="10"/>
  <c r="P1102" i="10"/>
  <c r="P1079" i="10"/>
  <c r="O1079" i="10"/>
  <c r="P1049" i="10"/>
  <c r="O1049" i="10"/>
  <c r="P1005" i="10"/>
  <c r="O978" i="10"/>
  <c r="P978" i="10"/>
  <c r="P971" i="10"/>
  <c r="O971" i="10"/>
  <c r="O921" i="10"/>
  <c r="P921" i="10"/>
  <c r="P897" i="10"/>
  <c r="O897" i="10"/>
  <c r="P857" i="10"/>
  <c r="O857" i="10"/>
  <c r="P851" i="10"/>
  <c r="O851" i="10"/>
  <c r="P1764" i="10"/>
  <c r="P1755" i="10"/>
  <c r="P1722" i="10"/>
  <c r="O1706" i="10"/>
  <c r="P1706" i="10"/>
  <c r="P1687" i="10"/>
  <c r="O1671" i="10"/>
  <c r="P1671" i="10"/>
  <c r="O1666" i="10"/>
  <c r="P1666" i="10"/>
  <c r="O1411" i="10"/>
  <c r="P1411" i="10"/>
  <c r="O1373" i="10"/>
  <c r="P1373" i="10"/>
  <c r="P1282" i="10"/>
  <c r="O1282" i="10"/>
  <c r="P1227" i="10"/>
  <c r="O1227" i="10"/>
  <c r="O1189" i="10"/>
  <c r="P1189" i="10"/>
  <c r="O1136" i="10"/>
  <c r="P1136" i="10"/>
  <c r="O1130" i="10"/>
  <c r="P1130" i="10"/>
  <c r="O1123" i="10"/>
  <c r="P1123" i="10"/>
  <c r="O1011" i="10"/>
  <c r="P1011" i="10"/>
  <c r="O999" i="10"/>
  <c r="P999" i="10"/>
  <c r="O896" i="10"/>
  <c r="P896" i="10"/>
  <c r="O850" i="10"/>
  <c r="P850" i="10"/>
  <c r="P1796" i="10"/>
  <c r="O1658" i="10"/>
  <c r="P1658" i="10"/>
  <c r="O1652" i="10"/>
  <c r="P1652" i="10"/>
  <c r="P1558" i="10"/>
  <c r="O1558" i="10"/>
  <c r="O1367" i="10"/>
  <c r="P1367" i="10"/>
  <c r="O1310" i="10"/>
  <c r="P1310" i="10"/>
  <c r="O1226" i="10"/>
  <c r="P1226" i="10"/>
  <c r="O1213" i="10"/>
  <c r="P1213" i="10"/>
  <c r="O1209" i="10"/>
  <c r="P1209" i="10"/>
  <c r="P1147" i="10"/>
  <c r="O1147" i="10"/>
  <c r="O1062" i="10"/>
  <c r="P1062" i="10"/>
  <c r="P1055" i="10"/>
  <c r="O1055" i="10"/>
  <c r="P919" i="10"/>
  <c r="O919" i="10"/>
  <c r="O1397" i="10"/>
  <c r="P1397" i="10"/>
  <c r="O2104" i="10"/>
  <c r="O2072" i="10"/>
  <c r="O2040" i="10"/>
  <c r="O2012" i="10"/>
  <c r="O1980" i="10"/>
  <c r="O1948" i="10"/>
  <c r="O1944" i="10"/>
  <c r="O1940" i="10"/>
  <c r="O1936" i="10"/>
  <c r="O1932" i="10"/>
  <c r="O1928" i="10"/>
  <c r="O1912" i="10"/>
  <c r="O1896" i="10"/>
  <c r="O1880" i="10"/>
  <c r="P1772" i="10"/>
  <c r="P1763" i="10"/>
  <c r="P1716" i="10"/>
  <c r="O1525" i="10"/>
  <c r="P1525" i="10"/>
  <c r="O1479" i="10"/>
  <c r="P1479" i="10"/>
  <c r="O1415" i="10"/>
  <c r="P1415" i="10"/>
  <c r="O1399" i="10"/>
  <c r="P1399" i="10"/>
  <c r="O1344" i="10"/>
  <c r="P1344" i="10"/>
  <c r="P1302" i="10"/>
  <c r="O1302" i="10"/>
  <c r="O1237" i="10"/>
  <c r="P1237" i="10"/>
  <c r="O1195" i="10"/>
  <c r="P1195" i="10"/>
  <c r="O1170" i="10"/>
  <c r="P1170" i="10"/>
  <c r="O1146" i="10"/>
  <c r="P1146" i="10"/>
  <c r="O1003" i="10"/>
  <c r="P1003" i="10"/>
  <c r="O998" i="10"/>
  <c r="P998" i="10"/>
  <c r="O991" i="10"/>
  <c r="P991" i="10"/>
  <c r="P925" i="10"/>
  <c r="O925" i="10"/>
  <c r="O1703" i="10"/>
  <c r="P1703" i="10"/>
  <c r="P1550" i="10"/>
  <c r="O1550" i="10"/>
  <c r="O1437" i="10"/>
  <c r="P1437" i="10"/>
  <c r="O1421" i="10"/>
  <c r="P1421" i="10"/>
  <c r="O1308" i="10"/>
  <c r="P1308" i="10"/>
  <c r="P1254" i="10"/>
  <c r="O1254" i="10"/>
  <c r="O1218" i="10"/>
  <c r="P1218" i="10"/>
  <c r="O1194" i="10"/>
  <c r="P1194" i="10"/>
  <c r="O1145" i="10"/>
  <c r="P1145" i="10"/>
  <c r="P1045" i="10"/>
  <c r="O1045" i="10"/>
  <c r="O1030" i="10"/>
  <c r="P1030" i="10"/>
  <c r="P997" i="10"/>
  <c r="O997" i="10"/>
  <c r="O981" i="10"/>
  <c r="P968" i="10"/>
  <c r="O968" i="10"/>
  <c r="O1714" i="10"/>
  <c r="P1714" i="10"/>
  <c r="O1463" i="10"/>
  <c r="P1463" i="10"/>
  <c r="O1348" i="10"/>
  <c r="P1348" i="10"/>
  <c r="O1185" i="10"/>
  <c r="P1185" i="10"/>
  <c r="P1719" i="10"/>
  <c r="P1655" i="10"/>
  <c r="O1427" i="10"/>
  <c r="P1427" i="10"/>
  <c r="O1413" i="10"/>
  <c r="P1413" i="10"/>
  <c r="O1403" i="10"/>
  <c r="P1403" i="10"/>
  <c r="O1389" i="10"/>
  <c r="P1389" i="10"/>
  <c r="O1236" i="10"/>
  <c r="P1236" i="10"/>
  <c r="P1217" i="10"/>
  <c r="O1217" i="10"/>
  <c r="O1007" i="10"/>
  <c r="P1007" i="10"/>
  <c r="O974" i="10"/>
  <c r="P974" i="10"/>
  <c r="P954" i="10"/>
  <c r="O954" i="10"/>
  <c r="P930" i="10"/>
  <c r="O930" i="10"/>
  <c r="O910" i="10"/>
  <c r="O878" i="10"/>
  <c r="P878" i="10"/>
  <c r="O866" i="10"/>
  <c r="P866" i="10"/>
  <c r="O1286" i="10"/>
  <c r="O1203" i="10"/>
  <c r="P1188" i="10"/>
  <c r="P1172" i="10"/>
  <c r="P1140" i="10"/>
  <c r="O1095" i="10"/>
  <c r="P1083" i="10"/>
  <c r="P1078" i="10"/>
  <c r="O933" i="10"/>
  <c r="O885" i="10"/>
  <c r="P1641" i="10"/>
  <c r="P1563" i="10"/>
  <c r="P1447" i="10"/>
  <c r="P1431" i="10"/>
  <c r="P1273" i="10"/>
  <c r="P1086" i="10"/>
  <c r="P1059" i="10"/>
  <c r="P1022" i="10"/>
  <c r="P994" i="10"/>
  <c r="P927" i="10"/>
  <c r="P890" i="10"/>
  <c r="O860" i="10"/>
  <c r="P1334" i="10"/>
  <c r="P1320" i="10"/>
  <c r="P1289" i="10"/>
  <c r="O1278" i="10"/>
  <c r="O1250" i="10"/>
  <c r="P1212" i="10"/>
  <c r="P1196" i="10"/>
  <c r="O1115" i="10"/>
  <c r="O1109" i="10"/>
  <c r="O1103" i="10"/>
  <c r="P1075" i="10"/>
  <c r="O1069" i="10"/>
  <c r="P961" i="10"/>
  <c r="O868" i="10"/>
  <c r="O864" i="10"/>
  <c r="P1674" i="10"/>
  <c r="P1654" i="10"/>
  <c r="P1650" i="10"/>
  <c r="P1581" i="10"/>
  <c r="P1571" i="10"/>
  <c r="P1324" i="10"/>
  <c r="O1294" i="10"/>
  <c r="O1266" i="10"/>
  <c r="P1232" i="10"/>
  <c r="O1163" i="10"/>
  <c r="O1091" i="10"/>
  <c r="O1085" i="10"/>
  <c r="P1014" i="10"/>
  <c r="P986" i="10"/>
  <c r="P982" i="10"/>
  <c r="P935" i="10"/>
  <c r="O912" i="10"/>
  <c r="P738" i="10"/>
  <c r="O738" i="10"/>
  <c r="P684" i="10"/>
  <c r="O684" i="10"/>
  <c r="P759" i="10"/>
  <c r="O759" i="10"/>
  <c r="P751" i="10"/>
  <c r="O751" i="10"/>
  <c r="P706" i="10"/>
  <c r="O706" i="10"/>
  <c r="O612" i="10"/>
  <c r="P612" i="10"/>
  <c r="P757" i="10"/>
  <c r="O757" i="10"/>
  <c r="P732" i="10"/>
  <c r="O732" i="10"/>
  <c r="O682" i="10"/>
  <c r="P682" i="10"/>
  <c r="P668" i="10"/>
  <c r="O668" i="10"/>
  <c r="O599" i="10"/>
  <c r="P599" i="10"/>
  <c r="P765" i="10"/>
  <c r="O765" i="10"/>
  <c r="P749" i="10"/>
  <c r="O749" i="10"/>
  <c r="O616" i="10"/>
  <c r="P616" i="10"/>
  <c r="P842" i="10"/>
  <c r="O842" i="10"/>
  <c r="P741" i="10"/>
  <c r="O741" i="10"/>
  <c r="P639" i="10"/>
  <c r="O639" i="10"/>
  <c r="O638" i="10"/>
  <c r="P638" i="10"/>
  <c r="P781" i="10"/>
  <c r="O781" i="10"/>
  <c r="P722" i="10"/>
  <c r="O722" i="10"/>
  <c r="P806" i="10"/>
  <c r="O760" i="10"/>
  <c r="P750" i="10"/>
  <c r="O743" i="10"/>
  <c r="P724" i="10"/>
  <c r="O716" i="10"/>
  <c r="P702" i="10"/>
  <c r="O690" i="10"/>
  <c r="O687" i="10"/>
  <c r="O683" i="10"/>
  <c r="O637" i="10"/>
  <c r="P630" i="10"/>
  <c r="P834" i="10"/>
  <c r="O821" i="10"/>
  <c r="O813" i="10"/>
  <c r="O800" i="10"/>
  <c r="P786" i="10"/>
  <c r="P766" i="10"/>
  <c r="P762" i="10"/>
  <c r="P742" i="10"/>
  <c r="O712" i="10"/>
  <c r="P708" i="10"/>
  <c r="O700" i="10"/>
  <c r="P689" i="10"/>
  <c r="O674" i="10"/>
  <c r="O658" i="10"/>
  <c r="O645" i="10"/>
  <c r="P482" i="10"/>
  <c r="P838" i="10"/>
  <c r="P824" i="10"/>
  <c r="P816" i="10"/>
  <c r="P794" i="10"/>
  <c r="P758" i="10"/>
  <c r="P754" i="10"/>
  <c r="P744" i="10"/>
  <c r="P737" i="10"/>
  <c r="P725" i="10"/>
  <c r="O707" i="10"/>
  <c r="P703" i="10"/>
  <c r="O681" i="10"/>
  <c r="P631" i="10"/>
  <c r="O845" i="10"/>
  <c r="P820" i="10"/>
  <c r="P812" i="10"/>
  <c r="P714" i="10"/>
  <c r="O691" i="10"/>
  <c r="P657" i="10"/>
  <c r="O652" i="10"/>
  <c r="O649" i="10"/>
  <c r="P593" i="10"/>
  <c r="O2128" i="10"/>
  <c r="P2128" i="10"/>
  <c r="O2077" i="10"/>
  <c r="P2077" i="10"/>
  <c r="O2045" i="10"/>
  <c r="P2045" i="10"/>
  <c r="O1953" i="10"/>
  <c r="P1953" i="10"/>
  <c r="P2130" i="10"/>
  <c r="O2130" i="10"/>
  <c r="P2122" i="10"/>
  <c r="O2122" i="10"/>
  <c r="P2114" i="10"/>
  <c r="O2114" i="10"/>
  <c r="P2106" i="10"/>
  <c r="O2106" i="10"/>
  <c r="P2084" i="10"/>
  <c r="O2084" i="10"/>
  <c r="P2074" i="10"/>
  <c r="O2074" i="10"/>
  <c r="O2069" i="10"/>
  <c r="P2069" i="10"/>
  <c r="P2042" i="10"/>
  <c r="O2042" i="10"/>
  <c r="O2037" i="10"/>
  <c r="P2037" i="10"/>
  <c r="P2014" i="10"/>
  <c r="O2014" i="10"/>
  <c r="O2009" i="10"/>
  <c r="P2009" i="10"/>
  <c r="P1982" i="10"/>
  <c r="O1982" i="10"/>
  <c r="O1977" i="10"/>
  <c r="P1977" i="10"/>
  <c r="P1950" i="10"/>
  <c r="O1950" i="10"/>
  <c r="O2137" i="10"/>
  <c r="P2137" i="10"/>
  <c r="P2129" i="10"/>
  <c r="O2129" i="10"/>
  <c r="P2121" i="10"/>
  <c r="O2121" i="10"/>
  <c r="P2113" i="10"/>
  <c r="O2113" i="10"/>
  <c r="P2105" i="10"/>
  <c r="O2105" i="10"/>
  <c r="O2083" i="10"/>
  <c r="P2083" i="10"/>
  <c r="P2078" i="10"/>
  <c r="O2078" i="10"/>
  <c r="O2073" i="10"/>
  <c r="P2073" i="10"/>
  <c r="P2046" i="10"/>
  <c r="O2046" i="10"/>
  <c r="O2041" i="10"/>
  <c r="P2041" i="10"/>
  <c r="P2018" i="10"/>
  <c r="O2018" i="10"/>
  <c r="P1986" i="10"/>
  <c r="O1986" i="10"/>
  <c r="O1981" i="10"/>
  <c r="P1981" i="10"/>
  <c r="P1954" i="10"/>
  <c r="O1954" i="10"/>
  <c r="O1949" i="10"/>
  <c r="P1949" i="10"/>
  <c r="O1945" i="10"/>
  <c r="P1945" i="10"/>
  <c r="O1941" i="10"/>
  <c r="P1941" i="10"/>
  <c r="O1937" i="10"/>
  <c r="P1937" i="10"/>
  <c r="O1933" i="10"/>
  <c r="P1933" i="10"/>
  <c r="O1929" i="10"/>
  <c r="P1929" i="10"/>
  <c r="O2112" i="10"/>
  <c r="P2112" i="10"/>
  <c r="P2082" i="10"/>
  <c r="O2082" i="10"/>
  <c r="P2022" i="10"/>
  <c r="O2022" i="10"/>
  <c r="P1958" i="10"/>
  <c r="O1958" i="10"/>
  <c r="P2135" i="10"/>
  <c r="O2135" i="10"/>
  <c r="O2127" i="10"/>
  <c r="P2127" i="10"/>
  <c r="P2119" i="10"/>
  <c r="O2119" i="10"/>
  <c r="P2111" i="10"/>
  <c r="O2111" i="10"/>
  <c r="O2091" i="10"/>
  <c r="P2091" i="10"/>
  <c r="P2081" i="10"/>
  <c r="O2081" i="10"/>
  <c r="P2054" i="10"/>
  <c r="O2054" i="10"/>
  <c r="O2049" i="10"/>
  <c r="P2049" i="10"/>
  <c r="P2026" i="10"/>
  <c r="O2026" i="10"/>
  <c r="O2021" i="10"/>
  <c r="P2021" i="10"/>
  <c r="P1994" i="10"/>
  <c r="O1994" i="10"/>
  <c r="P1962" i="10"/>
  <c r="O1962" i="10"/>
  <c r="O1957" i="10"/>
  <c r="P1957" i="10"/>
  <c r="O1870" i="10"/>
  <c r="P1870" i="10"/>
  <c r="O1854" i="10"/>
  <c r="P1854" i="10"/>
  <c r="O1838" i="10"/>
  <c r="P1838" i="10"/>
  <c r="O2120" i="10"/>
  <c r="P2120" i="10"/>
  <c r="O2017" i="10"/>
  <c r="P2017" i="10"/>
  <c r="P1990" i="10"/>
  <c r="O1990" i="10"/>
  <c r="P2134" i="10"/>
  <c r="O2134" i="10"/>
  <c r="P2126" i="10"/>
  <c r="O2126" i="10"/>
  <c r="O2118" i="10"/>
  <c r="P2118" i="10"/>
  <c r="O2110" i="10"/>
  <c r="P2110" i="10"/>
  <c r="P2100" i="10"/>
  <c r="O2100" i="10"/>
  <c r="P2090" i="10"/>
  <c r="O2090" i="10"/>
  <c r="P2058" i="10"/>
  <c r="O2058" i="10"/>
  <c r="O2053" i="10"/>
  <c r="P2053" i="10"/>
  <c r="O2035" i="10"/>
  <c r="P2035" i="10"/>
  <c r="P2030" i="10"/>
  <c r="O2030" i="10"/>
  <c r="O2025" i="10"/>
  <c r="P2025" i="10"/>
  <c r="P1998" i="10"/>
  <c r="O1998" i="10"/>
  <c r="O1993" i="10"/>
  <c r="P1993" i="10"/>
  <c r="P1966" i="10"/>
  <c r="O1966" i="10"/>
  <c r="O1961" i="10"/>
  <c r="P1961" i="10"/>
  <c r="P2133" i="10"/>
  <c r="O2133" i="10"/>
  <c r="P2125" i="10"/>
  <c r="O2125" i="10"/>
  <c r="P2117" i="10"/>
  <c r="P2109" i="10"/>
  <c r="O2109" i="10"/>
  <c r="O2099" i="10"/>
  <c r="P2099" i="10"/>
  <c r="P2089" i="10"/>
  <c r="O2089" i="10"/>
  <c r="P2062" i="10"/>
  <c r="O2062" i="10"/>
  <c r="O2057" i="10"/>
  <c r="P2057" i="10"/>
  <c r="P2034" i="10"/>
  <c r="O2034" i="10"/>
  <c r="O2029" i="10"/>
  <c r="P2029" i="10"/>
  <c r="P2002" i="10"/>
  <c r="O2002" i="10"/>
  <c r="O1997" i="10"/>
  <c r="P1997" i="10"/>
  <c r="P1970" i="10"/>
  <c r="O1970" i="10"/>
  <c r="O1965" i="10"/>
  <c r="P1965" i="10"/>
  <c r="O2136" i="10"/>
  <c r="P2136" i="10"/>
  <c r="P2092" i="10"/>
  <c r="O2092" i="10"/>
  <c r="P2050" i="10"/>
  <c r="O2050" i="10"/>
  <c r="O1985" i="10"/>
  <c r="P1985" i="10"/>
  <c r="O2132" i="10"/>
  <c r="P2132" i="10"/>
  <c r="O2124" i="10"/>
  <c r="P2124" i="10"/>
  <c r="O2116" i="10"/>
  <c r="P2116" i="10"/>
  <c r="O2108" i="10"/>
  <c r="P2108" i="10"/>
  <c r="P2098" i="10"/>
  <c r="O2098" i="10"/>
  <c r="P2066" i="10"/>
  <c r="O2066" i="10"/>
  <c r="O2061" i="10"/>
  <c r="P2061" i="10"/>
  <c r="O2033" i="10"/>
  <c r="P2033" i="10"/>
  <c r="P2006" i="10"/>
  <c r="O2006" i="10"/>
  <c r="O2001" i="10"/>
  <c r="P2001" i="10"/>
  <c r="P1974" i="10"/>
  <c r="O1974" i="10"/>
  <c r="O1969" i="10"/>
  <c r="P1969" i="10"/>
  <c r="O2131" i="10"/>
  <c r="P2131" i="10"/>
  <c r="O2123" i="10"/>
  <c r="P2123" i="10"/>
  <c r="P2115" i="10"/>
  <c r="O2115" i="10"/>
  <c r="P2107" i="10"/>
  <c r="O2107" i="10"/>
  <c r="O2097" i="10"/>
  <c r="P2097" i="10"/>
  <c r="P2070" i="10"/>
  <c r="O2070" i="10"/>
  <c r="O2065" i="10"/>
  <c r="P2065" i="10"/>
  <c r="P2038" i="10"/>
  <c r="O2038" i="10"/>
  <c r="P2010" i="10"/>
  <c r="O2010" i="10"/>
  <c r="O2005" i="10"/>
  <c r="P2005" i="10"/>
  <c r="P1978" i="10"/>
  <c r="O1978" i="10"/>
  <c r="O1973" i="10"/>
  <c r="P1973" i="10"/>
  <c r="O1862" i="10"/>
  <c r="P1862" i="10"/>
  <c r="O1846" i="10"/>
  <c r="P1846" i="10"/>
  <c r="O1830" i="10"/>
  <c r="P1830" i="10"/>
  <c r="O1839" i="10"/>
  <c r="P1839" i="10"/>
  <c r="O1784" i="10"/>
  <c r="P1784" i="10"/>
  <c r="O1693" i="10"/>
  <c r="P1693" i="10"/>
  <c r="P1590" i="10"/>
  <c r="O1590" i="10"/>
  <c r="O1531" i="10"/>
  <c r="P1531" i="10"/>
  <c r="O1459" i="10"/>
  <c r="P1459" i="10"/>
  <c r="O1287" i="10"/>
  <c r="P1287" i="10"/>
  <c r="O1019" i="10"/>
  <c r="P1019" i="10"/>
  <c r="P761" i="10"/>
  <c r="O761" i="10"/>
  <c r="P2093" i="10"/>
  <c r="O1946" i="10"/>
  <c r="O1938" i="10"/>
  <c r="O1930" i="10"/>
  <c r="O1922" i="10"/>
  <c r="O1914" i="10"/>
  <c r="O1906" i="10"/>
  <c r="O1898" i="10"/>
  <c r="O1890" i="10"/>
  <c r="O1882" i="10"/>
  <c r="O1874" i="10"/>
  <c r="P1868" i="10"/>
  <c r="P1864" i="10"/>
  <c r="P1860" i="10"/>
  <c r="P1856" i="10"/>
  <c r="P1852" i="10"/>
  <c r="P1848" i="10"/>
  <c r="P1844" i="10"/>
  <c r="P1840" i="10"/>
  <c r="P1836" i="10"/>
  <c r="P1832" i="10"/>
  <c r="P1828" i="10"/>
  <c r="P1824" i="10"/>
  <c r="P1820" i="10"/>
  <c r="O1816" i="10"/>
  <c r="P1816" i="10"/>
  <c r="O1807" i="10"/>
  <c r="P1807" i="10"/>
  <c r="O1786" i="10"/>
  <c r="P1786" i="10"/>
  <c r="O1776" i="10"/>
  <c r="P1776" i="10"/>
  <c r="O1754" i="10"/>
  <c r="P1754" i="10"/>
  <c r="O1744" i="10"/>
  <c r="P1744" i="10"/>
  <c r="P1733" i="10"/>
  <c r="O1723" i="10"/>
  <c r="P1723" i="10"/>
  <c r="O1709" i="10"/>
  <c r="P1709" i="10"/>
  <c r="P1669" i="10"/>
  <c r="O1659" i="10"/>
  <c r="P1659" i="10"/>
  <c r="O1645" i="10"/>
  <c r="P1645" i="10"/>
  <c r="O1609" i="10"/>
  <c r="P1609" i="10"/>
  <c r="O1863" i="10"/>
  <c r="P1863" i="10"/>
  <c r="O1806" i="10"/>
  <c r="P1806" i="10"/>
  <c r="O1707" i="10"/>
  <c r="P1707" i="10"/>
  <c r="O1546" i="10"/>
  <c r="P1546" i="10"/>
  <c r="O1422" i="10"/>
  <c r="P1422" i="10"/>
  <c r="O985" i="10"/>
  <c r="P985" i="10"/>
  <c r="O854" i="10"/>
  <c r="P854" i="10"/>
  <c r="O2102" i="10"/>
  <c r="O2086" i="10"/>
  <c r="P2079" i="10"/>
  <c r="P2071" i="10"/>
  <c r="P2063" i="10"/>
  <c r="P2055" i="10"/>
  <c r="P2047" i="10"/>
  <c r="P2039" i="10"/>
  <c r="P2031" i="10"/>
  <c r="P2023" i="10"/>
  <c r="P2015" i="10"/>
  <c r="P2007" i="10"/>
  <c r="P1999" i="10"/>
  <c r="P1991" i="10"/>
  <c r="P1983" i="10"/>
  <c r="P1975" i="10"/>
  <c r="P1967" i="10"/>
  <c r="P1959" i="10"/>
  <c r="P1951" i="10"/>
  <c r="P1943" i="10"/>
  <c r="P1935" i="10"/>
  <c r="P1927" i="10"/>
  <c r="P1919" i="10"/>
  <c r="P1911" i="10"/>
  <c r="P1903" i="10"/>
  <c r="P1895" i="10"/>
  <c r="P1887" i="10"/>
  <c r="P1879" i="10"/>
  <c r="P1871" i="10"/>
  <c r="O1815" i="10"/>
  <c r="P1815" i="10"/>
  <c r="O1798" i="10"/>
  <c r="P1798" i="10"/>
  <c r="O1785" i="10"/>
  <c r="P1785" i="10"/>
  <c r="P1780" i="10"/>
  <c r="O1775" i="10"/>
  <c r="P1775" i="10"/>
  <c r="O1753" i="10"/>
  <c r="P1753" i="10"/>
  <c r="P1748" i="10"/>
  <c r="O1743" i="10"/>
  <c r="P1743" i="10"/>
  <c r="O1737" i="10"/>
  <c r="P1737" i="10"/>
  <c r="O1708" i="10"/>
  <c r="P1708" i="10"/>
  <c r="O1679" i="10"/>
  <c r="P1679" i="10"/>
  <c r="O1673" i="10"/>
  <c r="P1673" i="10"/>
  <c r="O1644" i="10"/>
  <c r="P1644" i="10"/>
  <c r="P1614" i="10"/>
  <c r="O1614" i="10"/>
  <c r="O1855" i="10"/>
  <c r="P1855" i="10"/>
  <c r="O1823" i="10"/>
  <c r="P1823" i="10"/>
  <c r="O1752" i="10"/>
  <c r="P1752" i="10"/>
  <c r="O1468" i="10"/>
  <c r="P1468" i="10"/>
  <c r="P1248" i="10"/>
  <c r="O1248" i="10"/>
  <c r="P903" i="10"/>
  <c r="O903" i="10"/>
  <c r="O653" i="10"/>
  <c r="P653" i="10"/>
  <c r="O1814" i="10"/>
  <c r="P1814" i="10"/>
  <c r="O1793" i="10"/>
  <c r="P1793" i="10"/>
  <c r="O1783" i="10"/>
  <c r="P1783" i="10"/>
  <c r="O1774" i="10"/>
  <c r="P1774" i="10"/>
  <c r="O1761" i="10"/>
  <c r="P1761" i="10"/>
  <c r="O1751" i="10"/>
  <c r="P1751" i="10"/>
  <c r="O1727" i="10"/>
  <c r="P1727" i="10"/>
  <c r="O1721" i="10"/>
  <c r="P1721" i="10"/>
  <c r="O1692" i="10"/>
  <c r="P1692" i="10"/>
  <c r="O1663" i="10"/>
  <c r="P1663" i="10"/>
  <c r="O1657" i="10"/>
  <c r="P1657" i="10"/>
  <c r="P1630" i="10"/>
  <c r="O1630" i="10"/>
  <c r="O1601" i="10"/>
  <c r="P1601" i="10"/>
  <c r="P1574" i="10"/>
  <c r="O1574" i="10"/>
  <c r="O1762" i="10"/>
  <c r="P1762" i="10"/>
  <c r="O1067" i="10"/>
  <c r="P1067" i="10"/>
  <c r="P934" i="10"/>
  <c r="O934" i="10"/>
  <c r="P2101" i="10"/>
  <c r="P2085" i="10"/>
  <c r="O1942" i="10"/>
  <c r="O1934" i="10"/>
  <c r="O1926" i="10"/>
  <c r="O1918" i="10"/>
  <c r="O1910" i="10"/>
  <c r="O1902" i="10"/>
  <c r="O1894" i="10"/>
  <c r="O1886" i="10"/>
  <c r="O1878" i="10"/>
  <c r="O1822" i="10"/>
  <c r="P1822" i="10"/>
  <c r="P1810" i="10"/>
  <c r="O1805" i="10"/>
  <c r="P1805" i="10"/>
  <c r="O1792" i="10"/>
  <c r="P1792" i="10"/>
  <c r="O1770" i="10"/>
  <c r="P1770" i="10"/>
  <c r="O1760" i="10"/>
  <c r="P1760" i="10"/>
  <c r="O1691" i="10"/>
  <c r="P1691" i="10"/>
  <c r="O1677" i="10"/>
  <c r="P1677" i="10"/>
  <c r="P1606" i="10"/>
  <c r="O1606" i="10"/>
  <c r="O1794" i="10"/>
  <c r="P1794" i="10"/>
  <c r="O1516" i="10"/>
  <c r="P1516" i="10"/>
  <c r="O1293" i="10"/>
  <c r="P1293" i="10"/>
  <c r="O876" i="10"/>
  <c r="P876" i="10"/>
  <c r="O2094" i="10"/>
  <c r="P2075" i="10"/>
  <c r="P2067" i="10"/>
  <c r="P2059" i="10"/>
  <c r="P2051" i="10"/>
  <c r="P2043" i="10"/>
  <c r="P2027" i="10"/>
  <c r="P2019" i="10"/>
  <c r="P2011" i="10"/>
  <c r="P2003" i="10"/>
  <c r="P1995" i="10"/>
  <c r="P1987" i="10"/>
  <c r="P1979" i="10"/>
  <c r="P1971" i="10"/>
  <c r="P1963" i="10"/>
  <c r="P1955" i="10"/>
  <c r="P1947" i="10"/>
  <c r="P1939" i="10"/>
  <c r="P1931" i="10"/>
  <c r="P1923" i="10"/>
  <c r="P1915" i="10"/>
  <c r="P1907" i="10"/>
  <c r="P1899" i="10"/>
  <c r="P1891" i="10"/>
  <c r="P1883" i="10"/>
  <c r="P1875" i="10"/>
  <c r="P1866" i="10"/>
  <c r="P1858" i="10"/>
  <c r="P1850" i="10"/>
  <c r="P1842" i="10"/>
  <c r="P1834" i="10"/>
  <c r="P1826" i="10"/>
  <c r="O1813" i="10"/>
  <c r="P1813" i="10"/>
  <c r="O1801" i="10"/>
  <c r="P1801" i="10"/>
  <c r="O1791" i="10"/>
  <c r="P1791" i="10"/>
  <c r="O1782" i="10"/>
  <c r="P1782" i="10"/>
  <c r="O1769" i="10"/>
  <c r="P1769" i="10"/>
  <c r="O1759" i="10"/>
  <c r="P1759" i="10"/>
  <c r="O1740" i="10"/>
  <c r="P1740" i="10"/>
  <c r="O1711" i="10"/>
  <c r="P1711" i="10"/>
  <c r="O1705" i="10"/>
  <c r="P1705" i="10"/>
  <c r="O1676" i="10"/>
  <c r="P1676" i="10"/>
  <c r="O1647" i="10"/>
  <c r="P1647" i="10"/>
  <c r="O1617" i="10"/>
  <c r="P1617" i="10"/>
  <c r="O1831" i="10"/>
  <c r="P1831" i="10"/>
  <c r="O1561" i="10"/>
  <c r="P1561" i="10"/>
  <c r="O1494" i="10"/>
  <c r="P1494" i="10"/>
  <c r="O1407" i="10"/>
  <c r="P1407" i="10"/>
  <c r="O1861" i="10"/>
  <c r="P1861" i="10"/>
  <c r="O1853" i="10"/>
  <c r="P1853" i="10"/>
  <c r="O1845" i="10"/>
  <c r="P1845" i="10"/>
  <c r="O1837" i="10"/>
  <c r="P1837" i="10"/>
  <c r="O1829" i="10"/>
  <c r="P1829" i="10"/>
  <c r="O1821" i="10"/>
  <c r="P1821" i="10"/>
  <c r="O1809" i="10"/>
  <c r="P1809" i="10"/>
  <c r="P1804" i="10"/>
  <c r="O1800" i="10"/>
  <c r="P1800" i="10"/>
  <c r="O1778" i="10"/>
  <c r="P1778" i="10"/>
  <c r="O1768" i="10"/>
  <c r="P1768" i="10"/>
  <c r="O1746" i="10"/>
  <c r="P1746" i="10"/>
  <c r="O1739" i="10"/>
  <c r="P1739" i="10"/>
  <c r="O1725" i="10"/>
  <c r="P1725" i="10"/>
  <c r="O1675" i="10"/>
  <c r="P1675" i="10"/>
  <c r="O1661" i="10"/>
  <c r="P1661" i="10"/>
  <c r="P1622" i="10"/>
  <c r="O1622" i="10"/>
  <c r="O1593" i="10"/>
  <c r="P1593" i="10"/>
  <c r="P1582" i="10"/>
  <c r="O1582" i="10"/>
  <c r="O1847" i="10"/>
  <c r="P1847" i="10"/>
  <c r="O1557" i="10"/>
  <c r="P1557" i="10"/>
  <c r="O1426" i="10"/>
  <c r="P1426" i="10"/>
  <c r="P911" i="10"/>
  <c r="O911" i="10"/>
  <c r="O748" i="10"/>
  <c r="P748" i="10"/>
  <c r="O1865" i="10"/>
  <c r="P1865" i="10"/>
  <c r="O1857" i="10"/>
  <c r="P1857" i="10"/>
  <c r="O1849" i="10"/>
  <c r="P1849" i="10"/>
  <c r="O1841" i="10"/>
  <c r="P1841" i="10"/>
  <c r="O1833" i="10"/>
  <c r="P1833" i="10"/>
  <c r="O1825" i="10"/>
  <c r="P1825" i="10"/>
  <c r="O1817" i="10"/>
  <c r="P1817" i="10"/>
  <c r="O1808" i="10"/>
  <c r="P1808" i="10"/>
  <c r="O1799" i="10"/>
  <c r="P1799" i="10"/>
  <c r="O1790" i="10"/>
  <c r="P1790" i="10"/>
  <c r="O1777" i="10"/>
  <c r="P1777" i="10"/>
  <c r="O1767" i="10"/>
  <c r="P1767" i="10"/>
  <c r="O1745" i="10"/>
  <c r="P1745" i="10"/>
  <c r="O1724" i="10"/>
  <c r="P1724" i="10"/>
  <c r="O1695" i="10"/>
  <c r="P1695" i="10"/>
  <c r="O1689" i="10"/>
  <c r="P1689" i="10"/>
  <c r="O1660" i="10"/>
  <c r="P1660" i="10"/>
  <c r="P1598" i="10"/>
  <c r="O1598" i="10"/>
  <c r="O1566" i="10"/>
  <c r="P1548" i="10"/>
  <c r="O1548" i="10"/>
  <c r="O1526" i="10"/>
  <c r="P1526" i="10"/>
  <c r="O1511" i="10"/>
  <c r="P1511" i="10"/>
  <c r="O1506" i="10"/>
  <c r="P1506" i="10"/>
  <c r="O1502" i="10"/>
  <c r="P1502" i="10"/>
  <c r="O1491" i="10"/>
  <c r="P1491" i="10"/>
  <c r="O1451" i="10"/>
  <c r="P1451" i="10"/>
  <c r="O1442" i="10"/>
  <c r="P1442" i="10"/>
  <c r="O1438" i="10"/>
  <c r="P1438" i="10"/>
  <c r="O1423" i="10"/>
  <c r="P1423" i="10"/>
  <c r="O1362" i="10"/>
  <c r="P1362" i="10"/>
  <c r="P1634" i="10"/>
  <c r="O1634" i="10"/>
  <c r="P1626" i="10"/>
  <c r="O1626" i="10"/>
  <c r="P1618" i="10"/>
  <c r="O1618" i="10"/>
  <c r="P1610" i="10"/>
  <c r="O1610" i="10"/>
  <c r="P1602" i="10"/>
  <c r="O1602" i="10"/>
  <c r="P1594" i="10"/>
  <c r="O1594" i="10"/>
  <c r="P1586" i="10"/>
  <c r="O1586" i="10"/>
  <c r="P1578" i="10"/>
  <c r="O1578" i="10"/>
  <c r="O1547" i="10"/>
  <c r="P1547" i="10"/>
  <c r="O1532" i="10"/>
  <c r="P1532" i="10"/>
  <c r="O1510" i="10"/>
  <c r="P1510" i="10"/>
  <c r="O1495" i="10"/>
  <c r="P1495" i="10"/>
  <c r="O1490" i="10"/>
  <c r="P1490" i="10"/>
  <c r="O1486" i="10"/>
  <c r="P1486" i="10"/>
  <c r="O1481" i="10"/>
  <c r="P1481" i="10"/>
  <c r="O1455" i="10"/>
  <c r="P1455" i="10"/>
  <c r="O1446" i="10"/>
  <c r="P1446" i="10"/>
  <c r="O1430" i="10"/>
  <c r="P1430" i="10"/>
  <c r="O1394" i="10"/>
  <c r="P1394" i="10"/>
  <c r="P1736" i="10"/>
  <c r="P1720" i="10"/>
  <c r="P1704" i="10"/>
  <c r="P1688" i="10"/>
  <c r="P1672" i="10"/>
  <c r="P1656" i="10"/>
  <c r="P1643" i="10"/>
  <c r="P1640" i="10"/>
  <c r="O1585" i="10"/>
  <c r="P1585" i="10"/>
  <c r="O1577" i="10"/>
  <c r="P1577" i="10"/>
  <c r="O1569" i="10"/>
  <c r="P1569" i="10"/>
  <c r="P1556" i="10"/>
  <c r="O1556" i="10"/>
  <c r="O1551" i="10"/>
  <c r="P1551" i="10"/>
  <c r="O1545" i="10"/>
  <c r="P1545" i="10"/>
  <c r="O1530" i="10"/>
  <c r="P1530" i="10"/>
  <c r="O1515" i="10"/>
  <c r="P1515" i="10"/>
  <c r="O1500" i="10"/>
  <c r="P1500" i="10"/>
  <c r="O1467" i="10"/>
  <c r="P1467" i="10"/>
  <c r="O1458" i="10"/>
  <c r="P1458" i="10"/>
  <c r="O1454" i="10"/>
  <c r="P1454" i="10"/>
  <c r="O1449" i="10"/>
  <c r="P1449" i="10"/>
  <c r="O1414" i="10"/>
  <c r="P1414" i="10"/>
  <c r="O1375" i="10"/>
  <c r="P1375" i="10"/>
  <c r="O1327" i="10"/>
  <c r="P1327" i="10"/>
  <c r="O1309" i="10"/>
  <c r="P1309" i="10"/>
  <c r="P1766" i="10"/>
  <c r="P1758" i="10"/>
  <c r="P1750" i="10"/>
  <c r="P1742" i="10"/>
  <c r="P1729" i="10"/>
  <c r="P1726" i="10"/>
  <c r="P1713" i="10"/>
  <c r="P1710" i="10"/>
  <c r="P1697" i="10"/>
  <c r="P1694" i="10"/>
  <c r="P1681" i="10"/>
  <c r="P1678" i="10"/>
  <c r="P1665" i="10"/>
  <c r="P1662" i="10"/>
  <c r="P1649" i="10"/>
  <c r="P1646" i="10"/>
  <c r="P1629" i="10"/>
  <c r="P1621" i="10"/>
  <c r="P1613" i="10"/>
  <c r="P1605" i="10"/>
  <c r="P1597" i="10"/>
  <c r="P1589" i="10"/>
  <c r="O1555" i="10"/>
  <c r="P1555" i="10"/>
  <c r="O1535" i="10"/>
  <c r="P1535" i="10"/>
  <c r="O1529" i="10"/>
  <c r="P1529" i="10"/>
  <c r="O1514" i="10"/>
  <c r="P1514" i="10"/>
  <c r="O1499" i="10"/>
  <c r="P1499" i="10"/>
  <c r="O1471" i="10"/>
  <c r="P1471" i="10"/>
  <c r="O1462" i="10"/>
  <c r="P1462" i="10"/>
  <c r="O1436" i="10"/>
  <c r="P1436" i="10"/>
  <c r="O1410" i="10"/>
  <c r="P1410" i="10"/>
  <c r="O1351" i="10"/>
  <c r="P1351" i="10"/>
  <c r="O1346" i="10"/>
  <c r="P1346" i="10"/>
  <c r="P1632" i="10"/>
  <c r="O1632" i="10"/>
  <c r="P1624" i="10"/>
  <c r="O1624" i="10"/>
  <c r="P1616" i="10"/>
  <c r="O1616" i="10"/>
  <c r="P1608" i="10"/>
  <c r="O1608" i="10"/>
  <c r="P1600" i="10"/>
  <c r="O1600" i="10"/>
  <c r="P1592" i="10"/>
  <c r="O1592" i="10"/>
  <c r="P1584" i="10"/>
  <c r="O1584" i="10"/>
  <c r="P1576" i="10"/>
  <c r="O1576" i="10"/>
  <c r="P1568" i="10"/>
  <c r="O1568" i="10"/>
  <c r="P1564" i="10"/>
  <c r="O1564" i="10"/>
  <c r="O1539" i="10"/>
  <c r="P1539" i="10"/>
  <c r="O1519" i="10"/>
  <c r="P1519" i="10"/>
  <c r="O1513" i="10"/>
  <c r="P1513" i="10"/>
  <c r="O1498" i="10"/>
  <c r="P1498" i="10"/>
  <c r="O1484" i="10"/>
  <c r="P1484" i="10"/>
  <c r="O1475" i="10"/>
  <c r="P1475" i="10"/>
  <c r="O1378" i="10"/>
  <c r="P1378" i="10"/>
  <c r="P1628" i="10"/>
  <c r="O1628" i="10"/>
  <c r="P1620" i="10"/>
  <c r="O1620" i="10"/>
  <c r="P1612" i="10"/>
  <c r="O1612" i="10"/>
  <c r="P1604" i="10"/>
  <c r="O1604" i="10"/>
  <c r="P1596" i="10"/>
  <c r="O1596" i="10"/>
  <c r="P1588" i="10"/>
  <c r="O1588" i="10"/>
  <c r="P1580" i="10"/>
  <c r="O1580" i="10"/>
  <c r="P1572" i="10"/>
  <c r="O1572" i="10"/>
  <c r="O1559" i="10"/>
  <c r="P1559" i="10"/>
  <c r="O1543" i="10"/>
  <c r="P1543" i="10"/>
  <c r="O1538" i="10"/>
  <c r="P1538" i="10"/>
  <c r="O1534" i="10"/>
  <c r="P1534" i="10"/>
  <c r="O1523" i="10"/>
  <c r="P1523" i="10"/>
  <c r="O1503" i="10"/>
  <c r="P1503" i="10"/>
  <c r="O1497" i="10"/>
  <c r="P1497" i="10"/>
  <c r="O1483" i="10"/>
  <c r="P1483" i="10"/>
  <c r="O1474" i="10"/>
  <c r="P1474" i="10"/>
  <c r="O1470" i="10"/>
  <c r="P1470" i="10"/>
  <c r="O1465" i="10"/>
  <c r="P1465" i="10"/>
  <c r="O1439" i="10"/>
  <c r="P1439" i="10"/>
  <c r="O1420" i="10"/>
  <c r="P1420" i="10"/>
  <c r="O1359" i="10"/>
  <c r="P1359" i="10"/>
  <c r="P1797" i="10"/>
  <c r="P1789" i="10"/>
  <c r="P1781" i="10"/>
  <c r="P1773" i="10"/>
  <c r="P1765" i="10"/>
  <c r="P1757" i="10"/>
  <c r="P1731" i="10"/>
  <c r="P1728" i="10"/>
  <c r="P1715" i="10"/>
  <c r="P1712" i="10"/>
  <c r="P1699" i="10"/>
  <c r="P1696" i="10"/>
  <c r="P1683" i="10"/>
  <c r="P1680" i="10"/>
  <c r="P1667" i="10"/>
  <c r="P1664" i="10"/>
  <c r="P1651" i="10"/>
  <c r="P1648" i="10"/>
  <c r="P1635" i="10"/>
  <c r="P1631" i="10"/>
  <c r="P1627" i="10"/>
  <c r="P1623" i="10"/>
  <c r="P1619" i="10"/>
  <c r="P1615" i="10"/>
  <c r="P1611" i="10"/>
  <c r="P1607" i="10"/>
  <c r="P1603" i="10"/>
  <c r="P1599" i="10"/>
  <c r="P1595" i="10"/>
  <c r="P1591" i="10"/>
  <c r="P1587" i="10"/>
  <c r="P1583" i="10"/>
  <c r="P1579" i="10"/>
  <c r="P1575" i="10"/>
  <c r="O1567" i="10"/>
  <c r="P1567" i="10"/>
  <c r="O1549" i="10"/>
  <c r="P1549" i="10"/>
  <c r="O1542" i="10"/>
  <c r="P1542" i="10"/>
  <c r="O1527" i="10"/>
  <c r="P1527" i="10"/>
  <c r="O1522" i="10"/>
  <c r="P1522" i="10"/>
  <c r="O1518" i="10"/>
  <c r="P1518" i="10"/>
  <c r="O1507" i="10"/>
  <c r="P1507" i="10"/>
  <c r="O1487" i="10"/>
  <c r="P1487" i="10"/>
  <c r="O1478" i="10"/>
  <c r="P1478" i="10"/>
  <c r="O1452" i="10"/>
  <c r="P1452" i="10"/>
  <c r="O1443" i="10"/>
  <c r="P1443" i="10"/>
  <c r="O1391" i="10"/>
  <c r="P1391" i="10"/>
  <c r="P1433" i="10"/>
  <c r="P1417" i="10"/>
  <c r="P1401" i="10"/>
  <c r="O1398" i="10"/>
  <c r="P1398" i="10"/>
  <c r="P1385" i="10"/>
  <c r="O1382" i="10"/>
  <c r="P1382" i="10"/>
  <c r="P1369" i="10"/>
  <c r="O1366" i="10"/>
  <c r="P1366" i="10"/>
  <c r="O1352" i="10"/>
  <c r="P1352" i="10"/>
  <c r="O1342" i="10"/>
  <c r="O1319" i="10"/>
  <c r="P1319" i="10"/>
  <c r="P1305" i="10"/>
  <c r="O1299" i="10"/>
  <c r="P1299" i="10"/>
  <c r="O1261" i="10"/>
  <c r="P1261" i="10"/>
  <c r="O1255" i="10"/>
  <c r="P1255" i="10"/>
  <c r="O1404" i="10"/>
  <c r="P1404" i="10"/>
  <c r="O1388" i="10"/>
  <c r="P1388" i="10"/>
  <c r="O1372" i="10"/>
  <c r="P1372" i="10"/>
  <c r="O1356" i="10"/>
  <c r="P1356" i="10"/>
  <c r="O1347" i="10"/>
  <c r="P1347" i="10"/>
  <c r="O1314" i="10"/>
  <c r="P1314" i="10"/>
  <c r="O1277" i="10"/>
  <c r="P1277" i="10"/>
  <c r="O1271" i="10"/>
  <c r="P1271" i="10"/>
  <c r="O1249" i="10"/>
  <c r="P1249" i="10"/>
  <c r="O1544" i="10"/>
  <c r="P1544" i="10"/>
  <c r="O1528" i="10"/>
  <c r="P1528" i="10"/>
  <c r="O1512" i="10"/>
  <c r="P1512" i="10"/>
  <c r="O1496" i="10"/>
  <c r="P1496" i="10"/>
  <c r="O1480" i="10"/>
  <c r="P1480" i="10"/>
  <c r="O1464" i="10"/>
  <c r="P1464" i="10"/>
  <c r="O1448" i="10"/>
  <c r="P1448" i="10"/>
  <c r="O1432" i="10"/>
  <c r="P1432" i="10"/>
  <c r="O1416" i="10"/>
  <c r="P1416" i="10"/>
  <c r="O1400" i="10"/>
  <c r="P1400" i="10"/>
  <c r="P1387" i="10"/>
  <c r="O1384" i="10"/>
  <c r="P1384" i="10"/>
  <c r="P1371" i="10"/>
  <c r="O1368" i="10"/>
  <c r="P1368" i="10"/>
  <c r="P1355" i="10"/>
  <c r="O1350" i="10"/>
  <c r="P1350" i="10"/>
  <c r="O1345" i="10"/>
  <c r="P1345" i="10"/>
  <c r="O1322" i="10"/>
  <c r="P1322" i="10"/>
  <c r="O1303" i="10"/>
  <c r="P1303" i="10"/>
  <c r="O1281" i="10"/>
  <c r="P1281" i="10"/>
  <c r="P1264" i="10"/>
  <c r="O1264" i="10"/>
  <c r="O1253" i="10"/>
  <c r="P1253" i="10"/>
  <c r="O1153" i="10"/>
  <c r="P1153" i="10"/>
  <c r="O1560" i="10"/>
  <c r="O1552" i="10"/>
  <c r="P1537" i="10"/>
  <c r="P1521" i="10"/>
  <c r="P1505" i="10"/>
  <c r="P1473" i="10"/>
  <c r="P1457" i="10"/>
  <c r="P1441" i="10"/>
  <c r="P1409" i="10"/>
  <c r="O1406" i="10"/>
  <c r="P1406" i="10"/>
  <c r="P1393" i="10"/>
  <c r="O1390" i="10"/>
  <c r="P1390" i="10"/>
  <c r="P1377" i="10"/>
  <c r="O1374" i="10"/>
  <c r="P1374" i="10"/>
  <c r="P1361" i="10"/>
  <c r="O1358" i="10"/>
  <c r="P1358" i="10"/>
  <c r="P1349" i="10"/>
  <c r="O1340" i="10"/>
  <c r="P1340" i="10"/>
  <c r="O1335" i="10"/>
  <c r="P1335" i="10"/>
  <c r="O1317" i="10"/>
  <c r="P1317" i="10"/>
  <c r="O1297" i="10"/>
  <c r="P1297" i="10"/>
  <c r="P1280" i="10"/>
  <c r="O1280" i="10"/>
  <c r="O1165" i="10"/>
  <c r="P1165" i="10"/>
  <c r="O1540" i="10"/>
  <c r="P1540" i="10"/>
  <c r="O1524" i="10"/>
  <c r="P1524" i="10"/>
  <c r="O1508" i="10"/>
  <c r="P1508" i="10"/>
  <c r="O1492" i="10"/>
  <c r="P1492" i="10"/>
  <c r="O1476" i="10"/>
  <c r="P1476" i="10"/>
  <c r="O1460" i="10"/>
  <c r="P1460" i="10"/>
  <c r="O1444" i="10"/>
  <c r="P1444" i="10"/>
  <c r="O1428" i="10"/>
  <c r="P1428" i="10"/>
  <c r="O1412" i="10"/>
  <c r="P1412" i="10"/>
  <c r="O1396" i="10"/>
  <c r="P1396" i="10"/>
  <c r="O1380" i="10"/>
  <c r="P1380" i="10"/>
  <c r="O1364" i="10"/>
  <c r="P1364" i="10"/>
  <c r="P1354" i="10"/>
  <c r="O1354" i="10"/>
  <c r="O1330" i="10"/>
  <c r="P1330" i="10"/>
  <c r="P1296" i="10"/>
  <c r="O1296" i="10"/>
  <c r="O1285" i="10"/>
  <c r="P1285" i="10"/>
  <c r="O1251" i="10"/>
  <c r="P1251" i="10"/>
  <c r="O1202" i="10"/>
  <c r="P1202" i="10"/>
  <c r="O1198" i="10"/>
  <c r="P1198" i="10"/>
  <c r="O1570" i="10"/>
  <c r="O1562" i="10"/>
  <c r="O1554" i="10"/>
  <c r="P1533" i="10"/>
  <c r="P1517" i="10"/>
  <c r="P1501" i="10"/>
  <c r="O1482" i="10"/>
  <c r="P1482" i="10"/>
  <c r="O1466" i="10"/>
  <c r="P1466" i="10"/>
  <c r="O1450" i="10"/>
  <c r="P1450" i="10"/>
  <c r="O1434" i="10"/>
  <c r="P1434" i="10"/>
  <c r="O1418" i="10"/>
  <c r="P1418" i="10"/>
  <c r="O1402" i="10"/>
  <c r="P1402" i="10"/>
  <c r="O1386" i="10"/>
  <c r="P1386" i="10"/>
  <c r="O1370" i="10"/>
  <c r="P1370" i="10"/>
  <c r="O1353" i="10"/>
  <c r="P1353" i="10"/>
  <c r="O1339" i="10"/>
  <c r="P1339" i="10"/>
  <c r="O1325" i="10"/>
  <c r="P1325" i="10"/>
  <c r="O1311" i="10"/>
  <c r="P1311" i="10"/>
  <c r="O1301" i="10"/>
  <c r="P1301" i="10"/>
  <c r="O1267" i="10"/>
  <c r="P1267" i="10"/>
  <c r="O1225" i="10"/>
  <c r="P1225" i="10"/>
  <c r="O1220" i="10"/>
  <c r="P1220" i="10"/>
  <c r="O1536" i="10"/>
  <c r="P1536" i="10"/>
  <c r="O1520" i="10"/>
  <c r="P1520" i="10"/>
  <c r="O1504" i="10"/>
  <c r="P1504" i="10"/>
  <c r="O1488" i="10"/>
  <c r="P1488" i="10"/>
  <c r="O1472" i="10"/>
  <c r="P1472" i="10"/>
  <c r="O1456" i="10"/>
  <c r="P1456" i="10"/>
  <c r="O1440" i="10"/>
  <c r="P1440" i="10"/>
  <c r="O1424" i="10"/>
  <c r="P1424" i="10"/>
  <c r="O1408" i="10"/>
  <c r="P1408" i="10"/>
  <c r="O1392" i="10"/>
  <c r="P1392" i="10"/>
  <c r="O1376" i="10"/>
  <c r="P1376" i="10"/>
  <c r="P1363" i="10"/>
  <c r="O1360" i="10"/>
  <c r="P1360" i="10"/>
  <c r="O1343" i="10"/>
  <c r="P1343" i="10"/>
  <c r="P1338" i="10"/>
  <c r="O1338" i="10"/>
  <c r="O1283" i="10"/>
  <c r="P1283" i="10"/>
  <c r="O1245" i="10"/>
  <c r="P1245" i="10"/>
  <c r="O1228" i="10"/>
  <c r="P1228" i="10"/>
  <c r="O1306" i="10"/>
  <c r="O1290" i="10"/>
  <c r="O1274" i="10"/>
  <c r="O1258" i="10"/>
  <c r="P1242" i="10"/>
  <c r="O1239" i="10"/>
  <c r="P1229" i="10"/>
  <c r="O1222" i="10"/>
  <c r="P1222" i="10"/>
  <c r="O1200" i="10"/>
  <c r="P1200" i="10"/>
  <c r="O1182" i="10"/>
  <c r="P1182" i="10"/>
  <c r="O1166" i="10"/>
  <c r="P1166" i="10"/>
  <c r="O1162" i="10"/>
  <c r="P1162" i="10"/>
  <c r="O1149" i="10"/>
  <c r="P1149" i="10"/>
  <c r="O1058" i="10"/>
  <c r="P1058" i="10"/>
  <c r="O1221" i="10"/>
  <c r="P1221" i="10"/>
  <c r="P1207" i="10"/>
  <c r="O1207" i="10"/>
  <c r="P1199" i="10"/>
  <c r="O1199" i="10"/>
  <c r="O1181" i="10"/>
  <c r="P1181" i="10"/>
  <c r="O1169" i="10"/>
  <c r="P1169" i="10"/>
  <c r="O1158" i="10"/>
  <c r="P1158" i="10"/>
  <c r="O1141" i="10"/>
  <c r="P1141" i="10"/>
  <c r="P1097" i="10"/>
  <c r="O1097" i="10"/>
  <c r="P1337" i="10"/>
  <c r="P1329" i="10"/>
  <c r="P1321" i="10"/>
  <c r="P1313" i="10"/>
  <c r="P1295" i="10"/>
  <c r="O1292" i="10"/>
  <c r="P1279" i="10"/>
  <c r="O1276" i="10"/>
  <c r="P1263" i="10"/>
  <c r="O1260" i="10"/>
  <c r="P1247" i="10"/>
  <c r="P1244" i="10"/>
  <c r="P1241" i="10"/>
  <c r="O1219" i="10"/>
  <c r="P1219" i="10"/>
  <c r="O1206" i="10"/>
  <c r="P1206" i="10"/>
  <c r="O1193" i="10"/>
  <c r="P1193" i="10"/>
  <c r="O1190" i="10"/>
  <c r="P1190" i="10"/>
  <c r="O1180" i="10"/>
  <c r="P1180" i="10"/>
  <c r="O1168" i="10"/>
  <c r="P1168" i="10"/>
  <c r="P1144" i="10"/>
  <c r="P1101" i="10"/>
  <c r="O1101" i="10"/>
  <c r="P1089" i="10"/>
  <c r="O1089" i="10"/>
  <c r="P1073" i="10"/>
  <c r="O1073" i="10"/>
  <c r="O1231" i="10"/>
  <c r="P1231" i="10"/>
  <c r="O1224" i="10"/>
  <c r="P1224" i="10"/>
  <c r="O1184" i="10"/>
  <c r="P1184" i="10"/>
  <c r="O1179" i="10"/>
  <c r="P1179" i="10"/>
  <c r="P1175" i="10"/>
  <c r="O1175" i="10"/>
  <c r="O1132" i="10"/>
  <c r="P1132" i="10"/>
  <c r="O1118" i="10"/>
  <c r="P1118" i="10"/>
  <c r="P1105" i="10"/>
  <c r="O1105" i="10"/>
  <c r="O1088" i="10"/>
  <c r="P1088" i="10"/>
  <c r="P1341" i="10"/>
  <c r="P1331" i="10"/>
  <c r="P1323" i="10"/>
  <c r="P1315" i="10"/>
  <c r="P1307" i="10"/>
  <c r="O1304" i="10"/>
  <c r="P1291" i="10"/>
  <c r="O1288" i="10"/>
  <c r="P1275" i="10"/>
  <c r="O1272" i="10"/>
  <c r="P1259" i="10"/>
  <c r="O1256" i="10"/>
  <c r="O1243" i="10"/>
  <c r="O1234" i="10"/>
  <c r="P1234" i="10"/>
  <c r="O1215" i="10"/>
  <c r="O1205" i="10"/>
  <c r="P1205" i="10"/>
  <c r="O1178" i="10"/>
  <c r="P1178" i="10"/>
  <c r="O1156" i="10"/>
  <c r="P1156" i="10"/>
  <c r="P1151" i="10"/>
  <c r="O1151" i="10"/>
  <c r="P1071" i="10"/>
  <c r="O1071" i="10"/>
  <c r="O1246" i="10"/>
  <c r="P1246" i="10"/>
  <c r="O1240" i="10"/>
  <c r="P1240" i="10"/>
  <c r="O1230" i="10"/>
  <c r="P1230" i="10"/>
  <c r="P1183" i="10"/>
  <c r="O1183" i="10"/>
  <c r="O1160" i="10"/>
  <c r="P1160" i="10"/>
  <c r="O1155" i="10"/>
  <c r="P1155" i="10"/>
  <c r="P1135" i="10"/>
  <c r="O1135" i="10"/>
  <c r="O1126" i="10"/>
  <c r="P1126" i="10"/>
  <c r="O1122" i="10"/>
  <c r="P1122" i="10"/>
  <c r="O1054" i="10"/>
  <c r="P1054" i="10"/>
  <c r="O1300" i="10"/>
  <c r="O1284" i="10"/>
  <c r="O1268" i="10"/>
  <c r="O1252" i="10"/>
  <c r="O1233" i="10"/>
  <c r="O1208" i="10"/>
  <c r="P1208" i="10"/>
  <c r="O1204" i="10"/>
  <c r="P1204" i="10"/>
  <c r="P1173" i="10"/>
  <c r="P1159" i="10"/>
  <c r="O1159" i="10"/>
  <c r="O1092" i="10"/>
  <c r="P1092" i="10"/>
  <c r="O1174" i="10"/>
  <c r="P1174" i="10"/>
  <c r="O1154" i="10"/>
  <c r="P1154" i="10"/>
  <c r="P1110" i="10"/>
  <c r="O1106" i="10"/>
  <c r="P1106" i="10"/>
  <c r="O1093" i="10"/>
  <c r="O1076" i="10"/>
  <c r="P1076" i="10"/>
  <c r="O1072" i="10"/>
  <c r="P1072" i="10"/>
  <c r="O1063" i="10"/>
  <c r="P1046" i="10"/>
  <c r="O1037" i="10"/>
  <c r="O1032" i="10"/>
  <c r="P1032" i="10"/>
  <c r="O993" i="10"/>
  <c r="P993" i="10"/>
  <c r="O1138" i="10"/>
  <c r="P1138" i="10"/>
  <c r="O1114" i="10"/>
  <c r="P1114" i="10"/>
  <c r="O1084" i="10"/>
  <c r="P1084" i="10"/>
  <c r="O1080" i="10"/>
  <c r="P1080" i="10"/>
  <c r="O1050" i="10"/>
  <c r="P1050" i="10"/>
  <c r="O1031" i="10"/>
  <c r="P1031" i="10"/>
  <c r="O1025" i="10"/>
  <c r="P1025" i="10"/>
  <c r="O970" i="10"/>
  <c r="P970" i="10"/>
  <c r="O1150" i="10"/>
  <c r="P1150" i="10"/>
  <c r="O1131" i="10"/>
  <c r="P1128" i="10"/>
  <c r="O1121" i="10"/>
  <c r="O1117" i="10"/>
  <c r="O1100" i="10"/>
  <c r="P1100" i="10"/>
  <c r="O1096" i="10"/>
  <c r="P1096" i="10"/>
  <c r="O1087" i="10"/>
  <c r="P1070" i="10"/>
  <c r="O1066" i="10"/>
  <c r="P1066" i="10"/>
  <c r="O1057" i="10"/>
  <c r="O1053" i="10"/>
  <c r="P1035" i="10"/>
  <c r="O1009" i="10"/>
  <c r="P1009" i="10"/>
  <c r="P973" i="10"/>
  <c r="O973" i="10"/>
  <c r="O1134" i="10"/>
  <c r="P1134" i="10"/>
  <c r="O1108" i="10"/>
  <c r="P1108" i="10"/>
  <c r="O1104" i="10"/>
  <c r="P1104" i="10"/>
  <c r="O1074" i="10"/>
  <c r="P1074" i="10"/>
  <c r="O1044" i="10"/>
  <c r="P1044" i="10"/>
  <c r="O1040" i="10"/>
  <c r="P1040" i="10"/>
  <c r="O1029" i="10"/>
  <c r="P1029" i="10"/>
  <c r="O1023" i="10"/>
  <c r="P1023" i="10"/>
  <c r="O1017" i="10"/>
  <c r="P1017" i="10"/>
  <c r="O1214" i="10"/>
  <c r="P1214" i="10"/>
  <c r="O1116" i="10"/>
  <c r="P1116" i="10"/>
  <c r="O1112" i="10"/>
  <c r="P1112" i="10"/>
  <c r="P1107" i="10"/>
  <c r="O1082" i="10"/>
  <c r="P1082" i="10"/>
  <c r="O1052" i="10"/>
  <c r="P1052" i="10"/>
  <c r="O1048" i="10"/>
  <c r="P1048" i="10"/>
  <c r="P1043" i="10"/>
  <c r="O1039" i="10"/>
  <c r="P1039" i="10"/>
  <c r="O1001" i="10"/>
  <c r="P1001" i="10"/>
  <c r="P957" i="10"/>
  <c r="O957" i="10"/>
  <c r="P1152" i="10"/>
  <c r="P1133" i="10"/>
  <c r="O1127" i="10"/>
  <c r="O1120" i="10"/>
  <c r="P1120" i="10"/>
  <c r="O1111" i="10"/>
  <c r="P1094" i="10"/>
  <c r="O1090" i="10"/>
  <c r="P1090" i="10"/>
  <c r="O1081" i="10"/>
  <c r="O1077" i="10"/>
  <c r="O1060" i="10"/>
  <c r="P1060" i="10"/>
  <c r="O1056" i="10"/>
  <c r="P1056" i="10"/>
  <c r="O1047" i="10"/>
  <c r="O1033" i="10"/>
  <c r="P1033" i="10"/>
  <c r="P1027" i="10"/>
  <c r="O1142" i="10"/>
  <c r="P1142" i="10"/>
  <c r="O1098" i="10"/>
  <c r="P1098" i="10"/>
  <c r="O1068" i="10"/>
  <c r="P1068" i="10"/>
  <c r="O1064" i="10"/>
  <c r="P1064" i="10"/>
  <c r="O1021" i="10"/>
  <c r="P1021" i="10"/>
  <c r="O1015" i="10"/>
  <c r="P1015" i="10"/>
  <c r="P1036" i="10"/>
  <c r="P1028" i="10"/>
  <c r="P1020" i="10"/>
  <c r="P1012" i="10"/>
  <c r="P1004" i="10"/>
  <c r="P996" i="10"/>
  <c r="P988" i="10"/>
  <c r="P980" i="10"/>
  <c r="P966" i="10"/>
  <c r="O962" i="10"/>
  <c r="P958" i="10"/>
  <c r="O958" i="10"/>
  <c r="P926" i="10"/>
  <c r="O926" i="10"/>
  <c r="P917" i="10"/>
  <c r="O917" i="10"/>
  <c r="O882" i="10"/>
  <c r="P882" i="10"/>
  <c r="P873" i="10"/>
  <c r="O873" i="10"/>
  <c r="P795" i="10"/>
  <c r="O795" i="10"/>
  <c r="P944" i="10"/>
  <c r="O944" i="10"/>
  <c r="P904" i="10"/>
  <c r="O904" i="10"/>
  <c r="P872" i="10"/>
  <c r="O872" i="10"/>
  <c r="P863" i="10"/>
  <c r="O863" i="10"/>
  <c r="P956" i="10"/>
  <c r="O956" i="10"/>
  <c r="P952" i="10"/>
  <c r="O952" i="10"/>
  <c r="P920" i="10"/>
  <c r="O920" i="10"/>
  <c r="P915" i="10"/>
  <c r="O915" i="10"/>
  <c r="O828" i="10"/>
  <c r="P828" i="10"/>
  <c r="P1024" i="10"/>
  <c r="P1016" i="10"/>
  <c r="P1008" i="10"/>
  <c r="P1000" i="10"/>
  <c r="P992" i="10"/>
  <c r="P984" i="10"/>
  <c r="O975" i="10"/>
  <c r="P972" i="10"/>
  <c r="P951" i="10"/>
  <c r="O946" i="10"/>
  <c r="P942" i="10"/>
  <c r="O942" i="10"/>
  <c r="O914" i="10"/>
  <c r="P914" i="10"/>
  <c r="P891" i="10"/>
  <c r="O891" i="10"/>
  <c r="O870" i="10"/>
  <c r="P870" i="10"/>
  <c r="P849" i="10"/>
  <c r="O849" i="10"/>
  <c r="P960" i="10"/>
  <c r="O960" i="10"/>
  <c r="P928" i="10"/>
  <c r="O928" i="10"/>
  <c r="P879" i="10"/>
  <c r="O879" i="10"/>
  <c r="P848" i="10"/>
  <c r="O848" i="10"/>
  <c r="P811" i="10"/>
  <c r="O811" i="10"/>
  <c r="O788" i="10"/>
  <c r="P788" i="10"/>
  <c r="P1042" i="10"/>
  <c r="P1034" i="10"/>
  <c r="P1026" i="10"/>
  <c r="P1018" i="10"/>
  <c r="P1010" i="10"/>
  <c r="P1002" i="10"/>
  <c r="P950" i="10"/>
  <c r="O950" i="10"/>
  <c r="O906" i="10"/>
  <c r="P906" i="10"/>
  <c r="P865" i="10"/>
  <c r="O865" i="10"/>
  <c r="P831" i="10"/>
  <c r="O831" i="10"/>
  <c r="O810" i="10"/>
  <c r="P810" i="10"/>
  <c r="O792" i="10"/>
  <c r="P792" i="10"/>
  <c r="O977" i="10"/>
  <c r="O967" i="10"/>
  <c r="P967" i="10"/>
  <c r="O949" i="10"/>
  <c r="P936" i="10"/>
  <c r="O936" i="10"/>
  <c r="O918" i="10"/>
  <c r="P918" i="10"/>
  <c r="P840" i="10"/>
  <c r="O840" i="10"/>
  <c r="P835" i="10"/>
  <c r="O835" i="10"/>
  <c r="O965" i="10"/>
  <c r="O955" i="10"/>
  <c r="O947" i="10"/>
  <c r="O939" i="10"/>
  <c r="O931" i="10"/>
  <c r="O923" i="10"/>
  <c r="P895" i="10"/>
  <c r="O895" i="10"/>
  <c r="P839" i="10"/>
  <c r="O839" i="10"/>
  <c r="P807" i="10"/>
  <c r="O807" i="10"/>
  <c r="P777" i="10"/>
  <c r="O777" i="10"/>
  <c r="P745" i="10"/>
  <c r="O745" i="10"/>
  <c r="O636" i="10"/>
  <c r="P636" i="10"/>
  <c r="P619" i="10"/>
  <c r="O619" i="10"/>
  <c r="O604" i="10"/>
  <c r="P604" i="10"/>
  <c r="O563" i="10"/>
  <c r="P563" i="10"/>
  <c r="O529" i="10"/>
  <c r="P529" i="10"/>
  <c r="P817" i="10"/>
  <c r="O817" i="10"/>
  <c r="P803" i="10"/>
  <c r="O803" i="10"/>
  <c r="O796" i="10"/>
  <c r="P796" i="10"/>
  <c r="P769" i="10"/>
  <c r="O769" i="10"/>
  <c r="O650" i="10"/>
  <c r="P650" i="10"/>
  <c r="P875" i="10"/>
  <c r="O875" i="10"/>
  <c r="P847" i="10"/>
  <c r="O847" i="10"/>
  <c r="P827" i="10"/>
  <c r="O827" i="10"/>
  <c r="P809" i="10"/>
  <c r="O809" i="10"/>
  <c r="P787" i="10"/>
  <c r="O787" i="10"/>
  <c r="O780" i="10"/>
  <c r="P780" i="10"/>
  <c r="O718" i="10"/>
  <c r="P718" i="10"/>
  <c r="O710" i="10"/>
  <c r="P710" i="10"/>
  <c r="O948" i="10"/>
  <c r="O940" i="10"/>
  <c r="O932" i="10"/>
  <c r="O924" i="10"/>
  <c r="O916" i="10"/>
  <c r="O905" i="10"/>
  <c r="P902" i="10"/>
  <c r="O899" i="10"/>
  <c r="O884" i="10"/>
  <c r="O881" i="10"/>
  <c r="P862" i="10"/>
  <c r="P859" i="10"/>
  <c r="O859" i="10"/>
  <c r="O856" i="10"/>
  <c r="O853" i="10"/>
  <c r="O837" i="10"/>
  <c r="P830" i="10"/>
  <c r="P823" i="10"/>
  <c r="O823" i="10"/>
  <c r="P798" i="10"/>
  <c r="P779" i="10"/>
  <c r="O779" i="10"/>
  <c r="O772" i="10"/>
  <c r="P772" i="10"/>
  <c r="P887" i="10"/>
  <c r="O887" i="10"/>
  <c r="P843" i="10"/>
  <c r="O843" i="10"/>
  <c r="P833" i="10"/>
  <c r="O833" i="10"/>
  <c r="P819" i="10"/>
  <c r="O819" i="10"/>
  <c r="P801" i="10"/>
  <c r="O801" i="10"/>
  <c r="P771" i="10"/>
  <c r="O771" i="10"/>
  <c r="O764" i="10"/>
  <c r="P764" i="10"/>
  <c r="P753" i="10"/>
  <c r="O753" i="10"/>
  <c r="O740" i="10"/>
  <c r="P740" i="10"/>
  <c r="P963" i="10"/>
  <c r="P907" i="10"/>
  <c r="O907" i="10"/>
  <c r="O883" i="10"/>
  <c r="P871" i="10"/>
  <c r="O871" i="10"/>
  <c r="P858" i="10"/>
  <c r="O852" i="10"/>
  <c r="O829" i="10"/>
  <c r="P822" i="10"/>
  <c r="P815" i="10"/>
  <c r="O815" i="10"/>
  <c r="O797" i="10"/>
  <c r="P793" i="10"/>
  <c r="O793" i="10"/>
  <c r="P782" i="10"/>
  <c r="O901" i="10"/>
  <c r="P898" i="10"/>
  <c r="P886" i="10"/>
  <c r="O880" i="10"/>
  <c r="O867" i="10"/>
  <c r="O861" i="10"/>
  <c r="P855" i="10"/>
  <c r="O855" i="10"/>
  <c r="P836" i="10"/>
  <c r="P825" i="10"/>
  <c r="O825" i="10"/>
  <c r="P818" i="10"/>
  <c r="P804" i="10"/>
  <c r="O789" i="10"/>
  <c r="P785" i="10"/>
  <c r="O785" i="10"/>
  <c r="P774" i="10"/>
  <c r="O756" i="10"/>
  <c r="P756" i="10"/>
  <c r="O686" i="10"/>
  <c r="P686" i="10"/>
  <c r="O678" i="10"/>
  <c r="P678" i="10"/>
  <c r="O728" i="10"/>
  <c r="O717" i="10"/>
  <c r="P717" i="10"/>
  <c r="O696" i="10"/>
  <c r="O685" i="10"/>
  <c r="P685" i="10"/>
  <c r="O664" i="10"/>
  <c r="P660" i="10"/>
  <c r="O623" i="10"/>
  <c r="P623" i="10"/>
  <c r="O614" i="10"/>
  <c r="P614" i="10"/>
  <c r="O610" i="10"/>
  <c r="P610" i="10"/>
  <c r="O577" i="10"/>
  <c r="P577" i="10"/>
  <c r="O543" i="10"/>
  <c r="P543" i="10"/>
  <c r="O501" i="10"/>
  <c r="P501" i="10"/>
  <c r="O799" i="10"/>
  <c r="O791" i="10"/>
  <c r="O783" i="10"/>
  <c r="O775" i="10"/>
  <c r="O767" i="10"/>
  <c r="O720" i="10"/>
  <c r="P720" i="10"/>
  <c r="O688" i="10"/>
  <c r="P688" i="10"/>
  <c r="O656" i="10"/>
  <c r="P656" i="10"/>
  <c r="O644" i="10"/>
  <c r="P644" i="10"/>
  <c r="P635" i="10"/>
  <c r="O635" i="10"/>
  <c r="O609" i="10"/>
  <c r="P609" i="10"/>
  <c r="O581" i="10"/>
  <c r="P581" i="10"/>
  <c r="O557" i="10"/>
  <c r="P557" i="10"/>
  <c r="O727" i="10"/>
  <c r="P727" i="10"/>
  <c r="O695" i="10"/>
  <c r="P695" i="10"/>
  <c r="O663" i="10"/>
  <c r="P663" i="10"/>
  <c r="O628" i="10"/>
  <c r="P628" i="10"/>
  <c r="O617" i="10"/>
  <c r="P617" i="10"/>
  <c r="O589" i="10"/>
  <c r="P589" i="10"/>
  <c r="O561" i="10"/>
  <c r="P561" i="10"/>
  <c r="O537" i="10"/>
  <c r="P537" i="10"/>
  <c r="O487" i="10"/>
  <c r="P487" i="10"/>
  <c r="P730" i="10"/>
  <c r="O726" i="10"/>
  <c r="P726" i="10"/>
  <c r="P705" i="10"/>
  <c r="P698" i="10"/>
  <c r="O694" i="10"/>
  <c r="P694" i="10"/>
  <c r="P673" i="10"/>
  <c r="P666" i="10"/>
  <c r="O662" i="10"/>
  <c r="P662" i="10"/>
  <c r="O648" i="10"/>
  <c r="O627" i="10"/>
  <c r="P627" i="10"/>
  <c r="O602" i="10"/>
  <c r="P602" i="10"/>
  <c r="O575" i="10"/>
  <c r="P575" i="10"/>
  <c r="O517" i="10"/>
  <c r="P517" i="10"/>
  <c r="O512" i="10"/>
  <c r="P512" i="10"/>
  <c r="O736" i="10"/>
  <c r="P736" i="10"/>
  <c r="O701" i="10"/>
  <c r="P701" i="10"/>
  <c r="O669" i="10"/>
  <c r="P669" i="10"/>
  <c r="O626" i="10"/>
  <c r="P626" i="10"/>
  <c r="O606" i="10"/>
  <c r="P606" i="10"/>
  <c r="O584" i="10"/>
  <c r="P584" i="10"/>
  <c r="O531" i="10"/>
  <c r="P531" i="10"/>
  <c r="O485" i="10"/>
  <c r="P485" i="10"/>
  <c r="O763" i="10"/>
  <c r="O755" i="10"/>
  <c r="O747" i="10"/>
  <c r="O739" i="10"/>
  <c r="O704" i="10"/>
  <c r="P704" i="10"/>
  <c r="O672" i="10"/>
  <c r="P672" i="10"/>
  <c r="P654" i="10"/>
  <c r="O647" i="10"/>
  <c r="P647" i="10"/>
  <c r="O633" i="10"/>
  <c r="P633" i="10"/>
  <c r="O625" i="10"/>
  <c r="P625" i="10"/>
  <c r="O597" i="10"/>
  <c r="P597" i="10"/>
  <c r="O592" i="10"/>
  <c r="P592" i="10"/>
  <c r="O569" i="10"/>
  <c r="P569" i="10"/>
  <c r="O545" i="10"/>
  <c r="P545" i="10"/>
  <c r="O491" i="10"/>
  <c r="P491" i="10"/>
  <c r="O711" i="10"/>
  <c r="P711" i="10"/>
  <c r="O679" i="10"/>
  <c r="P679" i="10"/>
  <c r="O646" i="10"/>
  <c r="P646" i="10"/>
  <c r="O620" i="10"/>
  <c r="P620" i="10"/>
  <c r="O549" i="10"/>
  <c r="P549" i="10"/>
  <c r="O525" i="10"/>
  <c r="P525" i="10"/>
  <c r="O503" i="10"/>
  <c r="P503" i="10"/>
  <c r="O595" i="10"/>
  <c r="P595" i="10"/>
  <c r="O590" i="10"/>
  <c r="P590" i="10"/>
  <c r="O573" i="10"/>
  <c r="P573" i="10"/>
  <c r="O555" i="10"/>
  <c r="P555" i="10"/>
  <c r="O541" i="10"/>
  <c r="P541" i="10"/>
  <c r="O523" i="10"/>
  <c r="P523" i="10"/>
  <c r="O507" i="10"/>
  <c r="P507" i="10"/>
  <c r="O495" i="10"/>
  <c r="P495" i="10"/>
  <c r="O333" i="10"/>
  <c r="P333" i="10"/>
  <c r="O594" i="10"/>
  <c r="P594" i="10"/>
  <c r="O582" i="10"/>
  <c r="P582" i="10"/>
  <c r="O559" i="10"/>
  <c r="P559" i="10"/>
  <c r="O527" i="10"/>
  <c r="P527" i="10"/>
  <c r="O506" i="10"/>
  <c r="P506" i="10"/>
  <c r="O365" i="10"/>
  <c r="O613" i="10"/>
  <c r="P613" i="10"/>
  <c r="O598" i="10"/>
  <c r="P598" i="10"/>
  <c r="O567" i="10"/>
  <c r="P567" i="10"/>
  <c r="O553" i="10"/>
  <c r="P553" i="10"/>
  <c r="O535" i="10"/>
  <c r="P535" i="10"/>
  <c r="O521" i="10"/>
  <c r="P521" i="10"/>
  <c r="O511" i="10"/>
  <c r="P511" i="10"/>
  <c r="O493" i="10"/>
  <c r="P493" i="10"/>
  <c r="O363" i="10"/>
  <c r="P363" i="10"/>
  <c r="O343" i="10"/>
  <c r="P343" i="10"/>
  <c r="O317" i="10"/>
  <c r="P317" i="10"/>
  <c r="O622" i="10"/>
  <c r="P622" i="10"/>
  <c r="O571" i="10"/>
  <c r="P571" i="10"/>
  <c r="O539" i="10"/>
  <c r="P539" i="10"/>
  <c r="O424" i="10"/>
  <c r="P424" i="10"/>
  <c r="O418" i="10"/>
  <c r="P418" i="10"/>
  <c r="O381" i="10"/>
  <c r="P381" i="10"/>
  <c r="O375" i="10"/>
  <c r="P375" i="10"/>
  <c r="O349" i="10"/>
  <c r="P349" i="10"/>
  <c r="O480" i="10"/>
  <c r="P480" i="10"/>
  <c r="O473" i="10"/>
  <c r="P473" i="10"/>
  <c r="O457" i="10"/>
  <c r="P457" i="10"/>
  <c r="O449" i="10"/>
  <c r="P449" i="10"/>
  <c r="O429" i="10"/>
  <c r="P429" i="10"/>
  <c r="O423" i="10"/>
  <c r="P423" i="10"/>
  <c r="O411" i="10"/>
  <c r="P411" i="10"/>
  <c r="O399" i="10"/>
  <c r="P399" i="10"/>
  <c r="O387" i="10"/>
  <c r="P387" i="10"/>
  <c r="P621" i="10"/>
  <c r="O608" i="10"/>
  <c r="P608" i="10"/>
  <c r="O600" i="10"/>
  <c r="P600" i="10"/>
  <c r="O596" i="10"/>
  <c r="P596" i="10"/>
  <c r="O579" i="10"/>
  <c r="P579" i="10"/>
  <c r="P565" i="10"/>
  <c r="O547" i="10"/>
  <c r="P547" i="10"/>
  <c r="O509" i="10"/>
  <c r="P509" i="10"/>
  <c r="O490" i="10"/>
  <c r="P490" i="10"/>
  <c r="P632" i="10"/>
  <c r="P607" i="10"/>
  <c r="P603" i="10"/>
  <c r="O551" i="10"/>
  <c r="P551" i="10"/>
  <c r="O519" i="10"/>
  <c r="P519" i="10"/>
  <c r="O496" i="10"/>
  <c r="P496" i="10"/>
  <c r="O588" i="10"/>
  <c r="P588" i="10"/>
  <c r="O578" i="10"/>
  <c r="P578" i="10"/>
  <c r="O574" i="10"/>
  <c r="P574" i="10"/>
  <c r="O570" i="10"/>
  <c r="P570" i="10"/>
  <c r="O566" i="10"/>
  <c r="P566" i="10"/>
  <c r="O562" i="10"/>
  <c r="P562" i="10"/>
  <c r="O558" i="10"/>
  <c r="P558" i="10"/>
  <c r="O554" i="10"/>
  <c r="P554" i="10"/>
  <c r="O550" i="10"/>
  <c r="P550" i="10"/>
  <c r="O546" i="10"/>
  <c r="P546" i="10"/>
  <c r="O542" i="10"/>
  <c r="P542" i="10"/>
  <c r="O538" i="10"/>
  <c r="P538" i="10"/>
  <c r="O534" i="10"/>
  <c r="P534" i="10"/>
  <c r="O530" i="10"/>
  <c r="P530" i="10"/>
  <c r="O526" i="10"/>
  <c r="P526" i="10"/>
  <c r="O522" i="10"/>
  <c r="P522" i="10"/>
  <c r="O518" i="10"/>
  <c r="P518" i="10"/>
  <c r="O513" i="10"/>
  <c r="P513" i="10"/>
  <c r="O508" i="10"/>
  <c r="P508" i="10"/>
  <c r="O497" i="10"/>
  <c r="O492" i="10"/>
  <c r="P492" i="10"/>
  <c r="O476" i="10"/>
  <c r="P476" i="10"/>
  <c r="O468" i="10"/>
  <c r="P468" i="10"/>
  <c r="O460" i="10"/>
  <c r="P460" i="10"/>
  <c r="O452" i="10"/>
  <c r="P452" i="10"/>
  <c r="O444" i="10"/>
  <c r="P444" i="10"/>
  <c r="O413" i="10"/>
  <c r="P413" i="10"/>
  <c r="O407" i="10"/>
  <c r="P407" i="10"/>
  <c r="O395" i="10"/>
  <c r="P395" i="10"/>
  <c r="O383" i="10"/>
  <c r="P383" i="10"/>
  <c r="O371" i="10"/>
  <c r="P371" i="10"/>
  <c r="O345" i="10"/>
  <c r="P345" i="10"/>
  <c r="O339" i="10"/>
  <c r="P339" i="10"/>
  <c r="O502" i="10"/>
  <c r="P502" i="10"/>
  <c r="O486" i="10"/>
  <c r="P486" i="10"/>
  <c r="O475" i="10"/>
  <c r="P475" i="10"/>
  <c r="O467" i="10"/>
  <c r="P467" i="10"/>
  <c r="O459" i="10"/>
  <c r="P459" i="10"/>
  <c r="O451" i="10"/>
  <c r="P451" i="10"/>
  <c r="O443" i="10"/>
  <c r="P443" i="10"/>
  <c r="O431" i="10"/>
  <c r="P431" i="10"/>
  <c r="O419" i="10"/>
  <c r="P419" i="10"/>
  <c r="O376" i="10"/>
  <c r="P376" i="10"/>
  <c r="O370" i="10"/>
  <c r="P370" i="10"/>
  <c r="O351" i="10"/>
  <c r="P351" i="10"/>
  <c r="O344" i="10"/>
  <c r="P344" i="10"/>
  <c r="O338" i="10"/>
  <c r="P338" i="10"/>
  <c r="O319" i="10"/>
  <c r="P319" i="10"/>
  <c r="O580" i="10"/>
  <c r="P580" i="10"/>
  <c r="O576" i="10"/>
  <c r="P576" i="10"/>
  <c r="O572" i="10"/>
  <c r="P572" i="10"/>
  <c r="O568" i="10"/>
  <c r="P568" i="10"/>
  <c r="O564" i="10"/>
  <c r="P564" i="10"/>
  <c r="O560" i="10"/>
  <c r="P560" i="10"/>
  <c r="O556" i="10"/>
  <c r="P556" i="10"/>
  <c r="O552" i="10"/>
  <c r="P552" i="10"/>
  <c r="O548" i="10"/>
  <c r="P548" i="10"/>
  <c r="O544" i="10"/>
  <c r="P544" i="10"/>
  <c r="O540" i="10"/>
  <c r="P540" i="10"/>
  <c r="O536" i="10"/>
  <c r="P536" i="10"/>
  <c r="O532" i="10"/>
  <c r="P532" i="10"/>
  <c r="O528" i="10"/>
  <c r="P528" i="10"/>
  <c r="O524" i="10"/>
  <c r="P524" i="10"/>
  <c r="O520" i="10"/>
  <c r="P520" i="10"/>
  <c r="O516" i="10"/>
  <c r="P516" i="10"/>
  <c r="O505" i="10"/>
  <c r="P505" i="10"/>
  <c r="O500" i="10"/>
  <c r="P500" i="10"/>
  <c r="O489" i="10"/>
  <c r="P489" i="10"/>
  <c r="O484" i="10"/>
  <c r="P484" i="10"/>
  <c r="O472" i="10"/>
  <c r="P472" i="10"/>
  <c r="O464" i="10"/>
  <c r="P464" i="10"/>
  <c r="O456" i="10"/>
  <c r="P456" i="10"/>
  <c r="O448" i="10"/>
  <c r="P448" i="10"/>
  <c r="O435" i="10"/>
  <c r="P435" i="10"/>
  <c r="O392" i="10"/>
  <c r="P392" i="10"/>
  <c r="O386" i="10"/>
  <c r="P386" i="10"/>
  <c r="O361" i="10"/>
  <c r="P361" i="10"/>
  <c r="O355" i="10"/>
  <c r="P355" i="10"/>
  <c r="O323" i="10"/>
  <c r="P323" i="10"/>
  <c r="O586" i="10"/>
  <c r="P586" i="10"/>
  <c r="O515" i="10"/>
  <c r="P515" i="10"/>
  <c r="O510" i="10"/>
  <c r="P510" i="10"/>
  <c r="O499" i="10"/>
  <c r="P499" i="10"/>
  <c r="O494" i="10"/>
  <c r="P494" i="10"/>
  <c r="O483" i="10"/>
  <c r="P483" i="10"/>
  <c r="O479" i="10"/>
  <c r="P479" i="10"/>
  <c r="O471" i="10"/>
  <c r="P471" i="10"/>
  <c r="O463" i="10"/>
  <c r="P463" i="10"/>
  <c r="O455" i="10"/>
  <c r="P455" i="10"/>
  <c r="O447" i="10"/>
  <c r="P447" i="10"/>
  <c r="O440" i="10"/>
  <c r="P440" i="10"/>
  <c r="O434" i="10"/>
  <c r="P434" i="10"/>
  <c r="O397" i="10"/>
  <c r="P397" i="10"/>
  <c r="O391" i="10"/>
  <c r="P391" i="10"/>
  <c r="O379" i="10"/>
  <c r="P379" i="10"/>
  <c r="O360" i="10"/>
  <c r="P360" i="10"/>
  <c r="O354" i="10"/>
  <c r="P354" i="10"/>
  <c r="O335" i="10"/>
  <c r="P335" i="10"/>
  <c r="O328" i="10"/>
  <c r="P328" i="10"/>
  <c r="O322" i="10"/>
  <c r="P322" i="10"/>
  <c r="O504" i="10"/>
  <c r="P504" i="10"/>
  <c r="O488" i="10"/>
  <c r="P488" i="10"/>
  <c r="O439" i="10"/>
  <c r="P439" i="10"/>
  <c r="O427" i="10"/>
  <c r="P427" i="10"/>
  <c r="O415" i="10"/>
  <c r="P415" i="10"/>
  <c r="O403" i="10"/>
  <c r="O359" i="10"/>
  <c r="P359" i="10"/>
  <c r="O347" i="10"/>
  <c r="P347" i="10"/>
  <c r="O327" i="10"/>
  <c r="P327" i="10"/>
  <c r="O315" i="10"/>
  <c r="P315" i="10"/>
  <c r="P585" i="10"/>
  <c r="O514" i="10"/>
  <c r="P514" i="10"/>
  <c r="O498" i="10"/>
  <c r="P498" i="10"/>
  <c r="O477" i="10"/>
  <c r="P477" i="10"/>
  <c r="O469" i="10"/>
  <c r="P469" i="10"/>
  <c r="O461" i="10"/>
  <c r="P461" i="10"/>
  <c r="O453" i="10"/>
  <c r="P453" i="10"/>
  <c r="O445" i="10"/>
  <c r="P445" i="10"/>
  <c r="O408" i="10"/>
  <c r="P408" i="10"/>
  <c r="O402" i="10"/>
  <c r="P402" i="10"/>
  <c r="O441" i="10"/>
  <c r="P441" i="10"/>
  <c r="O436" i="10"/>
  <c r="P436" i="10"/>
  <c r="O425" i="10"/>
  <c r="P425" i="10"/>
  <c r="O420" i="10"/>
  <c r="P420" i="10"/>
  <c r="O409" i="10"/>
  <c r="P409" i="10"/>
  <c r="O404" i="10"/>
  <c r="P404" i="10"/>
  <c r="O393" i="10"/>
  <c r="P393" i="10"/>
  <c r="O388" i="10"/>
  <c r="P388" i="10"/>
  <c r="O377" i="10"/>
  <c r="P377" i="10"/>
  <c r="O372" i="10"/>
  <c r="P372" i="10"/>
  <c r="O356" i="10"/>
  <c r="P356" i="10"/>
  <c r="O340" i="10"/>
  <c r="P340" i="10"/>
  <c r="O324" i="10"/>
  <c r="P324" i="10"/>
  <c r="O430" i="10"/>
  <c r="P430" i="10"/>
  <c r="O414" i="10"/>
  <c r="P414" i="10"/>
  <c r="O398" i="10"/>
  <c r="P398" i="10"/>
  <c r="O382" i="10"/>
  <c r="P382" i="10"/>
  <c r="O366" i="10"/>
  <c r="P366" i="10"/>
  <c r="O350" i="10"/>
  <c r="P350" i="10"/>
  <c r="O334" i="10"/>
  <c r="P334" i="10"/>
  <c r="O318" i="10"/>
  <c r="P318" i="10"/>
  <c r="P433" i="10"/>
  <c r="O428" i="10"/>
  <c r="P428" i="10"/>
  <c r="O417" i="10"/>
  <c r="P417" i="10"/>
  <c r="O412" i="10"/>
  <c r="P412" i="10"/>
  <c r="P401" i="10"/>
  <c r="O396" i="10"/>
  <c r="P396" i="10"/>
  <c r="O385" i="10"/>
  <c r="P385" i="10"/>
  <c r="O380" i="10"/>
  <c r="P380" i="10"/>
  <c r="O369" i="10"/>
  <c r="P369" i="10"/>
  <c r="O364" i="10"/>
  <c r="P364" i="10"/>
  <c r="O353" i="10"/>
  <c r="P353" i="10"/>
  <c r="O348" i="10"/>
  <c r="P348" i="10"/>
  <c r="O337" i="10"/>
  <c r="P337" i="10"/>
  <c r="O332" i="10"/>
  <c r="P332" i="10"/>
  <c r="O321" i="10"/>
  <c r="P321" i="10"/>
  <c r="O316" i="10"/>
  <c r="P316" i="10"/>
  <c r="O438" i="10"/>
  <c r="P438" i="10"/>
  <c r="O422" i="10"/>
  <c r="P422" i="10"/>
  <c r="O406" i="10"/>
  <c r="P406" i="10"/>
  <c r="O390" i="10"/>
  <c r="P390" i="10"/>
  <c r="O374" i="10"/>
  <c r="P374" i="10"/>
  <c r="O358" i="10"/>
  <c r="P358" i="10"/>
  <c r="O342" i="10"/>
  <c r="P342" i="10"/>
  <c r="O326" i="10"/>
  <c r="P326" i="10"/>
  <c r="P481" i="10"/>
  <c r="O437" i="10"/>
  <c r="P437" i="10"/>
  <c r="O432" i="10"/>
  <c r="P432" i="10"/>
  <c r="O421" i="10"/>
  <c r="P421" i="10"/>
  <c r="O416" i="10"/>
  <c r="P416" i="10"/>
  <c r="O405" i="10"/>
  <c r="P405" i="10"/>
  <c r="O400" i="10"/>
  <c r="P400" i="10"/>
  <c r="O389" i="10"/>
  <c r="P389" i="10"/>
  <c r="O384" i="10"/>
  <c r="P384" i="10"/>
  <c r="O373" i="10"/>
  <c r="P373" i="10"/>
  <c r="O368" i="10"/>
  <c r="P368" i="10"/>
  <c r="O357" i="10"/>
  <c r="P357" i="10"/>
  <c r="O352" i="10"/>
  <c r="P352" i="10"/>
  <c r="O341" i="10"/>
  <c r="P341" i="10"/>
  <c r="O336" i="10"/>
  <c r="P336" i="10"/>
  <c r="O325" i="10"/>
  <c r="P325" i="10"/>
  <c r="O320" i="10"/>
  <c r="P320" i="10"/>
  <c r="O478" i="10"/>
  <c r="P478" i="10"/>
  <c r="O474" i="10"/>
  <c r="P474" i="10"/>
  <c r="O470" i="10"/>
  <c r="P470" i="10"/>
  <c r="O466" i="10"/>
  <c r="P466" i="10"/>
  <c r="O462" i="10"/>
  <c r="P462" i="10"/>
  <c r="O458" i="10"/>
  <c r="P458" i="10"/>
  <c r="O454" i="10"/>
  <c r="P454" i="10"/>
  <c r="O450" i="10"/>
  <c r="P450" i="10"/>
  <c r="O446" i="10"/>
  <c r="P446" i="10"/>
  <c r="O442" i="10"/>
  <c r="P442" i="10"/>
  <c r="O426" i="10"/>
  <c r="P426" i="10"/>
  <c r="O410" i="10"/>
  <c r="P410" i="10"/>
  <c r="O394" i="10"/>
  <c r="P394" i="10"/>
  <c r="O378" i="10"/>
  <c r="P378" i="10"/>
  <c r="O362" i="10"/>
  <c r="P362" i="10"/>
  <c r="O346" i="10"/>
  <c r="P346" i="10"/>
  <c r="O330" i="10"/>
  <c r="P330" i="10"/>
  <c r="O314" i="10"/>
  <c r="P314" i="10"/>
  <c r="G313" i="10"/>
  <c r="E313" i="10"/>
  <c r="K313" i="10" s="1"/>
  <c r="N313" i="10" s="1"/>
  <c r="G312" i="10"/>
  <c r="E312" i="10"/>
  <c r="K312" i="10" s="1"/>
  <c r="N312" i="10" s="1"/>
  <c r="P312" i="10" s="1"/>
  <c r="K311" i="10"/>
  <c r="N311" i="10" s="1"/>
  <c r="G311" i="10"/>
  <c r="E311" i="10"/>
  <c r="G310" i="10"/>
  <c r="E310" i="10"/>
  <c r="G309" i="10"/>
  <c r="E309" i="10"/>
  <c r="G308" i="10"/>
  <c r="E308" i="10"/>
  <c r="K308" i="10" s="1"/>
  <c r="N308" i="10" s="1"/>
  <c r="P308" i="10" s="1"/>
  <c r="G307" i="10"/>
  <c r="E307" i="10"/>
  <c r="K307" i="10" s="1"/>
  <c r="N307" i="10" s="1"/>
  <c r="G306" i="10"/>
  <c r="E306" i="10"/>
  <c r="K306" i="10" s="1"/>
  <c r="N306" i="10" s="1"/>
  <c r="G305" i="10"/>
  <c r="E305" i="10"/>
  <c r="K305" i="10" s="1"/>
  <c r="N305" i="10" s="1"/>
  <c r="G304" i="10"/>
  <c r="E304" i="10"/>
  <c r="K303" i="10"/>
  <c r="N303" i="10" s="1"/>
  <c r="G303" i="10"/>
  <c r="E303" i="10"/>
  <c r="G302" i="10"/>
  <c r="E302" i="10"/>
  <c r="G301" i="10"/>
  <c r="E301" i="10"/>
  <c r="K301" i="10" s="1"/>
  <c r="N301" i="10" s="1"/>
  <c r="G300" i="10"/>
  <c r="E300" i="10"/>
  <c r="K300" i="10" s="1"/>
  <c r="N300" i="10" s="1"/>
  <c r="P300" i="10" s="1"/>
  <c r="G299" i="10"/>
  <c r="E299" i="10"/>
  <c r="K299" i="10" s="1"/>
  <c r="N299" i="10" s="1"/>
  <c r="G298" i="10"/>
  <c r="E298" i="10"/>
  <c r="K298" i="10" s="1"/>
  <c r="N298" i="10" s="1"/>
  <c r="G297" i="10"/>
  <c r="E297" i="10"/>
  <c r="G296" i="10"/>
  <c r="E296" i="10"/>
  <c r="G295" i="10"/>
  <c r="E295" i="10"/>
  <c r="K295" i="10" s="1"/>
  <c r="N295" i="10" s="1"/>
  <c r="G294" i="10"/>
  <c r="E294" i="10"/>
  <c r="K294" i="10" s="1"/>
  <c r="N294" i="10" s="1"/>
  <c r="G293" i="10"/>
  <c r="E293" i="10"/>
  <c r="K293" i="10" s="1"/>
  <c r="N293" i="10" s="1"/>
  <c r="G292" i="10"/>
  <c r="E292" i="10"/>
  <c r="K291" i="10"/>
  <c r="N291" i="10" s="1"/>
  <c r="G291" i="10"/>
  <c r="E291" i="10"/>
  <c r="G290" i="10"/>
  <c r="E290" i="10"/>
  <c r="G289" i="10"/>
  <c r="E289" i="10"/>
  <c r="G288" i="10"/>
  <c r="E288" i="10"/>
  <c r="K288" i="10" s="1"/>
  <c r="N288" i="10" s="1"/>
  <c r="P288" i="10" s="1"/>
  <c r="G287" i="10"/>
  <c r="E287" i="10"/>
  <c r="K287" i="10" s="1"/>
  <c r="N287" i="10" s="1"/>
  <c r="G286" i="10"/>
  <c r="E286" i="10"/>
  <c r="K286" i="10" s="1"/>
  <c r="N286" i="10" s="1"/>
  <c r="G285" i="10"/>
  <c r="E285" i="10"/>
  <c r="G284" i="10"/>
  <c r="E284" i="10"/>
  <c r="G283" i="10"/>
  <c r="K283" i="10" s="1"/>
  <c r="N283" i="10" s="1"/>
  <c r="E283" i="10"/>
  <c r="G282" i="10"/>
  <c r="E282" i="10"/>
  <c r="G281" i="10"/>
  <c r="E281" i="10"/>
  <c r="K281" i="10" s="1"/>
  <c r="N281" i="10" s="1"/>
  <c r="G280" i="10"/>
  <c r="E280" i="10"/>
  <c r="K280" i="10" s="1"/>
  <c r="N280" i="10" s="1"/>
  <c r="P280" i="10" s="1"/>
  <c r="K279" i="10"/>
  <c r="N279" i="10" s="1"/>
  <c r="G279" i="10"/>
  <c r="E279" i="10"/>
  <c r="G278" i="10"/>
  <c r="E278" i="10"/>
  <c r="G277" i="10"/>
  <c r="E277" i="10"/>
  <c r="G276" i="10"/>
  <c r="E276" i="10"/>
  <c r="K276" i="10" s="1"/>
  <c r="N276" i="10" s="1"/>
  <c r="P276" i="10" s="1"/>
  <c r="G275" i="10"/>
  <c r="E275" i="10"/>
  <c r="K275" i="10" s="1"/>
  <c r="N275" i="10" s="1"/>
  <c r="G274" i="10"/>
  <c r="E274" i="10"/>
  <c r="K274" i="10" s="1"/>
  <c r="N274" i="10" s="1"/>
  <c r="G273" i="10"/>
  <c r="E273" i="10"/>
  <c r="K273" i="10" s="1"/>
  <c r="N273" i="10" s="1"/>
  <c r="G272" i="10"/>
  <c r="E272" i="10"/>
  <c r="K271" i="10"/>
  <c r="N271" i="10" s="1"/>
  <c r="G271" i="10"/>
  <c r="E271" i="10"/>
  <c r="G270" i="10"/>
  <c r="E270" i="10"/>
  <c r="G269" i="10"/>
  <c r="E269" i="10"/>
  <c r="K269" i="10" s="1"/>
  <c r="N269" i="10" s="1"/>
  <c r="G268" i="10"/>
  <c r="E268" i="10"/>
  <c r="K268" i="10" s="1"/>
  <c r="N268" i="10" s="1"/>
  <c r="P268" i="10" s="1"/>
  <c r="G267" i="10"/>
  <c r="E267" i="10"/>
  <c r="K267" i="10" s="1"/>
  <c r="N267" i="10" s="1"/>
  <c r="G266" i="10"/>
  <c r="E266" i="10"/>
  <c r="K266" i="10" s="1"/>
  <c r="N266" i="10" s="1"/>
  <c r="G265" i="10"/>
  <c r="E265" i="10"/>
  <c r="G264" i="10"/>
  <c r="E264" i="10"/>
  <c r="G263" i="10"/>
  <c r="E263" i="10"/>
  <c r="K263" i="10" s="1"/>
  <c r="N263" i="10" s="1"/>
  <c r="G262" i="10"/>
  <c r="E262" i="10"/>
  <c r="K262" i="10" s="1"/>
  <c r="N262" i="10" s="1"/>
  <c r="G261" i="10"/>
  <c r="E261" i="10"/>
  <c r="G260" i="10"/>
  <c r="E260" i="10"/>
  <c r="G259" i="10"/>
  <c r="E259" i="10"/>
  <c r="K259" i="10" s="1"/>
  <c r="N259" i="10" s="1"/>
  <c r="G258" i="10"/>
  <c r="E258" i="10"/>
  <c r="K258" i="10" s="1"/>
  <c r="N258" i="10" s="1"/>
  <c r="G257" i="10"/>
  <c r="E257" i="10"/>
  <c r="G256" i="10"/>
  <c r="E256" i="10"/>
  <c r="G255" i="10"/>
  <c r="E255" i="10"/>
  <c r="K255" i="10" s="1"/>
  <c r="N255" i="10" s="1"/>
  <c r="G254" i="10"/>
  <c r="E254" i="10"/>
  <c r="K254" i="10" s="1"/>
  <c r="N254" i="10" s="1"/>
  <c r="G253" i="10"/>
  <c r="E253" i="10"/>
  <c r="G252" i="10"/>
  <c r="E252" i="10"/>
  <c r="G251" i="10"/>
  <c r="E251" i="10"/>
  <c r="K251" i="10" s="1"/>
  <c r="N251" i="10" s="1"/>
  <c r="G250" i="10"/>
  <c r="E250" i="10"/>
  <c r="K250" i="10" s="1"/>
  <c r="N250" i="10" s="1"/>
  <c r="G249" i="10"/>
  <c r="E249" i="10"/>
  <c r="G248" i="10"/>
  <c r="E248" i="10"/>
  <c r="G247" i="10"/>
  <c r="E247" i="10"/>
  <c r="K247" i="10" s="1"/>
  <c r="N247" i="10" s="1"/>
  <c r="G246" i="10"/>
  <c r="E246" i="10"/>
  <c r="K246" i="10" s="1"/>
  <c r="N246" i="10" s="1"/>
  <c r="G245" i="10"/>
  <c r="E245" i="10"/>
  <c r="G244" i="10"/>
  <c r="E244" i="10"/>
  <c r="G243" i="10"/>
  <c r="E243" i="10"/>
  <c r="K243" i="10" s="1"/>
  <c r="N243" i="10" s="1"/>
  <c r="G242" i="10"/>
  <c r="E242" i="10"/>
  <c r="K242" i="10" s="1"/>
  <c r="N242" i="10" s="1"/>
  <c r="G241" i="10"/>
  <c r="E241" i="10"/>
  <c r="G240" i="10"/>
  <c r="E240" i="10"/>
  <c r="G239" i="10"/>
  <c r="E239" i="10"/>
  <c r="K239" i="10" s="1"/>
  <c r="N239" i="10" s="1"/>
  <c r="G238" i="10"/>
  <c r="E238" i="10"/>
  <c r="K238" i="10" s="1"/>
  <c r="N238" i="10" s="1"/>
  <c r="G237" i="10"/>
  <c r="E237" i="10"/>
  <c r="G236" i="10"/>
  <c r="E236" i="10"/>
  <c r="G235" i="10"/>
  <c r="E235" i="10"/>
  <c r="K235" i="10" s="1"/>
  <c r="N235" i="10" s="1"/>
  <c r="G234" i="10"/>
  <c r="E234" i="10"/>
  <c r="K234" i="10" s="1"/>
  <c r="N234" i="10" s="1"/>
  <c r="G233" i="10"/>
  <c r="E233" i="10"/>
  <c r="G232" i="10"/>
  <c r="E232" i="10"/>
  <c r="G231" i="10"/>
  <c r="E231" i="10"/>
  <c r="K231" i="10" s="1"/>
  <c r="N231" i="10" s="1"/>
  <c r="G230" i="10"/>
  <c r="E230" i="10"/>
  <c r="K230" i="10" s="1"/>
  <c r="N230" i="10" s="1"/>
  <c r="G229" i="10"/>
  <c r="E229" i="10"/>
  <c r="G228" i="10"/>
  <c r="E228" i="10"/>
  <c r="G227" i="10"/>
  <c r="E227" i="10"/>
  <c r="K227" i="10" s="1"/>
  <c r="N227" i="10" s="1"/>
  <c r="G226" i="10"/>
  <c r="E226" i="10"/>
  <c r="K226" i="10" s="1"/>
  <c r="N226" i="10" s="1"/>
  <c r="G225" i="10"/>
  <c r="E225" i="10"/>
  <c r="G224" i="10"/>
  <c r="E224" i="10"/>
  <c r="G223" i="10"/>
  <c r="E223" i="10"/>
  <c r="K223" i="10" s="1"/>
  <c r="N223" i="10" s="1"/>
  <c r="G222" i="10"/>
  <c r="E222" i="10"/>
  <c r="K222" i="10" s="1"/>
  <c r="N222" i="10" s="1"/>
  <c r="G221" i="10"/>
  <c r="E221" i="10"/>
  <c r="G220" i="10"/>
  <c r="E220" i="10"/>
  <c r="G219" i="10"/>
  <c r="E219" i="10"/>
  <c r="K219" i="10" s="1"/>
  <c r="N219" i="10" s="1"/>
  <c r="G218" i="10"/>
  <c r="E218" i="10"/>
  <c r="K218" i="10" s="1"/>
  <c r="N218" i="10" s="1"/>
  <c r="G217" i="10"/>
  <c r="E217" i="10"/>
  <c r="G216" i="10"/>
  <c r="E216" i="10"/>
  <c r="G215" i="10"/>
  <c r="E215" i="10"/>
  <c r="K215" i="10" s="1"/>
  <c r="N215" i="10" s="1"/>
  <c r="G214" i="10"/>
  <c r="E214" i="10"/>
  <c r="K214" i="10" s="1"/>
  <c r="N214" i="10" s="1"/>
  <c r="G213" i="10"/>
  <c r="E213" i="10"/>
  <c r="G212" i="10"/>
  <c r="E212" i="10"/>
  <c r="G211" i="10"/>
  <c r="E211" i="10"/>
  <c r="K211" i="10" s="1"/>
  <c r="N211" i="10" s="1"/>
  <c r="G210" i="10"/>
  <c r="E210" i="10"/>
  <c r="K210" i="10" s="1"/>
  <c r="N210" i="10" s="1"/>
  <c r="G209" i="10"/>
  <c r="E209" i="10"/>
  <c r="G208" i="10"/>
  <c r="E208" i="10"/>
  <c r="G207" i="10"/>
  <c r="E207" i="10"/>
  <c r="K207" i="10" s="1"/>
  <c r="N207" i="10" s="1"/>
  <c r="G206" i="10"/>
  <c r="E206" i="10"/>
  <c r="K206" i="10" s="1"/>
  <c r="N206" i="10" s="1"/>
  <c r="G205" i="10"/>
  <c r="E205" i="10"/>
  <c r="G204" i="10"/>
  <c r="E204" i="10"/>
  <c r="G203" i="10"/>
  <c r="E203" i="10"/>
  <c r="K203" i="10" s="1"/>
  <c r="N203" i="10" s="1"/>
  <c r="G202" i="10"/>
  <c r="E202" i="10"/>
  <c r="K202" i="10" s="1"/>
  <c r="N202" i="10" s="1"/>
  <c r="G201" i="10"/>
  <c r="E201" i="10"/>
  <c r="G200" i="10"/>
  <c r="E200" i="10"/>
  <c r="G199" i="10"/>
  <c r="E199" i="10"/>
  <c r="K199" i="10" s="1"/>
  <c r="N199" i="10" s="1"/>
  <c r="G198" i="10"/>
  <c r="E198" i="10"/>
  <c r="K198" i="10" s="1"/>
  <c r="N198" i="10" s="1"/>
  <c r="G197" i="10"/>
  <c r="E197" i="10"/>
  <c r="G196" i="10"/>
  <c r="E196" i="10"/>
  <c r="K196" i="10" s="1"/>
  <c r="N196" i="10" s="1"/>
  <c r="P196" i="10" s="1"/>
  <c r="G195" i="10"/>
  <c r="E195" i="10"/>
  <c r="K195" i="10" s="1"/>
  <c r="N195" i="10" s="1"/>
  <c r="G194" i="10"/>
  <c r="E194" i="10"/>
  <c r="K194" i="10" s="1"/>
  <c r="N194" i="10" s="1"/>
  <c r="G193" i="10"/>
  <c r="E193" i="10"/>
  <c r="G192" i="10"/>
  <c r="E192" i="10"/>
  <c r="K192" i="10" s="1"/>
  <c r="N192" i="10" s="1"/>
  <c r="P192" i="10" s="1"/>
  <c r="G191" i="10"/>
  <c r="E191" i="10"/>
  <c r="K191" i="10" s="1"/>
  <c r="N191" i="10" s="1"/>
  <c r="G190" i="10"/>
  <c r="E190" i="10"/>
  <c r="K190" i="10" s="1"/>
  <c r="N190" i="10" s="1"/>
  <c r="G189" i="10"/>
  <c r="E189" i="10"/>
  <c r="G188" i="10"/>
  <c r="E188" i="10"/>
  <c r="K188" i="10" s="1"/>
  <c r="N188" i="10" s="1"/>
  <c r="P188" i="10" s="1"/>
  <c r="G187" i="10"/>
  <c r="E187" i="10"/>
  <c r="K187" i="10" s="1"/>
  <c r="N187" i="10" s="1"/>
  <c r="G186" i="10"/>
  <c r="E186" i="10"/>
  <c r="K186" i="10" s="1"/>
  <c r="N186" i="10" s="1"/>
  <c r="G185" i="10"/>
  <c r="E185" i="10"/>
  <c r="G184" i="10"/>
  <c r="E184" i="10"/>
  <c r="K184" i="10" s="1"/>
  <c r="N184" i="10" s="1"/>
  <c r="P184" i="10" s="1"/>
  <c r="G183" i="10"/>
  <c r="E183" i="10"/>
  <c r="K183" i="10" s="1"/>
  <c r="N183" i="10" s="1"/>
  <c r="G182" i="10"/>
  <c r="E182" i="10"/>
  <c r="K182" i="10" s="1"/>
  <c r="N182" i="10" s="1"/>
  <c r="G181" i="10"/>
  <c r="E181" i="10"/>
  <c r="G180" i="10"/>
  <c r="E180" i="10"/>
  <c r="K180" i="10" s="1"/>
  <c r="N180" i="10" s="1"/>
  <c r="P180" i="10" s="1"/>
  <c r="G179" i="10"/>
  <c r="E179" i="10"/>
  <c r="K179" i="10" s="1"/>
  <c r="N179" i="10" s="1"/>
  <c r="G178" i="10"/>
  <c r="E178" i="10"/>
  <c r="K178" i="10" s="1"/>
  <c r="N178" i="10" s="1"/>
  <c r="G177" i="10"/>
  <c r="E177" i="10"/>
  <c r="G176" i="10"/>
  <c r="E176" i="10"/>
  <c r="K176" i="10" s="1"/>
  <c r="N176" i="10" s="1"/>
  <c r="P176" i="10" s="1"/>
  <c r="G175" i="10"/>
  <c r="E175" i="10"/>
  <c r="K175" i="10" s="1"/>
  <c r="N175" i="10" s="1"/>
  <c r="G174" i="10"/>
  <c r="E174" i="10"/>
  <c r="K174" i="10" s="1"/>
  <c r="N174" i="10" s="1"/>
  <c r="P174" i="10" s="1"/>
  <c r="G173" i="10"/>
  <c r="E173" i="10"/>
  <c r="G172" i="10"/>
  <c r="E172" i="10"/>
  <c r="K172" i="10" s="1"/>
  <c r="N172" i="10" s="1"/>
  <c r="P172" i="10" s="1"/>
  <c r="G171" i="10"/>
  <c r="E171" i="10"/>
  <c r="K171" i="10" s="1"/>
  <c r="N171" i="10" s="1"/>
  <c r="G170" i="10"/>
  <c r="E170" i="10"/>
  <c r="K170" i="10" s="1"/>
  <c r="N170" i="10" s="1"/>
  <c r="P170" i="10" s="1"/>
  <c r="G169" i="10"/>
  <c r="E169" i="10"/>
  <c r="G168" i="10"/>
  <c r="E168" i="10"/>
  <c r="K168" i="10" s="1"/>
  <c r="N168" i="10" s="1"/>
  <c r="P168" i="10" s="1"/>
  <c r="G167" i="10"/>
  <c r="E167" i="10"/>
  <c r="K167" i="10" s="1"/>
  <c r="N167" i="10" s="1"/>
  <c r="G166" i="10"/>
  <c r="E166" i="10"/>
  <c r="K166" i="10" s="1"/>
  <c r="N166" i="10" s="1"/>
  <c r="P166" i="10" s="1"/>
  <c r="G165" i="10"/>
  <c r="E165" i="10"/>
  <c r="G164" i="10"/>
  <c r="E164" i="10"/>
  <c r="K164" i="10" s="1"/>
  <c r="N164" i="10" s="1"/>
  <c r="P164" i="10" s="1"/>
  <c r="G163" i="10"/>
  <c r="E163" i="10"/>
  <c r="K163" i="10" s="1"/>
  <c r="N163" i="10" s="1"/>
  <c r="G162" i="10"/>
  <c r="E162" i="10"/>
  <c r="K162" i="10" s="1"/>
  <c r="N162" i="10" s="1"/>
  <c r="P162" i="10" s="1"/>
  <c r="G161" i="10"/>
  <c r="E161" i="10"/>
  <c r="G160" i="10"/>
  <c r="E160" i="10"/>
  <c r="K160" i="10" s="1"/>
  <c r="N160" i="10" s="1"/>
  <c r="P160" i="10" s="1"/>
  <c r="G159" i="10"/>
  <c r="E159" i="10"/>
  <c r="K159" i="10" s="1"/>
  <c r="N159" i="10" s="1"/>
  <c r="G158" i="10"/>
  <c r="E158" i="10"/>
  <c r="K158" i="10" s="1"/>
  <c r="N158" i="10" s="1"/>
  <c r="P158" i="10" s="1"/>
  <c r="G157" i="10"/>
  <c r="E157" i="10"/>
  <c r="G156" i="10"/>
  <c r="E156" i="10"/>
  <c r="K156" i="10" s="1"/>
  <c r="N156" i="10" s="1"/>
  <c r="G155" i="10"/>
  <c r="E155" i="10"/>
  <c r="K155" i="10" s="1"/>
  <c r="N155" i="10" s="1"/>
  <c r="G154" i="10"/>
  <c r="E154" i="10"/>
  <c r="G153" i="10"/>
  <c r="E153" i="10"/>
  <c r="G152" i="10"/>
  <c r="E152" i="10"/>
  <c r="K152" i="10" s="1"/>
  <c r="N152" i="10" s="1"/>
  <c r="G151" i="10"/>
  <c r="E151" i="10"/>
  <c r="K151" i="10" s="1"/>
  <c r="N151" i="10" s="1"/>
  <c r="G150" i="10"/>
  <c r="E150" i="10"/>
  <c r="K150" i="10" s="1"/>
  <c r="N150" i="10" s="1"/>
  <c r="P150" i="10" s="1"/>
  <c r="G149" i="10"/>
  <c r="E149" i="10"/>
  <c r="G148" i="10"/>
  <c r="E148" i="10"/>
  <c r="K148" i="10" s="1"/>
  <c r="N148" i="10" s="1"/>
  <c r="O148" i="10" s="1"/>
  <c r="G147" i="10"/>
  <c r="E147" i="10"/>
  <c r="K147" i="10" s="1"/>
  <c r="N147" i="10" s="1"/>
  <c r="G146" i="10"/>
  <c r="E146" i="10"/>
  <c r="G145" i="10"/>
  <c r="E145" i="10"/>
  <c r="G144" i="10"/>
  <c r="E144" i="10"/>
  <c r="K144" i="10" s="1"/>
  <c r="N144" i="10" s="1"/>
  <c r="G143" i="10"/>
  <c r="E143" i="10"/>
  <c r="G142" i="10"/>
  <c r="E142" i="10"/>
  <c r="K142" i="10" s="1"/>
  <c r="N142" i="10" s="1"/>
  <c r="G141" i="10"/>
  <c r="E141" i="10"/>
  <c r="G140" i="10"/>
  <c r="E140" i="10"/>
  <c r="K140" i="10" s="1"/>
  <c r="N140" i="10" s="1"/>
  <c r="G139" i="10"/>
  <c r="E139" i="10"/>
  <c r="G138" i="10"/>
  <c r="E138" i="10"/>
  <c r="K138" i="10" s="1"/>
  <c r="N138" i="10" s="1"/>
  <c r="G137" i="10"/>
  <c r="E137" i="10"/>
  <c r="G136" i="10"/>
  <c r="E136" i="10"/>
  <c r="G135" i="10"/>
  <c r="E135" i="10"/>
  <c r="G134" i="10"/>
  <c r="E134" i="10"/>
  <c r="K134" i="10" s="1"/>
  <c r="N134" i="10" s="1"/>
  <c r="O134" i="10" s="1"/>
  <c r="G133" i="10"/>
  <c r="E133" i="10"/>
  <c r="G132" i="10"/>
  <c r="E132" i="10"/>
  <c r="K132" i="10" s="1"/>
  <c r="N132" i="10" s="1"/>
  <c r="G131" i="10"/>
  <c r="E131" i="10"/>
  <c r="G130" i="10"/>
  <c r="E130" i="10"/>
  <c r="K130" i="10" s="1"/>
  <c r="N130" i="10" s="1"/>
  <c r="O130" i="10" s="1"/>
  <c r="G129" i="10"/>
  <c r="E129" i="10"/>
  <c r="G128" i="10"/>
  <c r="E128" i="10"/>
  <c r="G127" i="10"/>
  <c r="E127" i="10"/>
  <c r="G126" i="10"/>
  <c r="E126" i="10"/>
  <c r="K126" i="10" s="1"/>
  <c r="N126" i="10" s="1"/>
  <c r="O126" i="10" s="1"/>
  <c r="G125" i="10"/>
  <c r="E125" i="10"/>
  <c r="G124" i="10"/>
  <c r="E124" i="10"/>
  <c r="K124" i="10" s="1"/>
  <c r="N124" i="10" s="1"/>
  <c r="G123" i="10"/>
  <c r="E123" i="10"/>
  <c r="G122" i="10"/>
  <c r="E122" i="10"/>
  <c r="K122" i="10" s="1"/>
  <c r="N122" i="10" s="1"/>
  <c r="O122" i="10" s="1"/>
  <c r="G121" i="10"/>
  <c r="E121" i="10"/>
  <c r="G120" i="10"/>
  <c r="E120" i="10"/>
  <c r="G119" i="10"/>
  <c r="E119" i="10"/>
  <c r="G118" i="10"/>
  <c r="E118" i="10"/>
  <c r="K118" i="10" s="1"/>
  <c r="N118" i="10" s="1"/>
  <c r="O118" i="10" s="1"/>
  <c r="G117" i="10"/>
  <c r="E117" i="10"/>
  <c r="G116" i="10"/>
  <c r="E116" i="10"/>
  <c r="G115" i="10"/>
  <c r="E115" i="10"/>
  <c r="G114" i="10"/>
  <c r="E114" i="10"/>
  <c r="K114" i="10" s="1"/>
  <c r="N114" i="10" s="1"/>
  <c r="O114" i="10" s="1"/>
  <c r="G113" i="10"/>
  <c r="E113" i="10"/>
  <c r="G112" i="10"/>
  <c r="E112" i="10"/>
  <c r="G111" i="10"/>
  <c r="E111" i="10"/>
  <c r="G110" i="10"/>
  <c r="E110" i="10"/>
  <c r="K110" i="10" s="1"/>
  <c r="N110" i="10" s="1"/>
  <c r="O110" i="10" s="1"/>
  <c r="G109" i="10"/>
  <c r="E109" i="10"/>
  <c r="G108" i="10"/>
  <c r="E108" i="10"/>
  <c r="K108" i="10" s="1"/>
  <c r="N108" i="10" s="1"/>
  <c r="G107" i="10"/>
  <c r="E107" i="10"/>
  <c r="G106" i="10"/>
  <c r="E106" i="10"/>
  <c r="K106" i="10" s="1"/>
  <c r="N106" i="10" s="1"/>
  <c r="O106" i="10" s="1"/>
  <c r="G105" i="10"/>
  <c r="E105" i="10"/>
  <c r="G104" i="10"/>
  <c r="E104" i="10"/>
  <c r="G103" i="10"/>
  <c r="E103" i="10"/>
  <c r="G102" i="10"/>
  <c r="E102" i="10"/>
  <c r="K102" i="10" s="1"/>
  <c r="N102" i="10" s="1"/>
  <c r="O102" i="10" s="1"/>
  <c r="G101" i="10"/>
  <c r="E101" i="10"/>
  <c r="G100" i="10"/>
  <c r="E100" i="10"/>
  <c r="K100" i="10" s="1"/>
  <c r="N100" i="10" s="1"/>
  <c r="G99" i="10"/>
  <c r="E99" i="10"/>
  <c r="G98" i="10"/>
  <c r="E98" i="10"/>
  <c r="K98" i="10" s="1"/>
  <c r="N98" i="10" s="1"/>
  <c r="O98" i="10" s="1"/>
  <c r="G97" i="10"/>
  <c r="E97" i="10"/>
  <c r="G96" i="10"/>
  <c r="E96" i="10"/>
  <c r="G95" i="10"/>
  <c r="E95" i="10"/>
  <c r="G94" i="10"/>
  <c r="E94" i="10"/>
  <c r="K94" i="10" s="1"/>
  <c r="N94" i="10" s="1"/>
  <c r="O94" i="10" s="1"/>
  <c r="G93" i="10"/>
  <c r="E93" i="10"/>
  <c r="G92" i="10"/>
  <c r="E92" i="10"/>
  <c r="K92" i="10" s="1"/>
  <c r="N92" i="10" s="1"/>
  <c r="G91" i="10"/>
  <c r="E91" i="10"/>
  <c r="G90" i="10"/>
  <c r="E90" i="10"/>
  <c r="K90" i="10" s="1"/>
  <c r="N90" i="10" s="1"/>
  <c r="O90" i="10" s="1"/>
  <c r="G89" i="10"/>
  <c r="E89" i="10"/>
  <c r="G88" i="10"/>
  <c r="E88" i="10"/>
  <c r="G87" i="10"/>
  <c r="E87" i="10"/>
  <c r="G86" i="10"/>
  <c r="E86" i="10"/>
  <c r="K86" i="10" s="1"/>
  <c r="N86" i="10" s="1"/>
  <c r="O86" i="10" s="1"/>
  <c r="G85" i="10"/>
  <c r="E85" i="10"/>
  <c r="G84" i="10"/>
  <c r="E84" i="10"/>
  <c r="G83" i="10"/>
  <c r="E83" i="10"/>
  <c r="G82" i="10"/>
  <c r="E82" i="10"/>
  <c r="K82" i="10" s="1"/>
  <c r="N82" i="10" s="1"/>
  <c r="O82" i="10" s="1"/>
  <c r="G81" i="10"/>
  <c r="E81" i="10"/>
  <c r="G80" i="10"/>
  <c r="E80" i="10"/>
  <c r="G79" i="10"/>
  <c r="E79" i="10"/>
  <c r="G78" i="10"/>
  <c r="E78" i="10"/>
  <c r="K78" i="10" s="1"/>
  <c r="N78" i="10" s="1"/>
  <c r="O78" i="10" s="1"/>
  <c r="G77" i="10"/>
  <c r="E77" i="10"/>
  <c r="G76" i="10"/>
  <c r="E76" i="10"/>
  <c r="K76" i="10" s="1"/>
  <c r="N76" i="10" s="1"/>
  <c r="G75" i="10"/>
  <c r="E75" i="10"/>
  <c r="G74" i="10"/>
  <c r="E74" i="10"/>
  <c r="K74" i="10" s="1"/>
  <c r="N74" i="10" s="1"/>
  <c r="O74" i="10" s="1"/>
  <c r="G73" i="10"/>
  <c r="E73" i="10"/>
  <c r="G72" i="10"/>
  <c r="E72" i="10"/>
  <c r="G71" i="10"/>
  <c r="E71" i="10"/>
  <c r="G70" i="10"/>
  <c r="E70" i="10"/>
  <c r="K70" i="10" s="1"/>
  <c r="N70" i="10" s="1"/>
  <c r="O70" i="10" s="1"/>
  <c r="G69" i="10"/>
  <c r="E69" i="10"/>
  <c r="G68" i="10"/>
  <c r="E68" i="10"/>
  <c r="K68" i="10" s="1"/>
  <c r="N68" i="10" s="1"/>
  <c r="G67" i="10"/>
  <c r="E67" i="10"/>
  <c r="G66" i="10"/>
  <c r="E66" i="10"/>
  <c r="K66" i="10" s="1"/>
  <c r="N66" i="10" s="1"/>
  <c r="O66" i="10" s="1"/>
  <c r="G65" i="10"/>
  <c r="E65" i="10"/>
  <c r="G64" i="10"/>
  <c r="E64" i="10"/>
  <c r="G63" i="10"/>
  <c r="E63" i="10"/>
  <c r="G62" i="10"/>
  <c r="E62" i="10"/>
  <c r="K62" i="10" s="1"/>
  <c r="N62" i="10" s="1"/>
  <c r="O62" i="10" s="1"/>
  <c r="G61" i="10"/>
  <c r="E61" i="10"/>
  <c r="G60" i="10"/>
  <c r="E60" i="10"/>
  <c r="K60" i="10" s="1"/>
  <c r="N60" i="10" s="1"/>
  <c r="G59" i="10"/>
  <c r="E59" i="10"/>
  <c r="G58" i="10"/>
  <c r="E58" i="10"/>
  <c r="K58" i="10" s="1"/>
  <c r="N58" i="10" s="1"/>
  <c r="P58" i="10" s="1"/>
  <c r="G57" i="10"/>
  <c r="E57" i="10"/>
  <c r="G56" i="10"/>
  <c r="E56" i="10"/>
  <c r="K56" i="10" s="1"/>
  <c r="N56" i="10" s="1"/>
  <c r="G55" i="10"/>
  <c r="E55" i="10"/>
  <c r="G54" i="10"/>
  <c r="E54" i="10"/>
  <c r="K54" i="10" s="1"/>
  <c r="N54" i="10" s="1"/>
  <c r="P54" i="10" s="1"/>
  <c r="G53" i="10"/>
  <c r="E53" i="10"/>
  <c r="G52" i="10"/>
  <c r="E52" i="10"/>
  <c r="K52" i="10" s="1"/>
  <c r="N52" i="10" s="1"/>
  <c r="G51" i="10"/>
  <c r="E51" i="10"/>
  <c r="G50" i="10"/>
  <c r="E50" i="10"/>
  <c r="K50" i="10" s="1"/>
  <c r="N50" i="10" s="1"/>
  <c r="P50" i="10" s="1"/>
  <c r="G49" i="10"/>
  <c r="E49" i="10"/>
  <c r="G48" i="10"/>
  <c r="E48" i="10"/>
  <c r="K48" i="10" s="1"/>
  <c r="N48" i="10" s="1"/>
  <c r="G47" i="10"/>
  <c r="E47" i="10"/>
  <c r="G46" i="10"/>
  <c r="E46" i="10"/>
  <c r="K46" i="10" s="1"/>
  <c r="N46" i="10" s="1"/>
  <c r="P46" i="10" s="1"/>
  <c r="G45" i="10"/>
  <c r="E45" i="10"/>
  <c r="G44" i="10"/>
  <c r="E44" i="10"/>
  <c r="K44" i="10" s="1"/>
  <c r="N44" i="10" s="1"/>
  <c r="G43" i="10"/>
  <c r="E43" i="10"/>
  <c r="G42" i="10"/>
  <c r="E42" i="10"/>
  <c r="K42" i="10" s="1"/>
  <c r="N42" i="10" s="1"/>
  <c r="P42" i="10" s="1"/>
  <c r="G41" i="10"/>
  <c r="E41" i="10"/>
  <c r="G40" i="10"/>
  <c r="E40" i="10"/>
  <c r="K40" i="10" s="1"/>
  <c r="N40" i="10" s="1"/>
  <c r="G39" i="10"/>
  <c r="E39" i="10"/>
  <c r="G38" i="10"/>
  <c r="E38" i="10"/>
  <c r="K38" i="10" s="1"/>
  <c r="N38" i="10" s="1"/>
  <c r="P38" i="10" s="1"/>
  <c r="G37" i="10"/>
  <c r="E37" i="10"/>
  <c r="G36" i="10"/>
  <c r="E36" i="10"/>
  <c r="K36" i="10" s="1"/>
  <c r="N36" i="10" s="1"/>
  <c r="G35" i="10"/>
  <c r="E35" i="10"/>
  <c r="G34" i="10"/>
  <c r="E34" i="10"/>
  <c r="K34" i="10" s="1"/>
  <c r="N34" i="10" s="1"/>
  <c r="P34" i="10" s="1"/>
  <c r="G33" i="10"/>
  <c r="E33" i="10"/>
  <c r="G32" i="10"/>
  <c r="E32" i="10"/>
  <c r="K32" i="10" s="1"/>
  <c r="N32" i="10" s="1"/>
  <c r="G31" i="10"/>
  <c r="E31" i="10"/>
  <c r="G30" i="10"/>
  <c r="E30" i="10"/>
  <c r="K30" i="10" s="1"/>
  <c r="N30" i="10" s="1"/>
  <c r="P30" i="10" s="1"/>
  <c r="G29" i="10"/>
  <c r="E29" i="10"/>
  <c r="G28" i="10"/>
  <c r="E28" i="10"/>
  <c r="K28" i="10" s="1"/>
  <c r="N28" i="10" s="1"/>
  <c r="G27" i="10"/>
  <c r="E27" i="10"/>
  <c r="G26" i="10"/>
  <c r="E26" i="10"/>
  <c r="K26" i="10" s="1"/>
  <c r="N26" i="10" s="1"/>
  <c r="P26" i="10" s="1"/>
  <c r="G25" i="10"/>
  <c r="E25" i="10"/>
  <c r="G24" i="10"/>
  <c r="E24" i="10"/>
  <c r="K24" i="10" s="1"/>
  <c r="N24" i="10" s="1"/>
  <c r="G23" i="10"/>
  <c r="E23" i="10"/>
  <c r="G22" i="10"/>
  <c r="E22" i="10"/>
  <c r="K22" i="10" s="1"/>
  <c r="N22" i="10" s="1"/>
  <c r="P22" i="10" s="1"/>
  <c r="G21" i="10"/>
  <c r="E21" i="10"/>
  <c r="G20" i="10"/>
  <c r="E20" i="10"/>
  <c r="K20" i="10" s="1"/>
  <c r="N20" i="10" s="1"/>
  <c r="G19" i="10"/>
  <c r="E19" i="10"/>
  <c r="G18" i="10"/>
  <c r="E18" i="10"/>
  <c r="K18" i="10" s="1"/>
  <c r="N18" i="10" s="1"/>
  <c r="P18" i="10" s="1"/>
  <c r="G17" i="10"/>
  <c r="E17" i="10"/>
  <c r="G16" i="10"/>
  <c r="E16" i="10"/>
  <c r="K16" i="10" s="1"/>
  <c r="N16" i="10" s="1"/>
  <c r="G15" i="10"/>
  <c r="E15" i="10"/>
  <c r="G14" i="10"/>
  <c r="E14" i="10"/>
  <c r="K14" i="10" s="1"/>
  <c r="N14" i="10" s="1"/>
  <c r="P14" i="10" s="1"/>
  <c r="G13" i="10"/>
  <c r="E13" i="10"/>
  <c r="G12" i="10"/>
  <c r="E12" i="10"/>
  <c r="K12" i="10" s="1"/>
  <c r="N12" i="10" s="1"/>
  <c r="G11" i="10"/>
  <c r="E11" i="10"/>
  <c r="G10" i="10"/>
  <c r="E10" i="10"/>
  <c r="K10" i="10" s="1"/>
  <c r="N10" i="10" s="1"/>
  <c r="P10" i="10" s="1"/>
  <c r="G9" i="10"/>
  <c r="E9" i="10"/>
  <c r="G8" i="10"/>
  <c r="K8" i="10"/>
  <c r="N8" i="10" s="1"/>
  <c r="C4" i="5"/>
  <c r="B3" i="5"/>
  <c r="C3" i="5"/>
  <c r="T189" i="2"/>
  <c r="T188" i="2"/>
  <c r="T187" i="2"/>
  <c r="T186" i="2"/>
  <c r="T184" i="2"/>
  <c r="W182" i="2"/>
  <c r="T181" i="2"/>
  <c r="W179" i="2"/>
  <c r="T178" i="2"/>
  <c r="W177" i="2"/>
  <c r="T176" i="2"/>
  <c r="W175" i="2"/>
  <c r="W174" i="2"/>
  <c r="T174" i="2"/>
  <c r="T173" i="2"/>
  <c r="T170" i="2"/>
  <c r="W169" i="2"/>
  <c r="T168" i="2"/>
  <c r="T165" i="2"/>
  <c r="T162" i="2"/>
  <c r="T160" i="2"/>
  <c r="T159" i="2"/>
  <c r="W158" i="2"/>
  <c r="T157" i="2"/>
  <c r="T156" i="2"/>
  <c r="W155" i="2"/>
  <c r="T154" i="2"/>
  <c r="T153" i="2"/>
  <c r="W152" i="2"/>
  <c r="W151" i="2"/>
  <c r="T150" i="2"/>
  <c r="T148" i="2"/>
  <c r="T147" i="2"/>
  <c r="T145" i="2"/>
  <c r="W144" i="2"/>
  <c r="W143" i="2"/>
  <c r="W142" i="2"/>
  <c r="W141" i="2"/>
  <c r="T139" i="2"/>
  <c r="T137" i="2"/>
  <c r="T136" i="2"/>
  <c r="W135" i="2"/>
  <c r="T133" i="2"/>
  <c r="T130" i="2"/>
  <c r="W129" i="2"/>
  <c r="T127" i="2"/>
  <c r="W125" i="2"/>
  <c r="T124" i="2"/>
  <c r="T122" i="2"/>
  <c r="T121" i="2"/>
  <c r="T119" i="2"/>
  <c r="T116" i="2"/>
  <c r="T113" i="2"/>
  <c r="T110" i="2"/>
  <c r="W109" i="2"/>
  <c r="T108" i="2"/>
  <c r="W107" i="2"/>
  <c r="W106" i="2"/>
  <c r="T105" i="2"/>
  <c r="T102" i="2"/>
  <c r="T100" i="2"/>
  <c r="T99" i="2"/>
  <c r="W97" i="2"/>
  <c r="T96" i="2"/>
  <c r="T93" i="2"/>
  <c r="T90" i="2"/>
  <c r="T87" i="2"/>
  <c r="T85" i="2"/>
  <c r="W84" i="2"/>
  <c r="W83" i="2"/>
  <c r="T82" i="2"/>
  <c r="W81" i="2"/>
  <c r="W78" i="2"/>
  <c r="T77" i="2"/>
  <c r="W75" i="2"/>
  <c r="W73" i="2"/>
  <c r="V72" i="2"/>
  <c r="V71" i="2"/>
  <c r="V70" i="2"/>
  <c r="T70" i="2"/>
  <c r="V68" i="2"/>
  <c r="T68" i="2"/>
  <c r="V67" i="2"/>
  <c r="T67" i="2"/>
  <c r="V66" i="2"/>
  <c r="W66" i="2" s="1"/>
  <c r="V65" i="2"/>
  <c r="T65" i="2"/>
  <c r="V64" i="2"/>
  <c r="T64" i="2"/>
  <c r="V63" i="2"/>
  <c r="T63" i="2"/>
  <c r="W62" i="2"/>
  <c r="V61" i="2"/>
  <c r="T61" i="2"/>
  <c r="V58" i="2"/>
  <c r="W58" i="2"/>
  <c r="V57" i="2"/>
  <c r="V56" i="2"/>
  <c r="T55" i="2"/>
  <c r="V54" i="2"/>
  <c r="W54" i="2" s="1"/>
  <c r="V52" i="2"/>
  <c r="V51" i="2"/>
  <c r="T51" i="2"/>
  <c r="V50" i="2"/>
  <c r="W50" i="2" s="1"/>
  <c r="V49" i="2"/>
  <c r="V48" i="2"/>
  <c r="V47" i="2"/>
  <c r="T47" i="2"/>
  <c r="V46" i="2"/>
  <c r="W46" i="2"/>
  <c r="V45" i="2"/>
  <c r="T45" i="2"/>
  <c r="V44" i="2"/>
  <c r="T44" i="2"/>
  <c r="V43" i="2"/>
  <c r="W43" i="2" s="1"/>
  <c r="T42" i="2"/>
  <c r="T40" i="2"/>
  <c r="V39" i="2"/>
  <c r="V38" i="2"/>
  <c r="W38" i="2" s="1"/>
  <c r="V37" i="2"/>
  <c r="T37" i="2"/>
  <c r="V36" i="2"/>
  <c r="W35" i="2"/>
  <c r="V34" i="2"/>
  <c r="T34" i="2"/>
  <c r="V33" i="2"/>
  <c r="V32" i="2"/>
  <c r="V31" i="2"/>
  <c r="V30" i="2"/>
  <c r="W30" i="2" s="1"/>
  <c r="V29" i="2"/>
  <c r="T29" i="2"/>
  <c r="V28" i="2"/>
  <c r="V27" i="2"/>
  <c r="V26" i="2"/>
  <c r="T26" i="2"/>
  <c r="V25" i="2"/>
  <c r="V24" i="2"/>
  <c r="W24" i="2" s="1"/>
  <c r="V23" i="2"/>
  <c r="T23" i="2"/>
  <c r="V20" i="2"/>
  <c r="T20" i="2"/>
  <c r="V19" i="2"/>
  <c r="W19" i="2" s="1"/>
  <c r="V18" i="2"/>
  <c r="T18" i="2"/>
  <c r="V17" i="2"/>
  <c r="V16" i="2"/>
  <c r="W16" i="2"/>
  <c r="V15" i="2"/>
  <c r="T15" i="2"/>
  <c r="V14" i="2"/>
  <c r="W14" i="2" s="1"/>
  <c r="V13" i="2"/>
  <c r="V12" i="2"/>
  <c r="T12" i="2"/>
  <c r="V11" i="2"/>
  <c r="W11" i="2"/>
  <c r="V10" i="2"/>
  <c r="T10" i="2"/>
  <c r="V8" i="2"/>
  <c r="T8" i="2"/>
  <c r="U8" i="2" s="1"/>
  <c r="V7" i="2"/>
  <c r="W7" i="2" s="1"/>
  <c r="H16" i="2"/>
  <c r="H15" i="2"/>
  <c r="H14" i="2"/>
  <c r="H8" i="2"/>
  <c r="H7" i="2"/>
  <c r="C8" i="2"/>
  <c r="C9" i="2"/>
  <c r="C10" i="2"/>
  <c r="C11" i="2"/>
  <c r="C12" i="2"/>
  <c r="C13" i="2"/>
  <c r="C14" i="2"/>
  <c r="C15" i="2"/>
  <c r="C16" i="2"/>
  <c r="C17" i="2"/>
  <c r="C18" i="2"/>
  <c r="C19" i="2"/>
  <c r="C20" i="2"/>
  <c r="C21" i="2"/>
  <c r="C22" i="2"/>
  <c r="F22" i="2" s="1"/>
  <c r="C23" i="2"/>
  <c r="C24" i="2"/>
  <c r="C25" i="2"/>
  <c r="C26" i="2"/>
  <c r="C27" i="2"/>
  <c r="C28" i="2"/>
  <c r="C29" i="2"/>
  <c r="C30" i="2"/>
  <c r="F30" i="2" s="1"/>
  <c r="C31" i="2"/>
  <c r="C32" i="2"/>
  <c r="C33" i="2"/>
  <c r="C34" i="2"/>
  <c r="C35" i="2"/>
  <c r="C36" i="2"/>
  <c r="C37" i="2"/>
  <c r="C38" i="2"/>
  <c r="F38" i="2" s="1"/>
  <c r="C39" i="2"/>
  <c r="C40" i="2"/>
  <c r="C41" i="2"/>
  <c r="C42" i="2"/>
  <c r="C43" i="2"/>
  <c r="C44" i="2"/>
  <c r="C45" i="2"/>
  <c r="C46" i="2"/>
  <c r="F46" i="2" s="1"/>
  <c r="C47" i="2"/>
  <c r="C48" i="2"/>
  <c r="C49" i="2"/>
  <c r="C50" i="2"/>
  <c r="C51" i="2"/>
  <c r="C52" i="2"/>
  <c r="C53" i="2"/>
  <c r="C54" i="2"/>
  <c r="F54" i="2" s="1"/>
  <c r="C55" i="2"/>
  <c r="C56" i="2"/>
  <c r="C57" i="2"/>
  <c r="C58" i="2"/>
  <c r="C59" i="2"/>
  <c r="C60" i="2"/>
  <c r="C61" i="2"/>
  <c r="C62" i="2"/>
  <c r="F62" i="2" s="1"/>
  <c r="C63" i="2"/>
  <c r="C64" i="2"/>
  <c r="C65" i="2"/>
  <c r="C66" i="2"/>
  <c r="C67" i="2"/>
  <c r="C68" i="2"/>
  <c r="C69" i="2"/>
  <c r="C70" i="2"/>
  <c r="F70" i="2" s="1"/>
  <c r="C71" i="2"/>
  <c r="C72" i="2"/>
  <c r="C73" i="2"/>
  <c r="C74" i="2"/>
  <c r="C75" i="2"/>
  <c r="C76" i="2"/>
  <c r="C77" i="2"/>
  <c r="C78" i="2"/>
  <c r="F78" i="2" s="1"/>
  <c r="C79" i="2"/>
  <c r="C80" i="2"/>
  <c r="C81" i="2"/>
  <c r="C82" i="2"/>
  <c r="C83" i="2"/>
  <c r="C84" i="2"/>
  <c r="C85" i="2"/>
  <c r="C86" i="2"/>
  <c r="C87" i="2"/>
  <c r="C88" i="2"/>
  <c r="F88" i="2" s="1"/>
  <c r="C89" i="2"/>
  <c r="C90" i="2"/>
  <c r="C91" i="2"/>
  <c r="C92" i="2"/>
  <c r="C93" i="2"/>
  <c r="C94" i="2"/>
  <c r="C95" i="2"/>
  <c r="C96" i="2"/>
  <c r="F96" i="2" s="1"/>
  <c r="C97" i="2"/>
  <c r="F97" i="2" s="1"/>
  <c r="C98" i="2"/>
  <c r="C99" i="2"/>
  <c r="C100" i="2"/>
  <c r="C101" i="2"/>
  <c r="C102" i="2"/>
  <c r="F102" i="2" s="1"/>
  <c r="C103" i="2"/>
  <c r="C104" i="2"/>
  <c r="F104" i="2" s="1"/>
  <c r="C105" i="2"/>
  <c r="F105" i="2" s="1"/>
  <c r="C106" i="2"/>
  <c r="C107" i="2"/>
  <c r="C108" i="2"/>
  <c r="C109" i="2"/>
  <c r="F109" i="2" s="1"/>
  <c r="C110" i="2"/>
  <c r="F110" i="2" s="1"/>
  <c r="C111" i="2"/>
  <c r="C112" i="2"/>
  <c r="F112" i="2" s="1"/>
  <c r="C113" i="2"/>
  <c r="F113" i="2" s="1"/>
  <c r="C114" i="2"/>
  <c r="C115" i="2"/>
  <c r="C116" i="2"/>
  <c r="C117" i="2"/>
  <c r="F117" i="2" s="1"/>
  <c r="C118" i="2"/>
  <c r="F118" i="2" s="1"/>
  <c r="C119" i="2"/>
  <c r="C120" i="2"/>
  <c r="F120" i="2" s="1"/>
  <c r="C121" i="2"/>
  <c r="F121" i="2" s="1"/>
  <c r="C122" i="2"/>
  <c r="C123" i="2"/>
  <c r="C124" i="2"/>
  <c r="C125" i="2"/>
  <c r="F125" i="2" s="1"/>
  <c r="C126" i="2"/>
  <c r="F126" i="2" s="1"/>
  <c r="C127" i="2"/>
  <c r="C128" i="2"/>
  <c r="F128" i="2" s="1"/>
  <c r="C129" i="2"/>
  <c r="F129" i="2" s="1"/>
  <c r="C130" i="2"/>
  <c r="C131" i="2"/>
  <c r="C132" i="2"/>
  <c r="C133" i="2"/>
  <c r="F133" i="2" s="1"/>
  <c r="C134" i="2"/>
  <c r="F134" i="2" s="1"/>
  <c r="C135" i="2"/>
  <c r="C136" i="2"/>
  <c r="F136" i="2" s="1"/>
  <c r="C137" i="2"/>
  <c r="F137" i="2" s="1"/>
  <c r="C138" i="2"/>
  <c r="C139" i="2"/>
  <c r="C140" i="2"/>
  <c r="C141" i="2"/>
  <c r="F141" i="2" s="1"/>
  <c r="C142" i="2"/>
  <c r="F142" i="2" s="1"/>
  <c r="C143" i="2"/>
  <c r="C144" i="2"/>
  <c r="F144" i="2" s="1"/>
  <c r="C145" i="2"/>
  <c r="F145" i="2" s="1"/>
  <c r="C146" i="2"/>
  <c r="C147" i="2"/>
  <c r="C148" i="2"/>
  <c r="C149" i="2"/>
  <c r="F149" i="2" s="1"/>
  <c r="C150" i="2"/>
  <c r="F150" i="2" s="1"/>
  <c r="C151" i="2"/>
  <c r="C152" i="2"/>
  <c r="F152" i="2" s="1"/>
  <c r="C153" i="2"/>
  <c r="F153" i="2" s="1"/>
  <c r="C154" i="2"/>
  <c r="C155" i="2"/>
  <c r="C156" i="2"/>
  <c r="C157" i="2"/>
  <c r="F157" i="2" s="1"/>
  <c r="C158" i="2"/>
  <c r="F158" i="2" s="1"/>
  <c r="C159" i="2"/>
  <c r="C160" i="2"/>
  <c r="F160" i="2" s="1"/>
  <c r="C161" i="2"/>
  <c r="F161" i="2" s="1"/>
  <c r="C162" i="2"/>
  <c r="C163" i="2"/>
  <c r="C164" i="2"/>
  <c r="C165" i="2"/>
  <c r="F165" i="2" s="1"/>
  <c r="C166" i="2"/>
  <c r="C167" i="2"/>
  <c r="C168" i="2"/>
  <c r="F168" i="2" s="1"/>
  <c r="C169" i="2"/>
  <c r="F169" i="2" s="1"/>
  <c r="C170" i="2"/>
  <c r="C171" i="2"/>
  <c r="C172" i="2"/>
  <c r="C173" i="2"/>
  <c r="F173" i="2" s="1"/>
  <c r="C174" i="2"/>
  <c r="C175" i="2"/>
  <c r="C176" i="2"/>
  <c r="F176" i="2" s="1"/>
  <c r="C177" i="2"/>
  <c r="F177" i="2" s="1"/>
  <c r="C178" i="2"/>
  <c r="C179" i="2"/>
  <c r="C180" i="2"/>
  <c r="C181" i="2"/>
  <c r="F181" i="2" s="1"/>
  <c r="C182" i="2"/>
  <c r="C183" i="2"/>
  <c r="C184" i="2"/>
  <c r="F184" i="2" s="1"/>
  <c r="C185" i="2"/>
  <c r="F185" i="2" s="1"/>
  <c r="C186" i="2"/>
  <c r="C187" i="2"/>
  <c r="C188" i="2"/>
  <c r="C189" i="2"/>
  <c r="F189" i="2" s="1"/>
  <c r="C190" i="2"/>
  <c r="C191" i="2"/>
  <c r="C192" i="2"/>
  <c r="F192" i="2" s="1"/>
  <c r="C193" i="2"/>
  <c r="F193" i="2" s="1"/>
  <c r="C194" i="2"/>
  <c r="C195" i="2"/>
  <c r="C196" i="2"/>
  <c r="C197" i="2"/>
  <c r="F197" i="2" s="1"/>
  <c r="C198" i="2"/>
  <c r="C199" i="2"/>
  <c r="C200" i="2"/>
  <c r="F200" i="2" s="1"/>
  <c r="C201" i="2"/>
  <c r="F201" i="2" s="1"/>
  <c r="C202" i="2"/>
  <c r="C203" i="2"/>
  <c r="C204" i="2"/>
  <c r="C205" i="2"/>
  <c r="F205" i="2" s="1"/>
  <c r="C206" i="2"/>
  <c r="C207" i="2"/>
  <c r="C208" i="2"/>
  <c r="F208" i="2" s="1"/>
  <c r="C209" i="2"/>
  <c r="F209" i="2" s="1"/>
  <c r="C210" i="2"/>
  <c r="C211" i="2"/>
  <c r="C212" i="2"/>
  <c r="C213" i="2"/>
  <c r="F213" i="2" s="1"/>
  <c r="C214" i="2"/>
  <c r="C215" i="2"/>
  <c r="C216" i="2"/>
  <c r="F216" i="2" s="1"/>
  <c r="C217" i="2"/>
  <c r="F217" i="2" s="1"/>
  <c r="C218" i="2"/>
  <c r="C219" i="2"/>
  <c r="C220" i="2"/>
  <c r="C221" i="2"/>
  <c r="F221" i="2" s="1"/>
  <c r="C222" i="2"/>
  <c r="C223" i="2"/>
  <c r="C224" i="2"/>
  <c r="F224" i="2" s="1"/>
  <c r="C225" i="2"/>
  <c r="F225" i="2" s="1"/>
  <c r="C226" i="2"/>
  <c r="C227" i="2"/>
  <c r="C228" i="2"/>
  <c r="C229" i="2"/>
  <c r="F229" i="2" s="1"/>
  <c r="C230" i="2"/>
  <c r="C231" i="2"/>
  <c r="C232" i="2"/>
  <c r="F232" i="2" s="1"/>
  <c r="C233" i="2"/>
  <c r="F233" i="2" s="1"/>
  <c r="C234" i="2"/>
  <c r="C235" i="2"/>
  <c r="C236" i="2"/>
  <c r="C237" i="2"/>
  <c r="F237" i="2" s="1"/>
  <c r="C238" i="2"/>
  <c r="C239" i="2"/>
  <c r="C240" i="2"/>
  <c r="C241" i="2"/>
  <c r="F241" i="2" s="1"/>
  <c r="C242" i="2"/>
  <c r="C243" i="2"/>
  <c r="C244" i="2"/>
  <c r="C245" i="2"/>
  <c r="F245" i="2" s="1"/>
  <c r="C246" i="2"/>
  <c r="C247" i="2"/>
  <c r="C248" i="2"/>
  <c r="F248" i="2" s="1"/>
  <c r="C249" i="2"/>
  <c r="F249" i="2" s="1"/>
  <c r="C250" i="2"/>
  <c r="C251" i="2"/>
  <c r="C252" i="2"/>
  <c r="C253" i="2"/>
  <c r="F253" i="2" s="1"/>
  <c r="C254" i="2"/>
  <c r="C255" i="2"/>
  <c r="C256" i="2"/>
  <c r="F256" i="2" s="1"/>
  <c r="C257" i="2"/>
  <c r="F257" i="2" s="1"/>
  <c r="C258" i="2"/>
  <c r="C259" i="2"/>
  <c r="C260" i="2"/>
  <c r="C261" i="2"/>
  <c r="F261" i="2" s="1"/>
  <c r="C262" i="2"/>
  <c r="C263" i="2"/>
  <c r="C264" i="2"/>
  <c r="F264" i="2" s="1"/>
  <c r="C265" i="2"/>
  <c r="F265" i="2" s="1"/>
  <c r="C266" i="2"/>
  <c r="C267" i="2"/>
  <c r="C268" i="2"/>
  <c r="C269" i="2"/>
  <c r="F269" i="2" s="1"/>
  <c r="C270" i="2"/>
  <c r="C271" i="2"/>
  <c r="C272" i="2"/>
  <c r="F272" i="2" s="1"/>
  <c r="C273" i="2"/>
  <c r="F273" i="2" s="1"/>
  <c r="C274" i="2"/>
  <c r="C275" i="2"/>
  <c r="C276" i="2"/>
  <c r="C277" i="2"/>
  <c r="F277" i="2" s="1"/>
  <c r="C278" i="2"/>
  <c r="C279" i="2"/>
  <c r="C280" i="2"/>
  <c r="F280" i="2" s="1"/>
  <c r="C281" i="2"/>
  <c r="F281" i="2" s="1"/>
  <c r="C282" i="2"/>
  <c r="C283" i="2"/>
  <c r="C284" i="2"/>
  <c r="C285" i="2"/>
  <c r="F285" i="2" s="1"/>
  <c r="C286" i="2"/>
  <c r="C287" i="2"/>
  <c r="C288" i="2"/>
  <c r="F288" i="2" s="1"/>
  <c r="C289" i="2"/>
  <c r="F289" i="2" s="1"/>
  <c r="C290" i="2"/>
  <c r="C291" i="2"/>
  <c r="C292" i="2"/>
  <c r="C293" i="2"/>
  <c r="F293" i="2" s="1"/>
  <c r="C294" i="2"/>
  <c r="C295" i="2"/>
  <c r="C296" i="2"/>
  <c r="F296" i="2" s="1"/>
  <c r="C297" i="2"/>
  <c r="F297" i="2" s="1"/>
  <c r="C298" i="2"/>
  <c r="C299" i="2"/>
  <c r="C300" i="2"/>
  <c r="C301" i="2"/>
  <c r="F301" i="2" s="1"/>
  <c r="C302" i="2"/>
  <c r="C303" i="2"/>
  <c r="C304" i="2"/>
  <c r="F304" i="2" s="1"/>
  <c r="C305" i="2"/>
  <c r="F305" i="2" s="1"/>
  <c r="C306" i="2"/>
  <c r="C307" i="2"/>
  <c r="C308" i="2"/>
  <c r="C309" i="2"/>
  <c r="F309" i="2" s="1"/>
  <c r="C310" i="2"/>
  <c r="I310" i="2" s="1"/>
  <c r="C311" i="2"/>
  <c r="C312" i="2"/>
  <c r="F312" i="2" s="1"/>
  <c r="C7" i="2"/>
  <c r="H312" i="2"/>
  <c r="H311" i="2"/>
  <c r="H309" i="2"/>
  <c r="H308" i="2"/>
  <c r="H307" i="2"/>
  <c r="H306" i="2"/>
  <c r="H305" i="2"/>
  <c r="H304" i="2"/>
  <c r="H303" i="2"/>
  <c r="H302" i="2"/>
  <c r="H301" i="2"/>
  <c r="H300" i="2"/>
  <c r="H299" i="2"/>
  <c r="H298" i="2"/>
  <c r="H297" i="2"/>
  <c r="H296" i="2"/>
  <c r="H295" i="2"/>
  <c r="H294" i="2"/>
  <c r="H293" i="2"/>
  <c r="H292" i="2"/>
  <c r="H291" i="2"/>
  <c r="H290" i="2"/>
  <c r="H289" i="2"/>
  <c r="H288" i="2"/>
  <c r="H287" i="2"/>
  <c r="H286" i="2"/>
  <c r="H285" i="2"/>
  <c r="H284" i="2"/>
  <c r="H283" i="2"/>
  <c r="H282" i="2"/>
  <c r="H281" i="2"/>
  <c r="H280" i="2"/>
  <c r="H279" i="2"/>
  <c r="H278" i="2"/>
  <c r="H277" i="2"/>
  <c r="H276" i="2"/>
  <c r="H275" i="2"/>
  <c r="H274" i="2"/>
  <c r="H273" i="2"/>
  <c r="H272" i="2"/>
  <c r="H271" i="2"/>
  <c r="H270" i="2"/>
  <c r="H269" i="2"/>
  <c r="H268" i="2"/>
  <c r="H267" i="2"/>
  <c r="H266" i="2"/>
  <c r="H265" i="2"/>
  <c r="H264" i="2"/>
  <c r="H263" i="2"/>
  <c r="H262" i="2"/>
  <c r="H261" i="2"/>
  <c r="H260" i="2"/>
  <c r="H259" i="2"/>
  <c r="H258" i="2"/>
  <c r="H257" i="2"/>
  <c r="H256" i="2"/>
  <c r="H255" i="2"/>
  <c r="H254" i="2"/>
  <c r="H253" i="2"/>
  <c r="H252" i="2"/>
  <c r="H251" i="2"/>
  <c r="H250" i="2"/>
  <c r="H249" i="2"/>
  <c r="H248" i="2"/>
  <c r="H247" i="2"/>
  <c r="H246" i="2"/>
  <c r="H245" i="2"/>
  <c r="H244" i="2"/>
  <c r="H243" i="2"/>
  <c r="H241" i="2"/>
  <c r="H240" i="2"/>
  <c r="H239" i="2"/>
  <c r="H238" i="2"/>
  <c r="H237" i="2"/>
  <c r="H236" i="2"/>
  <c r="H235" i="2"/>
  <c r="H234" i="2"/>
  <c r="H233" i="2"/>
  <c r="H232" i="2"/>
  <c r="H231" i="2"/>
  <c r="H230" i="2"/>
  <c r="H229" i="2"/>
  <c r="H228" i="2"/>
  <c r="H227" i="2"/>
  <c r="H226" i="2"/>
  <c r="H225" i="2"/>
  <c r="H224" i="2"/>
  <c r="H223" i="2"/>
  <c r="H222" i="2"/>
  <c r="H221" i="2"/>
  <c r="H220" i="2"/>
  <c r="H219" i="2"/>
  <c r="H218" i="2"/>
  <c r="H217" i="2"/>
  <c r="H216" i="2"/>
  <c r="H215" i="2"/>
  <c r="H214" i="2"/>
  <c r="H213" i="2"/>
  <c r="H212" i="2"/>
  <c r="H211" i="2"/>
  <c r="H210" i="2"/>
  <c r="H209" i="2"/>
  <c r="H208" i="2"/>
  <c r="H207" i="2"/>
  <c r="H206" i="2"/>
  <c r="H205" i="2"/>
  <c r="H204" i="2"/>
  <c r="H203" i="2"/>
  <c r="H202" i="2"/>
  <c r="H201" i="2"/>
  <c r="H200" i="2"/>
  <c r="H199" i="2"/>
  <c r="H198" i="2"/>
  <c r="H197" i="2"/>
  <c r="H195" i="2"/>
  <c r="H194" i="2"/>
  <c r="H193" i="2"/>
  <c r="H192" i="2"/>
  <c r="H191" i="2"/>
  <c r="H190" i="2"/>
  <c r="H189" i="2"/>
  <c r="H188" i="2"/>
  <c r="H187" i="2"/>
  <c r="H186" i="2"/>
  <c r="H185" i="2"/>
  <c r="H184" i="2"/>
  <c r="H183" i="2"/>
  <c r="H182" i="2"/>
  <c r="H181" i="2"/>
  <c r="H180" i="2"/>
  <c r="H179" i="2"/>
  <c r="H178" i="2"/>
  <c r="H177" i="2"/>
  <c r="H176" i="2"/>
  <c r="H175" i="2"/>
  <c r="H174" i="2"/>
  <c r="H173" i="2"/>
  <c r="H172" i="2"/>
  <c r="H171" i="2"/>
  <c r="H170" i="2"/>
  <c r="H169" i="2"/>
  <c r="H168" i="2"/>
  <c r="H167" i="2"/>
  <c r="H166" i="2"/>
  <c r="H165" i="2"/>
  <c r="H164" i="2"/>
  <c r="H163" i="2"/>
  <c r="H162" i="2"/>
  <c r="H160" i="2"/>
  <c r="H159" i="2"/>
  <c r="H158" i="2"/>
  <c r="H157" i="2"/>
  <c r="H155" i="2"/>
  <c r="H153" i="2"/>
  <c r="H152" i="2"/>
  <c r="H150" i="2"/>
  <c r="H148" i="2"/>
  <c r="H147" i="2"/>
  <c r="H146" i="2"/>
  <c r="H145" i="2"/>
  <c r="H144" i="2"/>
  <c r="H143" i="2"/>
  <c r="H141" i="2"/>
  <c r="H139" i="2"/>
  <c r="H138" i="2"/>
  <c r="H137" i="2"/>
  <c r="H136" i="2"/>
  <c r="H134" i="2"/>
  <c r="H133" i="2"/>
  <c r="H132" i="2"/>
  <c r="H131" i="2"/>
  <c r="H130" i="2"/>
  <c r="H129" i="2"/>
  <c r="H128" i="2"/>
  <c r="H127" i="2"/>
  <c r="H126" i="2"/>
  <c r="H125" i="2"/>
  <c r="H124" i="2"/>
  <c r="H123" i="2"/>
  <c r="H122" i="2"/>
  <c r="H120" i="2"/>
  <c r="H119" i="2"/>
  <c r="H118" i="2"/>
  <c r="H117" i="2"/>
  <c r="H116" i="2"/>
  <c r="H115" i="2"/>
  <c r="H113" i="2"/>
  <c r="H112" i="2"/>
  <c r="H111" i="2"/>
  <c r="H110" i="2"/>
  <c r="H109" i="2"/>
  <c r="H108" i="2"/>
  <c r="H107" i="2"/>
  <c r="H106" i="2"/>
  <c r="H105" i="2"/>
  <c r="H104" i="2"/>
  <c r="H103" i="2"/>
  <c r="H101" i="2"/>
  <c r="H99" i="2"/>
  <c r="H98" i="2"/>
  <c r="H97" i="2"/>
  <c r="H96" i="2"/>
  <c r="H94" i="2"/>
  <c r="H93" i="2"/>
  <c r="H90" i="2"/>
  <c r="H89" i="2"/>
  <c r="H88" i="2"/>
  <c r="H87" i="2"/>
  <c r="H86" i="2"/>
  <c r="H85" i="2"/>
  <c r="H84" i="2"/>
  <c r="H83" i="2"/>
  <c r="H82" i="2"/>
  <c r="H80" i="2"/>
  <c r="H78" i="2"/>
  <c r="H75" i="2"/>
  <c r="H76" i="2"/>
  <c r="H74" i="2"/>
  <c r="H9" i="2"/>
  <c r="H10" i="2"/>
  <c r="H11" i="2"/>
  <c r="H12" i="2"/>
  <c r="H13"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C5" i="7"/>
  <c r="A3" i="6"/>
  <c r="C28" i="7"/>
  <c r="C6" i="7"/>
  <c r="C13" i="7"/>
  <c r="C21" i="7" s="1"/>
  <c r="C22" i="7" s="1"/>
  <c r="O3" i="6"/>
  <c r="M3" i="6"/>
  <c r="K3" i="6"/>
  <c r="I3" i="6"/>
  <c r="G3" i="6"/>
  <c r="E3" i="6"/>
  <c r="B4" i="5"/>
  <c r="P329" i="10" l="1"/>
  <c r="P465" i="10"/>
  <c r="K270" i="10"/>
  <c r="N270" i="10" s="1"/>
  <c r="K277" i="10"/>
  <c r="N277" i="10" s="1"/>
  <c r="K284" i="10"/>
  <c r="N284" i="10" s="1"/>
  <c r="P284" i="10" s="1"/>
  <c r="K302" i="10"/>
  <c r="N302" i="10" s="1"/>
  <c r="K309" i="10"/>
  <c r="N309" i="10" s="1"/>
  <c r="P733" i="10"/>
  <c r="O1041" i="10"/>
  <c r="P1489" i="10"/>
  <c r="O629" i="10"/>
  <c r="P1405" i="10"/>
  <c r="O877" i="10"/>
  <c r="P1197" i="10"/>
  <c r="P1869" i="10"/>
  <c r="P1625" i="10"/>
  <c r="P1469" i="10"/>
  <c r="K278" i="10"/>
  <c r="N278" i="10" s="1"/>
  <c r="K285" i="10"/>
  <c r="N285" i="10" s="1"/>
  <c r="K292" i="10"/>
  <c r="N292" i="10" s="1"/>
  <c r="P292" i="10" s="1"/>
  <c r="K310" i="10"/>
  <c r="N310" i="10" s="1"/>
  <c r="P310" i="10" s="1"/>
  <c r="P533" i="10"/>
  <c r="P1269" i="10"/>
  <c r="P1553" i="10"/>
  <c r="P1749" i="10"/>
  <c r="P1989" i="10"/>
  <c r="P661" i="10"/>
  <c r="K200" i="10"/>
  <c r="N200" i="10" s="1"/>
  <c r="P200" i="10" s="1"/>
  <c r="K204" i="10"/>
  <c r="N204" i="10" s="1"/>
  <c r="P204" i="10" s="1"/>
  <c r="K208" i="10"/>
  <c r="N208" i="10" s="1"/>
  <c r="P208" i="10" s="1"/>
  <c r="K212" i="10"/>
  <c r="N212" i="10" s="1"/>
  <c r="P212" i="10" s="1"/>
  <c r="K216" i="10"/>
  <c r="N216" i="10" s="1"/>
  <c r="P216" i="10" s="1"/>
  <c r="K220" i="10"/>
  <c r="N220" i="10" s="1"/>
  <c r="P220" i="10" s="1"/>
  <c r="K224" i="10"/>
  <c r="N224" i="10" s="1"/>
  <c r="P224" i="10" s="1"/>
  <c r="K228" i="10"/>
  <c r="N228" i="10" s="1"/>
  <c r="P228" i="10" s="1"/>
  <c r="K232" i="10"/>
  <c r="N232" i="10" s="1"/>
  <c r="P232" i="10" s="1"/>
  <c r="K236" i="10"/>
  <c r="N236" i="10" s="1"/>
  <c r="P236" i="10" s="1"/>
  <c r="K240" i="10"/>
  <c r="N240" i="10" s="1"/>
  <c r="P240" i="10" s="1"/>
  <c r="K244" i="10"/>
  <c r="N244" i="10" s="1"/>
  <c r="P244" i="10" s="1"/>
  <c r="K248" i="10"/>
  <c r="N248" i="10" s="1"/>
  <c r="P248" i="10" s="1"/>
  <c r="K252" i="10"/>
  <c r="N252" i="10" s="1"/>
  <c r="P252" i="10" s="1"/>
  <c r="K256" i="10"/>
  <c r="N256" i="10" s="1"/>
  <c r="P256" i="10" s="1"/>
  <c r="K260" i="10"/>
  <c r="N260" i="10" s="1"/>
  <c r="P260" i="10" s="1"/>
  <c r="K264" i="10"/>
  <c r="N264" i="10" s="1"/>
  <c r="P264" i="10" s="1"/>
  <c r="K282" i="10"/>
  <c r="N282" i="10" s="1"/>
  <c r="O282" i="10" s="1"/>
  <c r="K289" i="10"/>
  <c r="N289" i="10" s="1"/>
  <c r="K296" i="10"/>
  <c r="N296" i="10" s="1"/>
  <c r="P296" i="10" s="1"/>
  <c r="P367" i="10"/>
  <c r="P601" i="10"/>
  <c r="P331" i="10"/>
  <c r="P1741" i="10"/>
  <c r="P945" i="10"/>
  <c r="O1065" i="10"/>
  <c r="P1541" i="10"/>
  <c r="P1885" i="10"/>
  <c r="O913" i="10"/>
  <c r="P1425" i="10"/>
  <c r="P1333" i="10"/>
  <c r="P1633" i="10"/>
  <c r="P1265" i="10"/>
  <c r="P2013" i="10"/>
  <c r="O773" i="10"/>
  <c r="P1201" i="10"/>
  <c r="K9" i="10"/>
  <c r="N9" i="10" s="1"/>
  <c r="P9" i="10" s="1"/>
  <c r="K13" i="10"/>
  <c r="N13" i="10" s="1"/>
  <c r="K17" i="10"/>
  <c r="N17" i="10" s="1"/>
  <c r="K21" i="10"/>
  <c r="N21" i="10" s="1"/>
  <c r="K25" i="10"/>
  <c r="N25" i="10" s="1"/>
  <c r="K29" i="10"/>
  <c r="N29" i="10" s="1"/>
  <c r="P29" i="10" s="1"/>
  <c r="K33" i="10"/>
  <c r="N33" i="10" s="1"/>
  <c r="K37" i="10"/>
  <c r="N37" i="10" s="1"/>
  <c r="K41" i="10"/>
  <c r="N41" i="10" s="1"/>
  <c r="P41" i="10" s="1"/>
  <c r="K45" i="10"/>
  <c r="N45" i="10" s="1"/>
  <c r="K49" i="10"/>
  <c r="N49" i="10" s="1"/>
  <c r="K53" i="10"/>
  <c r="N53" i="10" s="1"/>
  <c r="K57" i="10"/>
  <c r="N57" i="10" s="1"/>
  <c r="K61" i="10"/>
  <c r="N61" i="10" s="1"/>
  <c r="O61" i="10" s="1"/>
  <c r="K65" i="10"/>
  <c r="N65" i="10" s="1"/>
  <c r="K69" i="10"/>
  <c r="N69" i="10" s="1"/>
  <c r="K73" i="10"/>
  <c r="N73" i="10" s="1"/>
  <c r="O73" i="10" s="1"/>
  <c r="K77" i="10"/>
  <c r="N77" i="10" s="1"/>
  <c r="K81" i="10"/>
  <c r="N81" i="10" s="1"/>
  <c r="K85" i="10"/>
  <c r="N85" i="10" s="1"/>
  <c r="K89" i="10"/>
  <c r="N89" i="10" s="1"/>
  <c r="K93" i="10"/>
  <c r="N93" i="10" s="1"/>
  <c r="P93" i="10" s="1"/>
  <c r="K97" i="10"/>
  <c r="N97" i="10" s="1"/>
  <c r="K101" i="10"/>
  <c r="N101" i="10" s="1"/>
  <c r="K105" i="10"/>
  <c r="N105" i="10" s="1"/>
  <c r="P105" i="10" s="1"/>
  <c r="K109" i="10"/>
  <c r="N109" i="10" s="1"/>
  <c r="K113" i="10"/>
  <c r="N113" i="10" s="1"/>
  <c r="K117" i="10"/>
  <c r="N117" i="10" s="1"/>
  <c r="K121" i="10"/>
  <c r="N121" i="10" s="1"/>
  <c r="K125" i="10"/>
  <c r="N125" i="10" s="1"/>
  <c r="O125" i="10" s="1"/>
  <c r="K129" i="10"/>
  <c r="N129" i="10" s="1"/>
  <c r="K133" i="10"/>
  <c r="N133" i="10" s="1"/>
  <c r="K137" i="10"/>
  <c r="N137" i="10" s="1"/>
  <c r="P137" i="10" s="1"/>
  <c r="K141" i="10"/>
  <c r="N141" i="10" s="1"/>
  <c r="P141" i="10" s="1"/>
  <c r="K145" i="10"/>
  <c r="N145" i="10" s="1"/>
  <c r="P145" i="10" s="1"/>
  <c r="K153" i="10"/>
  <c r="N153" i="10" s="1"/>
  <c r="P153" i="10" s="1"/>
  <c r="K157" i="10"/>
  <c r="N157" i="10" s="1"/>
  <c r="K161" i="10"/>
  <c r="N161" i="10" s="1"/>
  <c r="O161" i="10" s="1"/>
  <c r="K165" i="10"/>
  <c r="N165" i="10" s="1"/>
  <c r="K169" i="10"/>
  <c r="N169" i="10" s="1"/>
  <c r="K173" i="10"/>
  <c r="N173" i="10" s="1"/>
  <c r="P173" i="10" s="1"/>
  <c r="K177" i="10"/>
  <c r="N177" i="10" s="1"/>
  <c r="K181" i="10"/>
  <c r="N181" i="10" s="1"/>
  <c r="K185" i="10"/>
  <c r="N185" i="10" s="1"/>
  <c r="K189" i="10"/>
  <c r="N189" i="10" s="1"/>
  <c r="K193" i="10"/>
  <c r="N193" i="10" s="1"/>
  <c r="P193" i="10" s="1"/>
  <c r="K197" i="10"/>
  <c r="N197" i="10" s="1"/>
  <c r="K201" i="10"/>
  <c r="N201" i="10" s="1"/>
  <c r="K205" i="10"/>
  <c r="N205" i="10" s="1"/>
  <c r="P205" i="10" s="1"/>
  <c r="K209" i="10"/>
  <c r="N209" i="10" s="1"/>
  <c r="K213" i="10"/>
  <c r="N213" i="10" s="1"/>
  <c r="K217" i="10"/>
  <c r="N217" i="10" s="1"/>
  <c r="K221" i="10"/>
  <c r="N221" i="10" s="1"/>
  <c r="K225" i="10"/>
  <c r="N225" i="10" s="1"/>
  <c r="P225" i="10" s="1"/>
  <c r="K229" i="10"/>
  <c r="N229" i="10" s="1"/>
  <c r="K233" i="10"/>
  <c r="N233" i="10" s="1"/>
  <c r="K237" i="10"/>
  <c r="N237" i="10" s="1"/>
  <c r="P237" i="10" s="1"/>
  <c r="K241" i="10"/>
  <c r="N241" i="10" s="1"/>
  <c r="K245" i="10"/>
  <c r="N245" i="10" s="1"/>
  <c r="K249" i="10"/>
  <c r="N249" i="10" s="1"/>
  <c r="K253" i="10"/>
  <c r="N253" i="10" s="1"/>
  <c r="K257" i="10"/>
  <c r="N257" i="10" s="1"/>
  <c r="P257" i="10" s="1"/>
  <c r="K261" i="10"/>
  <c r="N261" i="10" s="1"/>
  <c r="K265" i="10"/>
  <c r="N265" i="10" s="1"/>
  <c r="K272" i="10"/>
  <c r="N272" i="10" s="1"/>
  <c r="P272" i="10" s="1"/>
  <c r="K290" i="10"/>
  <c r="N290" i="10" s="1"/>
  <c r="K297" i="10"/>
  <c r="N297" i="10" s="1"/>
  <c r="K304" i="10"/>
  <c r="N304" i="10" s="1"/>
  <c r="P304" i="10" s="1"/>
  <c r="O805" i="10"/>
  <c r="P1129" i="10"/>
  <c r="O697" i="10"/>
  <c r="O841" i="10"/>
  <c r="W27" i="2"/>
  <c r="W80" i="2"/>
  <c r="T106" i="2"/>
  <c r="W118" i="2"/>
  <c r="W185" i="2"/>
  <c r="W103" i="2"/>
  <c r="W123" i="2"/>
  <c r="W131" i="2"/>
  <c r="W166" i="2"/>
  <c r="W94" i="2"/>
  <c r="W72" i="2"/>
  <c r="W86" i="2"/>
  <c r="W111" i="2"/>
  <c r="W132" i="2"/>
  <c r="W163" i="2"/>
  <c r="W171" i="2"/>
  <c r="W120" i="2"/>
  <c r="W136" i="2"/>
  <c r="W22" i="2"/>
  <c r="W146" i="2"/>
  <c r="W87" i="2"/>
  <c r="T111" i="2"/>
  <c r="W127" i="2"/>
  <c r="T131" i="2"/>
  <c r="W165" i="2"/>
  <c r="T75" i="2"/>
  <c r="T80" i="2"/>
  <c r="W187" i="2"/>
  <c r="W160" i="2"/>
  <c r="W96" i="2"/>
  <c r="T78" i="2"/>
  <c r="T94" i="2"/>
  <c r="T97" i="2"/>
  <c r="W110" i="2"/>
  <c r="T118" i="2"/>
  <c r="W82" i="2"/>
  <c r="W13" i="2"/>
  <c r="W55" i="2"/>
  <c r="W105" i="2"/>
  <c r="W29" i="2"/>
  <c r="W44" i="2"/>
  <c r="W63" i="2"/>
  <c r="T182" i="2"/>
  <c r="K55" i="10"/>
  <c r="N55" i="10" s="1"/>
  <c r="P55" i="10" s="1"/>
  <c r="W18" i="2"/>
  <c r="T43" i="2"/>
  <c r="W67" i="2"/>
  <c r="T84" i="2"/>
  <c r="W90" i="2"/>
  <c r="T125" i="2"/>
  <c r="T144" i="2"/>
  <c r="T19" i="2"/>
  <c r="T72" i="2"/>
  <c r="T107" i="2"/>
  <c r="T142" i="2"/>
  <c r="W37" i="2"/>
  <c r="W47" i="2"/>
  <c r="W102" i="2"/>
  <c r="W116" i="2"/>
  <c r="T129" i="2"/>
  <c r="T24" i="2"/>
  <c r="W52" i="2"/>
  <c r="W99" i="2"/>
  <c r="T103" i="2"/>
  <c r="W113" i="2"/>
  <c r="T143" i="2"/>
  <c r="W124" i="2"/>
  <c r="T166" i="2"/>
  <c r="W189" i="2"/>
  <c r="T11" i="2"/>
  <c r="W77" i="2"/>
  <c r="O300" i="10"/>
  <c r="O188" i="10"/>
  <c r="O276" i="10"/>
  <c r="K149" i="10"/>
  <c r="N149" i="10" s="1"/>
  <c r="O172" i="10"/>
  <c r="O204" i="10"/>
  <c r="O212" i="10"/>
  <c r="K103" i="10"/>
  <c r="N103" i="10" s="1"/>
  <c r="P103" i="10" s="1"/>
  <c r="K143" i="10"/>
  <c r="N143" i="10" s="1"/>
  <c r="O143" i="10" s="1"/>
  <c r="K99" i="10"/>
  <c r="N99" i="10" s="1"/>
  <c r="O99" i="10" s="1"/>
  <c r="K75" i="10"/>
  <c r="N75" i="10" s="1"/>
  <c r="P75" i="10" s="1"/>
  <c r="O268" i="10"/>
  <c r="O244" i="10"/>
  <c r="P110" i="10"/>
  <c r="K23" i="10"/>
  <c r="N23" i="10" s="1"/>
  <c r="P23" i="10" s="1"/>
  <c r="K131" i="10"/>
  <c r="N131" i="10" s="1"/>
  <c r="P131" i="10" s="1"/>
  <c r="K83" i="10"/>
  <c r="N83" i="10" s="1"/>
  <c r="P83" i="10" s="1"/>
  <c r="K27" i="10"/>
  <c r="N27" i="10" s="1"/>
  <c r="P27" i="10" s="1"/>
  <c r="K35" i="10"/>
  <c r="N35" i="10" s="1"/>
  <c r="P35" i="10" s="1"/>
  <c r="K127" i="10"/>
  <c r="N127" i="10" s="1"/>
  <c r="P127" i="10" s="1"/>
  <c r="K87" i="10"/>
  <c r="N87" i="10" s="1"/>
  <c r="P87" i="10" s="1"/>
  <c r="K146" i="10"/>
  <c r="N146" i="10" s="1"/>
  <c r="P146" i="10" s="1"/>
  <c r="O176" i="10"/>
  <c r="K91" i="10"/>
  <c r="N91" i="10" s="1"/>
  <c r="O91" i="10" s="1"/>
  <c r="P98" i="10"/>
  <c r="K63" i="10"/>
  <c r="N63" i="10" s="1"/>
  <c r="P63" i="10" s="1"/>
  <c r="P66" i="10"/>
  <c r="K19" i="10"/>
  <c r="N19" i="10" s="1"/>
  <c r="P19" i="10" s="1"/>
  <c r="O220" i="10"/>
  <c r="O284" i="10"/>
  <c r="O26" i="10"/>
  <c r="O228" i="10"/>
  <c r="P118" i="10"/>
  <c r="O164" i="10"/>
  <c r="O192" i="10"/>
  <c r="O252" i="10"/>
  <c r="O58" i="10"/>
  <c r="O22" i="10"/>
  <c r="P130" i="10"/>
  <c r="O168" i="10"/>
  <c r="O260" i="10"/>
  <c r="O10" i="10"/>
  <c r="P156" i="10"/>
  <c r="O156" i="10"/>
  <c r="K43" i="10"/>
  <c r="N43" i="10" s="1"/>
  <c r="P43" i="10" s="1"/>
  <c r="K79" i="10"/>
  <c r="N79" i="10" s="1"/>
  <c r="P79" i="10" s="1"/>
  <c r="K123" i="10"/>
  <c r="N123" i="10" s="1"/>
  <c r="P123" i="10" s="1"/>
  <c r="K139" i="10"/>
  <c r="N139" i="10" s="1"/>
  <c r="O139" i="10" s="1"/>
  <c r="O145" i="10"/>
  <c r="K154" i="10"/>
  <c r="N154" i="10" s="1"/>
  <c r="O154" i="10" s="1"/>
  <c r="O180" i="10"/>
  <c r="O14" i="10"/>
  <c r="O30" i="10"/>
  <c r="K47" i="10"/>
  <c r="N47" i="10" s="1"/>
  <c r="O47" i="10" s="1"/>
  <c r="O50" i="10"/>
  <c r="K67" i="10"/>
  <c r="N67" i="10" s="1"/>
  <c r="O67" i="10" s="1"/>
  <c r="K95" i="10"/>
  <c r="N95" i="10" s="1"/>
  <c r="O95" i="10" s="1"/>
  <c r="K111" i="10"/>
  <c r="N111" i="10" s="1"/>
  <c r="O111" i="10" s="1"/>
  <c r="O160" i="10"/>
  <c r="K15" i="10"/>
  <c r="N15" i="10" s="1"/>
  <c r="P15" i="10" s="1"/>
  <c r="O18" i="10"/>
  <c r="K31" i="10"/>
  <c r="N31" i="10" s="1"/>
  <c r="P31" i="10" s="1"/>
  <c r="O34" i="10"/>
  <c r="K51" i="10"/>
  <c r="N51" i="10" s="1"/>
  <c r="P51" i="10" s="1"/>
  <c r="K71" i="10"/>
  <c r="N71" i="10" s="1"/>
  <c r="O71" i="10" s="1"/>
  <c r="P86" i="10"/>
  <c r="K115" i="10"/>
  <c r="N115" i="10" s="1"/>
  <c r="O115" i="10" s="1"/>
  <c r="K39" i="10"/>
  <c r="N39" i="10" s="1"/>
  <c r="P39" i="10" s="1"/>
  <c r="O42" i="10"/>
  <c r="K59" i="10"/>
  <c r="N59" i="10" s="1"/>
  <c r="O59" i="10" s="1"/>
  <c r="P78" i="10"/>
  <c r="K107" i="10"/>
  <c r="N107" i="10" s="1"/>
  <c r="O107" i="10" s="1"/>
  <c r="K119" i="10"/>
  <c r="N119" i="10" s="1"/>
  <c r="O119" i="10" s="1"/>
  <c r="K135" i="10"/>
  <c r="N135" i="10" s="1"/>
  <c r="P135" i="10" s="1"/>
  <c r="K11" i="10"/>
  <c r="N11" i="10" s="1"/>
  <c r="O11" i="10" s="1"/>
  <c r="P148" i="10"/>
  <c r="O153" i="10"/>
  <c r="P17" i="10"/>
  <c r="O17" i="10"/>
  <c r="P33" i="10"/>
  <c r="O33" i="10"/>
  <c r="P53" i="10"/>
  <c r="O53" i="10"/>
  <c r="P57" i="10"/>
  <c r="O57" i="10"/>
  <c r="P21" i="10"/>
  <c r="O21" i="10"/>
  <c r="P37" i="10"/>
  <c r="O37" i="10"/>
  <c r="P25" i="10"/>
  <c r="O25" i="10"/>
  <c r="P45" i="10"/>
  <c r="O45" i="10"/>
  <c r="P13" i="10"/>
  <c r="O13" i="10"/>
  <c r="P49" i="10"/>
  <c r="O49" i="10"/>
  <c r="P32" i="10"/>
  <c r="O32" i="10"/>
  <c r="P81" i="10"/>
  <c r="O81" i="10"/>
  <c r="P108" i="10"/>
  <c r="O108" i="10"/>
  <c r="P113" i="10"/>
  <c r="O113" i="10"/>
  <c r="P61" i="10"/>
  <c r="K88" i="10"/>
  <c r="N88" i="10" s="1"/>
  <c r="P90" i="10"/>
  <c r="O93" i="10"/>
  <c r="K120" i="10"/>
  <c r="N120" i="10" s="1"/>
  <c r="P122" i="10"/>
  <c r="P125" i="10"/>
  <c r="P144" i="10"/>
  <c r="O144" i="10"/>
  <c r="P151" i="10"/>
  <c r="O151" i="10"/>
  <c r="P157" i="10"/>
  <c r="O157" i="10"/>
  <c r="P16" i="10"/>
  <c r="O16" i="10"/>
  <c r="P68" i="10"/>
  <c r="O68" i="10"/>
  <c r="P70" i="10"/>
  <c r="P73" i="10"/>
  <c r="P100" i="10"/>
  <c r="O100" i="10"/>
  <c r="P102" i="10"/>
  <c r="P132" i="10"/>
  <c r="O132" i="10"/>
  <c r="P134" i="10"/>
  <c r="P149" i="10"/>
  <c r="O149" i="10"/>
  <c r="P152" i="10"/>
  <c r="O152" i="10"/>
  <c r="P8" i="10"/>
  <c r="O8" i="10"/>
  <c r="P48" i="10"/>
  <c r="O48" i="10"/>
  <c r="P76" i="10"/>
  <c r="O76" i="10"/>
  <c r="K80" i="10"/>
  <c r="N80" i="10" s="1"/>
  <c r="P82" i="10"/>
  <c r="P85" i="10"/>
  <c r="O85" i="10"/>
  <c r="K112" i="10"/>
  <c r="N112" i="10" s="1"/>
  <c r="P114" i="10"/>
  <c r="P117" i="10"/>
  <c r="O117" i="10"/>
  <c r="O138" i="10"/>
  <c r="P138" i="10"/>
  <c r="P147" i="10"/>
  <c r="O147" i="10"/>
  <c r="P56" i="10"/>
  <c r="O56" i="10"/>
  <c r="P12" i="10"/>
  <c r="O12" i="10"/>
  <c r="P20" i="10"/>
  <c r="O20" i="10"/>
  <c r="P28" i="10"/>
  <c r="O28" i="10"/>
  <c r="P36" i="10"/>
  <c r="O36" i="10"/>
  <c r="O38" i="10"/>
  <c r="P44" i="10"/>
  <c r="O44" i="10"/>
  <c r="O46" i="10"/>
  <c r="P52" i="10"/>
  <c r="O52" i="10"/>
  <c r="O54" i="10"/>
  <c r="P60" i="10"/>
  <c r="O60" i="10"/>
  <c r="P62" i="10"/>
  <c r="P65" i="10"/>
  <c r="O65" i="10"/>
  <c r="P92" i="10"/>
  <c r="O92" i="10"/>
  <c r="P94" i="10"/>
  <c r="P97" i="10"/>
  <c r="O97" i="10"/>
  <c r="P124" i="10"/>
  <c r="O124" i="10"/>
  <c r="P126" i="10"/>
  <c r="P129" i="10"/>
  <c r="O129" i="10"/>
  <c r="P155" i="10"/>
  <c r="O155" i="10"/>
  <c r="P24" i="10"/>
  <c r="O24" i="10"/>
  <c r="K72" i="10"/>
  <c r="N72" i="10" s="1"/>
  <c r="P74" i="10"/>
  <c r="P77" i="10"/>
  <c r="O77" i="10"/>
  <c r="K104" i="10"/>
  <c r="N104" i="10" s="1"/>
  <c r="P106" i="10"/>
  <c r="P109" i="10"/>
  <c r="O109" i="10"/>
  <c r="K136" i="10"/>
  <c r="N136" i="10" s="1"/>
  <c r="O142" i="10"/>
  <c r="P142" i="10"/>
  <c r="P40" i="10"/>
  <c r="O40" i="10"/>
  <c r="K84" i="10"/>
  <c r="N84" i="10" s="1"/>
  <c r="P89" i="10"/>
  <c r="O89" i="10"/>
  <c r="K116" i="10"/>
  <c r="N116" i="10" s="1"/>
  <c r="P121" i="10"/>
  <c r="O121" i="10"/>
  <c r="O55" i="10"/>
  <c r="K64" i="10"/>
  <c r="N64" i="10" s="1"/>
  <c r="P69" i="10"/>
  <c r="O69" i="10"/>
  <c r="K96" i="10"/>
  <c r="N96" i="10" s="1"/>
  <c r="P101" i="10"/>
  <c r="O101" i="10"/>
  <c r="K128" i="10"/>
  <c r="N128" i="10" s="1"/>
  <c r="P133" i="10"/>
  <c r="O133" i="10"/>
  <c r="P140" i="10"/>
  <c r="O140" i="10"/>
  <c r="P202" i="10"/>
  <c r="O202" i="10"/>
  <c r="P227" i="10"/>
  <c r="O227" i="10"/>
  <c r="P250" i="10"/>
  <c r="O250" i="10"/>
  <c r="P259" i="10"/>
  <c r="O259" i="10"/>
  <c r="P285" i="10"/>
  <c r="O285" i="10"/>
  <c r="O141" i="10"/>
  <c r="O150" i="10"/>
  <c r="O162" i="10"/>
  <c r="O170" i="10"/>
  <c r="P181" i="10"/>
  <c r="O181" i="10"/>
  <c r="O184" i="10"/>
  <c r="P187" i="10"/>
  <c r="O187" i="10"/>
  <c r="O208" i="10"/>
  <c r="O224" i="10"/>
  <c r="O240" i="10"/>
  <c r="O256" i="10"/>
  <c r="O288" i="10"/>
  <c r="O304" i="10"/>
  <c r="P167" i="10"/>
  <c r="O167" i="10"/>
  <c r="P234" i="10"/>
  <c r="O234" i="10"/>
  <c r="P266" i="10"/>
  <c r="O266" i="10"/>
  <c r="P307" i="10"/>
  <c r="O307" i="10"/>
  <c r="P165" i="10"/>
  <c r="O165" i="10"/>
  <c r="P182" i="10"/>
  <c r="O182" i="10"/>
  <c r="O196" i="10"/>
  <c r="P199" i="10"/>
  <c r="O199" i="10"/>
  <c r="P206" i="10"/>
  <c r="O206" i="10"/>
  <c r="P209" i="10"/>
  <c r="O209" i="10"/>
  <c r="P215" i="10"/>
  <c r="O215" i="10"/>
  <c r="P222" i="10"/>
  <c r="O222" i="10"/>
  <c r="O225" i="10"/>
  <c r="P231" i="10"/>
  <c r="O231" i="10"/>
  <c r="P238" i="10"/>
  <c r="O238" i="10"/>
  <c r="P241" i="10"/>
  <c r="O241" i="10"/>
  <c r="P247" i="10"/>
  <c r="O247" i="10"/>
  <c r="P254" i="10"/>
  <c r="O254" i="10"/>
  <c r="P263" i="10"/>
  <c r="O263" i="10"/>
  <c r="P270" i="10"/>
  <c r="O270" i="10"/>
  <c r="P273" i="10"/>
  <c r="O273" i="10"/>
  <c r="P279" i="10"/>
  <c r="O279" i="10"/>
  <c r="P286" i="10"/>
  <c r="O286" i="10"/>
  <c r="P289" i="10"/>
  <c r="O289" i="10"/>
  <c r="P295" i="10"/>
  <c r="O295" i="10"/>
  <c r="P302" i="10"/>
  <c r="O302" i="10"/>
  <c r="P305" i="10"/>
  <c r="O305" i="10"/>
  <c r="P311" i="10"/>
  <c r="O311" i="10"/>
  <c r="P190" i="10"/>
  <c r="O190" i="10"/>
  <c r="P211" i="10"/>
  <c r="O211" i="10"/>
  <c r="P243" i="10"/>
  <c r="O243" i="10"/>
  <c r="P269" i="10"/>
  <c r="O269" i="10"/>
  <c r="P291" i="10"/>
  <c r="O291" i="10"/>
  <c r="P179" i="10"/>
  <c r="O179" i="10"/>
  <c r="P194" i="10"/>
  <c r="O194" i="10"/>
  <c r="O292" i="10"/>
  <c r="O308" i="10"/>
  <c r="P175" i="10"/>
  <c r="O175" i="10"/>
  <c r="P218" i="10"/>
  <c r="O218" i="10"/>
  <c r="P253" i="10"/>
  <c r="O253" i="10"/>
  <c r="P275" i="10"/>
  <c r="O275" i="10"/>
  <c r="P301" i="10"/>
  <c r="O301" i="10"/>
  <c r="P163" i="10"/>
  <c r="O163" i="10"/>
  <c r="P171" i="10"/>
  <c r="O171" i="10"/>
  <c r="P185" i="10"/>
  <c r="O185" i="10"/>
  <c r="P191" i="10"/>
  <c r="O191" i="10"/>
  <c r="P203" i="10"/>
  <c r="O203" i="10"/>
  <c r="P210" i="10"/>
  <c r="O210" i="10"/>
  <c r="P213" i="10"/>
  <c r="O213" i="10"/>
  <c r="P219" i="10"/>
  <c r="O219" i="10"/>
  <c r="P226" i="10"/>
  <c r="O226" i="10"/>
  <c r="P229" i="10"/>
  <c r="O229" i="10"/>
  <c r="P235" i="10"/>
  <c r="O235" i="10"/>
  <c r="P242" i="10"/>
  <c r="O242" i="10"/>
  <c r="P245" i="10"/>
  <c r="O245" i="10"/>
  <c r="P251" i="10"/>
  <c r="O251" i="10"/>
  <c r="P258" i="10"/>
  <c r="O258" i="10"/>
  <c r="P261" i="10"/>
  <c r="O261" i="10"/>
  <c r="P267" i="10"/>
  <c r="O267" i="10"/>
  <c r="P274" i="10"/>
  <c r="O274" i="10"/>
  <c r="P277" i="10"/>
  <c r="O277" i="10"/>
  <c r="P283" i="10"/>
  <c r="O283" i="10"/>
  <c r="P290" i="10"/>
  <c r="O290" i="10"/>
  <c r="P293" i="10"/>
  <c r="O293" i="10"/>
  <c r="P299" i="10"/>
  <c r="O299" i="10"/>
  <c r="P306" i="10"/>
  <c r="O306" i="10"/>
  <c r="P309" i="10"/>
  <c r="O309" i="10"/>
  <c r="P159" i="10"/>
  <c r="O159" i="10"/>
  <c r="O205" i="10"/>
  <c r="P221" i="10"/>
  <c r="O221" i="10"/>
  <c r="P282" i="10"/>
  <c r="P298" i="10"/>
  <c r="O298" i="10"/>
  <c r="O158" i="10"/>
  <c r="O166" i="10"/>
  <c r="O174" i="10"/>
  <c r="P186" i="10"/>
  <c r="O186" i="10"/>
  <c r="P197" i="10"/>
  <c r="O197" i="10"/>
  <c r="O200" i="10"/>
  <c r="O232" i="10"/>
  <c r="O264" i="10"/>
  <c r="O280" i="10"/>
  <c r="O296" i="10"/>
  <c r="O312" i="10"/>
  <c r="P161" i="10"/>
  <c r="P169" i="10"/>
  <c r="O169" i="10"/>
  <c r="P177" i="10"/>
  <c r="O177" i="10"/>
  <c r="P183" i="10"/>
  <c r="O183" i="10"/>
  <c r="P198" i="10"/>
  <c r="O198" i="10"/>
  <c r="P201" i="10"/>
  <c r="O201" i="10"/>
  <c r="P207" i="10"/>
  <c r="O207" i="10"/>
  <c r="P214" i="10"/>
  <c r="O214" i="10"/>
  <c r="P217" i="10"/>
  <c r="O217" i="10"/>
  <c r="P223" i="10"/>
  <c r="O223" i="10"/>
  <c r="P230" i="10"/>
  <c r="O230" i="10"/>
  <c r="P233" i="10"/>
  <c r="O233" i="10"/>
  <c r="P239" i="10"/>
  <c r="O239" i="10"/>
  <c r="P246" i="10"/>
  <c r="O246" i="10"/>
  <c r="P249" i="10"/>
  <c r="O249" i="10"/>
  <c r="P255" i="10"/>
  <c r="O255" i="10"/>
  <c r="P262" i="10"/>
  <c r="O262" i="10"/>
  <c r="P265" i="10"/>
  <c r="O265" i="10"/>
  <c r="P271" i="10"/>
  <c r="O271" i="10"/>
  <c r="P278" i="10"/>
  <c r="O278" i="10"/>
  <c r="P281" i="10"/>
  <c r="O281" i="10"/>
  <c r="P287" i="10"/>
  <c r="O287" i="10"/>
  <c r="P294" i="10"/>
  <c r="O294" i="10"/>
  <c r="P297" i="10"/>
  <c r="O297" i="10"/>
  <c r="P303" i="10"/>
  <c r="O303" i="10"/>
  <c r="P313" i="10"/>
  <c r="O313" i="10"/>
  <c r="P178" i="10"/>
  <c r="O178" i="10"/>
  <c r="P189" i="10"/>
  <c r="O189" i="10"/>
  <c r="P195" i="10"/>
  <c r="O195" i="10"/>
  <c r="T59" i="2"/>
  <c r="W59" i="2"/>
  <c r="T31" i="2"/>
  <c r="W31" i="2"/>
  <c r="T56" i="2"/>
  <c r="T76" i="2"/>
  <c r="T28" i="2"/>
  <c r="W28" i="2"/>
  <c r="T39" i="2"/>
  <c r="W39" i="2"/>
  <c r="T53" i="2"/>
  <c r="T36" i="2"/>
  <c r="W36" i="2"/>
  <c r="W20" i="2"/>
  <c r="W23" i="2"/>
  <c r="W42" i="2"/>
  <c r="T48" i="2"/>
  <c r="W74" i="2"/>
  <c r="T79" i="2"/>
  <c r="T81" i="2"/>
  <c r="T138" i="2"/>
  <c r="T141" i="2"/>
  <c r="T183" i="2"/>
  <c r="T88" i="2"/>
  <c r="T135" i="2"/>
  <c r="T151" i="2"/>
  <c r="T117" i="2"/>
  <c r="T132" i="2"/>
  <c r="W154" i="2"/>
  <c r="T175" i="2"/>
  <c r="W12" i="2"/>
  <c r="W15" i="2"/>
  <c r="W26" i="2"/>
  <c r="T32" i="2"/>
  <c r="W34" i="2"/>
  <c r="W45" i="2"/>
  <c r="W48" i="2"/>
  <c r="W51" i="2"/>
  <c r="T57" i="2"/>
  <c r="T60" i="2"/>
  <c r="T71" i="2"/>
  <c r="W79" i="2"/>
  <c r="W117" i="2"/>
  <c r="W128" i="2"/>
  <c r="W130" i="2"/>
  <c r="W148" i="2"/>
  <c r="W167" i="2"/>
  <c r="T74" i="2"/>
  <c r="T83" i="2"/>
  <c r="T128" i="2"/>
  <c r="T21" i="2"/>
  <c r="T73" i="2"/>
  <c r="W93" i="2"/>
  <c r="W138" i="2"/>
  <c r="W173" i="2"/>
  <c r="W183" i="2"/>
  <c r="T91" i="2"/>
  <c r="W56" i="2"/>
  <c r="T114" i="2"/>
  <c r="T167" i="2"/>
  <c r="W188" i="2"/>
  <c r="W10" i="2"/>
  <c r="T13" i="2"/>
  <c r="T16" i="2"/>
  <c r="W21" i="2"/>
  <c r="T27" i="2"/>
  <c r="W32" i="2"/>
  <c r="T35" i="2"/>
  <c r="W40" i="2"/>
  <c r="T49" i="2"/>
  <c r="T52" i="2"/>
  <c r="W71" i="2"/>
  <c r="T163" i="2"/>
  <c r="T171" i="2"/>
  <c r="T179" i="2"/>
  <c r="W181" i="2"/>
  <c r="W25" i="2"/>
  <c r="T25" i="2"/>
  <c r="W17" i="2"/>
  <c r="T17" i="2"/>
  <c r="W9" i="2"/>
  <c r="W41" i="2"/>
  <c r="T41" i="2"/>
  <c r="W33" i="2"/>
  <c r="T33" i="2"/>
  <c r="W95" i="2"/>
  <c r="T95" i="2"/>
  <c r="W161" i="2"/>
  <c r="T161" i="2"/>
  <c r="T14" i="2"/>
  <c r="U16" i="2" s="1"/>
  <c r="T22" i="2"/>
  <c r="T30" i="2"/>
  <c r="T38" i="2"/>
  <c r="T46" i="2"/>
  <c r="W60" i="2"/>
  <c r="W64" i="2"/>
  <c r="W98" i="2"/>
  <c r="T98" i="2"/>
  <c r="W101" i="2"/>
  <c r="T101" i="2"/>
  <c r="T50" i="2"/>
  <c r="T54" i="2"/>
  <c r="T58" i="2"/>
  <c r="T62" i="2"/>
  <c r="T66" i="2"/>
  <c r="W69" i="2"/>
  <c r="T69" i="2"/>
  <c r="W70" i="2"/>
  <c r="W8" i="2"/>
  <c r="W49" i="2"/>
  <c r="W53" i="2"/>
  <c r="W57" i="2"/>
  <c r="W61" i="2"/>
  <c r="W65" i="2"/>
  <c r="W89" i="2"/>
  <c r="T89" i="2"/>
  <c r="W92" i="2"/>
  <c r="T92" i="2"/>
  <c r="W104" i="2"/>
  <c r="T104" i="2"/>
  <c r="W112" i="2"/>
  <c r="T112" i="2"/>
  <c r="W115" i="2"/>
  <c r="T115" i="2"/>
  <c r="R7" i="2"/>
  <c r="W126" i="2"/>
  <c r="T126" i="2"/>
  <c r="W172" i="2"/>
  <c r="T172" i="2"/>
  <c r="W121" i="2"/>
  <c r="W180" i="2"/>
  <c r="T180" i="2"/>
  <c r="W76" i="2"/>
  <c r="W85" i="2"/>
  <c r="T86" i="2"/>
  <c r="W108" i="2"/>
  <c r="T109" i="2"/>
  <c r="W119" i="2"/>
  <c r="T120" i="2"/>
  <c r="W122" i="2"/>
  <c r="T123" i="2"/>
  <c r="T134" i="2"/>
  <c r="W68" i="2"/>
  <c r="W88" i="2"/>
  <c r="W91" i="2"/>
  <c r="W100" i="2"/>
  <c r="W114" i="2"/>
  <c r="W137" i="2"/>
  <c r="W164" i="2"/>
  <c r="T164" i="2"/>
  <c r="W133" i="2"/>
  <c r="W134" i="2"/>
  <c r="W140" i="2"/>
  <c r="T140" i="2"/>
  <c r="W149" i="2"/>
  <c r="T149" i="2"/>
  <c r="W156" i="2"/>
  <c r="W186" i="2"/>
  <c r="W147" i="2"/>
  <c r="W150" i="2"/>
  <c r="W153" i="2"/>
  <c r="W159" i="2"/>
  <c r="W162" i="2"/>
  <c r="W170" i="2"/>
  <c r="W178" i="2"/>
  <c r="W139" i="2"/>
  <c r="W145" i="2"/>
  <c r="T146" i="2"/>
  <c r="T152" i="2"/>
  <c r="T155" i="2"/>
  <c r="W157" i="2"/>
  <c r="T158" i="2"/>
  <c r="W168" i="2"/>
  <c r="T169" i="2"/>
  <c r="W176" i="2"/>
  <c r="T177" i="2"/>
  <c r="W184" i="2"/>
  <c r="T185" i="2"/>
  <c r="F89" i="2"/>
  <c r="F81" i="2"/>
  <c r="F240" i="2"/>
  <c r="F80" i="2"/>
  <c r="F94" i="2"/>
  <c r="F86" i="2"/>
  <c r="F101" i="2"/>
  <c r="F93" i="2"/>
  <c r="F85" i="2"/>
  <c r="F77" i="2"/>
  <c r="F14" i="2"/>
  <c r="I94" i="2"/>
  <c r="I62" i="2"/>
  <c r="I134" i="2"/>
  <c r="F291" i="2"/>
  <c r="F267" i="2"/>
  <c r="F243" i="2"/>
  <c r="F227" i="2"/>
  <c r="F203" i="2"/>
  <c r="F171" i="2"/>
  <c r="F139" i="2"/>
  <c r="F107" i="2"/>
  <c r="F83" i="2"/>
  <c r="F19" i="2"/>
  <c r="F306" i="2"/>
  <c r="F298" i="2"/>
  <c r="F290" i="2"/>
  <c r="F282" i="2"/>
  <c r="F274" i="2"/>
  <c r="F266" i="2"/>
  <c r="F258" i="2"/>
  <c r="F250" i="2"/>
  <c r="F242" i="2"/>
  <c r="F234" i="2"/>
  <c r="F226" i="2"/>
  <c r="F218" i="2"/>
  <c r="F210" i="2"/>
  <c r="F202" i="2"/>
  <c r="F194" i="2"/>
  <c r="F186" i="2"/>
  <c r="F178" i="2"/>
  <c r="F170" i="2"/>
  <c r="F162" i="2"/>
  <c r="F154" i="2"/>
  <c r="F146" i="2"/>
  <c r="F138" i="2"/>
  <c r="F130" i="2"/>
  <c r="F122" i="2"/>
  <c r="F114" i="2"/>
  <c r="F106" i="2"/>
  <c r="F98" i="2"/>
  <c r="F90" i="2"/>
  <c r="F82" i="2"/>
  <c r="F74" i="2"/>
  <c r="F66" i="2"/>
  <c r="F58" i="2"/>
  <c r="F50" i="2"/>
  <c r="F26" i="2"/>
  <c r="F7" i="2"/>
  <c r="F42" i="2"/>
  <c r="F34" i="2"/>
  <c r="F18" i="2"/>
  <c r="F10" i="2"/>
  <c r="F299" i="2"/>
  <c r="F283" i="2"/>
  <c r="F259" i="2"/>
  <c r="F235" i="2"/>
  <c r="F211" i="2"/>
  <c r="F179" i="2"/>
  <c r="F147" i="2"/>
  <c r="F115" i="2"/>
  <c r="F91" i="2"/>
  <c r="F59" i="2"/>
  <c r="F43" i="2"/>
  <c r="F311" i="2"/>
  <c r="F295" i="2"/>
  <c r="F271" i="2"/>
  <c r="F255" i="2"/>
  <c r="F239" i="2"/>
  <c r="F223" i="2"/>
  <c r="F199" i="2"/>
  <c r="F175" i="2"/>
  <c r="F159" i="2"/>
  <c r="F135" i="2"/>
  <c r="F119" i="2"/>
  <c r="F103" i="2"/>
  <c r="F87" i="2"/>
  <c r="F71" i="2"/>
  <c r="F55" i="2"/>
  <c r="F39" i="2"/>
  <c r="F23" i="2"/>
  <c r="F310" i="2"/>
  <c r="F302" i="2"/>
  <c r="F294" i="2"/>
  <c r="F286" i="2"/>
  <c r="F278" i="2"/>
  <c r="F270" i="2"/>
  <c r="F262" i="2"/>
  <c r="F254" i="2"/>
  <c r="I254" i="2"/>
  <c r="F246" i="2"/>
  <c r="I246" i="2"/>
  <c r="F238" i="2"/>
  <c r="F230" i="2"/>
  <c r="F222" i="2"/>
  <c r="F214" i="2"/>
  <c r="F206" i="2"/>
  <c r="F198" i="2"/>
  <c r="F190" i="2"/>
  <c r="I190" i="2"/>
  <c r="F182" i="2"/>
  <c r="F174" i="2"/>
  <c r="F166" i="2"/>
  <c r="I182" i="2"/>
  <c r="F187" i="2"/>
  <c r="F155" i="2"/>
  <c r="F131" i="2"/>
  <c r="F99" i="2"/>
  <c r="F67" i="2"/>
  <c r="F51" i="2"/>
  <c r="F35" i="2"/>
  <c r="F11" i="2"/>
  <c r="F303" i="2"/>
  <c r="F279" i="2"/>
  <c r="F263" i="2"/>
  <c r="F247" i="2"/>
  <c r="F231" i="2"/>
  <c r="F215" i="2"/>
  <c r="F207" i="2"/>
  <c r="F191" i="2"/>
  <c r="F183" i="2"/>
  <c r="F167" i="2"/>
  <c r="F151" i="2"/>
  <c r="F143" i="2"/>
  <c r="F127" i="2"/>
  <c r="F111" i="2"/>
  <c r="F95" i="2"/>
  <c r="F79" i="2"/>
  <c r="F63" i="2"/>
  <c r="F47" i="2"/>
  <c r="F31" i="2"/>
  <c r="F15" i="2"/>
  <c r="F307" i="2"/>
  <c r="F275" i="2"/>
  <c r="F251" i="2"/>
  <c r="F219" i="2"/>
  <c r="F195" i="2"/>
  <c r="F163" i="2"/>
  <c r="F123" i="2"/>
  <c r="F75" i="2"/>
  <c r="F27" i="2"/>
  <c r="F287" i="2"/>
  <c r="F73" i="2"/>
  <c r="F65" i="2"/>
  <c r="F57" i="2"/>
  <c r="F49" i="2"/>
  <c r="F41" i="2"/>
  <c r="F33" i="2"/>
  <c r="F25" i="2"/>
  <c r="F17" i="2"/>
  <c r="F9" i="2"/>
  <c r="I126" i="2"/>
  <c r="F72" i="2"/>
  <c r="F64" i="2"/>
  <c r="F56" i="2"/>
  <c r="F48" i="2"/>
  <c r="F40" i="2"/>
  <c r="F32" i="2"/>
  <c r="F24" i="2"/>
  <c r="F16" i="2"/>
  <c r="F8" i="2"/>
  <c r="I118" i="2"/>
  <c r="I54" i="2"/>
  <c r="F69" i="2"/>
  <c r="F61" i="2"/>
  <c r="F53" i="2"/>
  <c r="F45" i="2"/>
  <c r="F37" i="2"/>
  <c r="F29" i="2"/>
  <c r="F21" i="2"/>
  <c r="F13" i="2"/>
  <c r="I46" i="2"/>
  <c r="I302" i="2"/>
  <c r="I238" i="2"/>
  <c r="I174" i="2"/>
  <c r="I110" i="2"/>
  <c r="I38" i="2"/>
  <c r="I294" i="2"/>
  <c r="I230" i="2"/>
  <c r="I166" i="2"/>
  <c r="I102" i="2"/>
  <c r="I30" i="2"/>
  <c r="I286" i="2"/>
  <c r="I222" i="2"/>
  <c r="I158" i="2"/>
  <c r="I86" i="2"/>
  <c r="I22" i="2"/>
  <c r="I278" i="2"/>
  <c r="I214" i="2"/>
  <c r="I150" i="2"/>
  <c r="I78" i="2"/>
  <c r="I14" i="2"/>
  <c r="I270" i="2"/>
  <c r="I206" i="2"/>
  <c r="I142" i="2"/>
  <c r="I70" i="2"/>
  <c r="I262" i="2"/>
  <c r="I198" i="2"/>
  <c r="F308" i="2"/>
  <c r="I308" i="2"/>
  <c r="F300" i="2"/>
  <c r="I300" i="2"/>
  <c r="F292" i="2"/>
  <c r="I292" i="2"/>
  <c r="F284" i="2"/>
  <c r="I284" i="2"/>
  <c r="F276" i="2"/>
  <c r="I276" i="2"/>
  <c r="F268" i="2"/>
  <c r="I268" i="2"/>
  <c r="F260" i="2"/>
  <c r="I260" i="2"/>
  <c r="F252" i="2"/>
  <c r="I252" i="2"/>
  <c r="F244" i="2"/>
  <c r="I244" i="2"/>
  <c r="F236" i="2"/>
  <c r="I236" i="2"/>
  <c r="F228" i="2"/>
  <c r="I228" i="2"/>
  <c r="F220" i="2"/>
  <c r="I220" i="2"/>
  <c r="F212" i="2"/>
  <c r="I212" i="2"/>
  <c r="F204" i="2"/>
  <c r="I204" i="2"/>
  <c r="F196" i="2"/>
  <c r="I196" i="2"/>
  <c r="F188" i="2"/>
  <c r="I188" i="2"/>
  <c r="F180" i="2"/>
  <c r="I180" i="2"/>
  <c r="F172" i="2"/>
  <c r="I172" i="2"/>
  <c r="F164" i="2"/>
  <c r="I164" i="2"/>
  <c r="F156" i="2"/>
  <c r="I156" i="2"/>
  <c r="F148" i="2"/>
  <c r="I148" i="2"/>
  <c r="F140" i="2"/>
  <c r="I140" i="2"/>
  <c r="F132" i="2"/>
  <c r="I132" i="2"/>
  <c r="F124" i="2"/>
  <c r="I124" i="2"/>
  <c r="F116" i="2"/>
  <c r="I116" i="2"/>
  <c r="F108" i="2"/>
  <c r="I108" i="2"/>
  <c r="F100" i="2"/>
  <c r="I100" i="2"/>
  <c r="F92" i="2"/>
  <c r="I92" i="2"/>
  <c r="F84" i="2"/>
  <c r="I84" i="2"/>
  <c r="F76" i="2"/>
  <c r="I76" i="2"/>
  <c r="F68" i="2"/>
  <c r="I68" i="2"/>
  <c r="F60" i="2"/>
  <c r="I60" i="2"/>
  <c r="F52" i="2"/>
  <c r="I52" i="2"/>
  <c r="F44" i="2"/>
  <c r="I44" i="2"/>
  <c r="F36" i="2"/>
  <c r="I36" i="2"/>
  <c r="F28" i="2"/>
  <c r="I28" i="2"/>
  <c r="F20" i="2"/>
  <c r="I20" i="2"/>
  <c r="F12" i="2"/>
  <c r="I12" i="2"/>
  <c r="I309" i="2"/>
  <c r="I301" i="2"/>
  <c r="I293" i="2"/>
  <c r="I285" i="2"/>
  <c r="I277" i="2"/>
  <c r="I269" i="2"/>
  <c r="I261" i="2"/>
  <c r="I253" i="2"/>
  <c r="I245" i="2"/>
  <c r="I237" i="2"/>
  <c r="I229" i="2"/>
  <c r="I221" i="2"/>
  <c r="I213" i="2"/>
  <c r="I205" i="2"/>
  <c r="I197" i="2"/>
  <c r="I189" i="2"/>
  <c r="I181" i="2"/>
  <c r="I173" i="2"/>
  <c r="I165" i="2"/>
  <c r="I157" i="2"/>
  <c r="I149" i="2"/>
  <c r="I141" i="2"/>
  <c r="I133" i="2"/>
  <c r="I125" i="2"/>
  <c r="I117" i="2"/>
  <c r="I109" i="2"/>
  <c r="I101" i="2"/>
  <c r="I93" i="2"/>
  <c r="I85" i="2"/>
  <c r="I77" i="2"/>
  <c r="I69" i="2"/>
  <c r="I61" i="2"/>
  <c r="I53" i="2"/>
  <c r="I45" i="2"/>
  <c r="I37" i="2"/>
  <c r="I29" i="2"/>
  <c r="I21" i="2"/>
  <c r="I13" i="2"/>
  <c r="I307" i="2"/>
  <c r="I299" i="2"/>
  <c r="I291" i="2"/>
  <c r="I283" i="2"/>
  <c r="I275" i="2"/>
  <c r="I267" i="2"/>
  <c r="I259" i="2"/>
  <c r="I251" i="2"/>
  <c r="I243" i="2"/>
  <c r="I235" i="2"/>
  <c r="I227" i="2"/>
  <c r="I219" i="2"/>
  <c r="I211" i="2"/>
  <c r="I203" i="2"/>
  <c r="I195" i="2"/>
  <c r="I187" i="2"/>
  <c r="I179" i="2"/>
  <c r="I171" i="2"/>
  <c r="I163" i="2"/>
  <c r="I155" i="2"/>
  <c r="I147" i="2"/>
  <c r="I139" i="2"/>
  <c r="I131" i="2"/>
  <c r="I123" i="2"/>
  <c r="I115" i="2"/>
  <c r="I107" i="2"/>
  <c r="I99" i="2"/>
  <c r="I91" i="2"/>
  <c r="I83" i="2"/>
  <c r="I75" i="2"/>
  <c r="I67" i="2"/>
  <c r="I59" i="2"/>
  <c r="I51" i="2"/>
  <c r="I43" i="2"/>
  <c r="I35" i="2"/>
  <c r="I27" i="2"/>
  <c r="I19" i="2"/>
  <c r="I11" i="2"/>
  <c r="I306" i="2"/>
  <c r="I298" i="2"/>
  <c r="I290" i="2"/>
  <c r="I282" i="2"/>
  <c r="I274" i="2"/>
  <c r="I266" i="2"/>
  <c r="I258" i="2"/>
  <c r="I250" i="2"/>
  <c r="I242" i="2"/>
  <c r="I234" i="2"/>
  <c r="I226" i="2"/>
  <c r="I218" i="2"/>
  <c r="I210" i="2"/>
  <c r="I202" i="2"/>
  <c r="I194" i="2"/>
  <c r="I186" i="2"/>
  <c r="I178" i="2"/>
  <c r="I170" i="2"/>
  <c r="I162" i="2"/>
  <c r="I154" i="2"/>
  <c r="I146" i="2"/>
  <c r="I138" i="2"/>
  <c r="I130" i="2"/>
  <c r="I122" i="2"/>
  <c r="I114" i="2"/>
  <c r="I106" i="2"/>
  <c r="I98" i="2"/>
  <c r="I90" i="2"/>
  <c r="I82" i="2"/>
  <c r="I74" i="2"/>
  <c r="I66" i="2"/>
  <c r="I58" i="2"/>
  <c r="I50" i="2"/>
  <c r="I42" i="2"/>
  <c r="I34" i="2"/>
  <c r="I26" i="2"/>
  <c r="I18" i="2"/>
  <c r="I10" i="2"/>
  <c r="I7" i="2"/>
  <c r="I305" i="2"/>
  <c r="I297" i="2"/>
  <c r="I289" i="2"/>
  <c r="I281" i="2"/>
  <c r="I273" i="2"/>
  <c r="I265" i="2"/>
  <c r="I257" i="2"/>
  <c r="I249" i="2"/>
  <c r="I241" i="2"/>
  <c r="I233" i="2"/>
  <c r="I225" i="2"/>
  <c r="I217" i="2"/>
  <c r="I209" i="2"/>
  <c r="I201" i="2"/>
  <c r="I193" i="2"/>
  <c r="I185" i="2"/>
  <c r="I177" i="2"/>
  <c r="I169" i="2"/>
  <c r="I161" i="2"/>
  <c r="I153" i="2"/>
  <c r="I145" i="2"/>
  <c r="I137" i="2"/>
  <c r="I129" i="2"/>
  <c r="I121" i="2"/>
  <c r="I113" i="2"/>
  <c r="I105" i="2"/>
  <c r="I97" i="2"/>
  <c r="I89" i="2"/>
  <c r="I81" i="2"/>
  <c r="I73" i="2"/>
  <c r="I65" i="2"/>
  <c r="I57" i="2"/>
  <c r="I49" i="2"/>
  <c r="I41" i="2"/>
  <c r="I33" i="2"/>
  <c r="I25" i="2"/>
  <c r="I17" i="2"/>
  <c r="I312" i="2"/>
  <c r="I304" i="2"/>
  <c r="I296" i="2"/>
  <c r="I288" i="2"/>
  <c r="I280" i="2"/>
  <c r="I272" i="2"/>
  <c r="I264" i="2"/>
  <c r="I256" i="2"/>
  <c r="I248" i="2"/>
  <c r="I240" i="2"/>
  <c r="I232" i="2"/>
  <c r="I224" i="2"/>
  <c r="I216" i="2"/>
  <c r="I208" i="2"/>
  <c r="I200" i="2"/>
  <c r="I192" i="2"/>
  <c r="I184" i="2"/>
  <c r="I176" i="2"/>
  <c r="I168" i="2"/>
  <c r="I160" i="2"/>
  <c r="I152" i="2"/>
  <c r="I144" i="2"/>
  <c r="I136" i="2"/>
  <c r="I128" i="2"/>
  <c r="I120" i="2"/>
  <c r="I112" i="2"/>
  <c r="I104" i="2"/>
  <c r="I96" i="2"/>
  <c r="I88" i="2"/>
  <c r="I80" i="2"/>
  <c r="I72" i="2"/>
  <c r="I64" i="2"/>
  <c r="I56" i="2"/>
  <c r="I48" i="2"/>
  <c r="I40" i="2"/>
  <c r="I32" i="2"/>
  <c r="I24" i="2"/>
  <c r="I16" i="2"/>
  <c r="I8" i="2"/>
  <c r="I311" i="2"/>
  <c r="I303" i="2"/>
  <c r="I295" i="2"/>
  <c r="I287" i="2"/>
  <c r="I279" i="2"/>
  <c r="I271" i="2"/>
  <c r="I263" i="2"/>
  <c r="I255" i="2"/>
  <c r="I247" i="2"/>
  <c r="I239" i="2"/>
  <c r="I231" i="2"/>
  <c r="I223" i="2"/>
  <c r="I215" i="2"/>
  <c r="I207" i="2"/>
  <c r="I199" i="2"/>
  <c r="I191" i="2"/>
  <c r="I183" i="2"/>
  <c r="I175" i="2"/>
  <c r="I167" i="2"/>
  <c r="I159" i="2"/>
  <c r="I151" i="2"/>
  <c r="I143" i="2"/>
  <c r="I135" i="2"/>
  <c r="I127" i="2"/>
  <c r="I119" i="2"/>
  <c r="I111" i="2"/>
  <c r="I103" i="2"/>
  <c r="I95" i="2"/>
  <c r="I87" i="2"/>
  <c r="I79" i="2"/>
  <c r="I71" i="2"/>
  <c r="I63" i="2"/>
  <c r="I55" i="2"/>
  <c r="I47" i="2"/>
  <c r="I39" i="2"/>
  <c r="I31" i="2"/>
  <c r="I23" i="2"/>
  <c r="I15" i="2"/>
  <c r="D302" i="2"/>
  <c r="D222" i="2"/>
  <c r="D134" i="2"/>
  <c r="D70" i="2"/>
  <c r="D301" i="2"/>
  <c r="D269" i="2"/>
  <c r="D237" i="2"/>
  <c r="D205" i="2"/>
  <c r="D173" i="2"/>
  <c r="D133" i="2"/>
  <c r="D92" i="2"/>
  <c r="D46" i="2"/>
  <c r="D15" i="2"/>
  <c r="D23" i="2"/>
  <c r="D31" i="2"/>
  <c r="D39" i="2"/>
  <c r="D47" i="2"/>
  <c r="D55" i="2"/>
  <c r="D63" i="2"/>
  <c r="D71" i="2"/>
  <c r="D79" i="2"/>
  <c r="D87" i="2"/>
  <c r="D95" i="2"/>
  <c r="D103" i="2"/>
  <c r="D111" i="2"/>
  <c r="D119" i="2"/>
  <c r="D127" i="2"/>
  <c r="D135" i="2"/>
  <c r="D143" i="2"/>
  <c r="D151" i="2"/>
  <c r="D159" i="2"/>
  <c r="D167" i="2"/>
  <c r="D175" i="2"/>
  <c r="D183" i="2"/>
  <c r="D191" i="2"/>
  <c r="D199" i="2"/>
  <c r="D207" i="2"/>
  <c r="D215" i="2"/>
  <c r="D223" i="2"/>
  <c r="D231" i="2"/>
  <c r="D239" i="2"/>
  <c r="D247" i="2"/>
  <c r="D255" i="2"/>
  <c r="D263" i="2"/>
  <c r="D271" i="2"/>
  <c r="D279" i="2"/>
  <c r="D287" i="2"/>
  <c r="D295" i="2"/>
  <c r="D303" i="2"/>
  <c r="D311" i="2"/>
  <c r="D16" i="2"/>
  <c r="D24" i="2"/>
  <c r="D32" i="2"/>
  <c r="D40" i="2"/>
  <c r="D48" i="2"/>
  <c r="D56" i="2"/>
  <c r="D64" i="2"/>
  <c r="D72" i="2"/>
  <c r="D80" i="2"/>
  <c r="D88" i="2"/>
  <c r="D96" i="2"/>
  <c r="D104" i="2"/>
  <c r="D112" i="2"/>
  <c r="D120" i="2"/>
  <c r="D128" i="2"/>
  <c r="D136" i="2"/>
  <c r="D144" i="2"/>
  <c r="D152" i="2"/>
  <c r="D160" i="2"/>
  <c r="D168" i="2"/>
  <c r="D176" i="2"/>
  <c r="D184" i="2"/>
  <c r="D192" i="2"/>
  <c r="D200" i="2"/>
  <c r="D208" i="2"/>
  <c r="D216" i="2"/>
  <c r="D224" i="2"/>
  <c r="D232" i="2"/>
  <c r="D240" i="2"/>
  <c r="D248" i="2"/>
  <c r="D256" i="2"/>
  <c r="D264" i="2"/>
  <c r="D272" i="2"/>
  <c r="D280" i="2"/>
  <c r="D288" i="2"/>
  <c r="D296" i="2"/>
  <c r="D304" i="2"/>
  <c r="D11" i="2"/>
  <c r="D27" i="2"/>
  <c r="D91" i="2"/>
  <c r="D139" i="2"/>
  <c r="D163" i="2"/>
  <c r="D8" i="2"/>
  <c r="D17" i="2"/>
  <c r="D25" i="2"/>
  <c r="D33" i="2"/>
  <c r="D41" i="2"/>
  <c r="D49" i="2"/>
  <c r="D57" i="2"/>
  <c r="D65" i="2"/>
  <c r="D73" i="2"/>
  <c r="D81" i="2"/>
  <c r="D89" i="2"/>
  <c r="D97" i="2"/>
  <c r="D105" i="2"/>
  <c r="D113" i="2"/>
  <c r="D121" i="2"/>
  <c r="D129" i="2"/>
  <c r="D137" i="2"/>
  <c r="D145" i="2"/>
  <c r="D153" i="2"/>
  <c r="D161" i="2"/>
  <c r="D169" i="2"/>
  <c r="D177" i="2"/>
  <c r="D185" i="2"/>
  <c r="D193" i="2"/>
  <c r="D201" i="2"/>
  <c r="D209" i="2"/>
  <c r="D217" i="2"/>
  <c r="D225" i="2"/>
  <c r="D233" i="2"/>
  <c r="D241" i="2"/>
  <c r="D249" i="2"/>
  <c r="D257" i="2"/>
  <c r="D265" i="2"/>
  <c r="D273" i="2"/>
  <c r="D281" i="2"/>
  <c r="D289" i="2"/>
  <c r="D297" i="2"/>
  <c r="D305" i="2"/>
  <c r="D10" i="2"/>
  <c r="D19" i="2"/>
  <c r="D43" i="2"/>
  <c r="D59" i="2"/>
  <c r="D67" i="2"/>
  <c r="D83" i="2"/>
  <c r="D107" i="2"/>
  <c r="D123" i="2"/>
  <c r="D147" i="2"/>
  <c r="D7" i="2"/>
  <c r="D18" i="2"/>
  <c r="D26" i="2"/>
  <c r="D34" i="2"/>
  <c r="D42" i="2"/>
  <c r="D50" i="2"/>
  <c r="D58" i="2"/>
  <c r="D66" i="2"/>
  <c r="D74" i="2"/>
  <c r="D82" i="2"/>
  <c r="D90" i="2"/>
  <c r="D98" i="2"/>
  <c r="D106" i="2"/>
  <c r="D114" i="2"/>
  <c r="D122" i="2"/>
  <c r="D130" i="2"/>
  <c r="D138" i="2"/>
  <c r="D146" i="2"/>
  <c r="D154" i="2"/>
  <c r="D162" i="2"/>
  <c r="D170" i="2"/>
  <c r="D178" i="2"/>
  <c r="D186" i="2"/>
  <c r="D194" i="2"/>
  <c r="D202" i="2"/>
  <c r="D210" i="2"/>
  <c r="D218" i="2"/>
  <c r="D226" i="2"/>
  <c r="D234" i="2"/>
  <c r="D242" i="2"/>
  <c r="D250" i="2"/>
  <c r="D258" i="2"/>
  <c r="D266" i="2"/>
  <c r="D274" i="2"/>
  <c r="D282" i="2"/>
  <c r="D290" i="2"/>
  <c r="D298" i="2"/>
  <c r="D306" i="2"/>
  <c r="D9" i="2"/>
  <c r="D312" i="2"/>
  <c r="L10" i="2" s="1"/>
  <c r="D35" i="2"/>
  <c r="D51" i="2"/>
  <c r="D75" i="2"/>
  <c r="D99" i="2"/>
  <c r="D115" i="2"/>
  <c r="D131" i="2"/>
  <c r="D155" i="2"/>
  <c r="D300" i="2"/>
  <c r="D284" i="2"/>
  <c r="D268" i="2"/>
  <c r="D252" i="2"/>
  <c r="D236" i="2"/>
  <c r="D220" i="2"/>
  <c r="D204" i="2"/>
  <c r="D188" i="2"/>
  <c r="D172" i="2"/>
  <c r="D150" i="2"/>
  <c r="D132" i="2"/>
  <c r="D109" i="2"/>
  <c r="D86" i="2"/>
  <c r="D68" i="2"/>
  <c r="D45" i="2"/>
  <c r="D22" i="2"/>
  <c r="D238" i="2"/>
  <c r="D157" i="2"/>
  <c r="D93" i="2"/>
  <c r="D285" i="2"/>
  <c r="D253" i="2"/>
  <c r="D221" i="2"/>
  <c r="D189" i="2"/>
  <c r="D156" i="2"/>
  <c r="D110" i="2"/>
  <c r="D69" i="2"/>
  <c r="D28" i="2"/>
  <c r="D299" i="2"/>
  <c r="D283" i="2"/>
  <c r="D267" i="2"/>
  <c r="D251" i="2"/>
  <c r="D235" i="2"/>
  <c r="D219" i="2"/>
  <c r="D203" i="2"/>
  <c r="D187" i="2"/>
  <c r="D171" i="2"/>
  <c r="D149" i="2"/>
  <c r="D126" i="2"/>
  <c r="D108" i="2"/>
  <c r="D85" i="2"/>
  <c r="D62" i="2"/>
  <c r="D44" i="2"/>
  <c r="D21" i="2"/>
  <c r="D270" i="2"/>
  <c r="D174" i="2"/>
  <c r="D29" i="2"/>
  <c r="D294" i="2"/>
  <c r="D230" i="2"/>
  <c r="D38" i="2"/>
  <c r="D206" i="2"/>
  <c r="D246" i="2"/>
  <c r="D182" i="2"/>
  <c r="D61" i="2"/>
  <c r="D309" i="2"/>
  <c r="D293" i="2"/>
  <c r="D277" i="2"/>
  <c r="D261" i="2"/>
  <c r="D245" i="2"/>
  <c r="D229" i="2"/>
  <c r="D213" i="2"/>
  <c r="D197" i="2"/>
  <c r="D181" i="2"/>
  <c r="D165" i="2"/>
  <c r="D142" i="2"/>
  <c r="D124" i="2"/>
  <c r="D101" i="2"/>
  <c r="D78" i="2"/>
  <c r="D60" i="2"/>
  <c r="D37" i="2"/>
  <c r="D14" i="2"/>
  <c r="D286" i="2"/>
  <c r="D190" i="2"/>
  <c r="D52" i="2"/>
  <c r="D310" i="2"/>
  <c r="D262" i="2"/>
  <c r="D214" i="2"/>
  <c r="D148" i="2"/>
  <c r="D84" i="2"/>
  <c r="D308" i="2"/>
  <c r="D292" i="2"/>
  <c r="D276" i="2"/>
  <c r="D260" i="2"/>
  <c r="D244" i="2"/>
  <c r="D228" i="2"/>
  <c r="D212" i="2"/>
  <c r="D196" i="2"/>
  <c r="D180" i="2"/>
  <c r="D164" i="2"/>
  <c r="D141" i="2"/>
  <c r="D118" i="2"/>
  <c r="D100" i="2"/>
  <c r="D77" i="2"/>
  <c r="D54" i="2"/>
  <c r="D36" i="2"/>
  <c r="D13" i="2"/>
  <c r="D254" i="2"/>
  <c r="D116" i="2"/>
  <c r="D278" i="2"/>
  <c r="D198" i="2"/>
  <c r="D166" i="2"/>
  <c r="D125" i="2"/>
  <c r="D102" i="2"/>
  <c r="D20" i="2"/>
  <c r="D307" i="2"/>
  <c r="D291" i="2"/>
  <c r="D275" i="2"/>
  <c r="D259" i="2"/>
  <c r="D243" i="2"/>
  <c r="D227" i="2"/>
  <c r="D211" i="2"/>
  <c r="D195" i="2"/>
  <c r="D179" i="2"/>
  <c r="D158" i="2"/>
  <c r="D140" i="2"/>
  <c r="D117" i="2"/>
  <c r="D94" i="2"/>
  <c r="D76" i="2"/>
  <c r="D53" i="2"/>
  <c r="D30" i="2"/>
  <c r="D12" i="2"/>
  <c r="C18" i="7"/>
  <c r="C26" i="7" s="1"/>
  <c r="A3" i="8"/>
  <c r="C29" i="7"/>
  <c r="C30" i="7" s="1"/>
  <c r="O173" i="10" l="1"/>
  <c r="P143" i="10"/>
  <c r="O237" i="10"/>
  <c r="O257" i="10"/>
  <c r="O29" i="10"/>
  <c r="O9" i="10"/>
  <c r="O310" i="10"/>
  <c r="O248" i="10"/>
  <c r="O193" i="10"/>
  <c r="O137" i="10"/>
  <c r="O105" i="10"/>
  <c r="O41" i="10"/>
  <c r="O216" i="10"/>
  <c r="O272" i="10"/>
  <c r="P95" i="10"/>
  <c r="O236" i="10"/>
  <c r="U130" i="2"/>
  <c r="U65" i="2"/>
  <c r="U13" i="2"/>
  <c r="U11" i="2"/>
  <c r="U156" i="2"/>
  <c r="U22" i="2"/>
  <c r="U75" i="2"/>
  <c r="U66" i="2"/>
  <c r="U167" i="2"/>
  <c r="U182" i="2"/>
  <c r="U179" i="2"/>
  <c r="U140" i="2"/>
  <c r="U136" i="2"/>
  <c r="U72" i="2"/>
  <c r="U79" i="2"/>
  <c r="U15" i="2"/>
  <c r="U78" i="2"/>
  <c r="U14" i="2"/>
  <c r="U133" i="2"/>
  <c r="U69" i="2"/>
  <c r="U124" i="2"/>
  <c r="U60" i="2"/>
  <c r="U131" i="2"/>
  <c r="U67" i="2"/>
  <c r="U186" i="2"/>
  <c r="U122" i="2"/>
  <c r="U58" i="2"/>
  <c r="U177" i="2"/>
  <c r="U113" i="2"/>
  <c r="U49" i="2"/>
  <c r="U103" i="2"/>
  <c r="U23" i="2"/>
  <c r="U141" i="2"/>
  <c r="U139" i="2"/>
  <c r="U185" i="2"/>
  <c r="X7" i="2"/>
  <c r="X15" i="2"/>
  <c r="X23" i="2"/>
  <c r="X31" i="2"/>
  <c r="X39" i="2"/>
  <c r="X47" i="2"/>
  <c r="X55" i="2"/>
  <c r="X63" i="2"/>
  <c r="X71" i="2"/>
  <c r="X79" i="2"/>
  <c r="X87" i="2"/>
  <c r="X95" i="2"/>
  <c r="X103" i="2"/>
  <c r="X111" i="2"/>
  <c r="X119" i="2"/>
  <c r="X127" i="2"/>
  <c r="X135" i="2"/>
  <c r="X143" i="2"/>
  <c r="X151" i="2"/>
  <c r="X159" i="2"/>
  <c r="X167" i="2"/>
  <c r="X175" i="2"/>
  <c r="X183" i="2"/>
  <c r="X16" i="2"/>
  <c r="X24" i="2"/>
  <c r="X32" i="2"/>
  <c r="X40" i="2"/>
  <c r="X48" i="2"/>
  <c r="X56" i="2"/>
  <c r="X64" i="2"/>
  <c r="X72" i="2"/>
  <c r="X80" i="2"/>
  <c r="X88" i="2"/>
  <c r="X96" i="2"/>
  <c r="X104" i="2"/>
  <c r="X112" i="2"/>
  <c r="X120" i="2"/>
  <c r="X128" i="2"/>
  <c r="X136" i="2"/>
  <c r="X144" i="2"/>
  <c r="X152" i="2"/>
  <c r="X160" i="2"/>
  <c r="X168" i="2"/>
  <c r="X176" i="2"/>
  <c r="X184" i="2"/>
  <c r="X9" i="2"/>
  <c r="X17" i="2"/>
  <c r="X25" i="2"/>
  <c r="X33" i="2"/>
  <c r="X41" i="2"/>
  <c r="X49" i="2"/>
  <c r="X57" i="2"/>
  <c r="X65" i="2"/>
  <c r="X73" i="2"/>
  <c r="X81" i="2"/>
  <c r="X89" i="2"/>
  <c r="X97" i="2"/>
  <c r="X105" i="2"/>
  <c r="X113" i="2"/>
  <c r="X121" i="2"/>
  <c r="X129" i="2"/>
  <c r="X137" i="2"/>
  <c r="X145" i="2"/>
  <c r="X153" i="2"/>
  <c r="X161" i="2"/>
  <c r="X169" i="2"/>
  <c r="X177" i="2"/>
  <c r="X185" i="2"/>
  <c r="X10" i="2"/>
  <c r="X18" i="2"/>
  <c r="X26" i="2"/>
  <c r="X34" i="2"/>
  <c r="X42" i="2"/>
  <c r="X50" i="2"/>
  <c r="X58" i="2"/>
  <c r="X66" i="2"/>
  <c r="X74" i="2"/>
  <c r="X82" i="2"/>
  <c r="X90" i="2"/>
  <c r="X98" i="2"/>
  <c r="X106" i="2"/>
  <c r="X114" i="2"/>
  <c r="X122" i="2"/>
  <c r="X130" i="2"/>
  <c r="X138" i="2"/>
  <c r="X146" i="2"/>
  <c r="X154" i="2"/>
  <c r="X162" i="2"/>
  <c r="X170" i="2"/>
  <c r="X178" i="2"/>
  <c r="X186" i="2"/>
  <c r="X11" i="2"/>
  <c r="X19" i="2"/>
  <c r="X27" i="2"/>
  <c r="X35" i="2"/>
  <c r="X43" i="2"/>
  <c r="X51" i="2"/>
  <c r="X59" i="2"/>
  <c r="X67" i="2"/>
  <c r="X75" i="2"/>
  <c r="X83" i="2"/>
  <c r="X91" i="2"/>
  <c r="X99" i="2"/>
  <c r="X107" i="2"/>
  <c r="X115" i="2"/>
  <c r="X123" i="2"/>
  <c r="X131" i="2"/>
  <c r="X139" i="2"/>
  <c r="X147" i="2"/>
  <c r="X155" i="2"/>
  <c r="X163" i="2"/>
  <c r="X171" i="2"/>
  <c r="X179" i="2"/>
  <c r="X187" i="2"/>
  <c r="X12" i="2"/>
  <c r="X20" i="2"/>
  <c r="X28" i="2"/>
  <c r="X36" i="2"/>
  <c r="X44" i="2"/>
  <c r="X52" i="2"/>
  <c r="X60" i="2"/>
  <c r="X68" i="2"/>
  <c r="X76" i="2"/>
  <c r="X84" i="2"/>
  <c r="X92" i="2"/>
  <c r="X100" i="2"/>
  <c r="X108" i="2"/>
  <c r="X116" i="2"/>
  <c r="X124" i="2"/>
  <c r="X132" i="2"/>
  <c r="X140" i="2"/>
  <c r="X148" i="2"/>
  <c r="X156" i="2"/>
  <c r="X164" i="2"/>
  <c r="X172" i="2"/>
  <c r="X180" i="2"/>
  <c r="X188" i="2"/>
  <c r="X13" i="2"/>
  <c r="X21" i="2"/>
  <c r="X29" i="2"/>
  <c r="X37" i="2"/>
  <c r="X45" i="2"/>
  <c r="X53" i="2"/>
  <c r="X61" i="2"/>
  <c r="X69" i="2"/>
  <c r="X77" i="2"/>
  <c r="X85" i="2"/>
  <c r="X93" i="2"/>
  <c r="X101" i="2"/>
  <c r="X109" i="2"/>
  <c r="X117" i="2"/>
  <c r="X125" i="2"/>
  <c r="X133" i="2"/>
  <c r="X141" i="2"/>
  <c r="X149" i="2"/>
  <c r="X157" i="2"/>
  <c r="X165" i="2"/>
  <c r="X173" i="2"/>
  <c r="X181" i="2"/>
  <c r="X189" i="2"/>
  <c r="E6" i="14" s="1"/>
  <c r="X14" i="2"/>
  <c r="X22" i="2"/>
  <c r="X30" i="2"/>
  <c r="X38" i="2"/>
  <c r="X46" i="2"/>
  <c r="X54" i="2"/>
  <c r="X62" i="2"/>
  <c r="X70" i="2"/>
  <c r="X78" i="2"/>
  <c r="X86" i="2"/>
  <c r="X94" i="2"/>
  <c r="X102" i="2"/>
  <c r="X110" i="2"/>
  <c r="X118" i="2"/>
  <c r="X126" i="2"/>
  <c r="X134" i="2"/>
  <c r="X142" i="2"/>
  <c r="X150" i="2"/>
  <c r="X158" i="2"/>
  <c r="X166" i="2"/>
  <c r="X174" i="2"/>
  <c r="X182" i="2"/>
  <c r="X8" i="2"/>
  <c r="U166" i="2"/>
  <c r="U132" i="2"/>
  <c r="U163" i="2"/>
  <c r="U174" i="2"/>
  <c r="U87" i="2"/>
  <c r="U128" i="2"/>
  <c r="U64" i="2"/>
  <c r="U71" i="2"/>
  <c r="U134" i="2"/>
  <c r="U70" i="2"/>
  <c r="U189" i="2"/>
  <c r="D6" i="14" s="1"/>
  <c r="U125" i="2"/>
  <c r="U61" i="2"/>
  <c r="U116" i="2"/>
  <c r="U52" i="2"/>
  <c r="U123" i="2"/>
  <c r="U59" i="2"/>
  <c r="U178" i="2"/>
  <c r="U114" i="2"/>
  <c r="U50" i="2"/>
  <c r="U169" i="2"/>
  <c r="U105" i="2"/>
  <c r="U41" i="2"/>
  <c r="U119" i="2"/>
  <c r="U80" i="2"/>
  <c r="U77" i="2"/>
  <c r="U121" i="2"/>
  <c r="U155" i="2"/>
  <c r="U171" i="2"/>
  <c r="U147" i="2"/>
  <c r="U158" i="2"/>
  <c r="U184" i="2"/>
  <c r="U120" i="2"/>
  <c r="U56" i="2"/>
  <c r="U63" i="2"/>
  <c r="U126" i="2"/>
  <c r="U62" i="2"/>
  <c r="U181" i="2"/>
  <c r="U117" i="2"/>
  <c r="U53" i="2"/>
  <c r="U108" i="2"/>
  <c r="U44" i="2"/>
  <c r="U115" i="2"/>
  <c r="U51" i="2"/>
  <c r="U170" i="2"/>
  <c r="U106" i="2"/>
  <c r="U42" i="2"/>
  <c r="U161" i="2"/>
  <c r="U97" i="2"/>
  <c r="U33" i="2"/>
  <c r="U135" i="2"/>
  <c r="U144" i="2"/>
  <c r="U86" i="2"/>
  <c r="U68" i="2"/>
  <c r="U57" i="2"/>
  <c r="U151" i="2"/>
  <c r="U127" i="2"/>
  <c r="U111" i="2"/>
  <c r="U142" i="2"/>
  <c r="U176" i="2"/>
  <c r="U112" i="2"/>
  <c r="U48" i="2"/>
  <c r="U55" i="2"/>
  <c r="U118" i="2"/>
  <c r="U54" i="2"/>
  <c r="U173" i="2"/>
  <c r="U109" i="2"/>
  <c r="U45" i="2"/>
  <c r="U100" i="2"/>
  <c r="U36" i="2"/>
  <c r="U107" i="2"/>
  <c r="U43" i="2"/>
  <c r="U162" i="2"/>
  <c r="U98" i="2"/>
  <c r="U34" i="2"/>
  <c r="U153" i="2"/>
  <c r="U89" i="2"/>
  <c r="U25" i="2"/>
  <c r="U187" i="2"/>
  <c r="U180" i="2"/>
  <c r="U175" i="2"/>
  <c r="U95" i="2"/>
  <c r="U168" i="2"/>
  <c r="U104" i="2"/>
  <c r="U40" i="2"/>
  <c r="U47" i="2"/>
  <c r="U110" i="2"/>
  <c r="U46" i="2"/>
  <c r="U165" i="2"/>
  <c r="U101" i="2"/>
  <c r="U37" i="2"/>
  <c r="U92" i="2"/>
  <c r="U28" i="2"/>
  <c r="U99" i="2"/>
  <c r="U35" i="2"/>
  <c r="U154" i="2"/>
  <c r="U90" i="2"/>
  <c r="U26" i="2"/>
  <c r="U145" i="2"/>
  <c r="U81" i="2"/>
  <c r="U17" i="2"/>
  <c r="U150" i="2"/>
  <c r="U164" i="2"/>
  <c r="U159" i="2"/>
  <c r="U188" i="2"/>
  <c r="U160" i="2"/>
  <c r="U96" i="2"/>
  <c r="U32" i="2"/>
  <c r="U39" i="2"/>
  <c r="U102" i="2"/>
  <c r="U38" i="2"/>
  <c r="U157" i="2"/>
  <c r="U93" i="2"/>
  <c r="U29" i="2"/>
  <c r="U84" i="2"/>
  <c r="U20" i="2"/>
  <c r="U91" i="2"/>
  <c r="U27" i="2"/>
  <c r="U146" i="2"/>
  <c r="U82" i="2"/>
  <c r="U18" i="2"/>
  <c r="U137" i="2"/>
  <c r="U73" i="2"/>
  <c r="U9" i="2"/>
  <c r="U183" i="2"/>
  <c r="U148" i="2"/>
  <c r="U143" i="2"/>
  <c r="U172" i="2"/>
  <c r="U152" i="2"/>
  <c r="U88" i="2"/>
  <c r="U24" i="2"/>
  <c r="U31" i="2"/>
  <c r="U94" i="2"/>
  <c r="U30" i="2"/>
  <c r="U149" i="2"/>
  <c r="U85" i="2"/>
  <c r="U21" i="2"/>
  <c r="U76" i="2"/>
  <c r="U12" i="2"/>
  <c r="U83" i="2"/>
  <c r="U19" i="2"/>
  <c r="U138" i="2"/>
  <c r="U74" i="2"/>
  <c r="U10" i="2"/>
  <c r="U129" i="2"/>
  <c r="CE62" i="2"/>
  <c r="CC62" i="2" s="1"/>
  <c r="CE209" i="2"/>
  <c r="CC209" i="2" s="1"/>
  <c r="CE206" i="2"/>
  <c r="CC206" i="2" s="1"/>
  <c r="CE59" i="2"/>
  <c r="CC59" i="2" s="1"/>
  <c r="CE57" i="2"/>
  <c r="CC57" i="2" s="1"/>
  <c r="CE63" i="2"/>
  <c r="CC63" i="2" s="1"/>
  <c r="CE61" i="2"/>
  <c r="CC61" i="2" s="1"/>
  <c r="CE58" i="2"/>
  <c r="CC58" i="2" s="1"/>
  <c r="CE47" i="2"/>
  <c r="CC47" i="2" s="1"/>
  <c r="CE202" i="2"/>
  <c r="CC202" i="2" s="1"/>
  <c r="CE50" i="2"/>
  <c r="CC50" i="2" s="1"/>
  <c r="CE65" i="2"/>
  <c r="CC65" i="2" s="1"/>
  <c r="CE210" i="2"/>
  <c r="CC210" i="2" s="1"/>
  <c r="CE66" i="2"/>
  <c r="CC66" i="2" s="1"/>
  <c r="CE64" i="2"/>
  <c r="CC64" i="2" s="1"/>
  <c r="CE53" i="2"/>
  <c r="CC53" i="2" s="1"/>
  <c r="CE51" i="2"/>
  <c r="CC51" i="2" s="1"/>
  <c r="CE212" i="2"/>
  <c r="CC212" i="2" s="1"/>
  <c r="BD7" i="2"/>
  <c r="CE49" i="2"/>
  <c r="CC49" i="2" s="1"/>
  <c r="CE8" i="2"/>
  <c r="CE204" i="2"/>
  <c r="CC204" i="2" s="1"/>
  <c r="CE55" i="2"/>
  <c r="CC55" i="2" s="1"/>
  <c r="CE54" i="2"/>
  <c r="CC54" i="2" s="1"/>
  <c r="CE56" i="2"/>
  <c r="CC56" i="2" s="1"/>
  <c r="CE211" i="2"/>
  <c r="CC211" i="2" s="1"/>
  <c r="CE60" i="2"/>
  <c r="CC60" i="2" s="1"/>
  <c r="CE213" i="2"/>
  <c r="CC213" i="2" s="1"/>
  <c r="CE48" i="2"/>
  <c r="CC48" i="2" s="1"/>
  <c r="CE205" i="2"/>
  <c r="CC205" i="2" s="1"/>
  <c r="CE203" i="2"/>
  <c r="CC203" i="2" s="1"/>
  <c r="CE52" i="2"/>
  <c r="CC52" i="2" s="1"/>
  <c r="CE207" i="2"/>
  <c r="CC207" i="2" s="1"/>
  <c r="AP7" i="2"/>
  <c r="L144" i="2"/>
  <c r="L84" i="2"/>
  <c r="L148" i="2"/>
  <c r="P99" i="10"/>
  <c r="O35" i="10"/>
  <c r="O87" i="10"/>
  <c r="P71" i="10"/>
  <c r="O83" i="10"/>
  <c r="P11" i="10"/>
  <c r="P115" i="10"/>
  <c r="O131" i="10"/>
  <c r="P91" i="10"/>
  <c r="O75" i="10"/>
  <c r="O103" i="10"/>
  <c r="P107" i="10"/>
  <c r="O51" i="10"/>
  <c r="P47" i="10"/>
  <c r="O146" i="10"/>
  <c r="O31" i="10"/>
  <c r="P59" i="10"/>
  <c r="O23" i="10"/>
  <c r="O79" i="10"/>
  <c r="O43" i="10"/>
  <c r="O27" i="10"/>
  <c r="P111" i="10"/>
  <c r="O63" i="10"/>
  <c r="O15" i="10"/>
  <c r="O39" i="10"/>
  <c r="O127" i="10"/>
  <c r="O19" i="10"/>
  <c r="O123" i="10"/>
  <c r="P119" i="10"/>
  <c r="O135" i="10"/>
  <c r="P154" i="10"/>
  <c r="P139" i="10"/>
  <c r="P67" i="10"/>
  <c r="P80" i="10"/>
  <c r="O80" i="10"/>
  <c r="P96" i="10"/>
  <c r="O96" i="10"/>
  <c r="P116" i="10"/>
  <c r="O116" i="10"/>
  <c r="P72" i="10"/>
  <c r="O72" i="10"/>
  <c r="P88" i="10"/>
  <c r="O88" i="10"/>
  <c r="P128" i="10"/>
  <c r="O128" i="10"/>
  <c r="P120" i="10"/>
  <c r="O120" i="10"/>
  <c r="P104" i="10"/>
  <c r="O104" i="10"/>
  <c r="P136" i="10"/>
  <c r="O136" i="10"/>
  <c r="P112" i="10"/>
  <c r="O112" i="10"/>
  <c r="P64" i="10"/>
  <c r="O64" i="10"/>
  <c r="P84" i="10"/>
  <c r="O84" i="10"/>
  <c r="L149" i="2"/>
  <c r="L100" i="2"/>
  <c r="L119" i="2"/>
  <c r="L105" i="2"/>
  <c r="L165" i="2"/>
  <c r="L298" i="2"/>
  <c r="L29" i="2"/>
  <c r="L309" i="2"/>
  <c r="L18" i="2"/>
  <c r="L16" i="2"/>
  <c r="L128" i="2"/>
  <c r="L45" i="2"/>
  <c r="L64" i="2"/>
  <c r="M64" i="2" s="1"/>
  <c r="L213" i="2"/>
  <c r="M213" i="2" s="1"/>
  <c r="L248" i="2"/>
  <c r="L192" i="2"/>
  <c r="L106" i="2"/>
  <c r="L291" i="2"/>
  <c r="L80" i="2"/>
  <c r="L229" i="2"/>
  <c r="L264" i="2"/>
  <c r="L208" i="2"/>
  <c r="L122" i="2"/>
  <c r="L180" i="2"/>
  <c r="L85" i="2"/>
  <c r="L39" i="2"/>
  <c r="L33" i="2"/>
  <c r="L312" i="2"/>
  <c r="M312" i="2" s="1"/>
  <c r="L257" i="2"/>
  <c r="L170" i="2"/>
  <c r="L116" i="2"/>
  <c r="L55" i="2"/>
  <c r="M55" i="2" s="1"/>
  <c r="L49" i="2"/>
  <c r="M49" i="2" s="1"/>
  <c r="L19" i="2"/>
  <c r="L273" i="2"/>
  <c r="L186" i="2"/>
  <c r="L191" i="2"/>
  <c r="L93" i="2"/>
  <c r="L245" i="2"/>
  <c r="L42" i="2"/>
  <c r="L67" i="2"/>
  <c r="L20" i="2"/>
  <c r="L234" i="2"/>
  <c r="L270" i="2"/>
  <c r="L261" i="2"/>
  <c r="L62" i="2"/>
  <c r="M62" i="2" s="1"/>
  <c r="L89" i="2"/>
  <c r="L83" i="2"/>
  <c r="L36" i="2"/>
  <c r="L250" i="2"/>
  <c r="L151" i="2"/>
  <c r="L275" i="2"/>
  <c r="L164" i="2"/>
  <c r="L228" i="2"/>
  <c r="L159" i="2"/>
  <c r="L254" i="2"/>
  <c r="L30" i="2"/>
  <c r="L88" i="2"/>
  <c r="L104" i="2"/>
  <c r="L113" i="2"/>
  <c r="L121" i="2"/>
  <c r="L129" i="2"/>
  <c r="L137" i="2"/>
  <c r="L145" i="2"/>
  <c r="L153" i="2"/>
  <c r="L161" i="2"/>
  <c r="L169" i="2"/>
  <c r="L177" i="2"/>
  <c r="L185" i="2"/>
  <c r="L193" i="2"/>
  <c r="L201" i="2"/>
  <c r="L209" i="2"/>
  <c r="M209" i="2" s="1"/>
  <c r="L217" i="2"/>
  <c r="L225" i="2"/>
  <c r="L233" i="2"/>
  <c r="L142" i="2"/>
  <c r="L46" i="2"/>
  <c r="L96" i="2"/>
  <c r="L115" i="2"/>
  <c r="L123" i="2"/>
  <c r="L131" i="2"/>
  <c r="L139" i="2"/>
  <c r="L147" i="2"/>
  <c r="L155" i="2"/>
  <c r="L163" i="2"/>
  <c r="L171" i="2"/>
  <c r="L179" i="2"/>
  <c r="L187" i="2"/>
  <c r="L195" i="2"/>
  <c r="L203" i="2"/>
  <c r="M203" i="2" s="1"/>
  <c r="L211" i="2"/>
  <c r="M211" i="2" s="1"/>
  <c r="L219" i="2"/>
  <c r="L227" i="2"/>
  <c r="L235" i="2"/>
  <c r="L244" i="2"/>
  <c r="L252" i="2"/>
  <c r="L260" i="2"/>
  <c r="L268" i="2"/>
  <c r="L276" i="2"/>
  <c r="L284" i="2"/>
  <c r="L292" i="2"/>
  <c r="L300" i="2"/>
  <c r="L308" i="2"/>
  <c r="L158" i="2"/>
  <c r="L99" i="2"/>
  <c r="L118" i="2"/>
  <c r="L134" i="2"/>
  <c r="L166" i="2"/>
  <c r="L182" i="2"/>
  <c r="L198" i="2"/>
  <c r="L214" i="2"/>
  <c r="L230" i="2"/>
  <c r="L247" i="2"/>
  <c r="L263" i="2"/>
  <c r="L279" i="2"/>
  <c r="L295" i="2"/>
  <c r="L311" i="2"/>
  <c r="L70" i="2"/>
  <c r="L110" i="2"/>
  <c r="L126" i="2"/>
  <c r="L150" i="2"/>
  <c r="L174" i="2"/>
  <c r="L190" i="2"/>
  <c r="L206" i="2"/>
  <c r="M206" i="2" s="1"/>
  <c r="L222" i="2"/>
  <c r="L238" i="2"/>
  <c r="L255" i="2"/>
  <c r="L271" i="2"/>
  <c r="L287" i="2"/>
  <c r="L303" i="2"/>
  <c r="L37" i="2"/>
  <c r="L86" i="2"/>
  <c r="L47" i="2"/>
  <c r="M47" i="2" s="1"/>
  <c r="L253" i="2"/>
  <c r="L8" i="2"/>
  <c r="M8" i="2" s="1"/>
  <c r="L72" i="2"/>
  <c r="L58" i="2"/>
  <c r="M58" i="2" s="1"/>
  <c r="L157" i="2"/>
  <c r="L221" i="2"/>
  <c r="L41" i="2"/>
  <c r="L256" i="2"/>
  <c r="L11" i="2"/>
  <c r="L75" i="2"/>
  <c r="L136" i="2"/>
  <c r="L200" i="2"/>
  <c r="L265" i="2"/>
  <c r="L28" i="2"/>
  <c r="L92" i="2"/>
  <c r="L114" i="2"/>
  <c r="L178" i="2"/>
  <c r="L242" i="2"/>
  <c r="L306" i="2"/>
  <c r="L283" i="2"/>
  <c r="L172" i="2"/>
  <c r="L236" i="2"/>
  <c r="L175" i="2"/>
  <c r="L262" i="2"/>
  <c r="L135" i="2"/>
  <c r="L53" i="2"/>
  <c r="M53" i="2" s="1"/>
  <c r="L94" i="2"/>
  <c r="L63" i="2"/>
  <c r="M63" i="2" s="1"/>
  <c r="L269" i="2"/>
  <c r="L24" i="2"/>
  <c r="L109" i="2"/>
  <c r="L173" i="2"/>
  <c r="L237" i="2"/>
  <c r="L57" i="2"/>
  <c r="M57" i="2" s="1"/>
  <c r="L26" i="2"/>
  <c r="L272" i="2"/>
  <c r="L27" i="2"/>
  <c r="L91" i="2"/>
  <c r="L152" i="2"/>
  <c r="L216" i="2"/>
  <c r="L281" i="2"/>
  <c r="L44" i="2"/>
  <c r="L108" i="2"/>
  <c r="L130" i="2"/>
  <c r="L194" i="2"/>
  <c r="L258" i="2"/>
  <c r="L107" i="2"/>
  <c r="L299" i="2"/>
  <c r="L188" i="2"/>
  <c r="L87" i="2"/>
  <c r="L207" i="2"/>
  <c r="M207" i="2" s="1"/>
  <c r="L278" i="2"/>
  <c r="L167" i="2"/>
  <c r="L61" i="2"/>
  <c r="M61" i="2" s="1"/>
  <c r="L101" i="2"/>
  <c r="L71" i="2"/>
  <c r="L277" i="2"/>
  <c r="L32" i="2"/>
  <c r="L240" i="2"/>
  <c r="L117" i="2"/>
  <c r="L181" i="2"/>
  <c r="L310" i="2"/>
  <c r="L65" i="2"/>
  <c r="M65" i="2" s="1"/>
  <c r="L50" i="2"/>
  <c r="M50" i="2" s="1"/>
  <c r="L280" i="2"/>
  <c r="L35" i="2"/>
  <c r="L74" i="2"/>
  <c r="L160" i="2"/>
  <c r="L224" i="2"/>
  <c r="L289" i="2"/>
  <c r="L52" i="2"/>
  <c r="M52" i="2" s="1"/>
  <c r="L90" i="2"/>
  <c r="L138" i="2"/>
  <c r="L202" i="2"/>
  <c r="M202" i="2" s="1"/>
  <c r="L266" i="2"/>
  <c r="L243" i="2"/>
  <c r="L307" i="2"/>
  <c r="L196" i="2"/>
  <c r="L103" i="2"/>
  <c r="L223" i="2"/>
  <c r="L286" i="2"/>
  <c r="L183" i="2"/>
  <c r="L69" i="2"/>
  <c r="L15" i="2"/>
  <c r="L79" i="2"/>
  <c r="L285" i="2"/>
  <c r="L40" i="2"/>
  <c r="L125" i="2"/>
  <c r="L189" i="2"/>
  <c r="L9" i="2"/>
  <c r="M9" i="2" s="1"/>
  <c r="L73" i="2"/>
  <c r="L66" i="2"/>
  <c r="M66" i="2" s="1"/>
  <c r="L288" i="2"/>
  <c r="L43" i="2"/>
  <c r="L22" i="2"/>
  <c r="L168" i="2"/>
  <c r="L232" i="2"/>
  <c r="L297" i="2"/>
  <c r="L60" i="2"/>
  <c r="M60" i="2" s="1"/>
  <c r="L7" i="2"/>
  <c r="M7" i="2" s="1"/>
  <c r="L146" i="2"/>
  <c r="L210" i="2"/>
  <c r="M210" i="2" s="1"/>
  <c r="L274" i="2"/>
  <c r="L251" i="2"/>
  <c r="L124" i="2"/>
  <c r="L204" i="2"/>
  <c r="M204" i="2" s="1"/>
  <c r="L111" i="2"/>
  <c r="L239" i="2"/>
  <c r="L294" i="2"/>
  <c r="L199" i="2"/>
  <c r="L13" i="2"/>
  <c r="L77" i="2"/>
  <c r="L82" i="2"/>
  <c r="L23" i="2"/>
  <c r="L54" i="2"/>
  <c r="M54" i="2" s="1"/>
  <c r="L293" i="2"/>
  <c r="L48" i="2"/>
  <c r="M48" i="2" s="1"/>
  <c r="L133" i="2"/>
  <c r="L197" i="2"/>
  <c r="L17" i="2"/>
  <c r="L81" i="2"/>
  <c r="L78" i="2"/>
  <c r="L296" i="2"/>
  <c r="L51" i="2"/>
  <c r="M51" i="2" s="1"/>
  <c r="L112" i="2"/>
  <c r="L176" i="2"/>
  <c r="L241" i="2"/>
  <c r="L305" i="2"/>
  <c r="L68" i="2"/>
  <c r="L140" i="2"/>
  <c r="L154" i="2"/>
  <c r="L218" i="2"/>
  <c r="L282" i="2"/>
  <c r="L259" i="2"/>
  <c r="L132" i="2"/>
  <c r="L212" i="2"/>
  <c r="M212" i="2" s="1"/>
  <c r="L127" i="2"/>
  <c r="L14" i="2"/>
  <c r="L302" i="2"/>
  <c r="L215" i="2"/>
  <c r="L21" i="2"/>
  <c r="L38" i="2"/>
  <c r="L31" i="2"/>
  <c r="L97" i="2"/>
  <c r="L301" i="2"/>
  <c r="L56" i="2"/>
  <c r="M56" i="2" s="1"/>
  <c r="L34" i="2"/>
  <c r="L141" i="2"/>
  <c r="L205" i="2"/>
  <c r="M205" i="2" s="1"/>
  <c r="L25" i="2"/>
  <c r="L102" i="2"/>
  <c r="L304" i="2"/>
  <c r="L59" i="2"/>
  <c r="M59" i="2" s="1"/>
  <c r="L120" i="2"/>
  <c r="L184" i="2"/>
  <c r="L249" i="2"/>
  <c r="L12" i="2"/>
  <c r="L76" i="2"/>
  <c r="L98" i="2"/>
  <c r="L162" i="2"/>
  <c r="L226" i="2"/>
  <c r="L290" i="2"/>
  <c r="L267" i="2"/>
  <c r="L156" i="2"/>
  <c r="L220" i="2"/>
  <c r="L143" i="2"/>
  <c r="L246" i="2"/>
  <c r="L95" i="2"/>
  <c r="L231" i="2"/>
  <c r="G9" i="2"/>
  <c r="G10" i="2"/>
  <c r="G11" i="2"/>
  <c r="G8" i="2"/>
  <c r="G7" i="2"/>
  <c r="G69" i="2"/>
  <c r="G15" i="2"/>
  <c r="G107" i="2"/>
  <c r="G18" i="2"/>
  <c r="G53" i="2"/>
  <c r="G284" i="2"/>
  <c r="G16" i="2"/>
  <c r="G143" i="2"/>
  <c r="G128" i="2"/>
  <c r="G82" i="2"/>
  <c r="G246" i="2"/>
  <c r="G66" i="2"/>
  <c r="G192" i="2"/>
  <c r="G201" i="2"/>
  <c r="G146" i="2"/>
  <c r="G235" i="2"/>
  <c r="G110" i="2"/>
  <c r="G95" i="2"/>
  <c r="G256" i="2"/>
  <c r="G265" i="2"/>
  <c r="G210" i="2"/>
  <c r="G299" i="2"/>
  <c r="G239" i="2"/>
  <c r="G33" i="2"/>
  <c r="G137" i="2"/>
  <c r="G19" i="2"/>
  <c r="G274" i="2"/>
  <c r="G14" i="2"/>
  <c r="G27" i="2"/>
  <c r="G51" i="2"/>
  <c r="G20" i="2"/>
  <c r="G222" i="2"/>
  <c r="G17" i="2"/>
  <c r="G92" i="2"/>
  <c r="G181" i="2"/>
  <c r="G171" i="2"/>
  <c r="G21" i="2"/>
  <c r="G12" i="2"/>
  <c r="G167" i="2"/>
  <c r="G94" i="2"/>
  <c r="G22" i="2"/>
  <c r="G72" i="2"/>
  <c r="G156" i="2"/>
  <c r="G245" i="2"/>
  <c r="G26" i="2"/>
  <c r="G117" i="2"/>
  <c r="G190" i="2"/>
  <c r="G23" i="2"/>
  <c r="G24" i="2"/>
  <c r="G223" i="2"/>
  <c r="G13" i="2"/>
  <c r="G25" i="2"/>
  <c r="G220" i="2"/>
  <c r="G309" i="2"/>
  <c r="G74" i="2"/>
  <c r="G86" i="2"/>
  <c r="G273" i="2"/>
  <c r="G90" i="2"/>
  <c r="G30" i="2"/>
  <c r="G56" i="2"/>
  <c r="G228" i="2"/>
  <c r="G189" i="2"/>
  <c r="G79" i="2"/>
  <c r="G144" i="2"/>
  <c r="G208" i="2"/>
  <c r="G272" i="2"/>
  <c r="G126" i="2"/>
  <c r="G255" i="2"/>
  <c r="G89" i="2"/>
  <c r="G153" i="2"/>
  <c r="G217" i="2"/>
  <c r="G281" i="2"/>
  <c r="G206" i="2"/>
  <c r="G295" i="2"/>
  <c r="G98" i="2"/>
  <c r="G162" i="2"/>
  <c r="G226" i="2"/>
  <c r="G290" i="2"/>
  <c r="G44" i="2"/>
  <c r="G123" i="2"/>
  <c r="G187" i="2"/>
  <c r="G251" i="2"/>
  <c r="G77" i="2"/>
  <c r="G47" i="2"/>
  <c r="G54" i="2"/>
  <c r="G230" i="2"/>
  <c r="G108" i="2"/>
  <c r="G172" i="2"/>
  <c r="G236" i="2"/>
  <c r="G300" i="2"/>
  <c r="G37" i="2"/>
  <c r="G62" i="2"/>
  <c r="G133" i="2"/>
  <c r="G197" i="2"/>
  <c r="G261" i="2"/>
  <c r="G118" i="2"/>
  <c r="G247" i="2"/>
  <c r="G65" i="2"/>
  <c r="G67" i="2"/>
  <c r="G80" i="2"/>
  <c r="G150" i="2"/>
  <c r="G278" i="2"/>
  <c r="G307" i="2"/>
  <c r="G287" i="2"/>
  <c r="G48" i="2"/>
  <c r="G253" i="2"/>
  <c r="G88" i="2"/>
  <c r="G152" i="2"/>
  <c r="G216" i="2"/>
  <c r="G280" i="2"/>
  <c r="G166" i="2"/>
  <c r="G311" i="2"/>
  <c r="G97" i="2"/>
  <c r="G161" i="2"/>
  <c r="G225" i="2"/>
  <c r="G289" i="2"/>
  <c r="G254" i="2"/>
  <c r="G106" i="2"/>
  <c r="G170" i="2"/>
  <c r="G234" i="2"/>
  <c r="G298" i="2"/>
  <c r="G87" i="2"/>
  <c r="G60" i="2"/>
  <c r="G131" i="2"/>
  <c r="G195" i="2"/>
  <c r="G259" i="2"/>
  <c r="G68" i="2"/>
  <c r="G38" i="2"/>
  <c r="G45" i="2"/>
  <c r="G270" i="2"/>
  <c r="G32" i="2"/>
  <c r="G116" i="2"/>
  <c r="G180" i="2"/>
  <c r="G244" i="2"/>
  <c r="G308" i="2"/>
  <c r="G119" i="2"/>
  <c r="G75" i="2"/>
  <c r="G141" i="2"/>
  <c r="G205" i="2"/>
  <c r="G269" i="2"/>
  <c r="G158" i="2"/>
  <c r="G303" i="2"/>
  <c r="G136" i="2"/>
  <c r="G282" i="2"/>
  <c r="G164" i="2"/>
  <c r="G34" i="2"/>
  <c r="G96" i="2"/>
  <c r="G160" i="2"/>
  <c r="G224" i="2"/>
  <c r="G288" i="2"/>
  <c r="G214" i="2"/>
  <c r="G312" i="2"/>
  <c r="D5" i="14" s="1"/>
  <c r="G105" i="2"/>
  <c r="G169" i="2"/>
  <c r="G233" i="2"/>
  <c r="G297" i="2"/>
  <c r="G302" i="2"/>
  <c r="G28" i="2"/>
  <c r="G114" i="2"/>
  <c r="G178" i="2"/>
  <c r="G242" i="2"/>
  <c r="G306" i="2"/>
  <c r="G135" i="2"/>
  <c r="G71" i="2"/>
  <c r="G139" i="2"/>
  <c r="G203" i="2"/>
  <c r="G267" i="2"/>
  <c r="G59" i="2"/>
  <c r="G29" i="2"/>
  <c r="G36" i="2"/>
  <c r="G78" i="2"/>
  <c r="G46" i="2"/>
  <c r="G124" i="2"/>
  <c r="G188" i="2"/>
  <c r="G252" i="2"/>
  <c r="G35" i="2"/>
  <c r="G159" i="2"/>
  <c r="G85" i="2"/>
  <c r="G149" i="2"/>
  <c r="G213" i="2"/>
  <c r="G277" i="2"/>
  <c r="G198" i="2"/>
  <c r="G264" i="2"/>
  <c r="G209" i="2"/>
  <c r="G154" i="2"/>
  <c r="G115" i="2"/>
  <c r="G63" i="2"/>
  <c r="G292" i="2"/>
  <c r="G191" i="2"/>
  <c r="G42" i="2"/>
  <c r="G104" i="2"/>
  <c r="G168" i="2"/>
  <c r="G232" i="2"/>
  <c r="G296" i="2"/>
  <c r="G262" i="2"/>
  <c r="G113" i="2"/>
  <c r="G177" i="2"/>
  <c r="G241" i="2"/>
  <c r="G305" i="2"/>
  <c r="G52" i="2"/>
  <c r="G43" i="2"/>
  <c r="G122" i="2"/>
  <c r="G186" i="2"/>
  <c r="G250" i="2"/>
  <c r="G76" i="2"/>
  <c r="G183" i="2"/>
  <c r="G83" i="2"/>
  <c r="G147" i="2"/>
  <c r="G211" i="2"/>
  <c r="G275" i="2"/>
  <c r="G49" i="2"/>
  <c r="G103" i="2"/>
  <c r="G61" i="2"/>
  <c r="G132" i="2"/>
  <c r="G196" i="2"/>
  <c r="G260" i="2"/>
  <c r="G102" i="2"/>
  <c r="G207" i="2"/>
  <c r="G93" i="2"/>
  <c r="G157" i="2"/>
  <c r="G221" i="2"/>
  <c r="G285" i="2"/>
  <c r="G238" i="2"/>
  <c r="G215" i="2"/>
  <c r="G263" i="2"/>
  <c r="G179" i="2"/>
  <c r="G100" i="2"/>
  <c r="G125" i="2"/>
  <c r="G50" i="2"/>
  <c r="G112" i="2"/>
  <c r="G176" i="2"/>
  <c r="G240" i="2"/>
  <c r="G304" i="2"/>
  <c r="G310" i="2"/>
  <c r="G41" i="2"/>
  <c r="G121" i="2"/>
  <c r="G185" i="2"/>
  <c r="G249" i="2"/>
  <c r="G111" i="2"/>
  <c r="G57" i="2"/>
  <c r="G130" i="2"/>
  <c r="G194" i="2"/>
  <c r="G258" i="2"/>
  <c r="G134" i="2"/>
  <c r="G231" i="2"/>
  <c r="G91" i="2"/>
  <c r="G155" i="2"/>
  <c r="G219" i="2"/>
  <c r="G283" i="2"/>
  <c r="G40" i="2"/>
  <c r="G151" i="2"/>
  <c r="G73" i="2"/>
  <c r="G140" i="2"/>
  <c r="G204" i="2"/>
  <c r="G268" i="2"/>
  <c r="G142" i="2"/>
  <c r="G271" i="2"/>
  <c r="G101" i="2"/>
  <c r="G165" i="2"/>
  <c r="G229" i="2"/>
  <c r="G293" i="2"/>
  <c r="G286" i="2"/>
  <c r="G200" i="2"/>
  <c r="G145" i="2"/>
  <c r="G218" i="2"/>
  <c r="G243" i="2"/>
  <c r="G174" i="2"/>
  <c r="G294" i="2"/>
  <c r="G64" i="2"/>
  <c r="G58" i="2"/>
  <c r="G39" i="2"/>
  <c r="G120" i="2"/>
  <c r="G184" i="2"/>
  <c r="G248" i="2"/>
  <c r="G127" i="2"/>
  <c r="G55" i="2"/>
  <c r="G129" i="2"/>
  <c r="G193" i="2"/>
  <c r="G257" i="2"/>
  <c r="G175" i="2"/>
  <c r="G70" i="2"/>
  <c r="G138" i="2"/>
  <c r="G202" i="2"/>
  <c r="G266" i="2"/>
  <c r="G182" i="2"/>
  <c r="G279" i="2"/>
  <c r="G99" i="2"/>
  <c r="G163" i="2"/>
  <c r="G227" i="2"/>
  <c r="G291" i="2"/>
  <c r="G31" i="2"/>
  <c r="G81" i="2"/>
  <c r="G199" i="2"/>
  <c r="G84" i="2"/>
  <c r="G148" i="2"/>
  <c r="G212" i="2"/>
  <c r="G276" i="2"/>
  <c r="G109" i="2"/>
  <c r="G173" i="2"/>
  <c r="G237" i="2"/>
  <c r="G301" i="2"/>
  <c r="J9" i="2"/>
  <c r="J17" i="2"/>
  <c r="J25" i="2"/>
  <c r="J33" i="2"/>
  <c r="J41" i="2"/>
  <c r="J49" i="2"/>
  <c r="J57" i="2"/>
  <c r="J65" i="2"/>
  <c r="J73" i="2"/>
  <c r="J81" i="2"/>
  <c r="J89" i="2"/>
  <c r="J97" i="2"/>
  <c r="J105" i="2"/>
  <c r="J113" i="2"/>
  <c r="J121" i="2"/>
  <c r="J129" i="2"/>
  <c r="J137" i="2"/>
  <c r="J145" i="2"/>
  <c r="J153" i="2"/>
  <c r="J161" i="2"/>
  <c r="J169" i="2"/>
  <c r="J177" i="2"/>
  <c r="J185" i="2"/>
  <c r="J193" i="2"/>
  <c r="J201" i="2"/>
  <c r="J209" i="2"/>
  <c r="J217" i="2"/>
  <c r="J225" i="2"/>
  <c r="J233" i="2"/>
  <c r="J241" i="2"/>
  <c r="J249" i="2"/>
  <c r="J257" i="2"/>
  <c r="J265" i="2"/>
  <c r="J273" i="2"/>
  <c r="J281" i="2"/>
  <c r="J289" i="2"/>
  <c r="J297" i="2"/>
  <c r="J305" i="2"/>
  <c r="J8" i="2"/>
  <c r="J10" i="2"/>
  <c r="J18" i="2"/>
  <c r="J26" i="2"/>
  <c r="J34" i="2"/>
  <c r="J42" i="2"/>
  <c r="J50" i="2"/>
  <c r="J58" i="2"/>
  <c r="J66" i="2"/>
  <c r="J74" i="2"/>
  <c r="J82" i="2"/>
  <c r="J90" i="2"/>
  <c r="J98" i="2"/>
  <c r="J106" i="2"/>
  <c r="J114" i="2"/>
  <c r="J122" i="2"/>
  <c r="J130" i="2"/>
  <c r="J138" i="2"/>
  <c r="J146" i="2"/>
  <c r="J154" i="2"/>
  <c r="J162" i="2"/>
  <c r="J170" i="2"/>
  <c r="J178" i="2"/>
  <c r="J186" i="2"/>
  <c r="J194" i="2"/>
  <c r="J202" i="2"/>
  <c r="J210" i="2"/>
  <c r="J218" i="2"/>
  <c r="J226" i="2"/>
  <c r="J234" i="2"/>
  <c r="J242" i="2"/>
  <c r="J250" i="2"/>
  <c r="J258" i="2"/>
  <c r="J266" i="2"/>
  <c r="J274" i="2"/>
  <c r="J282" i="2"/>
  <c r="J290" i="2"/>
  <c r="J298" i="2"/>
  <c r="J306" i="2"/>
  <c r="J11" i="2"/>
  <c r="J19" i="2"/>
  <c r="J27" i="2"/>
  <c r="J35" i="2"/>
  <c r="J43" i="2"/>
  <c r="J51" i="2"/>
  <c r="J59" i="2"/>
  <c r="J67" i="2"/>
  <c r="J75" i="2"/>
  <c r="J83" i="2"/>
  <c r="J91" i="2"/>
  <c r="J99" i="2"/>
  <c r="J107" i="2"/>
  <c r="J115" i="2"/>
  <c r="J123" i="2"/>
  <c r="J131" i="2"/>
  <c r="J139" i="2"/>
  <c r="J147" i="2"/>
  <c r="J155" i="2"/>
  <c r="J163" i="2"/>
  <c r="J171" i="2"/>
  <c r="J179" i="2"/>
  <c r="J187" i="2"/>
  <c r="J195" i="2"/>
  <c r="J203" i="2"/>
  <c r="J211" i="2"/>
  <c r="J219" i="2"/>
  <c r="J227" i="2"/>
  <c r="J235" i="2"/>
  <c r="J243" i="2"/>
  <c r="J251" i="2"/>
  <c r="J259" i="2"/>
  <c r="J267" i="2"/>
  <c r="J275" i="2"/>
  <c r="J283" i="2"/>
  <c r="J291" i="2"/>
  <c r="J299" i="2"/>
  <c r="J307" i="2"/>
  <c r="J12" i="2"/>
  <c r="J20" i="2"/>
  <c r="J28" i="2"/>
  <c r="J36" i="2"/>
  <c r="J44" i="2"/>
  <c r="J52" i="2"/>
  <c r="J60" i="2"/>
  <c r="J68" i="2"/>
  <c r="J76" i="2"/>
  <c r="J84" i="2"/>
  <c r="J92" i="2"/>
  <c r="J100" i="2"/>
  <c r="J108" i="2"/>
  <c r="J116" i="2"/>
  <c r="J124" i="2"/>
  <c r="J132" i="2"/>
  <c r="J140" i="2"/>
  <c r="J148" i="2"/>
  <c r="J156" i="2"/>
  <c r="J164" i="2"/>
  <c r="J172" i="2"/>
  <c r="J180" i="2"/>
  <c r="J188" i="2"/>
  <c r="J196" i="2"/>
  <c r="J204" i="2"/>
  <c r="J212" i="2"/>
  <c r="J220" i="2"/>
  <c r="J228" i="2"/>
  <c r="J236" i="2"/>
  <c r="J244" i="2"/>
  <c r="J252" i="2"/>
  <c r="J260" i="2"/>
  <c r="J268" i="2"/>
  <c r="J276" i="2"/>
  <c r="J284" i="2"/>
  <c r="J292" i="2"/>
  <c r="J300" i="2"/>
  <c r="J308" i="2"/>
  <c r="J13" i="2"/>
  <c r="J21" i="2"/>
  <c r="J29" i="2"/>
  <c r="J37" i="2"/>
  <c r="J45" i="2"/>
  <c r="J53" i="2"/>
  <c r="J61" i="2"/>
  <c r="J69" i="2"/>
  <c r="J77" i="2"/>
  <c r="J85" i="2"/>
  <c r="J93" i="2"/>
  <c r="J101" i="2"/>
  <c r="J109" i="2"/>
  <c r="J117" i="2"/>
  <c r="J125" i="2"/>
  <c r="J133" i="2"/>
  <c r="J141" i="2"/>
  <c r="J149" i="2"/>
  <c r="J157" i="2"/>
  <c r="J165" i="2"/>
  <c r="J173" i="2"/>
  <c r="J181" i="2"/>
  <c r="J189" i="2"/>
  <c r="J197" i="2"/>
  <c r="J205" i="2"/>
  <c r="J213" i="2"/>
  <c r="J221" i="2"/>
  <c r="J229" i="2"/>
  <c r="J237" i="2"/>
  <c r="J245" i="2"/>
  <c r="J253" i="2"/>
  <c r="J261" i="2"/>
  <c r="J269" i="2"/>
  <c r="J277" i="2"/>
  <c r="J285" i="2"/>
  <c r="J293" i="2"/>
  <c r="J301" i="2"/>
  <c r="J309" i="2"/>
  <c r="J14" i="2"/>
  <c r="J22" i="2"/>
  <c r="J30" i="2"/>
  <c r="J38" i="2"/>
  <c r="J46" i="2"/>
  <c r="J54" i="2"/>
  <c r="J62" i="2"/>
  <c r="J70" i="2"/>
  <c r="J78" i="2"/>
  <c r="J86" i="2"/>
  <c r="J94" i="2"/>
  <c r="J102" i="2"/>
  <c r="J110" i="2"/>
  <c r="J118" i="2"/>
  <c r="J126" i="2"/>
  <c r="J134" i="2"/>
  <c r="J142" i="2"/>
  <c r="J150" i="2"/>
  <c r="J158" i="2"/>
  <c r="J166" i="2"/>
  <c r="J174" i="2"/>
  <c r="J182" i="2"/>
  <c r="J190" i="2"/>
  <c r="J198" i="2"/>
  <c r="J206" i="2"/>
  <c r="J214" i="2"/>
  <c r="J222" i="2"/>
  <c r="J230" i="2"/>
  <c r="J238" i="2"/>
  <c r="J246" i="2"/>
  <c r="J254" i="2"/>
  <c r="J262" i="2"/>
  <c r="J270" i="2"/>
  <c r="J278" i="2"/>
  <c r="J286" i="2"/>
  <c r="J294" i="2"/>
  <c r="J302" i="2"/>
  <c r="J310" i="2"/>
  <c r="J24" i="2"/>
  <c r="J40" i="2"/>
  <c r="J48" i="2"/>
  <c r="J64" i="2"/>
  <c r="J80" i="2"/>
  <c r="J96" i="2"/>
  <c r="J112" i="2"/>
  <c r="J128" i="2"/>
  <c r="J144" i="2"/>
  <c r="J15" i="2"/>
  <c r="J23" i="2"/>
  <c r="J31" i="2"/>
  <c r="J39" i="2"/>
  <c r="J47" i="2"/>
  <c r="J55" i="2"/>
  <c r="J63" i="2"/>
  <c r="J71" i="2"/>
  <c r="J79" i="2"/>
  <c r="J87" i="2"/>
  <c r="J95" i="2"/>
  <c r="J103" i="2"/>
  <c r="J111" i="2"/>
  <c r="J119" i="2"/>
  <c r="J127" i="2"/>
  <c r="J135" i="2"/>
  <c r="J143" i="2"/>
  <c r="J151" i="2"/>
  <c r="J159" i="2"/>
  <c r="J167" i="2"/>
  <c r="J175" i="2"/>
  <c r="J183" i="2"/>
  <c r="J191" i="2"/>
  <c r="J199" i="2"/>
  <c r="J207" i="2"/>
  <c r="J215" i="2"/>
  <c r="J223" i="2"/>
  <c r="J231" i="2"/>
  <c r="J239" i="2"/>
  <c r="J247" i="2"/>
  <c r="J255" i="2"/>
  <c r="J263" i="2"/>
  <c r="J271" i="2"/>
  <c r="J279" i="2"/>
  <c r="J287" i="2"/>
  <c r="J295" i="2"/>
  <c r="J303" i="2"/>
  <c r="J311" i="2"/>
  <c r="J16" i="2"/>
  <c r="J32" i="2"/>
  <c r="J56" i="2"/>
  <c r="J72" i="2"/>
  <c r="J88" i="2"/>
  <c r="J104" i="2"/>
  <c r="J120" i="2"/>
  <c r="J136" i="2"/>
  <c r="J152" i="2"/>
  <c r="J160" i="2"/>
  <c r="J224" i="2"/>
  <c r="J288" i="2"/>
  <c r="J168" i="2"/>
  <c r="J232" i="2"/>
  <c r="J296" i="2"/>
  <c r="J280" i="2"/>
  <c r="J176" i="2"/>
  <c r="J240" i="2"/>
  <c r="J304" i="2"/>
  <c r="J184" i="2"/>
  <c r="J248" i="2"/>
  <c r="J312" i="2"/>
  <c r="E5" i="14" s="1"/>
  <c r="J216" i="2"/>
  <c r="J192" i="2"/>
  <c r="J256" i="2"/>
  <c r="J200" i="2"/>
  <c r="J264" i="2"/>
  <c r="J208" i="2"/>
  <c r="J272" i="2"/>
  <c r="C19" i="7"/>
  <c r="C20" i="7" s="1"/>
  <c r="C23" i="7" s="1"/>
  <c r="C24" i="7" s="1"/>
  <c r="CE153" i="2" l="1"/>
  <c r="CC153" i="2" s="1"/>
  <c r="CE40" i="2"/>
  <c r="CC40" i="2" s="1"/>
  <c r="CE134" i="2"/>
  <c r="CC134" i="2" s="1"/>
  <c r="CE184" i="2"/>
  <c r="CC184" i="2" s="1"/>
  <c r="CE120" i="2"/>
  <c r="CC120" i="2" s="1"/>
  <c r="CE91" i="2"/>
  <c r="CC91" i="2" s="1"/>
  <c r="CE68" i="2"/>
  <c r="CC68" i="2" s="1"/>
  <c r="CE128" i="2"/>
  <c r="CC128" i="2" s="1"/>
  <c r="CE178" i="2"/>
  <c r="CC178" i="2" s="1"/>
  <c r="CE105" i="2"/>
  <c r="CC105" i="2" s="1"/>
  <c r="CE151" i="2"/>
  <c r="CC151" i="2" s="1"/>
  <c r="CE214" i="2"/>
  <c r="CC214" i="2" s="1"/>
  <c r="CE71" i="2"/>
  <c r="CC71" i="2" s="1"/>
  <c r="CE27" i="2"/>
  <c r="CC27" i="2" s="1"/>
  <c r="CE77" i="2"/>
  <c r="CC77" i="2" s="1"/>
  <c r="CE119" i="2"/>
  <c r="CC119" i="2" s="1"/>
  <c r="CE15" i="2"/>
  <c r="CC15" i="2" s="1"/>
  <c r="CE76" i="2"/>
  <c r="CC76" i="2" s="1"/>
  <c r="CE166" i="2"/>
  <c r="CC166" i="2" s="1"/>
  <c r="CE37" i="2"/>
  <c r="CC37" i="2" s="1"/>
  <c r="CE20" i="2"/>
  <c r="CC20" i="2" s="1"/>
  <c r="CE215" i="2"/>
  <c r="CC215" i="2" s="1"/>
  <c r="CE157" i="2"/>
  <c r="CC157" i="2" s="1"/>
  <c r="CE85" i="2"/>
  <c r="CC85" i="2" s="1"/>
  <c r="CE135" i="2"/>
  <c r="CC135" i="2" s="1"/>
  <c r="CE224" i="2"/>
  <c r="CC224" i="2" s="1"/>
  <c r="CE38" i="2"/>
  <c r="CC38" i="2" s="1"/>
  <c r="CE156" i="2"/>
  <c r="CC156" i="2" s="1"/>
  <c r="CE192" i="2"/>
  <c r="CC192" i="2" s="1"/>
  <c r="CE106" i="2"/>
  <c r="CC106" i="2" s="1"/>
  <c r="CE46" i="2"/>
  <c r="CC46" i="2" s="1"/>
  <c r="CE124" i="2"/>
  <c r="CC124" i="2" s="1"/>
  <c r="CE147" i="2"/>
  <c r="CC147" i="2" s="1"/>
  <c r="CE218" i="2"/>
  <c r="CC218" i="2" s="1"/>
  <c r="CE122" i="2"/>
  <c r="CC122" i="2" s="1"/>
  <c r="CE163" i="2"/>
  <c r="CC163" i="2" s="1"/>
  <c r="CE195" i="2"/>
  <c r="CC195" i="2" s="1"/>
  <c r="CE162" i="2"/>
  <c r="CC162" i="2" s="1"/>
  <c r="CE227" i="2"/>
  <c r="CE17" i="2"/>
  <c r="CC17" i="2" s="1"/>
  <c r="CE141" i="2"/>
  <c r="CC141" i="2" s="1"/>
  <c r="CE23" i="2"/>
  <c r="CC23" i="2" s="1"/>
  <c r="CE193" i="2"/>
  <c r="CC193" i="2" s="1"/>
  <c r="CE44" i="2"/>
  <c r="CC44" i="2" s="1"/>
  <c r="CE87" i="2"/>
  <c r="CC87" i="2" s="1"/>
  <c r="CE88" i="2"/>
  <c r="CC88" i="2" s="1"/>
  <c r="CE30" i="2"/>
  <c r="CC30" i="2" s="1"/>
  <c r="CE75" i="2"/>
  <c r="CC75" i="2" s="1"/>
  <c r="CE14" i="2"/>
  <c r="CC14" i="2" s="1"/>
  <c r="CE123" i="2"/>
  <c r="CC123" i="2" s="1"/>
  <c r="CE144" i="2"/>
  <c r="CC144" i="2" s="1"/>
  <c r="CE131" i="2"/>
  <c r="CC131" i="2" s="1"/>
  <c r="CE74" i="2"/>
  <c r="CC74" i="2" s="1"/>
  <c r="CE126" i="2"/>
  <c r="CC126" i="2" s="1"/>
  <c r="CE175" i="2"/>
  <c r="CC175" i="2" s="1"/>
  <c r="CE41" i="2"/>
  <c r="CC41" i="2" s="1"/>
  <c r="CE170" i="2"/>
  <c r="CC170" i="2" s="1"/>
  <c r="CE165" i="2"/>
  <c r="CC165" i="2" s="1"/>
  <c r="CE148" i="2"/>
  <c r="CC148" i="2" s="1"/>
  <c r="CE82" i="2"/>
  <c r="CC82" i="2" s="1"/>
  <c r="CE186" i="2"/>
  <c r="CC186" i="2" s="1"/>
  <c r="CE94" i="2"/>
  <c r="CC94" i="2" s="1"/>
  <c r="CE168" i="2"/>
  <c r="CC168" i="2" s="1"/>
  <c r="CE83" i="2"/>
  <c r="CC83" i="2" s="1"/>
  <c r="CE99" i="2"/>
  <c r="CC99" i="2" s="1"/>
  <c r="CE98" i="2"/>
  <c r="CC98" i="2" s="1"/>
  <c r="CE9" i="2"/>
  <c r="CE197" i="2"/>
  <c r="CC197" i="2" s="1"/>
  <c r="CE158" i="2"/>
  <c r="CC158" i="2" s="1"/>
  <c r="CE96" i="2"/>
  <c r="CC96" i="2" s="1"/>
  <c r="CE115" i="2"/>
  <c r="CC115" i="2" s="1"/>
  <c r="CE69" i="2"/>
  <c r="CC69" i="2" s="1"/>
  <c r="CE127" i="2"/>
  <c r="CC127" i="2" s="1"/>
  <c r="CE172" i="2"/>
  <c r="CC172" i="2" s="1"/>
  <c r="CE200" i="2"/>
  <c r="CC200" i="2" s="1"/>
  <c r="CE73" i="2"/>
  <c r="CC73" i="2" s="1"/>
  <c r="CE138" i="2"/>
  <c r="CC138" i="2" s="1"/>
  <c r="CE177" i="2"/>
  <c r="CC177" i="2" s="1"/>
  <c r="CE185" i="2"/>
  <c r="CC185" i="2" s="1"/>
  <c r="CE93" i="2"/>
  <c r="CC93" i="2" s="1"/>
  <c r="CE117" i="2"/>
  <c r="CC117" i="2" s="1"/>
  <c r="CE169" i="2"/>
  <c r="CC169" i="2" s="1"/>
  <c r="CE33" i="2"/>
  <c r="CC33" i="2" s="1"/>
  <c r="CE159" i="2"/>
  <c r="CC159" i="2" s="1"/>
  <c r="CE132" i="2"/>
  <c r="CC132" i="2" s="1"/>
  <c r="CE121" i="2"/>
  <c r="CC121" i="2" s="1"/>
  <c r="CE176" i="2"/>
  <c r="CC176" i="2" s="1"/>
  <c r="CE146" i="2"/>
  <c r="CC146" i="2" s="1"/>
  <c r="CE101" i="2"/>
  <c r="CC101" i="2" s="1"/>
  <c r="CE34" i="2"/>
  <c r="CC34" i="2" s="1"/>
  <c r="CE10" i="2"/>
  <c r="CC10" i="2" s="1"/>
  <c r="CE198" i="2"/>
  <c r="CC198" i="2" s="1"/>
  <c r="CE45" i="2"/>
  <c r="CC45" i="2" s="1"/>
  <c r="CE216" i="2"/>
  <c r="CC216" i="2" s="1"/>
  <c r="CE102" i="2"/>
  <c r="CC102" i="2" s="1"/>
  <c r="CE100" i="2"/>
  <c r="CC100" i="2" s="1"/>
  <c r="CE92" i="2"/>
  <c r="CC92" i="2" s="1"/>
  <c r="CE118" i="2"/>
  <c r="CC118" i="2" s="1"/>
  <c r="CE79" i="2"/>
  <c r="CC79" i="2" s="1"/>
  <c r="CE190" i="2"/>
  <c r="CC190" i="2" s="1"/>
  <c r="CE199" i="2"/>
  <c r="CC199" i="2" s="1"/>
  <c r="CE149" i="2"/>
  <c r="CC149" i="2" s="1"/>
  <c r="CE137" i="2"/>
  <c r="CC137" i="2" s="1"/>
  <c r="CE161" i="2"/>
  <c r="CC161" i="2" s="1"/>
  <c r="CE196" i="2"/>
  <c r="CC196" i="2" s="1"/>
  <c r="CE125" i="2"/>
  <c r="CC125" i="2" s="1"/>
  <c r="CE108" i="2"/>
  <c r="CC108" i="2" s="1"/>
  <c r="CE36" i="2"/>
  <c r="CC36" i="2" s="1"/>
  <c r="CE223" i="2"/>
  <c r="CC223" i="2" s="1"/>
  <c r="CE103" i="2"/>
  <c r="CC103" i="2" s="1"/>
  <c r="CE95" i="2"/>
  <c r="CC95" i="2" s="1"/>
  <c r="CE142" i="2"/>
  <c r="CC142" i="2" s="1"/>
  <c r="CE67" i="2"/>
  <c r="CC67" i="2" s="1"/>
  <c r="CE220" i="2"/>
  <c r="CC220" i="2" s="1"/>
  <c r="CE111" i="2"/>
  <c r="CC111" i="2" s="1"/>
  <c r="CE191" i="2"/>
  <c r="CC191" i="2" s="1"/>
  <c r="CE81" i="2"/>
  <c r="CC81" i="2" s="1"/>
  <c r="CE19" i="2"/>
  <c r="CC19" i="2" s="1"/>
  <c r="CE32" i="2"/>
  <c r="CC32" i="2" s="1"/>
  <c r="CE171" i="2"/>
  <c r="CC171" i="2" s="1"/>
  <c r="CE80" i="2"/>
  <c r="CC80" i="2" s="1"/>
  <c r="CE78" i="2"/>
  <c r="CC78" i="2" s="1"/>
  <c r="CE174" i="2"/>
  <c r="CC174" i="2" s="1"/>
  <c r="CE222" i="2"/>
  <c r="CC222" i="2" s="1"/>
  <c r="CE24" i="2"/>
  <c r="CC24" i="2" s="1"/>
  <c r="CE181" i="2"/>
  <c r="CC181" i="2" s="1"/>
  <c r="CE155" i="2"/>
  <c r="CC155" i="2" s="1"/>
  <c r="CE129" i="2"/>
  <c r="CC129" i="2" s="1"/>
  <c r="CE70" i="2"/>
  <c r="CC70" i="2" s="1"/>
  <c r="CE39" i="2"/>
  <c r="CC39" i="2" s="1"/>
  <c r="CE86" i="2"/>
  <c r="CC86" i="2" s="1"/>
  <c r="CE31" i="2"/>
  <c r="CC31" i="2" s="1"/>
  <c r="CE136" i="2"/>
  <c r="CC136" i="2" s="1"/>
  <c r="CE167" i="2"/>
  <c r="CC167" i="2" s="1"/>
  <c r="CE28" i="2"/>
  <c r="CC28" i="2" s="1"/>
  <c r="CE201" i="2"/>
  <c r="CC201" i="2" s="1"/>
  <c r="CE12" i="2"/>
  <c r="CC12" i="2" s="1"/>
  <c r="CE173" i="2"/>
  <c r="CC173" i="2" s="1"/>
  <c r="CE140" i="2"/>
  <c r="CC140" i="2" s="1"/>
  <c r="CE143" i="2"/>
  <c r="CC143" i="2" s="1"/>
  <c r="CE25" i="2"/>
  <c r="CC25" i="2" s="1"/>
  <c r="CE152" i="2"/>
  <c r="CC152" i="2" s="1"/>
  <c r="CE116" i="2"/>
  <c r="CC116" i="2" s="1"/>
  <c r="CE104" i="2"/>
  <c r="CC104" i="2" s="1"/>
  <c r="CE225" i="2"/>
  <c r="CE107" i="2"/>
  <c r="CC107" i="2" s="1"/>
  <c r="CE221" i="2"/>
  <c r="CC221" i="2" s="1"/>
  <c r="CE112" i="2"/>
  <c r="CC112" i="2" s="1"/>
  <c r="CE217" i="2"/>
  <c r="CC217" i="2" s="1"/>
  <c r="CE18" i="2"/>
  <c r="CC18" i="2" s="1"/>
  <c r="CE164" i="2"/>
  <c r="CC164" i="2" s="1"/>
  <c r="CE139" i="2"/>
  <c r="CC139" i="2" s="1"/>
  <c r="CE90" i="2"/>
  <c r="CC90" i="2" s="1"/>
  <c r="CE208" i="2"/>
  <c r="CC208" i="2" s="1"/>
  <c r="CE194" i="2"/>
  <c r="CC194" i="2" s="1"/>
  <c r="CE188" i="2"/>
  <c r="CC188" i="2" s="1"/>
  <c r="CE110" i="2"/>
  <c r="CC110" i="2" s="1"/>
  <c r="CE42" i="2"/>
  <c r="CC42" i="2" s="1"/>
  <c r="CE189" i="2"/>
  <c r="CC189" i="2" s="1"/>
  <c r="CE89" i="2"/>
  <c r="CC89" i="2" s="1"/>
  <c r="CE180" i="2"/>
  <c r="CC180" i="2" s="1"/>
  <c r="CE72" i="2"/>
  <c r="CC72" i="2" s="1"/>
  <c r="CE219" i="2"/>
  <c r="CC219" i="2" s="1"/>
  <c r="CE187" i="2"/>
  <c r="CC187" i="2" s="1"/>
  <c r="CE130" i="2"/>
  <c r="CC130" i="2" s="1"/>
  <c r="CE150" i="2"/>
  <c r="CC150" i="2" s="1"/>
  <c r="CE21" i="2"/>
  <c r="CC21" i="2" s="1"/>
  <c r="CE183" i="2"/>
  <c r="CC183" i="2" s="1"/>
  <c r="CE97" i="2"/>
  <c r="CC97" i="2" s="1"/>
  <c r="CE179" i="2"/>
  <c r="CC179" i="2" s="1"/>
  <c r="CE22" i="2"/>
  <c r="CC22" i="2" s="1"/>
  <c r="CE154" i="2"/>
  <c r="CC154" i="2" s="1"/>
  <c r="CE226" i="2"/>
  <c r="CE13" i="2"/>
  <c r="CC13" i="2" s="1"/>
  <c r="CE160" i="2"/>
  <c r="CC160" i="2" s="1"/>
  <c r="CE182" i="2"/>
  <c r="CC182" i="2" s="1"/>
  <c r="CE228" i="2"/>
  <c r="CE16" i="2"/>
  <c r="CC16" i="2" s="1"/>
  <c r="CE145" i="2"/>
  <c r="CC145" i="2" s="1"/>
  <c r="CE114" i="2"/>
  <c r="CC114" i="2" s="1"/>
  <c r="CE113" i="2"/>
  <c r="CC113" i="2" s="1"/>
  <c r="CE109" i="2"/>
  <c r="CC109" i="2" s="1"/>
  <c r="CE26" i="2"/>
  <c r="CC26" i="2" s="1"/>
  <c r="CE43" i="2"/>
  <c r="CC43" i="2" s="1"/>
  <c r="CE11" i="2"/>
  <c r="CC11" i="2" s="1"/>
  <c r="CE29" i="2"/>
  <c r="CC29" i="2" s="1"/>
  <c r="CE35" i="2"/>
  <c r="CC35" i="2" s="1"/>
  <c r="CE133" i="2"/>
  <c r="CC133" i="2" s="1"/>
  <c r="CE84" i="2"/>
  <c r="CC84" i="2" s="1"/>
  <c r="BR7" i="2"/>
  <c r="M34" i="2"/>
  <c r="K34" i="2" s="1"/>
  <c r="M130" i="2"/>
  <c r="K130" i="2" s="1"/>
  <c r="M287" i="2"/>
  <c r="K287" i="2" s="1"/>
  <c r="M195" i="2"/>
  <c r="K195" i="2" s="1"/>
  <c r="M67" i="2"/>
  <c r="K67" i="2" s="1"/>
  <c r="M156" i="2"/>
  <c r="K156" i="2" s="1"/>
  <c r="M249" i="2"/>
  <c r="K249" i="2" s="1"/>
  <c r="M141" i="2"/>
  <c r="K141" i="2" s="1"/>
  <c r="M215" i="2"/>
  <c r="K215" i="2" s="1"/>
  <c r="M218" i="2"/>
  <c r="K218" i="2" s="1"/>
  <c r="M294" i="2"/>
  <c r="K294" i="2" s="1"/>
  <c r="M146" i="2"/>
  <c r="K146" i="2" s="1"/>
  <c r="M288" i="2"/>
  <c r="K288" i="2" s="1"/>
  <c r="M79" i="2"/>
  <c r="K79" i="2" s="1"/>
  <c r="M307" i="2"/>
  <c r="K307" i="2" s="1"/>
  <c r="M224" i="2"/>
  <c r="K224" i="2" s="1"/>
  <c r="M181" i="2"/>
  <c r="K181" i="2" s="1"/>
  <c r="M167" i="2"/>
  <c r="K167" i="2" s="1"/>
  <c r="M194" i="2"/>
  <c r="K194" i="2" s="1"/>
  <c r="M27" i="2"/>
  <c r="K27" i="2" s="1"/>
  <c r="M269" i="2"/>
  <c r="K269" i="2" s="1"/>
  <c r="M172" i="2"/>
  <c r="K172" i="2" s="1"/>
  <c r="M265" i="2"/>
  <c r="K265" i="2" s="1"/>
  <c r="M157" i="2"/>
  <c r="K157" i="2" s="1"/>
  <c r="M303" i="2"/>
  <c r="K303" i="2" s="1"/>
  <c r="M174" i="2"/>
  <c r="K174" i="2" s="1"/>
  <c r="M263" i="2"/>
  <c r="K263" i="2" s="1"/>
  <c r="M118" i="2"/>
  <c r="K118" i="2" s="1"/>
  <c r="M268" i="2"/>
  <c r="K268" i="2" s="1"/>
  <c r="M139" i="2"/>
  <c r="K139" i="2" s="1"/>
  <c r="M225" i="2"/>
  <c r="K225" i="2" s="1"/>
  <c r="M161" i="2"/>
  <c r="K161" i="2" s="1"/>
  <c r="M88" i="2"/>
  <c r="K88" i="2" s="1"/>
  <c r="M250" i="2"/>
  <c r="K250" i="2" s="1"/>
  <c r="M20" i="2"/>
  <c r="K20" i="2" s="1"/>
  <c r="M19" i="2"/>
  <c r="K19" i="2" s="1"/>
  <c r="M39" i="2"/>
  <c r="K39" i="2" s="1"/>
  <c r="M291" i="2"/>
  <c r="K291" i="2" s="1"/>
  <c r="M16" i="2"/>
  <c r="K16" i="2" s="1"/>
  <c r="M296" i="2"/>
  <c r="K296" i="2" s="1"/>
  <c r="M160" i="2"/>
  <c r="K160" i="2" s="1"/>
  <c r="M200" i="2"/>
  <c r="K200" i="2" s="1"/>
  <c r="M217" i="2"/>
  <c r="K217" i="2" s="1"/>
  <c r="M290" i="2"/>
  <c r="K290" i="2" s="1"/>
  <c r="M120" i="2"/>
  <c r="K120" i="2" s="1"/>
  <c r="M14" i="2"/>
  <c r="K14" i="2" s="1"/>
  <c r="M140" i="2"/>
  <c r="K140" i="2" s="1"/>
  <c r="M78" i="2"/>
  <c r="K78" i="2" s="1"/>
  <c r="M111" i="2"/>
  <c r="K111" i="2" s="1"/>
  <c r="M73" i="2"/>
  <c r="K73" i="2" s="1"/>
  <c r="M69" i="2"/>
  <c r="K69" i="2" s="1"/>
  <c r="M266" i="2"/>
  <c r="K266" i="2" s="1"/>
  <c r="M74" i="2"/>
  <c r="K74" i="2" s="1"/>
  <c r="M240" i="2"/>
  <c r="K240" i="2" s="1"/>
  <c r="M108" i="2"/>
  <c r="K108" i="2" s="1"/>
  <c r="M26" i="2"/>
  <c r="K26" i="2" s="1"/>
  <c r="M94" i="2"/>
  <c r="K94" i="2" s="1"/>
  <c r="M306" i="2"/>
  <c r="K306" i="2" s="1"/>
  <c r="M136" i="2"/>
  <c r="K136" i="2" s="1"/>
  <c r="M72" i="2"/>
  <c r="K72" i="2" s="1"/>
  <c r="M271" i="2"/>
  <c r="K271" i="2" s="1"/>
  <c r="M126" i="2"/>
  <c r="K126" i="2" s="1"/>
  <c r="M230" i="2"/>
  <c r="K230" i="2" s="1"/>
  <c r="M158" i="2"/>
  <c r="K158" i="2" s="1"/>
  <c r="M252" i="2"/>
  <c r="K252" i="2" s="1"/>
  <c r="M187" i="2"/>
  <c r="K187" i="2" s="1"/>
  <c r="M123" i="2"/>
  <c r="K123" i="2" s="1"/>
  <c r="M145" i="2"/>
  <c r="K145" i="2" s="1"/>
  <c r="M254" i="2"/>
  <c r="K254" i="2" s="1"/>
  <c r="M83" i="2"/>
  <c r="K83" i="2" s="1"/>
  <c r="M42" i="2"/>
  <c r="K42" i="2" s="1"/>
  <c r="M180" i="2"/>
  <c r="K180" i="2" s="1"/>
  <c r="M192" i="2"/>
  <c r="K192" i="2" s="1"/>
  <c r="M165" i="2"/>
  <c r="K165" i="2" s="1"/>
  <c r="M144" i="2"/>
  <c r="K144" i="2" s="1"/>
  <c r="M267" i="2"/>
  <c r="K267" i="2" s="1"/>
  <c r="M117" i="2"/>
  <c r="K117" i="2" s="1"/>
  <c r="M260" i="2"/>
  <c r="K260" i="2" s="1"/>
  <c r="M36" i="2"/>
  <c r="K36" i="2" s="1"/>
  <c r="M106" i="2"/>
  <c r="K106" i="2" s="1"/>
  <c r="M298" i="2"/>
  <c r="K298" i="2" s="1"/>
  <c r="M231" i="2"/>
  <c r="K231" i="2" s="1"/>
  <c r="M226" i="2"/>
  <c r="K226" i="2" s="1"/>
  <c r="M301" i="2"/>
  <c r="K301" i="2" s="1"/>
  <c r="M127" i="2"/>
  <c r="K127" i="2" s="1"/>
  <c r="M68" i="2"/>
  <c r="K68" i="2" s="1"/>
  <c r="M81" i="2"/>
  <c r="K81" i="2" s="1"/>
  <c r="M23" i="2"/>
  <c r="K23" i="2" s="1"/>
  <c r="M297" i="2"/>
  <c r="K297" i="2" s="1"/>
  <c r="K9" i="2"/>
  <c r="M183" i="2"/>
  <c r="K183" i="2" s="1"/>
  <c r="M35" i="2"/>
  <c r="K35" i="2" s="1"/>
  <c r="M32" i="2"/>
  <c r="K32" i="2" s="1"/>
  <c r="M87" i="2"/>
  <c r="K87" i="2" s="1"/>
  <c r="M44" i="2"/>
  <c r="K44" i="2" s="1"/>
  <c r="M242" i="2"/>
  <c r="K242" i="2" s="1"/>
  <c r="M75" i="2"/>
  <c r="K75" i="2" s="1"/>
  <c r="M255" i="2"/>
  <c r="K255" i="2" s="1"/>
  <c r="M110" i="2"/>
  <c r="K110" i="2" s="1"/>
  <c r="M214" i="2"/>
  <c r="K214" i="2" s="1"/>
  <c r="M308" i="2"/>
  <c r="K308" i="2" s="1"/>
  <c r="M244" i="2"/>
  <c r="K244" i="2" s="1"/>
  <c r="M179" i="2"/>
  <c r="K179" i="2" s="1"/>
  <c r="M115" i="2"/>
  <c r="K115" i="2" s="1"/>
  <c r="M201" i="2"/>
  <c r="K201" i="2" s="1"/>
  <c r="M137" i="2"/>
  <c r="K137" i="2" s="1"/>
  <c r="M159" i="2"/>
  <c r="K159" i="2" s="1"/>
  <c r="M89" i="2"/>
  <c r="K89" i="2" s="1"/>
  <c r="M245" i="2"/>
  <c r="K245" i="2" s="1"/>
  <c r="M116" i="2"/>
  <c r="K116" i="2" s="1"/>
  <c r="M122" i="2"/>
  <c r="K122" i="2" s="1"/>
  <c r="M248" i="2"/>
  <c r="K248" i="2" s="1"/>
  <c r="M18" i="2"/>
  <c r="K18" i="2" s="1"/>
  <c r="M105" i="2"/>
  <c r="K105" i="2" s="1"/>
  <c r="M84" i="2"/>
  <c r="K84" i="2" s="1"/>
  <c r="M154" i="2"/>
  <c r="K154" i="2" s="1"/>
  <c r="M243" i="2"/>
  <c r="K243" i="2" s="1"/>
  <c r="M272" i="2"/>
  <c r="K272" i="2" s="1"/>
  <c r="M150" i="2"/>
  <c r="K150" i="2" s="1"/>
  <c r="M131" i="2"/>
  <c r="K131" i="2" s="1"/>
  <c r="M85" i="2"/>
  <c r="K85" i="2" s="1"/>
  <c r="M95" i="2"/>
  <c r="K95" i="2" s="1"/>
  <c r="M162" i="2"/>
  <c r="K162" i="2" s="1"/>
  <c r="M304" i="2"/>
  <c r="K304" i="2" s="1"/>
  <c r="M97" i="2"/>
  <c r="K97" i="2" s="1"/>
  <c r="M305" i="2"/>
  <c r="K305" i="2" s="1"/>
  <c r="M17" i="2"/>
  <c r="K17" i="2" s="1"/>
  <c r="M82" i="2"/>
  <c r="K82" i="2" s="1"/>
  <c r="M124" i="2"/>
  <c r="K124" i="2" s="1"/>
  <c r="M232" i="2"/>
  <c r="K232" i="2" s="1"/>
  <c r="M189" i="2"/>
  <c r="K189" i="2" s="1"/>
  <c r="M286" i="2"/>
  <c r="K286" i="2" s="1"/>
  <c r="M138" i="2"/>
  <c r="K138" i="2" s="1"/>
  <c r="M280" i="2"/>
  <c r="K280" i="2" s="1"/>
  <c r="M277" i="2"/>
  <c r="K277" i="2" s="1"/>
  <c r="M188" i="2"/>
  <c r="K188" i="2" s="1"/>
  <c r="M281" i="2"/>
  <c r="K281" i="2" s="1"/>
  <c r="M237" i="2"/>
  <c r="K237" i="2" s="1"/>
  <c r="M135" i="2"/>
  <c r="K135" i="2" s="1"/>
  <c r="M178" i="2"/>
  <c r="K178" i="2" s="1"/>
  <c r="M11" i="2"/>
  <c r="K11" i="2" s="1"/>
  <c r="M253" i="2"/>
  <c r="K253" i="2" s="1"/>
  <c r="M238" i="2"/>
  <c r="K238" i="2" s="1"/>
  <c r="M70" i="2"/>
  <c r="K70" i="2" s="1"/>
  <c r="M198" i="2"/>
  <c r="K198" i="2" s="1"/>
  <c r="M300" i="2"/>
  <c r="K300" i="2" s="1"/>
  <c r="M235" i="2"/>
  <c r="K235" i="2" s="1"/>
  <c r="M171" i="2"/>
  <c r="K171" i="2" s="1"/>
  <c r="M96" i="2"/>
  <c r="K96" i="2" s="1"/>
  <c r="M193" i="2"/>
  <c r="K193" i="2" s="1"/>
  <c r="M129" i="2"/>
  <c r="K129" i="2" s="1"/>
  <c r="M228" i="2"/>
  <c r="K228" i="2" s="1"/>
  <c r="M93" i="2"/>
  <c r="K93" i="2" s="1"/>
  <c r="M170" i="2"/>
  <c r="K170" i="2" s="1"/>
  <c r="M208" i="2"/>
  <c r="K208" i="2" s="1"/>
  <c r="M309" i="2"/>
  <c r="K309" i="2" s="1"/>
  <c r="M100" i="2"/>
  <c r="K100" i="2" s="1"/>
  <c r="M184" i="2"/>
  <c r="K184" i="2" s="1"/>
  <c r="M239" i="2"/>
  <c r="K239" i="2" s="1"/>
  <c r="M278" i="2"/>
  <c r="K278" i="2" s="1"/>
  <c r="M247" i="2"/>
  <c r="K247" i="2" s="1"/>
  <c r="M30" i="2"/>
  <c r="K30" i="2" s="1"/>
  <c r="M246" i="2"/>
  <c r="K246" i="2" s="1"/>
  <c r="M98" i="2"/>
  <c r="K98" i="2" s="1"/>
  <c r="M102" i="2"/>
  <c r="K102" i="2" s="1"/>
  <c r="M31" i="2"/>
  <c r="K31" i="2" s="1"/>
  <c r="M132" i="2"/>
  <c r="K132" i="2" s="1"/>
  <c r="M241" i="2"/>
  <c r="K241" i="2" s="1"/>
  <c r="M197" i="2"/>
  <c r="K197" i="2" s="1"/>
  <c r="M77" i="2"/>
  <c r="K77" i="2" s="1"/>
  <c r="M251" i="2"/>
  <c r="K251" i="2" s="1"/>
  <c r="M168" i="2"/>
  <c r="K168" i="2" s="1"/>
  <c r="M125" i="2"/>
  <c r="K125" i="2" s="1"/>
  <c r="M223" i="2"/>
  <c r="K223" i="2" s="1"/>
  <c r="M90" i="2"/>
  <c r="K90" i="2" s="1"/>
  <c r="M71" i="2"/>
  <c r="K71" i="2" s="1"/>
  <c r="M299" i="2"/>
  <c r="K299" i="2" s="1"/>
  <c r="M216" i="2"/>
  <c r="K216" i="2" s="1"/>
  <c r="M173" i="2"/>
  <c r="K173" i="2" s="1"/>
  <c r="M262" i="2"/>
  <c r="K262" i="2" s="1"/>
  <c r="M114" i="2"/>
  <c r="K114" i="2" s="1"/>
  <c r="M256" i="2"/>
  <c r="K256" i="2" s="1"/>
  <c r="M222" i="2"/>
  <c r="K222" i="2" s="1"/>
  <c r="M311" i="2"/>
  <c r="K311" i="2" s="1"/>
  <c r="M182" i="2"/>
  <c r="K182" i="2" s="1"/>
  <c r="M292" i="2"/>
  <c r="K292" i="2" s="1"/>
  <c r="M227" i="2"/>
  <c r="K227" i="2" s="1"/>
  <c r="M163" i="2"/>
  <c r="K163" i="2" s="1"/>
  <c r="M46" i="2"/>
  <c r="K46" i="2" s="1"/>
  <c r="M185" i="2"/>
  <c r="K185" i="2" s="1"/>
  <c r="M121" i="2"/>
  <c r="K121" i="2" s="1"/>
  <c r="M164" i="2"/>
  <c r="K164" i="2" s="1"/>
  <c r="M261" i="2"/>
  <c r="K261" i="2" s="1"/>
  <c r="M191" i="2"/>
  <c r="K191" i="2" s="1"/>
  <c r="M257" i="2"/>
  <c r="K257" i="2" s="1"/>
  <c r="M264" i="2"/>
  <c r="K264" i="2" s="1"/>
  <c r="M29" i="2"/>
  <c r="K29" i="2" s="1"/>
  <c r="M119" i="2"/>
  <c r="K119" i="2" s="1"/>
  <c r="M149" i="2"/>
  <c r="K149" i="2" s="1"/>
  <c r="M293" i="2"/>
  <c r="K293" i="2" s="1"/>
  <c r="M283" i="2"/>
  <c r="K283" i="2" s="1"/>
  <c r="M143" i="2"/>
  <c r="K143" i="2" s="1"/>
  <c r="M76" i="2"/>
  <c r="K76" i="2" s="1"/>
  <c r="M25" i="2"/>
  <c r="K25" i="2" s="1"/>
  <c r="M38" i="2"/>
  <c r="K38" i="2" s="1"/>
  <c r="M259" i="2"/>
  <c r="K259" i="2" s="1"/>
  <c r="M176" i="2"/>
  <c r="K176" i="2" s="1"/>
  <c r="M133" i="2"/>
  <c r="K133" i="2" s="1"/>
  <c r="M13" i="2"/>
  <c r="K13" i="2" s="1"/>
  <c r="M274" i="2"/>
  <c r="K274" i="2" s="1"/>
  <c r="M22" i="2"/>
  <c r="K22" i="2" s="1"/>
  <c r="M40" i="2"/>
  <c r="K40" i="2" s="1"/>
  <c r="M103" i="2"/>
  <c r="K103" i="2" s="1"/>
  <c r="M101" i="2"/>
  <c r="K101" i="2" s="1"/>
  <c r="M107" i="2"/>
  <c r="K107" i="2" s="1"/>
  <c r="M152" i="2"/>
  <c r="K152" i="2" s="1"/>
  <c r="M109" i="2"/>
  <c r="K109" i="2" s="1"/>
  <c r="M175" i="2"/>
  <c r="K175" i="2" s="1"/>
  <c r="M92" i="2"/>
  <c r="K92" i="2" s="1"/>
  <c r="M41" i="2"/>
  <c r="K41" i="2" s="1"/>
  <c r="M86" i="2"/>
  <c r="K86" i="2" s="1"/>
  <c r="M295" i="2"/>
  <c r="K295" i="2" s="1"/>
  <c r="M166" i="2"/>
  <c r="K166" i="2" s="1"/>
  <c r="M284" i="2"/>
  <c r="K284" i="2" s="1"/>
  <c r="M219" i="2"/>
  <c r="K219" i="2" s="1"/>
  <c r="M155" i="2"/>
  <c r="K155" i="2" s="1"/>
  <c r="M142" i="2"/>
  <c r="K142" i="2" s="1"/>
  <c r="M177" i="2"/>
  <c r="K177" i="2" s="1"/>
  <c r="M113" i="2"/>
  <c r="K113" i="2" s="1"/>
  <c r="M275" i="2"/>
  <c r="K275" i="2" s="1"/>
  <c r="M270" i="2"/>
  <c r="K270" i="2" s="1"/>
  <c r="M186" i="2"/>
  <c r="K186" i="2" s="1"/>
  <c r="M229" i="2"/>
  <c r="K229" i="2" s="1"/>
  <c r="M45" i="2"/>
  <c r="K45" i="2" s="1"/>
  <c r="M148" i="2"/>
  <c r="K148" i="2" s="1"/>
  <c r="M302" i="2"/>
  <c r="K302" i="2" s="1"/>
  <c r="M15" i="2"/>
  <c r="K15" i="2" s="1"/>
  <c r="M99" i="2"/>
  <c r="K99" i="2" s="1"/>
  <c r="M153" i="2"/>
  <c r="K153" i="2" s="1"/>
  <c r="M220" i="2"/>
  <c r="K220" i="2" s="1"/>
  <c r="M12" i="2"/>
  <c r="K12" i="2" s="1"/>
  <c r="M21" i="2"/>
  <c r="K21" i="2" s="1"/>
  <c r="M282" i="2"/>
  <c r="K282" i="2" s="1"/>
  <c r="M112" i="2"/>
  <c r="K112" i="2" s="1"/>
  <c r="M10" i="2"/>
  <c r="K10" i="2" s="1"/>
  <c r="M199" i="2"/>
  <c r="K199" i="2" s="1"/>
  <c r="M43" i="2"/>
  <c r="K43" i="2" s="1"/>
  <c r="M285" i="2"/>
  <c r="K285" i="2" s="1"/>
  <c r="M196" i="2"/>
  <c r="K196" i="2" s="1"/>
  <c r="M289" i="2"/>
  <c r="K289" i="2" s="1"/>
  <c r="M310" i="2"/>
  <c r="K310" i="2" s="1"/>
  <c r="M258" i="2"/>
  <c r="K258" i="2" s="1"/>
  <c r="M91" i="2"/>
  <c r="K91" i="2" s="1"/>
  <c r="M24" i="2"/>
  <c r="K24" i="2" s="1"/>
  <c r="M236" i="2"/>
  <c r="K236" i="2" s="1"/>
  <c r="M28" i="2"/>
  <c r="K28" i="2" s="1"/>
  <c r="M221" i="2"/>
  <c r="K221" i="2" s="1"/>
  <c r="M37" i="2"/>
  <c r="K37" i="2" s="1"/>
  <c r="M190" i="2"/>
  <c r="K190" i="2" s="1"/>
  <c r="M279" i="2"/>
  <c r="K279" i="2" s="1"/>
  <c r="M134" i="2"/>
  <c r="K134" i="2" s="1"/>
  <c r="M276" i="2"/>
  <c r="K276" i="2" s="1"/>
  <c r="M147" i="2"/>
  <c r="K147" i="2" s="1"/>
  <c r="M233" i="2"/>
  <c r="K233" i="2" s="1"/>
  <c r="M169" i="2"/>
  <c r="K169" i="2" s="1"/>
  <c r="M104" i="2"/>
  <c r="K104" i="2" s="1"/>
  <c r="M151" i="2"/>
  <c r="K151" i="2" s="1"/>
  <c r="M234" i="2"/>
  <c r="K234" i="2" s="1"/>
  <c r="M273" i="2"/>
  <c r="K273" i="2" s="1"/>
  <c r="M33" i="2"/>
  <c r="K33" i="2" s="1"/>
  <c r="M80" i="2"/>
  <c r="K80" i="2" s="1"/>
  <c r="M128" i="2"/>
  <c r="K128" i="2" s="1"/>
  <c r="N9" i="2"/>
  <c r="N159" i="2" l="1"/>
  <c r="N10" i="2"/>
  <c r="N299" i="2"/>
  <c r="N19" i="2"/>
  <c r="CF52" i="2"/>
  <c r="N16" i="2"/>
  <c r="CF13" i="2"/>
  <c r="N25" i="2"/>
  <c r="CF14" i="2"/>
  <c r="CF42" i="2"/>
  <c r="CF212" i="2"/>
  <c r="CF134" i="2"/>
  <c r="CF62" i="2"/>
  <c r="N148" i="2"/>
  <c r="CF139" i="2"/>
  <c r="CF89" i="2"/>
  <c r="CF23" i="2"/>
  <c r="CF172" i="2"/>
  <c r="CF228" i="2"/>
  <c r="F10" i="14" s="1"/>
  <c r="CF201" i="2"/>
  <c r="CF135" i="2"/>
  <c r="CF61" i="2"/>
  <c r="CF90" i="2"/>
  <c r="CF24" i="2"/>
  <c r="CF173" i="2"/>
  <c r="CF112" i="2"/>
  <c r="CF210" i="2"/>
  <c r="CF144" i="2"/>
  <c r="CF70" i="2"/>
  <c r="CF114" i="2"/>
  <c r="CF202" i="2"/>
  <c r="CF136" i="2"/>
  <c r="CF221" i="2"/>
  <c r="CF145" i="2"/>
  <c r="CF130" i="2"/>
  <c r="CF64" i="2"/>
  <c r="CF213" i="2"/>
  <c r="CF199" i="2"/>
  <c r="CF88" i="2"/>
  <c r="CF43" i="2"/>
  <c r="CF65" i="2"/>
  <c r="CF59" i="2"/>
  <c r="CF25" i="2"/>
  <c r="CF174" i="2"/>
  <c r="CF108" i="2"/>
  <c r="CF219" i="2"/>
  <c r="CF137" i="2"/>
  <c r="CF71" i="2"/>
  <c r="CF220" i="2"/>
  <c r="CF51" i="2"/>
  <c r="CF224" i="2"/>
  <c r="CF150" i="2"/>
  <c r="CF84" i="2"/>
  <c r="CF26" i="2"/>
  <c r="CF183" i="2"/>
  <c r="CF109" i="2"/>
  <c r="CF15" i="2"/>
  <c r="CF146" i="2"/>
  <c r="CF80" i="2"/>
  <c r="CF165" i="2"/>
  <c r="CF17" i="2"/>
  <c r="CF138" i="2"/>
  <c r="CF72" i="2"/>
  <c r="CF157" i="2"/>
  <c r="CF79" i="2"/>
  <c r="CF66" i="2"/>
  <c r="CF223" i="2"/>
  <c r="CF149" i="2"/>
  <c r="CF63" i="2"/>
  <c r="CF208" i="2"/>
  <c r="CF75" i="2"/>
  <c r="N171" i="2"/>
  <c r="CF214" i="2"/>
  <c r="N24" i="2"/>
  <c r="N311" i="2"/>
  <c r="N41" i="2"/>
  <c r="N11" i="2"/>
  <c r="N239" i="2"/>
  <c r="N259" i="2"/>
  <c r="N22" i="2"/>
  <c r="CF163" i="2"/>
  <c r="CF184" i="2"/>
  <c r="CF110" i="2"/>
  <c r="CF44" i="2"/>
  <c r="CF11" i="2"/>
  <c r="CF73" i="2"/>
  <c r="CF222" i="2"/>
  <c r="CF156" i="2"/>
  <c r="CF226" i="2"/>
  <c r="CF160" i="2"/>
  <c r="CF86" i="2"/>
  <c r="CF20" i="2"/>
  <c r="CF185" i="2"/>
  <c r="CF119" i="2"/>
  <c r="CF45" i="2"/>
  <c r="CF197" i="2"/>
  <c r="CF82" i="2"/>
  <c r="CF16" i="2"/>
  <c r="CF101" i="2"/>
  <c r="CF48" i="2"/>
  <c r="CF74" i="2"/>
  <c r="CF167" i="2"/>
  <c r="CF93" i="2"/>
  <c r="CF164" i="2"/>
  <c r="CF225" i="2"/>
  <c r="CF159" i="2"/>
  <c r="CF85" i="2"/>
  <c r="CF153" i="2"/>
  <c r="CF211" i="2"/>
  <c r="CF178" i="2"/>
  <c r="CF128" i="2"/>
  <c r="N236" i="2"/>
  <c r="CF195" i="2"/>
  <c r="N178" i="2"/>
  <c r="N261" i="2"/>
  <c r="N21" i="2"/>
  <c r="CF27" i="2"/>
  <c r="CF186" i="2"/>
  <c r="CF120" i="2"/>
  <c r="CF46" i="2"/>
  <c r="CF99" i="2"/>
  <c r="CF115" i="2"/>
  <c r="CF9" i="2"/>
  <c r="CF158" i="2"/>
  <c r="CF92" i="2"/>
  <c r="CF162" i="2"/>
  <c r="CF96" i="2"/>
  <c r="CF22" i="2"/>
  <c r="CF147" i="2"/>
  <c r="CF121" i="2"/>
  <c r="CF55" i="2"/>
  <c r="CF204" i="2"/>
  <c r="CF69" i="2"/>
  <c r="CF18" i="2"/>
  <c r="CF175" i="2"/>
  <c r="CF37" i="2"/>
  <c r="CF102" i="2"/>
  <c r="CF10" i="2"/>
  <c r="CF103" i="2"/>
  <c r="CF29" i="2"/>
  <c r="CF91" i="2"/>
  <c r="CF161" i="2"/>
  <c r="CF95" i="2"/>
  <c r="CF21" i="2"/>
  <c r="CF87" i="2"/>
  <c r="CF129" i="2"/>
  <c r="CF107" i="2"/>
  <c r="CF194" i="2"/>
  <c r="N83" i="2"/>
  <c r="CF148" i="2"/>
  <c r="N123" i="2"/>
  <c r="N263" i="2"/>
  <c r="N219" i="2"/>
  <c r="N17" i="2"/>
  <c r="N20" i="2"/>
  <c r="N308" i="2"/>
  <c r="N14" i="2"/>
  <c r="N12" i="2"/>
  <c r="N129" i="2"/>
  <c r="N164" i="2"/>
  <c r="N289" i="2"/>
  <c r="N168" i="2"/>
  <c r="CF81" i="2"/>
  <c r="CF122" i="2"/>
  <c r="CF56" i="2"/>
  <c r="CF205" i="2"/>
  <c r="CF209" i="2"/>
  <c r="CF35" i="2"/>
  <c r="CF168" i="2"/>
  <c r="CF94" i="2"/>
  <c r="CF28" i="2"/>
  <c r="CF98" i="2"/>
  <c r="CF32" i="2"/>
  <c r="CF181" i="2"/>
  <c r="CF131" i="2"/>
  <c r="CF57" i="2"/>
  <c r="CF206" i="2"/>
  <c r="CF140" i="2"/>
  <c r="CF100" i="2"/>
  <c r="CF177" i="2"/>
  <c r="CF111" i="2"/>
  <c r="CF196" i="2"/>
  <c r="CF133" i="2"/>
  <c r="CF169" i="2"/>
  <c r="CF39" i="2"/>
  <c r="CF188" i="2"/>
  <c r="CF203" i="2"/>
  <c r="CF97" i="2"/>
  <c r="CF31" i="2"/>
  <c r="CF180" i="2"/>
  <c r="CF38" i="2"/>
  <c r="CF154" i="2"/>
  <c r="CF179" i="2"/>
  <c r="CF200" i="2"/>
  <c r="N192" i="2"/>
  <c r="N45" i="2"/>
  <c r="N57" i="2"/>
  <c r="N142" i="2"/>
  <c r="CF166" i="2"/>
  <c r="CF58" i="2"/>
  <c r="CF215" i="2"/>
  <c r="CF141" i="2"/>
  <c r="CF176" i="2"/>
  <c r="CF170" i="2"/>
  <c r="CF104" i="2"/>
  <c r="CF30" i="2"/>
  <c r="CF50" i="2"/>
  <c r="CF34" i="2"/>
  <c r="CF191" i="2"/>
  <c r="CF117" i="2"/>
  <c r="CF171" i="2"/>
  <c r="CF216" i="2"/>
  <c r="CF142" i="2"/>
  <c r="CF76" i="2"/>
  <c r="CF83" i="2"/>
  <c r="CF113" i="2"/>
  <c r="CF47" i="2"/>
  <c r="CF132" i="2"/>
  <c r="CF19" i="2"/>
  <c r="CF105" i="2"/>
  <c r="CF190" i="2"/>
  <c r="CF124" i="2"/>
  <c r="CF123" i="2"/>
  <c r="CF33" i="2"/>
  <c r="CF182" i="2"/>
  <c r="CF116" i="2"/>
  <c r="CF155" i="2"/>
  <c r="CF125" i="2"/>
  <c r="CF54" i="2"/>
  <c r="N132" i="2"/>
  <c r="N15" i="2"/>
  <c r="N181" i="2"/>
  <c r="N33" i="2"/>
  <c r="N38" i="2"/>
  <c r="CF36" i="2"/>
  <c r="CF217" i="2"/>
  <c r="CF151" i="2"/>
  <c r="CF77" i="2"/>
  <c r="CF143" i="2"/>
  <c r="CF106" i="2"/>
  <c r="CF40" i="2"/>
  <c r="CF189" i="2"/>
  <c r="CF207" i="2"/>
  <c r="CF193" i="2"/>
  <c r="CF127" i="2"/>
  <c r="CF53" i="2"/>
  <c r="CF218" i="2"/>
  <c r="CF152" i="2"/>
  <c r="CF78" i="2"/>
  <c r="CF12" i="2"/>
  <c r="CF67" i="2"/>
  <c r="CF49" i="2"/>
  <c r="CF198" i="2"/>
  <c r="CF68" i="2"/>
  <c r="CF187" i="2"/>
  <c r="CF41" i="2"/>
  <c r="CF126" i="2"/>
  <c r="CF60" i="2"/>
  <c r="CF227" i="2"/>
  <c r="CF192" i="2"/>
  <c r="CF118" i="2"/>
  <c r="CF8" i="2"/>
  <c r="N249" i="2"/>
  <c r="N117" i="2"/>
  <c r="N294" i="2"/>
  <c r="N128" i="2"/>
  <c r="N297" i="2"/>
  <c r="N68" i="2"/>
  <c r="N253" i="2"/>
  <c r="N95" i="2"/>
  <c r="N264" i="2"/>
  <c r="N114" i="2"/>
  <c r="N133" i="2"/>
  <c r="N272" i="2"/>
  <c r="N84" i="2"/>
  <c r="N269" i="2"/>
  <c r="N175" i="2"/>
  <c r="N65" i="2"/>
  <c r="N131" i="2"/>
  <c r="N246" i="2"/>
  <c r="N250" i="2"/>
  <c r="N277" i="2"/>
  <c r="N247" i="2"/>
  <c r="N265" i="2"/>
  <c r="N100" i="2"/>
  <c r="N78" i="2"/>
  <c r="N296" i="2"/>
  <c r="N108" i="2"/>
  <c r="N199" i="2"/>
  <c r="N244" i="2"/>
  <c r="N161" i="2"/>
  <c r="N60" i="2"/>
  <c r="N245" i="2"/>
  <c r="N87" i="2"/>
  <c r="N256" i="2"/>
  <c r="N106" i="2"/>
  <c r="N196" i="2"/>
  <c r="N36" i="2"/>
  <c r="N223" i="2"/>
  <c r="N49" i="2"/>
  <c r="N242" i="2"/>
  <c r="N54" i="2"/>
  <c r="N91" i="2"/>
  <c r="N212" i="2"/>
  <c r="N62" i="2"/>
  <c r="N303" i="2"/>
  <c r="N193" i="2"/>
  <c r="N76" i="2"/>
  <c r="N231" i="2"/>
  <c r="N92" i="2"/>
  <c r="N70" i="2"/>
  <c r="N96" i="2"/>
  <c r="N74" i="2"/>
  <c r="N228" i="2"/>
  <c r="N163" i="2"/>
  <c r="N145" i="2"/>
  <c r="N300" i="2"/>
  <c r="N304" i="2"/>
  <c r="N109" i="2"/>
  <c r="N290" i="2"/>
  <c r="N170" i="2"/>
  <c r="N260" i="2"/>
  <c r="N110" i="2"/>
  <c r="N287" i="2"/>
  <c r="N113" i="2"/>
  <c r="N306" i="2"/>
  <c r="N182" i="2"/>
  <c r="N122" i="2"/>
  <c r="N276" i="2"/>
  <c r="N126" i="2"/>
  <c r="N257" i="2"/>
  <c r="N268" i="2"/>
  <c r="N80" i="2"/>
  <c r="N156" i="2"/>
  <c r="N134" i="2"/>
  <c r="N160" i="2"/>
  <c r="N138" i="2"/>
  <c r="N292" i="2"/>
  <c r="N127" i="2"/>
  <c r="N35" i="2"/>
  <c r="N94" i="2"/>
  <c r="N226" i="2"/>
  <c r="N40" i="2"/>
  <c r="N174" i="2"/>
  <c r="N177" i="2"/>
  <c r="N310" i="2"/>
  <c r="N186" i="2"/>
  <c r="N243" i="2"/>
  <c r="N190" i="2"/>
  <c r="N88" i="2"/>
  <c r="N66" i="2"/>
  <c r="N69" i="2"/>
  <c r="N208" i="2"/>
  <c r="N220" i="2"/>
  <c r="N262" i="2"/>
  <c r="N224" i="2"/>
  <c r="N202" i="2"/>
  <c r="N157" i="2"/>
  <c r="N191" i="2"/>
  <c r="N82" i="2"/>
  <c r="N293" i="2"/>
  <c r="N89" i="2"/>
  <c r="N158" i="2"/>
  <c r="N151" i="2"/>
  <c r="N27" i="2"/>
  <c r="N147" i="2"/>
  <c r="N102" i="2"/>
  <c r="N298" i="2"/>
  <c r="N238" i="2"/>
  <c r="N72" i="2"/>
  <c r="N241" i="2"/>
  <c r="N312" i="2"/>
  <c r="F5" i="14" s="1"/>
  <c r="N167" i="2"/>
  <c r="N59" i="2"/>
  <c r="N77" i="2"/>
  <c r="N254" i="2"/>
  <c r="N216" i="2"/>
  <c r="N130" i="2"/>
  <c r="N197" i="2"/>
  <c r="N139" i="2"/>
  <c r="N284" i="2"/>
  <c r="N107" i="2"/>
  <c r="N288" i="2"/>
  <c r="N179" i="2"/>
  <c r="N221" i="2"/>
  <c r="N255" i="2"/>
  <c r="N146" i="2"/>
  <c r="N267" i="2"/>
  <c r="N153" i="2"/>
  <c r="N286" i="2"/>
  <c r="N309" i="2"/>
  <c r="N215" i="2"/>
  <c r="N275" i="2"/>
  <c r="N279" i="2"/>
  <c r="N61" i="2"/>
  <c r="N295" i="2"/>
  <c r="N99" i="2"/>
  <c r="N166" i="2"/>
  <c r="N211" i="2"/>
  <c r="N169" i="2"/>
  <c r="N125" i="2"/>
  <c r="N302" i="2"/>
  <c r="N136" i="2"/>
  <c r="N305" i="2"/>
  <c r="N204" i="2"/>
  <c r="N141" i="2"/>
  <c r="N47" i="2"/>
  <c r="N280" i="2"/>
  <c r="N194" i="2"/>
  <c r="N75" i="2"/>
  <c r="N121" i="2"/>
  <c r="N85" i="2"/>
  <c r="N55" i="2"/>
  <c r="N73" i="2"/>
  <c r="N285" i="2"/>
  <c r="N67" i="2"/>
  <c r="N274" i="2"/>
  <c r="N86" i="2"/>
  <c r="N154" i="2"/>
  <c r="N120" i="2"/>
  <c r="N271" i="2"/>
  <c r="N218" i="2"/>
  <c r="N135" i="2"/>
  <c r="N172" i="2"/>
  <c r="N81" i="2"/>
  <c r="N63" i="2"/>
  <c r="N26" i="2"/>
  <c r="N266" i="2"/>
  <c r="N251" i="2"/>
  <c r="N119" i="2"/>
  <c r="N213" i="2"/>
  <c r="N13" i="2"/>
  <c r="N103" i="2"/>
  <c r="N140" i="2"/>
  <c r="N187" i="2"/>
  <c r="N152" i="2"/>
  <c r="N42" i="2"/>
  <c r="N124" i="2"/>
  <c r="N188" i="2"/>
  <c r="N234" i="2"/>
  <c r="N252" i="2"/>
  <c r="N105" i="2"/>
  <c r="N185" i="2"/>
  <c r="N53" i="2"/>
  <c r="N230" i="2"/>
  <c r="N64" i="2"/>
  <c r="N233" i="2"/>
  <c r="N189" i="2"/>
  <c r="N28" i="2"/>
  <c r="N200" i="2"/>
  <c r="N50" i="2"/>
  <c r="N203" i="2"/>
  <c r="N144" i="2"/>
  <c r="N205" i="2"/>
  <c r="N111" i="2"/>
  <c r="N195" i="2"/>
  <c r="N258" i="2"/>
  <c r="N118" i="2"/>
  <c r="N58" i="2"/>
  <c r="N149" i="2"/>
  <c r="N183" i="2"/>
  <c r="N137" i="2"/>
  <c r="N34" i="2"/>
  <c r="N235" i="2"/>
  <c r="N150" i="2"/>
  <c r="N282" i="2"/>
  <c r="N97" i="2"/>
  <c r="N232" i="2"/>
  <c r="N210" i="2"/>
  <c r="N101" i="2"/>
  <c r="N115" i="2"/>
  <c r="N291" i="2"/>
  <c r="N155" i="2"/>
  <c r="N51" i="2"/>
  <c r="N44" i="2"/>
  <c r="N222" i="2"/>
  <c r="N56" i="2"/>
  <c r="N225" i="2"/>
  <c r="N7" i="2"/>
  <c r="N214" i="2"/>
  <c r="N48" i="2"/>
  <c r="N217" i="2"/>
  <c r="N37" i="2"/>
  <c r="N173" i="2"/>
  <c r="N283" i="2"/>
  <c r="N184" i="2"/>
  <c r="N32" i="2"/>
  <c r="N278" i="2"/>
  <c r="N112" i="2"/>
  <c r="N281" i="2"/>
  <c r="N52" i="2"/>
  <c r="N237" i="2"/>
  <c r="N79" i="2"/>
  <c r="N248" i="2"/>
  <c r="N98" i="2"/>
  <c r="N206" i="2"/>
  <c r="N39" i="2"/>
  <c r="N209" i="2"/>
  <c r="N29" i="2"/>
  <c r="N165" i="2"/>
  <c r="N227" i="2"/>
  <c r="N176" i="2"/>
  <c r="N23" i="2"/>
  <c r="N116" i="2"/>
  <c r="N301" i="2"/>
  <c r="N143" i="2"/>
  <c r="N8" i="2"/>
  <c r="N162" i="2"/>
  <c r="AB13" i="2"/>
  <c r="AB21" i="2"/>
  <c r="AB29" i="2"/>
  <c r="AB37" i="2"/>
  <c r="AB45" i="2"/>
  <c r="AB53" i="2"/>
  <c r="AB61" i="2"/>
  <c r="AB69" i="2"/>
  <c r="AB77" i="2"/>
  <c r="AB85" i="2"/>
  <c r="AB93" i="2"/>
  <c r="AB101" i="2"/>
  <c r="AB109" i="2"/>
  <c r="AB117" i="2"/>
  <c r="AB125" i="2"/>
  <c r="AB133" i="2"/>
  <c r="AB141" i="2"/>
  <c r="AB149" i="2"/>
  <c r="AB157" i="2"/>
  <c r="AB165" i="2"/>
  <c r="AB173" i="2"/>
  <c r="AB181" i="2"/>
  <c r="AB189" i="2"/>
  <c r="F6" i="14" s="1"/>
  <c r="AB14" i="2"/>
  <c r="AB22" i="2"/>
  <c r="AB30" i="2"/>
  <c r="AB38" i="2"/>
  <c r="AB46" i="2"/>
  <c r="AB54" i="2"/>
  <c r="AB62" i="2"/>
  <c r="AB70" i="2"/>
  <c r="AB78" i="2"/>
  <c r="AB86" i="2"/>
  <c r="AB94" i="2"/>
  <c r="AB102" i="2"/>
  <c r="AB110" i="2"/>
  <c r="AB118" i="2"/>
  <c r="AB126" i="2"/>
  <c r="AB134" i="2"/>
  <c r="AB142" i="2"/>
  <c r="AB150" i="2"/>
  <c r="AB158" i="2"/>
  <c r="AB166" i="2"/>
  <c r="AB174" i="2"/>
  <c r="AB182" i="2"/>
  <c r="AB8" i="2"/>
  <c r="AB15" i="2"/>
  <c r="AB23" i="2"/>
  <c r="AB31" i="2"/>
  <c r="AB39" i="2"/>
  <c r="AB47" i="2"/>
  <c r="AB55" i="2"/>
  <c r="AB63" i="2"/>
  <c r="AB71" i="2"/>
  <c r="AB79" i="2"/>
  <c r="AB87" i="2"/>
  <c r="AB95" i="2"/>
  <c r="AB103" i="2"/>
  <c r="AB111" i="2"/>
  <c r="AB119" i="2"/>
  <c r="AB127" i="2"/>
  <c r="AB135" i="2"/>
  <c r="AB143" i="2"/>
  <c r="AB151" i="2"/>
  <c r="AB159" i="2"/>
  <c r="AB167" i="2"/>
  <c r="AB175" i="2"/>
  <c r="AB183" i="2"/>
  <c r="AB16" i="2"/>
  <c r="AB24" i="2"/>
  <c r="AB32" i="2"/>
  <c r="AB40" i="2"/>
  <c r="AB48" i="2"/>
  <c r="AB56" i="2"/>
  <c r="AB64" i="2"/>
  <c r="AB72" i="2"/>
  <c r="AB80" i="2"/>
  <c r="AB88" i="2"/>
  <c r="AB96" i="2"/>
  <c r="AB104" i="2"/>
  <c r="AB112" i="2"/>
  <c r="AB120" i="2"/>
  <c r="AB128" i="2"/>
  <c r="AB136" i="2"/>
  <c r="AB144" i="2"/>
  <c r="AB152" i="2"/>
  <c r="AB160" i="2"/>
  <c r="AB168" i="2"/>
  <c r="AB176" i="2"/>
  <c r="AB184" i="2"/>
  <c r="AB9" i="2"/>
  <c r="AB17" i="2"/>
  <c r="AB25" i="2"/>
  <c r="AB33" i="2"/>
  <c r="AB41" i="2"/>
  <c r="AB49" i="2"/>
  <c r="AB57" i="2"/>
  <c r="AB65" i="2"/>
  <c r="AB73" i="2"/>
  <c r="AB81" i="2"/>
  <c r="AB89" i="2"/>
  <c r="AB97" i="2"/>
  <c r="AB105" i="2"/>
  <c r="AB113" i="2"/>
  <c r="AB121" i="2"/>
  <c r="AB129" i="2"/>
  <c r="AB137" i="2"/>
  <c r="AB145" i="2"/>
  <c r="AB153" i="2"/>
  <c r="AB161" i="2"/>
  <c r="AB169" i="2"/>
  <c r="AB177" i="2"/>
  <c r="AB185" i="2"/>
  <c r="AB10" i="2"/>
  <c r="AB18" i="2"/>
  <c r="AB26" i="2"/>
  <c r="AB34" i="2"/>
  <c r="AB42" i="2"/>
  <c r="AB50" i="2"/>
  <c r="AB58" i="2"/>
  <c r="AB66" i="2"/>
  <c r="AB74" i="2"/>
  <c r="AB82" i="2"/>
  <c r="AB90" i="2"/>
  <c r="AB98" i="2"/>
  <c r="AB106" i="2"/>
  <c r="AB114" i="2"/>
  <c r="AB122" i="2"/>
  <c r="AB130" i="2"/>
  <c r="AB138" i="2"/>
  <c r="AB146" i="2"/>
  <c r="AB154" i="2"/>
  <c r="AB162" i="2"/>
  <c r="AB170" i="2"/>
  <c r="AB178" i="2"/>
  <c r="AB186" i="2"/>
  <c r="AB11" i="2"/>
  <c r="AB19" i="2"/>
  <c r="AB27" i="2"/>
  <c r="AB35" i="2"/>
  <c r="AB43" i="2"/>
  <c r="AB51" i="2"/>
  <c r="AB59" i="2"/>
  <c r="AB67" i="2"/>
  <c r="AB75" i="2"/>
  <c r="AB83" i="2"/>
  <c r="AB91" i="2"/>
  <c r="AB99" i="2"/>
  <c r="AB107" i="2"/>
  <c r="AB115" i="2"/>
  <c r="AB123" i="2"/>
  <c r="AB131" i="2"/>
  <c r="AB139" i="2"/>
  <c r="AB147" i="2"/>
  <c r="AB155" i="2"/>
  <c r="AB163" i="2"/>
  <c r="AB171" i="2"/>
  <c r="AB179" i="2"/>
  <c r="AB187" i="2"/>
  <c r="AB12" i="2"/>
  <c r="AB20" i="2"/>
  <c r="AB28" i="2"/>
  <c r="AB36" i="2"/>
  <c r="AB44" i="2"/>
  <c r="AB52" i="2"/>
  <c r="AB60" i="2"/>
  <c r="AB68" i="2"/>
  <c r="AB76" i="2"/>
  <c r="AB84" i="2"/>
  <c r="AB92" i="2"/>
  <c r="AB100" i="2"/>
  <c r="AB108" i="2"/>
  <c r="AB116" i="2"/>
  <c r="AB124" i="2"/>
  <c r="AB132" i="2"/>
  <c r="AB140" i="2"/>
  <c r="AB148" i="2"/>
  <c r="AB156" i="2"/>
  <c r="AB164" i="2"/>
  <c r="AB172" i="2"/>
  <c r="AB180" i="2"/>
  <c r="AB188" i="2"/>
  <c r="N307" i="2"/>
  <c r="N198" i="2"/>
  <c r="N30" i="2"/>
  <c r="N201" i="2"/>
  <c r="N46" i="2"/>
  <c r="N93" i="2"/>
  <c r="N270" i="2"/>
  <c r="N104" i="2"/>
  <c r="N273" i="2"/>
  <c r="N43" i="2"/>
  <c r="N229" i="2"/>
  <c r="N71" i="2"/>
  <c r="N240" i="2"/>
  <c r="N90" i="2"/>
  <c r="N180" i="2"/>
  <c r="N18" i="2"/>
  <c r="N207" i="2"/>
  <c r="N31" i="2"/>
  <c r="AB7" i="2"/>
  <c r="G5" i="14" l="1"/>
  <c r="H5" i="14"/>
  <c r="G6" i="14"/>
  <c r="H6" i="14"/>
  <c r="H10" i="14"/>
  <c r="G10"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Pascual, Ronald Patrick D.</author>
  </authors>
  <commentList>
    <comment ref="A1" authorId="0" shapeId="0" xr:uid="{8FB27790-F86B-4741-B561-5732E968097B}">
      <text>
        <r>
          <rPr>
            <b/>
            <sz val="9"/>
            <color indexed="81"/>
            <rFont val="Tahoma"/>
            <family val="2"/>
          </rPr>
          <t xml:space="preserve">Pascual, Ronald Patrick D.:
</t>
        </r>
        <r>
          <rPr>
            <sz val="9"/>
            <color indexed="81"/>
            <rFont val="Tahoma"/>
            <family val="2"/>
          </rPr>
          <t>Hey there :)!</t>
        </r>
        <r>
          <rPr>
            <b/>
            <sz val="9"/>
            <color indexed="81"/>
            <rFont val="Tahoma"/>
            <family val="2"/>
          </rPr>
          <t xml:space="preserve">
</t>
        </r>
        <r>
          <rPr>
            <sz val="9"/>
            <color indexed="81"/>
            <rFont val="Tahoma"/>
            <family val="2"/>
          </rPr>
          <t>Input values in cells highlighted in yellow
Don’t forget to edit actual density using base conditions</t>
        </r>
      </text>
    </comment>
    <comment ref="J4" authorId="0" shapeId="0" xr:uid="{43508734-9DAE-4F3D-97BD-14FBAEFBEE75}">
      <text>
        <r>
          <rPr>
            <b/>
            <sz val="9"/>
            <color indexed="81"/>
            <rFont val="Tahoma"/>
            <family val="2"/>
          </rPr>
          <t>Pascual, Ronald Patrick D.:</t>
        </r>
        <r>
          <rPr>
            <sz val="9"/>
            <color indexed="81"/>
            <rFont val="Tahoma"/>
            <family val="2"/>
          </rPr>
          <t xml:space="preserve">
Collect density of Jet A1 shipping sample on Labmate for the whole duration. Get Median or Mean. Use whichever is </t>
        </r>
        <r>
          <rPr>
            <b/>
            <sz val="9"/>
            <color indexed="81"/>
            <rFont val="Tahoma"/>
            <family val="2"/>
          </rPr>
          <t>HIGHER</t>
        </r>
        <r>
          <rPr>
            <sz val="9"/>
            <color indexed="81"/>
            <rFont val="Tahoma"/>
            <family val="2"/>
          </rPr>
          <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Pascual, Ronald Patrick D.</author>
    <author>bcdevera</author>
  </authors>
  <commentList>
    <comment ref="A1" authorId="0" shapeId="0" xr:uid="{2CD575F0-034A-489E-9F2D-342697E3E07E}">
      <text>
        <r>
          <rPr>
            <b/>
            <sz val="9"/>
            <color indexed="81"/>
            <rFont val="Tahoma"/>
            <family val="2"/>
          </rPr>
          <t>Pascual, Ronald Patrick D.:</t>
        </r>
        <r>
          <rPr>
            <sz val="9"/>
            <color indexed="81"/>
            <rFont val="Tahoma"/>
            <family val="2"/>
          </rPr>
          <t xml:space="preserve">
They say history repeats itself - lets stop problems through history
Input Values in cells highlighted with shades of yellow. Prioritize tracking history
Remember to compute for Actual Density of Salt Loaded
</t>
        </r>
        <r>
          <rPr>
            <b/>
            <sz val="9"/>
            <color indexed="81"/>
            <rFont val="Tahoma"/>
            <family val="2"/>
          </rPr>
          <t>Actual Density</t>
        </r>
        <r>
          <rPr>
            <sz val="9"/>
            <color indexed="81"/>
            <rFont val="Tahoma"/>
            <family val="2"/>
          </rPr>
          <t xml:space="preserve"> = Salt Bags Loaded (convert to mass) / Actual Volume Occupied</t>
        </r>
      </text>
    </comment>
    <comment ref="I8" authorId="1" shapeId="0" xr:uid="{5A952A48-60C3-48D7-B54D-C1C19D958F20}">
      <text>
        <r>
          <rPr>
            <b/>
            <sz val="8"/>
            <color indexed="81"/>
            <rFont val="Tahoma"/>
            <family val="2"/>
          </rPr>
          <t>bcdevera:</t>
        </r>
        <r>
          <rPr>
            <sz val="8"/>
            <color indexed="81"/>
            <rFont val="Tahoma"/>
            <family val="2"/>
          </rPr>
          <t xml:space="preserve">
Use salt height from last loading + 750 mm for volume calc in online tool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Pascual, Ronald Patrick D.</author>
  </authors>
  <commentList>
    <comment ref="E5" authorId="0" shapeId="0" xr:uid="{99F0BA91-0DC8-48FF-A94A-C0BFE4CE4948}">
      <text>
        <r>
          <rPr>
            <b/>
            <sz val="9"/>
            <color indexed="81"/>
            <rFont val="Tahoma"/>
            <family val="2"/>
          </rPr>
          <t>Pascual, Ronald Patrick D.:</t>
        </r>
        <r>
          <rPr>
            <sz val="9"/>
            <color indexed="81"/>
            <rFont val="Tahoma"/>
            <family val="2"/>
          </rPr>
          <t xml:space="preserve">
Typical based on GOM</t>
        </r>
      </text>
    </comment>
    <comment ref="H5" authorId="0" shapeId="0" xr:uid="{4C40EB06-CB92-4E81-AEE7-7C6E3795702E}">
      <text>
        <r>
          <rPr>
            <b/>
            <sz val="9"/>
            <color indexed="81"/>
            <rFont val="Tahoma"/>
            <family val="2"/>
          </rPr>
          <t>Pascual, Ronald Patrick D.:</t>
        </r>
        <r>
          <rPr>
            <sz val="9"/>
            <color indexed="81"/>
            <rFont val="Tahoma"/>
            <family val="2"/>
          </rPr>
          <t xml:space="preserve">
Insufficient testing - may not be reliable</t>
        </r>
      </text>
    </comment>
    <comment ref="K5" authorId="0" shapeId="0" xr:uid="{0819334D-A934-4B68-B653-7933CCEF45B6}">
      <text>
        <r>
          <rPr>
            <b/>
            <sz val="9"/>
            <color indexed="81"/>
            <rFont val="Tahoma"/>
            <family val="2"/>
          </rPr>
          <t xml:space="preserve">Pascual, Ronald Patrick D.:
</t>
        </r>
        <r>
          <rPr>
            <sz val="9"/>
            <color indexed="81"/>
            <rFont val="Tahoma"/>
            <family val="2"/>
          </rPr>
          <t xml:space="preserve">Subdivided to equally to each day
</t>
        </r>
      </text>
    </comment>
    <comment ref="S5" authorId="0" shapeId="0" xr:uid="{A8783DAE-0F69-4585-9ADE-CD3C1E7BAC94}">
      <text>
        <r>
          <rPr>
            <b/>
            <sz val="9"/>
            <color indexed="81"/>
            <rFont val="Tahoma"/>
            <family val="2"/>
          </rPr>
          <t>Pascual, Ronald Patrick D.:</t>
        </r>
        <r>
          <rPr>
            <sz val="9"/>
            <color indexed="81"/>
            <rFont val="Tahoma"/>
            <family val="2"/>
          </rPr>
          <t xml:space="preserve">
Typical based on GOM</t>
        </r>
      </text>
    </comment>
    <comment ref="V5" authorId="0" shapeId="0" xr:uid="{EDEC52A1-8598-4927-947E-AEB927FA4E39}">
      <text>
        <r>
          <rPr>
            <b/>
            <sz val="9"/>
            <color indexed="81"/>
            <rFont val="Tahoma"/>
            <family val="2"/>
          </rPr>
          <t>Pascual, Ronald Patrick D.:</t>
        </r>
        <r>
          <rPr>
            <sz val="9"/>
            <color indexed="81"/>
            <rFont val="Tahoma"/>
            <family val="2"/>
          </rPr>
          <t xml:space="preserve">
Insufficient testing - may not be reliable</t>
        </r>
      </text>
    </comment>
    <comment ref="Y5" authorId="0" shapeId="0" xr:uid="{D7BBF93A-3669-483D-8C5E-1793CAF326A8}">
      <text>
        <r>
          <rPr>
            <b/>
            <sz val="9"/>
            <color indexed="81"/>
            <rFont val="Tahoma"/>
            <family val="2"/>
          </rPr>
          <t xml:space="preserve">Pascual, Ronald Patrick D.:
</t>
        </r>
        <r>
          <rPr>
            <sz val="9"/>
            <color indexed="81"/>
            <rFont val="Tahoma"/>
            <family val="2"/>
          </rPr>
          <t xml:space="preserve">Subdivided to equally to each day
</t>
        </r>
      </text>
    </comment>
    <comment ref="AG5" authorId="0" shapeId="0" xr:uid="{F5C30D7C-0743-467F-86C7-28EB005ABC7C}">
      <text>
        <r>
          <rPr>
            <b/>
            <sz val="9"/>
            <color indexed="81"/>
            <rFont val="Tahoma"/>
            <family val="2"/>
          </rPr>
          <t>Pascual, Ronald Patrick D.:</t>
        </r>
        <r>
          <rPr>
            <sz val="9"/>
            <color indexed="81"/>
            <rFont val="Tahoma"/>
            <family val="2"/>
          </rPr>
          <t xml:space="preserve">
Typical based on GOM</t>
        </r>
      </text>
    </comment>
    <comment ref="AJ5" authorId="0" shapeId="0" xr:uid="{8171D049-029A-4F39-82E7-D12AD1571D44}">
      <text>
        <r>
          <rPr>
            <b/>
            <sz val="9"/>
            <color indexed="81"/>
            <rFont val="Tahoma"/>
            <family val="2"/>
          </rPr>
          <t>Pascual, Ronald Patrick D.:</t>
        </r>
        <r>
          <rPr>
            <sz val="9"/>
            <color indexed="81"/>
            <rFont val="Tahoma"/>
            <family val="2"/>
          </rPr>
          <t xml:space="preserve">
Insufficient testing - may not be reliable</t>
        </r>
      </text>
    </comment>
    <comment ref="AM5" authorId="0" shapeId="0" xr:uid="{FF6B7158-2597-4C29-89C3-BF3E14332075}">
      <text>
        <r>
          <rPr>
            <b/>
            <sz val="9"/>
            <color indexed="81"/>
            <rFont val="Tahoma"/>
            <family val="2"/>
          </rPr>
          <t xml:space="preserve">Pascual, Ronald Patrick D.:
</t>
        </r>
        <r>
          <rPr>
            <sz val="9"/>
            <color indexed="81"/>
            <rFont val="Tahoma"/>
            <family val="2"/>
          </rPr>
          <t xml:space="preserve">Subdivided to equally to each day
</t>
        </r>
      </text>
    </comment>
    <comment ref="AU5" authorId="0" shapeId="0" xr:uid="{3666D0A5-9914-4F32-A60F-CE4C742B75B4}">
      <text>
        <r>
          <rPr>
            <b/>
            <sz val="9"/>
            <color indexed="81"/>
            <rFont val="Tahoma"/>
            <family val="2"/>
          </rPr>
          <t>Pascual, Ronald Patrick D.:</t>
        </r>
        <r>
          <rPr>
            <sz val="9"/>
            <color indexed="81"/>
            <rFont val="Tahoma"/>
            <family val="2"/>
          </rPr>
          <t xml:space="preserve">
Typical based on GOM</t>
        </r>
      </text>
    </comment>
    <comment ref="AX5" authorId="0" shapeId="0" xr:uid="{B70A1ECA-DBED-4BD9-AD59-D113EFDCB9D2}">
      <text>
        <r>
          <rPr>
            <b/>
            <sz val="9"/>
            <color indexed="81"/>
            <rFont val="Tahoma"/>
            <family val="2"/>
          </rPr>
          <t>Pascual, Ronald Patrick D.:</t>
        </r>
        <r>
          <rPr>
            <sz val="9"/>
            <color indexed="81"/>
            <rFont val="Tahoma"/>
            <family val="2"/>
          </rPr>
          <t xml:space="preserve">
Insufficient testing - may not be reliable</t>
        </r>
      </text>
    </comment>
    <comment ref="BA5" authorId="0" shapeId="0" xr:uid="{517C772C-90A7-4EE0-BBE1-5FEF40DE77D3}">
      <text>
        <r>
          <rPr>
            <b/>
            <sz val="9"/>
            <color indexed="81"/>
            <rFont val="Tahoma"/>
            <family val="2"/>
          </rPr>
          <t xml:space="preserve">Pascual, Ronald Patrick D.:
</t>
        </r>
        <r>
          <rPr>
            <sz val="9"/>
            <color indexed="81"/>
            <rFont val="Tahoma"/>
            <family val="2"/>
          </rPr>
          <t xml:space="preserve">Subdivided to equally to each day
</t>
        </r>
      </text>
    </comment>
    <comment ref="BI5" authorId="0" shapeId="0" xr:uid="{CF7E7700-91D1-4FF3-B2B8-48F2E6990FF6}">
      <text>
        <r>
          <rPr>
            <b/>
            <sz val="9"/>
            <color indexed="81"/>
            <rFont val="Tahoma"/>
            <family val="2"/>
          </rPr>
          <t>Pascual, Ronald Patrick D.:</t>
        </r>
        <r>
          <rPr>
            <sz val="9"/>
            <color indexed="81"/>
            <rFont val="Tahoma"/>
            <family val="2"/>
          </rPr>
          <t xml:space="preserve">
Typical based on GOM</t>
        </r>
      </text>
    </comment>
    <comment ref="BL5" authorId="0" shapeId="0" xr:uid="{597390A3-7351-4CC5-B174-A5F29B338912}">
      <text>
        <r>
          <rPr>
            <b/>
            <sz val="9"/>
            <color indexed="81"/>
            <rFont val="Tahoma"/>
            <family val="2"/>
          </rPr>
          <t>Pascual, Ronald Patrick D.:</t>
        </r>
        <r>
          <rPr>
            <sz val="9"/>
            <color indexed="81"/>
            <rFont val="Tahoma"/>
            <family val="2"/>
          </rPr>
          <t xml:space="preserve">
Insufficient testing - may not be reliable</t>
        </r>
      </text>
    </comment>
    <comment ref="BO5" authorId="0" shapeId="0" xr:uid="{215D8F4E-3188-4C67-8CA4-869AA867600C}">
      <text>
        <r>
          <rPr>
            <b/>
            <sz val="9"/>
            <color indexed="81"/>
            <rFont val="Tahoma"/>
            <family val="2"/>
          </rPr>
          <t xml:space="preserve">Pascual, Ronald Patrick D.:
</t>
        </r>
        <r>
          <rPr>
            <sz val="9"/>
            <color indexed="81"/>
            <rFont val="Tahoma"/>
            <family val="2"/>
          </rPr>
          <t xml:space="preserve">Subdivided to equally to each day
</t>
        </r>
      </text>
    </comment>
    <comment ref="BW5" authorId="0" shapeId="0" xr:uid="{140D9E3D-25A7-42D5-A3FF-E5E91E0C56E8}">
      <text>
        <r>
          <rPr>
            <b/>
            <sz val="9"/>
            <color indexed="81"/>
            <rFont val="Tahoma"/>
            <family val="2"/>
          </rPr>
          <t>Pascual, Ronald Patrick D.:</t>
        </r>
        <r>
          <rPr>
            <sz val="9"/>
            <color indexed="81"/>
            <rFont val="Tahoma"/>
            <family val="2"/>
          </rPr>
          <t xml:space="preserve">
Typical based on GOM</t>
        </r>
      </text>
    </comment>
    <comment ref="BZ5" authorId="0" shapeId="0" xr:uid="{D5722139-2B6D-4BA4-8537-8D66266E67BF}">
      <text>
        <r>
          <rPr>
            <b/>
            <sz val="9"/>
            <color indexed="81"/>
            <rFont val="Tahoma"/>
            <family val="2"/>
          </rPr>
          <t>Pascual, Ronald Patrick D.:</t>
        </r>
        <r>
          <rPr>
            <sz val="9"/>
            <color indexed="81"/>
            <rFont val="Tahoma"/>
            <family val="2"/>
          </rPr>
          <t xml:space="preserve">
Insufficient testing - may not be reliable</t>
        </r>
      </text>
    </comment>
    <comment ref="CC5" authorId="0" shapeId="0" xr:uid="{E2DA0E11-DD47-447B-89F1-24C8EF107776}">
      <text>
        <r>
          <rPr>
            <b/>
            <sz val="9"/>
            <color indexed="81"/>
            <rFont val="Tahoma"/>
            <family val="2"/>
          </rPr>
          <t xml:space="preserve">Pascual, Ronald Patrick D.:
</t>
        </r>
        <r>
          <rPr>
            <sz val="9"/>
            <color indexed="81"/>
            <rFont val="Tahoma"/>
            <family val="2"/>
          </rPr>
          <t xml:space="preserve">Subdivided to equally to each day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Pascual, Ronald Patrick D.</author>
  </authors>
  <commentList>
    <comment ref="O5" authorId="0" shapeId="0" xr:uid="{7259971B-BFD9-473C-A3DA-E0C6797C96E9}">
      <text>
        <r>
          <rPr>
            <b/>
            <sz val="9"/>
            <color indexed="81"/>
            <rFont val="Tahoma"/>
            <family val="2"/>
          </rPr>
          <t>Pascual, Ronald Patrick D.:</t>
        </r>
        <r>
          <rPr>
            <sz val="9"/>
            <color indexed="81"/>
            <rFont val="Tahoma"/>
            <family val="2"/>
          </rPr>
          <t xml:space="preserve">
Insufficient testing - may not be reliable</t>
        </r>
      </text>
    </comment>
    <comment ref="AF5" authorId="0" shapeId="0" xr:uid="{7B2C2BC9-9E57-460E-B7B2-2566C2F3EDB9}">
      <text>
        <r>
          <rPr>
            <b/>
            <sz val="9"/>
            <color indexed="81"/>
            <rFont val="Tahoma"/>
            <family val="2"/>
          </rPr>
          <t>Pascual, Ronald Patrick D.:</t>
        </r>
        <r>
          <rPr>
            <sz val="9"/>
            <color indexed="81"/>
            <rFont val="Tahoma"/>
            <family val="2"/>
          </rPr>
          <t xml:space="preserve">
Insufficient testing - may not be reliable</t>
        </r>
      </text>
    </comment>
    <comment ref="AW5" authorId="0" shapeId="0" xr:uid="{75CB5743-2F2B-46AC-833F-48E35E893499}">
      <text>
        <r>
          <rPr>
            <b/>
            <sz val="9"/>
            <color indexed="81"/>
            <rFont val="Tahoma"/>
            <family val="2"/>
          </rPr>
          <t>Pascual, Ronald Patrick D.:</t>
        </r>
        <r>
          <rPr>
            <sz val="9"/>
            <color indexed="81"/>
            <rFont val="Tahoma"/>
            <family val="2"/>
          </rPr>
          <t xml:space="preserve">
Insufficient testing - may not be reliable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Pascual, Ronald Patrick D.</author>
  </authors>
  <commentList>
    <comment ref="P2" authorId="0" shapeId="0" xr:uid="{85D63070-DEF5-467F-A64F-2C5DF0F47593}">
      <text>
        <r>
          <rPr>
            <b/>
            <sz val="9"/>
            <color indexed="81"/>
            <rFont val="Tahoma"/>
            <family val="2"/>
          </rPr>
          <t xml:space="preserve">Pascual, Ronald Patrick D.:
</t>
        </r>
        <r>
          <rPr>
            <sz val="9"/>
            <color indexed="81"/>
            <rFont val="Tahoma"/>
            <family val="2"/>
          </rPr>
          <t xml:space="preserve">Depletion rate is subdivided equally to each day
</t>
        </r>
      </text>
    </comment>
    <comment ref="T2" authorId="0" shapeId="0" xr:uid="{2188F565-10AB-4DB7-81A2-35D126179E83}">
      <text>
        <r>
          <rPr>
            <b/>
            <sz val="9"/>
            <color indexed="81"/>
            <rFont val="Tahoma"/>
            <family val="2"/>
          </rPr>
          <t xml:space="preserve">Pascual, Ronald Patrick D.:
</t>
        </r>
        <r>
          <rPr>
            <sz val="9"/>
            <color indexed="81"/>
            <rFont val="Tahoma"/>
            <family val="2"/>
          </rPr>
          <t xml:space="preserve">Depletion rate is subdivided equally to each day
</t>
        </r>
      </text>
    </comment>
    <comment ref="D4" authorId="0" shapeId="0" xr:uid="{48744438-E453-4283-812F-355C052E6C0B}">
      <text>
        <r>
          <rPr>
            <b/>
            <sz val="9"/>
            <color indexed="81"/>
            <rFont val="Tahoma"/>
            <family val="2"/>
          </rPr>
          <t>Pascual, Ronald Patrick D.:</t>
        </r>
        <r>
          <rPr>
            <sz val="9"/>
            <color indexed="81"/>
            <rFont val="Tahoma"/>
            <family val="2"/>
          </rPr>
          <t xml:space="preserve">
Typically 20 lbs/MB based on GOM</t>
        </r>
      </text>
    </comment>
    <comment ref="E4" authorId="0" shapeId="0" xr:uid="{CB119BA0-52B1-454D-87B9-3014B6DEA60D}">
      <text>
        <r>
          <rPr>
            <b/>
            <sz val="9"/>
            <color indexed="81"/>
            <rFont val="Tahoma"/>
            <family val="2"/>
          </rPr>
          <t>Pascual, Ronald Patrick D.:</t>
        </r>
        <r>
          <rPr>
            <sz val="9"/>
            <color indexed="81"/>
            <rFont val="Tahoma"/>
            <family val="2"/>
          </rPr>
          <t xml:space="preserve">
Insufficient testing - Deemed as not reliable
</t>
        </r>
      </text>
    </comment>
    <comment ref="F4" authorId="0" shapeId="0" xr:uid="{E2701E84-B608-43F7-A80B-E5F1B5345E08}">
      <text>
        <r>
          <rPr>
            <b/>
            <sz val="9"/>
            <color indexed="81"/>
            <rFont val="Tahoma"/>
            <family val="2"/>
          </rPr>
          <t xml:space="preserve">Pascual, Ronald Patrick D.:
</t>
        </r>
        <r>
          <rPr>
            <sz val="9"/>
            <color indexed="81"/>
            <rFont val="Tahoma"/>
            <family val="2"/>
          </rPr>
          <t xml:space="preserve">Depletion rate is subdivided equally to each day
</t>
        </r>
      </text>
    </comment>
    <comment ref="L4" authorId="0" shapeId="0" xr:uid="{9F5CD7F0-5C8B-4F84-AC2D-9EF96FF2E7AA}">
      <text>
        <r>
          <rPr>
            <b/>
            <sz val="9"/>
            <color indexed="81"/>
            <rFont val="Tahoma"/>
            <family val="2"/>
          </rPr>
          <t xml:space="preserve">Pascual, Ronald Patrick D.:
</t>
        </r>
        <r>
          <rPr>
            <sz val="9"/>
            <color indexed="81"/>
            <rFont val="Tahoma"/>
            <family val="2"/>
          </rPr>
          <t xml:space="preserve">Depletion rate is subdivided equally to each day
</t>
        </r>
      </text>
    </comment>
    <comment ref="D13" authorId="0" shapeId="0" xr:uid="{06C901BA-1E83-4540-8401-849F42C14B8F}">
      <text>
        <r>
          <rPr>
            <b/>
            <sz val="9"/>
            <color indexed="81"/>
            <rFont val="Tahoma"/>
            <family val="2"/>
          </rPr>
          <t xml:space="preserve">Pascual, Ronald Patrick D.:
</t>
        </r>
        <r>
          <rPr>
            <sz val="9"/>
            <color indexed="81"/>
            <rFont val="Tahoma"/>
            <family val="2"/>
          </rPr>
          <t xml:space="preserve">Depletion rate is subdivided equally to each day
</t>
        </r>
      </text>
    </comment>
  </commentList>
</comments>
</file>

<file path=xl/sharedStrings.xml><?xml version="1.0" encoding="utf-8"?>
<sst xmlns="http://schemas.openxmlformats.org/spreadsheetml/2006/main" count="1207" uniqueCount="636">
  <si>
    <t>Hover Here</t>
  </si>
  <si>
    <t>September 2016</t>
  </si>
  <si>
    <t>April 2017</t>
  </si>
  <si>
    <t>September 2017</t>
  </si>
  <si>
    <t>-</t>
  </si>
  <si>
    <t>December 2014</t>
  </si>
  <si>
    <t>October 2015</t>
  </si>
  <si>
    <t>April 2016</t>
  </si>
  <si>
    <t>Start</t>
  </si>
  <si>
    <t>End</t>
  </si>
  <si>
    <t>FI44005.PV</t>
  </si>
  <si>
    <t>Kerosene Flow to D-4401</t>
  </si>
  <si>
    <t>kL/d</t>
  </si>
  <si>
    <t>Kerosene Temp</t>
  </si>
  <si>
    <t>TI44002.pv</t>
  </si>
  <si>
    <t>degC</t>
  </si>
  <si>
    <t>T, act</t>
  </si>
  <si>
    <t>T, bas</t>
  </si>
  <si>
    <t>T, des</t>
  </si>
  <si>
    <t>Date of Last Oil-In</t>
  </si>
  <si>
    <t>Date of Recent Shutdown for Salt Topping or Changeout</t>
  </si>
  <si>
    <t>Actual Process Temperature</t>
  </si>
  <si>
    <t>Base Temperature</t>
  </si>
  <si>
    <t>Design Process Temperature</t>
  </si>
  <si>
    <t>Hover</t>
  </si>
  <si>
    <t>K</t>
  </si>
  <si>
    <t>Design Density at Base Conditions</t>
  </si>
  <si>
    <t>Gb, des</t>
  </si>
  <si>
    <t>kg/m3</t>
  </si>
  <si>
    <t>Design Density at Flowing Conditions</t>
  </si>
  <si>
    <t>Gf, des</t>
  </si>
  <si>
    <t>Actual Density Using Flow Conditions</t>
  </si>
  <si>
    <t>Actual Density Using Base Conditions</t>
  </si>
  <si>
    <t>Gb, act</t>
  </si>
  <si>
    <t>Gf, act</t>
  </si>
  <si>
    <t>MMUOP</t>
  </si>
  <si>
    <t>MMDCS</t>
  </si>
  <si>
    <t>Kerosene Corrected Flow</t>
  </si>
  <si>
    <t>Qcorr</t>
  </si>
  <si>
    <t>Kerosene Corrected Mass Flow</t>
  </si>
  <si>
    <t>kg/hr</t>
  </si>
  <si>
    <t>December 2014 to October 1,2015</t>
  </si>
  <si>
    <t>775.0 ~ 840.0</t>
  </si>
  <si>
    <t>MEDIAN</t>
  </si>
  <si>
    <t>MEAN</t>
  </si>
  <si>
    <t>MBSD</t>
  </si>
  <si>
    <t>December 2014 to 
October 1,2015</t>
  </si>
  <si>
    <t>SALT DEPLETION RATE CALCULATOR</t>
  </si>
  <si>
    <t>Remarks</t>
  </si>
  <si>
    <t>(input data on yellow tabs)</t>
  </si>
  <si>
    <t>Original Salt Height</t>
  </si>
  <si>
    <t>m</t>
  </si>
  <si>
    <t>from "Diagrams"</t>
  </si>
  <si>
    <t>60% Critical</t>
  </si>
  <si>
    <t>m²</t>
  </si>
  <si>
    <t>Salt Density</t>
  </si>
  <si>
    <t>Loaded Salt</t>
  </si>
  <si>
    <t>kg</t>
  </si>
  <si>
    <t>Merox Oil-in after Salt Loading</t>
  </si>
  <si>
    <t>from "Changeout sched"</t>
  </si>
  <si>
    <t>Depletion Rate</t>
  </si>
  <si>
    <t>lbs/MB</t>
  </si>
  <si>
    <t>from "Data"</t>
  </si>
  <si>
    <t>kg/MB</t>
  </si>
  <si>
    <t>Cumulative Feed since loading</t>
  </si>
  <si>
    <t>MB</t>
  </si>
  <si>
    <t>Until date:</t>
  </si>
  <si>
    <t>Mass of Salt left</t>
  </si>
  <si>
    <t>solubility in water</t>
  </si>
  <si>
    <t>Volume of Salt Left</t>
  </si>
  <si>
    <t>m3</t>
  </si>
  <si>
    <t>Height of Salt Left</t>
  </si>
  <si>
    <t>Next Topping (Critical - 60%) - Assuming 17 MBSD feed</t>
  </si>
  <si>
    <t>days</t>
  </si>
  <si>
    <t>Next Topping based from Cumulative Feed (Critical - 60%)</t>
  </si>
  <si>
    <t>%salt left (as of July 30)</t>
  </si>
  <si>
    <t>%</t>
  </si>
  <si>
    <t>Expected change-out</t>
  </si>
  <si>
    <t>Cumulative Feed until Oct 2015</t>
  </si>
  <si>
    <t>%salt that will be left</t>
  </si>
  <si>
    <t>D-4404 Area</t>
  </si>
  <si>
    <t>Date</t>
  </si>
  <si>
    <t>D-4404 Inlet Moisture</t>
  </si>
  <si>
    <t>D-4404 Oulet Moisure</t>
  </si>
  <si>
    <t>2/2/2015 07:01</t>
  </si>
  <si>
    <t>2/9/2015 07:00</t>
  </si>
  <si>
    <t>2/11/2015 07:00</t>
  </si>
  <si>
    <t>2/13/2015 07:05</t>
  </si>
  <si>
    <t>2/23/2015 07:00</t>
  </si>
  <si>
    <t>2/24/2015 07:00</t>
  </si>
  <si>
    <t>2/27/2015 07:00</t>
  </si>
  <si>
    <t>3/4/2015 07:00</t>
  </si>
  <si>
    <t>3/6/2015 07:00</t>
  </si>
  <si>
    <t>3/18/2015 07:00</t>
  </si>
  <si>
    <t>3/25/2015 07:00</t>
  </si>
  <si>
    <t>4/8/2015 07:00</t>
  </si>
  <si>
    <t>4/13/2015 07:00</t>
  </si>
  <si>
    <t>4/15/2015 07:00</t>
  </si>
  <si>
    <t>4/22/2015 07:00</t>
  </si>
  <si>
    <t>4/24/2015 07:00</t>
  </si>
  <si>
    <t>4/27/2015 07:00</t>
  </si>
  <si>
    <t>4/29/2015 07:00</t>
  </si>
  <si>
    <t>5/4/2015 07:00</t>
  </si>
  <si>
    <t>6/8/2015 07:00</t>
  </si>
  <si>
    <t>7/3/2015 07:00</t>
  </si>
  <si>
    <t>7/24/2015 07:00</t>
  </si>
  <si>
    <t>9/30/2015 07:00</t>
  </si>
  <si>
    <t>36g/100g</t>
  </si>
  <si>
    <t>Design Salt Depltion Rate</t>
  </si>
  <si>
    <t>lbs salt/ MB Kerosene Feed</t>
  </si>
  <si>
    <t>Moisture Dependent Depletion Rate</t>
  </si>
  <si>
    <t xml:space="preserve">Actual Depletion Rate </t>
  </si>
  <si>
    <t>Kero Fed</t>
  </si>
  <si>
    <t>Cumulative Kero Fed</t>
  </si>
  <si>
    <t>D</t>
  </si>
  <si>
    <t>mm</t>
  </si>
  <si>
    <t>Cumulative, mm</t>
  </si>
  <si>
    <t>Scale</t>
  </si>
  <si>
    <t>October 2, 2015 to
April 1, 2016</t>
  </si>
  <si>
    <t>April 2, 2016 to September 8, 2016</t>
  </si>
  <si>
    <t>October 2, 2015 to 
April 1, 2016</t>
  </si>
  <si>
    <t>September 9, 2016 to April 29, 2017</t>
  </si>
  <si>
    <t>April 30, 2017 to September 27, 2017</t>
  </si>
  <si>
    <t>September 28, 2017 to  May 7, 2018</t>
  </si>
  <si>
    <t>May 8, 2018 to November 26, 2018</t>
  </si>
  <si>
    <t>November 27, 2018 to 
June 7, 2019</t>
  </si>
  <si>
    <t>June 7, 2019 to January 10, 2020</t>
  </si>
  <si>
    <t>PHDGetData("PBR-PHD-SHADOW", Fetch!$C$4:$D$4, Fetch!$C$1, Fetch!$C$2, "", "Average", "1D", 0, "Before", UNI_RET_UNIT+UNI_RET_TIME+UNI_RET_VALUE, UNI_PRES_HEADINGS+UNI_PRES_MERGED)</t>
  </si>
  <si>
    <t>Timestamp</t>
  </si>
  <si>
    <t>FI44005.PV - Average</t>
  </si>
  <si>
    <t>TI44002.pv - Average</t>
  </si>
  <si>
    <t>April 2, 2016 to 
September 8, 2016</t>
  </si>
  <si>
    <t>FLOW CORRECTION</t>
  </si>
  <si>
    <t>September 9, 2016 to 
April 29, 2017</t>
  </si>
  <si>
    <t>April 30, 2017 to 
September 27, 2017</t>
  </si>
  <si>
    <t>September 28, 2017 to 
May 7, 2018</t>
  </si>
  <si>
    <t>May 8, 2018 to 
November 26, 2018</t>
  </si>
  <si>
    <t>June 7, 2019 to
 January 10, 2020</t>
  </si>
  <si>
    <t>JET A1 - HISTORICAL DENSITIES</t>
  </si>
  <si>
    <t>UNIFORMANCE DATA FETCHING</t>
  </si>
  <si>
    <t>DELTA WATER</t>
  </si>
  <si>
    <t>10/16/2015 07:00</t>
  </si>
  <si>
    <t>10/30/2015 07:00</t>
  </si>
  <si>
    <t>11/4/2015 07:00</t>
  </si>
  <si>
    <t>11/5/2015 07:00</t>
  </si>
  <si>
    <t>11/6/2015 07:00</t>
  </si>
  <si>
    <t>11/17/2015 07:00</t>
  </si>
  <si>
    <t>11/19/2015 07:00</t>
  </si>
  <si>
    <t>11/23/2015 07:00</t>
  </si>
  <si>
    <t>11/24/2015 07:00</t>
  </si>
  <si>
    <t>11/26/2015 07:00</t>
  </si>
  <si>
    <t>12/3/2015 07:00</t>
  </si>
  <si>
    <t>12/8/2015 07:00</t>
  </si>
  <si>
    <t>12/10/2015 07:00</t>
  </si>
  <si>
    <t>12/15/2015 07:00</t>
  </si>
  <si>
    <t>12/17/2015 07:00</t>
  </si>
  <si>
    <t>12/22/2015 07:00</t>
  </si>
  <si>
    <t>12/31/2015 07:00</t>
  </si>
  <si>
    <t>1/5/2016 07:00</t>
  </si>
  <si>
    <t>1/7/2016 07:00</t>
  </si>
  <si>
    <t>1/14/2016 07:00</t>
  </si>
  <si>
    <t>1/19/2016 07:00</t>
  </si>
  <si>
    <t>1/21/2016 07:00</t>
  </si>
  <si>
    <t>1/26/2016 07:00</t>
  </si>
  <si>
    <t>1/28/2016 07:00</t>
  </si>
  <si>
    <t>2/9/2016 07:00</t>
  </si>
  <si>
    <t>2/16/2016 07:00</t>
  </si>
  <si>
    <t>2/18/2016 07:00</t>
  </si>
  <si>
    <t>2/23/2016 07:00</t>
  </si>
  <si>
    <t>2/25/2016 07:00</t>
  </si>
  <si>
    <t>3/1/2016 07:00</t>
  </si>
  <si>
    <t>3/3/2016 07:00</t>
  </si>
  <si>
    <t>3/5/2016 07:00</t>
  </si>
  <si>
    <t>3/6/2016 07:00</t>
  </si>
  <si>
    <t>3/8/2016 07:00</t>
  </si>
  <si>
    <t>3/10/2016 07:00</t>
  </si>
  <si>
    <t>3/23/2016 07:00</t>
  </si>
  <si>
    <t>3/25/2016 07:00</t>
  </si>
  <si>
    <t>3/29/2016 07:00</t>
  </si>
  <si>
    <t>3/31/2016 07:00</t>
  </si>
  <si>
    <t>4/21/2016 07:00</t>
  </si>
  <si>
    <t>4/26/2016 07:00</t>
  </si>
  <si>
    <t>5/3/2016 07:00</t>
  </si>
  <si>
    <t>5/5/2016 07:00</t>
  </si>
  <si>
    <t>5/17/2016 07:00</t>
  </si>
  <si>
    <t>5/26/2016 07:00</t>
  </si>
  <si>
    <t>5/31/2016 07:00</t>
  </si>
  <si>
    <t>6/2/2016 07:00</t>
  </si>
  <si>
    <t>6/7/2016 07:00</t>
  </si>
  <si>
    <t>6/14/2016 07:00</t>
  </si>
  <si>
    <t>6/16/2016 07:00</t>
  </si>
  <si>
    <t>6/23/2016 07:00</t>
  </si>
  <si>
    <t>6/30/2016 07:00</t>
  </si>
  <si>
    <t>7/7/2016 07:00</t>
  </si>
  <si>
    <t>7/12/2016 07:00</t>
  </si>
  <si>
    <t>7/14/2016 07:00</t>
  </si>
  <si>
    <t>7/21/2016 07:00</t>
  </si>
  <si>
    <t>7/26/2016 07:00</t>
  </si>
  <si>
    <t>7/28/2016 07:00</t>
  </si>
  <si>
    <t>8/2/2016 07:00</t>
  </si>
  <si>
    <t>8/4/2016 07:00</t>
  </si>
  <si>
    <t>8/9/2016 07:00</t>
  </si>
  <si>
    <t>8/11/2016 07:00</t>
  </si>
  <si>
    <t>8/16/2016 07:00</t>
  </si>
  <si>
    <t>8/18/2016 15:00</t>
  </si>
  <si>
    <t>8/23/2016 07:00</t>
  </si>
  <si>
    <t>8/25/2016 07:00</t>
  </si>
  <si>
    <t>8/30/2016 07:00</t>
  </si>
  <si>
    <t>9/1/2016 07:00</t>
  </si>
  <si>
    <t>9/13/2016 07:00</t>
  </si>
  <si>
    <t>9/15/2016 07:00</t>
  </si>
  <si>
    <t>9/20/2016 07:00</t>
  </si>
  <si>
    <t>9/22/2016 07:00</t>
  </si>
  <si>
    <t>9/27/2016 07:00</t>
  </si>
  <si>
    <t>9/29/2016 07:00</t>
  </si>
  <si>
    <t>10/4/2016 07:00</t>
  </si>
  <si>
    <t>10/4/2016 23:00</t>
  </si>
  <si>
    <t>10/13/2016 07:00</t>
  </si>
  <si>
    <t>10/20/2016 07:00</t>
  </si>
  <si>
    <t>10/25/2016 07:00</t>
  </si>
  <si>
    <t>11/1/2016 07:00</t>
  </si>
  <si>
    <t>11/3/2016 07:00</t>
  </si>
  <si>
    <t>11/8/2016 07:00</t>
  </si>
  <si>
    <t>11/10/2016 07:00</t>
  </si>
  <si>
    <t>11/15/2016 07:00</t>
  </si>
  <si>
    <t>11/22/2016 07:00</t>
  </si>
  <si>
    <t>11/24/2016 07:00</t>
  </si>
  <si>
    <t>11/29/2016 07:00</t>
  </si>
  <si>
    <t>12/1/2016 07:00</t>
  </si>
  <si>
    <t>12/6/2016 07:00</t>
  </si>
  <si>
    <t>12/13/2016 07:00</t>
  </si>
  <si>
    <t>12/15/2016 07:00</t>
  </si>
  <si>
    <t>12/20/2016 07:00</t>
  </si>
  <si>
    <t>12/22/2016 07:00</t>
  </si>
  <si>
    <t>12/27/2016 07:00</t>
  </si>
  <si>
    <t>12/29/2016 07:00</t>
  </si>
  <si>
    <t>1/3/2017 07:00</t>
  </si>
  <si>
    <t>1/5/2017 07:00</t>
  </si>
  <si>
    <t>1/10/2017 07:00</t>
  </si>
  <si>
    <t>1/12/2017 07:00</t>
  </si>
  <si>
    <t>1/17/2017 07:00</t>
  </si>
  <si>
    <t>1/19/2017 07:00</t>
  </si>
  <si>
    <t>1/26/2017 07:00</t>
  </si>
  <si>
    <t>2/2/2017 07:00</t>
  </si>
  <si>
    <t>2/23/2017 07:00</t>
  </si>
  <si>
    <t>2/28/2017 07:00</t>
  </si>
  <si>
    <t>3/14/2017 07:00</t>
  </si>
  <si>
    <t>3/16/2017 07:00</t>
  </si>
  <si>
    <t>3/28/2017 07:00</t>
  </si>
  <si>
    <t>3/30/2017 07:00</t>
  </si>
  <si>
    <t>4/4/2017 07:00</t>
  </si>
  <si>
    <t>4/6/2017 07:00</t>
  </si>
  <si>
    <t>4/11/2017 07:00</t>
  </si>
  <si>
    <t>4/13/2017 07:00</t>
  </si>
  <si>
    <t>4/18/2017 07:00</t>
  </si>
  <si>
    <t>5/23/2017 07:00</t>
  </si>
  <si>
    <t>5/25/2017 07:00</t>
  </si>
  <si>
    <t>6/1/2017 07:00</t>
  </si>
  <si>
    <t>6/6/2017 07:00</t>
  </si>
  <si>
    <t>6/15/2017 07:00</t>
  </si>
  <si>
    <t>6/20/2017 07:00</t>
  </si>
  <si>
    <t>6/22/2017 07:00</t>
  </si>
  <si>
    <t>6/27/2017 07:00</t>
  </si>
  <si>
    <t>6/29/2017 07:00</t>
  </si>
  <si>
    <t>7/4/2017 07:00</t>
  </si>
  <si>
    <t>7/13/2017 07:00</t>
  </si>
  <si>
    <t>7/18/2017 07:00</t>
  </si>
  <si>
    <t>7/27/2017 07:00</t>
  </si>
  <si>
    <t>8/1/2017 07:00</t>
  </si>
  <si>
    <t>8/3/2017 07:00</t>
  </si>
  <si>
    <t>8/8/2017 07:00</t>
  </si>
  <si>
    <t>8/15/2017 07:00</t>
  </si>
  <si>
    <t>8/17/2017 07:00</t>
  </si>
  <si>
    <t>8/22/2017 07:00</t>
  </si>
  <si>
    <t>8/24/2017 07:00</t>
  </si>
  <si>
    <t>8/29/2017 07:00</t>
  </si>
  <si>
    <t>9/7/2017 07:00</t>
  </si>
  <si>
    <t>9/12/2017 07:00</t>
  </si>
  <si>
    <t>9/14/2017 07:00</t>
  </si>
  <si>
    <t>9/19/2017 07:00</t>
  </si>
  <si>
    <t>9/21/2017 07:00</t>
  </si>
  <si>
    <t>9/26/2017 07:00</t>
  </si>
  <si>
    <t>10/3/2017 07:00</t>
  </si>
  <si>
    <t>10/5/2017 07:00</t>
  </si>
  <si>
    <t>10/10/2017 07:00</t>
  </si>
  <si>
    <t>10/12/2017 07:00</t>
  </si>
  <si>
    <t>10/17/2017 07:00</t>
  </si>
  <si>
    <t>10/19/2017 07:00</t>
  </si>
  <si>
    <t>10/24/2017 07:00</t>
  </si>
  <si>
    <t>10/26/2017 07:00</t>
  </si>
  <si>
    <t>11/2/2017 07:00</t>
  </si>
  <si>
    <t>11/7/2017 07:00</t>
  </si>
  <si>
    <t>11/9/2017 07:00</t>
  </si>
  <si>
    <t>11/16/2017 07:00</t>
  </si>
  <si>
    <t>11/21/2017 07:00</t>
  </si>
  <si>
    <t>11/23/2017 07:00</t>
  </si>
  <si>
    <t>11/28/2017 07:00</t>
  </si>
  <si>
    <t>11/30/2017 07:00</t>
  </si>
  <si>
    <t>12/5/2017 07:00</t>
  </si>
  <si>
    <t>12/12/2017 07:00</t>
  </si>
  <si>
    <t>12/14/2017 07:00</t>
  </si>
  <si>
    <t>12/19/2017 07:00</t>
  </si>
  <si>
    <t>12/21/2017 07:00</t>
  </si>
  <si>
    <t>12/26/2017 07:00</t>
  </si>
  <si>
    <t>12/28/2017 07:00</t>
  </si>
  <si>
    <t>1/2/2018 07:00</t>
  </si>
  <si>
    <t>1/4/2018 07:00</t>
  </si>
  <si>
    <t>1/9/2018 07:00</t>
  </si>
  <si>
    <t>1/11/2018 07:00</t>
  </si>
  <si>
    <t>1/16/2018 07:00</t>
  </si>
  <si>
    <t>1/18/2018 07:00</t>
  </si>
  <si>
    <t>1/23/2018 07:00</t>
  </si>
  <si>
    <t>1/30/2018 07:00</t>
  </si>
  <si>
    <t>2/1/2018 07:00</t>
  </si>
  <si>
    <t>2/6/2018 07:00</t>
  </si>
  <si>
    <t>2/8/2018 07:00</t>
  </si>
  <si>
    <t>2/13/2018 07:00</t>
  </si>
  <si>
    <t>2/15/2018 07:00</t>
  </si>
  <si>
    <t>2/20/2018 07:00</t>
  </si>
  <si>
    <t>2/22/2018 07:00</t>
  </si>
  <si>
    <t>2/27/2018 07:00</t>
  </si>
  <si>
    <t>3/6/2018 07:00</t>
  </si>
  <si>
    <t>3/8/2018 07:00</t>
  </si>
  <si>
    <t>3/13/2018 07:00</t>
  </si>
  <si>
    <t>3/15/2018 07:00</t>
  </si>
  <si>
    <t>3/20/2018 07:00</t>
  </si>
  <si>
    <t>3/22/2018 07:00</t>
  </si>
  <si>
    <t>3/27/2018 07:00</t>
  </si>
  <si>
    <t>4/5/2018 07:00</t>
  </si>
  <si>
    <t>4/10/2018 07:00</t>
  </si>
  <si>
    <t>4/12/2018 07:00</t>
  </si>
  <si>
    <t>4/17/2018 07:00</t>
  </si>
  <si>
    <t>4/19/2018 07:00</t>
  </si>
  <si>
    <t>4/24/2018 07:00</t>
  </si>
  <si>
    <t>5/10/2018 07:00</t>
  </si>
  <si>
    <t>5/15/2018 07:00</t>
  </si>
  <si>
    <t>5/22/2018 07:00</t>
  </si>
  <si>
    <t>5/24/2018 07:00</t>
  </si>
  <si>
    <t>5/29/2018 07:00</t>
  </si>
  <si>
    <t>5/31/2018 07:00</t>
  </si>
  <si>
    <t>6/5/2018 07:00</t>
  </si>
  <si>
    <t>6/7/2018 07:00</t>
  </si>
  <si>
    <t>6/12/2018 07:00</t>
  </si>
  <si>
    <t>6/14/2018 07:00</t>
  </si>
  <si>
    <t>6/19/2018 07:00</t>
  </si>
  <si>
    <t>6/21/2018 07:00</t>
  </si>
  <si>
    <t>6/26/2018 07:00</t>
  </si>
  <si>
    <t>6/28/2018 07:00</t>
  </si>
  <si>
    <t>7/5/2018 07:00</t>
  </si>
  <si>
    <t>7/10/2018 07:00</t>
  </si>
  <si>
    <t>7/12/2018 07:00</t>
  </si>
  <si>
    <t>7/17/2018 07:00</t>
  </si>
  <si>
    <t>7/19/2018 07:00</t>
  </si>
  <si>
    <t>7/24/2018 07:00</t>
  </si>
  <si>
    <t>7/26/2018 07:00</t>
  </si>
  <si>
    <t>7/31/2018 07:00</t>
  </si>
  <si>
    <t>8/2/2018 07:00</t>
  </si>
  <si>
    <t>8/7/2018 07:00</t>
  </si>
  <si>
    <t>8/9/2018 07:00</t>
  </si>
  <si>
    <t>8/14/2018 07:00</t>
  </si>
  <si>
    <t>8/16/2018 07:00</t>
  </si>
  <si>
    <t>8/21/2018 07:00</t>
  </si>
  <si>
    <t>8/28/2018 07:00</t>
  </si>
  <si>
    <t>9/4/2018 07:00</t>
  </si>
  <si>
    <t>9/6/2018 07:00</t>
  </si>
  <si>
    <t>9/11/2018 07:00</t>
  </si>
  <si>
    <t>9/13/2018 07:00</t>
  </si>
  <si>
    <t>9/18/2018 07:00</t>
  </si>
  <si>
    <t>9/20/2018 07:00</t>
  </si>
  <si>
    <t>9/25/2018 07:00</t>
  </si>
  <si>
    <t>9/27/2018 07:00</t>
  </si>
  <si>
    <t>10/2/2018 07:00</t>
  </si>
  <si>
    <t>10/4/2018 07:00</t>
  </si>
  <si>
    <t>10/9/2018 07:00</t>
  </si>
  <si>
    <t>10/11/2018 07:00</t>
  </si>
  <si>
    <t>10/16/2018 07:00</t>
  </si>
  <si>
    <t>10/18/2018 07:00</t>
  </si>
  <si>
    <t>10/23/2018 07:00</t>
  </si>
  <si>
    <t>10/25/2018 07:00</t>
  </si>
  <si>
    <t>10/25/2018 15:03</t>
  </si>
  <si>
    <t>10/26/2018 17:00</t>
  </si>
  <si>
    <t>10/27/2018 15:00</t>
  </si>
  <si>
    <t>10/28/2018 15:00</t>
  </si>
  <si>
    <t>10/29/2018 17:00</t>
  </si>
  <si>
    <t>10/30/2018 15:00</t>
  </si>
  <si>
    <t>11/1/2018 07:00</t>
  </si>
  <si>
    <t>11/6/2018 07:00</t>
  </si>
  <si>
    <t>11/8/2018 07:00</t>
  </si>
  <si>
    <t>11/15/2018 07:00</t>
  </si>
  <si>
    <t>11/20/2018 07:00</t>
  </si>
  <si>
    <t>11/22/2018 07:00</t>
  </si>
  <si>
    <t>11/29/2018 07:00</t>
  </si>
  <si>
    <t>12/4/2018 07:00</t>
  </si>
  <si>
    <t>12/6/2018 07:00</t>
  </si>
  <si>
    <t>12/11/2018 07:00</t>
  </si>
  <si>
    <t>12/13/2018 07:00</t>
  </si>
  <si>
    <t>12/18/2018 07:00</t>
  </si>
  <si>
    <t>12/20/2018 07:00</t>
  </si>
  <si>
    <t>12/25/2018 07:00</t>
  </si>
  <si>
    <t>1/1/2019 07:00</t>
  </si>
  <si>
    <t>1/3/2019 07:00</t>
  </si>
  <si>
    <t>1/8/2019 07:00</t>
  </si>
  <si>
    <t>1/10/2019 07:00</t>
  </si>
  <si>
    <t>1/15/2019 07:00</t>
  </si>
  <si>
    <t>1/17/2019 07:00</t>
  </si>
  <si>
    <t>1/22/2019 07:00</t>
  </si>
  <si>
    <t>1/24/2019 07:00</t>
  </si>
  <si>
    <t>1/29/2019 15:00</t>
  </si>
  <si>
    <t>1/31/2019 07:00</t>
  </si>
  <si>
    <t>2/5/2019 07:00</t>
  </si>
  <si>
    <t>2/7/2019 07:00</t>
  </si>
  <si>
    <t>2/12/2019 07:00</t>
  </si>
  <si>
    <t>2/14/2019 07:00</t>
  </si>
  <si>
    <t>2/19/2019 07:00</t>
  </si>
  <si>
    <t>2/21/2019 07:00</t>
  </si>
  <si>
    <t>2/26/2019 07:00</t>
  </si>
  <si>
    <t>2/28/2019 07:00</t>
  </si>
  <si>
    <t>3/5/2019 07:00</t>
  </si>
  <si>
    <t>3/7/2019 07:00</t>
  </si>
  <si>
    <t>3/12/2019 07:00</t>
  </si>
  <si>
    <t>3/19/2019 07:00</t>
  </si>
  <si>
    <t>3/26/2019 07:00</t>
  </si>
  <si>
    <t>3/28/2019 07:00</t>
  </si>
  <si>
    <t>4/4/2019 07:00</t>
  </si>
  <si>
    <t>4/9/2019 07:00</t>
  </si>
  <si>
    <t>4/11/2019 07:00</t>
  </si>
  <si>
    <t>4/18/2019 07:00</t>
  </si>
  <si>
    <t>9/10/2019 07:00</t>
  </si>
  <si>
    <t>9/12/2019 07:00</t>
  </si>
  <si>
    <t>9/17/2019 07:00</t>
  </si>
  <si>
    <t>9/19/2019 07:00</t>
  </si>
  <si>
    <t>9/24/2019 07:00</t>
  </si>
  <si>
    <t>9/26/2019 07:00</t>
  </si>
  <si>
    <t>10/1/2019 07:00</t>
  </si>
  <si>
    <t>10/3/2019 07:00</t>
  </si>
  <si>
    <t>10/8/2019 07:00</t>
  </si>
  <si>
    <t>10/10/2019 07:00</t>
  </si>
  <si>
    <t>10/17/2019 07:00</t>
  </si>
  <si>
    <t>10/22/2019 07:00</t>
  </si>
  <si>
    <t>10/24/2019 07:00</t>
  </si>
  <si>
    <t>10/29/2019 07:00</t>
  </si>
  <si>
    <t>10/31/2019 07:00</t>
  </si>
  <si>
    <t>11/5/2019 07:00</t>
  </si>
  <si>
    <t>11/12/2019 07:00</t>
  </si>
  <si>
    <t>11/14/2019 07:00</t>
  </si>
  <si>
    <t>11/19/2019 07:00</t>
  </si>
  <si>
    <t>11/21/2019 07:00</t>
  </si>
  <si>
    <t>11/26/2019 07:00</t>
  </si>
  <si>
    <t>October 2, 2015 to  April 1, 2016</t>
  </si>
  <si>
    <t>September 28, 2017 to May 7, 2018</t>
  </si>
  <si>
    <t>Initial Salt Outage</t>
  </si>
  <si>
    <t>Final Salt Outage</t>
  </si>
  <si>
    <t>Inlet Moisture</t>
  </si>
  <si>
    <t>Outlet Moisture</t>
  </si>
  <si>
    <t>SN4406H2O</t>
  </si>
  <si>
    <t>SN4407H2O</t>
  </si>
  <si>
    <t>SN4406H2O - SnapShot</t>
  </si>
  <si>
    <t>SN4407H2O - SnapShot</t>
  </si>
  <si>
    <t>Actual Depletion Rate (mm)</t>
  </si>
  <si>
    <t>Kero Feed (MBSD)</t>
  </si>
  <si>
    <t>SN4410PH</t>
  </si>
  <si>
    <t>D-4403 pH</t>
  </si>
  <si>
    <t>D-4403 level</t>
  </si>
  <si>
    <t>D-4406 level</t>
  </si>
  <si>
    <t>Kerosene Temperature</t>
  </si>
  <si>
    <t>SN4410PH - SnapShot</t>
  </si>
  <si>
    <t>D-4403 level (%)</t>
  </si>
  <si>
    <t>D-4406 level (%)</t>
  </si>
  <si>
    <t>Kero Temp (deg C)</t>
  </si>
  <si>
    <t>PHDGetData("PBR-PHD-SHADOW", 'Regression Fetch'!$C$6:$E$6, 'Regression Fetch'!$C$2, 'Regression Fetch'!$C$3, "", "Snapshot", "1D", 0, "Before", UNI_RET_UNIT+UNI_RET_TIME+UNI_RET_VALUE, UNI_PRES_HEADINGS+UNI_PRES_MERGED)</t>
  </si>
  <si>
    <t>LDIC44006.pv</t>
  </si>
  <si>
    <t>LDIC44008.pv</t>
  </si>
  <si>
    <t>LDIC44006.pv - Average</t>
  </si>
  <si>
    <t>LDIC44008.pv - Average</t>
  </si>
  <si>
    <t>PHDGetData("PBR-PHD-SHADOW", 'Regression Fetch'!$G$6:$I$6, 'Regression Fetch'!$C$2, 'Regression Fetch'!$C$3, "", "Average", "1D", 0, "Before", UNI_RET_UNIT+UNI_RET_TIME+UNI_RET_VALUE, UNI_PRES_HEADINGS+UNI_PRES_MERGED)</t>
  </si>
  <si>
    <t>Assumptions</t>
  </si>
  <si>
    <t>1. Depletion rate is evenly distributed per timeframe (i.e. it is constant in each duration prior salt topping)</t>
  </si>
  <si>
    <t>2. Kero Feed, Kero Temp, D-4403 level and D-4406 level are averaged per day</t>
  </si>
  <si>
    <t>3. D-4403 previous pH is copied to the next day until new sample result is posted (snapshot)</t>
  </si>
  <si>
    <t>4. Delta Moisture is deemed unreliable due to insufficiency of data as proven by comparison to actual</t>
  </si>
  <si>
    <t>DepRate</t>
  </si>
  <si>
    <t>KerFeed</t>
  </si>
  <si>
    <t>KerTemp</t>
  </si>
  <si>
    <t>WaterpH</t>
  </si>
  <si>
    <t>WaterLev</t>
  </si>
  <si>
    <t>BrineLev</t>
  </si>
  <si>
    <t>Results (Rstudio)</t>
  </si>
  <si>
    <t>Null Hypothesis, Ho = There is no relationship between all independent variables, x, (i.e. KerFeed, KerTemp, WaterpH, WaterLev and BrineLev) and DepRate, y.</t>
  </si>
  <si>
    <t>Alternative Hypothesis, Ha = There is some relationship between x's and y</t>
  </si>
  <si>
    <t>y</t>
  </si>
  <si>
    <t>=</t>
  </si>
  <si>
    <r>
      <t>x</t>
    </r>
    <r>
      <rPr>
        <vertAlign val="subscript"/>
        <sz val="11"/>
        <color theme="1"/>
        <rFont val="Calibri"/>
        <family val="2"/>
        <scheme val="minor"/>
      </rPr>
      <t>1</t>
    </r>
  </si>
  <si>
    <r>
      <t>x</t>
    </r>
    <r>
      <rPr>
        <vertAlign val="subscript"/>
        <sz val="11"/>
        <color theme="1"/>
        <rFont val="Calibri"/>
        <family val="2"/>
        <scheme val="minor"/>
      </rPr>
      <t>2</t>
    </r>
  </si>
  <si>
    <r>
      <t>x</t>
    </r>
    <r>
      <rPr>
        <vertAlign val="subscript"/>
        <sz val="11"/>
        <color theme="1"/>
        <rFont val="Calibri"/>
        <family val="2"/>
        <scheme val="minor"/>
      </rPr>
      <t>3</t>
    </r>
  </si>
  <si>
    <r>
      <t>x</t>
    </r>
    <r>
      <rPr>
        <vertAlign val="subscript"/>
        <sz val="11"/>
        <color theme="1"/>
        <rFont val="Calibri"/>
        <family val="2"/>
        <scheme val="minor"/>
      </rPr>
      <t>4</t>
    </r>
  </si>
  <si>
    <r>
      <t>x</t>
    </r>
    <r>
      <rPr>
        <vertAlign val="subscript"/>
        <sz val="11"/>
        <color theme="1"/>
        <rFont val="Calibri"/>
        <family val="2"/>
        <scheme val="minor"/>
      </rPr>
      <t>5</t>
    </r>
  </si>
  <si>
    <t>depletion rate, mm</t>
  </si>
  <si>
    <t>kerosene temperature, deg C</t>
  </si>
  <si>
    <t>D-4403 Water pH</t>
  </si>
  <si>
    <t>D-4403 Level, %</t>
  </si>
  <si>
    <t>D-4406 Level, %</t>
  </si>
  <si>
    <t>increase in kero feed increases depletion rate</t>
  </si>
  <si>
    <t>kerosene feed flowrate, MBSD</t>
  </si>
  <si>
    <t>increase in kero feed flowrate increases depletion rate</t>
  </si>
  <si>
    <t>increase in pH increases depletion rate (i.e. caustic is carried-over to D-4404)</t>
  </si>
  <si>
    <t>increase in level increases depletion rate (i.e.due to upflow configuration, water carryover is expected if D-4403 level is high)</t>
  </si>
  <si>
    <t>increase in level symbolizes increase in depletion rate (i.e. brine is discarded from D-4404 due to dissolution)</t>
  </si>
  <si>
    <t>Supervised Learning Independent Variable (Depletion Rate) and Chosen Regressors</t>
  </si>
  <si>
    <r>
      <rPr>
        <b/>
        <sz val="11"/>
        <color theme="1"/>
        <rFont val="Calibri"/>
        <family val="2"/>
        <scheme val="minor"/>
      </rPr>
      <t>Statement of the Problem:</t>
    </r>
    <r>
      <rPr>
        <sz val="11"/>
        <color theme="1"/>
        <rFont val="Calibri"/>
        <family val="2"/>
        <scheme val="minor"/>
      </rPr>
      <t xml:space="preserve"> Depletion Rate Estimation is not accurate - often needing more salt than declared</t>
    </r>
  </si>
  <si>
    <t>Expected Behavior</t>
  </si>
  <si>
    <t>Training Set Model Result</t>
  </si>
  <si>
    <r>
      <t>1.285836</t>
    </r>
    <r>
      <rPr>
        <sz val="11"/>
        <color rgb="FFFF0000"/>
        <rFont val="Calibri"/>
        <family val="2"/>
        <scheme val="minor"/>
      </rPr>
      <t>x</t>
    </r>
    <r>
      <rPr>
        <vertAlign val="subscript"/>
        <sz val="11"/>
        <color rgb="FFFF0000"/>
        <rFont val="Calibri"/>
        <family val="2"/>
        <scheme val="minor"/>
      </rPr>
      <t>1</t>
    </r>
  </si>
  <si>
    <t>+</t>
  </si>
  <si>
    <r>
      <t>0.292892</t>
    </r>
    <r>
      <rPr>
        <sz val="11"/>
        <color rgb="FFFF0000"/>
        <rFont val="Calibri"/>
        <family val="2"/>
        <scheme val="minor"/>
      </rPr>
      <t>x</t>
    </r>
    <r>
      <rPr>
        <vertAlign val="subscript"/>
        <sz val="11"/>
        <color rgb="FFFF0000"/>
        <rFont val="Calibri"/>
        <family val="2"/>
        <scheme val="minor"/>
      </rPr>
      <t>2</t>
    </r>
  </si>
  <si>
    <r>
      <rPr>
        <sz val="11"/>
        <rFont val="Calibri"/>
        <family val="2"/>
        <scheme val="minor"/>
      </rPr>
      <t>0.083950</t>
    </r>
    <r>
      <rPr>
        <sz val="11"/>
        <color rgb="FFFF0000"/>
        <rFont val="Calibri"/>
        <family val="2"/>
        <scheme val="minor"/>
      </rPr>
      <t>x</t>
    </r>
    <r>
      <rPr>
        <vertAlign val="subscript"/>
        <sz val="11"/>
        <color rgb="FFFF0000"/>
        <rFont val="Calibri"/>
        <family val="2"/>
        <scheme val="minor"/>
      </rPr>
      <t>3</t>
    </r>
  </si>
  <si>
    <r>
      <t>0.030819</t>
    </r>
    <r>
      <rPr>
        <sz val="11"/>
        <color rgb="FFFF0000"/>
        <rFont val="Calibri"/>
        <family val="2"/>
        <scheme val="minor"/>
      </rPr>
      <t>x</t>
    </r>
    <r>
      <rPr>
        <vertAlign val="subscript"/>
        <sz val="11"/>
        <color rgb="FFFF0000"/>
        <rFont val="Calibri"/>
        <family val="2"/>
        <scheme val="minor"/>
      </rPr>
      <t>4</t>
    </r>
  </si>
  <si>
    <r>
      <t>0.037466</t>
    </r>
    <r>
      <rPr>
        <sz val="11"/>
        <color rgb="FFFF0000"/>
        <rFont val="Calibri"/>
        <family val="2"/>
        <scheme val="minor"/>
      </rPr>
      <t>x</t>
    </r>
    <r>
      <rPr>
        <vertAlign val="subscript"/>
        <sz val="11"/>
        <color rgb="FFFF0000"/>
        <rFont val="Calibri"/>
        <family val="2"/>
        <scheme val="minor"/>
      </rPr>
      <t>5</t>
    </r>
  </si>
  <si>
    <t>Hypothesis Testing</t>
  </si>
  <si>
    <t>Result Interpretation</t>
  </si>
  <si>
    <t>Intercept</t>
  </si>
  <si>
    <t>1) Coefficient t - value</t>
  </si>
  <si>
    <t>t-value</t>
  </si>
  <si>
    <t>The coefficient t-value is a measure of how many standard deviations our coefficient estimation is far away from 0. We want it to be far away from 0 as this would indicate we could reject the null hypothesis. D-4403 water pH is significantly nearer to 0 than other variables (failing to reject the null hypothesis), hence, there is no significant relationship between D-4403 water pH and depletion rate.</t>
  </si>
  <si>
    <t>2) Coefficient p-value, Pr(&gt;t)</t>
  </si>
  <si>
    <t>p-value</t>
  </si>
  <si>
    <t>&lt;2e-16</t>
  </si>
  <si>
    <t>p-value &gt; 0.05, failing to reject the null hypothesis</t>
  </si>
  <si>
    <t>reject null hypothesis</t>
  </si>
  <si>
    <t>RSE is the average amount that the response (Depletion Rate) will deviate from the true regression line. In this model, the actual depletion rate can deviate from the true regression line by approximately 1.473 mm - calculated with 1,248 degrees of freedom. DOF are the number of data points that went into the estimation of the parameters used after taking into account the parameters (5 variables, 1 intercept)</t>
  </si>
  <si>
    <t>3) Residual Standard Error</t>
  </si>
  <si>
    <r>
      <t>R</t>
    </r>
    <r>
      <rPr>
        <vertAlign val="superscript"/>
        <sz val="11"/>
        <color theme="1"/>
        <rFont val="Calibri"/>
        <family val="2"/>
        <scheme val="minor"/>
      </rPr>
      <t>2</t>
    </r>
    <r>
      <rPr>
        <sz val="11"/>
        <color theme="1"/>
        <rFont val="Calibri"/>
        <family val="2"/>
        <scheme val="minor"/>
      </rPr>
      <t xml:space="preserve"> is called the coefficient of determination - it shows the amount of variability in the response variable that can be explained by the fitted regression model. Value ranges from 0 to 1 - where values nearer 1 means better fit. R</t>
    </r>
    <r>
      <rPr>
        <vertAlign val="superscript"/>
        <sz val="11"/>
        <color theme="1"/>
        <rFont val="Calibri"/>
        <family val="2"/>
        <scheme val="minor"/>
      </rPr>
      <t>2</t>
    </r>
    <r>
      <rPr>
        <sz val="11"/>
        <color theme="1"/>
        <rFont val="Calibri"/>
        <family val="2"/>
        <scheme val="minor"/>
      </rPr>
      <t xml:space="preserve"> is 0.8457 - meaning 84.57% of the variance in depletion rate is explained by the chosen predictor variables.
Note that an increase in predictor variables increases R</t>
    </r>
    <r>
      <rPr>
        <vertAlign val="superscript"/>
        <sz val="11"/>
        <color theme="1"/>
        <rFont val="Calibri"/>
        <family val="2"/>
        <scheme val="minor"/>
      </rPr>
      <t>2</t>
    </r>
    <r>
      <rPr>
        <sz val="11"/>
        <color theme="1"/>
        <rFont val="Calibri"/>
        <family val="2"/>
        <scheme val="minor"/>
      </rPr>
      <t xml:space="preserve"> - making it unreliable. Hence, R</t>
    </r>
    <r>
      <rPr>
        <vertAlign val="superscript"/>
        <sz val="11"/>
        <color theme="1"/>
        <rFont val="Calibri"/>
        <family val="2"/>
        <scheme val="minor"/>
      </rPr>
      <t>2</t>
    </r>
    <r>
      <rPr>
        <sz val="11"/>
        <color theme="1"/>
        <rFont val="Calibri"/>
        <family val="2"/>
        <scheme val="minor"/>
      </rPr>
      <t>adj was introduced to take into account the number of variables. For this model, R</t>
    </r>
    <r>
      <rPr>
        <vertAlign val="superscript"/>
        <sz val="11"/>
        <color theme="1"/>
        <rFont val="Calibri"/>
        <family val="2"/>
        <scheme val="minor"/>
      </rPr>
      <t>2</t>
    </r>
    <r>
      <rPr>
        <sz val="11"/>
        <color theme="1"/>
        <rFont val="Calibri"/>
        <family val="2"/>
        <scheme val="minor"/>
      </rPr>
      <t>adj and R</t>
    </r>
    <r>
      <rPr>
        <vertAlign val="superscript"/>
        <sz val="11"/>
        <color theme="1"/>
        <rFont val="Calibri"/>
        <family val="2"/>
        <scheme val="minor"/>
      </rPr>
      <t>2</t>
    </r>
    <r>
      <rPr>
        <sz val="11"/>
        <color theme="1"/>
        <rFont val="Calibri"/>
        <family val="2"/>
        <scheme val="minor"/>
      </rPr>
      <t xml:space="preserve"> values are almost similar.</t>
    </r>
  </si>
  <si>
    <t>4) Multiple R-squared and Adjusted R-squared</t>
  </si>
  <si>
    <t>5) F-statistic</t>
  </si>
  <si>
    <t>Overall p-value is &lt;2e-16</t>
  </si>
  <si>
    <r>
      <t>Assumptions of SLRM that must be checked and passed before using the model (</t>
    </r>
    <r>
      <rPr>
        <sz val="11"/>
        <color rgb="FFFF0000"/>
        <rFont val="Calibri"/>
        <family val="2"/>
        <scheme val="minor"/>
      </rPr>
      <t>remember that correlation is not causality and mathematical assumptions of SLRM must be verified</t>
    </r>
    <r>
      <rPr>
        <sz val="11"/>
        <color theme="1"/>
        <rFont val="Calibri"/>
        <family val="2"/>
        <scheme val="minor"/>
      </rPr>
      <t>)</t>
    </r>
  </si>
  <si>
    <t xml:space="preserve">1. Error Terms has zero mean </t>
  </si>
  <si>
    <t>2. Error Terms has constant variance</t>
  </si>
  <si>
    <t>3. Errors are uncorrelated</t>
  </si>
  <si>
    <t>4. Errors are normally distributed</t>
  </si>
  <si>
    <t>5. Relationship is linear</t>
  </si>
  <si>
    <r>
      <t xml:space="preserve">b) Check if variance is constant and uncorrelated - </t>
    </r>
    <r>
      <rPr>
        <b/>
        <sz val="11"/>
        <color rgb="FF00B050"/>
        <rFont val="Calibri"/>
        <family val="2"/>
        <scheme val="minor"/>
      </rPr>
      <t>OK, residuals doesn’t have a significant trend shown, signifying no variance.</t>
    </r>
  </si>
  <si>
    <t xml:space="preserve">F is a good indicator of whether there is a relationship between our predictor and the response variables. The further the F-statistic from 1, the better it is. Generally, when the number of data points is large, an F-statistic that is only a little bit larger than 1 is already sufficient to reject the null hypothesis. The reverse is true as if the number of data points is small, a large F-statistic is required to be able to ascertain that there may be a relationship between the variables. For this model, F-statistic is significantly larger than 1 at 1368 on 5 and 1248 DOF. </t>
  </si>
  <si>
    <t xml:space="preserve">Interpretations </t>
  </si>
  <si>
    <t>Model Evaluation and Model Adequacy Checking</t>
  </si>
  <si>
    <r>
      <t xml:space="preserve">c) Check for Confidence Interval - How accurate is our prediction? Are there outliers? - </t>
    </r>
    <r>
      <rPr>
        <b/>
        <sz val="11"/>
        <color rgb="FF00B050"/>
        <rFont val="Calibri"/>
        <family val="2"/>
        <scheme val="minor"/>
      </rPr>
      <t>OK, minimal outliers (beyond red line)</t>
    </r>
  </si>
  <si>
    <t xml:space="preserve">Look for cases outside of the dashed line (Cook's distance). When outliers are outside of the Cook's Distance, these outliers are influential to the regression results. The regression results will be altered if we exclude those cases. </t>
  </si>
  <si>
    <t>Simple Linear Regression Model (SLRM) Assumptions</t>
  </si>
  <si>
    <t>Reduced Regression Model</t>
  </si>
  <si>
    <r>
      <t xml:space="preserve">a) Check for Normality (via R Normal Q-Q Plot) and Residual Mean - </t>
    </r>
    <r>
      <rPr>
        <b/>
        <sz val="11"/>
        <color rgb="FF00B050"/>
        <rFont val="Calibri"/>
        <family val="2"/>
        <scheme val="minor"/>
      </rPr>
      <t>OK, residuals follow normal distribution and Residual Mean is 0</t>
    </r>
  </si>
  <si>
    <t>Disregarding D-4403 pH</t>
  </si>
  <si>
    <t>Actual DepRate</t>
  </si>
  <si>
    <t xml:space="preserve">Actual </t>
  </si>
  <si>
    <t>Predicted</t>
  </si>
  <si>
    <t>Predicted DepRate</t>
  </si>
  <si>
    <r>
      <t>DepRate (y</t>
    </r>
    <r>
      <rPr>
        <vertAlign val="subscript"/>
        <sz val="11"/>
        <color theme="1"/>
        <rFont val="Calibri"/>
        <family val="2"/>
        <scheme val="minor"/>
      </rPr>
      <t>estimate</t>
    </r>
    <r>
      <rPr>
        <sz val="11"/>
        <color theme="1"/>
        <rFont val="Calibri"/>
        <family val="2"/>
        <scheme val="minor"/>
      </rPr>
      <t>), mm</t>
    </r>
  </si>
  <si>
    <t>November 27, 2018 to June 7, 2019</t>
  </si>
  <si>
    <t>Salt height from last loading (from top manway), mm</t>
  </si>
  <si>
    <t>Salt Density Loaded</t>
  </si>
  <si>
    <t>Salt height after topping (from top manway), mm</t>
  </si>
  <si>
    <t>As found Salt height (from top manway), mm</t>
  </si>
  <si>
    <t>May 2018</t>
  </si>
  <si>
    <r>
      <rPr>
        <b/>
        <i/>
        <sz val="11"/>
        <color theme="1" tint="0.499984740745262"/>
        <rFont val="Calibri"/>
        <family val="2"/>
        <scheme val="minor"/>
      </rPr>
      <t xml:space="preserve">Commissioning </t>
    </r>
    <r>
      <rPr>
        <sz val="11"/>
        <color theme="1" tint="0.499984740745262"/>
        <rFont val="Calibri"/>
        <family val="2"/>
        <scheme val="minor"/>
      </rPr>
      <t>December 2014</t>
    </r>
  </si>
  <si>
    <t>November 2018</t>
  </si>
  <si>
    <t>June 2019</t>
  </si>
  <si>
    <t>June 7, 2019 to
January 10, 2020</t>
  </si>
  <si>
    <t>January 2020</t>
  </si>
  <si>
    <t>Salt Lost, mm</t>
  </si>
  <si>
    <t>SALT TOPPING HISTORY</t>
  </si>
  <si>
    <t>22,300 kg loaded</t>
  </si>
  <si>
    <t>11,900 kg loaded</t>
  </si>
  <si>
    <t>14,650 kg loaded</t>
  </si>
  <si>
    <t>Complete Changeout
629 bags</t>
  </si>
  <si>
    <t>No recorded number of bags, density assumed similar to previous</t>
  </si>
  <si>
    <r>
      <t>0. y</t>
    </r>
    <r>
      <rPr>
        <vertAlign val="subscript"/>
        <sz val="11"/>
        <color theme="1"/>
        <rFont val="Calibri"/>
        <family val="2"/>
        <scheme val="minor"/>
      </rPr>
      <t>predict</t>
    </r>
    <r>
      <rPr>
        <sz val="11"/>
        <color theme="1"/>
        <rFont val="Calibri"/>
        <family val="2"/>
        <scheme val="minor"/>
      </rPr>
      <t xml:space="preserve"> chosen is in terms of mm/day and not lbs/MB per day since lbs/MB is density dependent. Changes in density creates ambiguity (multiple salt densities make computations messy)</t>
    </r>
  </si>
  <si>
    <t>October 2, 2015 to April 1, 2016</t>
  </si>
  <si>
    <t>Model - Training Set</t>
  </si>
  <si>
    <t>Model - Test Set</t>
  </si>
  <si>
    <t>Predicted Depletion Rate</t>
  </si>
  <si>
    <t>Percent Error</t>
  </si>
  <si>
    <t>A</t>
  </si>
  <si>
    <t>B</t>
  </si>
  <si>
    <t>C</t>
  </si>
  <si>
    <t>Percent Errors</t>
  </si>
  <si>
    <t>Salt Topping Activities</t>
  </si>
  <si>
    <t>*High percent error in 2nd and 3rd test set signifies that chosen training set does not represent the whole data population
*Conduct cross-validation (Repetitive K-fold cross-validation) to find optimum Training Set</t>
  </si>
  <si>
    <t>K-fold Cross-validations (KCV)</t>
  </si>
  <si>
    <t xml:space="preserve">The KCV method evaluates the model performance on different subset of the training data and then calculate the average prediction error rate. </t>
  </si>
  <si>
    <t>The algorithm is as follows:</t>
  </si>
  <si>
    <t>1. Randomly split data set into k-subsets (or k-fold)</t>
  </si>
  <si>
    <t>2. Reserve on subset and then train the model on all other subsets</t>
  </si>
  <si>
    <t>3. Test the model on the reserved subset and record the prediction error</t>
  </si>
  <si>
    <t>4. Repeats the process until each k subsets has served as the test set</t>
  </si>
  <si>
    <t>5. Compute the average of the k-recorded errors This is called the cross-validation error serving as the performance metric of for the model</t>
  </si>
  <si>
    <t>Heuristics</t>
  </si>
  <si>
    <t>Lower value of k is more biased and hence undesirable. On the other hand, higher value of k is less biased, but can suffer from large variability. In practice, one typically performs KCV using k = 5 or k = 10, as these values have been shown empirically to yield test error estimates that suffer neither from excessively high bias nor from high variance.</t>
  </si>
  <si>
    <t>Performance Metrics</t>
  </si>
  <si>
    <t>1) Mean Absolute Error (MAE)</t>
  </si>
  <si>
    <t>MAE measures the average magnitude of the errors in a set of prediction, without considering their direction. It’s the average over the test sample of the absolute differences between prediction and actual observation where all individual differences have equal weights.</t>
  </si>
  <si>
    <t>2) Root Mean Square Error (RMSE)</t>
  </si>
  <si>
    <t>RMSE is a quadratic scoring rule that also measures the average magnitude of the error (mimics euclidean distance formula). It’s the square root of the average of the squared differences between prediction and actual observation.
Since the errors are squared before they are averaged, the RMSE gives a relatively high weight to large errors. This means that the RMSE should be more useful when large errors are particularly undesirable.</t>
  </si>
  <si>
    <t>*Both metrics are negatively oriented scores, which means lower values are better</t>
  </si>
  <si>
    <t>RMSE</t>
  </si>
  <si>
    <t>R2</t>
  </si>
  <si>
    <t>MAE</t>
  </si>
  <si>
    <t>optimum</t>
  </si>
  <si>
    <t>k (folds)</t>
  </si>
  <si>
    <t>n (iterations)</t>
  </si>
  <si>
    <t>no optimum result</t>
  </si>
  <si>
    <t>Therefore, optimum combination is (10,10) - (k,n), or 10 folds with 10 iterations</t>
  </si>
  <si>
    <t>(10,10) Result</t>
  </si>
  <si>
    <t>Predicted Depletion Rate(mm)</t>
  </si>
  <si>
    <t>Cumulative</t>
  </si>
  <si>
    <t>Model - Cross Validation</t>
  </si>
  <si>
    <t>ECPLev</t>
  </si>
  <si>
    <t>ClaydP</t>
  </si>
  <si>
    <t>ClayOP</t>
  </si>
  <si>
    <t>(Intercept)</t>
  </si>
  <si>
    <t xml:space="preserve"> KerFeed</t>
  </si>
  <si>
    <t xml:space="preserve"> KerTemp</t>
  </si>
  <si>
    <t xml:space="preserve"> WaterLev</t>
  </si>
  <si>
    <t xml:space="preserve">  WaterpH</t>
  </si>
  <si>
    <t xml:space="preserve"> ECPLev</t>
  </si>
  <si>
    <t xml:space="preserve"> ClaydP</t>
  </si>
  <si>
    <t xml:space="preserve"> ClayOP</t>
  </si>
  <si>
    <t>PLS/PCA</t>
  </si>
  <si>
    <t>Log Transformed</t>
  </si>
  <si>
    <t>WCBootLev</t>
  </si>
  <si>
    <t>ECPdP</t>
  </si>
  <si>
    <t>ReactorIP</t>
  </si>
  <si>
    <t>ReactordP</t>
  </si>
  <si>
    <t>ReactorCauLev</t>
  </si>
  <si>
    <t>log form</t>
  </si>
  <si>
    <t>Log-Linear</t>
  </si>
  <si>
    <t>predict3</t>
  </si>
  <si>
    <t>predict2</t>
  </si>
  <si>
    <t>predict1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</si>
</sst>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0"/>
    <numFmt numFmtId="165" formatCode="0.0000"/>
    <numFmt numFmtId="166" formatCode="0.0"/>
    <numFmt numFmtId="167" formatCode="mm/dd/yy;@"/>
    <numFmt numFmtId="168" formatCode="0.000000"/>
    <numFmt numFmtId="169" formatCode="0.00000000"/>
    <numFmt numFmtId="170" formatCode="0.000"/>
    <numFmt numFmtId="171" formatCode="[$-F800]dddd\,\ mmmm\ dd\,\ yyyy"/>
  </numFmts>
  <fonts count="50">
    <font>
      <sz val="11"/>
      <color theme="1"/>
      <name val="Calibri"/>
      <family val="2"/>
      <scheme val="minor"/>
    </font>
    <font>
      <sz val="11"/>
      <color theme="1"/>
      <name val="Calibri"/>
      <family val="2"/>
      <scheme val="minor"/>
    </font>
    <font>
      <sz val="11"/>
      <color theme="0" tint="-0.249977111117893"/>
      <name val="Calibri"/>
      <family val="2"/>
      <scheme val="minor"/>
    </font>
    <font>
      <sz val="9"/>
      <color indexed="81"/>
      <name val="Tahoma"/>
      <family val="2"/>
    </font>
    <font>
      <b/>
      <sz val="9"/>
      <color indexed="81"/>
      <name val="Tahoma"/>
      <family val="2"/>
    </font>
    <font>
      <b/>
      <sz val="8"/>
      <color indexed="81"/>
      <name val="Tahoma"/>
      <family val="2"/>
    </font>
    <font>
      <sz val="8"/>
      <color indexed="81"/>
      <name val="Tahoma"/>
      <family val="2"/>
    </font>
    <font>
      <sz val="11"/>
      <color theme="1"/>
      <name val="GreekC"/>
    </font>
    <font>
      <b/>
      <sz val="11"/>
      <color theme="0"/>
      <name val="Calibri"/>
      <family val="2"/>
      <scheme val="minor"/>
    </font>
    <font>
      <sz val="11"/>
      <color rgb="FFFF0000"/>
      <name val="Calibri"/>
      <family val="2"/>
      <scheme val="minor"/>
    </font>
    <font>
      <b/>
      <sz val="11"/>
      <color theme="1"/>
      <name val="Calibri"/>
      <family val="2"/>
      <scheme val="minor"/>
    </font>
    <font>
      <sz val="11"/>
      <color theme="0" tint="-0.499984740745262"/>
      <name val="Calibri"/>
      <family val="2"/>
      <scheme val="minor"/>
    </font>
    <font>
      <sz val="11"/>
      <color theme="7" tint="0.79998168889431442"/>
      <name val="Calibri"/>
      <family val="2"/>
      <scheme val="minor"/>
    </font>
    <font>
      <sz val="11"/>
      <color theme="1" tint="0.14999847407452621"/>
      <name val="Calibri"/>
      <family val="2"/>
      <scheme val="minor"/>
    </font>
    <font>
      <b/>
      <i/>
      <sz val="11"/>
      <color theme="1" tint="0.14999847407452621"/>
      <name val="Calibri"/>
      <family val="2"/>
      <scheme val="minor"/>
    </font>
    <font>
      <b/>
      <sz val="11"/>
      <color theme="1" tint="0.14999847407452621"/>
      <name val="Calibri"/>
      <family val="2"/>
      <scheme val="minor"/>
    </font>
    <font>
      <b/>
      <u/>
      <sz val="12"/>
      <color theme="0"/>
      <name val="Calibri"/>
      <family val="2"/>
      <scheme val="minor"/>
    </font>
    <font>
      <i/>
      <sz val="10.5"/>
      <name val="Calibri"/>
      <family val="2"/>
      <scheme val="minor"/>
    </font>
    <font>
      <sz val="10.5"/>
      <color theme="1"/>
      <name val="Calibri"/>
      <family val="2"/>
      <scheme val="minor"/>
    </font>
    <font>
      <sz val="10.5"/>
      <color rgb="FF002060"/>
      <name val="Calibri"/>
      <family val="2"/>
      <scheme val="minor"/>
    </font>
    <font>
      <sz val="10.5"/>
      <name val="Calibri"/>
      <family val="2"/>
      <scheme val="minor"/>
    </font>
    <font>
      <b/>
      <sz val="10.5"/>
      <color theme="1"/>
      <name val="Calibri"/>
      <family val="2"/>
      <scheme val="minor"/>
    </font>
    <font>
      <b/>
      <sz val="10.5"/>
      <name val="Calibri"/>
      <family val="2"/>
      <scheme val="minor"/>
    </font>
    <font>
      <sz val="11"/>
      <color theme="4" tint="-0.249977111117893"/>
      <name val="Calibri"/>
      <family val="2"/>
      <scheme val="minor"/>
    </font>
    <font>
      <b/>
      <sz val="20"/>
      <color theme="1"/>
      <name val="Bahnschrift SemiBold SemiConden"/>
      <family val="2"/>
    </font>
    <font>
      <b/>
      <sz val="11"/>
      <name val="Calibri"/>
      <family val="2"/>
      <scheme val="minor"/>
    </font>
    <font>
      <sz val="22"/>
      <color theme="1"/>
      <name val="AMGDT"/>
    </font>
    <font>
      <sz val="24"/>
      <color theme="1"/>
      <name val="AMGDT"/>
    </font>
    <font>
      <b/>
      <sz val="14"/>
      <color theme="1"/>
      <name val="Bahnschrift SemiBold SemiConden"/>
      <family val="2"/>
    </font>
    <font>
      <b/>
      <sz val="12"/>
      <color theme="1"/>
      <name val="Bahnschrift SemiBold SemiConden"/>
      <family val="2"/>
    </font>
    <font>
      <sz val="11"/>
      <name val="Calibri"/>
      <family val="2"/>
      <scheme val="minor"/>
    </font>
    <font>
      <sz val="11"/>
      <color rgb="FF305496"/>
      <name val="Calibri"/>
      <family val="2"/>
      <scheme val="minor"/>
    </font>
    <font>
      <sz val="11"/>
      <color theme="5" tint="0.79998168889431442"/>
      <name val="Calibri"/>
      <family val="2"/>
      <scheme val="minor"/>
    </font>
    <font>
      <b/>
      <sz val="16"/>
      <color theme="1"/>
      <name val="Calibri"/>
      <family val="2"/>
      <scheme val="minor"/>
    </font>
    <font>
      <vertAlign val="subscript"/>
      <sz val="11"/>
      <color theme="1"/>
      <name val="Calibri"/>
      <family val="2"/>
      <scheme val="minor"/>
    </font>
    <font>
      <vertAlign val="subscript"/>
      <sz val="11"/>
      <color rgb="FFFF0000"/>
      <name val="Calibri"/>
      <family val="2"/>
      <scheme val="minor"/>
    </font>
    <font>
      <b/>
      <sz val="11"/>
      <color rgb="FF00B0F0"/>
      <name val="Calibri"/>
      <family val="2"/>
      <scheme val="minor"/>
    </font>
    <font>
      <sz val="11"/>
      <color theme="0"/>
      <name val="Calibri"/>
      <family val="2"/>
      <scheme val="minor"/>
    </font>
    <font>
      <vertAlign val="superscript"/>
      <sz val="11"/>
      <color theme="1"/>
      <name val="Calibri"/>
      <family val="2"/>
      <scheme val="minor"/>
    </font>
    <font>
      <i/>
      <sz val="11"/>
      <color theme="5" tint="-0.499984740745262"/>
      <name val="Calibri"/>
      <family val="2"/>
      <scheme val="minor"/>
    </font>
    <font>
      <sz val="11"/>
      <color theme="5" tint="-0.499984740745262"/>
      <name val="Calibri"/>
      <family val="2"/>
      <scheme val="minor"/>
    </font>
    <font>
      <b/>
      <sz val="11"/>
      <color rgb="FF00B050"/>
      <name val="Calibri"/>
      <family val="2"/>
      <scheme val="minor"/>
    </font>
    <font>
      <i/>
      <sz val="11"/>
      <color theme="1"/>
      <name val="Calibri"/>
      <family val="2"/>
      <scheme val="minor"/>
    </font>
    <font>
      <sz val="11"/>
      <color theme="1" tint="0.499984740745262"/>
      <name val="Calibri"/>
      <family val="2"/>
      <scheme val="minor"/>
    </font>
    <font>
      <b/>
      <i/>
      <sz val="11"/>
      <color theme="1" tint="0.499984740745262"/>
      <name val="Calibri"/>
      <family val="2"/>
      <scheme val="minor"/>
    </font>
    <font>
      <sz val="10"/>
      <name val="Lucida Console"/>
      <family val="3"/>
    </font>
    <font>
      <sz val="10"/>
      <color rgb="FFE6E1DC"/>
      <name val="Lucida Console"/>
      <family val="3"/>
    </font>
    <font>
      <sz val="10"/>
      <color theme="1"/>
      <name val="Lucida Console"/>
      <family val="3"/>
    </font>
    <font>
      <sz val="7"/>
      <color rgb="FFFFFFFF"/>
      <name val="Segoe UI"/>
      <family val="2"/>
    </font>
    <font>
      <sz val="7"/>
      <color theme="1"/>
      <name val="Segoe UI"/>
      <family val="2"/>
    </font>
  </fonts>
  <fills count="28">
    <fill>
      <patternFill patternType="none"/>
    </fill>
    <fill>
      <patternFill patternType="gray125"/>
    </fill>
    <fill>
      <patternFill patternType="lightUp">
        <fgColor theme="0" tint="-4.9989318521683403E-2"/>
        <bgColor indexed="65"/>
      </patternFill>
    </fill>
    <fill>
      <patternFill patternType="solid">
        <fgColor theme="7"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darkUp">
        <fgColor theme="0" tint="-0.14996795556505021"/>
        <bgColor indexed="65"/>
      </patternFill>
    </fill>
    <fill>
      <patternFill patternType="solid">
        <fgColor theme="9" tint="0.79998168889431442"/>
        <bgColor indexed="64"/>
      </patternFill>
    </fill>
    <fill>
      <patternFill patternType="solid">
        <fgColor rgb="FFFFFF00"/>
        <bgColor indexed="64"/>
      </patternFill>
    </fill>
    <fill>
      <patternFill patternType="solid">
        <fgColor rgb="FFFFFFB3"/>
        <bgColor indexed="64"/>
      </patternFill>
    </fill>
    <fill>
      <patternFill patternType="solid">
        <fgColor rgb="FF002060"/>
        <bgColor indexed="64"/>
      </patternFill>
    </fill>
    <fill>
      <patternFill patternType="solid">
        <fgColor theme="5" tint="0.39997558519241921"/>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FF"/>
        <bgColor indexed="64"/>
      </patternFill>
    </fill>
    <fill>
      <patternFill patternType="solid">
        <fgColor theme="0"/>
        <bgColor indexed="64"/>
      </patternFill>
    </fill>
    <fill>
      <patternFill patternType="solid">
        <fgColor rgb="FFFCFCFC"/>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rgb="FFFFC000"/>
        <bgColor indexed="64"/>
      </patternFill>
    </fill>
    <fill>
      <patternFill patternType="solid">
        <fgColor rgb="FFFF0000"/>
        <bgColor indexed="64"/>
      </patternFill>
    </fill>
    <fill>
      <patternFill patternType="solid">
        <fgColor rgb="FF4E5C68"/>
        <bgColor indexed="64"/>
      </patternFill>
    </fill>
  </fills>
  <borders count="3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thin">
        <color indexed="64"/>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right style="medium">
        <color rgb="FF0C1F30"/>
      </right>
      <top/>
      <bottom style="medium">
        <color rgb="FF0C1F30"/>
      </bottom>
      <diagonal/>
    </border>
    <border>
      <left/>
      <right/>
      <top style="medium">
        <color rgb="FF0C1F30"/>
      </top>
      <bottom/>
      <diagonal/>
    </border>
  </borders>
  <cellStyleXfs count="2">
    <xf numFmtId="0" fontId="0" fillId="0" borderId="0"/>
    <xf numFmtId="9" fontId="1" fillId="0" borderId="0" applyFont="0" applyFill="0" applyBorder="0" applyAlignment="0" applyProtection="0"/>
  </cellStyleXfs>
  <cellXfs count="317">
    <xf numFmtId="0" fontId="0" fillId="0" borderId="0" xfId="0"/>
    <xf numFmtId="0" fontId="2" fillId="2" borderId="0" xfId="0" applyFont="1" applyFill="1" applyBorder="1" applyAlignment="1">
      <alignment horizontal="center" vertical="center" wrapText="1"/>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wrapText="1"/>
    </xf>
    <xf numFmtId="0" fontId="0" fillId="0" borderId="0" xfId="0" applyAlignment="1">
      <alignment horizontal="right"/>
    </xf>
    <xf numFmtId="0" fontId="0" fillId="0" borderId="0" xfId="0" applyAlignment="1">
      <alignment horizontal="right" wrapText="1"/>
    </xf>
    <xf numFmtId="14" fontId="0" fillId="0" borderId="0" xfId="0" applyNumberFormat="1" applyAlignment="1">
      <alignment horizontal="right"/>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xf>
    <xf numFmtId="0" fontId="11" fillId="6" borderId="0" xfId="0" applyFont="1" applyFill="1" applyAlignment="1">
      <alignment horizontal="center" vertical="center"/>
    </xf>
    <xf numFmtId="0" fontId="0" fillId="0" borderId="0" xfId="0" applyAlignment="1">
      <alignment horizontal="right" vertical="center" wrapText="1"/>
    </xf>
    <xf numFmtId="22" fontId="0" fillId="4" borderId="0" xfId="0" applyNumberFormat="1" applyFill="1" applyAlignment="1">
      <alignment horizontal="center" wrapText="1"/>
    </xf>
    <xf numFmtId="0" fontId="12" fillId="4" borderId="0" xfId="0" applyFont="1" applyFill="1" applyAlignment="1">
      <alignment horizontal="center"/>
    </xf>
    <xf numFmtId="0" fontId="12" fillId="4" borderId="0" xfId="0" applyFont="1" applyFill="1" applyAlignment="1">
      <alignment horizontal="right"/>
    </xf>
    <xf numFmtId="0" fontId="0" fillId="4" borderId="0" xfId="0" applyFill="1" applyAlignment="1">
      <alignment horizontal="center" vertical="center" wrapText="1"/>
    </xf>
    <xf numFmtId="2" fontId="0" fillId="0" borderId="0" xfId="0" applyNumberFormat="1" applyAlignment="1">
      <alignment horizontal="center"/>
    </xf>
    <xf numFmtId="0" fontId="0" fillId="4" borderId="0" xfId="0" applyFill="1" applyAlignment="1">
      <alignment horizontal="center" vertical="center"/>
    </xf>
    <xf numFmtId="0" fontId="0" fillId="7" borderId="0" xfId="0" applyFill="1" applyAlignment="1">
      <alignment horizontal="center" vertical="center" wrapText="1"/>
    </xf>
    <xf numFmtId="0" fontId="0" fillId="5" borderId="0" xfId="0" applyFill="1" applyAlignment="1">
      <alignment horizontal="center" vertical="center" wrapText="1"/>
    </xf>
    <xf numFmtId="2" fontId="13" fillId="9" borderId="0" xfId="0" applyNumberFormat="1" applyFont="1" applyFill="1" applyAlignment="1">
      <alignment horizontal="center"/>
    </xf>
    <xf numFmtId="0" fontId="13" fillId="9" borderId="0" xfId="0" applyFont="1" applyFill="1" applyAlignment="1">
      <alignment horizontal="center" vertical="center"/>
    </xf>
    <xf numFmtId="0" fontId="14" fillId="9" borderId="0" xfId="0" applyFont="1" applyFill="1" applyAlignment="1">
      <alignment horizontal="right" vertical="center"/>
    </xf>
    <xf numFmtId="0" fontId="14" fillId="4" borderId="0" xfId="0" applyFont="1" applyFill="1" applyAlignment="1">
      <alignment horizontal="right" vertical="center"/>
    </xf>
    <xf numFmtId="2" fontId="13" fillId="4" borderId="0" xfId="0" applyNumberFormat="1" applyFont="1" applyFill="1" applyAlignment="1">
      <alignment horizontal="center"/>
    </xf>
    <xf numFmtId="0" fontId="0" fillId="0" borderId="0" xfId="0" applyFill="1" applyAlignment="1">
      <alignment horizontal="center" vertical="center" wrapText="1"/>
    </xf>
    <xf numFmtId="14" fontId="0" fillId="0" borderId="0" xfId="0" applyNumberFormat="1" applyAlignment="1">
      <alignment horizontal="left"/>
    </xf>
    <xf numFmtId="164" fontId="0" fillId="0" borderId="0" xfId="0" applyNumberFormat="1"/>
    <xf numFmtId="0" fontId="0" fillId="0" borderId="0" xfId="0" applyFill="1" applyAlignment="1">
      <alignment horizontal="center" vertical="center"/>
    </xf>
    <xf numFmtId="0" fontId="18" fillId="0" borderId="12" xfId="0" applyFont="1" applyBorder="1"/>
    <xf numFmtId="164" fontId="18" fillId="0" borderId="13" xfId="0" applyNumberFormat="1" applyFont="1" applyBorder="1"/>
    <xf numFmtId="0" fontId="18" fillId="0" borderId="14" xfId="0" applyFont="1" applyBorder="1"/>
    <xf numFmtId="0" fontId="19" fillId="0" borderId="15" xfId="0" applyFont="1" applyBorder="1"/>
    <xf numFmtId="0" fontId="18" fillId="8" borderId="13" xfId="0" applyFont="1" applyFill="1" applyBorder="1"/>
    <xf numFmtId="0" fontId="18" fillId="0" borderId="15" xfId="0" applyFont="1" applyBorder="1"/>
    <xf numFmtId="2" fontId="18" fillId="0" borderId="13" xfId="0" applyNumberFormat="1" applyFont="1" applyBorder="1"/>
    <xf numFmtId="0" fontId="20" fillId="0" borderId="12" xfId="0" applyFont="1" applyBorder="1"/>
    <xf numFmtId="14" fontId="18" fillId="8" borderId="13" xfId="0" applyNumberFormat="1" applyFont="1" applyFill="1" applyBorder="1"/>
    <xf numFmtId="165" fontId="18" fillId="8" borderId="13" xfId="0" applyNumberFormat="1" applyFont="1" applyFill="1" applyBorder="1"/>
    <xf numFmtId="165" fontId="18" fillId="0" borderId="13" xfId="0" applyNumberFormat="1" applyFont="1" applyBorder="1"/>
    <xf numFmtId="167" fontId="18" fillId="8" borderId="13" xfId="0" applyNumberFormat="1" applyFont="1" applyFill="1" applyBorder="1" applyAlignment="1">
      <alignment horizontal="right" vertical="center"/>
    </xf>
    <xf numFmtId="0" fontId="18" fillId="0" borderId="13" xfId="0" applyFont="1" applyBorder="1"/>
    <xf numFmtId="0" fontId="21" fillId="0" borderId="18" xfId="0" applyFont="1" applyBorder="1" applyAlignment="1">
      <alignment horizontal="center"/>
    </xf>
    <xf numFmtId="0" fontId="22" fillId="0" borderId="19" xfId="0" applyFont="1" applyBorder="1" applyAlignment="1">
      <alignment horizontal="center"/>
    </xf>
    <xf numFmtId="0" fontId="18" fillId="0" borderId="20" xfId="0" applyFont="1" applyBorder="1"/>
    <xf numFmtId="0" fontId="21" fillId="5" borderId="13" xfId="0" applyFont="1" applyFill="1" applyBorder="1"/>
    <xf numFmtId="0" fontId="22" fillId="5" borderId="14" xfId="0" applyFont="1" applyFill="1" applyBorder="1"/>
    <xf numFmtId="0" fontId="18" fillId="0" borderId="19" xfId="0" applyFont="1" applyBorder="1"/>
    <xf numFmtId="14" fontId="22" fillId="12" borderId="13" xfId="0" applyNumberFormat="1" applyFont="1" applyFill="1" applyBorder="1"/>
    <xf numFmtId="0" fontId="18" fillId="12" borderId="14" xfId="0" applyFont="1" applyFill="1" applyBorder="1"/>
    <xf numFmtId="2" fontId="22" fillId="5" borderId="13" xfId="0" applyNumberFormat="1" applyFont="1" applyFill="1" applyBorder="1"/>
    <xf numFmtId="14" fontId="22" fillId="12" borderId="6" xfId="0" applyNumberFormat="1" applyFont="1" applyFill="1" applyBorder="1"/>
    <xf numFmtId="0" fontId="18" fillId="12" borderId="7" xfId="0" applyFont="1" applyFill="1" applyBorder="1"/>
    <xf numFmtId="0" fontId="18" fillId="0" borderId="21" xfId="0" applyFont="1" applyBorder="1"/>
    <xf numFmtId="0" fontId="18" fillId="0" borderId="0" xfId="0" applyFont="1"/>
    <xf numFmtId="0" fontId="21" fillId="0" borderId="0" xfId="0" applyFont="1"/>
    <xf numFmtId="0" fontId="21" fillId="0" borderId="0" xfId="0" applyFont="1" applyAlignment="1">
      <alignment horizontal="center"/>
    </xf>
    <xf numFmtId="14" fontId="18" fillId="0" borderId="0" xfId="0" applyNumberFormat="1" applyFont="1"/>
    <xf numFmtId="10" fontId="21" fillId="0" borderId="0" xfId="0" applyNumberFormat="1" applyFont="1"/>
    <xf numFmtId="0" fontId="18" fillId="8" borderId="13" xfId="0" applyNumberFormat="1" applyFont="1" applyFill="1" applyBorder="1" applyAlignment="1">
      <alignment horizontal="right" vertical="center"/>
    </xf>
    <xf numFmtId="0" fontId="18" fillId="0" borderId="22" xfId="0" applyFont="1" applyBorder="1"/>
    <xf numFmtId="164" fontId="10" fillId="0" borderId="0" xfId="0" applyNumberFormat="1" applyFont="1" applyFill="1" applyAlignment="1">
      <alignment horizontal="center" vertical="center" wrapText="1"/>
    </xf>
    <xf numFmtId="0" fontId="0" fillId="13" borderId="0" xfId="0" applyFill="1" applyAlignment="1">
      <alignment horizontal="center" vertical="center" wrapText="1"/>
    </xf>
    <xf numFmtId="2" fontId="0" fillId="0" borderId="0" xfId="0" applyNumberFormat="1" applyAlignment="1">
      <alignment horizontal="center" vertical="center" wrapText="1"/>
    </xf>
    <xf numFmtId="0" fontId="23" fillId="0" borderId="0" xfId="0" applyFont="1" applyAlignment="1">
      <alignment horizontal="center" vertical="center" wrapText="1"/>
    </xf>
    <xf numFmtId="2" fontId="9" fillId="0" borderId="0" xfId="0" applyNumberFormat="1" applyFont="1" applyAlignment="1">
      <alignment horizontal="center"/>
    </xf>
    <xf numFmtId="2" fontId="9" fillId="0" borderId="0" xfId="0" applyNumberFormat="1" applyFont="1" applyAlignment="1">
      <alignment horizontal="center" vertical="center" wrapText="1"/>
    </xf>
    <xf numFmtId="0" fontId="0" fillId="0" borderId="0" xfId="0" applyNumberFormat="1" applyAlignment="1">
      <alignment horizontal="center"/>
    </xf>
    <xf numFmtId="0" fontId="0" fillId="0" borderId="0" xfId="0" applyNumberFormat="1" applyAlignment="1">
      <alignment horizontal="center" vertical="center" wrapText="1"/>
    </xf>
    <xf numFmtId="0" fontId="0" fillId="0" borderId="0" xfId="0" applyNumberFormat="1" applyAlignment="1">
      <alignment horizontal="center" vertical="center"/>
    </xf>
    <xf numFmtId="0" fontId="7" fillId="0" borderId="0" xfId="0" applyFont="1" applyAlignment="1">
      <alignment horizontal="center" vertical="center" wrapText="1"/>
    </xf>
    <xf numFmtId="166" fontId="0" fillId="0" borderId="0" xfId="0" applyNumberFormat="1" applyAlignment="1">
      <alignment horizontal="center" vertical="center" wrapText="1"/>
    </xf>
    <xf numFmtId="0" fontId="0" fillId="9" borderId="0" xfId="0" applyFill="1" applyAlignment="1">
      <alignment horizontal="center" vertical="center" wrapText="1"/>
    </xf>
    <xf numFmtId="0" fontId="0" fillId="9" borderId="0" xfId="0" applyFill="1"/>
    <xf numFmtId="0" fontId="13" fillId="4" borderId="0" xfId="0" applyFont="1" applyFill="1" applyAlignment="1">
      <alignment horizontal="center" vertical="center"/>
    </xf>
    <xf numFmtId="0" fontId="15" fillId="0" borderId="0" xfId="0" applyFont="1" applyFill="1" applyAlignment="1">
      <alignment horizontal="center" vertical="center" wrapText="1"/>
    </xf>
    <xf numFmtId="15" fontId="15" fillId="0" borderId="0" xfId="0" applyNumberFormat="1" applyFont="1" applyFill="1" applyAlignment="1">
      <alignment horizontal="center" vertical="center" wrapText="1"/>
    </xf>
    <xf numFmtId="2" fontId="0" fillId="4" borderId="0" xfId="0" applyNumberFormat="1" applyFill="1" applyAlignment="1">
      <alignment horizontal="center" vertical="center"/>
    </xf>
    <xf numFmtId="0" fontId="10" fillId="0" borderId="0" xfId="0" applyFont="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xf>
    <xf numFmtId="0" fontId="24" fillId="0" borderId="0" xfId="0" applyFont="1" applyAlignment="1">
      <alignment horizontal="center" vertical="center" wrapText="1"/>
    </xf>
    <xf numFmtId="0" fontId="24" fillId="0" borderId="0" xfId="0" applyFont="1" applyAlignment="1">
      <alignment horizontal="center" vertical="center"/>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164" fontId="0" fillId="0" borderId="0" xfId="0" applyNumberFormat="1" applyAlignment="1">
      <alignment horizontal="center"/>
    </xf>
    <xf numFmtId="0" fontId="0" fillId="14" borderId="0" xfId="0" applyFill="1" applyAlignment="1">
      <alignment horizontal="center" vertical="center" wrapText="1"/>
    </xf>
    <xf numFmtId="0" fontId="0" fillId="16" borderId="0" xfId="0" applyFill="1" applyAlignment="1">
      <alignment horizontal="center" vertical="center"/>
    </xf>
    <xf numFmtId="0" fontId="10" fillId="9" borderId="0" xfId="0" applyFont="1" applyFill="1" applyAlignment="1">
      <alignment horizontal="center" vertical="center" wrapText="1"/>
    </xf>
    <xf numFmtId="164" fontId="10" fillId="9" borderId="0" xfId="0" applyNumberFormat="1" applyFont="1" applyFill="1" applyAlignment="1">
      <alignment horizontal="center"/>
    </xf>
    <xf numFmtId="164" fontId="10" fillId="9" borderId="0" xfId="0" applyNumberFormat="1" applyFont="1" applyFill="1" applyAlignment="1">
      <alignment horizontal="center" vertical="center" wrapText="1"/>
    </xf>
    <xf numFmtId="2" fontId="0" fillId="9" borderId="0" xfId="0" applyNumberFormat="1" applyFill="1" applyAlignment="1">
      <alignment horizontal="center"/>
    </xf>
    <xf numFmtId="0" fontId="24" fillId="16" borderId="0" xfId="0" applyFont="1" applyFill="1" applyAlignment="1">
      <alignment horizontal="center" vertical="center" wrapText="1"/>
    </xf>
    <xf numFmtId="0" fontId="24" fillId="16" borderId="0" xfId="0" applyFont="1" applyFill="1" applyAlignment="1">
      <alignment horizontal="center" vertical="center"/>
    </xf>
    <xf numFmtId="0" fontId="28" fillId="16" borderId="0" xfId="0" applyFont="1" applyFill="1" applyAlignment="1">
      <alignment vertical="center"/>
    </xf>
    <xf numFmtId="0" fontId="29" fillId="16" borderId="0" xfId="0" applyFont="1" applyFill="1" applyAlignment="1">
      <alignment horizontal="center" vertical="center"/>
    </xf>
    <xf numFmtId="0" fontId="29" fillId="16" borderId="23" xfId="0" applyFont="1" applyFill="1" applyBorder="1" applyAlignment="1">
      <alignment horizontal="center" vertical="center"/>
    </xf>
    <xf numFmtId="0" fontId="29" fillId="16" borderId="26" xfId="0" applyFont="1" applyFill="1" applyBorder="1" applyAlignment="1">
      <alignment horizontal="center" vertical="center"/>
    </xf>
    <xf numFmtId="0" fontId="26" fillId="0" borderId="0" xfId="0" applyFont="1" applyFill="1" applyAlignment="1">
      <alignment horizontal="center"/>
    </xf>
    <xf numFmtId="0" fontId="0" fillId="0" borderId="0" xfId="0" applyAlignment="1">
      <alignment horizontal="left" vertical="center" indent="1"/>
    </xf>
    <xf numFmtId="0" fontId="0" fillId="0" borderId="0" xfId="0" applyAlignment="1">
      <alignment horizontal="right" vertical="center"/>
    </xf>
    <xf numFmtId="0" fontId="0" fillId="0" borderId="0" xfId="0" applyFill="1" applyAlignment="1">
      <alignment horizontal="center"/>
    </xf>
    <xf numFmtId="2" fontId="0" fillId="0" borderId="0" xfId="0" applyNumberFormat="1" applyFill="1" applyAlignment="1">
      <alignment horizontal="center"/>
    </xf>
    <xf numFmtId="22" fontId="30" fillId="4" borderId="0" xfId="0" applyNumberFormat="1" applyFont="1" applyFill="1" applyAlignment="1">
      <alignment horizontal="center" vertical="center"/>
    </xf>
    <xf numFmtId="0" fontId="0" fillId="0" borderId="0" xfId="0" applyFill="1" applyAlignment="1">
      <alignment horizontal="right"/>
    </xf>
    <xf numFmtId="14" fontId="0" fillId="0" borderId="0" xfId="0" applyNumberFormat="1" applyFill="1" applyAlignment="1">
      <alignment horizontal="right"/>
    </xf>
    <xf numFmtId="0" fontId="0" fillId="0" borderId="0" xfId="0" applyAlignment="1">
      <alignment horizontal="center"/>
    </xf>
    <xf numFmtId="22" fontId="0" fillId="0" borderId="0" xfId="0" applyNumberFormat="1" applyFill="1" applyAlignment="1">
      <alignment horizontal="right"/>
    </xf>
    <xf numFmtId="0" fontId="31" fillId="0" borderId="0" xfId="0" applyFont="1" applyAlignment="1">
      <alignment horizontal="center" vertical="center" wrapText="1"/>
    </xf>
    <xf numFmtId="2" fontId="31" fillId="0" borderId="0" xfId="0" applyNumberFormat="1" applyFont="1" applyAlignment="1">
      <alignment horizontal="center" vertical="center" wrapText="1"/>
    </xf>
    <xf numFmtId="2" fontId="31" fillId="0" borderId="0" xfId="0" applyNumberFormat="1" applyFont="1" applyAlignment="1">
      <alignment horizontal="center"/>
    </xf>
    <xf numFmtId="165" fontId="0" fillId="0" borderId="0" xfId="0" applyNumberFormat="1" applyAlignment="1">
      <alignment horizontal="center"/>
    </xf>
    <xf numFmtId="165" fontId="0" fillId="0" borderId="0" xfId="0" applyNumberFormat="1" applyAlignment="1">
      <alignment horizontal="center" vertical="center" wrapText="1"/>
    </xf>
    <xf numFmtId="165"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applyNumberFormat="1" applyFill="1" applyAlignment="1">
      <alignment horizontal="center" vertical="center"/>
    </xf>
    <xf numFmtId="2" fontId="0" fillId="0" borderId="0" xfId="0" applyNumberFormat="1" applyFill="1" applyAlignment="1">
      <alignment horizontal="center" vertical="center" wrapText="1"/>
    </xf>
    <xf numFmtId="0" fontId="32" fillId="4" borderId="0" xfId="0" applyFont="1" applyFill="1" applyAlignment="1">
      <alignment horizontal="center" vertical="center"/>
    </xf>
    <xf numFmtId="2" fontId="0" fillId="0" borderId="0" xfId="0" applyNumberFormat="1" applyFill="1" applyAlignment="1">
      <alignment horizontal="right"/>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center"/>
    </xf>
    <xf numFmtId="0" fontId="24" fillId="0" borderId="0" xfId="0" applyFont="1" applyAlignment="1">
      <alignment horizontal="center" vertical="center" wrapText="1"/>
    </xf>
    <xf numFmtId="0" fontId="24" fillId="0" borderId="0" xfId="0" applyFont="1" applyAlignment="1">
      <alignment horizontal="center" vertical="center"/>
    </xf>
    <xf numFmtId="165" fontId="0" fillId="4" borderId="0" xfId="0" applyNumberFormat="1" applyFill="1" applyAlignment="1">
      <alignment horizontal="center" vertical="center" wrapText="1"/>
    </xf>
    <xf numFmtId="2" fontId="0" fillId="4" borderId="0" xfId="0" applyNumberFormat="1" applyFill="1" applyAlignment="1">
      <alignment horizontal="center" vertical="center" wrapText="1"/>
    </xf>
    <xf numFmtId="0" fontId="10" fillId="0" borderId="0" xfId="0" applyFont="1"/>
    <xf numFmtId="0" fontId="33" fillId="0" borderId="0" xfId="0" applyFont="1"/>
    <xf numFmtId="0" fontId="0" fillId="0" borderId="0" xfId="0" applyAlignment="1">
      <alignment horizontal="left" indent="1"/>
    </xf>
    <xf numFmtId="0" fontId="10" fillId="0" borderId="0" xfId="0" applyFont="1" applyAlignment="1">
      <alignment horizontal="left"/>
    </xf>
    <xf numFmtId="0" fontId="9" fillId="0" borderId="0" xfId="0" applyFont="1" applyAlignment="1">
      <alignment horizontal="center"/>
    </xf>
    <xf numFmtId="0" fontId="9" fillId="0" borderId="0" xfId="0" applyFont="1"/>
    <xf numFmtId="0" fontId="36" fillId="0" borderId="0" xfId="0" applyFont="1"/>
    <xf numFmtId="0" fontId="0" fillId="0" borderId="0" xfId="0" applyAlignment="1">
      <alignment horizontal="center" vertical="center"/>
    </xf>
    <xf numFmtId="0" fontId="0" fillId="0" borderId="0" xfId="0" applyAlignment="1">
      <alignment horizontal="center"/>
    </xf>
    <xf numFmtId="0" fontId="0" fillId="0" borderId="0" xfId="0" applyAlignment="1">
      <alignment horizontal="center" vertical="center" wrapText="1"/>
    </xf>
    <xf numFmtId="0" fontId="24" fillId="0" borderId="0" xfId="0" applyFont="1" applyAlignment="1">
      <alignment horizontal="center" vertical="center" wrapText="1"/>
    </xf>
    <xf numFmtId="0" fontId="24" fillId="0" borderId="0" xfId="0" applyFont="1" applyAlignment="1">
      <alignment horizontal="center" vertical="center"/>
    </xf>
    <xf numFmtId="0" fontId="36" fillId="0" borderId="0" xfId="0" applyFont="1" applyAlignment="1">
      <alignment horizontal="left"/>
    </xf>
    <xf numFmtId="0" fontId="9" fillId="0" borderId="0" xfId="0" applyFont="1" applyAlignment="1">
      <alignment horizontal="center" vertical="center"/>
    </xf>
    <xf numFmtId="11" fontId="0" fillId="0" borderId="0" xfId="0" applyNumberFormat="1" applyAlignment="1">
      <alignment horizontal="center"/>
    </xf>
    <xf numFmtId="0" fontId="0" fillId="0" borderId="0" xfId="0" applyAlignment="1">
      <alignment vertical="top" wrapText="1"/>
    </xf>
    <xf numFmtId="0" fontId="39" fillId="0" borderId="0" xfId="0" applyFont="1"/>
    <xf numFmtId="0" fontId="40" fillId="0" borderId="0" xfId="0" applyFont="1"/>
    <xf numFmtId="0" fontId="0" fillId="0" borderId="0" xfId="0" applyAlignment="1"/>
    <xf numFmtId="169" fontId="0" fillId="0" borderId="0" xfId="0" applyNumberFormat="1" applyAlignment="1">
      <alignment horizontal="center" vertical="center" wrapText="1"/>
    </xf>
    <xf numFmtId="169" fontId="0" fillId="0" borderId="0" xfId="0" applyNumberFormat="1" applyAlignment="1">
      <alignment horizontal="center" wrapText="1"/>
    </xf>
    <xf numFmtId="169" fontId="0" fillId="15" borderId="0" xfId="0" applyNumberFormat="1" applyFill="1" applyAlignment="1">
      <alignment horizontal="center" vertical="center" wrapText="1"/>
    </xf>
    <xf numFmtId="169" fontId="0" fillId="15" borderId="0" xfId="0" applyNumberFormat="1" applyFill="1" applyAlignment="1">
      <alignment horizontal="center" wrapText="1"/>
    </xf>
    <xf numFmtId="22" fontId="0" fillId="4" borderId="0" xfId="0" applyNumberFormat="1" applyFill="1" applyAlignment="1">
      <alignment horizontal="right"/>
    </xf>
    <xf numFmtId="0" fontId="0" fillId="4" borderId="0" xfId="0" applyFill="1" applyAlignment="1">
      <alignment horizontal="right"/>
    </xf>
    <xf numFmtId="2" fontId="0" fillId="4" borderId="0" xfId="0" applyNumberFormat="1" applyFill="1" applyAlignment="1">
      <alignment horizontal="right"/>
    </xf>
    <xf numFmtId="14" fontId="0" fillId="4" borderId="0" xfId="0" applyNumberFormat="1" applyFill="1" applyAlignment="1">
      <alignment horizontal="right"/>
    </xf>
    <xf numFmtId="2" fontId="0" fillId="4" borderId="0" xfId="0" applyNumberFormat="1" applyFill="1" applyAlignment="1">
      <alignment horizontal="center"/>
    </xf>
    <xf numFmtId="0" fontId="0" fillId="4" borderId="0" xfId="0" applyFill="1" applyAlignment="1">
      <alignment horizontal="center"/>
    </xf>
    <xf numFmtId="168" fontId="37" fillId="15" borderId="0" xfId="0" applyNumberFormat="1" applyFont="1" applyFill="1" applyAlignment="1">
      <alignment horizontal="center" vertical="center" wrapText="1"/>
    </xf>
    <xf numFmtId="169" fontId="37" fillId="15" borderId="0" xfId="0" applyNumberFormat="1" applyFont="1" applyFill="1" applyAlignment="1">
      <alignment horizontal="center" vertical="center" wrapText="1"/>
    </xf>
    <xf numFmtId="0" fontId="0" fillId="7" borderId="0" xfId="0" applyFont="1" applyFill="1" applyAlignment="1">
      <alignment horizontal="center" vertical="center" wrapText="1"/>
    </xf>
    <xf numFmtId="0" fontId="0" fillId="17" borderId="0" xfId="0" applyFont="1" applyFill="1" applyAlignment="1">
      <alignment horizontal="center" vertical="center" wrapText="1"/>
    </xf>
    <xf numFmtId="166" fontId="0" fillId="17" borderId="0" xfId="0" applyNumberFormat="1" applyFill="1" applyAlignment="1">
      <alignment horizontal="center" vertical="center" wrapText="1"/>
    </xf>
    <xf numFmtId="0" fontId="0" fillId="5" borderId="0" xfId="0" applyFont="1" applyFill="1" applyAlignment="1">
      <alignment horizontal="center" vertical="center" wrapText="1"/>
    </xf>
    <xf numFmtId="166" fontId="0" fillId="5" borderId="0" xfId="0" applyNumberFormat="1" applyFill="1" applyAlignment="1">
      <alignment horizontal="center" vertical="center" wrapText="1"/>
    </xf>
    <xf numFmtId="165" fontId="0" fillId="4" borderId="0" xfId="0" applyNumberFormat="1" applyFill="1" applyAlignment="1">
      <alignment horizontal="center"/>
    </xf>
    <xf numFmtId="165" fontId="0" fillId="0" borderId="0" xfId="0" applyNumberFormat="1" applyFill="1" applyAlignment="1">
      <alignment horizontal="center" vertical="center" wrapText="1"/>
    </xf>
    <xf numFmtId="0" fontId="0" fillId="18" borderId="0" xfId="0" applyFill="1"/>
    <xf numFmtId="22" fontId="0" fillId="19" borderId="0" xfId="0" applyNumberFormat="1" applyFill="1" applyAlignment="1">
      <alignment horizontal="right"/>
    </xf>
    <xf numFmtId="0" fontId="0" fillId="19" borderId="0" xfId="0" applyFill="1" applyAlignment="1">
      <alignment horizontal="right"/>
    </xf>
    <xf numFmtId="2" fontId="0" fillId="19" borderId="0" xfId="0" applyNumberFormat="1" applyFill="1" applyAlignment="1">
      <alignment horizontal="right"/>
    </xf>
    <xf numFmtId="14" fontId="0" fillId="19" borderId="0" xfId="0" applyNumberFormat="1" applyFill="1" applyAlignment="1">
      <alignment horizontal="right"/>
    </xf>
    <xf numFmtId="2" fontId="0" fillId="19" borderId="0" xfId="0" applyNumberFormat="1" applyFill="1" applyAlignment="1">
      <alignment horizontal="center"/>
    </xf>
    <xf numFmtId="0" fontId="0" fillId="19" borderId="0" xfId="0" applyFill="1" applyAlignment="1">
      <alignment horizontal="center"/>
    </xf>
    <xf numFmtId="0" fontId="0" fillId="19" borderId="0" xfId="0" applyFill="1" applyAlignment="1">
      <alignment horizontal="center" vertical="center"/>
    </xf>
    <xf numFmtId="164" fontId="0" fillId="15" borderId="0" xfId="0" applyNumberFormat="1" applyFill="1" applyAlignment="1">
      <alignment horizontal="center" vertical="center" wrapText="1"/>
    </xf>
    <xf numFmtId="164" fontId="0" fillId="0" borderId="0" xfId="0" applyNumberFormat="1" applyAlignment="1">
      <alignment horizontal="center" vertical="center" wrapText="1"/>
    </xf>
    <xf numFmtId="164" fontId="37" fillId="15" borderId="0" xfId="0" applyNumberFormat="1" applyFont="1" applyFill="1" applyAlignment="1">
      <alignment horizontal="center" vertical="center" wrapText="1"/>
    </xf>
    <xf numFmtId="164" fontId="0" fillId="0" borderId="0" xfId="0" applyNumberFormat="1" applyFill="1" applyAlignment="1">
      <alignment horizontal="center" vertical="center" wrapText="1"/>
    </xf>
    <xf numFmtId="164" fontId="0" fillId="0" borderId="0" xfId="0" applyNumberFormat="1" applyAlignment="1">
      <alignment horizontal="center" vertical="center"/>
    </xf>
    <xf numFmtId="0" fontId="0" fillId="0" borderId="0" xfId="0" applyFont="1"/>
    <xf numFmtId="0" fontId="0" fillId="0" borderId="0" xfId="0" applyFont="1" applyAlignment="1">
      <alignment horizontal="center" vertical="center" wrapText="1"/>
    </xf>
    <xf numFmtId="0" fontId="0" fillId="0" borderId="0" xfId="0" applyFont="1" applyAlignment="1">
      <alignment vertical="center" wrapText="1"/>
    </xf>
    <xf numFmtId="0" fontId="0" fillId="0" borderId="0" xfId="0" applyFont="1" applyAlignment="1">
      <alignment horizontal="center"/>
    </xf>
    <xf numFmtId="4" fontId="0" fillId="4" borderId="0" xfId="0" applyNumberFormat="1" applyFont="1" applyFill="1" applyAlignment="1">
      <alignment horizontal="center" vertical="center"/>
    </xf>
    <xf numFmtId="4" fontId="0" fillId="0" borderId="0" xfId="0" applyNumberFormat="1" applyFont="1" applyAlignment="1">
      <alignment horizontal="center" vertical="center"/>
    </xf>
    <xf numFmtId="4" fontId="0" fillId="0" borderId="0" xfId="0" applyNumberFormat="1" applyFont="1" applyFill="1" applyAlignment="1">
      <alignment horizontal="center" vertical="center"/>
    </xf>
    <xf numFmtId="0" fontId="26" fillId="16" borderId="0" xfId="0" applyFont="1" applyFill="1" applyAlignment="1"/>
    <xf numFmtId="4" fontId="0" fillId="3" borderId="0" xfId="0" applyNumberFormat="1" applyFont="1" applyFill="1" applyAlignment="1">
      <alignment horizontal="center" vertical="center"/>
    </xf>
    <xf numFmtId="4" fontId="9" fillId="0" borderId="0" xfId="0" applyNumberFormat="1" applyFont="1" applyFill="1" applyAlignment="1">
      <alignment horizontal="center" vertical="center"/>
    </xf>
    <xf numFmtId="0" fontId="43" fillId="22" borderId="0" xfId="0" applyFont="1" applyFill="1" applyAlignment="1">
      <alignment horizontal="center" vertical="center" wrapText="1"/>
    </xf>
    <xf numFmtId="17" fontId="8" fillId="21" borderId="0" xfId="0" quotePrefix="1" applyNumberFormat="1" applyFont="1" applyFill="1" applyAlignment="1">
      <alignment horizontal="center" vertical="center" wrapText="1"/>
    </xf>
    <xf numFmtId="0" fontId="0" fillId="0" borderId="0" xfId="0" applyFont="1" applyFill="1" applyAlignment="1">
      <alignment horizontal="center" vertical="center"/>
    </xf>
    <xf numFmtId="0" fontId="0" fillId="0" borderId="0" xfId="0" applyFont="1" applyAlignment="1">
      <alignment horizontal="center" vertical="center"/>
    </xf>
    <xf numFmtId="17" fontId="8" fillId="21" borderId="0" xfId="0" quotePrefix="1" applyNumberFormat="1" applyFont="1" applyFill="1" applyAlignment="1">
      <alignment horizontal="center" vertical="center"/>
    </xf>
    <xf numFmtId="2" fontId="0" fillId="3" borderId="0" xfId="0" applyNumberFormat="1" applyFont="1" applyFill="1" applyAlignment="1">
      <alignment horizontal="center" vertical="center"/>
    </xf>
    <xf numFmtId="0" fontId="0" fillId="3" borderId="0" xfId="0" applyFont="1" applyFill="1" applyAlignment="1">
      <alignment horizontal="center" vertical="center"/>
    </xf>
    <xf numFmtId="2" fontId="0" fillId="0" borderId="0" xfId="0" applyNumberFormat="1" applyFont="1" applyAlignment="1">
      <alignment horizontal="right"/>
    </xf>
    <xf numFmtId="2" fontId="0" fillId="0" borderId="0" xfId="0" applyNumberFormat="1" applyFont="1" applyAlignment="1">
      <alignment horizontal="right" vertical="center"/>
    </xf>
    <xf numFmtId="0" fontId="0" fillId="0" borderId="0" xfId="0" applyFont="1" applyAlignment="1">
      <alignment horizontal="right"/>
    </xf>
    <xf numFmtId="170" fontId="0" fillId="0" borderId="0" xfId="0" applyNumberFormat="1" applyAlignment="1">
      <alignment horizontal="center" vertical="center"/>
    </xf>
    <xf numFmtId="0" fontId="10" fillId="5" borderId="0" xfId="0" applyFont="1" applyFill="1" applyBorder="1" applyAlignment="1">
      <alignment horizontal="center"/>
    </xf>
    <xf numFmtId="0" fontId="10" fillId="23" borderId="0" xfId="0" applyFont="1" applyFill="1" applyBorder="1" applyAlignment="1">
      <alignment horizontal="center"/>
    </xf>
    <xf numFmtId="0" fontId="10" fillId="7" borderId="0" xfId="0" applyFont="1" applyFill="1" applyBorder="1" applyAlignment="1">
      <alignment horizontal="center"/>
    </xf>
    <xf numFmtId="0" fontId="0" fillId="5" borderId="0" xfId="0" applyFill="1" applyBorder="1" applyAlignment="1">
      <alignment horizontal="center" vertical="center" wrapText="1"/>
    </xf>
    <xf numFmtId="0" fontId="0" fillId="23" borderId="0" xfId="0" applyFill="1" applyBorder="1" applyAlignment="1">
      <alignment horizontal="center" vertical="center" wrapText="1"/>
    </xf>
    <xf numFmtId="0" fontId="0" fillId="7" borderId="0" xfId="0" applyFill="1" applyBorder="1" applyAlignment="1">
      <alignment horizontal="center" vertical="center" wrapText="1"/>
    </xf>
    <xf numFmtId="0" fontId="0" fillId="3" borderId="0" xfId="0" applyFill="1" applyBorder="1" applyAlignment="1">
      <alignment horizontal="center" vertical="center"/>
    </xf>
    <xf numFmtId="0" fontId="0" fillId="3" borderId="29" xfId="0" applyFill="1" applyBorder="1" applyAlignment="1">
      <alignment horizontal="center" vertical="center"/>
    </xf>
    <xf numFmtId="0" fontId="42" fillId="0" borderId="28" xfId="0" applyFont="1" applyFill="1" applyBorder="1" applyAlignment="1">
      <alignment horizontal="right" vertical="center" wrapText="1"/>
    </xf>
    <xf numFmtId="0" fontId="0" fillId="0" borderId="0" xfId="0" applyFont="1" applyFill="1" applyBorder="1" applyAlignment="1">
      <alignment horizontal="center" vertical="center" wrapText="1"/>
    </xf>
    <xf numFmtId="2" fontId="0" fillId="0" borderId="0" xfId="0" applyNumberFormat="1" applyBorder="1" applyAlignment="1">
      <alignment horizontal="center" vertical="center"/>
    </xf>
    <xf numFmtId="9" fontId="0" fillId="0" borderId="0" xfId="1" applyFont="1" applyBorder="1" applyAlignment="1">
      <alignment horizontal="center" vertical="center"/>
    </xf>
    <xf numFmtId="9" fontId="0" fillId="0" borderId="29" xfId="1" applyFont="1" applyBorder="1" applyAlignment="1">
      <alignment horizontal="center" vertical="center"/>
    </xf>
    <xf numFmtId="0" fontId="42" fillId="0" borderId="26" xfId="0" applyFont="1" applyFill="1" applyBorder="1" applyAlignment="1">
      <alignment horizontal="right" vertical="center" wrapText="1"/>
    </xf>
    <xf numFmtId="0" fontId="0" fillId="0" borderId="10" xfId="0" applyFont="1" applyFill="1" applyBorder="1" applyAlignment="1">
      <alignment horizontal="center" vertical="center" wrapText="1"/>
    </xf>
    <xf numFmtId="2" fontId="0" fillId="0" borderId="10" xfId="0" applyNumberFormat="1" applyBorder="1" applyAlignment="1">
      <alignment horizontal="center" vertical="center"/>
    </xf>
    <xf numFmtId="9" fontId="0" fillId="0" borderId="10" xfId="1" applyFont="1" applyBorder="1" applyAlignment="1">
      <alignment horizontal="center" vertical="center"/>
    </xf>
    <xf numFmtId="9" fontId="0" fillId="0" borderId="27" xfId="1" applyFont="1" applyBorder="1" applyAlignment="1">
      <alignment horizontal="center" vertical="center"/>
    </xf>
    <xf numFmtId="0" fontId="42" fillId="0" borderId="28" xfId="0" applyFont="1" applyFill="1" applyBorder="1" applyAlignment="1">
      <alignment horizontal="left" vertical="center" wrapText="1"/>
    </xf>
    <xf numFmtId="0" fontId="42" fillId="0" borderId="26" xfId="0" applyFont="1" applyFill="1" applyBorder="1" applyAlignment="1">
      <alignment horizontal="left" vertical="center" wrapText="1"/>
    </xf>
    <xf numFmtId="0" fontId="0" fillId="20" borderId="0" xfId="0" applyFill="1" applyBorder="1" applyAlignment="1">
      <alignment horizontal="center" vertical="center" wrapText="1"/>
    </xf>
    <xf numFmtId="17" fontId="10" fillId="0" borderId="0" xfId="0" quotePrefix="1" applyNumberFormat="1" applyFont="1" applyAlignment="1">
      <alignment horizontal="center" vertical="top" wrapText="1"/>
    </xf>
    <xf numFmtId="165" fontId="45" fillId="0" borderId="0" xfId="0" applyNumberFormat="1" applyFont="1" applyAlignment="1">
      <alignment horizontal="center" vertical="center"/>
    </xf>
    <xf numFmtId="0" fontId="0" fillId="24" borderId="0" xfId="0" applyFill="1" applyAlignment="1">
      <alignment horizontal="center"/>
    </xf>
    <xf numFmtId="165" fontId="45" fillId="24" borderId="0" xfId="0" applyNumberFormat="1" applyFont="1" applyFill="1" applyAlignment="1">
      <alignment horizontal="center" vertical="center"/>
    </xf>
    <xf numFmtId="165" fontId="45" fillId="19" borderId="0" xfId="0" applyNumberFormat="1" applyFont="1" applyFill="1" applyAlignment="1">
      <alignment horizontal="center" vertical="center"/>
    </xf>
    <xf numFmtId="0" fontId="0" fillId="26" borderId="0" xfId="0" applyFill="1" applyAlignment="1">
      <alignment horizontal="center"/>
    </xf>
    <xf numFmtId="165" fontId="45" fillId="26" borderId="0" xfId="0" applyNumberFormat="1" applyFont="1" applyFill="1" applyAlignment="1">
      <alignment horizontal="center" vertical="center"/>
    </xf>
    <xf numFmtId="0" fontId="0" fillId="0" borderId="0" xfId="0" applyAlignment="1">
      <alignment horizontal="left" indent="2"/>
    </xf>
    <xf numFmtId="0" fontId="0" fillId="0" borderId="28" xfId="0" applyFont="1" applyBorder="1" applyAlignment="1">
      <alignment vertical="center"/>
    </xf>
    <xf numFmtId="0" fontId="0" fillId="0" borderId="0" xfId="0" applyFont="1" applyBorder="1" applyAlignment="1">
      <alignment vertical="center"/>
    </xf>
    <xf numFmtId="170" fontId="0" fillId="0" borderId="0" xfId="0" applyNumberFormat="1"/>
    <xf numFmtId="170" fontId="0" fillId="25" borderId="0" xfId="0" applyNumberFormat="1" applyFill="1"/>
    <xf numFmtId="171" fontId="0" fillId="0" borderId="0" xfId="0" applyNumberFormat="1"/>
    <xf numFmtId="9" fontId="0" fillId="0" borderId="0" xfId="0" applyNumberFormat="1"/>
    <xf numFmtId="0" fontId="46" fillId="0" borderId="0" xfId="0" applyFont="1" applyAlignment="1">
      <alignment vertical="center"/>
    </xf>
    <xf numFmtId="0" fontId="47" fillId="0" borderId="0" xfId="0" applyFont="1" applyAlignment="1">
      <alignment vertical="center"/>
    </xf>
    <xf numFmtId="165" fontId="0" fillId="11" borderId="0" xfId="0" applyNumberFormat="1" applyFill="1" applyAlignment="1">
      <alignment horizontal="center"/>
    </xf>
    <xf numFmtId="0" fontId="45" fillId="0" borderId="0" xfId="0" applyFont="1" applyAlignment="1">
      <alignment vertical="center"/>
    </xf>
    <xf numFmtId="168" fontId="45" fillId="0" borderId="0" xfId="0" applyNumberFormat="1" applyFont="1" applyFill="1" applyAlignment="1">
      <alignment vertical="center"/>
    </xf>
    <xf numFmtId="0" fontId="0" fillId="4" borderId="0" xfId="0" applyFill="1" applyAlignment="1">
      <alignment horizontal="center" vertical="center" wrapText="1"/>
    </xf>
    <xf numFmtId="165" fontId="0" fillId="0" borderId="0" xfId="0" applyNumberFormat="1"/>
    <xf numFmtId="165" fontId="0" fillId="3" borderId="0" xfId="0" applyNumberFormat="1" applyFill="1" applyAlignment="1">
      <alignment horizontal="center"/>
    </xf>
    <xf numFmtId="170" fontId="0" fillId="3" borderId="0" xfId="0" applyNumberFormat="1" applyFill="1" applyAlignment="1">
      <alignment horizontal="center" vertical="center"/>
    </xf>
    <xf numFmtId="170" fontId="0" fillId="3" borderId="0" xfId="0" applyNumberFormat="1" applyFill="1"/>
    <xf numFmtId="0" fontId="45" fillId="0" borderId="0" xfId="0" applyFont="1" applyFill="1" applyAlignment="1">
      <alignment vertical="center"/>
    </xf>
    <xf numFmtId="170" fontId="30" fillId="0" borderId="0" xfId="0" applyNumberFormat="1" applyFont="1" applyFill="1"/>
    <xf numFmtId="0" fontId="48" fillId="27" borderId="30" xfId="0" applyFont="1" applyFill="1" applyBorder="1" applyAlignment="1">
      <alignment horizontal="right" vertical="center"/>
    </xf>
    <xf numFmtId="0" fontId="49" fillId="0" borderId="30" xfId="0" applyFont="1" applyBorder="1" applyAlignment="1">
      <alignment vertical="center"/>
    </xf>
    <xf numFmtId="0" fontId="48" fillId="0" borderId="31" xfId="0" applyFont="1" applyBorder="1" applyAlignment="1">
      <alignment horizontal="left" vertical="center" wrapText="1"/>
    </xf>
    <xf numFmtId="0" fontId="24" fillId="0" borderId="0" xfId="0" applyFont="1" applyAlignment="1">
      <alignment horizontal="center" vertical="center" wrapText="1"/>
    </xf>
    <xf numFmtId="0" fontId="26" fillId="16" borderId="0" xfId="0" applyFont="1" applyFill="1" applyAlignment="1">
      <alignment horizontal="center"/>
    </xf>
    <xf numFmtId="0" fontId="0" fillId="15" borderId="0" xfId="0" applyFill="1" applyAlignment="1">
      <alignment horizontal="center" vertical="center"/>
    </xf>
    <xf numFmtId="0" fontId="0" fillId="0" borderId="0" xfId="0" applyAlignment="1">
      <alignment horizontal="center" vertical="center"/>
    </xf>
    <xf numFmtId="0" fontId="26" fillId="0" borderId="0" xfId="0" applyFont="1" applyAlignment="1">
      <alignment horizontal="center" vertical="center" wrapText="1"/>
    </xf>
    <xf numFmtId="0" fontId="27" fillId="16" borderId="0" xfId="0" applyFont="1" applyFill="1" applyAlignment="1">
      <alignment horizontal="center"/>
    </xf>
    <xf numFmtId="0" fontId="10" fillId="0" borderId="0" xfId="0" applyFont="1" applyFill="1" applyAlignment="1">
      <alignment horizontal="center" vertical="center" wrapText="1"/>
    </xf>
    <xf numFmtId="164" fontId="10" fillId="4" borderId="0" xfId="0" applyNumberFormat="1" applyFont="1" applyFill="1" applyAlignment="1">
      <alignment horizontal="center"/>
    </xf>
    <xf numFmtId="0" fontId="26" fillId="16" borderId="0" xfId="0" applyFont="1" applyFill="1" applyAlignment="1">
      <alignment horizontal="center" vertical="center"/>
    </xf>
    <xf numFmtId="0" fontId="0" fillId="0" borderId="0" xfId="0" applyFont="1" applyAlignment="1">
      <alignment horizontal="center"/>
    </xf>
    <xf numFmtId="17" fontId="10" fillId="0" borderId="0" xfId="0" quotePrefix="1" applyNumberFormat="1" applyFont="1" applyAlignment="1">
      <alignment horizontal="center" vertical="top" wrapText="1"/>
    </xf>
    <xf numFmtId="0" fontId="10" fillId="0" borderId="0" xfId="0" applyFont="1" applyAlignment="1">
      <alignment horizontal="center" vertical="top" wrapText="1"/>
    </xf>
    <xf numFmtId="4" fontId="0" fillId="0" borderId="0" xfId="0" applyNumberFormat="1" applyFont="1" applyAlignment="1">
      <alignment horizontal="center" vertical="center"/>
    </xf>
    <xf numFmtId="4" fontId="29" fillId="9" borderId="24" xfId="0" applyNumberFormat="1" applyFont="1" applyFill="1" applyBorder="1" applyAlignment="1">
      <alignment horizontal="center" vertical="center"/>
    </xf>
    <xf numFmtId="0" fontId="29" fillId="9" borderId="25" xfId="0" applyFont="1" applyFill="1" applyBorder="1" applyAlignment="1">
      <alignment horizontal="center" vertical="center"/>
    </xf>
    <xf numFmtId="4" fontId="29" fillId="9" borderId="10" xfId="0" applyNumberFormat="1" applyFont="1" applyFill="1" applyBorder="1" applyAlignment="1">
      <alignment horizontal="center" vertical="center"/>
    </xf>
    <xf numFmtId="0" fontId="29" fillId="9" borderId="27" xfId="0" applyFont="1" applyFill="1" applyBorder="1" applyAlignment="1">
      <alignment horizontal="center" vertical="center"/>
    </xf>
    <xf numFmtId="0" fontId="24" fillId="0" borderId="0" xfId="0" applyFont="1" applyAlignment="1">
      <alignment horizontal="center" vertical="center" wrapText="1"/>
    </xf>
    <xf numFmtId="0" fontId="24" fillId="0" borderId="0" xfId="0" applyFont="1" applyAlignment="1">
      <alignment horizontal="center" vertical="center"/>
    </xf>
    <xf numFmtId="0" fontId="24" fillId="16" borderId="0" xfId="0" applyFont="1" applyFill="1" applyAlignment="1">
      <alignment horizontal="center" vertical="center" wrapText="1"/>
    </xf>
    <xf numFmtId="0" fontId="24" fillId="16" borderId="0" xfId="0" applyFont="1" applyFill="1" applyAlignment="1">
      <alignment horizontal="center" vertical="center"/>
    </xf>
    <xf numFmtId="0" fontId="0" fillId="0" borderId="0" xfId="0" applyAlignment="1">
      <alignment horizontal="justify" vertical="top" wrapText="1"/>
    </xf>
    <xf numFmtId="0" fontId="0" fillId="0" borderId="0" xfId="0" applyAlignment="1">
      <alignment horizontal="justify" wrapText="1"/>
    </xf>
    <xf numFmtId="14" fontId="0" fillId="0" borderId="0" xfId="0" applyNumberFormat="1" applyAlignment="1">
      <alignment horizontal="center" vertical="center"/>
    </xf>
    <xf numFmtId="0" fontId="9" fillId="0" borderId="0" xfId="0" applyFont="1" applyAlignment="1">
      <alignment horizontal="center"/>
    </xf>
    <xf numFmtId="0" fontId="29" fillId="16" borderId="23" xfId="0" applyFont="1" applyFill="1" applyBorder="1" applyAlignment="1">
      <alignment horizontal="center" vertical="center"/>
    </xf>
    <xf numFmtId="0" fontId="29" fillId="16" borderId="24" xfId="0" applyFont="1" applyFill="1" applyBorder="1" applyAlignment="1">
      <alignment horizontal="center" vertical="center"/>
    </xf>
    <xf numFmtId="0" fontId="29" fillId="16" borderId="26" xfId="0" applyFont="1" applyFill="1" applyBorder="1" applyAlignment="1">
      <alignment horizontal="center" vertical="center"/>
    </xf>
    <xf numFmtId="0" fontId="29" fillId="16" borderId="10" xfId="0" applyFont="1" applyFill="1" applyBorder="1" applyAlignment="1">
      <alignment horizontal="center" vertical="center"/>
    </xf>
    <xf numFmtId="0" fontId="0" fillId="19" borderId="0" xfId="0" applyFill="1" applyAlignment="1">
      <alignment horizontal="center" vertical="center"/>
    </xf>
    <xf numFmtId="0" fontId="0" fillId="24" borderId="0" xfId="0" applyFill="1" applyAlignment="1">
      <alignment horizontal="center" vertical="center"/>
    </xf>
    <xf numFmtId="0" fontId="0" fillId="0" borderId="0" xfId="0" applyAlignment="1">
      <alignment horizontal="left" vertical="top" wrapText="1"/>
    </xf>
    <xf numFmtId="0" fontId="0" fillId="0" borderId="0" xfId="0" applyAlignment="1">
      <alignment horizontal="justify"/>
    </xf>
    <xf numFmtId="0" fontId="0" fillId="4" borderId="0" xfId="0" applyFill="1" applyAlignment="1">
      <alignment horizontal="center" vertical="center" wrapText="1"/>
    </xf>
    <xf numFmtId="0" fontId="0" fillId="0" borderId="28" xfId="0" applyBorder="1" applyAlignment="1">
      <alignment horizontal="center" vertical="center"/>
    </xf>
    <xf numFmtId="0" fontId="0" fillId="0" borderId="0" xfId="0" applyBorder="1" applyAlignment="1">
      <alignment horizontal="center" vertical="center"/>
    </xf>
    <xf numFmtId="0" fontId="33" fillId="0" borderId="23" xfId="0" applyFont="1" applyBorder="1" applyAlignment="1">
      <alignment horizontal="center" vertical="center"/>
    </xf>
    <xf numFmtId="0" fontId="33" fillId="0" borderId="24" xfId="0" applyFont="1" applyBorder="1" applyAlignment="1">
      <alignment horizontal="center" vertical="center"/>
    </xf>
    <xf numFmtId="0" fontId="33" fillId="0" borderId="25" xfId="0" applyFont="1" applyBorder="1" applyAlignment="1">
      <alignment horizontal="center" vertical="center"/>
    </xf>
    <xf numFmtId="0" fontId="33" fillId="0" borderId="28" xfId="0" applyFont="1" applyBorder="1" applyAlignment="1">
      <alignment horizontal="center" vertical="center"/>
    </xf>
    <xf numFmtId="0" fontId="33" fillId="0" borderId="0" xfId="0" applyFont="1" applyBorder="1" applyAlignment="1">
      <alignment horizontal="center" vertical="center"/>
    </xf>
    <xf numFmtId="0" fontId="33" fillId="0" borderId="29" xfId="0" applyFont="1" applyBorder="1" applyAlignment="1">
      <alignment horizontal="center" vertical="center"/>
    </xf>
    <xf numFmtId="0" fontId="0" fillId="0" borderId="24" xfId="0" applyBorder="1" applyAlignment="1">
      <alignment horizontal="justify" wrapText="1"/>
    </xf>
    <xf numFmtId="0" fontId="10" fillId="3" borderId="0" xfId="0" applyFont="1" applyFill="1" applyBorder="1" applyAlignment="1">
      <alignment horizontal="center"/>
    </xf>
    <xf numFmtId="0" fontId="10" fillId="3" borderId="29" xfId="0" applyFont="1" applyFill="1" applyBorder="1" applyAlignment="1">
      <alignment horizontal="center"/>
    </xf>
    <xf numFmtId="0" fontId="33" fillId="0" borderId="23" xfId="0" applyFont="1" applyBorder="1" applyAlignment="1">
      <alignment horizontal="center"/>
    </xf>
    <xf numFmtId="0" fontId="33" fillId="0" borderId="24" xfId="0" applyFont="1" applyBorder="1" applyAlignment="1">
      <alignment horizontal="center"/>
    </xf>
    <xf numFmtId="0" fontId="33" fillId="0" borderId="25" xfId="0" applyFont="1" applyBorder="1" applyAlignment="1">
      <alignment horizontal="center"/>
    </xf>
    <xf numFmtId="0" fontId="0" fillId="0" borderId="28" xfId="0" applyFont="1" applyBorder="1" applyAlignment="1">
      <alignment horizontal="center" vertical="center"/>
    </xf>
    <xf numFmtId="0" fontId="0" fillId="0" borderId="0" xfId="0" applyFont="1" applyBorder="1" applyAlignment="1">
      <alignment horizontal="center" vertical="center"/>
    </xf>
    <xf numFmtId="0" fontId="22" fillId="11" borderId="12" xfId="0" applyFont="1" applyFill="1" applyBorder="1" applyAlignment="1">
      <alignment horizontal="left" vertical="center" wrapText="1"/>
    </xf>
    <xf numFmtId="0" fontId="22" fillId="11" borderId="5" xfId="0" applyFont="1" applyFill="1" applyBorder="1" applyAlignment="1">
      <alignment horizontal="left" vertical="center" wrapText="1"/>
    </xf>
    <xf numFmtId="0" fontId="16" fillId="10" borderId="1" xfId="0" applyFont="1" applyFill="1" applyBorder="1" applyAlignment="1">
      <alignment horizontal="center"/>
    </xf>
    <xf numFmtId="0" fontId="16" fillId="10" borderId="2" xfId="0" applyFont="1" applyFill="1" applyBorder="1" applyAlignment="1">
      <alignment horizontal="center"/>
    </xf>
    <xf numFmtId="0" fontId="16" fillId="10" borderId="3" xfId="0" applyFont="1" applyFill="1" applyBorder="1" applyAlignment="1">
      <alignment horizontal="center"/>
    </xf>
    <xf numFmtId="0" fontId="8" fillId="10" borderId="4" xfId="0" applyFont="1" applyFill="1" applyBorder="1" applyAlignment="1">
      <alignment horizontal="center" vertical="center"/>
    </xf>
    <xf numFmtId="0" fontId="8" fillId="10" borderId="8" xfId="0" applyFont="1" applyFill="1" applyBorder="1" applyAlignment="1">
      <alignment horizontal="center" vertical="center"/>
    </xf>
    <xf numFmtId="0" fontId="17" fillId="8" borderId="5" xfId="0" applyFont="1" applyFill="1" applyBorder="1" applyAlignment="1">
      <alignment horizontal="center"/>
    </xf>
    <xf numFmtId="0" fontId="17" fillId="8" borderId="6" xfId="0" applyFont="1" applyFill="1" applyBorder="1" applyAlignment="1">
      <alignment horizontal="center"/>
    </xf>
    <xf numFmtId="0" fontId="17" fillId="8" borderId="7" xfId="0" applyFont="1" applyFill="1" applyBorder="1" applyAlignment="1">
      <alignment horizontal="center"/>
    </xf>
    <xf numFmtId="0" fontId="18" fillId="0" borderId="9" xfId="0" applyFont="1" applyBorder="1" applyAlignment="1">
      <alignment horizontal="center"/>
    </xf>
    <xf numFmtId="0" fontId="18" fillId="0" borderId="10" xfId="0" applyFont="1" applyBorder="1" applyAlignment="1">
      <alignment horizontal="center"/>
    </xf>
    <xf numFmtId="0" fontId="18" fillId="0" borderId="11" xfId="0" applyFont="1" applyBorder="1" applyAlignment="1">
      <alignment horizontal="center"/>
    </xf>
    <xf numFmtId="0" fontId="18" fillId="0" borderId="16" xfId="0" applyFont="1" applyBorder="1" applyAlignment="1">
      <alignment horizontal="center"/>
    </xf>
    <xf numFmtId="0" fontId="18" fillId="0" borderId="17" xfId="0" applyFont="1" applyBorder="1" applyAlignment="1">
      <alignment horizontal="center"/>
    </xf>
    <xf numFmtId="0" fontId="18" fillId="0" borderId="15" xfId="0" applyFont="1" applyBorder="1" applyAlignment="1">
      <alignment horizontal="center"/>
    </xf>
    <xf numFmtId="0" fontId="18" fillId="0" borderId="12" xfId="0" applyFont="1" applyBorder="1" applyAlignment="1">
      <alignment horizontal="left" vertical="center"/>
    </xf>
  </cellXfs>
  <cellStyles count="2">
    <cellStyle name="Normal" xfId="0" builtinId="0"/>
    <cellStyle name="Percent" xfId="1" builtinId="5"/>
  </cellStyles>
  <dxfs count="0"/>
  <tableStyles count="0" defaultTableStyle="TableStyleMedium2" defaultPivotStyle="PivotStyleLight16"/>
  <colors>
    <mruColors>
      <color rgb="FFFF7128"/>
      <color rgb="FFFFEF9C"/>
      <color rgb="FF868686"/>
      <color rgb="FF8D8A00"/>
      <color rgb="FFD6A300"/>
      <color rgb="FF305496"/>
      <color rgb="FFFFFFB3"/>
      <color rgb="FFFCFCFC"/>
      <color rgb="FFF7F7F7"/>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6</xdr:col>
      <xdr:colOff>235323</xdr:colOff>
      <xdr:row>0</xdr:row>
      <xdr:rowOff>112059</xdr:rowOff>
    </xdr:from>
    <xdr:to>
      <xdr:col>15</xdr:col>
      <xdr:colOff>266139</xdr:colOff>
      <xdr:row>2</xdr:row>
      <xdr:rowOff>134436</xdr:rowOff>
    </xdr:to>
    <xdr:pic>
      <xdr:nvPicPr>
        <xdr:cNvPr id="6" name="Picture 5">
          <a:extLst>
            <a:ext uri="{FF2B5EF4-FFF2-40B4-BE49-F238E27FC236}">
              <a16:creationId xmlns:a16="http://schemas.microsoft.com/office/drawing/2014/main" id="{0350BDD9-C8AA-46EC-9892-D9CF0BAFA29C}"/>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66029" y="874059"/>
          <a:ext cx="5476875" cy="403377"/>
        </a:xfrm>
        <a:prstGeom prst="rect">
          <a:avLst/>
        </a:prstGeom>
        <a:solidFill>
          <a:schemeClr val="bg1"/>
        </a:solidFill>
        <a:ln w="9525">
          <a:noFill/>
          <a:miter lim="800000"/>
          <a:headEnd/>
          <a:tailEnd/>
        </a:ln>
        <a:effectLst/>
      </xdr:spPr>
    </xdr:pic>
    <xdr:clientData/>
  </xdr:twoCellAnchor>
  <xdr:twoCellAnchor editAs="oneCell">
    <xdr:from>
      <xdr:col>0</xdr:col>
      <xdr:colOff>471208</xdr:colOff>
      <xdr:row>0</xdr:row>
      <xdr:rowOff>67235</xdr:rowOff>
    </xdr:from>
    <xdr:to>
      <xdr:col>7</xdr:col>
      <xdr:colOff>272303</xdr:colOff>
      <xdr:row>2</xdr:row>
      <xdr:rowOff>76480</xdr:rowOff>
    </xdr:to>
    <xdr:pic>
      <xdr:nvPicPr>
        <xdr:cNvPr id="2" name="Picture 1">
          <a:extLst>
            <a:ext uri="{FF2B5EF4-FFF2-40B4-BE49-F238E27FC236}">
              <a16:creationId xmlns:a16="http://schemas.microsoft.com/office/drawing/2014/main" id="{46E70E70-5D05-4A1E-A480-6AC9D8CE2776}"/>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471208" y="829235"/>
          <a:ext cx="3895724" cy="390245"/>
        </a:xfrm>
        <a:prstGeom prst="rect">
          <a:avLst/>
        </a:prstGeom>
        <a:noFill/>
        <a:ln w="9525">
          <a:noFill/>
          <a:miter lim="800000"/>
          <a:headEnd/>
          <a:tailEnd/>
        </a:ln>
      </xdr:spPr>
    </xdr:pic>
    <xdr:clientData/>
  </xdr:twoCellAnchor>
  <xdr:twoCellAnchor editAs="oneCell">
    <xdr:from>
      <xdr:col>0</xdr:col>
      <xdr:colOff>561414</xdr:colOff>
      <xdr:row>3</xdr:row>
      <xdr:rowOff>35580</xdr:rowOff>
    </xdr:from>
    <xdr:to>
      <xdr:col>14</xdr:col>
      <xdr:colOff>31936</xdr:colOff>
      <xdr:row>5</xdr:row>
      <xdr:rowOff>123117</xdr:rowOff>
    </xdr:to>
    <xdr:pic>
      <xdr:nvPicPr>
        <xdr:cNvPr id="3" name="Picture 2">
          <a:extLst>
            <a:ext uri="{FF2B5EF4-FFF2-40B4-BE49-F238E27FC236}">
              <a16:creationId xmlns:a16="http://schemas.microsoft.com/office/drawing/2014/main" id="{3ED67836-B926-4099-8075-0298414F9CD1}"/>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561414" y="1369080"/>
          <a:ext cx="7896225" cy="468537"/>
        </a:xfrm>
        <a:prstGeom prst="rect">
          <a:avLst/>
        </a:prstGeom>
        <a:noFill/>
        <a:ln w="28575">
          <a:solidFill>
            <a:srgbClr val="002060"/>
          </a:solidFill>
          <a:miter lim="800000"/>
          <a:headEnd/>
          <a:tailEnd/>
        </a:ln>
      </xdr:spPr>
    </xdr:pic>
    <xdr:clientData/>
  </xdr:twoCellAnchor>
  <xdr:twoCellAnchor editAs="oneCell">
    <xdr:from>
      <xdr:col>0</xdr:col>
      <xdr:colOff>571500</xdr:colOff>
      <xdr:row>11</xdr:row>
      <xdr:rowOff>128903</xdr:rowOff>
    </xdr:from>
    <xdr:to>
      <xdr:col>12</xdr:col>
      <xdr:colOff>104916</xdr:colOff>
      <xdr:row>14</xdr:row>
      <xdr:rowOff>158969</xdr:rowOff>
    </xdr:to>
    <xdr:pic>
      <xdr:nvPicPr>
        <xdr:cNvPr id="4" name="Picture 3">
          <a:extLst>
            <a:ext uri="{FF2B5EF4-FFF2-40B4-BE49-F238E27FC236}">
              <a16:creationId xmlns:a16="http://schemas.microsoft.com/office/drawing/2014/main" id="{AD288148-23BC-4396-A245-2BFE49A10074}"/>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571500" y="2986403"/>
          <a:ext cx="6758409" cy="601566"/>
        </a:xfrm>
        <a:prstGeom prst="rect">
          <a:avLst/>
        </a:prstGeom>
        <a:noFill/>
        <a:ln w="28575">
          <a:solidFill>
            <a:srgbClr val="002060"/>
          </a:solidFill>
          <a:miter lim="800000"/>
          <a:headEnd/>
          <a:tailEnd/>
        </a:ln>
      </xdr:spPr>
    </xdr:pic>
    <xdr:clientData/>
  </xdr:twoCellAnchor>
  <xdr:twoCellAnchor editAs="oneCell">
    <xdr:from>
      <xdr:col>0</xdr:col>
      <xdr:colOff>566458</xdr:colOff>
      <xdr:row>6</xdr:row>
      <xdr:rowOff>91172</xdr:rowOff>
    </xdr:from>
    <xdr:to>
      <xdr:col>7</xdr:col>
      <xdr:colOff>243729</xdr:colOff>
      <xdr:row>10</xdr:row>
      <xdr:rowOff>181256</xdr:rowOff>
    </xdr:to>
    <xdr:pic>
      <xdr:nvPicPr>
        <xdr:cNvPr id="5" name="Picture 4">
          <a:extLst>
            <a:ext uri="{FF2B5EF4-FFF2-40B4-BE49-F238E27FC236}">
              <a16:creationId xmlns:a16="http://schemas.microsoft.com/office/drawing/2014/main" id="{CF05A36C-6C87-4583-AF98-049D8F8E0D84}"/>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566458" y="1996172"/>
          <a:ext cx="3867150" cy="852084"/>
        </a:xfrm>
        <a:prstGeom prst="rect">
          <a:avLst/>
        </a:prstGeom>
        <a:noFill/>
        <a:ln w="28575">
          <a:solidFill>
            <a:srgbClr val="002060"/>
          </a:solidFill>
          <a:miter lim="800000"/>
          <a:headEnd/>
          <a:tailEnd/>
        </a:ln>
      </xdr:spPr>
    </xdr:pic>
    <xdr:clientData/>
  </xdr:twoCellAnchor>
  <xdr:twoCellAnchor editAs="oneCell">
    <xdr:from>
      <xdr:col>0</xdr:col>
      <xdr:colOff>549088</xdr:colOff>
      <xdr:row>15</xdr:row>
      <xdr:rowOff>89647</xdr:rowOff>
    </xdr:from>
    <xdr:to>
      <xdr:col>9</xdr:col>
      <xdr:colOff>458400</xdr:colOff>
      <xdr:row>28</xdr:row>
      <xdr:rowOff>51547</xdr:rowOff>
    </xdr:to>
    <xdr:pic>
      <xdr:nvPicPr>
        <xdr:cNvPr id="7" name="Picture 6">
          <a:extLst>
            <a:ext uri="{FF2B5EF4-FFF2-40B4-BE49-F238E27FC236}">
              <a16:creationId xmlns:a16="http://schemas.microsoft.com/office/drawing/2014/main" id="{6F9FBB35-8686-4FF5-8294-5EC4E976A732}"/>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549088" y="3709147"/>
          <a:ext cx="5299902" cy="2438400"/>
        </a:xfrm>
        <a:prstGeom prst="rect">
          <a:avLst/>
        </a:prstGeom>
        <a:noFill/>
        <a:ln w="9525">
          <a:noFill/>
          <a:miter lim="800000"/>
          <a:headEnd/>
          <a:tailEn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60960</xdr:colOff>
      <xdr:row>7</xdr:row>
      <xdr:rowOff>263435</xdr:rowOff>
    </xdr:from>
    <xdr:to>
      <xdr:col>18</xdr:col>
      <xdr:colOff>524354</xdr:colOff>
      <xdr:row>32</xdr:row>
      <xdr:rowOff>112664</xdr:rowOff>
    </xdr:to>
    <xdr:pic>
      <xdr:nvPicPr>
        <xdr:cNvPr id="2" name="Picture 1">
          <a:extLst>
            <a:ext uri="{FF2B5EF4-FFF2-40B4-BE49-F238E27FC236}">
              <a16:creationId xmlns:a16="http://schemas.microsoft.com/office/drawing/2014/main" id="{F2AAE458-432F-4B3D-84F1-869481947A1D}"/>
            </a:ext>
          </a:extLst>
        </xdr:cNvPr>
        <xdr:cNvPicPr>
          <a:picLocks noChangeAspect="1"/>
        </xdr:cNvPicPr>
      </xdr:nvPicPr>
      <xdr:blipFill>
        <a:blip xmlns:r="http://schemas.openxmlformats.org/officeDocument/2006/relationships" r:embed="rId1"/>
        <a:stretch>
          <a:fillRect/>
        </a:stretch>
      </xdr:blipFill>
      <xdr:spPr>
        <a:xfrm>
          <a:off x="6073140" y="1825535"/>
          <a:ext cx="6377940" cy="4505049"/>
        </a:xfrm>
        <a:prstGeom prst="rect">
          <a:avLst/>
        </a:prstGeom>
      </xdr:spPr>
    </xdr:pic>
    <xdr:clientData/>
  </xdr:twoCellAnchor>
  <xdr:twoCellAnchor editAs="oneCell">
    <xdr:from>
      <xdr:col>13</xdr:col>
      <xdr:colOff>79512</xdr:colOff>
      <xdr:row>111</xdr:row>
      <xdr:rowOff>33251</xdr:rowOff>
    </xdr:from>
    <xdr:to>
      <xdr:col>18</xdr:col>
      <xdr:colOff>549964</xdr:colOff>
      <xdr:row>122</xdr:row>
      <xdr:rowOff>33129</xdr:rowOff>
    </xdr:to>
    <xdr:pic>
      <xdr:nvPicPr>
        <xdr:cNvPr id="3" name="Picture 2">
          <a:extLst>
            <a:ext uri="{FF2B5EF4-FFF2-40B4-BE49-F238E27FC236}">
              <a16:creationId xmlns:a16="http://schemas.microsoft.com/office/drawing/2014/main" id="{B3813A60-972E-4637-BD11-EF9256EE9C8C}"/>
            </a:ext>
          </a:extLst>
        </xdr:cNvPr>
        <xdr:cNvPicPr>
          <a:picLocks noChangeAspect="1"/>
        </xdr:cNvPicPr>
      </xdr:nvPicPr>
      <xdr:blipFill>
        <a:blip xmlns:r="http://schemas.openxmlformats.org/officeDocument/2006/relationships" r:embed="rId2"/>
        <a:stretch>
          <a:fillRect/>
        </a:stretch>
      </xdr:blipFill>
      <xdr:spPr>
        <a:xfrm>
          <a:off x="9170503" y="21355999"/>
          <a:ext cx="3286539" cy="2040713"/>
        </a:xfrm>
        <a:prstGeom prst="rect">
          <a:avLst/>
        </a:prstGeom>
      </xdr:spPr>
    </xdr:pic>
    <xdr:clientData/>
  </xdr:twoCellAnchor>
  <xdr:twoCellAnchor editAs="oneCell">
    <xdr:from>
      <xdr:col>8</xdr:col>
      <xdr:colOff>39757</xdr:colOff>
      <xdr:row>109</xdr:row>
      <xdr:rowOff>56468</xdr:rowOff>
    </xdr:from>
    <xdr:to>
      <xdr:col>13</xdr:col>
      <xdr:colOff>39758</xdr:colOff>
      <xdr:row>121</xdr:row>
      <xdr:rowOff>143324</xdr:rowOff>
    </xdr:to>
    <xdr:pic>
      <xdr:nvPicPr>
        <xdr:cNvPr id="4" name="Picture 3">
          <a:extLst>
            <a:ext uri="{FF2B5EF4-FFF2-40B4-BE49-F238E27FC236}">
              <a16:creationId xmlns:a16="http://schemas.microsoft.com/office/drawing/2014/main" id="{B2823714-74D1-45F6-8233-413E067AB402}"/>
            </a:ext>
          </a:extLst>
        </xdr:cNvPr>
        <xdr:cNvPicPr>
          <a:picLocks noChangeAspect="1"/>
        </xdr:cNvPicPr>
      </xdr:nvPicPr>
      <xdr:blipFill>
        <a:blip xmlns:r="http://schemas.openxmlformats.org/officeDocument/2006/relationships" r:embed="rId3"/>
        <a:stretch>
          <a:fillRect/>
        </a:stretch>
      </xdr:blipFill>
      <xdr:spPr>
        <a:xfrm>
          <a:off x="6056244" y="21008155"/>
          <a:ext cx="3074505" cy="2313221"/>
        </a:xfrm>
        <a:prstGeom prst="rect">
          <a:avLst/>
        </a:prstGeom>
      </xdr:spPr>
    </xdr:pic>
    <xdr:clientData/>
  </xdr:twoCellAnchor>
  <xdr:twoCellAnchor editAs="oneCell">
    <xdr:from>
      <xdr:col>12</xdr:col>
      <xdr:colOff>386617</xdr:colOff>
      <xdr:row>124</xdr:row>
      <xdr:rowOff>27215</xdr:rowOff>
    </xdr:from>
    <xdr:to>
      <xdr:col>19</xdr:col>
      <xdr:colOff>138223</xdr:colOff>
      <xdr:row>136</xdr:row>
      <xdr:rowOff>91440</xdr:rowOff>
    </xdr:to>
    <xdr:pic>
      <xdr:nvPicPr>
        <xdr:cNvPr id="5" name="Picture 4">
          <a:extLst>
            <a:ext uri="{FF2B5EF4-FFF2-40B4-BE49-F238E27FC236}">
              <a16:creationId xmlns:a16="http://schemas.microsoft.com/office/drawing/2014/main" id="{82C19E61-D87D-4738-BB04-ECCF0FBEB54D}"/>
            </a:ext>
          </a:extLst>
        </xdr:cNvPr>
        <xdr:cNvPicPr>
          <a:picLocks noChangeAspect="1"/>
        </xdr:cNvPicPr>
      </xdr:nvPicPr>
      <xdr:blipFill>
        <a:blip xmlns:r="http://schemas.openxmlformats.org/officeDocument/2006/relationships" r:embed="rId4"/>
        <a:stretch>
          <a:fillRect/>
        </a:stretch>
      </xdr:blipFill>
      <xdr:spPr>
        <a:xfrm>
          <a:off x="8837197" y="23481575"/>
          <a:ext cx="3863092" cy="2258785"/>
        </a:xfrm>
        <a:prstGeom prst="rect">
          <a:avLst/>
        </a:prstGeom>
      </xdr:spPr>
    </xdr:pic>
    <xdr:clientData/>
  </xdr:twoCellAnchor>
  <xdr:twoCellAnchor editAs="oneCell">
    <xdr:from>
      <xdr:col>8</xdr:col>
      <xdr:colOff>259079</xdr:colOff>
      <xdr:row>124</xdr:row>
      <xdr:rowOff>10885</xdr:rowOff>
    </xdr:from>
    <xdr:to>
      <xdr:col>12</xdr:col>
      <xdr:colOff>157369</xdr:colOff>
      <xdr:row>138</xdr:row>
      <xdr:rowOff>8697</xdr:rowOff>
    </xdr:to>
    <xdr:pic>
      <xdr:nvPicPr>
        <xdr:cNvPr id="6" name="Picture 5">
          <a:extLst>
            <a:ext uri="{FF2B5EF4-FFF2-40B4-BE49-F238E27FC236}">
              <a16:creationId xmlns:a16="http://schemas.microsoft.com/office/drawing/2014/main" id="{7BAF59F4-DAFD-47E5-8B35-5D6B0A295765}"/>
            </a:ext>
          </a:extLst>
        </xdr:cNvPr>
        <xdr:cNvPicPr>
          <a:picLocks noChangeAspect="1"/>
        </xdr:cNvPicPr>
      </xdr:nvPicPr>
      <xdr:blipFill>
        <a:blip xmlns:r="http://schemas.openxmlformats.org/officeDocument/2006/relationships" r:embed="rId5"/>
        <a:stretch>
          <a:fillRect/>
        </a:stretch>
      </xdr:blipFill>
      <xdr:spPr>
        <a:xfrm>
          <a:off x="6271259" y="23465245"/>
          <a:ext cx="2369821" cy="2558132"/>
        </a:xfrm>
        <a:prstGeom prst="rect">
          <a:avLst/>
        </a:prstGeom>
      </xdr:spPr>
    </xdr:pic>
    <xdr:clientData/>
  </xdr:twoCellAnchor>
  <xdr:twoCellAnchor editAs="oneCell">
    <xdr:from>
      <xdr:col>10</xdr:col>
      <xdr:colOff>193767</xdr:colOff>
      <xdr:row>138</xdr:row>
      <xdr:rowOff>21772</xdr:rowOff>
    </xdr:from>
    <xdr:to>
      <xdr:col>17</xdr:col>
      <xdr:colOff>148615</xdr:colOff>
      <xdr:row>150</xdr:row>
      <xdr:rowOff>127050</xdr:rowOff>
    </xdr:to>
    <xdr:pic>
      <xdr:nvPicPr>
        <xdr:cNvPr id="7" name="Picture 6">
          <a:extLst>
            <a:ext uri="{FF2B5EF4-FFF2-40B4-BE49-F238E27FC236}">
              <a16:creationId xmlns:a16="http://schemas.microsoft.com/office/drawing/2014/main" id="{2BA2D641-BBE3-432D-9BBC-142343A2732D}"/>
            </a:ext>
          </a:extLst>
        </xdr:cNvPr>
        <xdr:cNvPicPr>
          <a:picLocks noChangeAspect="1"/>
        </xdr:cNvPicPr>
      </xdr:nvPicPr>
      <xdr:blipFill>
        <a:blip xmlns:r="http://schemas.openxmlformats.org/officeDocument/2006/relationships" r:embed="rId6"/>
        <a:stretch>
          <a:fillRect/>
        </a:stretch>
      </xdr:blipFill>
      <xdr:spPr>
        <a:xfrm>
          <a:off x="7639596" y="26278115"/>
          <a:ext cx="4258491" cy="2325964"/>
        </a:xfrm>
        <a:prstGeom prst="rect">
          <a:avLst/>
        </a:prstGeom>
      </xdr:spPr>
    </xdr:pic>
    <xdr:clientData/>
  </xdr:twoCellAnchor>
  <xdr:twoCellAnchor editAs="oneCell">
    <xdr:from>
      <xdr:col>8</xdr:col>
      <xdr:colOff>114795</xdr:colOff>
      <xdr:row>153</xdr:row>
      <xdr:rowOff>53439</xdr:rowOff>
    </xdr:from>
    <xdr:to>
      <xdr:col>15</xdr:col>
      <xdr:colOff>111783</xdr:colOff>
      <xdr:row>172</xdr:row>
      <xdr:rowOff>146379</xdr:rowOff>
    </xdr:to>
    <xdr:pic>
      <xdr:nvPicPr>
        <xdr:cNvPr id="13" name="Picture 12">
          <a:extLst>
            <a:ext uri="{FF2B5EF4-FFF2-40B4-BE49-F238E27FC236}">
              <a16:creationId xmlns:a16="http://schemas.microsoft.com/office/drawing/2014/main" id="{5CE9EC06-27C4-4CCA-A9F4-E6816002699D}"/>
            </a:ext>
          </a:extLst>
        </xdr:cNvPr>
        <xdr:cNvPicPr>
          <a:picLocks noChangeAspect="1"/>
        </xdr:cNvPicPr>
      </xdr:nvPicPr>
      <xdr:blipFill>
        <a:blip xmlns:r="http://schemas.openxmlformats.org/officeDocument/2006/relationships" r:embed="rId7"/>
        <a:stretch>
          <a:fillRect/>
        </a:stretch>
      </xdr:blipFill>
      <xdr:spPr>
        <a:xfrm>
          <a:off x="6127668" y="28372130"/>
          <a:ext cx="4350327" cy="3515013"/>
        </a:xfrm>
        <a:prstGeom prst="rect">
          <a:avLst/>
        </a:prstGeom>
      </xdr:spPr>
    </xdr:pic>
    <xdr:clientData/>
  </xdr:twoCellAnchor>
  <xdr:twoCellAnchor editAs="oneCell">
    <xdr:from>
      <xdr:col>16</xdr:col>
      <xdr:colOff>169517</xdr:colOff>
      <xdr:row>153</xdr:row>
      <xdr:rowOff>101872</xdr:rowOff>
    </xdr:from>
    <xdr:to>
      <xdr:col>25</xdr:col>
      <xdr:colOff>132959</xdr:colOff>
      <xdr:row>167</xdr:row>
      <xdr:rowOff>76607</xdr:rowOff>
    </xdr:to>
    <xdr:pic>
      <xdr:nvPicPr>
        <xdr:cNvPr id="14" name="Picture 13">
          <a:extLst>
            <a:ext uri="{FF2B5EF4-FFF2-40B4-BE49-F238E27FC236}">
              <a16:creationId xmlns:a16="http://schemas.microsoft.com/office/drawing/2014/main" id="{7AA45281-57DB-4122-B39C-507AE0740F3E}"/>
            </a:ext>
          </a:extLst>
        </xdr:cNvPr>
        <xdr:cNvPicPr>
          <a:picLocks noChangeAspect="1"/>
        </xdr:cNvPicPr>
      </xdr:nvPicPr>
      <xdr:blipFill>
        <a:blip xmlns:r="http://schemas.openxmlformats.org/officeDocument/2006/relationships" r:embed="rId8"/>
        <a:stretch>
          <a:fillRect/>
        </a:stretch>
      </xdr:blipFill>
      <xdr:spPr>
        <a:xfrm>
          <a:off x="10613399" y="28385519"/>
          <a:ext cx="4858171" cy="2484853"/>
        </a:xfrm>
        <a:prstGeom prst="rect">
          <a:avLst/>
        </a:prstGeom>
      </xdr:spPr>
    </xdr:pic>
    <xdr:clientData/>
  </xdr:twoCellAnchor>
  <xdr:twoCellAnchor editAs="oneCell">
    <xdr:from>
      <xdr:col>8</xdr:col>
      <xdr:colOff>589722</xdr:colOff>
      <xdr:row>178</xdr:row>
      <xdr:rowOff>99391</xdr:rowOff>
    </xdr:from>
    <xdr:to>
      <xdr:col>22</xdr:col>
      <xdr:colOff>311305</xdr:colOff>
      <xdr:row>204</xdr:row>
      <xdr:rowOff>142267</xdr:rowOff>
    </xdr:to>
    <xdr:pic>
      <xdr:nvPicPr>
        <xdr:cNvPr id="15" name="Picture 14">
          <a:extLst>
            <a:ext uri="{FF2B5EF4-FFF2-40B4-BE49-F238E27FC236}">
              <a16:creationId xmlns:a16="http://schemas.microsoft.com/office/drawing/2014/main" id="{43F3E736-8CC0-4837-8D82-5FEC0D00EEFB}"/>
            </a:ext>
          </a:extLst>
        </xdr:cNvPr>
        <xdr:cNvPicPr>
          <a:picLocks noChangeAspect="1"/>
        </xdr:cNvPicPr>
      </xdr:nvPicPr>
      <xdr:blipFill>
        <a:blip xmlns:r="http://schemas.openxmlformats.org/officeDocument/2006/relationships" r:embed="rId9"/>
        <a:stretch>
          <a:fillRect/>
        </a:stretch>
      </xdr:blipFill>
      <xdr:spPr>
        <a:xfrm>
          <a:off x="6606209" y="33932191"/>
          <a:ext cx="7600000" cy="4866667"/>
        </a:xfrm>
        <a:prstGeom prst="rect">
          <a:avLst/>
        </a:prstGeom>
      </xdr:spPr>
    </xdr:pic>
    <xdr:clientData/>
  </xdr:twoCellAnchor>
  <xdr:twoCellAnchor editAs="oneCell">
    <xdr:from>
      <xdr:col>13</xdr:col>
      <xdr:colOff>172279</xdr:colOff>
      <xdr:row>109</xdr:row>
      <xdr:rowOff>92766</xdr:rowOff>
    </xdr:from>
    <xdr:to>
      <xdr:col>20</xdr:col>
      <xdr:colOff>190850</xdr:colOff>
      <xdr:row>110</xdr:row>
      <xdr:rowOff>164379</xdr:rowOff>
    </xdr:to>
    <xdr:pic>
      <xdr:nvPicPr>
        <xdr:cNvPr id="16" name="Picture 15">
          <a:extLst>
            <a:ext uri="{FF2B5EF4-FFF2-40B4-BE49-F238E27FC236}">
              <a16:creationId xmlns:a16="http://schemas.microsoft.com/office/drawing/2014/main" id="{936879E3-056E-4303-85C0-4B332EDDC335}"/>
            </a:ext>
          </a:extLst>
        </xdr:cNvPr>
        <xdr:cNvPicPr>
          <a:picLocks noChangeAspect="1"/>
        </xdr:cNvPicPr>
      </xdr:nvPicPr>
      <xdr:blipFill>
        <a:blip xmlns:r="http://schemas.openxmlformats.org/officeDocument/2006/relationships" r:embed="rId10"/>
        <a:stretch>
          <a:fillRect/>
        </a:stretch>
      </xdr:blipFill>
      <xdr:spPr>
        <a:xfrm>
          <a:off x="9263270" y="21044453"/>
          <a:ext cx="3828571" cy="2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195A8-7D59-4279-9E3C-F40F857AB9AA}">
  <dimension ref="A1:G1"/>
  <sheetViews>
    <sheetView showGridLines="0" zoomScale="85" zoomScaleNormal="85" workbookViewId="0">
      <selection activeCell="S24" sqref="S24"/>
    </sheetView>
  </sheetViews>
  <sheetFormatPr defaultColWidth="9.109375" defaultRowHeight="14.4"/>
  <cols>
    <col min="1" max="1" width="3.5546875" customWidth="1"/>
    <col min="2" max="2" width="8.88671875"/>
    <col min="3" max="3" width="9.109375" style="4"/>
    <col min="4" max="7" width="8.88671875" customWidth="1"/>
    <col min="8" max="16384" width="9.109375" style="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8C49B-6CFC-4434-A0D1-C1D42757566F}">
  <dimension ref="A1:J610"/>
  <sheetViews>
    <sheetView showGridLines="0" topLeftCell="B1" zoomScale="115" zoomScaleNormal="115" zoomScaleSheetLayoutView="10" workbookViewId="0">
      <selection activeCell="C4" sqref="C4"/>
    </sheetView>
  </sheetViews>
  <sheetFormatPr defaultColWidth="9.109375" defaultRowHeight="14.4"/>
  <cols>
    <col min="1" max="1" width="8.88671875" style="9" customWidth="1"/>
    <col min="2" max="2" width="17.6640625" style="2" customWidth="1"/>
    <col min="3" max="4" width="17.6640625" customWidth="1"/>
    <col min="5" max="5" width="20.33203125" style="9" customWidth="1"/>
    <col min="6" max="6" width="19.44140625" style="9" customWidth="1"/>
    <col min="7" max="7" width="20.88671875" style="9" customWidth="1"/>
    <col min="8" max="8" width="19.109375" style="9" customWidth="1"/>
    <col min="9" max="9" width="20.5546875" style="9" customWidth="1"/>
    <col min="10" max="12" width="17.6640625" style="9" customWidth="1"/>
    <col min="13" max="16384" width="9.109375" style="9"/>
  </cols>
  <sheetData>
    <row r="1" spans="1:10" s="81" customFormat="1" ht="27.6">
      <c r="A1" s="89"/>
      <c r="B1" s="251" t="s">
        <v>138</v>
      </c>
      <c r="C1" s="251"/>
      <c r="D1" s="251"/>
      <c r="E1" s="251"/>
      <c r="F1" s="251"/>
      <c r="G1" s="251"/>
      <c r="H1" s="251"/>
      <c r="I1" s="251"/>
      <c r="J1" s="251"/>
    </row>
    <row r="2" spans="1:10" s="3" customFormat="1" ht="37.5" customHeight="1">
      <c r="B2" s="76" t="s">
        <v>41</v>
      </c>
      <c r="C2" s="76" t="s">
        <v>118</v>
      </c>
      <c r="D2" s="77" t="s">
        <v>119</v>
      </c>
      <c r="E2" s="79" t="s">
        <v>121</v>
      </c>
      <c r="F2" s="79" t="s">
        <v>122</v>
      </c>
      <c r="G2" s="79" t="s">
        <v>123</v>
      </c>
      <c r="H2" s="80" t="s">
        <v>124</v>
      </c>
      <c r="I2" s="80" t="s">
        <v>125</v>
      </c>
      <c r="J2" s="80" t="s">
        <v>126</v>
      </c>
    </row>
    <row r="3" spans="1:10" s="75" customFormat="1">
      <c r="A3" s="24" t="s">
        <v>44</v>
      </c>
      <c r="B3" s="25">
        <f t="shared" ref="B3:J3" si="0">AVERAGE(B5:B1048576)</f>
        <v>788.5787499999999</v>
      </c>
      <c r="C3" s="25">
        <f t="shared" si="0"/>
        <v>787.73802281368785</v>
      </c>
      <c r="D3" s="25">
        <f t="shared" si="0"/>
        <v>791.44745098039209</v>
      </c>
      <c r="E3" s="25">
        <f t="shared" si="0"/>
        <v>790.20461538461518</v>
      </c>
      <c r="F3" s="25">
        <f t="shared" si="0"/>
        <v>792.35826771653569</v>
      </c>
      <c r="G3" s="25">
        <f t="shared" si="0"/>
        <v>789.36115288220503</v>
      </c>
      <c r="H3" s="25">
        <f t="shared" si="0"/>
        <v>789.86384839650214</v>
      </c>
      <c r="I3" s="25">
        <f t="shared" si="0"/>
        <v>793.51901639344339</v>
      </c>
      <c r="J3" s="25">
        <f t="shared" si="0"/>
        <v>793.42149532710289</v>
      </c>
    </row>
    <row r="4" spans="1:10" s="22" customFormat="1">
      <c r="A4" s="23" t="s">
        <v>43</v>
      </c>
      <c r="B4" s="21">
        <f>MEDIAN(B5:B164)</f>
        <v>787.45</v>
      </c>
      <c r="C4" s="21">
        <f t="shared" ref="C4:J4" si="1">MEDIAN(C5:C1048576)</f>
        <v>787.3</v>
      </c>
      <c r="D4" s="21">
        <f t="shared" si="1"/>
        <v>791.1</v>
      </c>
      <c r="E4" s="21">
        <f t="shared" si="1"/>
        <v>790</v>
      </c>
      <c r="F4" s="21">
        <f t="shared" si="1"/>
        <v>791.2</v>
      </c>
      <c r="G4" s="21">
        <f t="shared" si="1"/>
        <v>788.7</v>
      </c>
      <c r="H4" s="21">
        <f t="shared" si="1"/>
        <v>789.3</v>
      </c>
      <c r="I4" s="21">
        <f t="shared" si="1"/>
        <v>792.6</v>
      </c>
      <c r="J4" s="21">
        <f t="shared" si="1"/>
        <v>792.6</v>
      </c>
    </row>
    <row r="5" spans="1:10">
      <c r="B5" s="2">
        <v>788.3</v>
      </c>
      <c r="C5" s="2">
        <v>785.6</v>
      </c>
      <c r="D5" s="2">
        <v>800</v>
      </c>
      <c r="E5" s="9">
        <v>792.2</v>
      </c>
      <c r="F5" s="9">
        <v>790.6</v>
      </c>
      <c r="G5" s="9">
        <v>787.5</v>
      </c>
      <c r="H5" s="9">
        <v>790.4</v>
      </c>
      <c r="I5" s="9">
        <v>791.1</v>
      </c>
    </row>
    <row r="6" spans="1:10">
      <c r="B6" s="2">
        <v>785.1</v>
      </c>
      <c r="C6" s="2">
        <v>785.7</v>
      </c>
      <c r="D6" s="2"/>
      <c r="E6" s="9">
        <v>792.6</v>
      </c>
      <c r="F6" s="9">
        <v>790.6</v>
      </c>
      <c r="G6" s="9">
        <v>787.5</v>
      </c>
      <c r="H6" s="9">
        <v>790.4</v>
      </c>
      <c r="I6" s="9">
        <v>792.5</v>
      </c>
      <c r="J6" s="9">
        <v>794.9</v>
      </c>
    </row>
    <row r="7" spans="1:10">
      <c r="B7" s="2">
        <v>785</v>
      </c>
      <c r="C7" s="2">
        <v>787.3</v>
      </c>
      <c r="D7" s="2"/>
      <c r="E7" s="9">
        <v>792.6</v>
      </c>
      <c r="F7" s="9">
        <v>790.1</v>
      </c>
      <c r="G7" s="9">
        <v>786.3</v>
      </c>
      <c r="H7" s="9">
        <v>789.4</v>
      </c>
      <c r="I7" s="9">
        <v>793</v>
      </c>
      <c r="J7" s="9">
        <v>793.1</v>
      </c>
    </row>
    <row r="8" spans="1:10">
      <c r="B8" s="2">
        <v>785.5</v>
      </c>
      <c r="C8" s="2">
        <v>785.6</v>
      </c>
      <c r="D8" s="2">
        <v>791.1</v>
      </c>
      <c r="F8" s="9">
        <v>790.3</v>
      </c>
      <c r="G8" s="9">
        <v>786.6</v>
      </c>
      <c r="H8" s="9">
        <v>788.6</v>
      </c>
      <c r="I8" s="9">
        <v>794.6</v>
      </c>
      <c r="J8" s="9">
        <v>792.3</v>
      </c>
    </row>
    <row r="9" spans="1:10">
      <c r="B9" s="2">
        <v>785.5</v>
      </c>
      <c r="C9" s="2">
        <v>785.6</v>
      </c>
      <c r="D9" s="2">
        <v>788.5</v>
      </c>
      <c r="E9" s="9">
        <v>792.6</v>
      </c>
      <c r="F9" s="9">
        <v>792.8</v>
      </c>
      <c r="G9" s="9">
        <v>789.1</v>
      </c>
      <c r="H9" s="9">
        <v>790.6</v>
      </c>
      <c r="I9" s="9">
        <v>793.6</v>
      </c>
      <c r="J9" s="9">
        <v>789</v>
      </c>
    </row>
    <row r="10" spans="1:10">
      <c r="B10" s="2">
        <v>786</v>
      </c>
      <c r="C10" s="2">
        <v>787.1</v>
      </c>
      <c r="D10" s="2">
        <v>789.9</v>
      </c>
      <c r="E10" s="9">
        <v>790.9</v>
      </c>
      <c r="F10" s="9">
        <v>792.8</v>
      </c>
      <c r="G10" s="9">
        <v>790</v>
      </c>
      <c r="H10" s="9">
        <v>790.6</v>
      </c>
      <c r="I10" s="9">
        <v>790.2</v>
      </c>
      <c r="J10" s="9">
        <v>788.7</v>
      </c>
    </row>
    <row r="11" spans="1:10">
      <c r="B11" s="2">
        <v>786.5</v>
      </c>
      <c r="C11" s="2">
        <v>789.2</v>
      </c>
      <c r="D11" s="2">
        <v>790.4</v>
      </c>
      <c r="F11" s="9">
        <v>790.8</v>
      </c>
      <c r="G11" s="9">
        <v>789.9</v>
      </c>
      <c r="H11" s="9">
        <v>789.5</v>
      </c>
      <c r="I11" s="9">
        <v>791.2</v>
      </c>
      <c r="J11" s="9">
        <v>786.1</v>
      </c>
    </row>
    <row r="12" spans="1:10">
      <c r="B12" s="2">
        <v>786.7</v>
      </c>
      <c r="C12" s="2"/>
      <c r="D12" s="2">
        <v>791.5</v>
      </c>
      <c r="G12" s="9">
        <v>789.9</v>
      </c>
      <c r="H12" s="9">
        <v>790.6</v>
      </c>
      <c r="I12" s="9">
        <v>795.5</v>
      </c>
      <c r="J12" s="9">
        <v>784</v>
      </c>
    </row>
    <row r="13" spans="1:10">
      <c r="B13" s="2">
        <v>786.6</v>
      </c>
      <c r="C13" s="2">
        <v>787.7</v>
      </c>
      <c r="D13" s="2">
        <v>791.5</v>
      </c>
      <c r="G13" s="9">
        <v>790</v>
      </c>
      <c r="H13" s="9">
        <v>790.2</v>
      </c>
      <c r="I13" s="9">
        <v>791.4</v>
      </c>
      <c r="J13" s="9">
        <v>784.9</v>
      </c>
    </row>
    <row r="14" spans="1:10">
      <c r="B14" s="2">
        <v>785.6</v>
      </c>
      <c r="C14" s="2"/>
      <c r="D14" s="2">
        <v>786.2</v>
      </c>
      <c r="E14" s="9">
        <v>791.7</v>
      </c>
      <c r="F14" s="9">
        <v>790.8</v>
      </c>
      <c r="G14" s="9">
        <v>784.4</v>
      </c>
      <c r="H14" s="9">
        <v>789.8</v>
      </c>
      <c r="I14" s="9">
        <v>790.2</v>
      </c>
      <c r="J14" s="9">
        <v>787</v>
      </c>
    </row>
    <row r="15" spans="1:10">
      <c r="B15" s="2">
        <v>784.3</v>
      </c>
      <c r="C15" s="2">
        <v>786.9</v>
      </c>
      <c r="D15" s="2">
        <v>786.1</v>
      </c>
      <c r="E15" s="9">
        <v>790.9</v>
      </c>
      <c r="F15" s="9">
        <v>789.9</v>
      </c>
      <c r="G15" s="9">
        <v>788</v>
      </c>
      <c r="H15" s="9">
        <v>788.8</v>
      </c>
      <c r="I15" s="9">
        <v>792.6</v>
      </c>
      <c r="J15" s="9">
        <v>784.6</v>
      </c>
    </row>
    <row r="16" spans="1:10">
      <c r="B16" s="2">
        <v>784.3</v>
      </c>
      <c r="C16" s="2">
        <v>790.6</v>
      </c>
      <c r="D16" s="2">
        <v>788.1</v>
      </c>
      <c r="E16" s="9">
        <v>790.9</v>
      </c>
      <c r="G16" s="9">
        <v>787.9</v>
      </c>
      <c r="H16" s="9">
        <v>788.6</v>
      </c>
      <c r="I16" s="9">
        <v>790.6</v>
      </c>
      <c r="J16" s="9">
        <v>786</v>
      </c>
    </row>
    <row r="17" spans="2:10">
      <c r="B17" s="2">
        <v>785.9</v>
      </c>
      <c r="C17" s="2">
        <v>787.1</v>
      </c>
      <c r="D17" s="2">
        <v>790.6</v>
      </c>
      <c r="E17" s="9">
        <v>791.6</v>
      </c>
      <c r="G17" s="9">
        <v>788.3</v>
      </c>
      <c r="H17" s="9">
        <v>789</v>
      </c>
      <c r="I17" s="9">
        <v>790</v>
      </c>
      <c r="J17" s="9">
        <v>786.1</v>
      </c>
    </row>
    <row r="18" spans="2:10">
      <c r="B18" s="2">
        <v>786.1</v>
      </c>
      <c r="C18" s="2">
        <v>788.7</v>
      </c>
      <c r="D18" s="2">
        <v>790.6</v>
      </c>
      <c r="E18" s="9">
        <v>786.9</v>
      </c>
      <c r="F18" s="9">
        <v>787.4</v>
      </c>
      <c r="J18" s="9">
        <v>786.8</v>
      </c>
    </row>
    <row r="19" spans="2:10">
      <c r="B19" s="2">
        <v>786.2</v>
      </c>
      <c r="C19" s="2"/>
      <c r="D19" s="2"/>
      <c r="F19" s="9">
        <v>790.8</v>
      </c>
      <c r="G19" s="9">
        <v>789.9</v>
      </c>
      <c r="J19" s="9">
        <v>786.8</v>
      </c>
    </row>
    <row r="20" spans="2:10">
      <c r="B20" s="2">
        <v>786</v>
      </c>
      <c r="C20" s="2">
        <v>788.7</v>
      </c>
      <c r="D20" s="2"/>
      <c r="E20" s="9">
        <v>788.1</v>
      </c>
      <c r="F20" s="9">
        <v>790.8</v>
      </c>
      <c r="H20" s="9">
        <v>788.9</v>
      </c>
      <c r="I20" s="9">
        <v>784.7</v>
      </c>
      <c r="J20" s="9">
        <v>787.5</v>
      </c>
    </row>
    <row r="21" spans="2:10">
      <c r="B21" s="2">
        <v>791.1</v>
      </c>
      <c r="C21" s="2">
        <v>788.7</v>
      </c>
      <c r="D21" s="2"/>
      <c r="F21" s="9">
        <v>790.5</v>
      </c>
      <c r="G21" s="9">
        <v>788.9</v>
      </c>
      <c r="H21" s="9">
        <v>789.6</v>
      </c>
    </row>
    <row r="22" spans="2:10">
      <c r="B22" s="2">
        <v>794.5</v>
      </c>
      <c r="C22" s="2"/>
      <c r="D22" s="2"/>
      <c r="F22" s="9">
        <v>790.6</v>
      </c>
      <c r="G22" s="9">
        <v>785.8</v>
      </c>
      <c r="H22" s="9">
        <v>790.2</v>
      </c>
      <c r="I22" s="9">
        <v>787</v>
      </c>
    </row>
    <row r="23" spans="2:10">
      <c r="B23" s="2">
        <v>795</v>
      </c>
      <c r="C23" s="2">
        <v>787.8</v>
      </c>
      <c r="D23" s="2"/>
      <c r="G23" s="9">
        <v>787.6</v>
      </c>
      <c r="H23" s="9">
        <v>790.3</v>
      </c>
      <c r="I23" s="9">
        <v>793.2</v>
      </c>
    </row>
    <row r="24" spans="2:10">
      <c r="B24" s="2">
        <v>792.1</v>
      </c>
      <c r="C24" s="2">
        <v>792.9</v>
      </c>
      <c r="D24" s="2"/>
      <c r="G24" s="9">
        <v>787.6</v>
      </c>
      <c r="H24" s="9">
        <v>791.1</v>
      </c>
      <c r="I24" s="9" t="s">
        <v>42</v>
      </c>
    </row>
    <row r="25" spans="2:10">
      <c r="B25" s="2">
        <v>790.7</v>
      </c>
      <c r="C25" s="2"/>
      <c r="D25" s="2"/>
      <c r="G25" s="9">
        <v>788.1</v>
      </c>
      <c r="H25" s="9">
        <v>787.5</v>
      </c>
      <c r="I25" s="9">
        <v>790.3</v>
      </c>
    </row>
    <row r="26" spans="2:10">
      <c r="B26" s="2">
        <v>788</v>
      </c>
      <c r="C26" s="2"/>
      <c r="D26" s="2"/>
      <c r="F26" s="9">
        <v>790.5</v>
      </c>
      <c r="H26" s="9">
        <v>787.5</v>
      </c>
      <c r="I26" s="9">
        <v>798.8</v>
      </c>
    </row>
    <row r="27" spans="2:10">
      <c r="B27" s="2">
        <v>789.1</v>
      </c>
      <c r="C27" s="2"/>
      <c r="D27" s="2">
        <v>791.7</v>
      </c>
      <c r="E27" s="9">
        <v>790.3</v>
      </c>
      <c r="F27" s="9">
        <v>790.3</v>
      </c>
      <c r="G27" s="9">
        <v>788.3</v>
      </c>
      <c r="H27" s="9">
        <v>787.5</v>
      </c>
      <c r="I27" s="9">
        <v>792.6</v>
      </c>
    </row>
    <row r="28" spans="2:10">
      <c r="B28" s="2">
        <v>789.1</v>
      </c>
      <c r="C28" s="2"/>
      <c r="D28" s="2">
        <v>792.4</v>
      </c>
      <c r="E28" s="9">
        <v>787.8</v>
      </c>
      <c r="G28" s="9">
        <v>791.3</v>
      </c>
      <c r="H28" s="9">
        <v>787.2</v>
      </c>
      <c r="I28" s="9">
        <v>790.6</v>
      </c>
    </row>
    <row r="29" spans="2:10">
      <c r="B29" s="2">
        <v>788.9</v>
      </c>
      <c r="C29" s="2"/>
      <c r="D29" s="2" t="s">
        <v>42</v>
      </c>
      <c r="G29" s="9">
        <v>790.1</v>
      </c>
      <c r="I29" s="9">
        <v>787</v>
      </c>
    </row>
    <row r="30" spans="2:10">
      <c r="B30" s="2">
        <v>786.3</v>
      </c>
      <c r="C30" s="2"/>
      <c r="D30" s="2">
        <v>798.5</v>
      </c>
      <c r="F30" s="9">
        <v>790.3</v>
      </c>
      <c r="H30" s="9">
        <v>788.3</v>
      </c>
      <c r="I30" s="9">
        <v>795.4</v>
      </c>
    </row>
    <row r="31" spans="2:10">
      <c r="B31" s="2">
        <v>786.3</v>
      </c>
      <c r="C31" s="2"/>
      <c r="D31" s="2">
        <v>798.5</v>
      </c>
      <c r="H31" s="9">
        <v>789.2</v>
      </c>
      <c r="I31" s="9">
        <v>793.3</v>
      </c>
    </row>
    <row r="32" spans="2:10">
      <c r="B32" s="2">
        <v>786.2</v>
      </c>
      <c r="C32" s="2"/>
      <c r="D32" s="2">
        <v>799.3</v>
      </c>
      <c r="F32" s="9">
        <v>790.3</v>
      </c>
      <c r="G32" s="9">
        <v>790.1</v>
      </c>
      <c r="H32" s="9">
        <v>788.6</v>
      </c>
      <c r="I32" s="9">
        <v>795</v>
      </c>
    </row>
    <row r="33" spans="2:10">
      <c r="B33" s="2">
        <v>786.2</v>
      </c>
      <c r="C33" s="2"/>
      <c r="D33" s="2">
        <v>799.2</v>
      </c>
      <c r="F33" s="9">
        <v>790.4</v>
      </c>
      <c r="G33" s="9">
        <v>789.2</v>
      </c>
      <c r="H33" s="9">
        <v>785.7</v>
      </c>
      <c r="I33" s="9">
        <v>795</v>
      </c>
    </row>
    <row r="34" spans="2:10">
      <c r="B34" s="2">
        <v>786.7</v>
      </c>
      <c r="C34" s="2"/>
      <c r="D34" s="2">
        <v>789.9</v>
      </c>
      <c r="E34" s="9">
        <v>787.8</v>
      </c>
      <c r="G34" s="9">
        <v>788.9</v>
      </c>
      <c r="H34" s="9">
        <v>786</v>
      </c>
      <c r="I34" s="9">
        <v>795</v>
      </c>
    </row>
    <row r="35" spans="2:10">
      <c r="B35" s="2">
        <v>786.8</v>
      </c>
      <c r="C35" s="2"/>
      <c r="D35" s="2"/>
      <c r="E35" s="9">
        <v>786.2</v>
      </c>
      <c r="H35" s="9" t="s">
        <v>42</v>
      </c>
      <c r="I35" s="9">
        <v>795.1</v>
      </c>
    </row>
    <row r="36" spans="2:10">
      <c r="B36" s="2">
        <v>786.7</v>
      </c>
      <c r="C36" s="2"/>
      <c r="D36" s="2"/>
      <c r="E36" s="9">
        <v>785.6</v>
      </c>
      <c r="G36" s="9">
        <v>788.9</v>
      </c>
      <c r="H36" s="9">
        <v>790.4</v>
      </c>
      <c r="I36" s="9">
        <v>793.4</v>
      </c>
    </row>
    <row r="37" spans="2:10">
      <c r="B37" s="2">
        <v>787.3</v>
      </c>
      <c r="C37" s="2"/>
      <c r="D37" s="2">
        <v>790</v>
      </c>
      <c r="G37" s="9">
        <v>788.2</v>
      </c>
      <c r="H37" s="9">
        <v>790.4</v>
      </c>
      <c r="J37" s="9">
        <v>787.6</v>
      </c>
    </row>
    <row r="38" spans="2:10">
      <c r="B38" s="2">
        <v>795</v>
      </c>
      <c r="C38" s="2"/>
      <c r="D38" s="2"/>
      <c r="G38" s="9">
        <v>788.2</v>
      </c>
      <c r="H38" s="9">
        <v>807.8</v>
      </c>
      <c r="J38" s="9">
        <v>784.4</v>
      </c>
    </row>
    <row r="39" spans="2:10">
      <c r="B39" s="2">
        <v>792.6</v>
      </c>
      <c r="C39" s="2"/>
      <c r="D39" s="2">
        <v>790</v>
      </c>
      <c r="E39" s="9">
        <v>787.3</v>
      </c>
      <c r="G39" s="9" t="s">
        <v>42</v>
      </c>
      <c r="H39" s="9">
        <v>789.4</v>
      </c>
      <c r="J39" s="9">
        <v>789.9</v>
      </c>
    </row>
    <row r="40" spans="2:10">
      <c r="B40" s="2">
        <v>790.7</v>
      </c>
      <c r="C40" s="2"/>
      <c r="D40" s="2">
        <v>790</v>
      </c>
      <c r="G40" s="9">
        <v>797.8</v>
      </c>
      <c r="H40" s="9">
        <v>790.2</v>
      </c>
      <c r="I40" s="9">
        <v>797.1</v>
      </c>
      <c r="J40" s="9">
        <v>789.9</v>
      </c>
    </row>
    <row r="41" spans="2:10">
      <c r="B41" s="2">
        <v>795.8</v>
      </c>
      <c r="C41" s="2"/>
      <c r="D41" s="2">
        <v>790.1</v>
      </c>
      <c r="F41" s="9">
        <v>790.4</v>
      </c>
      <c r="G41" s="9">
        <v>787.5</v>
      </c>
      <c r="H41" s="9">
        <v>790.1</v>
      </c>
      <c r="I41" s="9">
        <v>797</v>
      </c>
      <c r="J41" s="9">
        <v>789.6</v>
      </c>
    </row>
    <row r="42" spans="2:10">
      <c r="B42" s="2">
        <v>786.8</v>
      </c>
      <c r="C42" s="2"/>
      <c r="D42" s="2">
        <v>791.8</v>
      </c>
      <c r="F42" s="9">
        <v>790</v>
      </c>
      <c r="G42" s="9">
        <v>791.3</v>
      </c>
      <c r="H42" s="9">
        <v>805.4</v>
      </c>
      <c r="I42" s="9">
        <v>797.9</v>
      </c>
      <c r="J42" s="9">
        <v>791.9</v>
      </c>
    </row>
    <row r="43" spans="2:10">
      <c r="B43" s="2">
        <v>794.8</v>
      </c>
      <c r="C43" s="2"/>
      <c r="D43" s="2">
        <v>791.8</v>
      </c>
      <c r="F43" s="9">
        <v>791.7</v>
      </c>
      <c r="G43" s="9">
        <v>793.7</v>
      </c>
      <c r="H43" s="9">
        <v>789.8</v>
      </c>
      <c r="I43" s="9">
        <v>797.9</v>
      </c>
      <c r="J43" s="9">
        <v>789.8</v>
      </c>
    </row>
    <row r="44" spans="2:10">
      <c r="B44" s="2">
        <v>795.8</v>
      </c>
      <c r="C44" s="2"/>
      <c r="D44" s="2">
        <v>791.1</v>
      </c>
      <c r="G44" s="9">
        <v>791</v>
      </c>
      <c r="H44" s="9">
        <v>793.7</v>
      </c>
      <c r="I44" s="9">
        <v>801</v>
      </c>
      <c r="J44" s="9" t="s">
        <v>42</v>
      </c>
    </row>
    <row r="45" spans="2:10">
      <c r="B45" s="2">
        <v>795.8</v>
      </c>
      <c r="C45" s="2"/>
      <c r="D45" s="2" t="s">
        <v>42</v>
      </c>
      <c r="E45" s="9">
        <v>787.3</v>
      </c>
      <c r="G45" s="9">
        <v>788.4</v>
      </c>
      <c r="I45" s="9">
        <v>801</v>
      </c>
      <c r="J45" s="9">
        <v>801</v>
      </c>
    </row>
    <row r="46" spans="2:10">
      <c r="B46" s="2">
        <v>788.8</v>
      </c>
      <c r="C46" s="2"/>
      <c r="D46" s="2">
        <v>795</v>
      </c>
      <c r="E46" s="9">
        <v>789.4</v>
      </c>
      <c r="G46" s="9">
        <v>805</v>
      </c>
      <c r="I46" s="9" t="s">
        <v>42</v>
      </c>
      <c r="J46" s="9">
        <v>800.5</v>
      </c>
    </row>
    <row r="47" spans="2:10">
      <c r="B47" s="2">
        <v>788.4</v>
      </c>
      <c r="C47" s="2"/>
      <c r="D47" s="2">
        <v>792.7</v>
      </c>
      <c r="G47" s="9" t="s">
        <v>42</v>
      </c>
      <c r="H47" s="9">
        <v>793.8</v>
      </c>
      <c r="I47" s="9">
        <v>791</v>
      </c>
      <c r="J47" s="9">
        <v>800.5</v>
      </c>
    </row>
    <row r="48" spans="2:10">
      <c r="B48" s="2">
        <v>788.4</v>
      </c>
      <c r="C48" s="2">
        <v>792.9</v>
      </c>
      <c r="D48" s="2">
        <v>793.4</v>
      </c>
      <c r="G48" s="9">
        <v>787.7</v>
      </c>
      <c r="H48" s="9">
        <v>791.1</v>
      </c>
      <c r="I48" s="9">
        <v>791</v>
      </c>
      <c r="J48" s="9">
        <v>807</v>
      </c>
    </row>
    <row r="49" spans="2:10">
      <c r="B49" s="2">
        <v>788.6</v>
      </c>
      <c r="C49" s="2">
        <v>792.7</v>
      </c>
      <c r="D49" s="2">
        <v>795.6</v>
      </c>
      <c r="E49" s="9">
        <v>789.4</v>
      </c>
      <c r="G49" s="9">
        <v>786.9</v>
      </c>
      <c r="H49" s="9">
        <v>787.5</v>
      </c>
      <c r="I49" s="9">
        <v>794.8</v>
      </c>
      <c r="J49" s="9">
        <v>807.2</v>
      </c>
    </row>
    <row r="50" spans="2:10">
      <c r="B50" s="2">
        <v>787.5</v>
      </c>
      <c r="C50" s="2">
        <v>796.5</v>
      </c>
      <c r="D50" s="2">
        <v>789.4</v>
      </c>
      <c r="E50" s="9">
        <v>789.9</v>
      </c>
      <c r="F50" s="9">
        <v>791.7</v>
      </c>
      <c r="G50" s="9">
        <v>787.1</v>
      </c>
      <c r="H50" s="9" t="s">
        <v>42</v>
      </c>
      <c r="I50" s="9">
        <v>796.2</v>
      </c>
      <c r="J50" s="9">
        <v>798</v>
      </c>
    </row>
    <row r="51" spans="2:10">
      <c r="B51" s="2">
        <v>787.4</v>
      </c>
      <c r="C51" s="2">
        <v>786.9</v>
      </c>
      <c r="D51" s="2">
        <v>792.6</v>
      </c>
      <c r="F51" s="9" t="s">
        <v>42</v>
      </c>
      <c r="G51" s="9">
        <v>786.8</v>
      </c>
      <c r="H51" s="9">
        <v>789.7</v>
      </c>
      <c r="I51" s="9">
        <v>791</v>
      </c>
      <c r="J51" s="9">
        <v>798.6</v>
      </c>
    </row>
    <row r="52" spans="2:10">
      <c r="B52" s="2">
        <v>787.5</v>
      </c>
      <c r="C52" s="2"/>
      <c r="D52" s="2">
        <v>792.6</v>
      </c>
      <c r="E52" s="9">
        <v>789.8</v>
      </c>
      <c r="F52" s="9">
        <v>809.1</v>
      </c>
      <c r="G52" s="9">
        <v>786.7</v>
      </c>
      <c r="H52" s="9">
        <v>789.7</v>
      </c>
      <c r="I52" s="9">
        <v>791.9</v>
      </c>
      <c r="J52" s="9">
        <v>798.6</v>
      </c>
    </row>
    <row r="53" spans="2:10">
      <c r="B53" s="2">
        <v>786.4</v>
      </c>
      <c r="C53" s="2">
        <v>786.2</v>
      </c>
      <c r="D53" s="2">
        <v>789.8</v>
      </c>
      <c r="E53" s="9">
        <v>790.7</v>
      </c>
      <c r="F53" s="9">
        <v>804.9</v>
      </c>
      <c r="G53" s="9">
        <v>787.8</v>
      </c>
      <c r="H53" s="9">
        <v>788.7</v>
      </c>
      <c r="I53" s="9">
        <v>791.4</v>
      </c>
      <c r="J53" s="9">
        <v>791.6</v>
      </c>
    </row>
    <row r="54" spans="2:10">
      <c r="B54" s="2">
        <v>785.4</v>
      </c>
      <c r="C54" s="2"/>
      <c r="D54" s="2">
        <v>789.1</v>
      </c>
      <c r="E54" s="9">
        <v>790.7</v>
      </c>
      <c r="F54" s="9">
        <v>804.9</v>
      </c>
      <c r="G54" s="9">
        <v>791.5</v>
      </c>
      <c r="J54" s="9">
        <v>791.7</v>
      </c>
    </row>
    <row r="55" spans="2:10">
      <c r="B55" s="2">
        <v>785.2</v>
      </c>
      <c r="C55" s="2">
        <v>786</v>
      </c>
      <c r="D55" s="2">
        <v>790.9</v>
      </c>
      <c r="E55" s="9">
        <v>789.9</v>
      </c>
      <c r="F55" s="9">
        <v>805</v>
      </c>
      <c r="G55" s="9">
        <v>788.9</v>
      </c>
      <c r="H55" s="9">
        <v>788.7</v>
      </c>
      <c r="I55" s="9">
        <v>797</v>
      </c>
      <c r="J55" s="9">
        <v>795.7</v>
      </c>
    </row>
    <row r="56" spans="2:10">
      <c r="B56" s="2">
        <v>785.7</v>
      </c>
      <c r="C56" s="2">
        <v>786.1</v>
      </c>
      <c r="D56" s="2"/>
      <c r="E56" s="9">
        <v>789.3</v>
      </c>
      <c r="F56" s="9">
        <v>800.3</v>
      </c>
      <c r="G56" s="9">
        <v>788.9</v>
      </c>
      <c r="H56" s="9">
        <v>790.1</v>
      </c>
      <c r="I56" s="9">
        <v>795</v>
      </c>
      <c r="J56" s="9">
        <v>795.8</v>
      </c>
    </row>
    <row r="57" spans="2:10">
      <c r="B57" s="2">
        <v>785.1</v>
      </c>
      <c r="C57" s="2">
        <v>787.6</v>
      </c>
      <c r="D57" s="2">
        <v>790.7</v>
      </c>
      <c r="E57" s="9">
        <v>789.1</v>
      </c>
      <c r="F57" s="9">
        <v>800.3</v>
      </c>
      <c r="G57" s="9">
        <v>788.1</v>
      </c>
      <c r="H57" s="9">
        <v>790</v>
      </c>
      <c r="I57" s="9">
        <v>791.6</v>
      </c>
      <c r="J57" s="9">
        <v>805.1</v>
      </c>
    </row>
    <row r="58" spans="2:10">
      <c r="B58" s="2">
        <v>785.2</v>
      </c>
      <c r="C58" s="2">
        <v>788.4</v>
      </c>
      <c r="D58" s="2">
        <v>790.7</v>
      </c>
      <c r="E58" s="9">
        <v>789.7</v>
      </c>
      <c r="F58" s="9">
        <v>796.8</v>
      </c>
      <c r="G58" s="9">
        <v>789.3</v>
      </c>
      <c r="H58" s="9">
        <v>790.2</v>
      </c>
      <c r="I58" s="9">
        <v>790.6</v>
      </c>
      <c r="J58" s="9">
        <v>804.6</v>
      </c>
    </row>
    <row r="59" spans="2:10">
      <c r="B59" s="2">
        <v>785.8</v>
      </c>
      <c r="C59" s="2"/>
      <c r="D59" s="2"/>
      <c r="E59" s="9">
        <v>789.8</v>
      </c>
      <c r="F59" s="9">
        <v>796.8</v>
      </c>
      <c r="G59" s="9">
        <v>788.7</v>
      </c>
      <c r="H59" s="9">
        <v>790.2</v>
      </c>
      <c r="I59" s="9">
        <v>790.5</v>
      </c>
      <c r="J59" s="9">
        <v>801.7</v>
      </c>
    </row>
    <row r="60" spans="2:10">
      <c r="B60" s="2">
        <v>785.7</v>
      </c>
      <c r="C60" s="2">
        <v>785.7</v>
      </c>
      <c r="D60" s="2"/>
      <c r="E60" s="9">
        <v>790.1</v>
      </c>
      <c r="F60" s="9">
        <v>796.8</v>
      </c>
      <c r="G60" s="9">
        <v>786.9</v>
      </c>
      <c r="H60" s="9">
        <v>790.6</v>
      </c>
      <c r="I60" s="9">
        <v>791.1</v>
      </c>
      <c r="J60" s="9">
        <v>794.9</v>
      </c>
    </row>
    <row r="61" spans="2:10">
      <c r="B61" s="2">
        <v>786.8</v>
      </c>
      <c r="C61" s="2"/>
      <c r="D61" s="2"/>
      <c r="E61" s="9">
        <v>790.6</v>
      </c>
      <c r="F61" s="9">
        <v>804.8</v>
      </c>
      <c r="G61" s="9">
        <v>787.8</v>
      </c>
      <c r="I61" s="9">
        <v>791.1</v>
      </c>
      <c r="J61" s="9">
        <v>794.8</v>
      </c>
    </row>
    <row r="62" spans="2:10">
      <c r="B62" s="2">
        <v>795.8</v>
      </c>
      <c r="C62" s="2">
        <v>785.6</v>
      </c>
      <c r="D62" s="2">
        <v>790.8</v>
      </c>
      <c r="E62" s="9">
        <v>791.4</v>
      </c>
      <c r="G62" s="9">
        <v>787.8</v>
      </c>
      <c r="I62" s="9">
        <v>790.5</v>
      </c>
      <c r="J62" s="9">
        <v>794.9</v>
      </c>
    </row>
    <row r="63" spans="2:10">
      <c r="B63" s="2">
        <v>793</v>
      </c>
      <c r="C63" s="2">
        <v>787.5</v>
      </c>
      <c r="D63" s="2">
        <v>788</v>
      </c>
      <c r="E63" s="9">
        <v>791.4</v>
      </c>
      <c r="F63" s="9">
        <v>804</v>
      </c>
      <c r="I63" s="9">
        <v>789.7</v>
      </c>
      <c r="J63" s="9">
        <v>792.3</v>
      </c>
    </row>
    <row r="64" spans="2:10">
      <c r="B64" s="2">
        <v>794.2</v>
      </c>
      <c r="C64" s="2">
        <v>786.1</v>
      </c>
      <c r="D64" s="2">
        <v>787.9</v>
      </c>
      <c r="F64" s="9">
        <v>790.6</v>
      </c>
      <c r="H64" s="9">
        <v>790.3</v>
      </c>
      <c r="I64" s="9">
        <v>789.3</v>
      </c>
    </row>
    <row r="65" spans="2:10">
      <c r="B65" s="2">
        <v>789.4</v>
      </c>
      <c r="C65" s="2"/>
      <c r="D65" s="2">
        <v>789.2</v>
      </c>
      <c r="E65" s="9">
        <v>791.3</v>
      </c>
      <c r="F65" s="9">
        <v>790.2</v>
      </c>
      <c r="G65" s="9">
        <v>787.8</v>
      </c>
      <c r="H65" s="9">
        <v>790.3</v>
      </c>
      <c r="I65" s="9">
        <v>790.8</v>
      </c>
      <c r="J65" s="9">
        <v>799.5</v>
      </c>
    </row>
    <row r="66" spans="2:10">
      <c r="B66" s="2">
        <v>789.3</v>
      </c>
      <c r="C66" s="2">
        <v>785.7</v>
      </c>
      <c r="D66" s="2">
        <v>788.5</v>
      </c>
      <c r="E66" s="9">
        <v>789</v>
      </c>
      <c r="F66" s="9">
        <v>790.3</v>
      </c>
      <c r="H66" s="9">
        <v>789</v>
      </c>
      <c r="I66" s="9">
        <v>789.5</v>
      </c>
      <c r="J66" s="9">
        <v>790</v>
      </c>
    </row>
    <row r="67" spans="2:10">
      <c r="B67" s="2">
        <v>794.8</v>
      </c>
      <c r="C67" s="2"/>
      <c r="D67" s="2">
        <v>791</v>
      </c>
      <c r="F67" s="9">
        <v>795.4</v>
      </c>
      <c r="G67" s="9">
        <v>787.8</v>
      </c>
      <c r="H67" s="9">
        <v>789</v>
      </c>
      <c r="I67" s="9" t="s">
        <v>42</v>
      </c>
      <c r="J67" s="9">
        <v>789.9</v>
      </c>
    </row>
    <row r="68" spans="2:10">
      <c r="B68" s="2">
        <v>795.1</v>
      </c>
      <c r="C68" s="2"/>
      <c r="D68" s="2"/>
      <c r="G68" s="9">
        <v>786.9</v>
      </c>
      <c r="H68" s="9">
        <v>790.5</v>
      </c>
      <c r="I68" s="9">
        <v>789.4</v>
      </c>
      <c r="J68" s="9" t="s">
        <v>42</v>
      </c>
    </row>
    <row r="69" spans="2:10">
      <c r="B69" s="2">
        <v>792.8</v>
      </c>
      <c r="C69" s="2"/>
      <c r="D69" s="2"/>
      <c r="E69" s="9">
        <v>789.1</v>
      </c>
      <c r="G69" s="9">
        <v>788.6</v>
      </c>
      <c r="H69" s="9">
        <v>789.5</v>
      </c>
      <c r="I69" s="9">
        <v>796.1</v>
      </c>
      <c r="J69" s="9">
        <v>791.2</v>
      </c>
    </row>
    <row r="70" spans="2:10">
      <c r="B70" s="2">
        <v>792.2</v>
      </c>
      <c r="C70" s="2"/>
      <c r="D70" s="2"/>
      <c r="E70" s="9">
        <v>791.2</v>
      </c>
      <c r="F70" s="9">
        <v>792.8</v>
      </c>
      <c r="G70" s="9">
        <v>788.7</v>
      </c>
      <c r="H70" s="9">
        <v>787.8</v>
      </c>
      <c r="I70" s="9">
        <v>790.8</v>
      </c>
    </row>
    <row r="71" spans="2:10">
      <c r="B71" s="2">
        <v>792.8</v>
      </c>
      <c r="C71" s="2"/>
      <c r="D71" s="2"/>
      <c r="E71" s="9">
        <v>791.8</v>
      </c>
      <c r="F71" s="9">
        <v>791.6</v>
      </c>
      <c r="G71" s="9">
        <v>788.6</v>
      </c>
      <c r="H71" s="9">
        <v>792.4</v>
      </c>
      <c r="I71" s="9">
        <v>789.5</v>
      </c>
      <c r="J71" s="9">
        <v>791.2</v>
      </c>
    </row>
    <row r="72" spans="2:10">
      <c r="B72" s="2">
        <v>789.7</v>
      </c>
      <c r="C72" s="2"/>
      <c r="D72" s="2"/>
      <c r="E72" s="9">
        <v>791.2</v>
      </c>
      <c r="F72" s="9" t="s">
        <v>42</v>
      </c>
      <c r="G72" s="9">
        <v>789.3</v>
      </c>
      <c r="I72" s="9">
        <v>789.6</v>
      </c>
      <c r="J72" s="9">
        <v>791.2</v>
      </c>
    </row>
    <row r="73" spans="2:10">
      <c r="B73" s="2">
        <v>791.5</v>
      </c>
      <c r="C73" s="2"/>
      <c r="D73" s="2"/>
      <c r="E73" s="9">
        <v>791.3</v>
      </c>
      <c r="F73" s="9">
        <v>795.8</v>
      </c>
      <c r="G73" s="9">
        <v>789</v>
      </c>
      <c r="I73" s="9">
        <v>795.3</v>
      </c>
      <c r="J73" s="9">
        <v>785.3</v>
      </c>
    </row>
    <row r="74" spans="2:10">
      <c r="B74" s="2">
        <v>786.1</v>
      </c>
      <c r="C74" s="2"/>
      <c r="D74" s="2"/>
      <c r="E74" s="9">
        <v>785.4</v>
      </c>
      <c r="F74" s="9">
        <v>795.8</v>
      </c>
      <c r="G74" s="9">
        <v>789.7</v>
      </c>
      <c r="H74" s="9">
        <v>792.3</v>
      </c>
      <c r="I74" s="9">
        <v>795.3</v>
      </c>
    </row>
    <row r="75" spans="2:10">
      <c r="B75" s="2">
        <v>786</v>
      </c>
      <c r="C75" s="2"/>
      <c r="D75" s="2">
        <v>791.1</v>
      </c>
      <c r="E75" s="9" t="s">
        <v>42</v>
      </c>
      <c r="F75" s="9">
        <v>792.5</v>
      </c>
      <c r="G75" s="9">
        <v>789.8</v>
      </c>
      <c r="H75" s="9">
        <v>786.7</v>
      </c>
      <c r="I75" s="9">
        <v>795.5</v>
      </c>
      <c r="J75" s="9">
        <v>785.5</v>
      </c>
    </row>
    <row r="76" spans="2:10">
      <c r="B76" s="2">
        <v>786.1</v>
      </c>
      <c r="C76" s="2"/>
      <c r="D76" s="2">
        <v>791.8</v>
      </c>
      <c r="E76" s="9">
        <v>789.8</v>
      </c>
      <c r="F76" s="9">
        <v>791.5</v>
      </c>
      <c r="G76" s="9">
        <v>787.6</v>
      </c>
      <c r="H76" s="9">
        <v>788.1</v>
      </c>
      <c r="I76" s="9">
        <v>795.5</v>
      </c>
      <c r="J76" s="9">
        <v>784.7</v>
      </c>
    </row>
    <row r="77" spans="2:10">
      <c r="B77" s="2">
        <v>787.1</v>
      </c>
      <c r="C77" s="2"/>
      <c r="D77" s="2"/>
      <c r="E77" s="9">
        <v>793</v>
      </c>
      <c r="F77" s="9">
        <v>790.6</v>
      </c>
      <c r="G77" s="9">
        <v>787.6</v>
      </c>
      <c r="H77" s="9">
        <v>787.2</v>
      </c>
      <c r="I77" s="9">
        <v>795.3</v>
      </c>
    </row>
    <row r="78" spans="2:10">
      <c r="B78" s="2">
        <v>787.3</v>
      </c>
      <c r="C78" s="2"/>
      <c r="D78" s="2"/>
      <c r="E78" s="9">
        <v>790.1</v>
      </c>
      <c r="F78" s="9">
        <v>790.6</v>
      </c>
      <c r="G78" s="9">
        <v>789.5</v>
      </c>
      <c r="H78" s="9">
        <v>790.3</v>
      </c>
      <c r="I78" s="9">
        <v>795.5</v>
      </c>
      <c r="J78" s="9">
        <v>784.4</v>
      </c>
    </row>
    <row r="79" spans="2:10">
      <c r="B79" s="2">
        <v>787.7</v>
      </c>
      <c r="C79" s="2"/>
      <c r="D79" s="2"/>
      <c r="E79" s="9">
        <v>791.2</v>
      </c>
      <c r="G79" s="9">
        <v>789.4</v>
      </c>
      <c r="H79" s="9">
        <v>789.6</v>
      </c>
      <c r="I79" s="9">
        <v>792.5</v>
      </c>
      <c r="J79" s="9">
        <v>785.4</v>
      </c>
    </row>
    <row r="80" spans="2:10">
      <c r="B80" s="2">
        <v>787.7</v>
      </c>
      <c r="C80" s="2"/>
      <c r="D80" s="2"/>
      <c r="E80" s="9">
        <v>793.4</v>
      </c>
      <c r="G80" s="9">
        <v>789.3</v>
      </c>
      <c r="H80" s="9">
        <v>789.6</v>
      </c>
      <c r="J80" s="9">
        <v>785.2</v>
      </c>
    </row>
    <row r="81" spans="2:10">
      <c r="B81" s="2">
        <v>784.7</v>
      </c>
      <c r="C81" s="2">
        <v>787.3</v>
      </c>
      <c r="D81" s="2">
        <v>791.8</v>
      </c>
      <c r="E81" s="9">
        <v>793.3</v>
      </c>
      <c r="F81" s="9">
        <v>790.6</v>
      </c>
      <c r="G81" s="9">
        <v>790.4</v>
      </c>
      <c r="H81" s="9">
        <v>786</v>
      </c>
      <c r="I81" s="9">
        <v>794.9</v>
      </c>
      <c r="J81" s="9">
        <v>787.2</v>
      </c>
    </row>
    <row r="82" spans="2:10">
      <c r="B82" s="2">
        <v>784.7</v>
      </c>
      <c r="C82" s="2">
        <v>788.3</v>
      </c>
      <c r="D82" s="2">
        <v>793.5</v>
      </c>
      <c r="E82" s="9">
        <v>785.4</v>
      </c>
      <c r="F82" s="9">
        <v>792.7</v>
      </c>
      <c r="G82" s="9">
        <v>790.4</v>
      </c>
      <c r="I82" s="9">
        <v>794.9</v>
      </c>
      <c r="J82" s="9">
        <v>785.3</v>
      </c>
    </row>
    <row r="83" spans="2:10">
      <c r="B83" s="2">
        <v>784.2</v>
      </c>
      <c r="C83" s="2">
        <v>788.6</v>
      </c>
      <c r="D83" s="2"/>
      <c r="E83" s="9">
        <v>785.4</v>
      </c>
      <c r="F83" s="9">
        <v>792.7</v>
      </c>
      <c r="G83" s="9">
        <v>787.1</v>
      </c>
      <c r="H83" s="9">
        <v>789.5</v>
      </c>
      <c r="I83" s="9">
        <v>807.8</v>
      </c>
      <c r="J83" s="9">
        <v>785.2</v>
      </c>
    </row>
    <row r="84" spans="2:10">
      <c r="B84" s="2">
        <v>783.9</v>
      </c>
      <c r="C84" s="2">
        <v>790.7</v>
      </c>
      <c r="D84" s="2">
        <v>793.5</v>
      </c>
      <c r="E84" s="9">
        <v>805.8</v>
      </c>
      <c r="F84" s="9">
        <v>791.8</v>
      </c>
      <c r="G84" s="9">
        <v>787.1</v>
      </c>
      <c r="H84" s="9">
        <v>785.2</v>
      </c>
    </row>
    <row r="85" spans="2:10">
      <c r="B85" s="2">
        <v>783.9</v>
      </c>
      <c r="C85" s="2"/>
      <c r="D85" s="2">
        <v>791.7</v>
      </c>
      <c r="E85" s="9">
        <v>805.5</v>
      </c>
      <c r="G85" s="9">
        <v>787.9</v>
      </c>
      <c r="H85" s="9">
        <v>790.5</v>
      </c>
      <c r="I85" s="9">
        <v>807.8</v>
      </c>
      <c r="J85" s="9">
        <v>785.6</v>
      </c>
    </row>
    <row r="86" spans="2:10">
      <c r="B86" s="2">
        <v>785.9</v>
      </c>
      <c r="C86" s="2">
        <v>787.6</v>
      </c>
      <c r="D86" s="2"/>
      <c r="E86" s="9">
        <v>809.2</v>
      </c>
      <c r="F86" s="9">
        <v>791.7</v>
      </c>
      <c r="G86" s="9">
        <v>787.9</v>
      </c>
      <c r="I86" s="9">
        <v>799.8</v>
      </c>
      <c r="J86" s="9">
        <v>786.7</v>
      </c>
    </row>
    <row r="87" spans="2:10">
      <c r="B87" s="2">
        <v>785</v>
      </c>
      <c r="C87" s="2">
        <v>792.8</v>
      </c>
      <c r="D87" s="2"/>
      <c r="E87" s="9">
        <v>809.1</v>
      </c>
      <c r="F87" s="9">
        <v>787.2</v>
      </c>
      <c r="G87" s="9">
        <v>790.9</v>
      </c>
      <c r="J87" s="9">
        <v>786.7</v>
      </c>
    </row>
    <row r="88" spans="2:10">
      <c r="B88" s="2">
        <v>786.3</v>
      </c>
      <c r="C88" s="2"/>
      <c r="D88" s="2"/>
      <c r="E88" s="9">
        <v>809.1</v>
      </c>
      <c r="G88" s="9">
        <v>791.1</v>
      </c>
      <c r="H88" s="9">
        <v>790.7</v>
      </c>
      <c r="I88" s="9">
        <v>799.8</v>
      </c>
      <c r="J88" s="9">
        <v>789.1</v>
      </c>
    </row>
    <row r="89" spans="2:10">
      <c r="B89" s="2">
        <v>786.3</v>
      </c>
      <c r="C89" s="2"/>
      <c r="D89" s="2">
        <v>791.4</v>
      </c>
      <c r="E89" s="9" t="s">
        <v>42</v>
      </c>
      <c r="H89" s="9" t="s">
        <v>42</v>
      </c>
      <c r="I89" s="9">
        <v>799.8</v>
      </c>
      <c r="J89" s="9">
        <v>789.1</v>
      </c>
    </row>
    <row r="90" spans="2:10">
      <c r="B90" s="2">
        <v>793.5</v>
      </c>
      <c r="C90" s="2">
        <v>792.4</v>
      </c>
      <c r="D90" s="2" t="s">
        <v>42</v>
      </c>
      <c r="E90" s="9">
        <v>791.3</v>
      </c>
      <c r="F90" s="9">
        <v>787.2</v>
      </c>
      <c r="J90" s="9">
        <v>788.8</v>
      </c>
    </row>
    <row r="91" spans="2:10">
      <c r="B91" s="2">
        <v>792.6</v>
      </c>
      <c r="C91" s="2">
        <v>786.5</v>
      </c>
      <c r="D91" s="2">
        <v>789.7</v>
      </c>
      <c r="E91" s="9">
        <v>791.3</v>
      </c>
      <c r="F91" s="9">
        <v>787.6</v>
      </c>
      <c r="G91" s="9">
        <v>790.4</v>
      </c>
      <c r="H91" s="9">
        <v>793.5</v>
      </c>
      <c r="I91" s="9">
        <v>799.8</v>
      </c>
    </row>
    <row r="92" spans="2:10">
      <c r="B92" s="2">
        <v>792.7</v>
      </c>
      <c r="C92" s="2">
        <v>787.6</v>
      </c>
      <c r="D92" s="2">
        <v>798.5</v>
      </c>
      <c r="E92" s="9">
        <v>791.7</v>
      </c>
      <c r="F92" s="9">
        <v>790.9</v>
      </c>
      <c r="G92" s="9">
        <v>791</v>
      </c>
      <c r="I92" s="9">
        <v>799.8</v>
      </c>
      <c r="J92" s="9">
        <v>788.8</v>
      </c>
    </row>
    <row r="93" spans="2:10">
      <c r="B93" s="2">
        <v>786.4</v>
      </c>
      <c r="C93" s="2">
        <v>793</v>
      </c>
      <c r="D93" s="2">
        <v>795</v>
      </c>
      <c r="E93" s="9">
        <v>792.7</v>
      </c>
      <c r="G93" s="9" t="s">
        <v>42</v>
      </c>
      <c r="J93" s="9">
        <v>788</v>
      </c>
    </row>
    <row r="94" spans="2:10">
      <c r="B94" s="2">
        <v>787.2</v>
      </c>
      <c r="C94" s="2"/>
      <c r="D94" s="2">
        <v>792.7</v>
      </c>
      <c r="E94" s="9">
        <v>788.6</v>
      </c>
      <c r="G94" s="9">
        <v>791</v>
      </c>
      <c r="H94" s="9">
        <v>793.5</v>
      </c>
    </row>
    <row r="95" spans="2:10">
      <c r="B95" s="2">
        <v>787.2</v>
      </c>
      <c r="C95" s="2"/>
      <c r="D95" s="2">
        <v>793.4</v>
      </c>
      <c r="E95" s="9">
        <v>791.3</v>
      </c>
      <c r="G95" s="9">
        <v>797.7</v>
      </c>
      <c r="H95" s="9">
        <v>793.6</v>
      </c>
    </row>
    <row r="96" spans="2:10">
      <c r="B96" s="2">
        <v>786.1</v>
      </c>
      <c r="C96" s="2"/>
      <c r="D96" s="2">
        <v>795.6</v>
      </c>
      <c r="E96" s="9">
        <v>790.4</v>
      </c>
      <c r="G96" s="9">
        <v>787.7</v>
      </c>
    </row>
    <row r="97" spans="2:10">
      <c r="B97" s="2">
        <v>788.1</v>
      </c>
      <c r="C97" s="2"/>
      <c r="D97" s="2">
        <v>789.4</v>
      </c>
      <c r="G97" s="9">
        <v>788.2</v>
      </c>
      <c r="I97" s="9">
        <v>799.8</v>
      </c>
    </row>
    <row r="98" spans="2:10">
      <c r="B98" s="2">
        <v>788</v>
      </c>
      <c r="C98" s="2"/>
      <c r="D98" s="2">
        <v>788.8</v>
      </c>
      <c r="F98" s="9">
        <v>791.2</v>
      </c>
      <c r="G98" s="9">
        <v>809.4</v>
      </c>
    </row>
    <row r="99" spans="2:10">
      <c r="B99" s="2">
        <v>789.1</v>
      </c>
      <c r="C99" s="2"/>
      <c r="D99" s="2" t="s">
        <v>42</v>
      </c>
      <c r="F99" s="9">
        <v>788.5</v>
      </c>
      <c r="G99" s="9">
        <v>789.5</v>
      </c>
      <c r="I99" s="9">
        <v>799.8</v>
      </c>
    </row>
    <row r="100" spans="2:10">
      <c r="B100" s="2">
        <v>795.2</v>
      </c>
      <c r="C100" s="2"/>
      <c r="D100" s="2">
        <v>793.3</v>
      </c>
      <c r="F100" s="9">
        <v>790.5</v>
      </c>
      <c r="G100" s="9">
        <v>792.7</v>
      </c>
      <c r="I100" s="9">
        <v>800.5</v>
      </c>
    </row>
    <row r="101" spans="2:10">
      <c r="B101" s="2">
        <v>794.8</v>
      </c>
      <c r="C101" s="2"/>
      <c r="D101" s="2">
        <v>788.5</v>
      </c>
      <c r="F101" s="9">
        <v>790.8</v>
      </c>
      <c r="G101" s="9">
        <v>789.3</v>
      </c>
      <c r="I101" s="9">
        <v>800.9</v>
      </c>
    </row>
    <row r="102" spans="2:10">
      <c r="B102" s="2">
        <v>795.3</v>
      </c>
      <c r="C102" s="2"/>
      <c r="D102" s="2">
        <v>788.4</v>
      </c>
      <c r="F102" s="9">
        <v>789.6</v>
      </c>
      <c r="G102" s="9" t="s">
        <v>42</v>
      </c>
      <c r="H102" s="9">
        <v>793.6</v>
      </c>
      <c r="I102" s="9" t="s">
        <v>42</v>
      </c>
    </row>
    <row r="103" spans="2:10">
      <c r="B103" s="2">
        <v>795.4</v>
      </c>
      <c r="C103" s="2"/>
      <c r="D103" s="2">
        <v>790.1</v>
      </c>
      <c r="F103" s="9">
        <v>791</v>
      </c>
      <c r="G103" s="9">
        <v>790.7</v>
      </c>
      <c r="H103" s="9">
        <v>793.7</v>
      </c>
      <c r="I103" s="9">
        <v>786</v>
      </c>
    </row>
    <row r="104" spans="2:10">
      <c r="B104" s="2">
        <v>795.2</v>
      </c>
      <c r="C104" s="2"/>
      <c r="D104" s="2">
        <v>790.2</v>
      </c>
      <c r="G104" s="9">
        <v>790.2</v>
      </c>
      <c r="H104" s="9">
        <v>796.3</v>
      </c>
      <c r="I104" s="9">
        <v>788.7</v>
      </c>
    </row>
    <row r="105" spans="2:10">
      <c r="B105" s="2">
        <v>795.3</v>
      </c>
      <c r="C105" s="2"/>
      <c r="D105" s="2">
        <v>790.2</v>
      </c>
      <c r="G105" s="9">
        <v>787.6</v>
      </c>
      <c r="I105" s="9">
        <v>794.9</v>
      </c>
    </row>
    <row r="106" spans="2:10">
      <c r="B106" s="2">
        <v>793.7</v>
      </c>
      <c r="C106" s="2"/>
      <c r="D106" s="2">
        <v>791.2</v>
      </c>
      <c r="F106" s="9">
        <v>791</v>
      </c>
      <c r="G106" s="9">
        <v>787.6</v>
      </c>
      <c r="H106" s="9">
        <v>797</v>
      </c>
      <c r="I106" s="9">
        <v>792.4</v>
      </c>
      <c r="J106" s="9">
        <v>788.1</v>
      </c>
    </row>
    <row r="107" spans="2:10">
      <c r="B107" s="2">
        <v>791.4</v>
      </c>
      <c r="C107" s="2"/>
      <c r="D107" s="2">
        <v>791.2</v>
      </c>
      <c r="F107" s="9" t="s">
        <v>42</v>
      </c>
      <c r="G107" s="9">
        <v>787.4</v>
      </c>
      <c r="I107" s="9">
        <v>796.8</v>
      </c>
      <c r="J107" s="9">
        <v>788.6</v>
      </c>
    </row>
    <row r="108" spans="2:10">
      <c r="B108" s="2">
        <v>789.6</v>
      </c>
      <c r="C108" s="2"/>
      <c r="D108" s="2">
        <v>786.1</v>
      </c>
      <c r="E108" s="9">
        <v>790.6</v>
      </c>
      <c r="F108" s="9">
        <v>801.9</v>
      </c>
      <c r="G108" s="9">
        <v>787.6</v>
      </c>
      <c r="I108" s="9">
        <v>790</v>
      </c>
      <c r="J108" s="9">
        <v>792.5</v>
      </c>
    </row>
    <row r="109" spans="2:10">
      <c r="B109" s="2">
        <v>787.9</v>
      </c>
      <c r="C109" s="2"/>
      <c r="D109" s="2">
        <v>786.1</v>
      </c>
      <c r="E109" s="9">
        <v>788.8</v>
      </c>
      <c r="F109" s="9">
        <v>801.8</v>
      </c>
      <c r="G109" s="9">
        <v>790.1</v>
      </c>
      <c r="I109" s="9">
        <v>791.2</v>
      </c>
      <c r="J109" s="9">
        <v>794.9</v>
      </c>
    </row>
    <row r="110" spans="2:10">
      <c r="B110" s="2">
        <v>787.8</v>
      </c>
      <c r="C110" s="2">
        <v>793.2</v>
      </c>
      <c r="D110" s="2">
        <v>788.1</v>
      </c>
      <c r="E110" s="9">
        <v>790.6</v>
      </c>
      <c r="F110" s="9">
        <v>801.6</v>
      </c>
      <c r="G110" s="9">
        <v>786.8</v>
      </c>
      <c r="H110" s="9">
        <v>798</v>
      </c>
      <c r="I110" s="9">
        <v>796.1</v>
      </c>
      <c r="J110" s="9">
        <v>794.8</v>
      </c>
    </row>
    <row r="111" spans="2:10">
      <c r="B111" s="2">
        <v>789.1</v>
      </c>
      <c r="C111" s="2">
        <v>786.1</v>
      </c>
      <c r="D111" s="2">
        <v>788</v>
      </c>
      <c r="E111" s="9">
        <v>788.8</v>
      </c>
      <c r="F111" s="9">
        <v>796.7</v>
      </c>
      <c r="G111" s="9">
        <v>788.2</v>
      </c>
      <c r="I111" s="9">
        <v>791</v>
      </c>
      <c r="J111" s="9" t="s">
        <v>42</v>
      </c>
    </row>
    <row r="112" spans="2:10">
      <c r="B112" s="2">
        <v>789.1</v>
      </c>
      <c r="C112" s="2"/>
      <c r="D112" s="2">
        <v>790</v>
      </c>
      <c r="F112" s="9">
        <v>796.7</v>
      </c>
      <c r="G112" s="9">
        <v>787.6</v>
      </c>
      <c r="H112" s="9">
        <v>796.5</v>
      </c>
      <c r="I112" s="9">
        <v>788.5</v>
      </c>
      <c r="J112" s="9">
        <v>800.8</v>
      </c>
    </row>
    <row r="113" spans="2:10">
      <c r="B113" s="2">
        <v>788.3</v>
      </c>
      <c r="C113" s="2">
        <v>795.8</v>
      </c>
      <c r="D113" s="2">
        <v>790</v>
      </c>
      <c r="F113" s="9">
        <v>805.7</v>
      </c>
      <c r="G113" s="9">
        <v>787.6</v>
      </c>
      <c r="H113" s="9">
        <v>790.3</v>
      </c>
      <c r="J113" s="9">
        <v>809.1</v>
      </c>
    </row>
    <row r="114" spans="2:10">
      <c r="B114" s="2">
        <v>788.3</v>
      </c>
      <c r="C114" s="2">
        <v>787.3</v>
      </c>
      <c r="D114" s="2">
        <v>791</v>
      </c>
      <c r="F114" s="9">
        <v>795.8</v>
      </c>
      <c r="G114" s="9">
        <v>787.6</v>
      </c>
      <c r="H114" s="9" t="s">
        <v>42</v>
      </c>
      <c r="J114" s="9">
        <v>809.1</v>
      </c>
    </row>
    <row r="115" spans="2:10">
      <c r="B115" s="2">
        <v>787.5</v>
      </c>
      <c r="C115" s="2"/>
      <c r="D115" s="2"/>
      <c r="F115" s="9">
        <v>791.4</v>
      </c>
      <c r="G115" s="9">
        <v>786.4</v>
      </c>
      <c r="H115" s="9">
        <v>790.3</v>
      </c>
      <c r="I115" s="9">
        <v>788.4</v>
      </c>
      <c r="J115" s="9">
        <v>796.6</v>
      </c>
    </row>
    <row r="116" spans="2:10">
      <c r="B116" s="2">
        <v>787.5</v>
      </c>
      <c r="C116" s="2"/>
      <c r="D116" s="2"/>
      <c r="F116" s="9">
        <v>796.1</v>
      </c>
      <c r="G116" s="9">
        <v>787.6</v>
      </c>
      <c r="H116" s="9">
        <v>790.3</v>
      </c>
      <c r="I116" s="9">
        <v>788.4</v>
      </c>
      <c r="J116" s="9">
        <v>796.4</v>
      </c>
    </row>
    <row r="117" spans="2:10">
      <c r="B117" s="2">
        <v>785.4</v>
      </c>
      <c r="C117" s="2"/>
      <c r="D117" s="2">
        <v>791</v>
      </c>
      <c r="H117" s="9">
        <v>789.6</v>
      </c>
      <c r="J117" s="9">
        <v>791.3</v>
      </c>
    </row>
    <row r="118" spans="2:10">
      <c r="B118" s="2">
        <v>786.6</v>
      </c>
      <c r="C118" s="2"/>
      <c r="D118" s="2">
        <v>791</v>
      </c>
      <c r="F118" s="9">
        <v>796.1</v>
      </c>
      <c r="G118" s="9">
        <v>787.6</v>
      </c>
      <c r="H118" s="9">
        <v>792.1</v>
      </c>
      <c r="I118" s="9">
        <v>791</v>
      </c>
      <c r="J118" s="9">
        <v>791.5</v>
      </c>
    </row>
    <row r="119" spans="2:10">
      <c r="B119" s="2">
        <v>780.8</v>
      </c>
      <c r="C119" s="2"/>
      <c r="D119" s="2">
        <v>792.3</v>
      </c>
      <c r="F119" s="9" t="s">
        <v>42</v>
      </c>
      <c r="G119" s="9">
        <v>787.1</v>
      </c>
      <c r="H119" s="9">
        <v>790.3</v>
      </c>
      <c r="I119" s="9">
        <v>787.1</v>
      </c>
      <c r="J119" s="9">
        <v>796.3</v>
      </c>
    </row>
    <row r="120" spans="2:10">
      <c r="B120" s="2">
        <v>781</v>
      </c>
      <c r="C120" s="2">
        <v>787.3</v>
      </c>
      <c r="D120" s="2">
        <v>792.8</v>
      </c>
      <c r="E120" s="9">
        <v>788.7</v>
      </c>
      <c r="F120" s="9">
        <v>792.3</v>
      </c>
      <c r="G120" s="9">
        <v>788.7</v>
      </c>
      <c r="H120" s="9">
        <v>789.6</v>
      </c>
      <c r="I120" s="9">
        <v>787</v>
      </c>
      <c r="J120" s="9">
        <v>796.5</v>
      </c>
    </row>
    <row r="121" spans="2:10">
      <c r="B121" s="2">
        <v>780.8</v>
      </c>
      <c r="C121" s="2">
        <v>789.3</v>
      </c>
      <c r="D121" s="2" t="s">
        <v>42</v>
      </c>
      <c r="E121" s="9">
        <v>786.1</v>
      </c>
      <c r="F121" s="9">
        <v>792.2</v>
      </c>
      <c r="H121" s="9">
        <v>787.6</v>
      </c>
      <c r="I121" s="9" t="s">
        <v>42</v>
      </c>
      <c r="J121" s="9">
        <v>796.8</v>
      </c>
    </row>
    <row r="122" spans="2:10">
      <c r="B122" s="2">
        <v>781.5</v>
      </c>
      <c r="C122" s="2">
        <v>787.6</v>
      </c>
      <c r="D122" s="2">
        <v>790.1</v>
      </c>
      <c r="E122" s="9">
        <v>786</v>
      </c>
      <c r="F122" s="9">
        <v>791.1</v>
      </c>
      <c r="I122" s="9">
        <v>791.2</v>
      </c>
      <c r="J122" s="9">
        <v>797.1</v>
      </c>
    </row>
    <row r="123" spans="2:10">
      <c r="B123" s="2">
        <v>787.4</v>
      </c>
      <c r="C123" s="2"/>
      <c r="D123" s="2">
        <v>797.4</v>
      </c>
      <c r="E123" s="9">
        <v>785.8</v>
      </c>
      <c r="F123" s="9">
        <v>792.3</v>
      </c>
      <c r="G123" s="9">
        <v>788.7</v>
      </c>
      <c r="I123" s="9">
        <v>798.5</v>
      </c>
      <c r="J123" s="9">
        <v>796.7</v>
      </c>
    </row>
    <row r="124" spans="2:10">
      <c r="B124" s="2">
        <v>786.4</v>
      </c>
      <c r="C124" s="2"/>
      <c r="D124" s="2">
        <v>793.6</v>
      </c>
      <c r="F124" s="9">
        <v>792.4</v>
      </c>
      <c r="G124" s="9">
        <v>788.7</v>
      </c>
      <c r="H124" s="9">
        <v>787.6</v>
      </c>
      <c r="I124" s="9">
        <v>792.1</v>
      </c>
      <c r="J124" s="9">
        <v>797.2</v>
      </c>
    </row>
    <row r="125" spans="2:10">
      <c r="B125" s="2">
        <v>786.4</v>
      </c>
      <c r="C125" s="2">
        <v>786.8</v>
      </c>
      <c r="D125" s="2">
        <v>793.5</v>
      </c>
      <c r="E125" s="9">
        <v>785.7</v>
      </c>
      <c r="F125" s="9">
        <v>791.8</v>
      </c>
      <c r="G125" s="9">
        <v>788.8</v>
      </c>
      <c r="H125" s="9">
        <v>789</v>
      </c>
      <c r="I125" s="9">
        <v>788.4</v>
      </c>
      <c r="J125" s="9">
        <v>797.8</v>
      </c>
    </row>
    <row r="126" spans="2:10">
      <c r="B126" s="2">
        <v>785.3</v>
      </c>
      <c r="C126" s="2">
        <v>787.8</v>
      </c>
      <c r="D126" s="2">
        <v>787.4</v>
      </c>
      <c r="E126" s="9">
        <v>787.9</v>
      </c>
      <c r="F126" s="9">
        <v>791.9</v>
      </c>
      <c r="G126" s="9">
        <v>788.3</v>
      </c>
      <c r="H126" s="9">
        <v>790.5</v>
      </c>
      <c r="J126" s="9">
        <v>797.7</v>
      </c>
    </row>
    <row r="127" spans="2:10">
      <c r="B127" s="2">
        <v>795.2</v>
      </c>
      <c r="C127" s="2">
        <v>784.5</v>
      </c>
      <c r="D127" s="2">
        <v>786.4</v>
      </c>
      <c r="E127" s="9">
        <v>788</v>
      </c>
      <c r="F127" s="9">
        <v>792.3</v>
      </c>
      <c r="G127" s="9">
        <v>789</v>
      </c>
      <c r="J127" s="9">
        <v>795.4</v>
      </c>
    </row>
    <row r="128" spans="2:10">
      <c r="B128" s="2">
        <v>792.6</v>
      </c>
      <c r="C128" s="2">
        <v>784.5</v>
      </c>
      <c r="D128" s="2">
        <v>796</v>
      </c>
      <c r="E128" s="9">
        <v>786.8</v>
      </c>
      <c r="G128" s="9">
        <v>788.1</v>
      </c>
      <c r="H128" s="9">
        <v>790.5</v>
      </c>
      <c r="I128" s="9">
        <v>796.1</v>
      </c>
      <c r="J128" s="9">
        <v>793.9</v>
      </c>
    </row>
    <row r="129" spans="2:10">
      <c r="B129" s="2">
        <v>793.7</v>
      </c>
      <c r="C129" s="2"/>
      <c r="D129" s="2">
        <v>793.5</v>
      </c>
      <c r="E129" s="9">
        <v>786.9</v>
      </c>
      <c r="G129" s="9">
        <v>789.7</v>
      </c>
      <c r="H129" s="9">
        <v>790.8</v>
      </c>
      <c r="I129" s="9">
        <v>791</v>
      </c>
      <c r="J129" s="9">
        <v>799.2</v>
      </c>
    </row>
    <row r="130" spans="2:10">
      <c r="B130" s="2">
        <v>794.8</v>
      </c>
      <c r="C130" s="2">
        <v>786.6</v>
      </c>
      <c r="D130" s="2"/>
      <c r="E130" s="9">
        <v>787</v>
      </c>
      <c r="F130" s="9">
        <v>792.4</v>
      </c>
      <c r="G130" s="9">
        <v>790.9</v>
      </c>
      <c r="H130" s="9">
        <v>790.7</v>
      </c>
      <c r="I130" s="9">
        <v>787.4</v>
      </c>
      <c r="J130" s="9">
        <v>792.5</v>
      </c>
    </row>
    <row r="131" spans="2:10">
      <c r="B131" s="2">
        <v>794.7</v>
      </c>
      <c r="C131" s="2">
        <v>788.7</v>
      </c>
      <c r="D131" s="2"/>
      <c r="F131" s="9">
        <v>792.4</v>
      </c>
      <c r="G131" s="9">
        <v>788.5</v>
      </c>
      <c r="H131" s="9">
        <v>790.9</v>
      </c>
      <c r="I131" s="9">
        <v>794.5</v>
      </c>
      <c r="J131" s="9">
        <v>792.5</v>
      </c>
    </row>
    <row r="132" spans="2:10">
      <c r="B132" s="2">
        <v>794.9</v>
      </c>
      <c r="C132" s="2"/>
      <c r="D132" s="2"/>
      <c r="F132" s="9">
        <v>787.4</v>
      </c>
      <c r="G132" s="9">
        <v>790.3</v>
      </c>
      <c r="H132" s="9">
        <v>789.6</v>
      </c>
      <c r="I132" s="9">
        <v>792.3</v>
      </c>
      <c r="J132" s="9">
        <v>804.7</v>
      </c>
    </row>
    <row r="133" spans="2:10">
      <c r="B133" s="2">
        <v>794.9</v>
      </c>
      <c r="C133" s="2">
        <v>786.6</v>
      </c>
      <c r="D133" s="2"/>
      <c r="F133" s="9">
        <v>790.4</v>
      </c>
      <c r="G133" s="9">
        <v>789</v>
      </c>
      <c r="H133" s="9">
        <v>789.8</v>
      </c>
      <c r="I133" s="9">
        <v>794.1</v>
      </c>
      <c r="J133" s="9">
        <v>794.8</v>
      </c>
    </row>
    <row r="134" spans="2:10">
      <c r="B134" s="2">
        <v>787.9</v>
      </c>
      <c r="C134" s="2"/>
      <c r="D134" s="2"/>
      <c r="F134" s="9">
        <v>790.1</v>
      </c>
      <c r="G134" s="9">
        <v>789</v>
      </c>
      <c r="H134" s="9">
        <v>791.5</v>
      </c>
      <c r="I134" s="9">
        <v>793.5</v>
      </c>
      <c r="J134" s="9">
        <v>794.8</v>
      </c>
    </row>
    <row r="135" spans="2:10">
      <c r="B135" s="2">
        <v>787.8</v>
      </c>
      <c r="C135" s="2"/>
      <c r="D135" s="2">
        <v>797.6</v>
      </c>
      <c r="E135" s="9">
        <v>789.6</v>
      </c>
      <c r="F135" s="9">
        <v>790.4</v>
      </c>
      <c r="G135" s="9" t="s">
        <v>42</v>
      </c>
      <c r="H135" s="9">
        <v>789.1</v>
      </c>
      <c r="I135" s="9">
        <v>795.2</v>
      </c>
      <c r="J135" s="9">
        <v>798.8</v>
      </c>
    </row>
    <row r="136" spans="2:10">
      <c r="B136" s="2">
        <v>789</v>
      </c>
      <c r="C136" s="2">
        <v>786.9</v>
      </c>
      <c r="D136" s="2" t="s">
        <v>42</v>
      </c>
      <c r="E136" s="9">
        <v>790.4</v>
      </c>
      <c r="F136" s="9">
        <v>791</v>
      </c>
      <c r="G136" s="9">
        <v>797.6</v>
      </c>
      <c r="I136" s="9">
        <v>793.3</v>
      </c>
      <c r="J136" s="9">
        <v>798.8</v>
      </c>
    </row>
    <row r="137" spans="2:10">
      <c r="B137" s="2">
        <v>788.9</v>
      </c>
      <c r="C137" s="2">
        <v>790.1</v>
      </c>
      <c r="D137" s="2">
        <v>791.5</v>
      </c>
      <c r="F137" s="9">
        <v>791.1</v>
      </c>
      <c r="G137" s="9">
        <v>790.2</v>
      </c>
      <c r="J137" s="9" t="s">
        <v>42</v>
      </c>
    </row>
    <row r="138" spans="2:10">
      <c r="B138" s="2">
        <v>786.8</v>
      </c>
      <c r="C138" s="2"/>
      <c r="D138" s="2">
        <v>791.9</v>
      </c>
      <c r="E138" s="9">
        <v>790.4</v>
      </c>
      <c r="G138" s="9">
        <v>787.6</v>
      </c>
      <c r="I138" s="9">
        <v>795</v>
      </c>
      <c r="J138" s="9">
        <v>795.8</v>
      </c>
    </row>
    <row r="139" spans="2:10">
      <c r="B139" s="2">
        <v>786.9</v>
      </c>
      <c r="C139" s="2">
        <v>787.5</v>
      </c>
      <c r="D139" s="2"/>
      <c r="E139" s="9">
        <v>789.8</v>
      </c>
      <c r="F139" s="9">
        <v>791.4</v>
      </c>
      <c r="H139" s="9">
        <v>789.1</v>
      </c>
      <c r="I139" s="9">
        <v>795</v>
      </c>
    </row>
    <row r="140" spans="2:10">
      <c r="B140" s="2">
        <v>788.1</v>
      </c>
      <c r="C140" s="2">
        <v>792.6</v>
      </c>
      <c r="D140" s="2">
        <v>794</v>
      </c>
      <c r="E140" s="9">
        <v>789.8</v>
      </c>
      <c r="F140" s="9">
        <v>790.6</v>
      </c>
      <c r="G140" s="9">
        <v>807.1</v>
      </c>
      <c r="H140" s="9">
        <v>787.7</v>
      </c>
      <c r="I140" s="9">
        <v>798.1</v>
      </c>
    </row>
    <row r="141" spans="2:10">
      <c r="B141" s="2">
        <v>785.6</v>
      </c>
      <c r="C141" s="2"/>
      <c r="D141" s="2">
        <v>787.4</v>
      </c>
      <c r="E141" s="9">
        <v>790</v>
      </c>
      <c r="F141" s="9">
        <v>790.2</v>
      </c>
      <c r="G141" s="9">
        <v>789</v>
      </c>
      <c r="H141" s="9">
        <v>787.8</v>
      </c>
      <c r="I141" s="9">
        <v>798.1</v>
      </c>
      <c r="J141" s="9">
        <v>793.6</v>
      </c>
    </row>
    <row r="142" spans="2:10">
      <c r="B142" s="2">
        <v>785.5</v>
      </c>
      <c r="C142" s="2"/>
      <c r="D142" s="2">
        <v>790</v>
      </c>
      <c r="E142" s="9">
        <v>790.1</v>
      </c>
      <c r="F142" s="9">
        <v>790.1</v>
      </c>
      <c r="G142" s="9">
        <v>792.8</v>
      </c>
      <c r="H142" s="9">
        <v>786</v>
      </c>
      <c r="I142" s="9">
        <v>806</v>
      </c>
    </row>
    <row r="143" spans="2:10">
      <c r="B143" s="2">
        <v>785.5</v>
      </c>
      <c r="C143" s="2"/>
      <c r="D143" s="2">
        <v>790.3</v>
      </c>
      <c r="E143" s="9">
        <v>790.5</v>
      </c>
      <c r="F143" s="9">
        <v>789.7</v>
      </c>
      <c r="G143" s="9">
        <v>788.1</v>
      </c>
      <c r="H143" s="9">
        <v>786.6</v>
      </c>
      <c r="I143" s="9">
        <v>806.7</v>
      </c>
    </row>
    <row r="144" spans="2:10">
      <c r="B144" s="2">
        <v>784.8</v>
      </c>
      <c r="C144" s="2"/>
      <c r="D144" s="2">
        <v>790.7</v>
      </c>
      <c r="E144" s="9">
        <v>790.1</v>
      </c>
      <c r="F144" s="9" t="s">
        <v>42</v>
      </c>
      <c r="G144" s="9">
        <v>789.8</v>
      </c>
      <c r="I144" s="9">
        <v>796.7</v>
      </c>
    </row>
    <row r="145" spans="2:10">
      <c r="B145" s="2">
        <v>784.7</v>
      </c>
      <c r="C145" s="2">
        <v>787.5</v>
      </c>
      <c r="D145" s="2"/>
      <c r="E145" s="9">
        <v>789.9</v>
      </c>
      <c r="F145" s="9">
        <v>801.3</v>
      </c>
      <c r="G145" s="9">
        <v>793.4</v>
      </c>
    </row>
    <row r="146" spans="2:10">
      <c r="B146" s="2">
        <v>784.7</v>
      </c>
      <c r="C146" s="2"/>
      <c r="D146" s="2">
        <v>790.2</v>
      </c>
      <c r="E146" s="9">
        <v>789.9</v>
      </c>
      <c r="F146" s="9">
        <v>801.3</v>
      </c>
      <c r="G146" s="9">
        <v>790.9</v>
      </c>
      <c r="H146" s="9">
        <v>787.5</v>
      </c>
      <c r="J146" s="9">
        <v>793.6</v>
      </c>
    </row>
    <row r="147" spans="2:10">
      <c r="B147" s="2">
        <v>785.9</v>
      </c>
      <c r="C147" s="2"/>
      <c r="D147" s="2">
        <v>787.2</v>
      </c>
      <c r="E147" s="9">
        <v>790</v>
      </c>
      <c r="F147" s="9">
        <v>799.9</v>
      </c>
      <c r="G147" s="9">
        <v>789</v>
      </c>
      <c r="I147" s="9">
        <v>798.2</v>
      </c>
      <c r="J147" s="9">
        <v>791</v>
      </c>
    </row>
    <row r="148" spans="2:10">
      <c r="B148" s="2">
        <v>785.1</v>
      </c>
      <c r="C148" s="2">
        <v>787.7</v>
      </c>
      <c r="D148" s="2">
        <v>786.7</v>
      </c>
      <c r="E148" s="9">
        <v>792.3</v>
      </c>
      <c r="F148" s="9">
        <v>799.9</v>
      </c>
      <c r="H148" s="9">
        <v>788.6</v>
      </c>
      <c r="I148" s="9">
        <v>798.5</v>
      </c>
      <c r="J148" s="9">
        <v>787.6</v>
      </c>
    </row>
    <row r="149" spans="2:10">
      <c r="B149" s="2">
        <v>785.9</v>
      </c>
      <c r="C149" s="2">
        <v>786.8</v>
      </c>
      <c r="D149" s="2"/>
      <c r="E149" s="9">
        <v>791</v>
      </c>
      <c r="F149" s="9">
        <v>796.6</v>
      </c>
      <c r="G149" s="9">
        <v>805.4</v>
      </c>
      <c r="H149" s="9">
        <v>785.3</v>
      </c>
      <c r="I149" s="9">
        <v>798.4</v>
      </c>
      <c r="J149" s="9">
        <v>787.5</v>
      </c>
    </row>
    <row r="150" spans="2:10">
      <c r="B150" s="2">
        <v>786.9</v>
      </c>
      <c r="C150" s="2">
        <v>784.6</v>
      </c>
      <c r="D150" s="2"/>
      <c r="E150" s="9">
        <v>791</v>
      </c>
      <c r="F150" s="9">
        <v>796.5</v>
      </c>
      <c r="G150" s="9" t="s">
        <v>42</v>
      </c>
      <c r="H150" s="9">
        <v>787.9</v>
      </c>
      <c r="I150" s="9">
        <v>801.1</v>
      </c>
      <c r="J150" s="9">
        <v>785.5</v>
      </c>
    </row>
    <row r="151" spans="2:10">
      <c r="B151" s="2">
        <v>794.5</v>
      </c>
      <c r="C151" s="2">
        <v>791.8</v>
      </c>
      <c r="D151" s="2">
        <v>786.7</v>
      </c>
      <c r="E151" s="9">
        <v>789.3</v>
      </c>
      <c r="F151" s="9">
        <v>804.6</v>
      </c>
      <c r="G151" s="9">
        <v>786.3</v>
      </c>
      <c r="H151" s="9">
        <v>786.2</v>
      </c>
      <c r="I151" s="9">
        <v>801.1</v>
      </c>
      <c r="J151" s="9">
        <v>784.8</v>
      </c>
    </row>
    <row r="152" spans="2:10">
      <c r="B152" s="2">
        <v>793.1</v>
      </c>
      <c r="C152" s="2"/>
      <c r="D152" s="2">
        <v>787.7</v>
      </c>
      <c r="F152" s="9">
        <v>792.3</v>
      </c>
      <c r="G152" s="9">
        <v>783.9</v>
      </c>
      <c r="H152" s="9">
        <v>786.2</v>
      </c>
      <c r="I152" s="9">
        <v>800.6</v>
      </c>
      <c r="J152" s="9">
        <v>784.9</v>
      </c>
    </row>
    <row r="153" spans="2:10">
      <c r="B153" s="2">
        <v>793.2</v>
      </c>
      <c r="C153" s="2"/>
      <c r="D153" s="2">
        <v>788.2</v>
      </c>
      <c r="E153" s="9">
        <v>789.5</v>
      </c>
      <c r="F153" s="9">
        <v>791.1</v>
      </c>
      <c r="H153" s="9" t="s">
        <v>42</v>
      </c>
      <c r="I153" s="9" t="s">
        <v>42</v>
      </c>
    </row>
    <row r="154" spans="2:10">
      <c r="B154" s="2">
        <v>793.1</v>
      </c>
      <c r="C154" s="2"/>
      <c r="D154" s="2">
        <v>790.5</v>
      </c>
      <c r="E154" s="9">
        <v>791.3</v>
      </c>
      <c r="F154" s="9">
        <v>795.2</v>
      </c>
      <c r="H154" s="9">
        <v>790.3</v>
      </c>
      <c r="I154" s="9">
        <v>791.5</v>
      </c>
    </row>
    <row r="155" spans="2:10">
      <c r="B155" s="2">
        <v>793</v>
      </c>
      <c r="C155" s="2"/>
      <c r="D155" s="2"/>
      <c r="E155" s="9">
        <v>791.1</v>
      </c>
      <c r="H155" s="9">
        <v>789.5</v>
      </c>
      <c r="I155" s="9">
        <v>791.6</v>
      </c>
      <c r="J155" s="9">
        <v>785.6</v>
      </c>
    </row>
    <row r="156" spans="2:10">
      <c r="B156" s="2">
        <v>787.8</v>
      </c>
      <c r="C156" s="2"/>
      <c r="D156" s="2"/>
      <c r="E156" s="9">
        <v>785.3</v>
      </c>
      <c r="G156" s="9">
        <v>787.5</v>
      </c>
      <c r="H156" s="9">
        <v>806.1</v>
      </c>
      <c r="I156" s="9">
        <v>793.1</v>
      </c>
      <c r="J156" s="9">
        <v>786.5</v>
      </c>
    </row>
    <row r="157" spans="2:10">
      <c r="B157" s="2">
        <v>786.3</v>
      </c>
      <c r="C157" s="2">
        <v>791.9</v>
      </c>
      <c r="D157" s="2">
        <v>790.4</v>
      </c>
      <c r="E157" s="9" t="s">
        <v>42</v>
      </c>
      <c r="G157" s="9">
        <v>787.3</v>
      </c>
      <c r="H157" s="9">
        <v>792.1</v>
      </c>
      <c r="I157" s="9">
        <v>795.5</v>
      </c>
      <c r="J157" s="9">
        <v>786.5</v>
      </c>
    </row>
    <row r="158" spans="2:10">
      <c r="B158" s="2">
        <v>791.5</v>
      </c>
      <c r="C158" s="2"/>
      <c r="D158" s="2">
        <v>791.1</v>
      </c>
      <c r="E158" s="9">
        <v>790.4</v>
      </c>
      <c r="H158" s="9">
        <v>787.4</v>
      </c>
      <c r="I158" s="9">
        <v>794.3</v>
      </c>
      <c r="J158" s="9">
        <v>789.1</v>
      </c>
    </row>
    <row r="159" spans="2:10">
      <c r="B159" s="2">
        <v>791.4</v>
      </c>
      <c r="C159" s="2"/>
      <c r="D159" s="2"/>
      <c r="E159" s="9">
        <v>792.8</v>
      </c>
      <c r="F159" s="9">
        <v>794.3</v>
      </c>
      <c r="G159" s="9">
        <v>787.3</v>
      </c>
      <c r="H159" s="9">
        <v>793.3</v>
      </c>
      <c r="I159" s="9">
        <v>795.2</v>
      </c>
      <c r="J159" s="9">
        <v>789.3</v>
      </c>
    </row>
    <row r="160" spans="2:10">
      <c r="B160" s="2">
        <v>786.4</v>
      </c>
      <c r="C160" s="2"/>
      <c r="D160" s="2">
        <v>791.1</v>
      </c>
      <c r="E160" s="9">
        <v>789.9</v>
      </c>
      <c r="F160" s="9">
        <v>792.4</v>
      </c>
      <c r="G160" s="9">
        <v>789.6</v>
      </c>
      <c r="I160" s="9">
        <v>791.6</v>
      </c>
      <c r="J160" s="9">
        <v>788.1</v>
      </c>
    </row>
    <row r="161" spans="2:10">
      <c r="B161" s="2">
        <v>786.3</v>
      </c>
      <c r="C161" s="2"/>
      <c r="D161" s="2">
        <v>791.8</v>
      </c>
      <c r="E161" s="9">
        <v>798.7</v>
      </c>
      <c r="F161" s="9">
        <v>789.7</v>
      </c>
      <c r="G161" s="9">
        <v>789.7</v>
      </c>
      <c r="H161" s="9">
        <v>793.3</v>
      </c>
      <c r="I161" s="9">
        <v>790.5</v>
      </c>
    </row>
    <row r="162" spans="2:10">
      <c r="B162" s="2">
        <v>786.2</v>
      </c>
      <c r="C162" s="2"/>
      <c r="D162" s="2"/>
      <c r="E162" s="9">
        <v>792.3</v>
      </c>
      <c r="F162" s="9" t="s">
        <v>42</v>
      </c>
      <c r="G162" s="9">
        <v>793.5</v>
      </c>
    </row>
    <row r="163" spans="2:10">
      <c r="B163" s="2">
        <v>786.2</v>
      </c>
      <c r="C163" s="2"/>
      <c r="D163" s="2">
        <v>791.8</v>
      </c>
      <c r="G163" s="9">
        <v>783.5</v>
      </c>
      <c r="H163" s="9">
        <v>805.3</v>
      </c>
      <c r="I163" s="9">
        <v>794.8</v>
      </c>
    </row>
    <row r="164" spans="2:10">
      <c r="B164" s="2">
        <v>785.6</v>
      </c>
      <c r="C164" s="2"/>
      <c r="D164" s="2">
        <v>792.3</v>
      </c>
      <c r="E164" s="9">
        <v>790.9</v>
      </c>
      <c r="F164" s="9">
        <v>793.2</v>
      </c>
      <c r="G164" s="9">
        <v>787.7</v>
      </c>
      <c r="H164" s="9">
        <v>787.6</v>
      </c>
      <c r="I164" s="9">
        <v>790.7</v>
      </c>
    </row>
    <row r="165" spans="2:10">
      <c r="C165" s="2"/>
      <c r="D165" s="2"/>
      <c r="E165" s="9">
        <v>793.3</v>
      </c>
      <c r="F165" s="9">
        <v>791.3</v>
      </c>
      <c r="G165" s="9">
        <v>787.4</v>
      </c>
      <c r="H165" s="9">
        <v>791.5</v>
      </c>
      <c r="I165" s="9">
        <v>790.7</v>
      </c>
    </row>
    <row r="166" spans="2:10">
      <c r="C166" s="2"/>
      <c r="D166" s="2"/>
      <c r="F166" s="9">
        <v>792.5</v>
      </c>
      <c r="G166" s="9">
        <v>787.1</v>
      </c>
      <c r="H166" s="9">
        <v>793.9</v>
      </c>
      <c r="I166" s="9">
        <v>790.3</v>
      </c>
      <c r="J166" s="9">
        <v>788.1</v>
      </c>
    </row>
    <row r="167" spans="2:10">
      <c r="C167" s="2"/>
      <c r="D167" s="2"/>
      <c r="E167" s="9">
        <v>793.4</v>
      </c>
      <c r="F167" s="9">
        <v>792.5</v>
      </c>
      <c r="G167" s="9">
        <v>787.2</v>
      </c>
      <c r="I167" s="9">
        <v>791.8</v>
      </c>
      <c r="J167" s="9">
        <v>789.4</v>
      </c>
    </row>
    <row r="168" spans="2:10">
      <c r="C168" s="2"/>
      <c r="D168" s="2">
        <v>792.3</v>
      </c>
      <c r="F168" s="9">
        <v>793.4</v>
      </c>
      <c r="G168" s="9">
        <v>786.4</v>
      </c>
      <c r="I168" s="9">
        <v>791.1</v>
      </c>
    </row>
    <row r="169" spans="2:10">
      <c r="C169" s="2"/>
      <c r="D169" s="2">
        <v>792.7</v>
      </c>
      <c r="F169" s="9">
        <v>793.4</v>
      </c>
      <c r="H169" s="9">
        <v>793.9</v>
      </c>
      <c r="I169" s="9">
        <v>790</v>
      </c>
      <c r="J169" s="9">
        <v>788.7</v>
      </c>
    </row>
    <row r="170" spans="2:10">
      <c r="C170" s="2"/>
      <c r="D170" s="2" t="s">
        <v>42</v>
      </c>
      <c r="F170" s="9">
        <v>792.5</v>
      </c>
      <c r="G170" s="9">
        <v>786.4</v>
      </c>
      <c r="H170" s="9">
        <v>789.1</v>
      </c>
      <c r="I170" s="9">
        <v>789.2</v>
      </c>
      <c r="J170" s="9">
        <v>797.1</v>
      </c>
    </row>
    <row r="171" spans="2:10">
      <c r="C171" s="2"/>
      <c r="D171" s="2">
        <v>791.8</v>
      </c>
      <c r="F171" s="9">
        <v>792.5</v>
      </c>
      <c r="H171" s="9" t="s">
        <v>42</v>
      </c>
    </row>
    <row r="172" spans="2:10">
      <c r="C172" s="2"/>
      <c r="D172" s="2">
        <v>797.9</v>
      </c>
      <c r="E172" s="9">
        <v>785.2</v>
      </c>
      <c r="F172" s="9">
        <v>789.5</v>
      </c>
      <c r="H172" s="9">
        <v>788.5</v>
      </c>
      <c r="I172" s="9">
        <v>789.6</v>
      </c>
    </row>
    <row r="173" spans="2:10">
      <c r="C173" s="2"/>
      <c r="D173" s="2">
        <v>798.6</v>
      </c>
      <c r="E173" s="9">
        <v>785.2</v>
      </c>
      <c r="F173" s="9">
        <v>789.5</v>
      </c>
      <c r="G173" s="9">
        <v>786.9</v>
      </c>
      <c r="I173" s="9">
        <v>789.7</v>
      </c>
      <c r="J173" s="9">
        <v>797.2</v>
      </c>
    </row>
    <row r="174" spans="2:10">
      <c r="C174" s="2"/>
      <c r="D174" s="2"/>
      <c r="E174" s="9">
        <v>807.2</v>
      </c>
      <c r="G174" s="9">
        <v>787.5</v>
      </c>
      <c r="I174" s="9">
        <v>789.7</v>
      </c>
      <c r="J174" s="9" t="s">
        <v>42</v>
      </c>
    </row>
    <row r="175" spans="2:10">
      <c r="C175" s="2"/>
      <c r="D175" s="2"/>
      <c r="E175" s="9">
        <v>807.3</v>
      </c>
      <c r="F175" s="9">
        <v>789.8</v>
      </c>
      <c r="J175" s="9">
        <v>800.6</v>
      </c>
    </row>
    <row r="176" spans="2:10">
      <c r="C176" s="2"/>
      <c r="D176" s="2"/>
      <c r="E176" s="9">
        <v>807.5</v>
      </c>
      <c r="F176" s="9">
        <v>789.8</v>
      </c>
      <c r="G176" s="9">
        <v>787</v>
      </c>
      <c r="I176" s="9" t="s">
        <v>42</v>
      </c>
      <c r="J176" s="9">
        <v>800.5</v>
      </c>
    </row>
    <row r="177" spans="3:10">
      <c r="C177" s="2"/>
      <c r="D177" s="2"/>
      <c r="E177" s="9" t="s">
        <v>42</v>
      </c>
      <c r="F177" s="9">
        <v>789.8</v>
      </c>
      <c r="G177" s="9">
        <v>788</v>
      </c>
      <c r="H177" s="9">
        <v>788.5</v>
      </c>
      <c r="I177" s="9">
        <v>790.4</v>
      </c>
      <c r="J177" s="9">
        <v>800.5</v>
      </c>
    </row>
    <row r="178" spans="3:10">
      <c r="C178" s="2"/>
      <c r="D178" s="2"/>
      <c r="E178" s="9">
        <v>792.1</v>
      </c>
      <c r="F178" s="9">
        <v>790.3</v>
      </c>
      <c r="G178" s="9">
        <v>787.9</v>
      </c>
      <c r="H178" s="9">
        <v>789</v>
      </c>
      <c r="I178" s="9">
        <v>798.8</v>
      </c>
    </row>
    <row r="179" spans="3:10">
      <c r="C179" s="2">
        <v>792.7</v>
      </c>
      <c r="D179" s="2"/>
      <c r="G179" s="9">
        <v>788.8</v>
      </c>
      <c r="H179" s="9">
        <v>789</v>
      </c>
      <c r="I179" s="9">
        <v>791.8</v>
      </c>
      <c r="J179" s="9">
        <v>801.7</v>
      </c>
    </row>
    <row r="180" spans="3:10">
      <c r="C180" s="2">
        <v>796.6</v>
      </c>
      <c r="D180" s="2"/>
      <c r="E180" s="9">
        <v>792.7</v>
      </c>
      <c r="F180" s="9">
        <v>790.6</v>
      </c>
      <c r="G180" s="9">
        <v>790</v>
      </c>
      <c r="H180" s="9">
        <v>788.8</v>
      </c>
      <c r="I180" s="9">
        <v>791.1</v>
      </c>
    </row>
    <row r="181" spans="3:10">
      <c r="C181" s="2">
        <v>786.6</v>
      </c>
      <c r="D181" s="2"/>
      <c r="E181" s="9">
        <v>792.2</v>
      </c>
      <c r="F181" s="9">
        <v>791.8</v>
      </c>
      <c r="G181" s="9">
        <v>790</v>
      </c>
      <c r="H181" s="9">
        <v>789.6</v>
      </c>
      <c r="I181" s="9">
        <v>789.5</v>
      </c>
    </row>
    <row r="182" spans="3:10">
      <c r="C182" s="2"/>
      <c r="D182" s="2"/>
      <c r="E182" s="9">
        <v>789.9</v>
      </c>
      <c r="G182" s="9">
        <v>788.4</v>
      </c>
      <c r="H182" s="9">
        <v>790.1</v>
      </c>
      <c r="I182" s="9">
        <v>795.5</v>
      </c>
      <c r="J182" s="9">
        <v>804.8</v>
      </c>
    </row>
    <row r="183" spans="3:10">
      <c r="C183" s="2">
        <v>785.6</v>
      </c>
      <c r="D183" s="2"/>
      <c r="F183" s="9">
        <v>791.8</v>
      </c>
      <c r="G183" s="9">
        <v>789.6</v>
      </c>
      <c r="H183" s="9">
        <v>790</v>
      </c>
      <c r="I183" s="9">
        <v>790.3</v>
      </c>
      <c r="J183" s="9">
        <v>800.6</v>
      </c>
    </row>
    <row r="184" spans="3:10">
      <c r="C184" s="2">
        <v>785.6</v>
      </c>
      <c r="D184" s="2"/>
      <c r="F184" s="9">
        <v>791.8</v>
      </c>
      <c r="G184" s="9">
        <v>787.9</v>
      </c>
      <c r="H184" s="9">
        <v>791.2</v>
      </c>
      <c r="I184" s="9">
        <v>789.7</v>
      </c>
      <c r="J184" s="9">
        <v>802.9</v>
      </c>
    </row>
    <row r="185" spans="3:10">
      <c r="C185" s="2">
        <v>787.1</v>
      </c>
      <c r="D185" s="2">
        <v>794</v>
      </c>
      <c r="F185" s="9">
        <v>790.5</v>
      </c>
      <c r="G185" s="9">
        <v>788</v>
      </c>
      <c r="H185" s="9">
        <v>787</v>
      </c>
      <c r="I185" s="9">
        <v>789.6</v>
      </c>
      <c r="J185" s="9">
        <v>802.4</v>
      </c>
    </row>
    <row r="186" spans="3:10">
      <c r="C186" s="2">
        <v>789</v>
      </c>
      <c r="D186" s="2">
        <v>793.6</v>
      </c>
      <c r="E186" s="9">
        <v>789.9</v>
      </c>
      <c r="F186" s="9">
        <v>790.6</v>
      </c>
      <c r="G186" s="9">
        <v>789.6</v>
      </c>
      <c r="H186" s="9">
        <v>789.8</v>
      </c>
      <c r="I186" s="9">
        <v>794.9</v>
      </c>
      <c r="J186" s="9">
        <v>804.3</v>
      </c>
    </row>
    <row r="187" spans="3:10">
      <c r="C187" s="2">
        <v>787.4</v>
      </c>
      <c r="D187" s="2"/>
      <c r="E187" s="9">
        <v>791</v>
      </c>
      <c r="F187" s="9">
        <v>788.8</v>
      </c>
      <c r="G187" s="9">
        <v>791.1</v>
      </c>
      <c r="H187" s="9">
        <v>789.6</v>
      </c>
      <c r="I187" s="9">
        <v>794.6</v>
      </c>
      <c r="J187" s="9">
        <v>804.3</v>
      </c>
    </row>
    <row r="188" spans="3:10">
      <c r="C188" s="2">
        <v>786.8</v>
      </c>
      <c r="D188" s="2">
        <v>792.3</v>
      </c>
      <c r="F188" s="9">
        <v>788.8</v>
      </c>
      <c r="G188" s="9">
        <v>790.5</v>
      </c>
      <c r="H188" s="9">
        <v>789.6</v>
      </c>
      <c r="I188" s="9">
        <v>795.3</v>
      </c>
      <c r="J188" s="9">
        <v>798.2</v>
      </c>
    </row>
    <row r="189" spans="3:10">
      <c r="C189" s="2">
        <v>785.9</v>
      </c>
      <c r="D189" s="2"/>
      <c r="E189" s="9">
        <v>791.1</v>
      </c>
      <c r="F189" s="9">
        <v>788.8</v>
      </c>
      <c r="G189" s="9">
        <v>790.4</v>
      </c>
      <c r="H189" s="9">
        <v>790.8</v>
      </c>
      <c r="I189" s="9">
        <v>795.3</v>
      </c>
      <c r="J189" s="9">
        <v>798.3</v>
      </c>
    </row>
    <row r="190" spans="3:10">
      <c r="C190" s="2">
        <v>786</v>
      </c>
      <c r="D190" s="2"/>
      <c r="E190" s="9">
        <v>791.3</v>
      </c>
      <c r="F190" s="9">
        <v>791.7</v>
      </c>
      <c r="G190" s="9">
        <v>790.6</v>
      </c>
      <c r="H190" s="9">
        <v>787.5</v>
      </c>
      <c r="I190" s="9">
        <v>795.4</v>
      </c>
      <c r="J190" s="9">
        <v>797.1</v>
      </c>
    </row>
    <row r="191" spans="3:10">
      <c r="C191" s="2">
        <v>786.6</v>
      </c>
      <c r="D191" s="2">
        <v>792.1</v>
      </c>
      <c r="E191" s="9">
        <v>788.3</v>
      </c>
      <c r="I191" s="9">
        <v>795.3</v>
      </c>
      <c r="J191" s="9">
        <v>797.1</v>
      </c>
    </row>
    <row r="192" spans="3:10">
      <c r="C192" s="2">
        <v>785.4</v>
      </c>
      <c r="D192" s="2">
        <v>787.4</v>
      </c>
      <c r="E192" s="9">
        <v>790.2</v>
      </c>
      <c r="F192" s="9">
        <v>791.7</v>
      </c>
      <c r="I192" s="9">
        <v>795.2</v>
      </c>
      <c r="J192" s="9">
        <v>805.9</v>
      </c>
    </row>
    <row r="193" spans="3:10">
      <c r="C193" s="2">
        <v>788.6</v>
      </c>
      <c r="D193" s="2" t="s">
        <v>42</v>
      </c>
      <c r="F193" s="9">
        <v>787.6</v>
      </c>
      <c r="H193" s="9">
        <v>787.5</v>
      </c>
      <c r="I193" s="9">
        <v>795.3</v>
      </c>
      <c r="J193" s="9">
        <v>804.8</v>
      </c>
    </row>
    <row r="194" spans="3:10">
      <c r="C194" s="2">
        <v>788.6</v>
      </c>
      <c r="D194" s="2">
        <v>792.8</v>
      </c>
      <c r="E194" s="9">
        <v>790.2</v>
      </c>
      <c r="F194" s="9">
        <v>790.1</v>
      </c>
      <c r="G194" s="9">
        <v>790.6</v>
      </c>
      <c r="H194" s="9">
        <v>788.6</v>
      </c>
      <c r="I194" s="9">
        <v>795.1</v>
      </c>
      <c r="J194" s="9">
        <v>797.6</v>
      </c>
    </row>
    <row r="195" spans="3:10">
      <c r="C195" s="2">
        <v>784.9</v>
      </c>
      <c r="D195" s="2">
        <v>798.7</v>
      </c>
      <c r="F195" s="9">
        <v>790.1</v>
      </c>
      <c r="H195" s="9">
        <v>788.7</v>
      </c>
      <c r="I195" s="9">
        <v>806.7</v>
      </c>
      <c r="J195" s="9">
        <v>797.7</v>
      </c>
    </row>
    <row r="196" spans="3:10">
      <c r="C196" s="2">
        <v>785.4</v>
      </c>
      <c r="D196" s="2">
        <v>798.7</v>
      </c>
      <c r="E196" s="9">
        <v>790.2</v>
      </c>
      <c r="F196" s="9">
        <v>791.6</v>
      </c>
      <c r="G196" s="9">
        <v>790.5</v>
      </c>
      <c r="H196" s="9">
        <v>788.5</v>
      </c>
      <c r="J196" s="9">
        <v>800.9</v>
      </c>
    </row>
    <row r="197" spans="3:10">
      <c r="C197" s="2">
        <v>786</v>
      </c>
      <c r="D197" s="2">
        <v>798.7</v>
      </c>
      <c r="E197" s="9">
        <v>790.2</v>
      </c>
      <c r="F197" s="9">
        <v>789.9</v>
      </c>
      <c r="G197" s="9">
        <v>789.5</v>
      </c>
      <c r="H197" s="9">
        <v>788.4</v>
      </c>
      <c r="I197" s="9">
        <v>806.7</v>
      </c>
      <c r="J197" s="9">
        <v>801</v>
      </c>
    </row>
    <row r="198" spans="3:10">
      <c r="C198" s="2">
        <v>784.4</v>
      </c>
      <c r="D198" s="2">
        <v>790.9</v>
      </c>
      <c r="E198" s="9">
        <v>790.7</v>
      </c>
      <c r="F198" s="9" t="s">
        <v>42</v>
      </c>
      <c r="G198" s="9">
        <v>787.3</v>
      </c>
      <c r="H198" s="9">
        <v>788.3</v>
      </c>
      <c r="I198" s="9">
        <v>802.3</v>
      </c>
      <c r="J198" s="9">
        <v>798.4</v>
      </c>
    </row>
    <row r="199" spans="3:10">
      <c r="C199" s="2">
        <v>786.3</v>
      </c>
      <c r="D199" s="2">
        <v>792.2</v>
      </c>
      <c r="E199" s="9">
        <v>790.2</v>
      </c>
      <c r="F199" s="9">
        <v>790.3</v>
      </c>
      <c r="G199" s="9">
        <v>788.4</v>
      </c>
      <c r="H199" s="9">
        <v>788.3</v>
      </c>
      <c r="I199" s="9" t="s">
        <v>42</v>
      </c>
      <c r="J199" s="9">
        <v>797.6</v>
      </c>
    </row>
    <row r="200" spans="3:10">
      <c r="C200" s="2">
        <v>786.2</v>
      </c>
      <c r="D200" s="2">
        <v>789.2</v>
      </c>
      <c r="E200" s="9">
        <v>790.2</v>
      </c>
      <c r="F200" s="9">
        <v>792.5</v>
      </c>
      <c r="G200" s="9">
        <v>790.4</v>
      </c>
      <c r="H200" s="9">
        <v>789.5</v>
      </c>
      <c r="I200" s="9">
        <v>791.9</v>
      </c>
      <c r="J200" s="9">
        <v>795.8</v>
      </c>
    </row>
    <row r="201" spans="3:10">
      <c r="C201" s="2">
        <v>786.1</v>
      </c>
      <c r="D201" s="2">
        <v>791.7</v>
      </c>
      <c r="E201" s="9">
        <v>790.2</v>
      </c>
      <c r="F201" s="9">
        <v>792.8</v>
      </c>
      <c r="G201" s="9">
        <v>790.3</v>
      </c>
      <c r="H201" s="9">
        <v>791.7</v>
      </c>
      <c r="I201" s="9">
        <v>794.5</v>
      </c>
      <c r="J201" s="9">
        <v>795.7</v>
      </c>
    </row>
    <row r="202" spans="3:10">
      <c r="C202" s="2">
        <v>785.4</v>
      </c>
      <c r="D202" s="2">
        <v>788.7</v>
      </c>
      <c r="E202" s="9">
        <v>790.2</v>
      </c>
      <c r="F202" s="9">
        <v>793.5</v>
      </c>
      <c r="G202" s="9">
        <v>791.4</v>
      </c>
      <c r="H202" s="9">
        <v>790</v>
      </c>
      <c r="I202" s="9">
        <v>795.5</v>
      </c>
      <c r="J202" s="9">
        <v>795.6</v>
      </c>
    </row>
    <row r="203" spans="3:10">
      <c r="C203" s="2">
        <v>786.9</v>
      </c>
      <c r="D203" s="2">
        <v>792.4</v>
      </c>
      <c r="E203" s="9">
        <v>791.4</v>
      </c>
      <c r="F203" s="9">
        <v>793.4</v>
      </c>
      <c r="G203" s="9">
        <v>790.3</v>
      </c>
      <c r="H203" s="9">
        <v>790.1</v>
      </c>
      <c r="I203" s="9">
        <v>795.2</v>
      </c>
      <c r="J203" s="9">
        <v>795.7</v>
      </c>
    </row>
    <row r="204" spans="3:10">
      <c r="C204" s="2">
        <v>787.6</v>
      </c>
      <c r="D204" s="2">
        <v>790.5</v>
      </c>
      <c r="E204" s="9">
        <v>791.4</v>
      </c>
      <c r="F204" s="9">
        <v>793.9</v>
      </c>
      <c r="G204" s="9">
        <v>790.4</v>
      </c>
      <c r="H204" s="9">
        <v>789.7</v>
      </c>
      <c r="I204" s="9">
        <v>789.8</v>
      </c>
      <c r="J204" s="9">
        <v>795.1</v>
      </c>
    </row>
    <row r="205" spans="3:10">
      <c r="C205" s="2">
        <v>787.5</v>
      </c>
      <c r="D205" s="2" t="s">
        <v>42</v>
      </c>
      <c r="E205" s="9">
        <v>790</v>
      </c>
      <c r="G205" s="9">
        <v>789.8</v>
      </c>
      <c r="H205" s="9">
        <v>789.7</v>
      </c>
      <c r="J205" s="9">
        <v>793.6</v>
      </c>
    </row>
    <row r="206" spans="3:10">
      <c r="C206" s="2">
        <v>788.2</v>
      </c>
      <c r="D206" s="2"/>
      <c r="F206" s="9">
        <v>790.8</v>
      </c>
      <c r="G206" s="9">
        <v>789.5</v>
      </c>
      <c r="H206" s="9">
        <v>787.8</v>
      </c>
      <c r="I206" s="9">
        <v>793.1</v>
      </c>
      <c r="J206" s="9">
        <v>788.6</v>
      </c>
    </row>
    <row r="207" spans="3:10">
      <c r="C207" s="2"/>
      <c r="D207" s="2">
        <v>798.6</v>
      </c>
      <c r="E207" s="9">
        <v>790</v>
      </c>
      <c r="F207" s="9">
        <v>790.1</v>
      </c>
      <c r="G207" s="9">
        <v>789.3</v>
      </c>
      <c r="I207" s="9">
        <v>789.3</v>
      </c>
      <c r="J207" s="9">
        <v>801.1</v>
      </c>
    </row>
    <row r="208" spans="3:10">
      <c r="C208" s="2">
        <v>788.2</v>
      </c>
      <c r="D208" s="2">
        <v>798.7</v>
      </c>
      <c r="E208" s="9">
        <v>784</v>
      </c>
      <c r="F208" s="9">
        <v>790.2</v>
      </c>
      <c r="G208" s="9">
        <v>790.3</v>
      </c>
      <c r="H208" s="9">
        <v>787.8</v>
      </c>
      <c r="I208" s="9">
        <v>791.4</v>
      </c>
      <c r="J208" s="9">
        <v>798.3</v>
      </c>
    </row>
    <row r="209" spans="3:10">
      <c r="C209" s="2">
        <v>785</v>
      </c>
      <c r="D209" s="2"/>
      <c r="E209" s="9">
        <v>784</v>
      </c>
      <c r="F209" s="9">
        <v>791.3</v>
      </c>
      <c r="G209" s="9">
        <v>789.7</v>
      </c>
      <c r="H209" s="9">
        <v>788.8</v>
      </c>
      <c r="I209" s="9">
        <v>794.1</v>
      </c>
      <c r="J209" s="9">
        <v>788.5</v>
      </c>
    </row>
    <row r="210" spans="3:10">
      <c r="C210" s="2">
        <v>784.7</v>
      </c>
      <c r="D210" s="2"/>
      <c r="E210" s="9" t="s">
        <v>42</v>
      </c>
      <c r="F210" s="9">
        <v>790.3</v>
      </c>
      <c r="G210" s="9">
        <v>788.2</v>
      </c>
      <c r="H210" s="9">
        <v>787.7</v>
      </c>
      <c r="I210" s="9">
        <v>791.7</v>
      </c>
      <c r="J210" s="9">
        <v>796</v>
      </c>
    </row>
    <row r="211" spans="3:10">
      <c r="C211" s="2">
        <v>789.5</v>
      </c>
      <c r="D211" s="2">
        <v>791.3</v>
      </c>
      <c r="E211" s="9">
        <v>790.2</v>
      </c>
      <c r="F211" s="9">
        <v>790.4</v>
      </c>
      <c r="G211" s="9">
        <v>789</v>
      </c>
      <c r="H211" s="9">
        <v>793</v>
      </c>
      <c r="I211" s="9">
        <v>790.9</v>
      </c>
    </row>
    <row r="212" spans="3:10">
      <c r="C212" s="2"/>
      <c r="D212" s="2">
        <v>792.2</v>
      </c>
      <c r="F212" s="9">
        <v>792.2</v>
      </c>
      <c r="H212" s="9">
        <v>793</v>
      </c>
      <c r="I212" s="9">
        <v>791.3</v>
      </c>
      <c r="J212" s="9">
        <v>789</v>
      </c>
    </row>
    <row r="213" spans="3:10">
      <c r="C213" s="2">
        <v>789.2</v>
      </c>
      <c r="D213" s="2">
        <v>792.3</v>
      </c>
      <c r="E213" s="9">
        <v>798.6</v>
      </c>
      <c r="F213" s="9">
        <v>792.1</v>
      </c>
      <c r="G213" s="9">
        <v>789</v>
      </c>
      <c r="H213" s="9">
        <v>786.5</v>
      </c>
      <c r="I213" s="9">
        <v>791.2</v>
      </c>
      <c r="J213" s="9">
        <v>806.8</v>
      </c>
    </row>
    <row r="214" spans="3:10">
      <c r="C214" s="2">
        <v>789.4</v>
      </c>
      <c r="D214" s="2">
        <v>789.2</v>
      </c>
      <c r="E214" s="9">
        <v>790.7</v>
      </c>
      <c r="F214" s="9">
        <v>792.5</v>
      </c>
      <c r="G214" s="9" t="s">
        <v>42</v>
      </c>
      <c r="H214" s="9">
        <v>790.1</v>
      </c>
      <c r="I214" s="9">
        <v>791.4</v>
      </c>
      <c r="J214" s="9">
        <v>797.2</v>
      </c>
    </row>
    <row r="215" spans="3:10">
      <c r="C215" s="2">
        <v>789.2</v>
      </c>
      <c r="D215" s="2" t="s">
        <v>42</v>
      </c>
      <c r="E215" s="9">
        <v>790</v>
      </c>
      <c r="F215" s="9">
        <v>791</v>
      </c>
      <c r="G215" s="9">
        <v>789.7</v>
      </c>
      <c r="H215" s="9">
        <v>790.1</v>
      </c>
      <c r="I215" s="9">
        <v>790.8</v>
      </c>
      <c r="J215" s="9">
        <v>797.1</v>
      </c>
    </row>
    <row r="216" spans="3:10">
      <c r="C216" s="2"/>
      <c r="D216" s="2">
        <v>791.3</v>
      </c>
      <c r="E216" s="9">
        <v>793.4</v>
      </c>
      <c r="F216" s="9">
        <v>791.1</v>
      </c>
      <c r="G216" s="9">
        <v>802.2</v>
      </c>
      <c r="H216" s="9">
        <v>788.3</v>
      </c>
      <c r="I216" s="9">
        <v>790.8</v>
      </c>
      <c r="J216" s="9">
        <v>799.6</v>
      </c>
    </row>
    <row r="217" spans="3:10">
      <c r="C217" s="2">
        <v>792.4</v>
      </c>
      <c r="D217" s="2">
        <v>791.3</v>
      </c>
      <c r="E217" s="9">
        <v>784</v>
      </c>
      <c r="F217" s="9">
        <v>787.3</v>
      </c>
      <c r="G217" s="9" t="s">
        <v>42</v>
      </c>
      <c r="I217" s="9">
        <v>789.8</v>
      </c>
      <c r="J217" s="9" t="s">
        <v>42</v>
      </c>
    </row>
    <row r="218" spans="3:10">
      <c r="C218" s="2"/>
      <c r="D218" s="2">
        <v>791.8</v>
      </c>
      <c r="E218" s="9">
        <v>784.1</v>
      </c>
      <c r="F218" s="9">
        <v>790.7</v>
      </c>
      <c r="G218" s="9">
        <v>788.4</v>
      </c>
      <c r="H218" s="9">
        <v>788.3</v>
      </c>
      <c r="I218" s="9">
        <v>786.8</v>
      </c>
    </row>
    <row r="219" spans="3:10">
      <c r="C219" s="2">
        <v>792.6</v>
      </c>
      <c r="D219" s="2">
        <v>790.5</v>
      </c>
      <c r="F219" s="9">
        <v>790.7</v>
      </c>
      <c r="G219" s="9">
        <v>788.3</v>
      </c>
      <c r="H219" s="9">
        <v>786.2</v>
      </c>
      <c r="J219" s="9">
        <v>787.2</v>
      </c>
    </row>
    <row r="220" spans="3:10">
      <c r="C220" s="2">
        <v>787.5</v>
      </c>
      <c r="D220" s="2">
        <v>790.5</v>
      </c>
      <c r="E220" s="9">
        <v>807.2</v>
      </c>
      <c r="F220" s="9">
        <v>790.4</v>
      </c>
      <c r="G220" s="9">
        <v>788.3</v>
      </c>
      <c r="H220" s="9">
        <v>786.2</v>
      </c>
      <c r="J220" s="9">
        <v>787.2</v>
      </c>
    </row>
    <row r="221" spans="3:10">
      <c r="C221" s="2">
        <v>791</v>
      </c>
      <c r="D221" s="2">
        <v>792.3</v>
      </c>
      <c r="E221" s="9">
        <v>804.8</v>
      </c>
      <c r="F221" s="9">
        <v>791.1</v>
      </c>
      <c r="G221" s="9">
        <v>786</v>
      </c>
      <c r="H221" s="9">
        <v>789.9</v>
      </c>
      <c r="J221" s="9">
        <v>787.3</v>
      </c>
    </row>
    <row r="222" spans="3:10">
      <c r="C222" s="2">
        <v>788.6</v>
      </c>
      <c r="D222" s="2">
        <v>792.3</v>
      </c>
      <c r="E222" s="9" t="s">
        <v>42</v>
      </c>
      <c r="F222" s="9">
        <v>791.7</v>
      </c>
      <c r="G222" s="9">
        <v>786</v>
      </c>
      <c r="H222" s="9">
        <v>786.6</v>
      </c>
      <c r="J222" s="9">
        <v>789.4</v>
      </c>
    </row>
    <row r="223" spans="3:10">
      <c r="C223" s="2"/>
      <c r="D223" s="2"/>
      <c r="E223" s="9">
        <v>792.2</v>
      </c>
      <c r="F223" s="9">
        <v>788.6</v>
      </c>
      <c r="G223" s="9">
        <v>788.6</v>
      </c>
      <c r="H223" s="9">
        <v>786.6</v>
      </c>
      <c r="J223" s="9">
        <v>792.5</v>
      </c>
    </row>
    <row r="224" spans="3:10">
      <c r="C224" s="2"/>
      <c r="D224" s="2">
        <v>790</v>
      </c>
      <c r="E224" s="9">
        <v>791.5</v>
      </c>
      <c r="F224" s="9">
        <v>791.9</v>
      </c>
      <c r="G224" s="9">
        <v>788</v>
      </c>
      <c r="H224" s="9">
        <v>788.6</v>
      </c>
      <c r="J224" s="9">
        <v>792.5</v>
      </c>
    </row>
    <row r="225" spans="3:10">
      <c r="C225" s="2">
        <v>795.7</v>
      </c>
      <c r="D225" s="2">
        <v>790.7</v>
      </c>
      <c r="E225" s="9">
        <v>790.5</v>
      </c>
      <c r="F225" s="9" t="s">
        <v>42</v>
      </c>
      <c r="G225" s="9">
        <v>788</v>
      </c>
      <c r="H225" s="9">
        <v>787</v>
      </c>
      <c r="J225" s="9">
        <v>792.6</v>
      </c>
    </row>
    <row r="226" spans="3:10">
      <c r="C226" s="2">
        <v>784.5</v>
      </c>
      <c r="D226" s="2">
        <v>790.7</v>
      </c>
      <c r="E226" s="9">
        <v>790.5</v>
      </c>
      <c r="F226" s="9">
        <v>792.4</v>
      </c>
      <c r="G226" s="9">
        <v>789.5</v>
      </c>
      <c r="H226" s="9">
        <v>791.3</v>
      </c>
      <c r="J226" s="9">
        <v>792.2</v>
      </c>
    </row>
    <row r="227" spans="3:10">
      <c r="C227" s="2">
        <v>784.4</v>
      </c>
      <c r="D227" s="2">
        <v>790.2</v>
      </c>
      <c r="E227" s="9">
        <v>790.5</v>
      </c>
      <c r="F227" s="9">
        <v>791.7</v>
      </c>
      <c r="G227" s="9">
        <v>786.1</v>
      </c>
      <c r="H227" s="9" t="s">
        <v>42</v>
      </c>
      <c r="J227" s="9">
        <v>788.6</v>
      </c>
    </row>
    <row r="228" spans="3:10">
      <c r="C228" s="2"/>
      <c r="D228" s="2">
        <v>790.2</v>
      </c>
      <c r="E228" s="9">
        <v>791</v>
      </c>
      <c r="G228" s="9">
        <v>788.2</v>
      </c>
      <c r="H228" s="9">
        <v>791</v>
      </c>
      <c r="J228" s="9">
        <v>786.5</v>
      </c>
    </row>
    <row r="229" spans="3:10">
      <c r="C229" s="2">
        <v>785.6</v>
      </c>
      <c r="D229" s="2">
        <v>787.3</v>
      </c>
      <c r="F229" s="9">
        <v>792.9</v>
      </c>
      <c r="G229" s="9">
        <v>788.3</v>
      </c>
      <c r="J229" s="9">
        <v>784.6</v>
      </c>
    </row>
    <row r="230" spans="3:10">
      <c r="C230" s="2">
        <v>787.7</v>
      </c>
      <c r="D230" s="2">
        <v>787.4</v>
      </c>
      <c r="F230" s="9">
        <v>792</v>
      </c>
      <c r="J230" s="9">
        <v>786.1</v>
      </c>
    </row>
    <row r="231" spans="3:10">
      <c r="C231" s="2"/>
      <c r="D231" s="2">
        <v>788.1</v>
      </c>
      <c r="F231" s="9">
        <v>792.2</v>
      </c>
      <c r="G231" s="9">
        <v>788.3</v>
      </c>
      <c r="J231" s="9">
        <v>786.6</v>
      </c>
    </row>
    <row r="232" spans="3:10">
      <c r="C232" s="2">
        <v>787.6</v>
      </c>
      <c r="D232" s="2">
        <v>789.7</v>
      </c>
      <c r="F232" s="9">
        <v>791.2</v>
      </c>
      <c r="G232" s="9">
        <v>787.7</v>
      </c>
      <c r="J232" s="9">
        <v>786.4</v>
      </c>
    </row>
    <row r="233" spans="3:10">
      <c r="C233" s="2">
        <v>787</v>
      </c>
      <c r="D233" s="2">
        <v>789.6</v>
      </c>
      <c r="F233" s="9">
        <v>791.2</v>
      </c>
      <c r="H233" s="9">
        <v>791.2</v>
      </c>
      <c r="I233" s="9" t="s">
        <v>42</v>
      </c>
      <c r="J233" s="9">
        <v>785.2</v>
      </c>
    </row>
    <row r="234" spans="3:10">
      <c r="C234" s="2">
        <v>787</v>
      </c>
      <c r="D234" s="2">
        <v>791.6</v>
      </c>
      <c r="F234" s="9">
        <v>791.2</v>
      </c>
      <c r="G234" s="9">
        <v>787.6</v>
      </c>
      <c r="H234" s="9">
        <v>789.3</v>
      </c>
      <c r="I234" s="9">
        <v>787.8</v>
      </c>
    </row>
    <row r="235" spans="3:10">
      <c r="C235" s="2">
        <v>785.9</v>
      </c>
      <c r="D235" s="2"/>
      <c r="F235" s="9">
        <v>791.2</v>
      </c>
      <c r="H235" s="9">
        <v>789.3</v>
      </c>
      <c r="J235" s="9">
        <v>785.3</v>
      </c>
    </row>
    <row r="236" spans="3:10">
      <c r="C236" s="2">
        <v>786.2</v>
      </c>
      <c r="D236" s="2">
        <v>791.7</v>
      </c>
      <c r="F236" s="9">
        <v>791.8</v>
      </c>
      <c r="G236" s="9">
        <v>787.7</v>
      </c>
      <c r="H236" s="9">
        <v>788.2</v>
      </c>
      <c r="J236" s="9">
        <v>786.3</v>
      </c>
    </row>
    <row r="237" spans="3:10">
      <c r="C237" s="2">
        <v>788.4</v>
      </c>
      <c r="D237" s="2">
        <v>790.5</v>
      </c>
      <c r="F237" s="9">
        <v>790.5</v>
      </c>
      <c r="G237" s="9">
        <v>786.6</v>
      </c>
      <c r="H237" s="9">
        <v>785.3</v>
      </c>
      <c r="I237" s="9">
        <v>796.2</v>
      </c>
      <c r="J237" s="9">
        <v>788.5</v>
      </c>
    </row>
    <row r="238" spans="3:10">
      <c r="C238" s="2">
        <v>788.5</v>
      </c>
      <c r="D238" s="2"/>
      <c r="H238" s="9">
        <v>790.3</v>
      </c>
      <c r="I238" s="9">
        <v>795.6</v>
      </c>
      <c r="J238" s="9">
        <v>788.3</v>
      </c>
    </row>
    <row r="239" spans="3:10">
      <c r="C239" s="2">
        <v>788.6</v>
      </c>
      <c r="D239" s="2"/>
      <c r="F239" s="9">
        <v>791.5</v>
      </c>
      <c r="G239" s="9">
        <v>786.5</v>
      </c>
      <c r="H239" s="9">
        <v>790.4</v>
      </c>
      <c r="J239" s="9">
        <v>787.7</v>
      </c>
    </row>
    <row r="240" spans="3:10">
      <c r="C240" s="2">
        <v>787.2</v>
      </c>
      <c r="D240" s="2"/>
      <c r="F240" s="9">
        <v>790.8</v>
      </c>
      <c r="G240" s="9">
        <v>786.5</v>
      </c>
      <c r="H240" s="9">
        <v>789.6</v>
      </c>
    </row>
    <row r="241" spans="3:10">
      <c r="C241" s="2">
        <v>786</v>
      </c>
      <c r="D241" s="2"/>
      <c r="F241" s="9">
        <v>790.8</v>
      </c>
      <c r="G241" s="9">
        <v>786.5</v>
      </c>
      <c r="H241" s="9">
        <v>788.8</v>
      </c>
      <c r="I241" s="9">
        <v>796.7</v>
      </c>
      <c r="J241" s="9">
        <v>787.6</v>
      </c>
    </row>
    <row r="242" spans="3:10">
      <c r="C242" s="2">
        <v>784.9</v>
      </c>
      <c r="D242" s="2"/>
      <c r="F242" s="9">
        <v>791.6</v>
      </c>
      <c r="H242" s="9">
        <v>789.4</v>
      </c>
      <c r="I242" s="9">
        <v>803.1</v>
      </c>
      <c r="J242" s="9">
        <v>787.6</v>
      </c>
    </row>
    <row r="243" spans="3:10">
      <c r="C243" s="2">
        <v>787.2</v>
      </c>
      <c r="D243" s="2"/>
      <c r="E243" s="9">
        <v>791</v>
      </c>
      <c r="F243" s="9">
        <v>791.7</v>
      </c>
      <c r="I243" s="9">
        <v>795.3</v>
      </c>
    </row>
    <row r="244" spans="3:10">
      <c r="C244" s="2">
        <v>786.7</v>
      </c>
      <c r="D244" s="2"/>
      <c r="G244" s="9">
        <v>786.5</v>
      </c>
      <c r="H244" s="9">
        <v>789.3</v>
      </c>
    </row>
    <row r="245" spans="3:10">
      <c r="C245" s="2">
        <v>786</v>
      </c>
      <c r="D245" s="2"/>
    </row>
    <row r="246" spans="3:10">
      <c r="C246" s="2">
        <v>786</v>
      </c>
      <c r="D246" s="2"/>
      <c r="G246" s="9">
        <v>787.9</v>
      </c>
      <c r="H246" s="9">
        <v>789</v>
      </c>
    </row>
    <row r="247" spans="3:10">
      <c r="C247" s="2">
        <v>788.4</v>
      </c>
      <c r="D247" s="2"/>
      <c r="G247" s="9">
        <v>788</v>
      </c>
      <c r="H247" s="9">
        <v>789</v>
      </c>
      <c r="I247" s="9">
        <v>801.1</v>
      </c>
    </row>
    <row r="248" spans="3:10">
      <c r="C248" s="2">
        <v>786</v>
      </c>
      <c r="D248" s="2">
        <v>790.5</v>
      </c>
      <c r="F248" s="9">
        <v>791.7</v>
      </c>
      <c r="G248" s="9">
        <v>787.9</v>
      </c>
      <c r="H248" s="9">
        <v>788.9</v>
      </c>
      <c r="I248" s="9">
        <v>800.3</v>
      </c>
    </row>
    <row r="249" spans="3:10">
      <c r="C249" s="2">
        <v>788.5</v>
      </c>
      <c r="D249" s="2">
        <v>791.6</v>
      </c>
      <c r="F249" s="9">
        <v>787.6</v>
      </c>
      <c r="G249" s="9">
        <v>786.5</v>
      </c>
      <c r="H249" s="9">
        <v>788.6</v>
      </c>
      <c r="I249" s="9" t="s">
        <v>42</v>
      </c>
    </row>
    <row r="250" spans="3:10">
      <c r="C250" s="2">
        <v>789.7</v>
      </c>
      <c r="D250" s="2">
        <v>791.7</v>
      </c>
      <c r="F250" s="9">
        <v>787.4</v>
      </c>
      <c r="G250" s="9">
        <v>790</v>
      </c>
      <c r="I250" s="9">
        <v>790.7</v>
      </c>
    </row>
    <row r="251" spans="3:10">
      <c r="C251" s="2">
        <v>787.4</v>
      </c>
      <c r="D251" s="2">
        <v>792.5</v>
      </c>
      <c r="F251" s="9">
        <v>790.1</v>
      </c>
      <c r="G251" s="9">
        <v>788.1</v>
      </c>
      <c r="I251" s="9">
        <v>790.4</v>
      </c>
    </row>
    <row r="252" spans="3:10">
      <c r="C252" s="2">
        <v>787.4</v>
      </c>
      <c r="D252" s="2"/>
      <c r="F252" s="9">
        <v>789.8</v>
      </c>
      <c r="G252" s="9">
        <v>788.9</v>
      </c>
      <c r="I252" s="9">
        <v>792</v>
      </c>
    </row>
    <row r="253" spans="3:10">
      <c r="C253" s="2">
        <v>787.4</v>
      </c>
      <c r="D253" s="2">
        <v>792.5</v>
      </c>
      <c r="E253" s="9">
        <v>791</v>
      </c>
      <c r="F253" s="9">
        <v>790.3</v>
      </c>
      <c r="J253" s="9">
        <v>787.6</v>
      </c>
    </row>
    <row r="254" spans="3:10">
      <c r="C254" s="2"/>
      <c r="D254" s="2">
        <v>789</v>
      </c>
      <c r="E254" s="9">
        <v>791.9</v>
      </c>
      <c r="F254" s="9">
        <v>790.3</v>
      </c>
      <c r="G254" s="9">
        <v>788.9</v>
      </c>
      <c r="I254" s="9">
        <v>797.9</v>
      </c>
      <c r="J254" s="9">
        <v>787.7</v>
      </c>
    </row>
    <row r="255" spans="3:10">
      <c r="C255" s="2">
        <v>785</v>
      </c>
      <c r="D255" s="2" t="s">
        <v>42</v>
      </c>
      <c r="E255" s="9">
        <v>792</v>
      </c>
      <c r="F255" s="9">
        <v>790.3</v>
      </c>
      <c r="G255" s="9">
        <v>788.9</v>
      </c>
      <c r="I255" s="9">
        <v>796.9</v>
      </c>
    </row>
    <row r="256" spans="3:10">
      <c r="C256" s="2">
        <v>792.8</v>
      </c>
      <c r="D256" s="2">
        <v>789.1</v>
      </c>
      <c r="E256" s="9">
        <v>787.1</v>
      </c>
      <c r="F256" s="9">
        <v>791.3</v>
      </c>
      <c r="G256" s="9">
        <v>789.5</v>
      </c>
      <c r="I256" s="9">
        <v>794.8</v>
      </c>
    </row>
    <row r="257" spans="3:10">
      <c r="C257" s="2"/>
      <c r="D257" s="2"/>
      <c r="E257" s="9">
        <v>790.3</v>
      </c>
      <c r="J257" s="9">
        <v>787.5</v>
      </c>
    </row>
    <row r="258" spans="3:10">
      <c r="C258" s="2"/>
      <c r="D258" s="2">
        <v>796.6</v>
      </c>
      <c r="F258" s="9">
        <v>791.3</v>
      </c>
      <c r="I258" s="9">
        <v>794.7</v>
      </c>
      <c r="J258" s="9">
        <v>788.7</v>
      </c>
    </row>
    <row r="259" spans="3:10">
      <c r="C259" s="2">
        <v>793</v>
      </c>
      <c r="D259" s="2">
        <v>791.3</v>
      </c>
      <c r="F259" s="9">
        <v>790.7</v>
      </c>
      <c r="H259" s="9">
        <v>788.7</v>
      </c>
      <c r="I259" s="9">
        <v>794.8</v>
      </c>
      <c r="J259" s="9">
        <v>793.8</v>
      </c>
    </row>
    <row r="260" spans="3:10">
      <c r="C260" s="2"/>
      <c r="D260" s="2">
        <v>791.1</v>
      </c>
      <c r="F260" s="9">
        <v>790.7</v>
      </c>
      <c r="H260" s="9">
        <v>789.3</v>
      </c>
      <c r="I260" s="9">
        <v>793.5</v>
      </c>
      <c r="J260" s="9">
        <v>791.9</v>
      </c>
    </row>
    <row r="261" spans="3:10">
      <c r="C261" s="2"/>
      <c r="D261" s="2">
        <v>798.3</v>
      </c>
      <c r="F261" s="9">
        <v>790.5</v>
      </c>
      <c r="G261" s="9">
        <v>789.5</v>
      </c>
      <c r="H261" s="9">
        <v>789.3</v>
      </c>
    </row>
    <row r="262" spans="3:10">
      <c r="C262" s="2"/>
      <c r="D262" s="2">
        <v>791.8</v>
      </c>
      <c r="E262" s="9">
        <v>790.3</v>
      </c>
      <c r="G262" s="9">
        <v>791.6</v>
      </c>
      <c r="H262" s="9">
        <v>788.2</v>
      </c>
      <c r="I262" s="9">
        <v>795</v>
      </c>
      <c r="J262" s="9">
        <v>791.5</v>
      </c>
    </row>
    <row r="263" spans="3:10">
      <c r="C263" s="2"/>
      <c r="D263" s="2">
        <v>790.4</v>
      </c>
      <c r="E263" s="9">
        <v>788.3</v>
      </c>
      <c r="F263" s="9">
        <v>790.5</v>
      </c>
      <c r="H263" s="9">
        <v>788.2</v>
      </c>
      <c r="I263" s="9">
        <v>794.1</v>
      </c>
      <c r="J263" s="9" t="s">
        <v>42</v>
      </c>
    </row>
    <row r="264" spans="3:10">
      <c r="C264" s="2"/>
      <c r="D264" s="2">
        <v>796.5</v>
      </c>
      <c r="F264" s="9" t="s">
        <v>42</v>
      </c>
      <c r="G264" s="9">
        <v>791.8</v>
      </c>
      <c r="H264" s="9">
        <v>788.7</v>
      </c>
      <c r="I264" s="9">
        <v>796.1</v>
      </c>
      <c r="J264" s="9">
        <v>802.3</v>
      </c>
    </row>
    <row r="265" spans="3:10">
      <c r="C265" s="2"/>
      <c r="D265" s="2">
        <v>796.6</v>
      </c>
      <c r="F265" s="9">
        <v>790.6</v>
      </c>
      <c r="G265" s="9">
        <v>790.8</v>
      </c>
      <c r="H265" s="9">
        <v>788.6</v>
      </c>
      <c r="I265" s="9">
        <v>791.7</v>
      </c>
      <c r="J265" s="9">
        <v>800.6</v>
      </c>
    </row>
    <row r="266" spans="3:10">
      <c r="C266" s="2"/>
      <c r="D266" s="2">
        <v>790.5</v>
      </c>
      <c r="F266" s="9" t="s">
        <v>42</v>
      </c>
      <c r="H266" s="9">
        <v>789.3</v>
      </c>
      <c r="I266" s="9">
        <v>790.4</v>
      </c>
      <c r="J266" s="9">
        <v>800.6</v>
      </c>
    </row>
    <row r="267" spans="3:10">
      <c r="C267" s="2"/>
      <c r="D267" s="2">
        <v>789.5</v>
      </c>
      <c r="E267" s="9">
        <v>788.2</v>
      </c>
      <c r="F267" s="9">
        <v>792.7</v>
      </c>
      <c r="G267" s="9">
        <v>790.8</v>
      </c>
      <c r="H267" s="9">
        <v>789.8</v>
      </c>
      <c r="I267" s="9">
        <v>789.5</v>
      </c>
      <c r="J267" s="9">
        <v>806.3</v>
      </c>
    </row>
    <row r="268" spans="3:10">
      <c r="C268" s="2"/>
      <c r="D268" s="2">
        <v>789.5</v>
      </c>
      <c r="E268" s="9">
        <v>786</v>
      </c>
      <c r="F268" s="9">
        <v>792.8</v>
      </c>
      <c r="G268" s="9">
        <v>790.5</v>
      </c>
      <c r="H268" s="9">
        <v>789.7</v>
      </c>
      <c r="I268" s="9">
        <v>790.6</v>
      </c>
      <c r="J268" s="9">
        <v>806.4</v>
      </c>
    </row>
    <row r="269" spans="3:10">
      <c r="C269" s="2"/>
      <c r="D269" s="2">
        <v>791.7</v>
      </c>
      <c r="E269" s="9">
        <v>786</v>
      </c>
      <c r="F269" s="9">
        <v>793.8</v>
      </c>
      <c r="H269" s="9">
        <v>790</v>
      </c>
      <c r="I269" s="9">
        <v>790.6</v>
      </c>
      <c r="J269" s="9">
        <v>796.7</v>
      </c>
    </row>
    <row r="270" spans="3:10">
      <c r="C270" s="2"/>
      <c r="D270" s="2">
        <v>791.7</v>
      </c>
      <c r="E270" s="9">
        <v>786.4</v>
      </c>
      <c r="F270" s="9">
        <v>792.8</v>
      </c>
      <c r="H270" s="9">
        <v>789.7</v>
      </c>
      <c r="I270" s="9">
        <v>791.1</v>
      </c>
      <c r="J270" s="9">
        <v>796.7</v>
      </c>
    </row>
    <row r="271" spans="3:10">
      <c r="C271" s="2"/>
      <c r="D271" s="2">
        <v>792.3</v>
      </c>
      <c r="E271" s="9">
        <v>789.2</v>
      </c>
      <c r="F271" s="9">
        <v>791.5</v>
      </c>
      <c r="G271" s="9">
        <v>790.5</v>
      </c>
      <c r="H271" s="9">
        <v>792.3</v>
      </c>
      <c r="I271" s="9">
        <v>788.6</v>
      </c>
      <c r="J271" s="9">
        <v>802.5</v>
      </c>
    </row>
    <row r="272" spans="3:10">
      <c r="C272" s="2"/>
      <c r="D272" s="2" t="s">
        <v>42</v>
      </c>
      <c r="E272" s="9">
        <v>789.2</v>
      </c>
      <c r="H272" s="9">
        <v>792.3</v>
      </c>
      <c r="I272" s="9">
        <v>788.6</v>
      </c>
      <c r="J272" s="9">
        <v>802.5</v>
      </c>
    </row>
    <row r="273" spans="3:10">
      <c r="C273" s="2"/>
      <c r="D273" s="2">
        <v>790</v>
      </c>
      <c r="E273" s="9">
        <v>788.9</v>
      </c>
      <c r="G273" s="9">
        <v>790.6</v>
      </c>
      <c r="I273" s="9">
        <v>787.1</v>
      </c>
      <c r="J273" s="9">
        <v>798.6</v>
      </c>
    </row>
    <row r="274" spans="3:10">
      <c r="C274" s="2"/>
      <c r="D274" s="2">
        <v>791.6</v>
      </c>
      <c r="E274" s="9">
        <v>788.9</v>
      </c>
      <c r="F274" s="9">
        <v>791.3</v>
      </c>
      <c r="G274" s="9">
        <v>789.2</v>
      </c>
      <c r="H274" s="9">
        <v>792.2</v>
      </c>
      <c r="I274" s="9">
        <v>785.8</v>
      </c>
      <c r="J274" s="9">
        <v>798.8</v>
      </c>
    </row>
    <row r="275" spans="3:10">
      <c r="C275" s="2">
        <v>785.5</v>
      </c>
      <c r="D275" s="2">
        <v>797.8</v>
      </c>
      <c r="E275" s="9">
        <v>789</v>
      </c>
      <c r="G275" s="9">
        <v>789.2</v>
      </c>
      <c r="H275" s="9">
        <v>785.9</v>
      </c>
      <c r="I275" s="9">
        <v>785.6</v>
      </c>
      <c r="J275" s="9">
        <v>802.9</v>
      </c>
    </row>
    <row r="276" spans="3:10">
      <c r="C276" s="2">
        <v>785.7</v>
      </c>
      <c r="D276" s="2"/>
      <c r="E276" s="9">
        <v>790</v>
      </c>
      <c r="G276" s="9">
        <v>787.9</v>
      </c>
      <c r="H276" s="9">
        <v>785.9</v>
      </c>
      <c r="I276" s="9">
        <v>788.7</v>
      </c>
      <c r="J276" s="9">
        <v>803</v>
      </c>
    </row>
    <row r="277" spans="3:10">
      <c r="C277" s="2">
        <v>786.9</v>
      </c>
      <c r="D277" s="2"/>
      <c r="F277" s="9">
        <v>791.3</v>
      </c>
      <c r="G277" s="9">
        <v>787.9</v>
      </c>
      <c r="H277" s="9">
        <v>787.6</v>
      </c>
      <c r="I277" s="9">
        <v>788.7</v>
      </c>
      <c r="J277" s="9">
        <v>801.1</v>
      </c>
    </row>
    <row r="278" spans="3:10">
      <c r="C278" s="2"/>
      <c r="D278" s="2"/>
      <c r="F278" s="9">
        <v>791.2</v>
      </c>
      <c r="H278" s="9">
        <v>786.6</v>
      </c>
      <c r="I278" s="9">
        <v>789.4</v>
      </c>
      <c r="J278" s="9">
        <v>801.1</v>
      </c>
    </row>
    <row r="279" spans="3:10">
      <c r="C279" s="2">
        <v>786.7</v>
      </c>
      <c r="D279" s="2"/>
      <c r="F279" s="9">
        <v>791.2</v>
      </c>
      <c r="G279" s="9">
        <v>788.1</v>
      </c>
      <c r="J279" s="9">
        <v>797.6</v>
      </c>
    </row>
    <row r="280" spans="3:10">
      <c r="C280" s="2">
        <v>787.2</v>
      </c>
      <c r="D280" s="2">
        <v>793.7</v>
      </c>
      <c r="E280" s="9">
        <v>790</v>
      </c>
      <c r="F280" s="9">
        <v>791.2</v>
      </c>
      <c r="G280" s="9">
        <v>788.1</v>
      </c>
      <c r="I280" s="9">
        <v>789.3</v>
      </c>
      <c r="J280" s="9">
        <v>797.6</v>
      </c>
    </row>
    <row r="281" spans="3:10">
      <c r="C281" s="2">
        <v>786.9</v>
      </c>
      <c r="D281" s="2">
        <v>791.6</v>
      </c>
      <c r="E281" s="9">
        <v>789.9</v>
      </c>
      <c r="F281" s="9">
        <v>793.2</v>
      </c>
      <c r="G281" s="9">
        <v>789.9</v>
      </c>
      <c r="I281" s="9">
        <v>788.5</v>
      </c>
      <c r="J281" s="9">
        <v>800</v>
      </c>
    </row>
    <row r="282" spans="3:10">
      <c r="C282" s="2">
        <v>785.3</v>
      </c>
      <c r="D282" s="2">
        <v>790.3</v>
      </c>
      <c r="E282" s="9">
        <v>789.6</v>
      </c>
      <c r="F282" s="9">
        <v>790.1</v>
      </c>
      <c r="G282" s="9">
        <v>790.6</v>
      </c>
      <c r="H282" s="9">
        <v>786.6</v>
      </c>
      <c r="I282" s="9">
        <v>789</v>
      </c>
      <c r="J282" s="9">
        <v>800</v>
      </c>
    </row>
    <row r="283" spans="3:10">
      <c r="C283" s="2">
        <v>785.3</v>
      </c>
      <c r="D283" s="2">
        <v>792.9</v>
      </c>
      <c r="E283" s="9">
        <v>789.4</v>
      </c>
      <c r="F283" s="9">
        <v>790.5</v>
      </c>
      <c r="G283" s="9">
        <v>790.4</v>
      </c>
      <c r="H283" s="9">
        <v>785.8</v>
      </c>
      <c r="I283" s="9">
        <v>784.2</v>
      </c>
      <c r="J283" s="9">
        <v>797.4</v>
      </c>
    </row>
    <row r="284" spans="3:10">
      <c r="C284" s="2">
        <v>787</v>
      </c>
      <c r="D284" s="2">
        <v>787.7</v>
      </c>
      <c r="E284" s="9">
        <v>789.5</v>
      </c>
      <c r="F284" s="9">
        <v>790.9</v>
      </c>
      <c r="G284" s="9">
        <v>790.6</v>
      </c>
      <c r="H284" s="9">
        <v>788.2</v>
      </c>
      <c r="I284" s="9">
        <v>784.8</v>
      </c>
    </row>
    <row r="285" spans="3:10">
      <c r="C285" s="2">
        <v>786.7</v>
      </c>
      <c r="D285" s="2">
        <v>787.3</v>
      </c>
      <c r="E285" s="9">
        <v>789</v>
      </c>
      <c r="F285" s="9">
        <v>790.9</v>
      </c>
      <c r="G285" s="9">
        <v>790.9</v>
      </c>
      <c r="H285" s="9">
        <v>783.9</v>
      </c>
      <c r="I285" s="9">
        <v>787.2</v>
      </c>
      <c r="J285" s="9">
        <v>787.2</v>
      </c>
    </row>
    <row r="286" spans="3:10">
      <c r="C286" s="2">
        <v>786.7</v>
      </c>
      <c r="D286" s="2"/>
      <c r="E286" s="9">
        <v>789.9</v>
      </c>
      <c r="G286" s="9">
        <v>790.2</v>
      </c>
      <c r="H286" s="9">
        <v>786.2</v>
      </c>
      <c r="I286" s="9" t="s">
        <v>42</v>
      </c>
      <c r="J286" s="9">
        <v>789.4</v>
      </c>
    </row>
    <row r="287" spans="3:10">
      <c r="C287" s="2">
        <v>789.9</v>
      </c>
      <c r="D287" s="2">
        <v>789.3</v>
      </c>
      <c r="E287" s="9">
        <v>789.6</v>
      </c>
      <c r="G287" s="9">
        <v>789.3</v>
      </c>
      <c r="H287" s="9">
        <v>787.5</v>
      </c>
      <c r="I287" s="9">
        <v>788.2</v>
      </c>
      <c r="J287" s="9">
        <v>792.5</v>
      </c>
    </row>
    <row r="288" spans="3:10">
      <c r="C288" s="2">
        <v>785</v>
      </c>
      <c r="D288" s="2">
        <v>790.6</v>
      </c>
      <c r="F288" s="9">
        <v>790.9</v>
      </c>
      <c r="G288" s="9">
        <v>789.4</v>
      </c>
      <c r="H288" s="9">
        <v>790.8</v>
      </c>
      <c r="I288" s="9">
        <v>794.2</v>
      </c>
      <c r="J288" s="9">
        <v>794.6</v>
      </c>
    </row>
    <row r="289" spans="3:10">
      <c r="C289" s="2">
        <v>785</v>
      </c>
      <c r="D289" s="2">
        <v>790.6</v>
      </c>
      <c r="E289" s="9">
        <v>789.6</v>
      </c>
      <c r="F289" s="9">
        <v>790.8</v>
      </c>
      <c r="G289" s="9">
        <v>789.7</v>
      </c>
      <c r="I289" s="9">
        <v>792.4</v>
      </c>
      <c r="J289" s="9">
        <v>792.6</v>
      </c>
    </row>
    <row r="290" spans="3:10">
      <c r="C290" s="2">
        <v>784.1</v>
      </c>
      <c r="D290" s="2">
        <v>787.6</v>
      </c>
      <c r="E290" s="9">
        <v>790</v>
      </c>
      <c r="F290" s="9">
        <v>792.8</v>
      </c>
      <c r="G290" s="9">
        <v>789.1</v>
      </c>
      <c r="H290" s="9">
        <v>790.9</v>
      </c>
      <c r="J290" s="9">
        <v>788.8</v>
      </c>
    </row>
    <row r="291" spans="3:10">
      <c r="C291" s="2">
        <v>789.5</v>
      </c>
      <c r="D291" s="2">
        <v>788.4</v>
      </c>
      <c r="H291" s="9" t="s">
        <v>42</v>
      </c>
      <c r="I291" s="9">
        <v>794.8</v>
      </c>
      <c r="J291" s="9">
        <v>801.1</v>
      </c>
    </row>
    <row r="292" spans="3:10">
      <c r="C292" s="2"/>
      <c r="D292" s="2">
        <v>788.4</v>
      </c>
      <c r="G292" s="9">
        <v>789</v>
      </c>
      <c r="H292" s="9">
        <v>791.2</v>
      </c>
      <c r="J292" s="9">
        <v>790.5</v>
      </c>
    </row>
    <row r="293" spans="3:10">
      <c r="C293" s="2">
        <v>789.6</v>
      </c>
      <c r="D293" s="2"/>
      <c r="E293" s="9">
        <v>790</v>
      </c>
      <c r="F293" s="9">
        <v>792.8</v>
      </c>
      <c r="G293" s="9">
        <v>789.7</v>
      </c>
      <c r="H293" s="9">
        <v>789.2</v>
      </c>
      <c r="I293" s="9">
        <v>794.9</v>
      </c>
      <c r="J293" s="9">
        <v>790</v>
      </c>
    </row>
    <row r="294" spans="3:10">
      <c r="C294" s="2">
        <v>788.2</v>
      </c>
      <c r="D294" s="2">
        <v>788.1</v>
      </c>
      <c r="E294" s="9">
        <v>790</v>
      </c>
      <c r="F294" s="9">
        <v>792.8</v>
      </c>
      <c r="G294" s="9">
        <v>789.4</v>
      </c>
      <c r="I294" s="9">
        <v>797.2</v>
      </c>
      <c r="J294" s="9">
        <v>790</v>
      </c>
    </row>
    <row r="295" spans="3:10">
      <c r="C295" s="2">
        <v>788.3</v>
      </c>
      <c r="D295" s="2">
        <v>789.2</v>
      </c>
      <c r="E295" s="9">
        <v>789.5</v>
      </c>
      <c r="F295" s="9">
        <v>789.2</v>
      </c>
      <c r="G295" s="9">
        <v>789.1</v>
      </c>
      <c r="I295" s="9">
        <v>797.4</v>
      </c>
      <c r="J295" s="9">
        <v>803.5</v>
      </c>
    </row>
    <row r="296" spans="3:10">
      <c r="C296" s="2"/>
      <c r="D296" s="2">
        <v>790.6</v>
      </c>
      <c r="E296" s="9">
        <v>790</v>
      </c>
      <c r="F296" s="9">
        <v>791.1</v>
      </c>
      <c r="H296" s="9">
        <v>807.3</v>
      </c>
      <c r="I296" s="9">
        <v>806</v>
      </c>
      <c r="J296" s="9">
        <v>793.8</v>
      </c>
    </row>
    <row r="297" spans="3:10">
      <c r="C297" s="2"/>
      <c r="D297" s="2"/>
      <c r="E297" s="9">
        <v>790</v>
      </c>
      <c r="H297" s="9">
        <v>788.2</v>
      </c>
      <c r="I297" s="9">
        <v>804.5</v>
      </c>
      <c r="J297" s="9">
        <v>791.9</v>
      </c>
    </row>
    <row r="298" spans="3:10">
      <c r="C298" s="2">
        <v>789.9</v>
      </c>
      <c r="D298" s="2">
        <v>790.6</v>
      </c>
      <c r="E298" s="9">
        <v>792.4</v>
      </c>
      <c r="F298" s="9">
        <v>791.1</v>
      </c>
      <c r="G298" s="9">
        <v>789.2</v>
      </c>
      <c r="H298" s="9" t="s">
        <v>42</v>
      </c>
      <c r="I298" s="9">
        <v>800.7</v>
      </c>
      <c r="J298" s="9">
        <v>791.5</v>
      </c>
    </row>
    <row r="299" spans="3:10">
      <c r="C299" s="2">
        <v>791.2</v>
      </c>
      <c r="D299" s="2">
        <v>791.7</v>
      </c>
      <c r="E299" s="9">
        <v>789.7</v>
      </c>
      <c r="G299" s="9" t="s">
        <v>42</v>
      </c>
      <c r="I299" s="9">
        <v>800.7</v>
      </c>
      <c r="J299" s="9">
        <v>797.6</v>
      </c>
    </row>
    <row r="300" spans="3:10">
      <c r="C300" s="2">
        <v>790.4</v>
      </c>
      <c r="D300" s="2"/>
      <c r="E300" s="9">
        <v>789.2</v>
      </c>
      <c r="G300" s="9">
        <v>790.2</v>
      </c>
      <c r="H300" s="9">
        <v>788.1</v>
      </c>
      <c r="I300" s="9">
        <v>801.2</v>
      </c>
      <c r="J300" s="9">
        <v>797.6</v>
      </c>
    </row>
    <row r="301" spans="3:10">
      <c r="C301" s="2"/>
      <c r="D301" s="2"/>
      <c r="E301" s="9">
        <v>791.7</v>
      </c>
      <c r="F301" s="9">
        <v>791.2</v>
      </c>
      <c r="H301" s="9">
        <v>788.8</v>
      </c>
      <c r="I301" s="9" t="s">
        <v>42</v>
      </c>
      <c r="J301" s="9" t="s">
        <v>42</v>
      </c>
    </row>
    <row r="302" spans="3:10">
      <c r="C302" s="2">
        <v>790.4</v>
      </c>
      <c r="D302" s="2"/>
      <c r="E302" s="9">
        <v>790.7</v>
      </c>
      <c r="F302" s="9">
        <v>791.3</v>
      </c>
      <c r="I302" s="9">
        <v>785.6</v>
      </c>
    </row>
    <row r="303" spans="3:10">
      <c r="C303" s="2">
        <v>789.1</v>
      </c>
      <c r="D303" s="2"/>
      <c r="E303" s="9">
        <v>790.7</v>
      </c>
      <c r="F303" s="9">
        <v>791.3</v>
      </c>
      <c r="H303" s="9">
        <v>788.7</v>
      </c>
      <c r="I303" s="9">
        <v>785.7</v>
      </c>
      <c r="J303" s="9">
        <v>794.2</v>
      </c>
    </row>
    <row r="304" spans="3:10">
      <c r="C304" s="2"/>
      <c r="D304" s="2"/>
      <c r="E304" s="9">
        <v>786.6</v>
      </c>
      <c r="F304" s="9">
        <v>789.4</v>
      </c>
      <c r="H304" s="9">
        <v>789.3</v>
      </c>
      <c r="I304" s="9">
        <v>789.6</v>
      </c>
      <c r="J304" s="9">
        <v>793.5</v>
      </c>
    </row>
    <row r="305" spans="3:10">
      <c r="C305" s="2">
        <v>786.7</v>
      </c>
      <c r="D305" s="2"/>
      <c r="E305" s="9">
        <v>784.9</v>
      </c>
      <c r="F305" s="9">
        <v>789.6</v>
      </c>
      <c r="G305" s="9">
        <v>807.4</v>
      </c>
      <c r="H305" s="9">
        <v>789.3</v>
      </c>
      <c r="I305" s="9">
        <v>794.5</v>
      </c>
      <c r="J305" s="9">
        <v>794.4</v>
      </c>
    </row>
    <row r="306" spans="3:10">
      <c r="C306" s="2">
        <v>793</v>
      </c>
      <c r="D306" s="2"/>
      <c r="E306" s="9">
        <v>787.4</v>
      </c>
      <c r="F306" s="9">
        <v>789.7</v>
      </c>
      <c r="G306" s="9">
        <v>791</v>
      </c>
      <c r="H306" s="9">
        <v>788.8</v>
      </c>
      <c r="I306" s="9">
        <v>792.5</v>
      </c>
      <c r="J306" s="9">
        <v>794.4</v>
      </c>
    </row>
    <row r="307" spans="3:10">
      <c r="C307" s="2"/>
      <c r="D307" s="2"/>
      <c r="E307" s="9">
        <v>785.7</v>
      </c>
      <c r="F307" s="9">
        <v>790.2</v>
      </c>
      <c r="G307" s="9">
        <v>793.4</v>
      </c>
      <c r="H307" s="9">
        <v>788.8</v>
      </c>
      <c r="I307" s="9">
        <v>792.5</v>
      </c>
      <c r="J307" s="9">
        <v>794.6</v>
      </c>
    </row>
    <row r="308" spans="3:10">
      <c r="C308" s="2"/>
      <c r="D308" s="2"/>
      <c r="E308" s="9" t="s">
        <v>42</v>
      </c>
      <c r="F308" s="9">
        <v>789.3</v>
      </c>
      <c r="H308" s="9">
        <v>789.7</v>
      </c>
      <c r="I308" s="9">
        <v>794.3</v>
      </c>
      <c r="J308" s="9">
        <v>792.2</v>
      </c>
    </row>
    <row r="309" spans="3:10">
      <c r="C309" s="2"/>
      <c r="D309" s="2">
        <v>791.7</v>
      </c>
      <c r="E309" s="9">
        <v>789.2</v>
      </c>
      <c r="F309" s="9" t="s">
        <v>42</v>
      </c>
      <c r="G309" s="9">
        <v>793.5</v>
      </c>
      <c r="H309" s="9">
        <v>788.3</v>
      </c>
      <c r="I309" s="9">
        <v>790.9</v>
      </c>
      <c r="J309" s="9">
        <v>792.1</v>
      </c>
    </row>
    <row r="310" spans="3:10">
      <c r="C310" s="2"/>
      <c r="D310" s="2">
        <v>790</v>
      </c>
      <c r="F310" s="9">
        <v>793.6</v>
      </c>
      <c r="G310" s="9">
        <v>790.2</v>
      </c>
      <c r="H310" s="9">
        <v>789.4</v>
      </c>
      <c r="I310" s="9">
        <v>792</v>
      </c>
    </row>
    <row r="311" spans="3:10">
      <c r="C311" s="2"/>
      <c r="D311" s="2">
        <v>790</v>
      </c>
      <c r="F311" s="9">
        <v>792.8</v>
      </c>
      <c r="G311" s="9">
        <v>789.3</v>
      </c>
      <c r="I311" s="9">
        <v>795.9</v>
      </c>
      <c r="J311" s="9">
        <v>788.6</v>
      </c>
    </row>
    <row r="312" spans="3:10">
      <c r="C312" s="2"/>
      <c r="D312" s="2">
        <v>792.3</v>
      </c>
      <c r="E312" s="9">
        <v>789.2</v>
      </c>
      <c r="H312" s="9">
        <v>789.2</v>
      </c>
      <c r="I312" s="9">
        <v>796.4</v>
      </c>
      <c r="J312" s="9">
        <v>788.6</v>
      </c>
    </row>
    <row r="313" spans="3:10">
      <c r="C313" s="2"/>
      <c r="D313" s="2">
        <v>792.2</v>
      </c>
      <c r="E313" s="9">
        <v>791</v>
      </c>
      <c r="F313" s="9">
        <v>792.8</v>
      </c>
      <c r="G313" s="9">
        <v>805.3</v>
      </c>
      <c r="H313" s="9">
        <v>791.2</v>
      </c>
      <c r="I313" s="9">
        <v>792.7</v>
      </c>
      <c r="J313" s="9">
        <v>786.3</v>
      </c>
    </row>
    <row r="314" spans="3:10">
      <c r="C314" s="2"/>
      <c r="D314" s="2" t="s">
        <v>42</v>
      </c>
      <c r="E314" s="9">
        <v>789.5</v>
      </c>
      <c r="F314" s="9">
        <v>791.2</v>
      </c>
      <c r="G314" s="9" t="s">
        <v>42</v>
      </c>
      <c r="I314" s="9">
        <v>791.5</v>
      </c>
      <c r="J314" s="9">
        <v>784.2</v>
      </c>
    </row>
    <row r="315" spans="3:10">
      <c r="C315" s="2"/>
      <c r="D315" s="2">
        <v>789.1</v>
      </c>
      <c r="G315" s="9">
        <v>787.3</v>
      </c>
      <c r="H315" s="9">
        <v>791.2</v>
      </c>
      <c r="I315" s="9">
        <v>789.6</v>
      </c>
      <c r="J315" s="9">
        <v>784.2</v>
      </c>
    </row>
    <row r="316" spans="3:10">
      <c r="C316" s="2"/>
      <c r="D316" s="2">
        <v>798.5</v>
      </c>
      <c r="F316" s="9">
        <v>791.2</v>
      </c>
      <c r="G316" s="9">
        <v>787.5</v>
      </c>
      <c r="H316" s="9">
        <v>790</v>
      </c>
      <c r="I316" s="9">
        <v>790.6</v>
      </c>
      <c r="J316" s="9">
        <v>784.4</v>
      </c>
    </row>
    <row r="317" spans="3:10">
      <c r="C317" s="2"/>
      <c r="D317" s="2">
        <v>790</v>
      </c>
      <c r="F317" s="9">
        <v>788.3</v>
      </c>
      <c r="G317" s="9">
        <v>787.6</v>
      </c>
      <c r="H317" s="9">
        <v>790.8</v>
      </c>
      <c r="I317" s="9">
        <v>790.2</v>
      </c>
      <c r="J317" s="9">
        <v>785.7</v>
      </c>
    </row>
    <row r="318" spans="3:10">
      <c r="C318" s="2"/>
      <c r="D318" s="2">
        <v>793.7</v>
      </c>
      <c r="E318" s="9">
        <v>789.4</v>
      </c>
      <c r="G318" s="9">
        <v>786.1</v>
      </c>
      <c r="H318" s="9">
        <v>790.7</v>
      </c>
      <c r="J318" s="9">
        <v>786.8</v>
      </c>
    </row>
    <row r="319" spans="3:10">
      <c r="C319" s="2"/>
      <c r="D319" s="2">
        <v>790.3</v>
      </c>
      <c r="E319" s="9">
        <v>791.1</v>
      </c>
      <c r="F319" s="9">
        <v>788.3</v>
      </c>
      <c r="G319" s="9">
        <v>786.1</v>
      </c>
      <c r="H319" s="9">
        <v>788.2</v>
      </c>
      <c r="I319" s="9">
        <v>790.4</v>
      </c>
    </row>
    <row r="320" spans="3:10">
      <c r="C320" s="2"/>
      <c r="D320" s="2">
        <v>790.3</v>
      </c>
      <c r="F320" s="9">
        <v>789.6</v>
      </c>
      <c r="I320" s="9">
        <v>789.1</v>
      </c>
      <c r="J320" s="9">
        <v>786.6</v>
      </c>
    </row>
    <row r="321" spans="3:10">
      <c r="C321" s="2"/>
      <c r="D321" s="2">
        <v>791.7</v>
      </c>
      <c r="E321" s="9">
        <v>791.2</v>
      </c>
      <c r="F321" s="9">
        <v>791.7</v>
      </c>
      <c r="G321" s="9">
        <v>786.7</v>
      </c>
      <c r="H321" s="9">
        <v>788.1</v>
      </c>
      <c r="J321" s="9">
        <v>784.8</v>
      </c>
    </row>
    <row r="322" spans="3:10">
      <c r="C322" s="2"/>
      <c r="D322" s="2">
        <v>792.9</v>
      </c>
      <c r="E322" s="9">
        <v>791.4</v>
      </c>
      <c r="F322" s="9">
        <v>791.1</v>
      </c>
      <c r="G322" s="9">
        <v>789.5</v>
      </c>
      <c r="H322" s="9">
        <v>791.3</v>
      </c>
      <c r="I322" s="9">
        <v>789.2</v>
      </c>
      <c r="J322" s="9">
        <v>784.5</v>
      </c>
    </row>
    <row r="323" spans="3:10">
      <c r="C323" s="2"/>
      <c r="D323" s="2" t="s">
        <v>42</v>
      </c>
      <c r="F323" s="9">
        <v>791.1</v>
      </c>
      <c r="G323" s="9">
        <v>785.9</v>
      </c>
      <c r="H323" s="9">
        <v>788.9</v>
      </c>
      <c r="I323" s="9">
        <v>785.8</v>
      </c>
    </row>
    <row r="324" spans="3:10">
      <c r="C324" s="2"/>
      <c r="D324" s="2">
        <v>793.6</v>
      </c>
      <c r="G324" s="9">
        <v>787.1</v>
      </c>
      <c r="H324" s="9">
        <v>790.2</v>
      </c>
      <c r="I324" s="9">
        <v>785.8</v>
      </c>
      <c r="J324" s="9">
        <v>784.5</v>
      </c>
    </row>
    <row r="325" spans="3:10">
      <c r="C325" s="2"/>
      <c r="D325" s="2">
        <v>792.2</v>
      </c>
      <c r="G325" s="9">
        <v>788.1</v>
      </c>
      <c r="H325" s="9">
        <v>788.8</v>
      </c>
      <c r="I325" s="9">
        <v>785.6</v>
      </c>
      <c r="J325" s="9">
        <v>785.7</v>
      </c>
    </row>
    <row r="326" spans="3:10">
      <c r="C326" s="2"/>
      <c r="D326" s="2"/>
      <c r="F326" s="9">
        <v>791.1</v>
      </c>
      <c r="G326" s="9">
        <v>787</v>
      </c>
      <c r="I326" s="9">
        <v>786.2</v>
      </c>
      <c r="J326" s="9">
        <v>784.6</v>
      </c>
    </row>
    <row r="327" spans="3:10">
      <c r="C327" s="2"/>
      <c r="D327" s="2">
        <v>793.1</v>
      </c>
      <c r="F327" s="9">
        <v>791.1</v>
      </c>
      <c r="G327" s="9">
        <v>787</v>
      </c>
      <c r="H327" s="9">
        <v>789.1</v>
      </c>
      <c r="J327" s="9">
        <v>784.5</v>
      </c>
    </row>
    <row r="328" spans="3:10">
      <c r="C328" s="2"/>
      <c r="D328" s="2">
        <v>791.2</v>
      </c>
      <c r="F328" s="9">
        <v>791.5</v>
      </c>
      <c r="G328" s="9">
        <v>786.6</v>
      </c>
      <c r="H328" s="9">
        <v>790</v>
      </c>
      <c r="I328" s="9">
        <v>788.3</v>
      </c>
      <c r="J328" s="9">
        <v>784.8</v>
      </c>
    </row>
    <row r="329" spans="3:10">
      <c r="C329" s="2"/>
      <c r="D329" s="2">
        <v>788.8</v>
      </c>
      <c r="F329" s="9">
        <v>789.9</v>
      </c>
      <c r="G329" s="9">
        <v>786.7</v>
      </c>
      <c r="H329" s="9">
        <v>790.2</v>
      </c>
      <c r="J329" s="9" t="s">
        <v>42</v>
      </c>
    </row>
    <row r="330" spans="3:10">
      <c r="C330" s="2"/>
      <c r="D330" s="2">
        <v>789.8</v>
      </c>
      <c r="F330" s="9">
        <v>789.5</v>
      </c>
      <c r="H330" s="9">
        <v>790.2</v>
      </c>
      <c r="I330" s="9">
        <v>789.1</v>
      </c>
      <c r="J330" s="9">
        <v>800.3</v>
      </c>
    </row>
    <row r="331" spans="3:10">
      <c r="C331" s="2"/>
      <c r="D331" s="2">
        <v>791.1</v>
      </c>
      <c r="F331" s="9">
        <v>789.5</v>
      </c>
      <c r="G331" s="9">
        <v>786.7</v>
      </c>
      <c r="H331" s="9">
        <v>792.8</v>
      </c>
      <c r="I331" s="9">
        <v>789</v>
      </c>
      <c r="J331" s="9">
        <v>800.3</v>
      </c>
    </row>
    <row r="332" spans="3:10">
      <c r="C332" s="2"/>
      <c r="D332" s="2">
        <v>786</v>
      </c>
      <c r="F332" s="9" t="s">
        <v>42</v>
      </c>
      <c r="G332" s="9">
        <v>787.4</v>
      </c>
      <c r="H332" s="9">
        <v>790.7</v>
      </c>
      <c r="J332" s="9">
        <v>800.3</v>
      </c>
    </row>
    <row r="333" spans="3:10">
      <c r="C333" s="2"/>
      <c r="D333" s="2"/>
      <c r="E333" s="9">
        <v>791.4</v>
      </c>
      <c r="F333" s="9">
        <v>788.2</v>
      </c>
      <c r="G333" s="9">
        <v>788</v>
      </c>
      <c r="H333" s="9">
        <v>790.7</v>
      </c>
      <c r="I333" s="9" t="s">
        <v>42</v>
      </c>
      <c r="J333" s="9">
        <v>807.9</v>
      </c>
    </row>
    <row r="334" spans="3:10">
      <c r="C334" s="2"/>
      <c r="D334" s="2"/>
      <c r="E334" s="9">
        <v>791.4</v>
      </c>
      <c r="F334" s="9">
        <v>800.1</v>
      </c>
      <c r="G334" s="9">
        <v>788.1</v>
      </c>
      <c r="H334" s="9">
        <v>789.3</v>
      </c>
      <c r="I334" s="9">
        <v>789.2</v>
      </c>
      <c r="J334" s="9">
        <v>807.8</v>
      </c>
    </row>
    <row r="335" spans="3:10">
      <c r="C335" s="2"/>
      <c r="D335" s="2">
        <v>786.1</v>
      </c>
      <c r="E335" s="9">
        <v>791.4</v>
      </c>
      <c r="F335" s="9">
        <v>799.5</v>
      </c>
      <c r="G335" s="9">
        <v>788.7</v>
      </c>
      <c r="H335" s="9">
        <v>789.3</v>
      </c>
      <c r="I335" s="9">
        <v>795.1</v>
      </c>
      <c r="J335" s="9">
        <v>797.6</v>
      </c>
    </row>
    <row r="336" spans="3:10">
      <c r="C336" s="2"/>
      <c r="D336" s="2">
        <v>787.4</v>
      </c>
      <c r="E336" s="9">
        <v>790.6</v>
      </c>
      <c r="F336" s="9">
        <v>799.7</v>
      </c>
      <c r="G336" s="9">
        <v>787.2</v>
      </c>
      <c r="H336" s="9">
        <v>788.6</v>
      </c>
      <c r="I336" s="9">
        <v>795.2</v>
      </c>
      <c r="J336" s="9">
        <v>797.7</v>
      </c>
    </row>
    <row r="337" spans="3:10">
      <c r="C337" s="2"/>
      <c r="D337" s="2">
        <v>787.4</v>
      </c>
      <c r="F337" s="9">
        <v>799.8</v>
      </c>
      <c r="G337" s="9">
        <v>787.8</v>
      </c>
      <c r="H337" s="9">
        <v>786.5</v>
      </c>
      <c r="I337" s="9">
        <v>795.3</v>
      </c>
      <c r="J337" s="9">
        <v>801.1</v>
      </c>
    </row>
    <row r="338" spans="3:10">
      <c r="C338" s="2"/>
      <c r="D338" s="2">
        <v>789.5</v>
      </c>
      <c r="E338" s="9">
        <v>790.7</v>
      </c>
      <c r="F338" s="9">
        <v>796.9</v>
      </c>
      <c r="G338" s="9">
        <v>789.1</v>
      </c>
      <c r="I338" s="9">
        <v>795.3</v>
      </c>
      <c r="J338" s="9">
        <v>800.9</v>
      </c>
    </row>
    <row r="339" spans="3:10">
      <c r="C339" s="2">
        <v>786.9</v>
      </c>
      <c r="D339" s="2"/>
      <c r="E339" s="9">
        <v>789</v>
      </c>
      <c r="I339" s="9">
        <v>793.6</v>
      </c>
      <c r="J339" s="9">
        <v>803.5</v>
      </c>
    </row>
    <row r="340" spans="3:10">
      <c r="C340" s="2"/>
      <c r="D340" s="2"/>
      <c r="E340" s="9">
        <v>787.4</v>
      </c>
      <c r="F340" s="9">
        <v>796.9</v>
      </c>
      <c r="G340" s="9">
        <v>789.1</v>
      </c>
      <c r="I340" s="9">
        <v>797.5</v>
      </c>
      <c r="J340" s="9">
        <v>803.6</v>
      </c>
    </row>
    <row r="341" spans="3:10">
      <c r="C341" s="2"/>
      <c r="D341" s="2">
        <v>789.7</v>
      </c>
      <c r="E341" s="9">
        <v>785.2</v>
      </c>
      <c r="F341" s="9">
        <v>796.9</v>
      </c>
      <c r="G341" s="9">
        <v>790.6</v>
      </c>
      <c r="H341" s="9">
        <v>787.1</v>
      </c>
      <c r="I341" s="9">
        <v>797.5</v>
      </c>
      <c r="J341" s="9">
        <v>799.5</v>
      </c>
    </row>
    <row r="342" spans="3:10">
      <c r="C342" s="2">
        <v>789.3</v>
      </c>
      <c r="D342" s="2">
        <v>791.8</v>
      </c>
      <c r="E342" s="9">
        <v>788.2</v>
      </c>
      <c r="F342" s="9">
        <v>803.7</v>
      </c>
      <c r="G342" s="9">
        <v>790.6</v>
      </c>
      <c r="H342" s="9">
        <v>786.2</v>
      </c>
      <c r="I342" s="9">
        <v>807.9</v>
      </c>
      <c r="J342" s="9">
        <v>799.3</v>
      </c>
    </row>
    <row r="343" spans="3:10">
      <c r="C343" s="2">
        <v>787.4</v>
      </c>
      <c r="D343" s="2">
        <v>791.8</v>
      </c>
      <c r="E343" s="9">
        <v>789.1</v>
      </c>
      <c r="F343" s="9">
        <v>793.6</v>
      </c>
      <c r="G343" s="9">
        <v>789.6</v>
      </c>
      <c r="H343" s="9">
        <v>787.7</v>
      </c>
      <c r="J343" s="9">
        <v>803.4</v>
      </c>
    </row>
    <row r="344" spans="3:10">
      <c r="C344" s="2">
        <v>786</v>
      </c>
      <c r="D344" s="2">
        <v>792.8</v>
      </c>
      <c r="F344" s="9">
        <v>793</v>
      </c>
      <c r="G344" s="9">
        <v>790.6</v>
      </c>
      <c r="H344" s="9">
        <v>786</v>
      </c>
      <c r="I344" s="9">
        <v>807.9</v>
      </c>
      <c r="J344" s="9">
        <v>804</v>
      </c>
    </row>
    <row r="345" spans="3:10">
      <c r="C345" s="2">
        <v>786</v>
      </c>
      <c r="D345" s="2">
        <v>792.8</v>
      </c>
      <c r="F345" s="9">
        <v>796.1</v>
      </c>
      <c r="G345" s="9">
        <v>787.4</v>
      </c>
      <c r="H345" s="9">
        <v>789.7</v>
      </c>
      <c r="I345" s="9">
        <v>802.3</v>
      </c>
      <c r="J345" s="9">
        <v>798.8</v>
      </c>
    </row>
    <row r="346" spans="3:10">
      <c r="C346" s="2">
        <v>787.5</v>
      </c>
      <c r="D346" s="2" t="s">
        <v>42</v>
      </c>
      <c r="E346" s="9">
        <v>789.1</v>
      </c>
      <c r="F346" s="9">
        <v>791.2</v>
      </c>
      <c r="G346" s="9">
        <v>788.1</v>
      </c>
      <c r="H346" s="9">
        <v>788.1</v>
      </c>
      <c r="I346" s="9">
        <v>801.5</v>
      </c>
      <c r="J346" s="9">
        <v>798.7</v>
      </c>
    </row>
    <row r="347" spans="3:10">
      <c r="C347" s="2">
        <v>787.7</v>
      </c>
      <c r="D347" s="2">
        <v>789.3</v>
      </c>
      <c r="E347" s="9">
        <v>789.5</v>
      </c>
      <c r="F347" s="9" t="s">
        <v>42</v>
      </c>
      <c r="G347" s="9">
        <v>790.2</v>
      </c>
      <c r="H347" s="9">
        <v>789.6</v>
      </c>
      <c r="I347" s="9">
        <v>802.3</v>
      </c>
      <c r="J347" s="9">
        <v>801.1</v>
      </c>
    </row>
    <row r="348" spans="3:10">
      <c r="C348" s="2">
        <v>784.7</v>
      </c>
      <c r="D348" s="2">
        <v>797.8</v>
      </c>
      <c r="E348" s="9">
        <v>789.4</v>
      </c>
      <c r="F348" s="9">
        <v>792.2</v>
      </c>
      <c r="G348" s="9">
        <v>791.5</v>
      </c>
      <c r="H348" s="9" t="s">
        <v>42</v>
      </c>
      <c r="I348" s="9">
        <v>801.7</v>
      </c>
      <c r="J348" s="9">
        <v>794.2</v>
      </c>
    </row>
    <row r="349" spans="3:10">
      <c r="C349" s="2">
        <v>784.7</v>
      </c>
      <c r="D349" s="2">
        <v>793.6</v>
      </c>
      <c r="G349" s="9">
        <v>791.5</v>
      </c>
      <c r="H349" s="9">
        <v>788</v>
      </c>
      <c r="I349" s="9">
        <v>801.7</v>
      </c>
      <c r="J349" s="9">
        <v>794.4</v>
      </c>
    </row>
    <row r="350" spans="3:10">
      <c r="C350" s="2"/>
      <c r="D350" s="2">
        <v>792</v>
      </c>
      <c r="E350" s="9">
        <v>790.2</v>
      </c>
      <c r="G350" s="9">
        <v>792.3</v>
      </c>
      <c r="H350" s="9">
        <v>801.3</v>
      </c>
      <c r="I350" s="9">
        <v>801.2</v>
      </c>
      <c r="J350" s="9">
        <v>794.8</v>
      </c>
    </row>
    <row r="351" spans="3:10">
      <c r="C351" s="2">
        <v>786</v>
      </c>
      <c r="D351" s="2">
        <v>793.1</v>
      </c>
      <c r="G351" s="9">
        <v>792.2</v>
      </c>
      <c r="H351" s="9">
        <v>806</v>
      </c>
      <c r="I351" s="9" t="s">
        <v>42</v>
      </c>
      <c r="J351" s="9">
        <v>794.7</v>
      </c>
    </row>
    <row r="352" spans="3:10">
      <c r="C352" s="2">
        <v>785.4</v>
      </c>
      <c r="D352" s="2">
        <v>795.5</v>
      </c>
      <c r="E352" s="9">
        <v>790.2</v>
      </c>
      <c r="G352" s="9">
        <v>790.9</v>
      </c>
      <c r="I352" s="9">
        <v>790.2</v>
      </c>
      <c r="J352" s="9">
        <v>792.2</v>
      </c>
    </row>
    <row r="353" spans="3:10">
      <c r="C353" s="2">
        <v>784.8</v>
      </c>
      <c r="D353" s="2">
        <v>795.6</v>
      </c>
      <c r="G353" s="9">
        <v>790.8</v>
      </c>
      <c r="H353" s="9">
        <v>804.8</v>
      </c>
      <c r="I353" s="9">
        <v>790.2</v>
      </c>
      <c r="J353" s="9">
        <v>792.1</v>
      </c>
    </row>
    <row r="354" spans="3:10">
      <c r="C354" s="2">
        <v>785.1</v>
      </c>
      <c r="D354" s="2">
        <v>799.9</v>
      </c>
      <c r="E354" s="9">
        <v>790.2</v>
      </c>
      <c r="G354" s="9">
        <v>790.8</v>
      </c>
      <c r="H354" s="9">
        <v>791.3</v>
      </c>
      <c r="I354" s="9">
        <v>795.4</v>
      </c>
      <c r="J354" s="9" t="s">
        <v>42</v>
      </c>
    </row>
    <row r="355" spans="3:10">
      <c r="C355" s="2">
        <v>785.5</v>
      </c>
      <c r="D355" s="2">
        <v>791.2</v>
      </c>
      <c r="E355" s="9">
        <v>789.7</v>
      </c>
      <c r="G355" s="9">
        <v>790.3</v>
      </c>
      <c r="H355" s="9" t="s">
        <v>42</v>
      </c>
      <c r="I355" s="9">
        <v>792.6</v>
      </c>
      <c r="J355" s="9">
        <v>795.5</v>
      </c>
    </row>
    <row r="356" spans="3:10">
      <c r="C356" s="2">
        <v>786.4</v>
      </c>
      <c r="D356" s="2" t="s">
        <v>42</v>
      </c>
      <c r="E356" s="9">
        <v>789.4</v>
      </c>
      <c r="H356" s="9">
        <v>789.7</v>
      </c>
      <c r="I356" s="9">
        <v>793.3</v>
      </c>
    </row>
    <row r="357" spans="3:10">
      <c r="C357" s="2">
        <v>788</v>
      </c>
      <c r="D357" s="2">
        <v>790.7</v>
      </c>
      <c r="E357" s="9">
        <v>789.3</v>
      </c>
      <c r="H357" s="9">
        <v>789.6</v>
      </c>
      <c r="I357" s="9">
        <v>793.3</v>
      </c>
    </row>
    <row r="358" spans="3:10">
      <c r="C358" s="2">
        <v>788</v>
      </c>
      <c r="D358" s="2">
        <v>792.6</v>
      </c>
      <c r="E358" s="9">
        <v>789.3</v>
      </c>
      <c r="G358" s="9">
        <v>790.3</v>
      </c>
      <c r="H358" s="9">
        <v>789.1</v>
      </c>
      <c r="I358" s="9">
        <v>791.7</v>
      </c>
    </row>
    <row r="359" spans="3:10">
      <c r="C359" s="2">
        <v>788</v>
      </c>
      <c r="D359" s="2">
        <v>791.1</v>
      </c>
      <c r="E359" s="9">
        <v>789.7</v>
      </c>
      <c r="G359" s="9">
        <v>791.8</v>
      </c>
      <c r="H359" s="9">
        <v>791.3</v>
      </c>
      <c r="I359" s="9">
        <v>795.4</v>
      </c>
      <c r="J359" s="9">
        <v>792.5</v>
      </c>
    </row>
    <row r="360" spans="3:10">
      <c r="C360" s="2">
        <v>788.5</v>
      </c>
      <c r="D360" s="2">
        <v>790.8</v>
      </c>
      <c r="E360" s="9">
        <v>788.9</v>
      </c>
      <c r="G360" s="9">
        <v>789.9</v>
      </c>
      <c r="H360" s="9">
        <v>785.1</v>
      </c>
      <c r="I360" s="9">
        <v>792.7</v>
      </c>
      <c r="J360" s="9">
        <v>795.4</v>
      </c>
    </row>
    <row r="361" spans="3:10">
      <c r="C361" s="2"/>
      <c r="D361" s="2">
        <v>790.8</v>
      </c>
      <c r="E361" s="9">
        <v>790</v>
      </c>
      <c r="H361" s="9">
        <v>788.6</v>
      </c>
      <c r="J361" s="9">
        <v>796.1</v>
      </c>
    </row>
    <row r="362" spans="3:10">
      <c r="C362" s="2">
        <v>788.2</v>
      </c>
      <c r="D362" s="2">
        <v>786.5</v>
      </c>
      <c r="E362" s="9">
        <v>790.2</v>
      </c>
      <c r="G362" s="9">
        <v>789.9</v>
      </c>
      <c r="H362" s="9">
        <v>788.8</v>
      </c>
      <c r="I362" s="9">
        <v>792.1</v>
      </c>
      <c r="J362" s="9">
        <v>796.2</v>
      </c>
    </row>
    <row r="363" spans="3:10">
      <c r="C363" s="2">
        <v>788.4</v>
      </c>
      <c r="D363" s="2">
        <v>786.8</v>
      </c>
      <c r="E363" s="9">
        <v>792.4</v>
      </c>
      <c r="G363" s="9">
        <v>788.5</v>
      </c>
      <c r="H363" s="9">
        <v>788.7</v>
      </c>
      <c r="I363" s="9">
        <v>790.9</v>
      </c>
      <c r="J363" s="9">
        <v>793.9</v>
      </c>
    </row>
    <row r="364" spans="3:10">
      <c r="C364" s="2">
        <v>786.8</v>
      </c>
      <c r="D364" s="2">
        <v>799.3</v>
      </c>
      <c r="E364" s="9">
        <v>789.3</v>
      </c>
      <c r="G364" s="9">
        <v>788.1</v>
      </c>
      <c r="H364" s="9">
        <v>789.9</v>
      </c>
      <c r="I364" s="9">
        <v>791.7</v>
      </c>
      <c r="J364" s="9">
        <v>793.2</v>
      </c>
    </row>
    <row r="365" spans="3:10">
      <c r="C365" s="2">
        <v>785</v>
      </c>
      <c r="D365" s="2">
        <v>788.3</v>
      </c>
      <c r="E365" s="9">
        <v>789.3</v>
      </c>
      <c r="G365" s="9">
        <v>788.1</v>
      </c>
      <c r="H365" s="9">
        <v>787.2</v>
      </c>
      <c r="I365" s="9">
        <v>790.7</v>
      </c>
    </row>
    <row r="366" spans="3:10">
      <c r="C366" s="2">
        <v>788.2</v>
      </c>
      <c r="D366" s="2">
        <v>787.9</v>
      </c>
      <c r="E366" s="9">
        <v>789.4</v>
      </c>
      <c r="H366" s="9">
        <v>787.2</v>
      </c>
      <c r="I366" s="9">
        <v>790</v>
      </c>
    </row>
    <row r="367" spans="3:10">
      <c r="C367" s="2">
        <v>788.1</v>
      </c>
      <c r="D367" s="2">
        <v>790.1</v>
      </c>
      <c r="E367" s="9">
        <v>791.7</v>
      </c>
      <c r="H367" s="9">
        <v>789</v>
      </c>
      <c r="I367" s="9">
        <v>790.9</v>
      </c>
      <c r="J367" s="9">
        <v>792.8</v>
      </c>
    </row>
    <row r="368" spans="3:10">
      <c r="C368" s="2">
        <v>786</v>
      </c>
      <c r="D368" s="2">
        <v>791.2</v>
      </c>
      <c r="E368" s="9">
        <v>792.2</v>
      </c>
      <c r="J368" s="9">
        <v>791.3</v>
      </c>
    </row>
    <row r="369" spans="3:10">
      <c r="C369" s="2"/>
      <c r="D369" s="2">
        <v>790.8</v>
      </c>
      <c r="E369" s="9">
        <v>790.5</v>
      </c>
      <c r="H369" s="9">
        <v>787.8</v>
      </c>
      <c r="I369" s="9">
        <v>788</v>
      </c>
      <c r="J369" s="9">
        <v>790.3</v>
      </c>
    </row>
    <row r="370" spans="3:10">
      <c r="C370" s="2">
        <v>791.2</v>
      </c>
      <c r="D370" s="2">
        <v>788.7</v>
      </c>
      <c r="E370" s="9">
        <v>786.4</v>
      </c>
      <c r="H370" s="9">
        <v>787</v>
      </c>
      <c r="I370" s="9" t="s">
        <v>42</v>
      </c>
      <c r="J370" s="9">
        <v>790.2</v>
      </c>
    </row>
    <row r="371" spans="3:10">
      <c r="C371" s="2"/>
      <c r="D371" s="2">
        <v>788.6</v>
      </c>
      <c r="I371" s="9">
        <v>799.2</v>
      </c>
      <c r="J371" s="9">
        <v>786.4</v>
      </c>
    </row>
    <row r="372" spans="3:10">
      <c r="C372" s="2"/>
      <c r="D372" s="2">
        <v>790.3</v>
      </c>
      <c r="E372" s="9">
        <v>786.4</v>
      </c>
      <c r="H372" s="9">
        <v>787.2</v>
      </c>
      <c r="I372" s="9">
        <v>791.7</v>
      </c>
      <c r="J372" s="9">
        <v>786.3</v>
      </c>
    </row>
    <row r="373" spans="3:10">
      <c r="C373" s="2">
        <v>786.4</v>
      </c>
      <c r="D373" s="2"/>
      <c r="E373" s="9">
        <v>785.9</v>
      </c>
      <c r="H373" s="9">
        <v>787.2</v>
      </c>
      <c r="I373" s="9">
        <v>790.7</v>
      </c>
      <c r="J373" s="9">
        <v>783.5</v>
      </c>
    </row>
    <row r="374" spans="3:10">
      <c r="C374" s="2">
        <v>789.5</v>
      </c>
      <c r="D374" s="2"/>
      <c r="E374" s="9">
        <v>788.7</v>
      </c>
      <c r="G374" s="9" t="s">
        <v>42</v>
      </c>
      <c r="I374" s="9">
        <v>790.2</v>
      </c>
      <c r="J374" s="9">
        <v>784.6</v>
      </c>
    </row>
    <row r="375" spans="3:10">
      <c r="C375" s="2">
        <v>789.5</v>
      </c>
      <c r="D375" s="2"/>
      <c r="E375" s="9">
        <v>787.9</v>
      </c>
      <c r="G375" s="9">
        <v>786.7</v>
      </c>
      <c r="I375" s="9">
        <v>795.9</v>
      </c>
      <c r="J375" s="9">
        <v>784.3</v>
      </c>
    </row>
    <row r="376" spans="3:10">
      <c r="C376" s="2">
        <v>789.1</v>
      </c>
      <c r="D376" s="2">
        <v>790.2</v>
      </c>
      <c r="H376" s="9">
        <v>787.2</v>
      </c>
      <c r="I376" s="9">
        <v>796.3</v>
      </c>
      <c r="J376" s="9">
        <v>786.1</v>
      </c>
    </row>
    <row r="377" spans="3:10">
      <c r="C377" s="2"/>
      <c r="D377" s="2"/>
      <c r="E377" s="9">
        <v>786.5</v>
      </c>
      <c r="H377" s="9">
        <v>789.3</v>
      </c>
      <c r="I377" s="9">
        <v>790.9</v>
      </c>
      <c r="J377" s="9">
        <v>788.3</v>
      </c>
    </row>
    <row r="378" spans="3:10">
      <c r="C378" s="2">
        <v>790.4</v>
      </c>
      <c r="D378" s="2">
        <v>792.9</v>
      </c>
      <c r="G378" s="9">
        <v>807.7</v>
      </c>
      <c r="H378" s="9">
        <v>790.5</v>
      </c>
      <c r="I378" s="9">
        <v>788</v>
      </c>
      <c r="J378" s="9">
        <v>788.7</v>
      </c>
    </row>
    <row r="379" spans="3:10">
      <c r="C379" s="2">
        <v>790.4</v>
      </c>
      <c r="D379" s="2"/>
      <c r="E379" s="9">
        <v>786.5</v>
      </c>
      <c r="G379" s="9" t="s">
        <v>42</v>
      </c>
      <c r="H379" s="9">
        <v>790.5</v>
      </c>
      <c r="I379" s="9">
        <v>788.1</v>
      </c>
      <c r="J379" s="9">
        <v>787.7</v>
      </c>
    </row>
    <row r="380" spans="3:10">
      <c r="C380" s="2">
        <v>790.4</v>
      </c>
      <c r="D380" s="2"/>
      <c r="E380" s="9" t="s">
        <v>42</v>
      </c>
      <c r="G380" s="9">
        <v>788.7</v>
      </c>
      <c r="H380" s="9">
        <v>788.4</v>
      </c>
      <c r="I380" s="9">
        <v>794.1</v>
      </c>
    </row>
    <row r="381" spans="3:10">
      <c r="C381" s="2">
        <v>793.1</v>
      </c>
      <c r="D381" s="2"/>
      <c r="E381" s="9">
        <v>789.7</v>
      </c>
      <c r="G381" s="9">
        <v>787.7</v>
      </c>
      <c r="H381" s="9">
        <v>789.3</v>
      </c>
      <c r="I381" s="9">
        <v>790.6</v>
      </c>
    </row>
    <row r="382" spans="3:10">
      <c r="C382" s="2">
        <v>793.1</v>
      </c>
      <c r="D382" s="2">
        <v>792.8</v>
      </c>
      <c r="E382" s="9">
        <v>793.2</v>
      </c>
      <c r="G382" s="9">
        <v>786.6</v>
      </c>
      <c r="I382" s="9">
        <v>794.2</v>
      </c>
    </row>
    <row r="383" spans="3:10">
      <c r="C383" s="2">
        <v>789.2</v>
      </c>
      <c r="D383" s="2" t="s">
        <v>42</v>
      </c>
      <c r="E383" s="9">
        <v>790.6</v>
      </c>
      <c r="G383" s="9">
        <v>788.1</v>
      </c>
      <c r="I383" s="9">
        <v>792.2</v>
      </c>
    </row>
    <row r="384" spans="3:10">
      <c r="C384" s="2">
        <v>785.7</v>
      </c>
      <c r="D384" s="2">
        <v>799.3</v>
      </c>
      <c r="E384" s="9" t="s">
        <v>42</v>
      </c>
      <c r="G384" s="9">
        <v>790.6</v>
      </c>
      <c r="I384" s="9">
        <v>793.5</v>
      </c>
    </row>
    <row r="385" spans="3:10">
      <c r="C385" s="2">
        <v>794.6</v>
      </c>
      <c r="D385" s="2">
        <v>792.6</v>
      </c>
      <c r="E385" s="9">
        <v>792.1</v>
      </c>
      <c r="G385" s="9">
        <v>790.4</v>
      </c>
    </row>
    <row r="386" spans="3:10">
      <c r="C386" s="2"/>
      <c r="G386" s="9">
        <v>789.6</v>
      </c>
    </row>
    <row r="387" spans="3:10">
      <c r="C387" s="2"/>
      <c r="G387" s="9">
        <v>789.6</v>
      </c>
      <c r="H387" s="9">
        <v>789.4</v>
      </c>
      <c r="I387" s="9">
        <v>793.4</v>
      </c>
      <c r="J387" s="9">
        <v>787.7</v>
      </c>
    </row>
    <row r="388" spans="3:10">
      <c r="C388" s="2"/>
      <c r="E388" s="9">
        <v>792.1</v>
      </c>
      <c r="G388" s="9">
        <v>789.3</v>
      </c>
      <c r="H388" s="9">
        <v>792</v>
      </c>
      <c r="I388" s="9">
        <v>797.4</v>
      </c>
      <c r="J388" s="9">
        <v>787</v>
      </c>
    </row>
    <row r="389" spans="3:10">
      <c r="C389" s="2"/>
      <c r="E389" s="9">
        <v>792.2</v>
      </c>
      <c r="G389" s="9">
        <v>798.3</v>
      </c>
      <c r="H389" s="9">
        <v>787.2</v>
      </c>
      <c r="I389" s="9">
        <v>797.4</v>
      </c>
    </row>
    <row r="390" spans="3:10">
      <c r="C390" s="2"/>
      <c r="E390" s="9">
        <v>792</v>
      </c>
      <c r="G390" s="9">
        <v>797</v>
      </c>
      <c r="I390" s="9">
        <v>801.3</v>
      </c>
    </row>
    <row r="391" spans="3:10">
      <c r="C391" s="2"/>
      <c r="G391" s="9">
        <v>787.9</v>
      </c>
      <c r="H391" s="9">
        <v>787.2</v>
      </c>
      <c r="J391" s="9">
        <v>786.9</v>
      </c>
    </row>
    <row r="392" spans="3:10">
      <c r="C392" s="2"/>
      <c r="E392" s="9">
        <v>792</v>
      </c>
      <c r="G392" s="9">
        <v>788</v>
      </c>
      <c r="H392" s="9">
        <v>788.9</v>
      </c>
      <c r="J392" s="9">
        <v>788.6</v>
      </c>
    </row>
    <row r="393" spans="3:10">
      <c r="C393" s="2"/>
      <c r="E393" s="9">
        <v>792.1</v>
      </c>
      <c r="G393" s="9">
        <v>788.2</v>
      </c>
      <c r="H393" s="9">
        <v>788.6</v>
      </c>
    </row>
    <row r="394" spans="3:10">
      <c r="C394" s="2"/>
      <c r="G394" s="9">
        <v>788.1</v>
      </c>
      <c r="H394" s="9">
        <v>786.2</v>
      </c>
    </row>
    <row r="395" spans="3:10">
      <c r="C395" s="2"/>
      <c r="E395" s="9">
        <v>792.1</v>
      </c>
      <c r="G395" s="9">
        <v>788.1</v>
      </c>
      <c r="H395" s="9">
        <v>786.3</v>
      </c>
      <c r="J395" s="9">
        <v>788.3</v>
      </c>
    </row>
    <row r="396" spans="3:10">
      <c r="C396" s="2"/>
      <c r="E396" s="9">
        <v>792.2</v>
      </c>
      <c r="G396" s="9">
        <v>788.2</v>
      </c>
      <c r="H396" s="9">
        <v>790.3</v>
      </c>
      <c r="J396" s="9">
        <v>785.7</v>
      </c>
    </row>
    <row r="397" spans="3:10">
      <c r="C397" s="2">
        <v>795.1</v>
      </c>
      <c r="G397" s="9">
        <v>787.8</v>
      </c>
      <c r="H397" s="9">
        <v>790.2</v>
      </c>
      <c r="J397" s="9">
        <v>786.5</v>
      </c>
    </row>
    <row r="398" spans="3:10">
      <c r="C398" s="2"/>
      <c r="H398" s="9">
        <v>785.5</v>
      </c>
      <c r="J398" s="9">
        <v>786.5</v>
      </c>
    </row>
    <row r="399" spans="3:10">
      <c r="C399" s="2">
        <v>790.1</v>
      </c>
      <c r="G399" s="9">
        <v>787.8</v>
      </c>
      <c r="H399" s="9">
        <v>785.9</v>
      </c>
      <c r="J399" s="9">
        <v>787.3</v>
      </c>
    </row>
    <row r="400" spans="3:10">
      <c r="C400" s="2">
        <v>786.2</v>
      </c>
      <c r="G400" s="9">
        <v>787.5</v>
      </c>
      <c r="H400" s="9">
        <v>788</v>
      </c>
    </row>
    <row r="401" spans="3:10">
      <c r="C401" s="2">
        <v>785.6</v>
      </c>
      <c r="E401" s="9">
        <v>792.1</v>
      </c>
      <c r="G401" s="9">
        <v>787.5</v>
      </c>
      <c r="H401" s="9">
        <v>786.8</v>
      </c>
      <c r="J401" s="9">
        <v>788.7</v>
      </c>
    </row>
    <row r="402" spans="3:10">
      <c r="C402" s="2">
        <v>785.2</v>
      </c>
      <c r="E402" s="9">
        <v>791.9</v>
      </c>
      <c r="G402" s="9">
        <v>788.6</v>
      </c>
      <c r="H402" s="9" t="s">
        <v>42</v>
      </c>
    </row>
    <row r="403" spans="3:10">
      <c r="C403" s="2">
        <v>784.5</v>
      </c>
      <c r="G403" s="9">
        <v>788.6</v>
      </c>
      <c r="H403" s="9">
        <v>789.7</v>
      </c>
      <c r="J403" s="9">
        <v>792.6</v>
      </c>
    </row>
    <row r="404" spans="3:10">
      <c r="C404" s="2">
        <v>783.9</v>
      </c>
      <c r="E404" s="9">
        <v>792</v>
      </c>
      <c r="G404" s="9">
        <v>788.8</v>
      </c>
      <c r="H404" s="9">
        <v>789.2</v>
      </c>
      <c r="J404" s="9">
        <v>785.4</v>
      </c>
    </row>
    <row r="405" spans="3:10">
      <c r="C405" s="2">
        <v>785.5</v>
      </c>
      <c r="E405" s="9">
        <v>791.5</v>
      </c>
      <c r="G405" s="9">
        <v>787.8</v>
      </c>
      <c r="H405" s="9">
        <v>806.8</v>
      </c>
      <c r="J405" s="9">
        <v>787.6</v>
      </c>
    </row>
    <row r="406" spans="3:10">
      <c r="C406" s="2">
        <v>785.4</v>
      </c>
      <c r="G406" s="9">
        <v>787.8</v>
      </c>
      <c r="H406" s="9">
        <v>791.3</v>
      </c>
    </row>
    <row r="407" spans="3:10">
      <c r="C407" s="2">
        <v>785.4</v>
      </c>
      <c r="G407" s="9">
        <v>787.8</v>
      </c>
      <c r="H407" s="9">
        <v>787.9</v>
      </c>
    </row>
    <row r="408" spans="3:10">
      <c r="C408" s="2">
        <v>784.1</v>
      </c>
      <c r="G408" s="9">
        <v>788</v>
      </c>
      <c r="H408" s="9">
        <v>793.3</v>
      </c>
    </row>
    <row r="409" spans="3:10">
      <c r="C409" s="2">
        <v>784.1</v>
      </c>
      <c r="G409" s="9">
        <v>789.1</v>
      </c>
      <c r="H409" s="9">
        <v>793.2</v>
      </c>
      <c r="J409" s="9">
        <v>792.6</v>
      </c>
    </row>
    <row r="410" spans="3:10">
      <c r="C410" s="2"/>
      <c r="G410" s="9">
        <v>789.8</v>
      </c>
      <c r="H410" s="9">
        <v>789.2</v>
      </c>
      <c r="J410" s="9" t="s">
        <v>42</v>
      </c>
    </row>
    <row r="411" spans="3:10">
      <c r="C411" s="2"/>
      <c r="H411" s="9">
        <v>793.3</v>
      </c>
      <c r="J411" s="9">
        <v>801.2</v>
      </c>
    </row>
    <row r="412" spans="3:10">
      <c r="C412" s="2">
        <v>784.1</v>
      </c>
      <c r="G412" s="9">
        <v>789.7</v>
      </c>
      <c r="H412" s="9">
        <v>793.7</v>
      </c>
      <c r="J412" s="9">
        <v>800.4</v>
      </c>
    </row>
    <row r="413" spans="3:10">
      <c r="C413" s="2">
        <v>787.6</v>
      </c>
      <c r="E413" s="9">
        <v>791.6</v>
      </c>
      <c r="G413" s="9">
        <v>789.8</v>
      </c>
      <c r="J413" s="9">
        <v>800.4</v>
      </c>
    </row>
    <row r="414" spans="3:10">
      <c r="C414" s="2">
        <v>786.5</v>
      </c>
      <c r="E414" s="9">
        <v>785.9</v>
      </c>
      <c r="G414" s="9">
        <v>790.5</v>
      </c>
      <c r="J414" s="9">
        <v>795.9</v>
      </c>
    </row>
    <row r="415" spans="3:10">
      <c r="C415" s="2"/>
      <c r="E415" s="9">
        <v>788.9</v>
      </c>
      <c r="G415" s="9">
        <v>790</v>
      </c>
      <c r="H415" s="9">
        <v>787.2</v>
      </c>
      <c r="J415" s="9">
        <v>795.9</v>
      </c>
    </row>
    <row r="416" spans="3:10">
      <c r="C416" s="2">
        <v>786.5</v>
      </c>
      <c r="E416" s="9">
        <v>788.2</v>
      </c>
      <c r="G416" s="9">
        <v>790.7</v>
      </c>
      <c r="H416" s="9">
        <v>788.6</v>
      </c>
    </row>
    <row r="417" spans="3:10">
      <c r="C417" s="2">
        <v>787.9</v>
      </c>
      <c r="E417" s="9">
        <v>786.6</v>
      </c>
      <c r="H417" s="9" t="s">
        <v>42</v>
      </c>
      <c r="J417" s="9">
        <v>797.7</v>
      </c>
    </row>
    <row r="418" spans="3:10">
      <c r="C418" s="2">
        <v>785.8</v>
      </c>
      <c r="G418" s="9">
        <v>790.7</v>
      </c>
      <c r="H418" s="9">
        <v>790.2</v>
      </c>
      <c r="J418" s="9">
        <v>801.2</v>
      </c>
    </row>
    <row r="419" spans="3:10">
      <c r="C419" s="2"/>
      <c r="G419" s="9">
        <v>787.7</v>
      </c>
      <c r="H419" s="9">
        <v>789.3</v>
      </c>
      <c r="J419" s="9">
        <v>801.2</v>
      </c>
    </row>
    <row r="420" spans="3:10">
      <c r="C420" s="2">
        <v>785.6</v>
      </c>
      <c r="G420" s="9">
        <v>787.8</v>
      </c>
      <c r="H420" s="9">
        <v>789.2</v>
      </c>
      <c r="J420" s="9">
        <v>800</v>
      </c>
    </row>
    <row r="421" spans="3:10">
      <c r="C421" s="2">
        <v>785.7</v>
      </c>
      <c r="G421" s="9">
        <v>788.3</v>
      </c>
      <c r="H421" s="9">
        <v>789.3</v>
      </c>
      <c r="J421" s="9">
        <v>796.6</v>
      </c>
    </row>
    <row r="422" spans="3:10">
      <c r="C422" s="2">
        <v>785.5</v>
      </c>
      <c r="G422" s="9">
        <v>788.2</v>
      </c>
      <c r="H422" s="9">
        <v>789.3</v>
      </c>
      <c r="J422" s="9">
        <v>792.4</v>
      </c>
    </row>
    <row r="423" spans="3:10">
      <c r="C423" s="2">
        <v>785.5</v>
      </c>
      <c r="E423" s="9">
        <v>786.5</v>
      </c>
      <c r="G423" s="9">
        <v>788.2</v>
      </c>
      <c r="H423" s="9">
        <v>788.2</v>
      </c>
      <c r="J423" s="9">
        <v>792.8</v>
      </c>
    </row>
    <row r="424" spans="3:10">
      <c r="C424" s="2">
        <v>787.5</v>
      </c>
      <c r="E424" s="9">
        <v>785</v>
      </c>
      <c r="G424" s="9">
        <v>789.4</v>
      </c>
      <c r="H424" s="9">
        <v>788.4</v>
      </c>
      <c r="J424" s="9">
        <v>792.8</v>
      </c>
    </row>
    <row r="425" spans="3:10">
      <c r="C425" s="2">
        <v>787.2</v>
      </c>
      <c r="E425" s="9">
        <v>786.7</v>
      </c>
      <c r="G425" s="9">
        <v>790.1</v>
      </c>
      <c r="H425" s="9">
        <v>789.1</v>
      </c>
      <c r="J425" s="9">
        <v>795.7</v>
      </c>
    </row>
    <row r="426" spans="3:10">
      <c r="C426" s="2">
        <v>786.6</v>
      </c>
      <c r="E426" s="9">
        <v>787.9</v>
      </c>
      <c r="H426" s="9">
        <v>789</v>
      </c>
      <c r="J426" s="9">
        <v>795.7</v>
      </c>
    </row>
    <row r="427" spans="3:10">
      <c r="C427" s="2">
        <v>787</v>
      </c>
      <c r="E427" s="9">
        <v>787.8</v>
      </c>
      <c r="G427" s="9">
        <v>790.3</v>
      </c>
      <c r="H427" s="9">
        <v>790.3</v>
      </c>
      <c r="J427" s="9">
        <v>796.4</v>
      </c>
    </row>
    <row r="428" spans="3:10">
      <c r="C428" s="2"/>
      <c r="E428" s="9">
        <v>789.3</v>
      </c>
      <c r="G428" s="9">
        <v>791.1</v>
      </c>
      <c r="H428" s="9">
        <v>789.2</v>
      </c>
      <c r="J428" s="9">
        <v>796.3</v>
      </c>
    </row>
    <row r="429" spans="3:10">
      <c r="C429" s="2">
        <v>787</v>
      </c>
      <c r="E429" s="9">
        <v>790.5</v>
      </c>
      <c r="G429" s="9">
        <v>790.8</v>
      </c>
      <c r="J429" s="9">
        <v>800.7</v>
      </c>
    </row>
    <row r="430" spans="3:10">
      <c r="C430" s="2">
        <v>788.3</v>
      </c>
      <c r="E430" s="9">
        <v>790.5</v>
      </c>
      <c r="G430" s="9">
        <v>790</v>
      </c>
      <c r="J430" s="9">
        <v>800.4</v>
      </c>
    </row>
    <row r="431" spans="3:10">
      <c r="C431" s="2">
        <v>784.9</v>
      </c>
      <c r="E431" s="9">
        <v>788.4</v>
      </c>
      <c r="G431" s="9">
        <v>789.5</v>
      </c>
      <c r="J431" s="9">
        <v>798.4</v>
      </c>
    </row>
    <row r="432" spans="3:10">
      <c r="C432" s="2">
        <v>787.8</v>
      </c>
      <c r="E432" s="9">
        <v>788.8</v>
      </c>
      <c r="G432" s="9">
        <v>789.5</v>
      </c>
      <c r="H432" s="9">
        <v>789.2</v>
      </c>
    </row>
    <row r="433" spans="3:10">
      <c r="C433" s="2">
        <v>787.8</v>
      </c>
      <c r="H433" s="9">
        <v>789</v>
      </c>
      <c r="J433" s="9">
        <v>795.4</v>
      </c>
    </row>
    <row r="434" spans="3:10">
      <c r="C434" s="2">
        <v>788.9</v>
      </c>
      <c r="E434" s="9">
        <v>788.8</v>
      </c>
      <c r="G434" s="9">
        <v>789.5</v>
      </c>
      <c r="J434" s="9">
        <v>795.4</v>
      </c>
    </row>
    <row r="435" spans="3:10">
      <c r="C435" s="2">
        <v>790.3</v>
      </c>
      <c r="E435" s="9">
        <v>788.4</v>
      </c>
      <c r="G435" s="9">
        <v>788.3</v>
      </c>
      <c r="J435" s="9">
        <v>792.8</v>
      </c>
    </row>
    <row r="436" spans="3:10">
      <c r="C436" s="2">
        <v>790.3</v>
      </c>
      <c r="E436" s="9">
        <v>789</v>
      </c>
      <c r="G436" s="9">
        <v>788.4</v>
      </c>
      <c r="J436" s="9">
        <v>786.4</v>
      </c>
    </row>
    <row r="437" spans="3:10">
      <c r="C437" s="2">
        <v>789.3</v>
      </c>
      <c r="E437" s="9">
        <v>789</v>
      </c>
      <c r="G437" s="9">
        <v>788.2</v>
      </c>
      <c r="J437" s="9">
        <v>787.4</v>
      </c>
    </row>
    <row r="438" spans="3:10">
      <c r="C438" s="2">
        <v>789.3</v>
      </c>
      <c r="E438" s="9">
        <v>789.2</v>
      </c>
      <c r="J438" s="9">
        <v>801.4</v>
      </c>
    </row>
    <row r="439" spans="3:10">
      <c r="C439" s="2">
        <v>785.9</v>
      </c>
      <c r="E439" s="9">
        <v>789.2</v>
      </c>
      <c r="G439" s="9">
        <v>788.5</v>
      </c>
      <c r="H439" s="9">
        <v>788.7</v>
      </c>
      <c r="J439" s="9">
        <v>792.6</v>
      </c>
    </row>
    <row r="440" spans="3:10">
      <c r="C440" s="2">
        <v>785.4</v>
      </c>
      <c r="E440" s="9">
        <v>790</v>
      </c>
      <c r="H440" s="9">
        <v>788.8</v>
      </c>
      <c r="J440" s="9">
        <v>792.6</v>
      </c>
    </row>
    <row r="441" spans="3:10">
      <c r="C441" s="2">
        <v>785.8</v>
      </c>
      <c r="E441" s="9">
        <v>790.5</v>
      </c>
      <c r="H441" s="9">
        <v>789.4</v>
      </c>
      <c r="J441" s="9">
        <v>798.2</v>
      </c>
    </row>
    <row r="442" spans="3:10">
      <c r="C442" s="2">
        <v>785.8</v>
      </c>
      <c r="E442" s="9">
        <v>789</v>
      </c>
      <c r="G442" s="9">
        <v>788.6</v>
      </c>
      <c r="J442" s="9" t="s">
        <v>42</v>
      </c>
    </row>
    <row r="443" spans="3:10">
      <c r="C443" s="2">
        <v>795.5</v>
      </c>
      <c r="E443" s="9">
        <v>790.3</v>
      </c>
      <c r="G443" s="9" t="s">
        <v>42</v>
      </c>
      <c r="H443" s="9">
        <v>789.4</v>
      </c>
      <c r="J443" s="9">
        <v>794.8</v>
      </c>
    </row>
    <row r="444" spans="3:10">
      <c r="C444" s="2">
        <v>784.8</v>
      </c>
      <c r="E444" s="9">
        <v>788.8</v>
      </c>
      <c r="G444" s="9">
        <v>797</v>
      </c>
      <c r="H444" s="9">
        <v>789.7</v>
      </c>
      <c r="J444" s="9">
        <v>794.8</v>
      </c>
    </row>
    <row r="445" spans="3:10">
      <c r="C445" s="2"/>
      <c r="E445" s="9">
        <v>790.8</v>
      </c>
      <c r="G445" s="9">
        <v>805</v>
      </c>
      <c r="H445" s="9">
        <v>790.2</v>
      </c>
      <c r="J445" s="9">
        <v>795.2</v>
      </c>
    </row>
    <row r="446" spans="3:10">
      <c r="C446" s="2">
        <v>786.2</v>
      </c>
      <c r="E446" s="9">
        <v>790.4</v>
      </c>
      <c r="G446" s="9" t="s">
        <v>42</v>
      </c>
      <c r="H446" s="9">
        <v>791.2</v>
      </c>
    </row>
    <row r="447" spans="3:10">
      <c r="C447" s="2">
        <v>786.1</v>
      </c>
      <c r="E447" s="9">
        <v>790.1</v>
      </c>
      <c r="G447" s="9">
        <v>788.3</v>
      </c>
      <c r="J447" s="9">
        <v>795.2</v>
      </c>
    </row>
    <row r="448" spans="3:10">
      <c r="C448" s="2">
        <v>785.5</v>
      </c>
      <c r="E448" s="9">
        <v>790.1</v>
      </c>
      <c r="G448" s="9">
        <v>788.1</v>
      </c>
      <c r="H448" s="9">
        <v>791</v>
      </c>
      <c r="J448" s="9">
        <v>792.8</v>
      </c>
    </row>
    <row r="449" spans="3:10">
      <c r="C449" s="2">
        <v>785.5</v>
      </c>
      <c r="E449" s="9">
        <v>792.1</v>
      </c>
      <c r="G449" s="9">
        <v>785.6</v>
      </c>
      <c r="H449" s="9">
        <v>790</v>
      </c>
    </row>
    <row r="450" spans="3:10">
      <c r="C450" s="2">
        <v>787.6</v>
      </c>
      <c r="E450" s="9">
        <v>786.7</v>
      </c>
      <c r="G450" s="9">
        <v>785.6</v>
      </c>
      <c r="H450" s="9">
        <v>790.1</v>
      </c>
      <c r="J450" s="9">
        <v>792.5</v>
      </c>
    </row>
    <row r="451" spans="3:10">
      <c r="C451" s="2">
        <v>788</v>
      </c>
      <c r="E451" s="9">
        <v>784.4</v>
      </c>
      <c r="H451" s="9">
        <v>788.6</v>
      </c>
      <c r="J451" s="9">
        <v>792.5</v>
      </c>
    </row>
    <row r="452" spans="3:10">
      <c r="C452" s="2">
        <v>787.4</v>
      </c>
      <c r="E452" s="9">
        <v>784.4</v>
      </c>
      <c r="G452" s="9">
        <v>789</v>
      </c>
      <c r="H452" s="9">
        <v>790</v>
      </c>
    </row>
    <row r="453" spans="3:10">
      <c r="C453" s="2">
        <v>787.8</v>
      </c>
      <c r="E453" s="9">
        <v>784.3</v>
      </c>
      <c r="G453" s="9">
        <v>789.8</v>
      </c>
      <c r="H453" s="9">
        <v>790</v>
      </c>
      <c r="J453" s="9">
        <v>788.8</v>
      </c>
    </row>
    <row r="454" spans="3:10">
      <c r="C454" s="2">
        <v>787.8</v>
      </c>
      <c r="E454" s="9">
        <v>787.4</v>
      </c>
      <c r="G454" s="9">
        <v>788.2</v>
      </c>
      <c r="H454" s="9">
        <v>787.2</v>
      </c>
      <c r="J454" s="9">
        <v>788.7</v>
      </c>
    </row>
    <row r="455" spans="3:10">
      <c r="C455" s="2">
        <v>786.2</v>
      </c>
      <c r="E455" s="9">
        <v>789</v>
      </c>
      <c r="G455" s="9">
        <v>788.2</v>
      </c>
      <c r="H455" s="9">
        <v>789.8</v>
      </c>
      <c r="J455" s="9">
        <v>789.3</v>
      </c>
    </row>
    <row r="456" spans="3:10">
      <c r="C456" s="2">
        <v>784.9</v>
      </c>
      <c r="E456" s="9">
        <v>787.8</v>
      </c>
      <c r="G456" s="9">
        <v>785.1</v>
      </c>
      <c r="H456" s="9" t="s">
        <v>42</v>
      </c>
      <c r="J456" s="9">
        <v>786.9</v>
      </c>
    </row>
    <row r="457" spans="3:10">
      <c r="C457" s="2">
        <v>790.6</v>
      </c>
      <c r="E457" s="9">
        <v>789.2</v>
      </c>
      <c r="G457" s="9">
        <v>785.8</v>
      </c>
      <c r="H457" s="9">
        <v>790.2</v>
      </c>
      <c r="J457" s="9">
        <v>786.9</v>
      </c>
    </row>
    <row r="458" spans="3:10">
      <c r="C458" s="2">
        <v>787.8</v>
      </c>
      <c r="G458" s="9">
        <v>787.1</v>
      </c>
      <c r="H458" s="9">
        <v>789.2</v>
      </c>
      <c r="J458" s="9">
        <v>787</v>
      </c>
    </row>
    <row r="459" spans="3:10">
      <c r="C459" s="2">
        <v>789</v>
      </c>
      <c r="G459" s="9">
        <v>788.6</v>
      </c>
      <c r="H459" s="9">
        <v>805.5</v>
      </c>
      <c r="J459" s="9">
        <v>784.8</v>
      </c>
    </row>
    <row r="460" spans="3:10">
      <c r="C460" s="2"/>
      <c r="E460" s="9">
        <v>789.2</v>
      </c>
      <c r="G460" s="9">
        <v>787.6</v>
      </c>
      <c r="H460" s="9">
        <v>789</v>
      </c>
      <c r="J460" s="9">
        <v>784.8</v>
      </c>
    </row>
    <row r="461" spans="3:10">
      <c r="C461" s="2">
        <v>795.5</v>
      </c>
      <c r="E461" s="9" t="s">
        <v>42</v>
      </c>
      <c r="H461" s="9">
        <v>790</v>
      </c>
      <c r="J461" s="9">
        <v>784.7</v>
      </c>
    </row>
    <row r="462" spans="3:10">
      <c r="C462" s="2"/>
      <c r="E462" s="9">
        <v>787.8</v>
      </c>
      <c r="G462" s="9">
        <v>787.6</v>
      </c>
      <c r="H462" s="9">
        <v>793.7</v>
      </c>
      <c r="J462" s="9">
        <v>784.8</v>
      </c>
    </row>
    <row r="463" spans="3:10">
      <c r="C463" s="2">
        <v>795.5</v>
      </c>
      <c r="E463" s="9">
        <v>808.2</v>
      </c>
      <c r="G463" s="9">
        <v>787.5</v>
      </c>
      <c r="J463" s="9">
        <v>785</v>
      </c>
    </row>
    <row r="464" spans="3:10">
      <c r="C464" s="2">
        <v>784.7</v>
      </c>
      <c r="E464" s="9">
        <v>789.2</v>
      </c>
      <c r="G464" s="9">
        <v>787.6</v>
      </c>
    </row>
    <row r="465" spans="3:10">
      <c r="C465" s="2">
        <v>786.1</v>
      </c>
      <c r="E465" s="9" t="s">
        <v>42</v>
      </c>
      <c r="G465" s="9">
        <v>786.9</v>
      </c>
      <c r="H465" s="9">
        <v>793.8</v>
      </c>
      <c r="J465" s="9">
        <v>785.2</v>
      </c>
    </row>
    <row r="466" spans="3:10">
      <c r="C466" s="2"/>
      <c r="G466" s="9">
        <v>786.9</v>
      </c>
      <c r="H466" s="9">
        <v>791</v>
      </c>
      <c r="J466" s="9">
        <v>785.7</v>
      </c>
    </row>
    <row r="467" spans="3:10">
      <c r="C467" s="2">
        <v>785</v>
      </c>
      <c r="E467" s="9">
        <v>791</v>
      </c>
      <c r="G467" s="9">
        <v>787</v>
      </c>
      <c r="J467" s="9">
        <v>785.7</v>
      </c>
    </row>
    <row r="468" spans="3:10">
      <c r="C468" s="2">
        <v>784.1</v>
      </c>
      <c r="E468" s="9">
        <v>792.9</v>
      </c>
      <c r="G468" s="9">
        <v>786.7</v>
      </c>
      <c r="J468" s="9">
        <v>786.5</v>
      </c>
    </row>
    <row r="469" spans="3:10">
      <c r="C469" s="2"/>
      <c r="E469" s="9">
        <v>793</v>
      </c>
    </row>
    <row r="470" spans="3:10">
      <c r="C470" s="2">
        <v>784.1</v>
      </c>
      <c r="E470" s="9">
        <v>789.9</v>
      </c>
      <c r="G470" s="9">
        <v>786.9</v>
      </c>
    </row>
    <row r="471" spans="3:10">
      <c r="C471" s="2">
        <v>788.3</v>
      </c>
      <c r="E471" s="9">
        <v>790.3</v>
      </c>
      <c r="G471" s="9">
        <v>787.9</v>
      </c>
      <c r="J471" s="9">
        <v>786.7</v>
      </c>
    </row>
    <row r="472" spans="3:10">
      <c r="C472" s="2">
        <v>790</v>
      </c>
      <c r="E472" s="9">
        <v>790.8</v>
      </c>
      <c r="G472" s="9">
        <v>789.6</v>
      </c>
      <c r="J472" s="9">
        <v>789</v>
      </c>
    </row>
    <row r="473" spans="3:10">
      <c r="G473" s="9">
        <v>790.4</v>
      </c>
    </row>
    <row r="474" spans="3:10">
      <c r="G474" s="9">
        <v>790.7</v>
      </c>
    </row>
    <row r="475" spans="3:10">
      <c r="G475" s="9">
        <v>785.3</v>
      </c>
      <c r="J475" s="9">
        <v>789.3</v>
      </c>
    </row>
    <row r="476" spans="3:10">
      <c r="G476" s="9">
        <v>787.8</v>
      </c>
      <c r="J476" s="9">
        <v>787.6</v>
      </c>
    </row>
    <row r="477" spans="3:10">
      <c r="G477" s="9">
        <v>788.1</v>
      </c>
      <c r="J477" s="9">
        <v>787.5</v>
      </c>
    </row>
    <row r="478" spans="3:10">
      <c r="G478" s="9">
        <v>790.7</v>
      </c>
      <c r="J478" s="9">
        <v>788.6</v>
      </c>
    </row>
    <row r="479" spans="3:10">
      <c r="G479" s="9">
        <v>790.7</v>
      </c>
    </row>
    <row r="480" spans="3:10">
      <c r="G480" s="9">
        <v>791.2</v>
      </c>
    </row>
    <row r="481" spans="5:10">
      <c r="E481" s="9">
        <v>790.9</v>
      </c>
      <c r="G481" s="9">
        <v>791.3</v>
      </c>
    </row>
    <row r="482" spans="5:10">
      <c r="E482" s="9">
        <v>790.9</v>
      </c>
      <c r="G482" s="9">
        <v>789.8</v>
      </c>
    </row>
    <row r="483" spans="5:10">
      <c r="G483" s="9">
        <v>788.7</v>
      </c>
    </row>
    <row r="484" spans="5:10">
      <c r="G484" s="9">
        <v>788.6</v>
      </c>
      <c r="J484" s="9">
        <v>788.8</v>
      </c>
    </row>
    <row r="485" spans="5:10">
      <c r="G485" s="9">
        <v>788.8</v>
      </c>
      <c r="J485" s="9">
        <v>788.7</v>
      </c>
    </row>
    <row r="486" spans="5:10">
      <c r="J486" s="9">
        <v>786.6</v>
      </c>
    </row>
    <row r="487" spans="5:10">
      <c r="G487" s="9">
        <v>789</v>
      </c>
      <c r="J487" s="9">
        <v>786.6</v>
      </c>
    </row>
    <row r="488" spans="5:10">
      <c r="E488" s="9">
        <v>790.9</v>
      </c>
      <c r="G488" s="9">
        <v>788</v>
      </c>
      <c r="J488" s="9">
        <v>787.9</v>
      </c>
    </row>
    <row r="489" spans="5:10">
      <c r="E489" s="9">
        <v>791.7</v>
      </c>
      <c r="J489" s="9">
        <v>788.6</v>
      </c>
    </row>
    <row r="490" spans="5:10">
      <c r="E490" s="9">
        <v>788.1</v>
      </c>
      <c r="J490" s="9">
        <v>789.9</v>
      </c>
    </row>
    <row r="491" spans="5:10">
      <c r="E491" s="9">
        <v>788.2</v>
      </c>
      <c r="G491" s="9">
        <v>788.1</v>
      </c>
      <c r="J491" s="9" t="s">
        <v>42</v>
      </c>
    </row>
    <row r="492" spans="5:10">
      <c r="E492" s="9">
        <v>789</v>
      </c>
      <c r="G492" s="9">
        <v>788.4</v>
      </c>
      <c r="J492" s="9">
        <v>801.2</v>
      </c>
    </row>
    <row r="493" spans="5:10">
      <c r="G493" s="9" t="s">
        <v>42</v>
      </c>
      <c r="J493" s="9">
        <v>808</v>
      </c>
    </row>
    <row r="494" spans="5:10">
      <c r="E494" s="9">
        <v>788.9</v>
      </c>
      <c r="G494" s="9">
        <v>790.6</v>
      </c>
      <c r="J494" s="9">
        <v>808.1</v>
      </c>
    </row>
    <row r="495" spans="5:10">
      <c r="E495" s="9">
        <v>787.8</v>
      </c>
      <c r="G495" s="9">
        <v>793.1</v>
      </c>
      <c r="J495" s="9">
        <v>806.2</v>
      </c>
    </row>
    <row r="496" spans="5:10">
      <c r="E496" s="9">
        <v>787.8</v>
      </c>
      <c r="G496" s="9">
        <v>790.7</v>
      </c>
      <c r="J496" s="9">
        <v>806.2</v>
      </c>
    </row>
    <row r="497" spans="5:10">
      <c r="E497" s="9">
        <v>786.1</v>
      </c>
      <c r="G497" s="9">
        <v>793.2</v>
      </c>
      <c r="J497" s="9">
        <v>791.7</v>
      </c>
    </row>
    <row r="498" spans="5:10">
      <c r="E498" s="9">
        <v>786.1</v>
      </c>
      <c r="G498" s="9">
        <v>793.1</v>
      </c>
      <c r="J498" s="9">
        <v>791.7</v>
      </c>
    </row>
    <row r="499" spans="5:10">
      <c r="E499" s="9">
        <v>789.3</v>
      </c>
      <c r="G499" s="9">
        <v>789.8</v>
      </c>
      <c r="J499" s="9">
        <v>792.7</v>
      </c>
    </row>
    <row r="500" spans="5:10">
      <c r="G500" s="9">
        <v>788.3</v>
      </c>
      <c r="J500" s="9">
        <v>792.2</v>
      </c>
    </row>
    <row r="501" spans="5:10">
      <c r="G501" s="9">
        <v>803.1</v>
      </c>
      <c r="J501" s="9">
        <v>796.5</v>
      </c>
    </row>
    <row r="502" spans="5:10">
      <c r="G502" s="9" t="s">
        <v>42</v>
      </c>
    </row>
    <row r="503" spans="5:10">
      <c r="G503" s="9">
        <v>788.6</v>
      </c>
    </row>
    <row r="504" spans="5:10">
      <c r="E504" s="9">
        <v>789.3</v>
      </c>
      <c r="G504" s="9">
        <v>788.6</v>
      </c>
    </row>
    <row r="505" spans="5:10">
      <c r="E505" s="9">
        <v>787.3</v>
      </c>
      <c r="G505" s="9">
        <v>790</v>
      </c>
    </row>
    <row r="507" spans="5:10">
      <c r="E507" s="9">
        <v>787.3</v>
      </c>
    </row>
    <row r="508" spans="5:10">
      <c r="E508" s="9">
        <v>788.8</v>
      </c>
    </row>
    <row r="513" spans="5:10">
      <c r="E513" s="9">
        <v>789.4</v>
      </c>
    </row>
    <row r="515" spans="5:10">
      <c r="E515" s="9">
        <v>790.6</v>
      </c>
    </row>
    <row r="516" spans="5:10">
      <c r="E516" s="9">
        <v>789.7</v>
      </c>
    </row>
    <row r="517" spans="5:10">
      <c r="E517" s="9">
        <v>789.3</v>
      </c>
    </row>
    <row r="518" spans="5:10">
      <c r="E518" s="9">
        <v>788.9</v>
      </c>
      <c r="J518" s="9">
        <v>796.5</v>
      </c>
    </row>
    <row r="519" spans="5:10">
      <c r="E519" s="9">
        <v>789.8</v>
      </c>
      <c r="J519" s="9">
        <v>796.5</v>
      </c>
    </row>
    <row r="520" spans="5:10">
      <c r="E520" s="9">
        <v>790.6</v>
      </c>
      <c r="J520" s="9">
        <v>800.5</v>
      </c>
    </row>
    <row r="521" spans="5:10">
      <c r="E521" s="9">
        <v>792.1</v>
      </c>
      <c r="J521" s="9">
        <v>800.5</v>
      </c>
    </row>
    <row r="522" spans="5:10">
      <c r="E522" s="9">
        <v>790.2</v>
      </c>
      <c r="J522" s="9">
        <v>800.4</v>
      </c>
    </row>
    <row r="523" spans="5:10">
      <c r="E523" s="9">
        <v>789.8</v>
      </c>
      <c r="J523" s="9">
        <v>798.5</v>
      </c>
    </row>
    <row r="524" spans="5:10">
      <c r="E524" s="9">
        <v>791.2</v>
      </c>
      <c r="J524" s="9">
        <v>794.8</v>
      </c>
    </row>
    <row r="525" spans="5:10">
      <c r="E525" s="9">
        <v>790.3</v>
      </c>
      <c r="J525" s="9">
        <v>795.2</v>
      </c>
    </row>
    <row r="526" spans="5:10">
      <c r="E526" s="9">
        <v>786.6</v>
      </c>
      <c r="J526" s="9">
        <v>790</v>
      </c>
    </row>
    <row r="527" spans="5:10">
      <c r="E527" s="9">
        <v>785.3</v>
      </c>
      <c r="J527" s="9">
        <v>797.9</v>
      </c>
    </row>
    <row r="529" spans="5:10">
      <c r="E529" s="9">
        <v>785.2</v>
      </c>
      <c r="J529" s="9">
        <v>798</v>
      </c>
    </row>
    <row r="530" spans="5:10">
      <c r="E530" s="9">
        <v>788.6</v>
      </c>
      <c r="J530" s="9" t="s">
        <v>42</v>
      </c>
    </row>
    <row r="531" spans="5:10">
      <c r="E531" s="9">
        <v>786.8</v>
      </c>
      <c r="J531" s="9">
        <v>796.3</v>
      </c>
    </row>
    <row r="532" spans="5:10">
      <c r="E532" s="9">
        <v>787.8</v>
      </c>
    </row>
    <row r="535" spans="5:10">
      <c r="E535" s="9">
        <v>787.8</v>
      </c>
    </row>
    <row r="536" spans="5:10">
      <c r="E536" s="9">
        <v>790.2</v>
      </c>
      <c r="J536" s="9">
        <v>796.3</v>
      </c>
    </row>
    <row r="537" spans="5:10">
      <c r="E537" s="9" t="s">
        <v>42</v>
      </c>
    </row>
    <row r="538" spans="5:10">
      <c r="E538" s="9">
        <v>789.8</v>
      </c>
      <c r="J538" s="9">
        <v>796.3</v>
      </c>
    </row>
    <row r="539" spans="5:10">
      <c r="E539" s="9">
        <v>793.1</v>
      </c>
    </row>
    <row r="540" spans="5:10">
      <c r="E540" s="9">
        <v>790.6</v>
      </c>
      <c r="J540" s="9">
        <v>794.5</v>
      </c>
    </row>
    <row r="541" spans="5:10">
      <c r="E541" s="9">
        <v>790.6</v>
      </c>
      <c r="J541" s="9">
        <v>789.4</v>
      </c>
    </row>
    <row r="542" spans="5:10">
      <c r="E542" s="9">
        <v>798.6</v>
      </c>
      <c r="J542" s="9">
        <v>786.1</v>
      </c>
    </row>
    <row r="543" spans="5:10">
      <c r="E543" s="9">
        <v>792.1</v>
      </c>
      <c r="J543" s="9">
        <v>785.8</v>
      </c>
    </row>
    <row r="544" spans="5:10">
      <c r="E544" s="9">
        <v>787.9</v>
      </c>
      <c r="J544" s="9">
        <v>785.8</v>
      </c>
    </row>
    <row r="545" spans="5:10">
      <c r="E545" s="9">
        <v>803.2</v>
      </c>
      <c r="J545" s="9">
        <v>789.3</v>
      </c>
    </row>
    <row r="546" spans="5:10">
      <c r="E546" s="9">
        <v>790.2</v>
      </c>
      <c r="J546" s="9">
        <v>788.3</v>
      </c>
    </row>
    <row r="547" spans="5:10">
      <c r="E547" s="9" t="s">
        <v>42</v>
      </c>
    </row>
    <row r="548" spans="5:10">
      <c r="E548" s="9">
        <v>792.9</v>
      </c>
    </row>
    <row r="549" spans="5:10">
      <c r="E549" s="9" t="s">
        <v>42</v>
      </c>
      <c r="J549" s="9">
        <v>788.2</v>
      </c>
    </row>
    <row r="550" spans="5:10">
      <c r="E550" s="9">
        <v>792.7</v>
      </c>
      <c r="J550" s="9">
        <v>786.8</v>
      </c>
    </row>
    <row r="552" spans="5:10">
      <c r="E552" s="9">
        <v>792.7</v>
      </c>
    </row>
    <row r="553" spans="5:10">
      <c r="E553" s="9">
        <v>792.6</v>
      </c>
      <c r="J553" s="9">
        <v>786.9</v>
      </c>
    </row>
    <row r="554" spans="5:10">
      <c r="E554" s="9">
        <v>792.6</v>
      </c>
      <c r="J554" s="9">
        <v>785.4</v>
      </c>
    </row>
    <row r="555" spans="5:10">
      <c r="E555" s="9">
        <v>790.1</v>
      </c>
      <c r="J555" s="9">
        <v>791.5</v>
      </c>
    </row>
    <row r="556" spans="5:10">
      <c r="J556" s="9">
        <v>790.7</v>
      </c>
    </row>
    <row r="557" spans="5:10">
      <c r="J557" s="9">
        <v>789.7</v>
      </c>
    </row>
    <row r="558" spans="5:10">
      <c r="E558" s="9">
        <v>790.1</v>
      </c>
      <c r="J558" s="9">
        <v>790.2</v>
      </c>
    </row>
    <row r="559" spans="5:10">
      <c r="E559" s="9">
        <v>790.6</v>
      </c>
      <c r="J559" s="9" t="s">
        <v>42</v>
      </c>
    </row>
    <row r="560" spans="5:10">
      <c r="J560" s="9">
        <v>801.3</v>
      </c>
    </row>
    <row r="561" spans="5:10">
      <c r="J561" s="9">
        <v>800.5</v>
      </c>
    </row>
    <row r="562" spans="5:10">
      <c r="E562" s="9">
        <v>790.5</v>
      </c>
      <c r="J562" s="9">
        <v>800.6</v>
      </c>
    </row>
    <row r="563" spans="5:10">
      <c r="E563" s="9">
        <v>792</v>
      </c>
      <c r="J563" s="9">
        <v>795.3</v>
      </c>
    </row>
    <row r="564" spans="5:10">
      <c r="J564" s="9">
        <v>795.3</v>
      </c>
    </row>
    <row r="565" spans="5:10">
      <c r="J565" s="9">
        <v>801.8</v>
      </c>
    </row>
    <row r="566" spans="5:10">
      <c r="J566" s="9">
        <v>801.9</v>
      </c>
    </row>
    <row r="567" spans="5:10">
      <c r="J567" s="9">
        <v>791.6</v>
      </c>
    </row>
    <row r="568" spans="5:10">
      <c r="E568" s="9">
        <v>791.9</v>
      </c>
      <c r="J568" s="9">
        <v>791.7</v>
      </c>
    </row>
    <row r="569" spans="5:10">
      <c r="E569" s="9">
        <v>789.9</v>
      </c>
      <c r="J569" s="9">
        <v>799.6</v>
      </c>
    </row>
    <row r="570" spans="5:10">
      <c r="E570" s="9">
        <v>787.3</v>
      </c>
      <c r="J570" s="9">
        <v>797</v>
      </c>
    </row>
    <row r="571" spans="5:10">
      <c r="J571" s="9">
        <v>791.7</v>
      </c>
    </row>
    <row r="572" spans="5:10">
      <c r="E572" s="9">
        <v>787.4</v>
      </c>
    </row>
    <row r="573" spans="5:10">
      <c r="J573" s="9">
        <v>796.1</v>
      </c>
    </row>
    <row r="574" spans="5:10">
      <c r="J574" s="9">
        <v>791.8</v>
      </c>
    </row>
    <row r="576" spans="5:10">
      <c r="E576" s="9">
        <v>787.3</v>
      </c>
      <c r="J576" s="9">
        <v>795.8</v>
      </c>
    </row>
    <row r="577" spans="5:10">
      <c r="E577" s="9">
        <v>784.7</v>
      </c>
      <c r="J577" s="9">
        <v>795</v>
      </c>
    </row>
    <row r="578" spans="5:10">
      <c r="E578" s="9">
        <v>785.2</v>
      </c>
    </row>
    <row r="579" spans="5:10">
      <c r="E579" s="9">
        <v>788.3</v>
      </c>
      <c r="J579" s="9">
        <v>804.8</v>
      </c>
    </row>
    <row r="580" spans="5:10">
      <c r="J580" s="9">
        <v>804.8</v>
      </c>
    </row>
    <row r="581" spans="5:10">
      <c r="E581" s="9">
        <v>788.4</v>
      </c>
      <c r="J581" s="9">
        <v>801.1</v>
      </c>
    </row>
    <row r="582" spans="5:10">
      <c r="E582" s="9">
        <v>789.9</v>
      </c>
      <c r="J582" s="9">
        <v>796.3</v>
      </c>
    </row>
    <row r="583" spans="5:10">
      <c r="E583" s="9">
        <v>789.9</v>
      </c>
      <c r="J583" s="9">
        <v>785.3</v>
      </c>
    </row>
    <row r="584" spans="5:10">
      <c r="E584" s="9">
        <v>790.8</v>
      </c>
      <c r="J584" s="9">
        <v>802.6</v>
      </c>
    </row>
    <row r="585" spans="5:10">
      <c r="J585" s="9">
        <v>802.4</v>
      </c>
    </row>
    <row r="586" spans="5:10">
      <c r="E586" s="9">
        <v>790.4</v>
      </c>
      <c r="J586" s="9">
        <v>792.5</v>
      </c>
    </row>
    <row r="587" spans="5:10">
      <c r="E587" s="9">
        <v>790.5</v>
      </c>
      <c r="J587" s="9">
        <v>799.2</v>
      </c>
    </row>
    <row r="588" spans="5:10">
      <c r="E588" s="9">
        <v>788.7</v>
      </c>
      <c r="J588" s="9">
        <v>791.5</v>
      </c>
    </row>
    <row r="589" spans="5:10">
      <c r="E589" s="9">
        <v>788.5</v>
      </c>
      <c r="J589" s="9">
        <v>790.7</v>
      </c>
    </row>
    <row r="590" spans="5:10">
      <c r="E590" s="9">
        <v>789.4</v>
      </c>
    </row>
    <row r="592" spans="5:10">
      <c r="E592" s="9">
        <v>789.2</v>
      </c>
    </row>
    <row r="593" spans="5:5">
      <c r="E593" s="9">
        <v>789.9</v>
      </c>
    </row>
    <row r="594" spans="5:5">
      <c r="E594" s="9">
        <v>790</v>
      </c>
    </row>
    <row r="595" spans="5:5">
      <c r="E595" s="9">
        <v>790.3</v>
      </c>
    </row>
    <row r="596" spans="5:5">
      <c r="E596" s="9">
        <v>791</v>
      </c>
    </row>
    <row r="597" spans="5:5">
      <c r="E597" s="9">
        <v>790.1</v>
      </c>
    </row>
    <row r="598" spans="5:5">
      <c r="E598" s="9">
        <v>792</v>
      </c>
    </row>
    <row r="599" spans="5:5">
      <c r="E599" s="9">
        <v>789.6</v>
      </c>
    </row>
    <row r="600" spans="5:5">
      <c r="E600" s="9">
        <v>790.4</v>
      </c>
    </row>
    <row r="601" spans="5:5">
      <c r="E601" s="9">
        <v>790.4</v>
      </c>
    </row>
    <row r="602" spans="5:5">
      <c r="E602" s="9">
        <v>792.1</v>
      </c>
    </row>
    <row r="603" spans="5:5">
      <c r="E603" s="9">
        <v>788.3</v>
      </c>
    </row>
    <row r="604" spans="5:5">
      <c r="E604" s="9">
        <v>788.3</v>
      </c>
    </row>
    <row r="605" spans="5:5">
      <c r="E605" s="9">
        <v>787.1</v>
      </c>
    </row>
    <row r="606" spans="5:5">
      <c r="E606" s="9">
        <v>791.7</v>
      </c>
    </row>
    <row r="607" spans="5:5">
      <c r="E607" s="9">
        <v>788</v>
      </c>
    </row>
    <row r="608" spans="5:5">
      <c r="E608" s="9" t="s">
        <v>42</v>
      </c>
    </row>
    <row r="610" spans="5:5">
      <c r="E610" s="9">
        <v>790.2</v>
      </c>
    </row>
  </sheetData>
  <mergeCells count="1">
    <mergeCell ref="B1:J1"/>
  </mergeCells>
  <pageMargins left="0.7" right="0.7" top="0.75" bottom="0.75" header="0.3" footer="0.3"/>
  <pageSetup scale="28"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A550A-E6D2-44C6-AE7C-E8235CDD037C}">
  <dimension ref="A1:P2137"/>
  <sheetViews>
    <sheetView showGridLines="0" view="pageBreakPreview" topLeftCell="A10" zoomScale="70" zoomScaleNormal="70" zoomScaleSheetLayoutView="70" workbookViewId="0">
      <selection activeCell="D42" sqref="D42"/>
    </sheetView>
  </sheetViews>
  <sheetFormatPr defaultColWidth="9.109375" defaultRowHeight="14.4"/>
  <cols>
    <col min="1" max="1" width="8.6640625" customWidth="1"/>
    <col min="2" max="2" width="12" customWidth="1"/>
    <col min="3" max="3" width="15.109375" style="4" customWidth="1"/>
    <col min="4" max="4" width="17.6640625" customWidth="1"/>
    <col min="5" max="5" width="14.44140625" customWidth="1"/>
    <col min="6" max="6" width="12.6640625" customWidth="1"/>
    <col min="7" max="7" width="14" customWidth="1"/>
    <col min="8" max="8" width="16.109375" style="9" customWidth="1"/>
    <col min="9" max="9" width="18.109375" style="9" customWidth="1"/>
    <col min="10" max="10" width="18.6640625" style="9" customWidth="1"/>
    <col min="11" max="11" width="19.44140625" style="9" customWidth="1"/>
    <col min="12" max="13" width="9.109375" style="9"/>
    <col min="14" max="14" width="15.33203125" style="9" customWidth="1"/>
    <col min="15" max="15" width="13.109375" style="9" customWidth="1"/>
    <col min="16" max="16" width="13.6640625" style="9" customWidth="1"/>
    <col min="17" max="16384" width="9.109375" style="9"/>
  </cols>
  <sheetData>
    <row r="1" spans="1:16" ht="39.9" customHeight="1">
      <c r="A1" s="11" t="s">
        <v>24</v>
      </c>
      <c r="B1" s="5" t="s">
        <v>8</v>
      </c>
      <c r="C1" s="13">
        <v>43623</v>
      </c>
      <c r="D1" s="10" t="s">
        <v>19</v>
      </c>
      <c r="E1" s="8"/>
    </row>
    <row r="2" spans="1:16">
      <c r="B2" s="5" t="s">
        <v>9</v>
      </c>
      <c r="C2" s="13">
        <v>43840</v>
      </c>
      <c r="D2" s="8" t="s">
        <v>20</v>
      </c>
      <c r="E2" s="8"/>
    </row>
    <row r="3" spans="1:16" s="81" customFormat="1" ht="30">
      <c r="A3" s="255" t="s">
        <v>139</v>
      </c>
      <c r="B3" s="255"/>
      <c r="C3" s="255"/>
      <c r="D3" s="255"/>
      <c r="E3" s="255"/>
      <c r="F3" s="255"/>
      <c r="G3" s="255"/>
      <c r="H3" s="255"/>
      <c r="I3" s="255"/>
      <c r="J3" s="255"/>
      <c r="K3" s="255"/>
      <c r="L3" s="255"/>
      <c r="M3" s="255"/>
      <c r="N3" s="255"/>
      <c r="O3" s="255"/>
      <c r="P3" s="255"/>
    </row>
    <row r="4" spans="1:16" s="3" customFormat="1" ht="42.75" customHeight="1">
      <c r="C4" s="3" t="s">
        <v>11</v>
      </c>
      <c r="D4" s="3" t="s">
        <v>13</v>
      </c>
      <c r="E4" s="3" t="s">
        <v>21</v>
      </c>
      <c r="F4" s="88" t="s">
        <v>22</v>
      </c>
      <c r="G4" s="3" t="s">
        <v>23</v>
      </c>
      <c r="H4" s="3" t="s">
        <v>26</v>
      </c>
      <c r="I4" s="3" t="s">
        <v>29</v>
      </c>
      <c r="J4" s="16" t="s">
        <v>32</v>
      </c>
      <c r="K4" s="3" t="s">
        <v>31</v>
      </c>
      <c r="L4" s="3" t="s">
        <v>35</v>
      </c>
      <c r="M4" s="3" t="s">
        <v>36</v>
      </c>
      <c r="N4" s="3" t="s">
        <v>37</v>
      </c>
      <c r="O4" s="3" t="s">
        <v>39</v>
      </c>
      <c r="P4" s="3" t="s">
        <v>37</v>
      </c>
    </row>
    <row r="5" spans="1:16">
      <c r="C5" s="4" t="s">
        <v>10</v>
      </c>
      <c r="D5" s="9" t="s">
        <v>14</v>
      </c>
      <c r="E5" s="4" t="s">
        <v>16</v>
      </c>
      <c r="F5" s="4" t="s">
        <v>17</v>
      </c>
      <c r="G5" s="4" t="s">
        <v>18</v>
      </c>
      <c r="H5" s="9" t="s">
        <v>27</v>
      </c>
      <c r="I5" s="9" t="s">
        <v>30</v>
      </c>
      <c r="J5" s="9" t="s">
        <v>33</v>
      </c>
      <c r="K5" s="9" t="s">
        <v>34</v>
      </c>
      <c r="L5" s="252" t="s">
        <v>12</v>
      </c>
      <c r="M5" s="253" t="s">
        <v>12</v>
      </c>
      <c r="N5" s="9" t="s">
        <v>38</v>
      </c>
      <c r="O5" s="253" t="s">
        <v>40</v>
      </c>
      <c r="P5" s="9" t="s">
        <v>38</v>
      </c>
    </row>
    <row r="6" spans="1:16">
      <c r="A6" s="14"/>
      <c r="B6" s="15" t="s">
        <v>127</v>
      </c>
      <c r="C6" s="4" t="s">
        <v>12</v>
      </c>
      <c r="D6" s="2" t="s">
        <v>15</v>
      </c>
      <c r="E6" s="2" t="s">
        <v>25</v>
      </c>
      <c r="F6" s="2" t="s">
        <v>25</v>
      </c>
      <c r="G6" s="2" t="s">
        <v>25</v>
      </c>
      <c r="H6" s="9" t="s">
        <v>28</v>
      </c>
      <c r="I6" s="9" t="s">
        <v>28</v>
      </c>
      <c r="J6" s="9" t="s">
        <v>28</v>
      </c>
      <c r="K6" s="9" t="s">
        <v>28</v>
      </c>
      <c r="L6" s="252"/>
      <c r="M6" s="253"/>
      <c r="N6" s="9" t="s">
        <v>12</v>
      </c>
      <c r="O6" s="253"/>
      <c r="P6" s="9" t="s">
        <v>45</v>
      </c>
    </row>
    <row r="7" spans="1:16" s="3" customFormat="1" ht="28.8">
      <c r="B7" s="12" t="s">
        <v>128</v>
      </c>
      <c r="C7" s="12" t="s">
        <v>129</v>
      </c>
      <c r="D7" s="12" t="s">
        <v>130</v>
      </c>
      <c r="E7" s="254" t="s">
        <v>132</v>
      </c>
      <c r="F7" s="254"/>
      <c r="G7" s="254"/>
      <c r="H7" s="254"/>
      <c r="I7" s="254"/>
      <c r="J7" s="254"/>
      <c r="K7" s="254"/>
      <c r="L7" s="254"/>
      <c r="M7" s="254"/>
      <c r="N7" s="254"/>
      <c r="O7" s="254"/>
      <c r="P7" s="254"/>
    </row>
    <row r="8" spans="1:16">
      <c r="A8" s="2"/>
      <c r="B8" s="7">
        <v>43623</v>
      </c>
      <c r="C8" s="6">
        <v>0</v>
      </c>
      <c r="D8" s="5">
        <v>-4089.716796875</v>
      </c>
      <c r="E8" s="2">
        <f>D8+273.15</f>
        <v>-3816.5667968749999</v>
      </c>
      <c r="F8" s="2">
        <v>288</v>
      </c>
      <c r="G8" s="2">
        <f>38+273.15</f>
        <v>311.14999999999998</v>
      </c>
      <c r="H8" s="9">
        <v>789</v>
      </c>
      <c r="I8" s="9">
        <v>772</v>
      </c>
      <c r="J8" s="78">
        <v>793.42149532710289</v>
      </c>
      <c r="K8" s="9">
        <f>J8+((I8-H8)*((E8-F8)/(G8-F8)))</f>
        <v>3807.5742187342335</v>
      </c>
      <c r="L8" s="9">
        <v>2000</v>
      </c>
      <c r="M8" s="9">
        <v>2000</v>
      </c>
      <c r="N8" s="9">
        <f>C8*(SQRT(K8/I8))*(H8/J8)*(L8/M8)</f>
        <v>0</v>
      </c>
      <c r="O8" s="9">
        <f>N8*J8/24</f>
        <v>0</v>
      </c>
      <c r="P8" s="9">
        <f>N8/159</f>
        <v>0</v>
      </c>
    </row>
    <row r="9" spans="1:16">
      <c r="A9" s="2"/>
      <c r="B9" s="7">
        <v>43624</v>
      </c>
      <c r="C9" s="6">
        <v>0</v>
      </c>
      <c r="D9" s="5">
        <v>-3968.26318359375</v>
      </c>
      <c r="E9" s="2">
        <f t="shared" ref="E9:E72" si="0">D9+273.15</f>
        <v>-3695.1131835937499</v>
      </c>
      <c r="F9" s="2">
        <v>288</v>
      </c>
      <c r="G9" s="2">
        <f t="shared" ref="G9:G72" si="1">38+273.15</f>
        <v>311.14999999999998</v>
      </c>
      <c r="H9" s="9">
        <v>789</v>
      </c>
      <c r="I9" s="9">
        <v>772</v>
      </c>
      <c r="J9" s="78">
        <v>793.42149532710289</v>
      </c>
      <c r="K9" s="9">
        <f t="shared" ref="K9:K72" si="2">J9+((I9-H9)*((E9-F9)/(G9-F9)))</f>
        <v>3718.3858202123647</v>
      </c>
      <c r="L9" s="9">
        <v>2000</v>
      </c>
      <c r="M9" s="9">
        <v>2000</v>
      </c>
      <c r="N9" s="9">
        <f t="shared" ref="N9:N72" si="3">C9*(SQRT(K9/I9))*(H9/J9)*(L9/M9)</f>
        <v>0</v>
      </c>
      <c r="O9" s="9">
        <f t="shared" ref="O9:O72" si="4">N9*J9/24</f>
        <v>0</v>
      </c>
      <c r="P9" s="9">
        <f t="shared" ref="P9:P72" si="5">N9/159</f>
        <v>0</v>
      </c>
    </row>
    <row r="10" spans="1:16">
      <c r="A10" s="2"/>
      <c r="B10" s="7">
        <v>43625</v>
      </c>
      <c r="C10" s="6">
        <v>0</v>
      </c>
      <c r="D10" s="5">
        <v>-3846.80908203125</v>
      </c>
      <c r="E10" s="2">
        <f t="shared" si="0"/>
        <v>-3573.6590820312499</v>
      </c>
      <c r="F10" s="2">
        <v>288</v>
      </c>
      <c r="G10" s="2">
        <f t="shared" si="1"/>
        <v>311.14999999999998</v>
      </c>
      <c r="H10" s="9">
        <v>789</v>
      </c>
      <c r="I10" s="9">
        <v>772</v>
      </c>
      <c r="J10" s="78">
        <v>793.42149532710289</v>
      </c>
      <c r="K10" s="9">
        <f t="shared" si="2"/>
        <v>3629.1970631254317</v>
      </c>
      <c r="L10" s="9">
        <v>2000</v>
      </c>
      <c r="M10" s="9">
        <v>2000</v>
      </c>
      <c r="N10" s="9">
        <f t="shared" si="3"/>
        <v>0</v>
      </c>
      <c r="O10" s="9">
        <f t="shared" si="4"/>
        <v>0</v>
      </c>
      <c r="P10" s="9">
        <f t="shared" si="5"/>
        <v>0</v>
      </c>
    </row>
    <row r="11" spans="1:16">
      <c r="A11" s="2"/>
      <c r="B11" s="7">
        <v>43626</v>
      </c>
      <c r="C11" s="6">
        <v>4.1926034660483552E-11</v>
      </c>
      <c r="D11" s="5">
        <v>-3725.35546875</v>
      </c>
      <c r="E11" s="2">
        <f t="shared" si="0"/>
        <v>-3452.2054687499999</v>
      </c>
      <c r="F11" s="2">
        <v>288</v>
      </c>
      <c r="G11" s="2">
        <f t="shared" si="1"/>
        <v>311.14999999999998</v>
      </c>
      <c r="H11" s="9">
        <v>789</v>
      </c>
      <c r="I11" s="9">
        <v>772</v>
      </c>
      <c r="J11" s="78">
        <v>793.42149532710289</v>
      </c>
      <c r="K11" s="9">
        <f t="shared" si="2"/>
        <v>3540.0086646035638</v>
      </c>
      <c r="L11" s="9">
        <v>2000</v>
      </c>
      <c r="M11" s="9">
        <v>2000</v>
      </c>
      <c r="N11" s="9">
        <f t="shared" si="3"/>
        <v>8.9279210762738006E-11</v>
      </c>
      <c r="O11" s="9">
        <f t="shared" si="4"/>
        <v>2.9515018710414649E-9</v>
      </c>
      <c r="P11" s="9">
        <f t="shared" si="5"/>
        <v>5.6150447020589941E-13</v>
      </c>
    </row>
    <row r="12" spans="1:16">
      <c r="A12" s="2"/>
      <c r="B12" s="7">
        <v>43627</v>
      </c>
      <c r="C12" s="6">
        <v>8.7427876403834296E-25</v>
      </c>
      <c r="D12" s="5">
        <v>-3603.9013671875</v>
      </c>
      <c r="E12" s="2">
        <f t="shared" si="0"/>
        <v>-3330.7513671874999</v>
      </c>
      <c r="F12" s="2">
        <v>288</v>
      </c>
      <c r="G12" s="2">
        <f t="shared" si="1"/>
        <v>311.14999999999998</v>
      </c>
      <c r="H12" s="9">
        <v>789</v>
      </c>
      <c r="I12" s="9">
        <v>772</v>
      </c>
      <c r="J12" s="78">
        <v>793.42149532710289</v>
      </c>
      <c r="K12" s="9">
        <f t="shared" si="2"/>
        <v>3450.8199075166303</v>
      </c>
      <c r="L12" s="9">
        <v>2000</v>
      </c>
      <c r="M12" s="9">
        <v>2000</v>
      </c>
      <c r="N12" s="9">
        <f t="shared" si="3"/>
        <v>1.8381268032015846E-24</v>
      </c>
      <c r="O12" s="9">
        <f t="shared" si="4"/>
        <v>6.0767054866542858E-23</v>
      </c>
      <c r="P12" s="9">
        <f t="shared" si="5"/>
        <v>1.1560545932085437E-26</v>
      </c>
    </row>
    <row r="13" spans="1:16">
      <c r="A13" s="2"/>
      <c r="B13" s="7">
        <v>43628</v>
      </c>
      <c r="C13" s="6">
        <v>3.1829020601731764E-3</v>
      </c>
      <c r="D13" s="5">
        <v>-3482.44775390625</v>
      </c>
      <c r="E13" s="2">
        <f t="shared" si="0"/>
        <v>-3209.2977539062499</v>
      </c>
      <c r="F13" s="2">
        <v>288</v>
      </c>
      <c r="G13" s="2">
        <f t="shared" si="1"/>
        <v>311.14999999999998</v>
      </c>
      <c r="H13" s="9">
        <v>789</v>
      </c>
      <c r="I13" s="9">
        <v>772</v>
      </c>
      <c r="J13" s="78">
        <v>793.42149532710289</v>
      </c>
      <c r="K13" s="9">
        <f t="shared" si="2"/>
        <v>3361.631508994762</v>
      </c>
      <c r="L13" s="9">
        <v>2000</v>
      </c>
      <c r="M13" s="9">
        <v>2000</v>
      </c>
      <c r="N13" s="9">
        <f t="shared" si="3"/>
        <v>6.6048463514527663E-3</v>
      </c>
      <c r="O13" s="9">
        <f t="shared" si="4"/>
        <v>0.2183511278573089</v>
      </c>
      <c r="P13" s="9">
        <f t="shared" si="5"/>
        <v>4.1539914160080293E-5</v>
      </c>
    </row>
    <row r="14" spans="1:16">
      <c r="A14" s="2"/>
      <c r="B14" s="7">
        <v>43629</v>
      </c>
      <c r="C14" s="6">
        <v>9.8564815199318023E-19</v>
      </c>
      <c r="D14" s="5">
        <v>-3360.99365234375</v>
      </c>
      <c r="E14" s="2">
        <f t="shared" si="0"/>
        <v>-3087.8436523437499</v>
      </c>
      <c r="F14" s="2">
        <v>288</v>
      </c>
      <c r="G14" s="2">
        <f t="shared" si="1"/>
        <v>311.14999999999998</v>
      </c>
      <c r="H14" s="9">
        <v>789</v>
      </c>
      <c r="I14" s="9">
        <v>772</v>
      </c>
      <c r="J14" s="78">
        <v>793.42149532710289</v>
      </c>
      <c r="K14" s="9">
        <f t="shared" si="2"/>
        <v>3272.4427519078286</v>
      </c>
      <c r="L14" s="9">
        <v>2000</v>
      </c>
      <c r="M14" s="9">
        <v>2000</v>
      </c>
      <c r="N14" s="9">
        <f t="shared" si="3"/>
        <v>2.0180054356991591E-18</v>
      </c>
      <c r="O14" s="9">
        <f t="shared" si="4"/>
        <v>6.6713703765443692E-17</v>
      </c>
      <c r="P14" s="9">
        <f t="shared" si="5"/>
        <v>1.2691858086158233E-20</v>
      </c>
    </row>
    <row r="15" spans="1:16">
      <c r="A15" s="2"/>
      <c r="B15" s="7">
        <v>43630</v>
      </c>
      <c r="C15" s="6">
        <v>9.8564815199318023E-19</v>
      </c>
      <c r="D15" s="5">
        <v>-3239.5400390625</v>
      </c>
      <c r="E15" s="2">
        <f t="shared" si="0"/>
        <v>-2966.3900390624999</v>
      </c>
      <c r="F15" s="2">
        <v>288</v>
      </c>
      <c r="G15" s="2">
        <f t="shared" si="1"/>
        <v>311.14999999999998</v>
      </c>
      <c r="H15" s="9">
        <v>789</v>
      </c>
      <c r="I15" s="9">
        <v>772</v>
      </c>
      <c r="J15" s="78">
        <v>793.42149532710289</v>
      </c>
      <c r="K15" s="9">
        <f t="shared" si="2"/>
        <v>3183.2543533859607</v>
      </c>
      <c r="L15" s="9">
        <v>2000</v>
      </c>
      <c r="M15" s="9">
        <v>2000</v>
      </c>
      <c r="N15" s="9">
        <f t="shared" si="3"/>
        <v>1.9903157223218627E-18</v>
      </c>
      <c r="O15" s="9">
        <f t="shared" si="4"/>
        <v>6.5798303190735633E-17</v>
      </c>
      <c r="P15" s="9">
        <f t="shared" si="5"/>
        <v>1.2517708945420519E-20</v>
      </c>
    </row>
    <row r="16" spans="1:16">
      <c r="A16" s="2"/>
      <c r="B16" s="7">
        <v>43631</v>
      </c>
      <c r="C16" s="6">
        <v>0.90719312493155158</v>
      </c>
      <c r="D16" s="5">
        <v>-3118.0859375</v>
      </c>
      <c r="E16" s="2">
        <f t="shared" si="0"/>
        <v>-2844.9359374999999</v>
      </c>
      <c r="F16" s="2">
        <v>288</v>
      </c>
      <c r="G16" s="2">
        <f t="shared" si="1"/>
        <v>311.14999999999998</v>
      </c>
      <c r="H16" s="9">
        <v>789</v>
      </c>
      <c r="I16" s="9">
        <v>772</v>
      </c>
      <c r="J16" s="78">
        <v>793.42149532710289</v>
      </c>
      <c r="K16" s="9">
        <f t="shared" si="2"/>
        <v>3094.0655962990277</v>
      </c>
      <c r="L16" s="9">
        <v>2000</v>
      </c>
      <c r="M16" s="9">
        <v>2000</v>
      </c>
      <c r="N16" s="9">
        <f t="shared" si="3"/>
        <v>1.8060463824610002</v>
      </c>
      <c r="O16" s="9">
        <f t="shared" si="4"/>
        <v>59.706500891762978</v>
      </c>
      <c r="P16" s="9">
        <f t="shared" si="5"/>
        <v>1.1358782279628932E-2</v>
      </c>
    </row>
    <row r="17" spans="1:16">
      <c r="A17" s="2"/>
      <c r="B17" s="7">
        <v>43632</v>
      </c>
      <c r="C17" s="6">
        <v>0.14957002630949515</v>
      </c>
      <c r="D17" s="5">
        <v>-2996.63232421875</v>
      </c>
      <c r="E17" s="2">
        <f t="shared" si="0"/>
        <v>-2723.4823242187499</v>
      </c>
      <c r="F17" s="2">
        <v>288</v>
      </c>
      <c r="G17" s="2">
        <f t="shared" si="1"/>
        <v>311.14999999999998</v>
      </c>
      <c r="H17" s="9">
        <v>789</v>
      </c>
      <c r="I17" s="9">
        <v>772</v>
      </c>
      <c r="J17" s="78">
        <v>793.42149532710289</v>
      </c>
      <c r="K17" s="9">
        <f t="shared" si="2"/>
        <v>3004.8771977771589</v>
      </c>
      <c r="L17" s="9">
        <v>2000</v>
      </c>
      <c r="M17" s="9">
        <v>2000</v>
      </c>
      <c r="N17" s="9">
        <f t="shared" si="3"/>
        <v>0.29344203443707484</v>
      </c>
      <c r="O17" s="9">
        <f t="shared" si="4"/>
        <v>9.7009674064537972</v>
      </c>
      <c r="P17" s="9">
        <f t="shared" si="5"/>
        <v>1.8455473863966971E-3</v>
      </c>
    </row>
    <row r="18" spans="1:16">
      <c r="A18" s="2"/>
      <c r="B18" s="7">
        <v>43633</v>
      </c>
      <c r="C18" s="6">
        <v>9.9765501023082209E-2</v>
      </c>
      <c r="D18" s="5">
        <v>-2875.17822265625</v>
      </c>
      <c r="E18" s="2">
        <f t="shared" si="0"/>
        <v>-2602.0282226562499</v>
      </c>
      <c r="F18" s="2">
        <v>288</v>
      </c>
      <c r="G18" s="2">
        <f t="shared" si="1"/>
        <v>311.14999999999998</v>
      </c>
      <c r="H18" s="9">
        <v>789</v>
      </c>
      <c r="I18" s="9">
        <v>772</v>
      </c>
      <c r="J18" s="78">
        <v>793.42149532710289</v>
      </c>
      <c r="K18" s="9">
        <f t="shared" si="2"/>
        <v>2915.6884406902259</v>
      </c>
      <c r="L18" s="9">
        <v>2000</v>
      </c>
      <c r="M18" s="9">
        <v>2000</v>
      </c>
      <c r="N18" s="9">
        <f t="shared" si="3"/>
        <v>0.19280368772602693</v>
      </c>
      <c r="O18" s="9">
        <f t="shared" si="4"/>
        <v>6.3739412591735034</v>
      </c>
      <c r="P18" s="9">
        <f t="shared" si="5"/>
        <v>1.2126018095976537E-3</v>
      </c>
    </row>
    <row r="19" spans="1:16">
      <c r="A19" s="2"/>
      <c r="B19" s="7">
        <v>43634</v>
      </c>
      <c r="C19" s="6">
        <v>9.1321694987563177E-28</v>
      </c>
      <c r="D19" s="5">
        <v>-2753.724609375</v>
      </c>
      <c r="E19" s="2">
        <f t="shared" si="0"/>
        <v>-2480.5746093749999</v>
      </c>
      <c r="F19" s="2">
        <v>288</v>
      </c>
      <c r="G19" s="2">
        <f t="shared" si="1"/>
        <v>311.14999999999998</v>
      </c>
      <c r="H19" s="9">
        <v>789</v>
      </c>
      <c r="I19" s="9">
        <v>772</v>
      </c>
      <c r="J19" s="78">
        <v>793.42149532710289</v>
      </c>
      <c r="K19" s="9">
        <f t="shared" si="2"/>
        <v>2826.5000421683576</v>
      </c>
      <c r="L19" s="9">
        <v>2000</v>
      </c>
      <c r="M19" s="9">
        <v>2000</v>
      </c>
      <c r="N19" s="9">
        <f t="shared" si="3"/>
        <v>1.7376521925109338E-27</v>
      </c>
      <c r="O19" s="9">
        <f t="shared" si="4"/>
        <v>5.7445441705851833E-26</v>
      </c>
      <c r="P19" s="9">
        <f t="shared" si="5"/>
        <v>1.09286301415782E-29</v>
      </c>
    </row>
    <row r="20" spans="1:16">
      <c r="A20" s="2"/>
      <c r="B20" s="7">
        <v>43635</v>
      </c>
      <c r="C20" s="6">
        <v>0.31777606280008547</v>
      </c>
      <c r="D20" s="5">
        <v>-2632.2705078125</v>
      </c>
      <c r="E20" s="2">
        <f t="shared" si="0"/>
        <v>-2359.1205078124999</v>
      </c>
      <c r="F20" s="2">
        <v>288</v>
      </c>
      <c r="G20" s="2">
        <f t="shared" si="1"/>
        <v>311.14999999999998</v>
      </c>
      <c r="H20" s="9">
        <v>789</v>
      </c>
      <c r="I20" s="9">
        <v>772</v>
      </c>
      <c r="J20" s="78">
        <v>793.42149532710289</v>
      </c>
      <c r="K20" s="9">
        <f t="shared" si="2"/>
        <v>2737.3112850814241</v>
      </c>
      <c r="L20" s="9">
        <v>2000</v>
      </c>
      <c r="M20" s="9">
        <v>2000</v>
      </c>
      <c r="N20" s="9">
        <f t="shared" si="3"/>
        <v>0.59504206023804884</v>
      </c>
      <c r="O20" s="9">
        <f t="shared" si="4"/>
        <v>19.671631717358032</v>
      </c>
      <c r="P20" s="9">
        <f t="shared" si="5"/>
        <v>3.7424028945789237E-3</v>
      </c>
    </row>
    <row r="21" spans="1:16">
      <c r="A21" s="2"/>
      <c r="B21" s="7">
        <v>43636</v>
      </c>
      <c r="C21" s="6">
        <v>0.53308364933507757</v>
      </c>
      <c r="D21" s="5">
        <v>-2510.81689453125</v>
      </c>
      <c r="E21" s="2">
        <f t="shared" si="0"/>
        <v>-2237.6668945312499</v>
      </c>
      <c r="F21" s="2">
        <v>288</v>
      </c>
      <c r="G21" s="2">
        <f t="shared" si="1"/>
        <v>311.14999999999998</v>
      </c>
      <c r="H21" s="9">
        <v>789</v>
      </c>
      <c r="I21" s="9">
        <v>772</v>
      </c>
      <c r="J21" s="78">
        <v>793.42149532710289</v>
      </c>
      <c r="K21" s="9">
        <f t="shared" si="2"/>
        <v>2648.1228865595558</v>
      </c>
      <c r="L21" s="9">
        <v>2000</v>
      </c>
      <c r="M21" s="9">
        <v>2000</v>
      </c>
      <c r="N21" s="9">
        <f t="shared" si="3"/>
        <v>0.98181309524887117</v>
      </c>
      <c r="O21" s="9">
        <f t="shared" si="4"/>
        <v>32.457983923503775</v>
      </c>
      <c r="P21" s="9">
        <f t="shared" si="5"/>
        <v>6.1749251273513911E-3</v>
      </c>
    </row>
    <row r="22" spans="1:16">
      <c r="A22" s="2"/>
      <c r="B22" s="7">
        <v>43637</v>
      </c>
      <c r="C22" s="6">
        <v>1.2198245635294743E-11</v>
      </c>
      <c r="D22" s="5">
        <v>-2389.36279296875</v>
      </c>
      <c r="E22" s="2">
        <f t="shared" si="0"/>
        <v>-2116.2127929687499</v>
      </c>
      <c r="F22" s="2">
        <v>288</v>
      </c>
      <c r="G22" s="2">
        <f t="shared" si="1"/>
        <v>311.14999999999998</v>
      </c>
      <c r="H22" s="9">
        <v>789</v>
      </c>
      <c r="I22" s="9">
        <v>772</v>
      </c>
      <c r="J22" s="78">
        <v>793.42149532710289</v>
      </c>
      <c r="K22" s="9">
        <f t="shared" si="2"/>
        <v>2558.9341294726228</v>
      </c>
      <c r="L22" s="9">
        <v>2000</v>
      </c>
      <c r="M22" s="9">
        <v>2000</v>
      </c>
      <c r="N22" s="9">
        <f t="shared" si="3"/>
        <v>2.2084690568370975E-11</v>
      </c>
      <c r="O22" s="9">
        <f t="shared" si="4"/>
        <v>7.3010284227471942E-10</v>
      </c>
      <c r="P22" s="9">
        <f t="shared" si="5"/>
        <v>1.3889742495830803E-13</v>
      </c>
    </row>
    <row r="23" spans="1:16">
      <c r="A23" s="2"/>
      <c r="B23" s="7">
        <v>43638</v>
      </c>
      <c r="C23" s="6">
        <v>0.10392024553573176</v>
      </c>
      <c r="D23" s="5">
        <v>-2267.9091796875</v>
      </c>
      <c r="E23" s="2">
        <f t="shared" si="0"/>
        <v>-1994.7591796874999</v>
      </c>
      <c r="F23" s="2">
        <v>288</v>
      </c>
      <c r="G23" s="2">
        <f t="shared" si="1"/>
        <v>311.14999999999998</v>
      </c>
      <c r="H23" s="9">
        <v>789</v>
      </c>
      <c r="I23" s="9">
        <v>772</v>
      </c>
      <c r="J23" s="78">
        <v>793.42149532710289</v>
      </c>
      <c r="K23" s="9">
        <f t="shared" si="2"/>
        <v>2469.7457309507545</v>
      </c>
      <c r="L23" s="9">
        <v>2000</v>
      </c>
      <c r="M23" s="9">
        <v>2000</v>
      </c>
      <c r="N23" s="9">
        <f t="shared" si="3"/>
        <v>0.18483775147876449</v>
      </c>
      <c r="O23" s="9">
        <f t="shared" si="4"/>
        <v>6.1105935487991978</v>
      </c>
      <c r="P23" s="9">
        <f t="shared" si="5"/>
        <v>1.1625015816274496E-3</v>
      </c>
    </row>
    <row r="24" spans="1:16">
      <c r="A24" s="2"/>
      <c r="B24" s="7">
        <v>43639</v>
      </c>
      <c r="C24" s="6">
        <v>6.0591105742127467E-26</v>
      </c>
      <c r="D24" s="5">
        <v>-2146.455078125</v>
      </c>
      <c r="E24" s="2">
        <f t="shared" si="0"/>
        <v>-1873.3050781249999</v>
      </c>
      <c r="F24" s="2">
        <v>288</v>
      </c>
      <c r="G24" s="2">
        <f t="shared" si="1"/>
        <v>311.14999999999998</v>
      </c>
      <c r="H24" s="9">
        <v>789</v>
      </c>
      <c r="I24" s="9">
        <v>772</v>
      </c>
      <c r="J24" s="78">
        <v>793.42149532710289</v>
      </c>
      <c r="K24" s="9">
        <f t="shared" si="2"/>
        <v>2380.5569738638214</v>
      </c>
      <c r="L24" s="9">
        <v>2000</v>
      </c>
      <c r="M24" s="9">
        <v>2000</v>
      </c>
      <c r="N24" s="9">
        <f t="shared" si="3"/>
        <v>1.0580655127041473E-25</v>
      </c>
      <c r="O24" s="9">
        <f t="shared" si="4"/>
        <v>3.4978830051823424E-24</v>
      </c>
      <c r="P24" s="9">
        <f t="shared" si="5"/>
        <v>6.6545000799002972E-28</v>
      </c>
    </row>
    <row r="25" spans="1:16">
      <c r="A25" s="2"/>
      <c r="B25" s="7">
        <v>43640</v>
      </c>
      <c r="C25" s="6">
        <v>0.52230558773511659</v>
      </c>
      <c r="D25" s="5">
        <v>-2025.0013427734375</v>
      </c>
      <c r="E25" s="2">
        <f t="shared" si="0"/>
        <v>-1751.8513427734374</v>
      </c>
      <c r="F25" s="2">
        <v>288</v>
      </c>
      <c r="G25" s="2">
        <f t="shared" si="1"/>
        <v>311.14999999999998</v>
      </c>
      <c r="H25" s="9">
        <v>789</v>
      </c>
      <c r="I25" s="9">
        <v>772</v>
      </c>
      <c r="J25" s="78">
        <v>793.42149532710289</v>
      </c>
      <c r="K25" s="9">
        <f t="shared" si="2"/>
        <v>2291.368485700687</v>
      </c>
      <c r="L25" s="9">
        <v>2000</v>
      </c>
      <c r="M25" s="9">
        <v>2000</v>
      </c>
      <c r="N25" s="9">
        <f t="shared" si="3"/>
        <v>0.89482174799886838</v>
      </c>
      <c r="O25" s="9">
        <f t="shared" si="4"/>
        <v>29.582117056186423</v>
      </c>
      <c r="P25" s="9">
        <f t="shared" si="5"/>
        <v>5.6278097358419396E-3</v>
      </c>
    </row>
    <row r="26" spans="1:16">
      <c r="A26" s="2"/>
      <c r="B26" s="7">
        <v>43641</v>
      </c>
      <c r="C26" s="6">
        <v>1.1185187226831292E-28</v>
      </c>
      <c r="D26" s="5">
        <v>-1903.5474853515625</v>
      </c>
      <c r="E26" s="2">
        <f t="shared" si="0"/>
        <v>-1630.3974853515624</v>
      </c>
      <c r="F26" s="2">
        <v>288</v>
      </c>
      <c r="G26" s="2">
        <f t="shared" si="1"/>
        <v>311.14999999999998</v>
      </c>
      <c r="H26" s="9">
        <v>789</v>
      </c>
      <c r="I26" s="9">
        <v>772</v>
      </c>
      <c r="J26" s="78">
        <v>793.42149532710289</v>
      </c>
      <c r="K26" s="9">
        <f t="shared" si="2"/>
        <v>2202.1799078962863</v>
      </c>
      <c r="L26" s="9">
        <v>2000</v>
      </c>
      <c r="M26" s="9">
        <v>2000</v>
      </c>
      <c r="N26" s="9">
        <f t="shared" si="3"/>
        <v>1.8785988273216049E-28</v>
      </c>
      <c r="O26" s="9">
        <f t="shared" si="4"/>
        <v>6.2105028778885406E-27</v>
      </c>
      <c r="P26" s="9">
        <f t="shared" si="5"/>
        <v>1.1815086964286823E-30</v>
      </c>
    </row>
    <row r="27" spans="1:16">
      <c r="A27" s="2"/>
      <c r="B27" s="7">
        <v>43642</v>
      </c>
      <c r="C27" s="6">
        <v>1.0760785776216542</v>
      </c>
      <c r="D27" s="5">
        <v>-1782.0936279296875</v>
      </c>
      <c r="E27" s="2">
        <f t="shared" si="0"/>
        <v>-1508.9436279296874</v>
      </c>
      <c r="F27" s="2">
        <v>288</v>
      </c>
      <c r="G27" s="2">
        <f t="shared" si="1"/>
        <v>311.14999999999998</v>
      </c>
      <c r="H27" s="9">
        <v>789</v>
      </c>
      <c r="I27" s="9">
        <v>772</v>
      </c>
      <c r="J27" s="78">
        <v>793.42149532710289</v>
      </c>
      <c r="K27" s="9">
        <f t="shared" si="2"/>
        <v>2112.9913300918856</v>
      </c>
      <c r="L27" s="9">
        <v>2000</v>
      </c>
      <c r="M27" s="9">
        <v>2000</v>
      </c>
      <c r="N27" s="9">
        <f t="shared" si="3"/>
        <v>1.7703422496704933</v>
      </c>
      <c r="O27" s="9">
        <f t="shared" si="4"/>
        <v>58.526149790596257</v>
      </c>
      <c r="P27" s="9">
        <f t="shared" si="5"/>
        <v>1.1134227985349014E-2</v>
      </c>
    </row>
    <row r="28" spans="1:16">
      <c r="A28" s="2"/>
      <c r="B28" s="7">
        <v>43643</v>
      </c>
      <c r="C28" s="6">
        <v>1.6263417192950849E-27</v>
      </c>
      <c r="D28" s="5">
        <v>-1660.6397705078125</v>
      </c>
      <c r="E28" s="2">
        <f t="shared" si="0"/>
        <v>-1387.4897705078124</v>
      </c>
      <c r="F28" s="2">
        <v>288</v>
      </c>
      <c r="G28" s="2">
        <f t="shared" si="1"/>
        <v>311.14999999999998</v>
      </c>
      <c r="H28" s="9">
        <v>789</v>
      </c>
      <c r="I28" s="9">
        <v>772</v>
      </c>
      <c r="J28" s="78">
        <v>793.42149532710289</v>
      </c>
      <c r="K28" s="9">
        <f t="shared" si="2"/>
        <v>2023.8027522874845</v>
      </c>
      <c r="L28" s="9">
        <v>2000</v>
      </c>
      <c r="M28" s="9">
        <v>2000</v>
      </c>
      <c r="N28" s="9">
        <f t="shared" si="3"/>
        <v>2.618546465302442E-27</v>
      </c>
      <c r="O28" s="9">
        <f t="shared" si="4"/>
        <v>8.6567127170156807E-26</v>
      </c>
      <c r="P28" s="9">
        <f t="shared" si="5"/>
        <v>1.646884569372605E-29</v>
      </c>
    </row>
    <row r="29" spans="1:16">
      <c r="A29" s="2"/>
      <c r="B29" s="7">
        <v>43644</v>
      </c>
      <c r="C29" s="6">
        <v>1.6263417192950849E-27</v>
      </c>
      <c r="D29" s="5">
        <v>-1539.1859130859375</v>
      </c>
      <c r="E29" s="2">
        <f t="shared" si="0"/>
        <v>-1266.0359130859374</v>
      </c>
      <c r="F29" s="2">
        <v>288</v>
      </c>
      <c r="G29" s="2">
        <f t="shared" si="1"/>
        <v>311.14999999999998</v>
      </c>
      <c r="H29" s="9">
        <v>789</v>
      </c>
      <c r="I29" s="9">
        <v>772</v>
      </c>
      <c r="J29" s="78">
        <v>793.42149532710289</v>
      </c>
      <c r="K29" s="9">
        <f t="shared" si="2"/>
        <v>1934.6141744830838</v>
      </c>
      <c r="L29" s="9">
        <v>2000</v>
      </c>
      <c r="M29" s="9">
        <v>2000</v>
      </c>
      <c r="N29" s="9">
        <f t="shared" si="3"/>
        <v>2.5601969528401455E-27</v>
      </c>
      <c r="O29" s="9">
        <f t="shared" si="4"/>
        <v>8.4638137277263354E-26</v>
      </c>
      <c r="P29" s="9">
        <f t="shared" si="5"/>
        <v>1.6101867627925443E-29</v>
      </c>
    </row>
    <row r="30" spans="1:16">
      <c r="A30" s="2"/>
      <c r="B30" s="7">
        <v>43645</v>
      </c>
      <c r="C30" s="6">
        <v>1.6263417192950849E-27</v>
      </c>
      <c r="D30" s="5">
        <v>-1417.7320556640625</v>
      </c>
      <c r="E30" s="2">
        <f t="shared" si="0"/>
        <v>-1144.5820556640624</v>
      </c>
      <c r="F30" s="2">
        <v>288</v>
      </c>
      <c r="G30" s="2">
        <f t="shared" si="1"/>
        <v>311.14999999999998</v>
      </c>
      <c r="H30" s="9">
        <v>789</v>
      </c>
      <c r="I30" s="9">
        <v>772</v>
      </c>
      <c r="J30" s="78">
        <v>793.42149532710289</v>
      </c>
      <c r="K30" s="9">
        <f t="shared" si="2"/>
        <v>1845.4255966786832</v>
      </c>
      <c r="L30" s="9">
        <v>2000</v>
      </c>
      <c r="M30" s="9">
        <v>2000</v>
      </c>
      <c r="N30" s="9">
        <f t="shared" si="3"/>
        <v>2.5004862094632754E-27</v>
      </c>
      <c r="O30" s="9">
        <f t="shared" si="4"/>
        <v>8.2664146139881313E-26</v>
      </c>
      <c r="P30" s="9">
        <f t="shared" si="5"/>
        <v>1.5726328361404248E-29</v>
      </c>
    </row>
    <row r="31" spans="1:16">
      <c r="A31" s="2"/>
      <c r="B31" s="7">
        <v>43646</v>
      </c>
      <c r="C31" s="6">
        <v>1.6263417192950849E-27</v>
      </c>
      <c r="D31" s="5">
        <v>-1296.2781982421875</v>
      </c>
      <c r="E31" s="2">
        <f t="shared" si="0"/>
        <v>-1023.1281982421875</v>
      </c>
      <c r="F31" s="2">
        <v>288</v>
      </c>
      <c r="G31" s="2">
        <f t="shared" si="1"/>
        <v>311.14999999999998</v>
      </c>
      <c r="H31" s="9">
        <v>789</v>
      </c>
      <c r="I31" s="9">
        <v>772</v>
      </c>
      <c r="J31" s="78">
        <v>793.42149532710289</v>
      </c>
      <c r="K31" s="9">
        <f t="shared" si="2"/>
        <v>1756.2370188742825</v>
      </c>
      <c r="L31" s="9">
        <v>2000</v>
      </c>
      <c r="M31" s="9">
        <v>2000</v>
      </c>
      <c r="N31" s="9">
        <f t="shared" si="3"/>
        <v>2.4393142745657174E-27</v>
      </c>
      <c r="O31" s="9">
        <f t="shared" si="4"/>
        <v>8.064184913744494E-26</v>
      </c>
      <c r="P31" s="9">
        <f t="shared" si="5"/>
        <v>1.5341599211105142E-29</v>
      </c>
    </row>
    <row r="32" spans="1:16">
      <c r="A32" s="2"/>
      <c r="B32" s="7">
        <v>43647</v>
      </c>
      <c r="C32" s="6">
        <v>1.6263417192950849E-27</v>
      </c>
      <c r="D32" s="5">
        <v>-1174.8243408203125</v>
      </c>
      <c r="E32" s="2">
        <f t="shared" si="0"/>
        <v>-901.67434082031252</v>
      </c>
      <c r="F32" s="2">
        <v>288</v>
      </c>
      <c r="G32" s="2">
        <f t="shared" si="1"/>
        <v>311.14999999999998</v>
      </c>
      <c r="H32" s="9">
        <v>789</v>
      </c>
      <c r="I32" s="9">
        <v>772</v>
      </c>
      <c r="J32" s="78">
        <v>793.42149532710289</v>
      </c>
      <c r="K32" s="9">
        <f t="shared" si="2"/>
        <v>1667.0484410698818</v>
      </c>
      <c r="L32" s="9">
        <v>2000</v>
      </c>
      <c r="M32" s="9">
        <v>2000</v>
      </c>
      <c r="N32" s="9">
        <f t="shared" si="3"/>
        <v>2.3765683193386479E-27</v>
      </c>
      <c r="O32" s="9">
        <f t="shared" si="4"/>
        <v>7.8567516236528736E-26</v>
      </c>
      <c r="P32" s="9">
        <f t="shared" si="5"/>
        <v>1.4946970561878288E-29</v>
      </c>
    </row>
    <row r="33" spans="1:16">
      <c r="A33" s="2"/>
      <c r="B33" s="7">
        <v>43648</v>
      </c>
      <c r="C33" s="6">
        <v>1.6263417192950849E-27</v>
      </c>
      <c r="D33" s="5">
        <v>-1053.3704833984375</v>
      </c>
      <c r="E33" s="2">
        <f t="shared" si="0"/>
        <v>-780.22048339843752</v>
      </c>
      <c r="F33" s="2">
        <v>288</v>
      </c>
      <c r="G33" s="2">
        <f t="shared" si="1"/>
        <v>311.14999999999998</v>
      </c>
      <c r="H33" s="9">
        <v>789</v>
      </c>
      <c r="I33" s="9">
        <v>772</v>
      </c>
      <c r="J33" s="78">
        <v>793.42149532710289</v>
      </c>
      <c r="K33" s="9">
        <f t="shared" si="2"/>
        <v>1577.8598632654812</v>
      </c>
      <c r="L33" s="9">
        <v>2000</v>
      </c>
      <c r="M33" s="9">
        <v>2000</v>
      </c>
      <c r="N33" s="9">
        <f t="shared" si="3"/>
        <v>2.3121202007828614E-27</v>
      </c>
      <c r="O33" s="9">
        <f t="shared" si="4"/>
        <v>7.64369111283808E-26</v>
      </c>
      <c r="P33" s="9">
        <f t="shared" si="5"/>
        <v>1.4541636482911077E-29</v>
      </c>
    </row>
    <row r="34" spans="1:16">
      <c r="A34" s="2"/>
      <c r="B34" s="7">
        <v>43649</v>
      </c>
      <c r="C34" s="6">
        <v>1.6263417192950849E-27</v>
      </c>
      <c r="D34" s="5">
        <v>-931.9166259765625</v>
      </c>
      <c r="E34" s="2">
        <f t="shared" si="0"/>
        <v>-658.76662597656252</v>
      </c>
      <c r="F34" s="2">
        <v>288</v>
      </c>
      <c r="G34" s="2">
        <f t="shared" si="1"/>
        <v>311.14999999999998</v>
      </c>
      <c r="H34" s="9">
        <v>789</v>
      </c>
      <c r="I34" s="9">
        <v>772</v>
      </c>
      <c r="J34" s="78">
        <v>793.42149532710289</v>
      </c>
      <c r="K34" s="9">
        <f t="shared" si="2"/>
        <v>1488.6712854610805</v>
      </c>
      <c r="L34" s="9">
        <v>2000</v>
      </c>
      <c r="M34" s="9">
        <v>2000</v>
      </c>
      <c r="N34" s="9">
        <f t="shared" si="3"/>
        <v>2.2458233833612631E-27</v>
      </c>
      <c r="O34" s="9">
        <f t="shared" si="4"/>
        <v>7.4245189461127784E-26</v>
      </c>
      <c r="P34" s="9">
        <f t="shared" si="5"/>
        <v>1.4124675367051971E-29</v>
      </c>
    </row>
    <row r="35" spans="1:16">
      <c r="A35" s="2"/>
      <c r="B35" s="7">
        <v>43650</v>
      </c>
      <c r="C35" s="6">
        <v>3.5840708108018533</v>
      </c>
      <c r="D35" s="5">
        <v>-810.46270751953125</v>
      </c>
      <c r="E35" s="2">
        <f t="shared" si="0"/>
        <v>-537.31270751953127</v>
      </c>
      <c r="F35" s="2">
        <v>288</v>
      </c>
      <c r="G35" s="2">
        <f t="shared" si="1"/>
        <v>311.14999999999998</v>
      </c>
      <c r="H35" s="9">
        <v>789</v>
      </c>
      <c r="I35" s="9">
        <v>772</v>
      </c>
      <c r="J35" s="78">
        <v>793.42149532710289</v>
      </c>
      <c r="K35" s="9">
        <f t="shared" si="2"/>
        <v>1399.4826628360465</v>
      </c>
      <c r="L35" s="9">
        <v>2000</v>
      </c>
      <c r="M35" s="9">
        <v>2000</v>
      </c>
      <c r="N35" s="9">
        <f t="shared" si="3"/>
        <v>4.7987125261922303</v>
      </c>
      <c r="O35" s="9">
        <f t="shared" si="4"/>
        <v>158.64173617401411</v>
      </c>
      <c r="P35" s="9">
        <f t="shared" si="5"/>
        <v>3.0180581925737297E-2</v>
      </c>
    </row>
    <row r="36" spans="1:16">
      <c r="A36" s="2"/>
      <c r="B36" s="7">
        <v>43651</v>
      </c>
      <c r="C36" s="6">
        <v>0.25354472089704472</v>
      </c>
      <c r="D36" s="5">
        <v>-689.00885009765625</v>
      </c>
      <c r="E36" s="2">
        <f t="shared" si="0"/>
        <v>-415.85885009765627</v>
      </c>
      <c r="F36" s="2">
        <v>288</v>
      </c>
      <c r="G36" s="2">
        <f t="shared" si="1"/>
        <v>311.14999999999998</v>
      </c>
      <c r="H36" s="9">
        <v>789</v>
      </c>
      <c r="I36" s="9">
        <v>772</v>
      </c>
      <c r="J36" s="78">
        <v>793.42149532710289</v>
      </c>
      <c r="K36" s="9">
        <f t="shared" si="2"/>
        <v>1310.2940850316459</v>
      </c>
      <c r="L36" s="9">
        <v>2000</v>
      </c>
      <c r="M36" s="9">
        <v>2000</v>
      </c>
      <c r="N36" s="9">
        <f t="shared" si="3"/>
        <v>0.32847578074714379</v>
      </c>
      <c r="O36" s="9">
        <f t="shared" si="4"/>
        <v>10.859156047464017</v>
      </c>
      <c r="P36" s="9">
        <f t="shared" si="5"/>
        <v>2.0658854135040491E-3</v>
      </c>
    </row>
    <row r="37" spans="1:16">
      <c r="A37" s="2"/>
      <c r="B37" s="7">
        <v>43652</v>
      </c>
      <c r="C37" s="6">
        <v>0.5827776365796683</v>
      </c>
      <c r="D37" s="5">
        <v>-567.55499267578125</v>
      </c>
      <c r="E37" s="2">
        <f t="shared" si="0"/>
        <v>-294.40499267578127</v>
      </c>
      <c r="F37" s="2">
        <v>288</v>
      </c>
      <c r="G37" s="2">
        <f t="shared" si="1"/>
        <v>311.14999999999998</v>
      </c>
      <c r="H37" s="9">
        <v>789</v>
      </c>
      <c r="I37" s="9">
        <v>772</v>
      </c>
      <c r="J37" s="78">
        <v>793.42149532710289</v>
      </c>
      <c r="K37" s="9">
        <f t="shared" si="2"/>
        <v>1221.1055072272452</v>
      </c>
      <c r="L37" s="9">
        <v>2000</v>
      </c>
      <c r="M37" s="9">
        <v>2000</v>
      </c>
      <c r="N37" s="9">
        <f t="shared" si="3"/>
        <v>0.72885957538649837</v>
      </c>
      <c r="O37" s="9">
        <f t="shared" si="4"/>
        <v>24.095535591109698</v>
      </c>
      <c r="P37" s="9">
        <f t="shared" si="5"/>
        <v>4.5840224867075372E-3</v>
      </c>
    </row>
    <row r="38" spans="1:16">
      <c r="A38" s="2"/>
      <c r="B38" s="7">
        <v>43653</v>
      </c>
      <c r="C38" s="6">
        <v>1.0008378904949384</v>
      </c>
      <c r="D38" s="5">
        <v>-446.10113525390625</v>
      </c>
      <c r="E38" s="2">
        <f t="shared" si="0"/>
        <v>-172.95113525390627</v>
      </c>
      <c r="F38" s="2">
        <v>288</v>
      </c>
      <c r="G38" s="2">
        <f t="shared" si="1"/>
        <v>311.14999999999998</v>
      </c>
      <c r="H38" s="9">
        <v>789</v>
      </c>
      <c r="I38" s="9">
        <v>772</v>
      </c>
      <c r="J38" s="78">
        <v>793.42149532710289</v>
      </c>
      <c r="K38" s="9">
        <f t="shared" si="2"/>
        <v>1131.9169294228443</v>
      </c>
      <c r="L38" s="9">
        <v>2000</v>
      </c>
      <c r="M38" s="9">
        <v>2000</v>
      </c>
      <c r="N38" s="9">
        <f t="shared" si="3"/>
        <v>1.2051341893412069</v>
      </c>
      <c r="O38" s="9">
        <f t="shared" si="4"/>
        <v>39.840807107371511</v>
      </c>
      <c r="P38" s="9">
        <f t="shared" si="5"/>
        <v>7.5794603103220559E-3</v>
      </c>
    </row>
    <row r="39" spans="1:16">
      <c r="A39" s="2"/>
      <c r="B39" s="7">
        <v>43654</v>
      </c>
      <c r="C39" s="6">
        <v>1.5526618855475944</v>
      </c>
      <c r="D39" s="5">
        <v>-324.64727783203125</v>
      </c>
      <c r="E39" s="2">
        <f t="shared" si="0"/>
        <v>-51.497277832031273</v>
      </c>
      <c r="F39" s="2">
        <v>288</v>
      </c>
      <c r="G39" s="2">
        <f t="shared" si="1"/>
        <v>311.14999999999998</v>
      </c>
      <c r="H39" s="9">
        <v>789</v>
      </c>
      <c r="I39" s="9">
        <v>772</v>
      </c>
      <c r="J39" s="78">
        <v>793.42149532710289</v>
      </c>
      <c r="K39" s="9">
        <f t="shared" si="2"/>
        <v>1042.7283516184436</v>
      </c>
      <c r="L39" s="9">
        <v>2000</v>
      </c>
      <c r="M39" s="9">
        <v>2000</v>
      </c>
      <c r="N39" s="9">
        <f t="shared" si="3"/>
        <v>1.7944314574002254</v>
      </c>
      <c r="O39" s="9">
        <f t="shared" si="4"/>
        <v>59.322520424686637</v>
      </c>
      <c r="P39" s="9">
        <f t="shared" si="5"/>
        <v>1.1285732436479404E-2</v>
      </c>
    </row>
    <row r="40" spans="1:16">
      <c r="A40" s="2"/>
      <c r="B40" s="7">
        <v>43655</v>
      </c>
      <c r="C40" s="6">
        <v>1.7083875837732971</v>
      </c>
      <c r="D40" s="5">
        <v>-203.19342041015625</v>
      </c>
      <c r="E40" s="2">
        <f t="shared" si="0"/>
        <v>69.956579589843727</v>
      </c>
      <c r="F40" s="2">
        <v>288</v>
      </c>
      <c r="G40" s="2">
        <f t="shared" si="1"/>
        <v>311.14999999999998</v>
      </c>
      <c r="H40" s="9">
        <v>789</v>
      </c>
      <c r="I40" s="9">
        <v>772</v>
      </c>
      <c r="J40" s="78">
        <v>793.42149532710289</v>
      </c>
      <c r="K40" s="9">
        <f t="shared" si="2"/>
        <v>953.53977381404286</v>
      </c>
      <c r="L40" s="9">
        <v>2000</v>
      </c>
      <c r="M40" s="9">
        <v>2000</v>
      </c>
      <c r="N40" s="9">
        <f t="shared" si="3"/>
        <v>1.8880791820424665</v>
      </c>
      <c r="O40" s="9">
        <f t="shared" si="4"/>
        <v>62.418441996337798</v>
      </c>
      <c r="P40" s="9">
        <f t="shared" si="5"/>
        <v>1.1874711836745072E-2</v>
      </c>
    </row>
    <row r="41" spans="1:16">
      <c r="A41" s="2"/>
      <c r="B41" s="7">
        <v>43656</v>
      </c>
      <c r="C41" s="6">
        <v>0.66701364252919348</v>
      </c>
      <c r="D41" s="5">
        <v>-81.739547729492188</v>
      </c>
      <c r="E41" s="2">
        <f t="shared" si="0"/>
        <v>191.41045227050779</v>
      </c>
      <c r="F41" s="2">
        <v>288</v>
      </c>
      <c r="G41" s="2">
        <f t="shared" si="1"/>
        <v>311.14999999999998</v>
      </c>
      <c r="H41" s="9">
        <v>789</v>
      </c>
      <c r="I41" s="9">
        <v>772</v>
      </c>
      <c r="J41" s="78">
        <v>793.42149532710289</v>
      </c>
      <c r="K41" s="9">
        <f t="shared" si="2"/>
        <v>864.35118480448386</v>
      </c>
      <c r="L41" s="9">
        <v>2000</v>
      </c>
      <c r="M41" s="9">
        <v>2000</v>
      </c>
      <c r="N41" s="9">
        <f t="shared" si="3"/>
        <v>0.70184986931342086</v>
      </c>
      <c r="O41" s="9">
        <f t="shared" si="4"/>
        <v>23.20261553357442</v>
      </c>
      <c r="P41" s="9">
        <f t="shared" si="5"/>
        <v>4.4141501214680556E-3</v>
      </c>
    </row>
    <row r="42" spans="1:16">
      <c r="A42" s="2"/>
      <c r="B42" s="7">
        <v>43657</v>
      </c>
      <c r="C42" s="6">
        <v>0.51449006575125233</v>
      </c>
      <c r="D42" s="5">
        <v>19.915190083362447</v>
      </c>
      <c r="E42" s="2">
        <f t="shared" si="0"/>
        <v>293.06519008336244</v>
      </c>
      <c r="F42" s="2">
        <v>288</v>
      </c>
      <c r="G42" s="2">
        <f t="shared" si="1"/>
        <v>311.14999999999998</v>
      </c>
      <c r="H42" s="9">
        <v>789</v>
      </c>
      <c r="I42" s="9">
        <v>772</v>
      </c>
      <c r="J42" s="78">
        <v>793.42149532710289</v>
      </c>
      <c r="K42" s="9">
        <f t="shared" si="2"/>
        <v>789.70191729612395</v>
      </c>
      <c r="L42" s="9">
        <v>2000</v>
      </c>
      <c r="M42" s="9">
        <v>2000</v>
      </c>
      <c r="N42" s="9">
        <f t="shared" si="3"/>
        <v>0.51745546795440611</v>
      </c>
      <c r="O42" s="9">
        <f t="shared" si="4"/>
        <v>17.106678797898777</v>
      </c>
      <c r="P42" s="9">
        <f t="shared" si="5"/>
        <v>3.2544369053736232E-3</v>
      </c>
    </row>
    <row r="43" spans="1:16">
      <c r="A43" s="2"/>
      <c r="B43" s="7">
        <v>43658</v>
      </c>
      <c r="C43" s="6">
        <v>5.4810016072132718E-32</v>
      </c>
      <c r="D43" s="5">
        <v>31.052776505108284</v>
      </c>
      <c r="E43" s="2">
        <f t="shared" si="0"/>
        <v>304.20277650510826</v>
      </c>
      <c r="F43" s="2">
        <v>288</v>
      </c>
      <c r="G43" s="2">
        <f t="shared" si="1"/>
        <v>311.14999999999998</v>
      </c>
      <c r="H43" s="9">
        <v>789</v>
      </c>
      <c r="I43" s="9">
        <v>772</v>
      </c>
      <c r="J43" s="78">
        <v>793.42149532710289</v>
      </c>
      <c r="K43" s="9">
        <f t="shared" si="2"/>
        <v>781.52312813112701</v>
      </c>
      <c r="L43" s="9">
        <v>2000</v>
      </c>
      <c r="M43" s="9">
        <v>2000</v>
      </c>
      <c r="N43" s="9">
        <f t="shared" si="3"/>
        <v>5.483972114067341E-32</v>
      </c>
      <c r="O43" s="9">
        <f t="shared" si="4"/>
        <v>1.8129588979481014E-30</v>
      </c>
      <c r="P43" s="9">
        <f t="shared" si="5"/>
        <v>3.4490390654511578E-34</v>
      </c>
    </row>
    <row r="44" spans="1:16">
      <c r="A44" s="2"/>
      <c r="B44" s="7">
        <v>43659</v>
      </c>
      <c r="C44" s="6">
        <v>5.4810016072132718E-32</v>
      </c>
      <c r="D44" s="5">
        <v>31.232506280342669</v>
      </c>
      <c r="E44" s="2">
        <f t="shared" si="0"/>
        <v>304.38250628034262</v>
      </c>
      <c r="F44" s="2">
        <v>288</v>
      </c>
      <c r="G44" s="2">
        <f t="shared" si="1"/>
        <v>311.14999999999998</v>
      </c>
      <c r="H44" s="9">
        <v>789</v>
      </c>
      <c r="I44" s="9">
        <v>772</v>
      </c>
      <c r="J44" s="78">
        <v>793.42149532710289</v>
      </c>
      <c r="K44" s="9">
        <f t="shared" si="2"/>
        <v>781.39114514283403</v>
      </c>
      <c r="L44" s="9">
        <v>2000</v>
      </c>
      <c r="M44" s="9">
        <v>2000</v>
      </c>
      <c r="N44" s="9">
        <f t="shared" si="3"/>
        <v>5.4835090301468752E-32</v>
      </c>
      <c r="O44" s="9">
        <f t="shared" si="4"/>
        <v>1.8128058059745024E-30</v>
      </c>
      <c r="P44" s="9">
        <f t="shared" si="5"/>
        <v>3.4487478177024374E-34</v>
      </c>
    </row>
    <row r="45" spans="1:16">
      <c r="A45" s="2"/>
      <c r="B45" s="7">
        <v>43660</v>
      </c>
      <c r="C45" s="6">
        <v>5.4810016072132718E-32</v>
      </c>
      <c r="D45" s="5">
        <v>30.944634320051616</v>
      </c>
      <c r="E45" s="2">
        <f t="shared" si="0"/>
        <v>304.09463432005157</v>
      </c>
      <c r="F45" s="2">
        <v>288</v>
      </c>
      <c r="G45" s="2">
        <f t="shared" si="1"/>
        <v>311.14999999999998</v>
      </c>
      <c r="H45" s="9">
        <v>789</v>
      </c>
      <c r="I45" s="9">
        <v>772</v>
      </c>
      <c r="J45" s="78">
        <v>793.42149532710289</v>
      </c>
      <c r="K45" s="9">
        <f t="shared" si="2"/>
        <v>781.60254139877122</v>
      </c>
      <c r="L45" s="9">
        <v>2000</v>
      </c>
      <c r="M45" s="9">
        <v>2000</v>
      </c>
      <c r="N45" s="9">
        <f t="shared" si="3"/>
        <v>5.4842507296750972E-32</v>
      </c>
      <c r="O45" s="9">
        <f t="shared" si="4"/>
        <v>1.8130510061198212E-30</v>
      </c>
      <c r="P45" s="9">
        <f t="shared" si="5"/>
        <v>3.4492142953931429E-34</v>
      </c>
    </row>
    <row r="46" spans="1:16">
      <c r="A46" s="2"/>
      <c r="B46" s="7">
        <v>43661</v>
      </c>
      <c r="C46" s="6">
        <v>1.3510493613693577</v>
      </c>
      <c r="D46" s="5">
        <v>30.77418069620926</v>
      </c>
      <c r="E46" s="2">
        <f t="shared" si="0"/>
        <v>303.92418069620925</v>
      </c>
      <c r="F46" s="2">
        <v>288</v>
      </c>
      <c r="G46" s="2">
        <f t="shared" si="1"/>
        <v>311.14999999999998</v>
      </c>
      <c r="H46" s="9">
        <v>789</v>
      </c>
      <c r="I46" s="9">
        <v>772</v>
      </c>
      <c r="J46" s="78">
        <v>793.42149532710289</v>
      </c>
      <c r="K46" s="9">
        <f t="shared" si="2"/>
        <v>781.72771252643088</v>
      </c>
      <c r="L46" s="9">
        <v>2000</v>
      </c>
      <c r="M46" s="9">
        <v>2000</v>
      </c>
      <c r="N46" s="9">
        <f t="shared" si="3"/>
        <v>1.3519585025589258</v>
      </c>
      <c r="O46" s="9">
        <f t="shared" si="4"/>
        <v>44.694705696687237</v>
      </c>
      <c r="P46" s="9">
        <f t="shared" si="5"/>
        <v>8.5028836638926155E-3</v>
      </c>
    </row>
    <row r="47" spans="1:16">
      <c r="A47" s="2"/>
      <c r="B47" s="7">
        <v>43662</v>
      </c>
      <c r="C47" s="6">
        <v>2.3211755468467041E-28</v>
      </c>
      <c r="D47" s="5">
        <v>29.133211594621343</v>
      </c>
      <c r="E47" s="2">
        <f t="shared" si="0"/>
        <v>302.28321159462132</v>
      </c>
      <c r="F47" s="2">
        <v>288</v>
      </c>
      <c r="G47" s="2">
        <f t="shared" si="1"/>
        <v>311.14999999999998</v>
      </c>
      <c r="H47" s="9">
        <v>789</v>
      </c>
      <c r="I47" s="9">
        <v>772</v>
      </c>
      <c r="J47" s="78">
        <v>793.42149532710289</v>
      </c>
      <c r="K47" s="9">
        <f t="shared" si="2"/>
        <v>782.93274383213259</v>
      </c>
      <c r="L47" s="9">
        <v>2000</v>
      </c>
      <c r="M47" s="9">
        <v>2000</v>
      </c>
      <c r="N47" s="9">
        <f t="shared" si="3"/>
        <v>2.3245270579886818E-28</v>
      </c>
      <c r="O47" s="9">
        <f t="shared" si="4"/>
        <v>7.684707226157046E-27</v>
      </c>
      <c r="P47" s="9">
        <f t="shared" si="5"/>
        <v>1.4619667031375356E-30</v>
      </c>
    </row>
    <row r="48" spans="1:16">
      <c r="A48" s="2"/>
      <c r="B48" s="7">
        <v>43663</v>
      </c>
      <c r="C48" s="6">
        <v>2.3211755468467037E-28</v>
      </c>
      <c r="D48" s="5">
        <v>29.399333730097158</v>
      </c>
      <c r="E48" s="2">
        <f t="shared" si="0"/>
        <v>302.54933373009715</v>
      </c>
      <c r="F48" s="2">
        <v>288</v>
      </c>
      <c r="G48" s="2">
        <f t="shared" si="1"/>
        <v>311.14999999999998</v>
      </c>
      <c r="H48" s="9">
        <v>789</v>
      </c>
      <c r="I48" s="9">
        <v>772</v>
      </c>
      <c r="J48" s="78">
        <v>793.42149532710289</v>
      </c>
      <c r="K48" s="9">
        <f t="shared" si="2"/>
        <v>782.73731936979607</v>
      </c>
      <c r="L48" s="9">
        <v>2000</v>
      </c>
      <c r="M48" s="9">
        <v>2000</v>
      </c>
      <c r="N48" s="9">
        <f t="shared" si="3"/>
        <v>2.324236932301213E-28</v>
      </c>
      <c r="O48" s="9">
        <f t="shared" si="4"/>
        <v>7.6837480930037779E-27</v>
      </c>
      <c r="P48" s="9">
        <f t="shared" si="5"/>
        <v>1.4617842341517062E-30</v>
      </c>
    </row>
    <row r="49" spans="1:16">
      <c r="A49" s="2"/>
      <c r="B49" s="7">
        <v>43664</v>
      </c>
      <c r="C49" s="6">
        <v>2.3211755468467037E-28</v>
      </c>
      <c r="D49" s="5">
        <v>26.238638755833669</v>
      </c>
      <c r="E49" s="2">
        <f t="shared" si="0"/>
        <v>299.38863875583365</v>
      </c>
      <c r="F49" s="2">
        <v>288</v>
      </c>
      <c r="G49" s="2">
        <f t="shared" si="1"/>
        <v>311.14999999999998</v>
      </c>
      <c r="H49" s="9">
        <v>789</v>
      </c>
      <c r="I49" s="9">
        <v>772</v>
      </c>
      <c r="J49" s="78">
        <v>793.42149532710289</v>
      </c>
      <c r="K49" s="9">
        <f t="shared" si="2"/>
        <v>785.05834807659869</v>
      </c>
      <c r="L49" s="9">
        <v>2000</v>
      </c>
      <c r="M49" s="9">
        <v>2000</v>
      </c>
      <c r="N49" s="9">
        <f t="shared" si="3"/>
        <v>2.3276803783318205E-28</v>
      </c>
      <c r="O49" s="9">
        <f t="shared" si="4"/>
        <v>7.6951318600816224E-27</v>
      </c>
      <c r="P49" s="9">
        <f t="shared" si="5"/>
        <v>1.4639499234791324E-30</v>
      </c>
    </row>
    <row r="50" spans="1:16">
      <c r="A50" s="2"/>
      <c r="B50" s="7">
        <v>43665</v>
      </c>
      <c r="C50" s="6">
        <v>0.18311354090826357</v>
      </c>
      <c r="D50" s="5">
        <v>26.938826453509197</v>
      </c>
      <c r="E50" s="2">
        <f t="shared" si="0"/>
        <v>300.08882645350917</v>
      </c>
      <c r="F50" s="2">
        <v>288</v>
      </c>
      <c r="G50" s="2">
        <f t="shared" si="1"/>
        <v>311.14999999999998</v>
      </c>
      <c r="H50" s="9">
        <v>789</v>
      </c>
      <c r="I50" s="9">
        <v>772</v>
      </c>
      <c r="J50" s="78">
        <v>793.42149532710289</v>
      </c>
      <c r="K50" s="9">
        <f t="shared" si="2"/>
        <v>784.54417136556265</v>
      </c>
      <c r="L50" s="9">
        <v>2000</v>
      </c>
      <c r="M50" s="9">
        <v>2000</v>
      </c>
      <c r="N50" s="9">
        <f t="shared" si="3"/>
        <v>0.18356655253747875</v>
      </c>
      <c r="O50" s="9">
        <f t="shared" si="4"/>
        <v>6.0685686919303157</v>
      </c>
      <c r="P50" s="9">
        <f t="shared" si="5"/>
        <v>1.1545066197325708E-3</v>
      </c>
    </row>
    <row r="51" spans="1:16">
      <c r="A51" s="2"/>
      <c r="B51" s="7">
        <v>43666</v>
      </c>
      <c r="C51" s="6">
        <v>8.7375228605095544E-31</v>
      </c>
      <c r="D51" s="5">
        <v>28.401291991361894</v>
      </c>
      <c r="E51" s="2">
        <f t="shared" si="0"/>
        <v>301.55129199136189</v>
      </c>
      <c r="F51" s="2">
        <v>288</v>
      </c>
      <c r="G51" s="2">
        <f t="shared" si="1"/>
        <v>311.14999999999998</v>
      </c>
      <c r="H51" s="9">
        <v>789</v>
      </c>
      <c r="I51" s="9">
        <v>772</v>
      </c>
      <c r="J51" s="78">
        <v>793.42149532710289</v>
      </c>
      <c r="K51" s="9">
        <f t="shared" si="2"/>
        <v>783.4702225904656</v>
      </c>
      <c r="L51" s="9">
        <v>2000</v>
      </c>
      <c r="M51" s="9">
        <v>2000</v>
      </c>
      <c r="N51" s="9">
        <f t="shared" si="3"/>
        <v>8.7531417852470842E-31</v>
      </c>
      <c r="O51" s="9">
        <f t="shared" si="4"/>
        <v>2.8937211850253699E-29</v>
      </c>
      <c r="P51" s="9">
        <f t="shared" si="5"/>
        <v>5.505120619652254E-33</v>
      </c>
    </row>
    <row r="52" spans="1:16">
      <c r="A52" s="2"/>
      <c r="B52" s="7">
        <v>43667</v>
      </c>
      <c r="C52" s="6">
        <v>1.0162279989984342</v>
      </c>
      <c r="D52" s="5">
        <v>28.974178442027814</v>
      </c>
      <c r="E52" s="2">
        <f t="shared" si="0"/>
        <v>302.12417844202781</v>
      </c>
      <c r="F52" s="2">
        <v>288</v>
      </c>
      <c r="G52" s="2">
        <f t="shared" si="1"/>
        <v>311.14999999999998</v>
      </c>
      <c r="H52" s="9">
        <v>789</v>
      </c>
      <c r="I52" s="9">
        <v>772</v>
      </c>
      <c r="J52" s="78">
        <v>793.42149532710289</v>
      </c>
      <c r="K52" s="9">
        <f t="shared" si="2"/>
        <v>783.04952843662886</v>
      </c>
      <c r="L52" s="9">
        <v>2000</v>
      </c>
      <c r="M52" s="9">
        <v>2000</v>
      </c>
      <c r="N52" s="9">
        <f t="shared" si="3"/>
        <v>1.0177712140379243</v>
      </c>
      <c r="O52" s="9">
        <f t="shared" si="4"/>
        <v>33.646731605952112</v>
      </c>
      <c r="P52" s="9">
        <f t="shared" si="5"/>
        <v>6.40107681784858E-3</v>
      </c>
    </row>
    <row r="53" spans="1:16">
      <c r="A53" s="2"/>
      <c r="B53" s="7">
        <v>43668</v>
      </c>
      <c r="C53" s="6">
        <v>5.2443527537077071E-30</v>
      </c>
      <c r="D53" s="5">
        <v>29.555053925183092</v>
      </c>
      <c r="E53" s="2">
        <f t="shared" si="0"/>
        <v>302.70505392518305</v>
      </c>
      <c r="F53" s="2">
        <v>288</v>
      </c>
      <c r="G53" s="2">
        <f t="shared" si="1"/>
        <v>311.14999999999998</v>
      </c>
      <c r="H53" s="9">
        <v>789</v>
      </c>
      <c r="I53" s="9">
        <v>772</v>
      </c>
      <c r="J53" s="78">
        <v>793.42149532710289</v>
      </c>
      <c r="K53" s="9">
        <f t="shared" si="2"/>
        <v>782.62296760666607</v>
      </c>
      <c r="L53" s="9">
        <v>2000</v>
      </c>
      <c r="M53" s="9">
        <v>2000</v>
      </c>
      <c r="N53" s="9">
        <f t="shared" si="3"/>
        <v>5.2508859026541479E-30</v>
      </c>
      <c r="O53" s="9">
        <f t="shared" si="4"/>
        <v>1.7359023936149412E-28</v>
      </c>
      <c r="P53" s="9">
        <f t="shared" si="5"/>
        <v>3.3024439639334264E-32</v>
      </c>
    </row>
    <row r="54" spans="1:16">
      <c r="A54" s="2"/>
      <c r="B54" s="7">
        <v>43669</v>
      </c>
      <c r="C54" s="6">
        <v>5.2443527537077071E-30</v>
      </c>
      <c r="D54" s="5">
        <v>29.44932466250884</v>
      </c>
      <c r="E54" s="2">
        <f t="shared" si="0"/>
        <v>302.59932466250882</v>
      </c>
      <c r="F54" s="2">
        <v>288</v>
      </c>
      <c r="G54" s="2">
        <f t="shared" si="1"/>
        <v>311.14999999999998</v>
      </c>
      <c r="H54" s="9">
        <v>789</v>
      </c>
      <c r="I54" s="9">
        <v>772</v>
      </c>
      <c r="J54" s="78">
        <v>793.42149532710289</v>
      </c>
      <c r="K54" s="9">
        <f t="shared" si="2"/>
        <v>782.70060896586529</v>
      </c>
      <c r="L54" s="9">
        <v>2000</v>
      </c>
      <c r="M54" s="9">
        <v>2000</v>
      </c>
      <c r="N54" s="9">
        <f t="shared" si="3"/>
        <v>5.2511463574482034E-30</v>
      </c>
      <c r="O54" s="9">
        <f t="shared" si="4"/>
        <v>1.7359884979616762E-28</v>
      </c>
      <c r="P54" s="9">
        <f t="shared" si="5"/>
        <v>3.3026077719800021E-32</v>
      </c>
    </row>
    <row r="55" spans="1:16">
      <c r="A55" s="2"/>
      <c r="B55" s="7">
        <v>43670</v>
      </c>
      <c r="C55" s="6">
        <v>5.2443527537077071E-30</v>
      </c>
      <c r="D55" s="5">
        <v>29.687729920369591</v>
      </c>
      <c r="E55" s="2">
        <f t="shared" si="0"/>
        <v>302.83772992036955</v>
      </c>
      <c r="F55" s="2">
        <v>288</v>
      </c>
      <c r="G55" s="2">
        <f t="shared" si="1"/>
        <v>311.14999999999998</v>
      </c>
      <c r="H55" s="9">
        <v>789</v>
      </c>
      <c r="I55" s="9">
        <v>772</v>
      </c>
      <c r="J55" s="78">
        <v>793.42149532710289</v>
      </c>
      <c r="K55" s="9">
        <f t="shared" si="2"/>
        <v>782.52553815015767</v>
      </c>
      <c r="L55" s="9">
        <v>2000</v>
      </c>
      <c r="M55" s="9">
        <v>2000</v>
      </c>
      <c r="N55" s="9">
        <f t="shared" si="3"/>
        <v>5.2505590486618954E-30</v>
      </c>
      <c r="O55" s="9">
        <f t="shared" si="4"/>
        <v>1.7357943382052381E-28</v>
      </c>
      <c r="P55" s="9">
        <f t="shared" si="5"/>
        <v>3.3022383953848397E-32</v>
      </c>
    </row>
    <row r="56" spans="1:16">
      <c r="A56" s="2"/>
      <c r="B56" s="7">
        <v>43671</v>
      </c>
      <c r="C56" s="6">
        <v>2.075119986457592</v>
      </c>
      <c r="D56" s="5">
        <v>30.769468831177146</v>
      </c>
      <c r="E56" s="2">
        <f t="shared" si="0"/>
        <v>303.91946883117714</v>
      </c>
      <c r="F56" s="2">
        <v>288</v>
      </c>
      <c r="G56" s="2">
        <f t="shared" si="1"/>
        <v>311.14999999999998</v>
      </c>
      <c r="H56" s="9">
        <v>789</v>
      </c>
      <c r="I56" s="9">
        <v>772</v>
      </c>
      <c r="J56" s="78">
        <v>793.42149532710289</v>
      </c>
      <c r="K56" s="9">
        <f t="shared" si="2"/>
        <v>781.73117264330108</v>
      </c>
      <c r="L56" s="9">
        <v>2000</v>
      </c>
      <c r="M56" s="9">
        <v>2000</v>
      </c>
      <c r="N56" s="9">
        <f t="shared" si="3"/>
        <v>2.0765209611072444</v>
      </c>
      <c r="O56" s="9">
        <f t="shared" si="4"/>
        <v>68.648181918324283</v>
      </c>
      <c r="P56" s="9">
        <f t="shared" si="5"/>
        <v>1.3059880258536128E-2</v>
      </c>
    </row>
    <row r="57" spans="1:16">
      <c r="A57" s="2"/>
      <c r="B57" s="7">
        <v>43672</v>
      </c>
      <c r="C57" s="6">
        <v>0.50911525429147775</v>
      </c>
      <c r="D57" s="5">
        <v>30.083736658780655</v>
      </c>
      <c r="E57" s="2">
        <f t="shared" si="0"/>
        <v>303.23373665878063</v>
      </c>
      <c r="F57" s="2">
        <v>288</v>
      </c>
      <c r="G57" s="2">
        <f t="shared" si="1"/>
        <v>311.14999999999998</v>
      </c>
      <c r="H57" s="9">
        <v>789</v>
      </c>
      <c r="I57" s="9">
        <v>772</v>
      </c>
      <c r="J57" s="78">
        <v>793.42149532710289</v>
      </c>
      <c r="K57" s="9">
        <f t="shared" si="2"/>
        <v>782.23473406579524</v>
      </c>
      <c r="L57" s="9">
        <v>2000</v>
      </c>
      <c r="M57" s="9">
        <v>2000</v>
      </c>
      <c r="N57" s="9">
        <f t="shared" si="3"/>
        <v>0.50962303361055095</v>
      </c>
      <c r="O57" s="9">
        <f t="shared" si="4"/>
        <v>16.847744557517405</v>
      </c>
      <c r="P57" s="9">
        <f t="shared" si="5"/>
        <v>3.2051763120160438E-3</v>
      </c>
    </row>
    <row r="58" spans="1:16">
      <c r="A58" s="2"/>
      <c r="B58" s="7">
        <v>43673</v>
      </c>
      <c r="C58" s="6">
        <v>2.7693669955765844E-15</v>
      </c>
      <c r="D58" s="5">
        <v>29.02860089622164</v>
      </c>
      <c r="E58" s="2">
        <f t="shared" si="0"/>
        <v>302.17860089622161</v>
      </c>
      <c r="F58" s="2">
        <v>288</v>
      </c>
      <c r="G58" s="2">
        <f t="shared" si="1"/>
        <v>311.14999999999998</v>
      </c>
      <c r="H58" s="9">
        <v>789</v>
      </c>
      <c r="I58" s="9">
        <v>772</v>
      </c>
      <c r="J58" s="78">
        <v>793.42149532710289</v>
      </c>
      <c r="K58" s="9">
        <f t="shared" si="2"/>
        <v>783.00956378344119</v>
      </c>
      <c r="L58" s="9">
        <v>2000</v>
      </c>
      <c r="M58" s="9">
        <v>2000</v>
      </c>
      <c r="N58" s="9">
        <f t="shared" si="3"/>
        <v>2.7735016992266894E-15</v>
      </c>
      <c r="O58" s="9">
        <f t="shared" si="4"/>
        <v>9.1689827728862528E-14</v>
      </c>
      <c r="P58" s="9">
        <f t="shared" si="5"/>
        <v>1.7443406913375405E-17</v>
      </c>
    </row>
    <row r="59" spans="1:16">
      <c r="A59" s="2"/>
      <c r="B59" s="7">
        <v>43674</v>
      </c>
      <c r="C59" s="6">
        <v>6.9760146712260702E-30</v>
      </c>
      <c r="D59" s="5">
        <v>28.41356339971227</v>
      </c>
      <c r="E59" s="2">
        <f t="shared" si="0"/>
        <v>301.56356339971222</v>
      </c>
      <c r="F59" s="2">
        <v>288</v>
      </c>
      <c r="G59" s="2">
        <f t="shared" si="1"/>
        <v>311.14999999999998</v>
      </c>
      <c r="H59" s="9">
        <v>789</v>
      </c>
      <c r="I59" s="9">
        <v>772</v>
      </c>
      <c r="J59" s="78">
        <v>793.42149532710289</v>
      </c>
      <c r="K59" s="9">
        <f t="shared" si="2"/>
        <v>783.46121118908525</v>
      </c>
      <c r="L59" s="9">
        <v>2000</v>
      </c>
      <c r="M59" s="9">
        <v>2000</v>
      </c>
      <c r="N59" s="9">
        <f t="shared" si="3"/>
        <v>6.9884445880191401E-30</v>
      </c>
      <c r="O59" s="9">
        <f t="shared" si="4"/>
        <v>2.3103258979319772E-28</v>
      </c>
      <c r="P59" s="9">
        <f t="shared" si="5"/>
        <v>4.3952481685654971E-32</v>
      </c>
    </row>
    <row r="60" spans="1:16">
      <c r="A60" s="2"/>
      <c r="B60" s="7">
        <v>43675</v>
      </c>
      <c r="C60" s="6">
        <v>6.9760146712260716E-30</v>
      </c>
      <c r="D60" s="5">
        <v>26.454263466287507</v>
      </c>
      <c r="E60" s="2">
        <f t="shared" si="0"/>
        <v>299.60426346628748</v>
      </c>
      <c r="F60" s="2">
        <v>288</v>
      </c>
      <c r="G60" s="2">
        <f t="shared" si="1"/>
        <v>311.14999999999998</v>
      </c>
      <c r="H60" s="9">
        <v>789</v>
      </c>
      <c r="I60" s="9">
        <v>772</v>
      </c>
      <c r="J60" s="78">
        <v>793.42149532710289</v>
      </c>
      <c r="K60" s="9">
        <f t="shared" si="2"/>
        <v>784.90000595661104</v>
      </c>
      <c r="L60" s="9">
        <v>2000</v>
      </c>
      <c r="M60" s="9">
        <v>2000</v>
      </c>
      <c r="N60" s="9">
        <f t="shared" si="3"/>
        <v>6.994858642234946E-30</v>
      </c>
      <c r="O60" s="9">
        <f t="shared" si="4"/>
        <v>2.3124463348015664E-28</v>
      </c>
      <c r="P60" s="9">
        <f t="shared" si="5"/>
        <v>4.3992821649276392E-32</v>
      </c>
    </row>
    <row r="61" spans="1:16">
      <c r="A61" s="2"/>
      <c r="B61" s="7">
        <v>43676</v>
      </c>
      <c r="C61" s="6">
        <v>6.9760146712260716E-30</v>
      </c>
      <c r="D61" s="5">
        <v>26.741160748755462</v>
      </c>
      <c r="E61" s="2">
        <f t="shared" si="0"/>
        <v>299.89116074875545</v>
      </c>
      <c r="F61" s="2">
        <v>288</v>
      </c>
      <c r="G61" s="2">
        <f t="shared" si="1"/>
        <v>311.14999999999998</v>
      </c>
      <c r="H61" s="9">
        <v>789</v>
      </c>
      <c r="I61" s="9">
        <v>772</v>
      </c>
      <c r="J61" s="78">
        <v>793.42149532710289</v>
      </c>
      <c r="K61" s="9">
        <f t="shared" si="2"/>
        <v>784.68932544680729</v>
      </c>
      <c r="L61" s="9">
        <v>2000</v>
      </c>
      <c r="M61" s="9">
        <v>2000</v>
      </c>
      <c r="N61" s="9">
        <f t="shared" si="3"/>
        <v>6.9939198097231221E-30</v>
      </c>
      <c r="O61" s="9">
        <f t="shared" si="4"/>
        <v>2.3121359640118192E-28</v>
      </c>
      <c r="P61" s="9">
        <f t="shared" si="5"/>
        <v>4.3986917042283787E-32</v>
      </c>
    </row>
    <row r="62" spans="1:16">
      <c r="A62" s="2"/>
      <c r="B62" s="7">
        <v>43677</v>
      </c>
      <c r="C62" s="6">
        <v>6.9760146712260716E-30</v>
      </c>
      <c r="D62" s="5">
        <v>25.726469912551092</v>
      </c>
      <c r="E62" s="2">
        <f t="shared" si="0"/>
        <v>298.87646991255104</v>
      </c>
      <c r="F62" s="2">
        <v>288</v>
      </c>
      <c r="G62" s="2">
        <f t="shared" si="1"/>
        <v>311.14999999999998</v>
      </c>
      <c r="H62" s="9">
        <v>789</v>
      </c>
      <c r="I62" s="9">
        <v>772</v>
      </c>
      <c r="J62" s="78">
        <v>793.42149532710289</v>
      </c>
      <c r="K62" s="9">
        <f t="shared" si="2"/>
        <v>785.43445478656861</v>
      </c>
      <c r="L62" s="9">
        <v>2000</v>
      </c>
      <c r="M62" s="9">
        <v>2000</v>
      </c>
      <c r="N62" s="9">
        <f t="shared" si="3"/>
        <v>6.9972396830202305E-30</v>
      </c>
      <c r="O62" s="9">
        <f t="shared" si="4"/>
        <v>2.3132334885266893E-28</v>
      </c>
      <c r="P62" s="9">
        <f t="shared" si="5"/>
        <v>4.4007796748554908E-32</v>
      </c>
    </row>
    <row r="63" spans="1:16">
      <c r="A63" s="2"/>
      <c r="B63" s="7">
        <v>43678</v>
      </c>
      <c r="C63" s="6">
        <v>6.9760146712260716E-30</v>
      </c>
      <c r="D63" s="5">
        <v>26.475865476992379</v>
      </c>
      <c r="E63" s="2">
        <f t="shared" si="0"/>
        <v>299.62586547699237</v>
      </c>
      <c r="F63" s="2">
        <v>288</v>
      </c>
      <c r="G63" s="2">
        <f t="shared" si="1"/>
        <v>311.14999999999998</v>
      </c>
      <c r="H63" s="9">
        <v>789</v>
      </c>
      <c r="I63" s="9">
        <v>772</v>
      </c>
      <c r="J63" s="78">
        <v>793.42149532710289</v>
      </c>
      <c r="K63" s="9">
        <f t="shared" si="2"/>
        <v>784.8841427090091</v>
      </c>
      <c r="L63" s="9">
        <v>2000</v>
      </c>
      <c r="M63" s="9">
        <v>2000</v>
      </c>
      <c r="N63" s="9">
        <f t="shared" si="3"/>
        <v>6.9947879569665083E-30</v>
      </c>
      <c r="O63" s="9">
        <f t="shared" si="4"/>
        <v>2.3124229667968239E-28</v>
      </c>
      <c r="P63" s="9">
        <f t="shared" si="5"/>
        <v>4.3992377087839675E-32</v>
      </c>
    </row>
    <row r="64" spans="1:16">
      <c r="A64" s="2"/>
      <c r="B64" s="7">
        <v>43679</v>
      </c>
      <c r="C64" s="6">
        <v>6.9760146712260716E-30</v>
      </c>
      <c r="D64" s="5">
        <v>27.153417161394042</v>
      </c>
      <c r="E64" s="2">
        <f t="shared" si="0"/>
        <v>300.30341716139401</v>
      </c>
      <c r="F64" s="2">
        <v>288</v>
      </c>
      <c r="G64" s="2">
        <f t="shared" si="1"/>
        <v>311.14999999999998</v>
      </c>
      <c r="H64" s="9">
        <v>789</v>
      </c>
      <c r="I64" s="9">
        <v>772</v>
      </c>
      <c r="J64" s="78">
        <v>793.42149532710289</v>
      </c>
      <c r="K64" s="9">
        <f t="shared" si="2"/>
        <v>784.38658855631684</v>
      </c>
      <c r="L64" s="9">
        <v>2000</v>
      </c>
      <c r="M64" s="9">
        <v>2000</v>
      </c>
      <c r="N64" s="9">
        <f t="shared" si="3"/>
        <v>6.9925705357339935E-30</v>
      </c>
      <c r="O64" s="9">
        <f t="shared" si="4"/>
        <v>2.3116899044342941E-28</v>
      </c>
      <c r="P64" s="9">
        <f t="shared" si="5"/>
        <v>4.3978431042352159E-32</v>
      </c>
    </row>
    <row r="65" spans="1:16">
      <c r="A65" s="2"/>
      <c r="B65" s="7">
        <v>43680</v>
      </c>
      <c r="C65" s="6">
        <v>6.9760146712260716E-30</v>
      </c>
      <c r="D65" s="5">
        <v>25.458344274494422</v>
      </c>
      <c r="E65" s="2">
        <f t="shared" si="0"/>
        <v>298.60834427449441</v>
      </c>
      <c r="F65" s="2">
        <v>288</v>
      </c>
      <c r="G65" s="2">
        <f t="shared" si="1"/>
        <v>311.14999999999998</v>
      </c>
      <c r="H65" s="9">
        <v>789</v>
      </c>
      <c r="I65" s="9">
        <v>772</v>
      </c>
      <c r="J65" s="78">
        <v>793.42149532710289</v>
      </c>
      <c r="K65" s="9">
        <f t="shared" si="2"/>
        <v>785.63135050350002</v>
      </c>
      <c r="L65" s="9">
        <v>2000</v>
      </c>
      <c r="M65" s="9">
        <v>2000</v>
      </c>
      <c r="N65" s="9">
        <f t="shared" si="3"/>
        <v>6.9981166754814807E-30</v>
      </c>
      <c r="O65" s="9">
        <f t="shared" si="4"/>
        <v>2.313523415472521E-28</v>
      </c>
      <c r="P65" s="9">
        <f t="shared" si="5"/>
        <v>4.4013312424411826E-32</v>
      </c>
    </row>
    <row r="66" spans="1:16">
      <c r="A66" s="2"/>
      <c r="B66" s="7">
        <v>43681</v>
      </c>
      <c r="C66" s="6">
        <v>6.9760146712260716E-30</v>
      </c>
      <c r="D66" s="5">
        <v>24.993903986877879</v>
      </c>
      <c r="E66" s="2">
        <f t="shared" si="0"/>
        <v>298.14390398687783</v>
      </c>
      <c r="F66" s="2">
        <v>288</v>
      </c>
      <c r="G66" s="2">
        <f t="shared" si="1"/>
        <v>311.14999999999998</v>
      </c>
      <c r="H66" s="9">
        <v>789</v>
      </c>
      <c r="I66" s="9">
        <v>772</v>
      </c>
      <c r="J66" s="78">
        <v>793.42149532710289</v>
      </c>
      <c r="K66" s="9">
        <f t="shared" si="2"/>
        <v>785.9724081661127</v>
      </c>
      <c r="L66" s="9">
        <v>2000</v>
      </c>
      <c r="M66" s="9">
        <v>2000</v>
      </c>
      <c r="N66" s="9">
        <f t="shared" si="3"/>
        <v>6.999635519107041E-30</v>
      </c>
      <c r="O66" s="9">
        <f t="shared" si="4"/>
        <v>2.314025533464421E-28</v>
      </c>
      <c r="P66" s="9">
        <f t="shared" si="5"/>
        <v>4.4022864900044283E-32</v>
      </c>
    </row>
    <row r="67" spans="1:16">
      <c r="A67" s="2"/>
      <c r="B67" s="7">
        <v>43682</v>
      </c>
      <c r="C67" s="6">
        <v>6.9760146712260716E-30</v>
      </c>
      <c r="D67" s="5">
        <v>26.971294073374153</v>
      </c>
      <c r="E67" s="2">
        <f t="shared" si="0"/>
        <v>300.12129407337414</v>
      </c>
      <c r="F67" s="2">
        <v>288</v>
      </c>
      <c r="G67" s="2">
        <f t="shared" si="1"/>
        <v>311.14999999999998</v>
      </c>
      <c r="H67" s="9">
        <v>789</v>
      </c>
      <c r="I67" s="9">
        <v>772</v>
      </c>
      <c r="J67" s="78">
        <v>793.42149532710289</v>
      </c>
      <c r="K67" s="9">
        <f t="shared" si="2"/>
        <v>784.5203290529189</v>
      </c>
      <c r="L67" s="9">
        <v>2000</v>
      </c>
      <c r="M67" s="9">
        <v>2000</v>
      </c>
      <c r="N67" s="9">
        <f t="shared" si="3"/>
        <v>6.9931666384783412E-30</v>
      </c>
      <c r="O67" s="9">
        <f t="shared" si="4"/>
        <v>2.3118869714054561E-28</v>
      </c>
      <c r="P67" s="9">
        <f t="shared" si="5"/>
        <v>4.3982180116215985E-32</v>
      </c>
    </row>
    <row r="68" spans="1:16">
      <c r="A68" s="2"/>
      <c r="B68" s="7">
        <v>43683</v>
      </c>
      <c r="C68" s="6">
        <v>0.50657007329649639</v>
      </c>
      <c r="D68" s="5">
        <v>27.693390595029928</v>
      </c>
      <c r="E68" s="2">
        <f t="shared" si="0"/>
        <v>300.84339059502992</v>
      </c>
      <c r="F68" s="2">
        <v>288</v>
      </c>
      <c r="G68" s="2">
        <f t="shared" si="1"/>
        <v>311.14999999999998</v>
      </c>
      <c r="H68" s="9">
        <v>789</v>
      </c>
      <c r="I68" s="9">
        <v>772</v>
      </c>
      <c r="J68" s="78">
        <v>793.42149532710289</v>
      </c>
      <c r="K68" s="9">
        <f t="shared" si="2"/>
        <v>783.99006378863601</v>
      </c>
      <c r="L68" s="9">
        <v>2000</v>
      </c>
      <c r="M68" s="9">
        <v>2000</v>
      </c>
      <c r="N68" s="9">
        <f t="shared" si="3"/>
        <v>0.50764393217337245</v>
      </c>
      <c r="O68" s="9">
        <f t="shared" si="4"/>
        <v>16.782316989946981</v>
      </c>
      <c r="P68" s="9">
        <f t="shared" si="5"/>
        <v>3.1927291331658642E-3</v>
      </c>
    </row>
    <row r="69" spans="1:16">
      <c r="A69" s="2"/>
      <c r="B69" s="7">
        <v>43684</v>
      </c>
      <c r="C69" s="6">
        <v>1.7060621749315735E-33</v>
      </c>
      <c r="D69" s="5">
        <v>26.940484284868973</v>
      </c>
      <c r="E69" s="2">
        <f t="shared" si="0"/>
        <v>300.09048428486892</v>
      </c>
      <c r="F69" s="2">
        <v>288</v>
      </c>
      <c r="G69" s="2">
        <f t="shared" si="1"/>
        <v>311.14999999999998</v>
      </c>
      <c r="H69" s="9">
        <v>789</v>
      </c>
      <c r="I69" s="9">
        <v>772</v>
      </c>
      <c r="J69" s="78">
        <v>793.42149532710289</v>
      </c>
      <c r="K69" s="9">
        <f t="shared" si="2"/>
        <v>784.54295395160523</v>
      </c>
      <c r="L69" s="9">
        <v>2000</v>
      </c>
      <c r="M69" s="9">
        <v>2000</v>
      </c>
      <c r="N69" s="9">
        <f t="shared" si="3"/>
        <v>1.7102815407773815E-33</v>
      </c>
      <c r="O69" s="9">
        <f t="shared" si="4"/>
        <v>5.6540589063080486E-32</v>
      </c>
      <c r="P69" s="9">
        <f t="shared" si="5"/>
        <v>1.0756487677845166E-35</v>
      </c>
    </row>
    <row r="70" spans="1:16">
      <c r="A70" s="2"/>
      <c r="B70" s="7">
        <v>43685</v>
      </c>
      <c r="C70" s="6">
        <v>1.7060621749315735E-33</v>
      </c>
      <c r="D70" s="5">
        <v>27.011383617100897</v>
      </c>
      <c r="E70" s="2">
        <f t="shared" si="0"/>
        <v>300.16138361710085</v>
      </c>
      <c r="F70" s="2">
        <v>288</v>
      </c>
      <c r="G70" s="2">
        <f t="shared" si="1"/>
        <v>311.14999999999998</v>
      </c>
      <c r="H70" s="9">
        <v>789</v>
      </c>
      <c r="I70" s="9">
        <v>772</v>
      </c>
      <c r="J70" s="78">
        <v>793.42149532710289</v>
      </c>
      <c r="K70" s="9">
        <f t="shared" si="2"/>
        <v>784.49088964715838</v>
      </c>
      <c r="L70" s="9">
        <v>2000</v>
      </c>
      <c r="M70" s="9">
        <v>2000</v>
      </c>
      <c r="N70" s="9">
        <f t="shared" si="3"/>
        <v>1.7102247904772625E-33</v>
      </c>
      <c r="O70" s="9">
        <f t="shared" si="4"/>
        <v>5.653871294191462E-32</v>
      </c>
      <c r="P70" s="9">
        <f t="shared" si="5"/>
        <v>1.0756130757718632E-35</v>
      </c>
    </row>
    <row r="71" spans="1:16">
      <c r="A71" s="2"/>
      <c r="B71" s="7">
        <v>43686</v>
      </c>
      <c r="C71" s="6">
        <v>1.7060621749315735E-33</v>
      </c>
      <c r="D71" s="5">
        <v>26.402022126581919</v>
      </c>
      <c r="E71" s="2">
        <f t="shared" si="0"/>
        <v>299.5520221265819</v>
      </c>
      <c r="F71" s="2">
        <v>288</v>
      </c>
      <c r="G71" s="2">
        <f t="shared" si="1"/>
        <v>311.14999999999998</v>
      </c>
      <c r="H71" s="9">
        <v>789</v>
      </c>
      <c r="I71" s="9">
        <v>772</v>
      </c>
      <c r="J71" s="78">
        <v>793.42149532710289</v>
      </c>
      <c r="K71" s="9">
        <f t="shared" si="2"/>
        <v>784.9383689274531</v>
      </c>
      <c r="L71" s="9">
        <v>2000</v>
      </c>
      <c r="M71" s="9">
        <v>2000</v>
      </c>
      <c r="N71" s="9">
        <f t="shared" si="3"/>
        <v>1.7107124832394319E-33</v>
      </c>
      <c r="O71" s="9">
        <f t="shared" si="4"/>
        <v>5.6554835688607142E-32</v>
      </c>
      <c r="P71" s="9">
        <f t="shared" si="5"/>
        <v>1.0759198007795168E-35</v>
      </c>
    </row>
    <row r="72" spans="1:16">
      <c r="A72" s="2"/>
      <c r="B72" s="7">
        <v>43687</v>
      </c>
      <c r="C72" s="6">
        <v>1.7060621749315735E-33</v>
      </c>
      <c r="D72" s="5">
        <v>26.440530389701856</v>
      </c>
      <c r="E72" s="2">
        <f t="shared" si="0"/>
        <v>299.59053038970183</v>
      </c>
      <c r="F72" s="2">
        <v>288</v>
      </c>
      <c r="G72" s="2">
        <f t="shared" si="1"/>
        <v>311.14999999999998</v>
      </c>
      <c r="H72" s="9">
        <v>789</v>
      </c>
      <c r="I72" s="9">
        <v>772</v>
      </c>
      <c r="J72" s="78">
        <v>793.42149532710289</v>
      </c>
      <c r="K72" s="9">
        <f t="shared" si="2"/>
        <v>784.91009072127429</v>
      </c>
      <c r="L72" s="9">
        <v>2000</v>
      </c>
      <c r="M72" s="9">
        <v>2000</v>
      </c>
      <c r="N72" s="9">
        <f t="shared" si="3"/>
        <v>1.7106816678799505E-33</v>
      </c>
      <c r="O72" s="9">
        <f t="shared" si="4"/>
        <v>5.6553816956582193E-32</v>
      </c>
      <c r="P72" s="9">
        <f t="shared" si="5"/>
        <v>1.0759004200502833E-35</v>
      </c>
    </row>
    <row r="73" spans="1:16">
      <c r="A73" s="2"/>
      <c r="B73" s="7">
        <v>43688</v>
      </c>
      <c r="C73" s="6">
        <v>1.7060621749315735E-33</v>
      </c>
      <c r="D73" s="5">
        <v>27.372080650704852</v>
      </c>
      <c r="E73" s="2">
        <f t="shared" ref="E73:E136" si="6">D73+273.15</f>
        <v>300.52208065070482</v>
      </c>
      <c r="F73" s="2">
        <v>288</v>
      </c>
      <c r="G73" s="2">
        <f t="shared" ref="G73:G136" si="7">38+273.15</f>
        <v>311.14999999999998</v>
      </c>
      <c r="H73" s="9">
        <v>789</v>
      </c>
      <c r="I73" s="9">
        <v>772</v>
      </c>
      <c r="J73" s="78">
        <v>793.42149532710289</v>
      </c>
      <c r="K73" s="9">
        <f t="shared" ref="K73:K136" si="8">J73+((I73-H73)*((E73-F73)/(G73-F73)))</f>
        <v>784.22601493565662</v>
      </c>
      <c r="L73" s="9">
        <v>2000</v>
      </c>
      <c r="M73" s="9">
        <v>2000</v>
      </c>
      <c r="N73" s="9">
        <f t="shared" ref="N73:N136" si="9">C73*(SQRT(K73/I73))*(H73/J73)*(L73/M73)</f>
        <v>1.7099360468171163E-33</v>
      </c>
      <c r="O73" s="9">
        <f t="shared" ref="O73:O136" si="10">N73*J73/24</f>
        <v>5.6529167299139641E-32</v>
      </c>
      <c r="P73" s="9">
        <f t="shared" ref="P73:P136" si="11">N73/159</f>
        <v>1.0754314759856077E-35</v>
      </c>
    </row>
    <row r="74" spans="1:16">
      <c r="A74" s="2"/>
      <c r="B74" s="7">
        <v>43689</v>
      </c>
      <c r="C74" s="6">
        <v>1.7060621749315735E-33</v>
      </c>
      <c r="D74" s="5">
        <v>28.200498068089804</v>
      </c>
      <c r="E74" s="2">
        <f t="shared" si="6"/>
        <v>301.35049806808979</v>
      </c>
      <c r="F74" s="2">
        <v>288</v>
      </c>
      <c r="G74" s="2">
        <f t="shared" si="7"/>
        <v>311.14999999999998</v>
      </c>
      <c r="H74" s="9">
        <v>789</v>
      </c>
      <c r="I74" s="9">
        <v>772</v>
      </c>
      <c r="J74" s="78">
        <v>793.42149532710289</v>
      </c>
      <c r="K74" s="9">
        <f t="shared" si="8"/>
        <v>783.61767385161579</v>
      </c>
      <c r="L74" s="9">
        <v>2000</v>
      </c>
      <c r="M74" s="9">
        <v>2000</v>
      </c>
      <c r="N74" s="9">
        <f t="shared" si="9"/>
        <v>1.7092727009589327E-33</v>
      </c>
      <c r="O74" s="9">
        <f t="shared" si="10"/>
        <v>5.650723759652635E-32</v>
      </c>
      <c r="P74" s="9">
        <f t="shared" si="11"/>
        <v>1.0750142773326621E-35</v>
      </c>
    </row>
    <row r="75" spans="1:16">
      <c r="A75" s="2"/>
      <c r="B75" s="7">
        <v>43690</v>
      </c>
      <c r="C75" s="6">
        <v>1.7060621749315739E-33</v>
      </c>
      <c r="D75" s="5">
        <v>29.653214132167697</v>
      </c>
      <c r="E75" s="2">
        <f t="shared" si="6"/>
        <v>302.80321413216768</v>
      </c>
      <c r="F75" s="2">
        <v>288</v>
      </c>
      <c r="G75" s="2">
        <f t="shared" si="7"/>
        <v>311.14999999999998</v>
      </c>
      <c r="H75" s="9">
        <v>789</v>
      </c>
      <c r="I75" s="9">
        <v>772</v>
      </c>
      <c r="J75" s="78">
        <v>793.42149532710289</v>
      </c>
      <c r="K75" s="9">
        <f t="shared" si="8"/>
        <v>782.55088451730376</v>
      </c>
      <c r="L75" s="9">
        <v>2000</v>
      </c>
      <c r="M75" s="9">
        <v>2000</v>
      </c>
      <c r="N75" s="9">
        <f t="shared" si="9"/>
        <v>1.7081088330677185E-33</v>
      </c>
      <c r="O75" s="9">
        <f t="shared" si="10"/>
        <v>5.6468761021417581E-32</v>
      </c>
      <c r="P75" s="9">
        <f t="shared" si="11"/>
        <v>1.0742822849482507E-35</v>
      </c>
    </row>
    <row r="76" spans="1:16">
      <c r="A76" s="2"/>
      <c r="B76" s="7">
        <v>43691</v>
      </c>
      <c r="C76" s="6">
        <v>1.7060621749315735E-33</v>
      </c>
      <c r="D76" s="5">
        <v>27.861015237459451</v>
      </c>
      <c r="E76" s="2">
        <f t="shared" si="6"/>
        <v>301.01101523745945</v>
      </c>
      <c r="F76" s="2">
        <v>288</v>
      </c>
      <c r="G76" s="2">
        <f t="shared" si="7"/>
        <v>311.14999999999998</v>
      </c>
      <c r="H76" s="9">
        <v>789</v>
      </c>
      <c r="I76" s="9">
        <v>772</v>
      </c>
      <c r="J76" s="78">
        <v>793.42149532710289</v>
      </c>
      <c r="K76" s="9">
        <f t="shared" si="8"/>
        <v>783.86697009873092</v>
      </c>
      <c r="L76" s="9">
        <v>2000</v>
      </c>
      <c r="M76" s="9">
        <v>2000</v>
      </c>
      <c r="N76" s="9">
        <f t="shared" si="9"/>
        <v>1.7095445691152433E-33</v>
      </c>
      <c r="O76" s="9">
        <f t="shared" si="10"/>
        <v>5.6516225348155999E-32</v>
      </c>
      <c r="P76" s="9">
        <f t="shared" si="11"/>
        <v>1.0751852635944926E-35</v>
      </c>
    </row>
    <row r="77" spans="1:16">
      <c r="A77" s="2"/>
      <c r="B77" s="7">
        <v>43692</v>
      </c>
      <c r="C77" s="6">
        <v>1.7060621749315735E-33</v>
      </c>
      <c r="D77" s="5">
        <v>29.522951237846332</v>
      </c>
      <c r="E77" s="2">
        <f t="shared" si="6"/>
        <v>302.67295123784629</v>
      </c>
      <c r="F77" s="2">
        <v>288</v>
      </c>
      <c r="G77" s="2">
        <f t="shared" si="7"/>
        <v>311.14999999999998</v>
      </c>
      <c r="H77" s="9">
        <v>789</v>
      </c>
      <c r="I77" s="9">
        <v>772</v>
      </c>
      <c r="J77" s="78">
        <v>793.42149532710289</v>
      </c>
      <c r="K77" s="9">
        <f t="shared" si="8"/>
        <v>782.64654193429999</v>
      </c>
      <c r="L77" s="9">
        <v>2000</v>
      </c>
      <c r="M77" s="9">
        <v>2000</v>
      </c>
      <c r="N77" s="9">
        <f t="shared" si="9"/>
        <v>1.7082132277398364E-33</v>
      </c>
      <c r="O77" s="9">
        <f t="shared" si="10"/>
        <v>5.6472212228786579E-32</v>
      </c>
      <c r="P77" s="9">
        <f t="shared" si="11"/>
        <v>1.0743479419747398E-35</v>
      </c>
    </row>
    <row r="78" spans="1:16">
      <c r="A78" s="2"/>
      <c r="B78" s="7">
        <v>43693</v>
      </c>
      <c r="C78" s="6">
        <v>1.7060621749315735E-33</v>
      </c>
      <c r="D78" s="5">
        <v>29.138483603729121</v>
      </c>
      <c r="E78" s="2">
        <f t="shared" si="6"/>
        <v>302.28848360372911</v>
      </c>
      <c r="F78" s="2">
        <v>288</v>
      </c>
      <c r="G78" s="2">
        <f t="shared" si="7"/>
        <v>311.14999999999998</v>
      </c>
      <c r="H78" s="9">
        <v>789</v>
      </c>
      <c r="I78" s="9">
        <v>772</v>
      </c>
      <c r="J78" s="78">
        <v>793.42149532710289</v>
      </c>
      <c r="K78" s="9">
        <f t="shared" si="8"/>
        <v>782.9288723783601</v>
      </c>
      <c r="L78" s="9">
        <v>2000</v>
      </c>
      <c r="M78" s="9">
        <v>2000</v>
      </c>
      <c r="N78" s="9">
        <f t="shared" si="9"/>
        <v>1.7085213087744361E-33</v>
      </c>
      <c r="O78" s="9">
        <f t="shared" si="10"/>
        <v>5.6482397150251327E-32</v>
      </c>
      <c r="P78" s="9">
        <f t="shared" si="11"/>
        <v>1.0745417036317208E-35</v>
      </c>
    </row>
    <row r="79" spans="1:16">
      <c r="A79" s="2"/>
      <c r="B79" s="7">
        <v>43694</v>
      </c>
      <c r="C79" s="6">
        <v>1.7060621749315735E-33</v>
      </c>
      <c r="D79" s="5">
        <v>30.124964597931591</v>
      </c>
      <c r="E79" s="2">
        <f t="shared" si="6"/>
        <v>303.27496459793156</v>
      </c>
      <c r="F79" s="2">
        <v>288</v>
      </c>
      <c r="G79" s="2">
        <f t="shared" si="7"/>
        <v>311.14999999999998</v>
      </c>
      <c r="H79" s="9">
        <v>789</v>
      </c>
      <c r="I79" s="9">
        <v>772</v>
      </c>
      <c r="J79" s="78">
        <v>793.42149532710289</v>
      </c>
      <c r="K79" s="9">
        <f t="shared" si="8"/>
        <v>782.20445868931301</v>
      </c>
      <c r="L79" s="9">
        <v>2000</v>
      </c>
      <c r="M79" s="9">
        <v>2000</v>
      </c>
      <c r="N79" s="9">
        <f t="shared" si="9"/>
        <v>1.7077307116373633E-33</v>
      </c>
      <c r="O79" s="9">
        <f t="shared" si="10"/>
        <v>5.6456260618472267E-32</v>
      </c>
      <c r="P79" s="9">
        <f t="shared" si="11"/>
        <v>1.0740444727279014E-35</v>
      </c>
    </row>
    <row r="80" spans="1:16">
      <c r="A80" s="2"/>
      <c r="B80" s="7">
        <v>43695</v>
      </c>
      <c r="C80" s="6">
        <v>1.7060621749315739E-33</v>
      </c>
      <c r="D80" s="5">
        <v>30.66015489494362</v>
      </c>
      <c r="E80" s="2">
        <f t="shared" si="6"/>
        <v>303.81015489494359</v>
      </c>
      <c r="F80" s="2">
        <v>288</v>
      </c>
      <c r="G80" s="2">
        <f t="shared" si="7"/>
        <v>311.14999999999998</v>
      </c>
      <c r="H80" s="9">
        <v>789</v>
      </c>
      <c r="I80" s="9">
        <v>772</v>
      </c>
      <c r="J80" s="78">
        <v>793.42149532710289</v>
      </c>
      <c r="K80" s="9">
        <f t="shared" si="8"/>
        <v>781.8114463761724</v>
      </c>
      <c r="L80" s="9">
        <v>2000</v>
      </c>
      <c r="M80" s="9">
        <v>2000</v>
      </c>
      <c r="N80" s="9">
        <f t="shared" si="9"/>
        <v>1.7073016399825291E-33</v>
      </c>
      <c r="O80" s="9">
        <f t="shared" si="10"/>
        <v>5.6442075840389721E-32</v>
      </c>
      <c r="P80" s="9">
        <f t="shared" si="11"/>
        <v>1.0737746163412133E-35</v>
      </c>
    </row>
    <row r="81" spans="1:16">
      <c r="A81" s="2"/>
      <c r="B81" s="7">
        <v>43696</v>
      </c>
      <c r="C81" s="6">
        <v>1.7060621749315735E-33</v>
      </c>
      <c r="D81" s="5">
        <v>30.819548564531164</v>
      </c>
      <c r="E81" s="2">
        <f t="shared" si="6"/>
        <v>303.96954856453112</v>
      </c>
      <c r="F81" s="2">
        <v>288</v>
      </c>
      <c r="G81" s="2">
        <f t="shared" si="7"/>
        <v>311.14999999999998</v>
      </c>
      <c r="H81" s="9">
        <v>789</v>
      </c>
      <c r="I81" s="9">
        <v>772</v>
      </c>
      <c r="J81" s="78">
        <v>793.42149532710289</v>
      </c>
      <c r="K81" s="9">
        <f t="shared" si="8"/>
        <v>781.69439702917509</v>
      </c>
      <c r="L81" s="9">
        <v>2000</v>
      </c>
      <c r="M81" s="9">
        <v>2000</v>
      </c>
      <c r="N81" s="9">
        <f t="shared" si="9"/>
        <v>1.7071738303787495E-33</v>
      </c>
      <c r="O81" s="9">
        <f t="shared" si="10"/>
        <v>5.6437850553433559E-32</v>
      </c>
      <c r="P81" s="9">
        <f t="shared" si="11"/>
        <v>1.0736942329426098E-35</v>
      </c>
    </row>
    <row r="82" spans="1:16">
      <c r="A82" s="2"/>
      <c r="B82" s="7">
        <v>43697</v>
      </c>
      <c r="C82" s="6">
        <v>1.7060621749315735E-33</v>
      </c>
      <c r="D82" s="5">
        <v>30.71960708238462</v>
      </c>
      <c r="E82" s="2">
        <f t="shared" si="6"/>
        <v>303.86960708238462</v>
      </c>
      <c r="F82" s="2">
        <v>288</v>
      </c>
      <c r="G82" s="2">
        <f t="shared" si="7"/>
        <v>311.14999999999998</v>
      </c>
      <c r="H82" s="9">
        <v>789</v>
      </c>
      <c r="I82" s="9">
        <v>772</v>
      </c>
      <c r="J82" s="78">
        <v>793.42149532710289</v>
      </c>
      <c r="K82" s="9">
        <f t="shared" si="8"/>
        <v>781.76778818237119</v>
      </c>
      <c r="L82" s="9">
        <v>2000</v>
      </c>
      <c r="M82" s="9">
        <v>2000</v>
      </c>
      <c r="N82" s="9">
        <f t="shared" si="9"/>
        <v>1.7072539694432701E-33</v>
      </c>
      <c r="O82" s="9">
        <f t="shared" si="10"/>
        <v>5.644049988911714E-32</v>
      </c>
      <c r="P82" s="9">
        <f t="shared" si="11"/>
        <v>1.0737446348699812E-35</v>
      </c>
    </row>
    <row r="83" spans="1:16">
      <c r="A83" s="2"/>
      <c r="B83" s="7">
        <v>43698</v>
      </c>
      <c r="C83" s="6">
        <v>1.7060621749315735E-33</v>
      </c>
      <c r="D83" s="5">
        <v>30.943373128683479</v>
      </c>
      <c r="E83" s="2">
        <f t="shared" si="6"/>
        <v>304.09337312868348</v>
      </c>
      <c r="F83" s="2">
        <v>288</v>
      </c>
      <c r="G83" s="2">
        <f t="shared" si="7"/>
        <v>311.14999999999998</v>
      </c>
      <c r="H83" s="9">
        <v>789</v>
      </c>
      <c r="I83" s="9">
        <v>772</v>
      </c>
      <c r="J83" s="78">
        <v>793.42149532710289</v>
      </c>
      <c r="K83" s="9">
        <f t="shared" si="8"/>
        <v>781.60346754362035</v>
      </c>
      <c r="L83" s="9">
        <v>2000</v>
      </c>
      <c r="M83" s="9">
        <v>2000</v>
      </c>
      <c r="N83" s="9">
        <f t="shared" si="9"/>
        <v>1.7070745352109069E-33</v>
      </c>
      <c r="O83" s="9">
        <f t="shared" si="10"/>
        <v>5.643456793174403E-32</v>
      </c>
      <c r="P83" s="9">
        <f t="shared" si="11"/>
        <v>1.0736317831515137E-35</v>
      </c>
    </row>
    <row r="84" spans="1:16">
      <c r="A84" s="2"/>
      <c r="B84" s="7">
        <v>43699</v>
      </c>
      <c r="C84" s="6">
        <v>1.7060621749315735E-33</v>
      </c>
      <c r="D84" s="5">
        <v>28.994230126407398</v>
      </c>
      <c r="E84" s="2">
        <f t="shared" si="6"/>
        <v>302.14423012640736</v>
      </c>
      <c r="F84" s="2">
        <v>288</v>
      </c>
      <c r="G84" s="2">
        <f t="shared" si="7"/>
        <v>311.14999999999998</v>
      </c>
      <c r="H84" s="9">
        <v>789</v>
      </c>
      <c r="I84" s="9">
        <v>772</v>
      </c>
      <c r="J84" s="78">
        <v>793.42149532710289</v>
      </c>
      <c r="K84" s="9">
        <f t="shared" si="8"/>
        <v>783.03480365760288</v>
      </c>
      <c r="L84" s="9">
        <v>2000</v>
      </c>
      <c r="M84" s="9">
        <v>2000</v>
      </c>
      <c r="N84" s="9">
        <f t="shared" si="9"/>
        <v>1.7086368874257977E-33</v>
      </c>
      <c r="O84" s="9">
        <f t="shared" si="10"/>
        <v>5.6486218091350964E-32</v>
      </c>
      <c r="P84" s="9">
        <f t="shared" si="11"/>
        <v>1.0746143946074199E-35</v>
      </c>
    </row>
    <row r="85" spans="1:16">
      <c r="A85" s="2"/>
      <c r="B85" s="7">
        <v>43700</v>
      </c>
      <c r="C85" s="6">
        <v>1.7060621749315735E-33</v>
      </c>
      <c r="D85" s="5">
        <v>29.242993403032912</v>
      </c>
      <c r="E85" s="2">
        <f t="shared" si="6"/>
        <v>302.3929934030329</v>
      </c>
      <c r="F85" s="2">
        <v>288</v>
      </c>
      <c r="G85" s="2">
        <f t="shared" si="7"/>
        <v>311.14999999999998</v>
      </c>
      <c r="H85" s="9">
        <v>789</v>
      </c>
      <c r="I85" s="9">
        <v>772</v>
      </c>
      <c r="J85" s="78">
        <v>793.42149532710289</v>
      </c>
      <c r="K85" s="9">
        <f t="shared" si="8"/>
        <v>782.85212652142002</v>
      </c>
      <c r="L85" s="9">
        <v>2000</v>
      </c>
      <c r="M85" s="9">
        <v>2000</v>
      </c>
      <c r="N85" s="9">
        <f t="shared" si="9"/>
        <v>1.7084375686353244E-33</v>
      </c>
      <c r="O85" s="9">
        <f t="shared" si="10"/>
        <v>5.6479628765818299E-32</v>
      </c>
      <c r="P85" s="9">
        <f t="shared" si="11"/>
        <v>1.0744890368775625E-35</v>
      </c>
    </row>
    <row r="86" spans="1:16">
      <c r="A86" s="2"/>
      <c r="B86" s="7">
        <v>43701</v>
      </c>
      <c r="C86" s="6">
        <v>1.7060621749315735E-33</v>
      </c>
      <c r="D86" s="5">
        <v>27.399588738127967</v>
      </c>
      <c r="E86" s="2">
        <f t="shared" si="6"/>
        <v>300.54958873812797</v>
      </c>
      <c r="F86" s="2">
        <v>288</v>
      </c>
      <c r="G86" s="2">
        <f t="shared" si="7"/>
        <v>311.14999999999998</v>
      </c>
      <c r="H86" s="9">
        <v>789</v>
      </c>
      <c r="I86" s="9">
        <v>772</v>
      </c>
      <c r="J86" s="78">
        <v>793.42149532710289</v>
      </c>
      <c r="K86" s="9">
        <f t="shared" si="8"/>
        <v>784.20581461227891</v>
      </c>
      <c r="L86" s="9">
        <v>2000</v>
      </c>
      <c r="M86" s="9">
        <v>2000</v>
      </c>
      <c r="N86" s="9">
        <f t="shared" si="9"/>
        <v>1.7099140241585483E-33</v>
      </c>
      <c r="O86" s="9">
        <f t="shared" si="10"/>
        <v>5.652843924702747E-32</v>
      </c>
      <c r="P86" s="9">
        <f t="shared" si="11"/>
        <v>1.0754176252569486E-35</v>
      </c>
    </row>
    <row r="87" spans="1:16">
      <c r="A87" s="2"/>
      <c r="B87" s="7">
        <v>43702</v>
      </c>
      <c r="C87" s="6">
        <v>1.7060621749315735E-33</v>
      </c>
      <c r="D87" s="5">
        <v>26.415994698626054</v>
      </c>
      <c r="E87" s="2">
        <f t="shared" si="6"/>
        <v>299.56599469862601</v>
      </c>
      <c r="F87" s="2">
        <v>288</v>
      </c>
      <c r="G87" s="2">
        <f t="shared" si="7"/>
        <v>311.14999999999998</v>
      </c>
      <c r="H87" s="9">
        <v>789</v>
      </c>
      <c r="I87" s="9">
        <v>772</v>
      </c>
      <c r="J87" s="78">
        <v>793.42149532710289</v>
      </c>
      <c r="K87" s="9">
        <f t="shared" si="8"/>
        <v>784.92810829139478</v>
      </c>
      <c r="L87" s="9">
        <v>2000</v>
      </c>
      <c r="M87" s="9">
        <v>2000</v>
      </c>
      <c r="N87" s="9">
        <f t="shared" si="9"/>
        <v>1.7107013020714262E-33</v>
      </c>
      <c r="O87" s="9">
        <f t="shared" si="10"/>
        <v>5.6554466047813869E-32</v>
      </c>
      <c r="P87" s="9">
        <f t="shared" si="11"/>
        <v>1.0759127685983813E-35</v>
      </c>
    </row>
    <row r="88" spans="1:16">
      <c r="A88" s="2"/>
      <c r="B88" s="7">
        <v>43703</v>
      </c>
      <c r="C88" s="6">
        <v>1.7060621749315735E-33</v>
      </c>
      <c r="D88" s="5">
        <v>26.622223074347882</v>
      </c>
      <c r="E88" s="2">
        <f t="shared" si="6"/>
        <v>299.77222307434783</v>
      </c>
      <c r="F88" s="2">
        <v>288</v>
      </c>
      <c r="G88" s="2">
        <f t="shared" si="7"/>
        <v>311.14999999999998</v>
      </c>
      <c r="H88" s="9">
        <v>789</v>
      </c>
      <c r="I88" s="9">
        <v>772</v>
      </c>
      <c r="J88" s="78">
        <v>793.42149532710289</v>
      </c>
      <c r="K88" s="9">
        <f t="shared" si="8"/>
        <v>784.77666628762495</v>
      </c>
      <c r="L88" s="9">
        <v>2000</v>
      </c>
      <c r="M88" s="9">
        <v>2000</v>
      </c>
      <c r="N88" s="9">
        <f t="shared" si="9"/>
        <v>1.7105362649631367E-33</v>
      </c>
      <c r="O88" s="9">
        <f t="shared" si="10"/>
        <v>5.6549010048262064E-32</v>
      </c>
      <c r="P88" s="9">
        <f t="shared" si="11"/>
        <v>1.0758089716749288E-35</v>
      </c>
    </row>
    <row r="89" spans="1:16">
      <c r="A89" s="2"/>
      <c r="B89" s="7">
        <v>43704</v>
      </c>
      <c r="C89" s="6">
        <v>1.7060621749315735E-33</v>
      </c>
      <c r="D89" s="5">
        <v>28.970390293730649</v>
      </c>
      <c r="E89" s="2">
        <f t="shared" si="6"/>
        <v>302.12039029373062</v>
      </c>
      <c r="F89" s="2">
        <v>288</v>
      </c>
      <c r="G89" s="2">
        <f t="shared" si="7"/>
        <v>311.14999999999998</v>
      </c>
      <c r="H89" s="9">
        <v>789</v>
      </c>
      <c r="I89" s="9">
        <v>772</v>
      </c>
      <c r="J89" s="78">
        <v>793.42149532710289</v>
      </c>
      <c r="K89" s="9">
        <f t="shared" si="8"/>
        <v>783.05231023019485</v>
      </c>
      <c r="L89" s="9">
        <v>2000</v>
      </c>
      <c r="M89" s="9">
        <v>2000</v>
      </c>
      <c r="N89" s="9">
        <f t="shared" si="9"/>
        <v>1.70865598760396E-33</v>
      </c>
      <c r="O89" s="9">
        <f t="shared" si="10"/>
        <v>5.648684952851424E-32</v>
      </c>
      <c r="P89" s="9">
        <f t="shared" si="11"/>
        <v>1.074626407298088E-35</v>
      </c>
    </row>
    <row r="90" spans="1:16">
      <c r="A90" s="2"/>
      <c r="B90" s="7">
        <v>43705</v>
      </c>
      <c r="C90" s="6">
        <v>1.7060621749315735E-33</v>
      </c>
      <c r="D90" s="5">
        <v>27.894262892934968</v>
      </c>
      <c r="E90" s="2">
        <f t="shared" si="6"/>
        <v>301.04426289293497</v>
      </c>
      <c r="F90" s="2">
        <v>288</v>
      </c>
      <c r="G90" s="2">
        <f t="shared" si="7"/>
        <v>311.14999999999998</v>
      </c>
      <c r="H90" s="9">
        <v>789</v>
      </c>
      <c r="I90" s="9">
        <v>772</v>
      </c>
      <c r="J90" s="78">
        <v>793.42149532710289</v>
      </c>
      <c r="K90" s="9">
        <f t="shared" si="8"/>
        <v>783.84255497375966</v>
      </c>
      <c r="L90" s="9">
        <v>2000</v>
      </c>
      <c r="M90" s="9">
        <v>2000</v>
      </c>
      <c r="N90" s="9">
        <f t="shared" si="9"/>
        <v>1.7095179452932775E-33</v>
      </c>
      <c r="O90" s="9">
        <f t="shared" si="10"/>
        <v>5.6515345185129529E-32</v>
      </c>
      <c r="P90" s="9">
        <f t="shared" si="11"/>
        <v>1.0751685190523758E-35</v>
      </c>
    </row>
    <row r="91" spans="1:16">
      <c r="A91" s="2"/>
      <c r="B91" s="7">
        <v>43706</v>
      </c>
      <c r="C91" s="6">
        <v>1.7060621749315735E-33</v>
      </c>
      <c r="D91" s="5">
        <v>27.532569680765846</v>
      </c>
      <c r="E91" s="2">
        <f t="shared" si="6"/>
        <v>300.68256968076582</v>
      </c>
      <c r="F91" s="2">
        <v>288</v>
      </c>
      <c r="G91" s="2">
        <f t="shared" si="7"/>
        <v>311.14999999999998</v>
      </c>
      <c r="H91" s="9">
        <v>789</v>
      </c>
      <c r="I91" s="9">
        <v>772</v>
      </c>
      <c r="J91" s="78">
        <v>793.42149532710289</v>
      </c>
      <c r="K91" s="9">
        <f t="shared" si="8"/>
        <v>784.108161220277</v>
      </c>
      <c r="L91" s="9">
        <v>2000</v>
      </c>
      <c r="M91" s="9">
        <v>2000</v>
      </c>
      <c r="N91" s="9">
        <f t="shared" si="9"/>
        <v>1.7098075571444216E-33</v>
      </c>
      <c r="O91" s="9">
        <f t="shared" si="10"/>
        <v>5.6524919529629497E-32</v>
      </c>
      <c r="P91" s="9">
        <f t="shared" si="11"/>
        <v>1.0753506648707054E-35</v>
      </c>
    </row>
    <row r="92" spans="1:16">
      <c r="A92" s="2"/>
      <c r="B92" s="7">
        <v>43707</v>
      </c>
      <c r="C92" s="6">
        <v>1.7060621749315735E-33</v>
      </c>
      <c r="D92" s="5">
        <v>27.449543076267972</v>
      </c>
      <c r="E92" s="2">
        <f t="shared" si="6"/>
        <v>300.59954307626793</v>
      </c>
      <c r="F92" s="2">
        <v>288</v>
      </c>
      <c r="G92" s="2">
        <f t="shared" si="7"/>
        <v>311.14999999999998</v>
      </c>
      <c r="H92" s="9">
        <v>789</v>
      </c>
      <c r="I92" s="9">
        <v>772</v>
      </c>
      <c r="J92" s="78">
        <v>793.42149532710289</v>
      </c>
      <c r="K92" s="9">
        <f t="shared" si="8"/>
        <v>784.16913108103142</v>
      </c>
      <c r="L92" s="9">
        <v>2000</v>
      </c>
      <c r="M92" s="9">
        <v>2000</v>
      </c>
      <c r="N92" s="9">
        <f t="shared" si="9"/>
        <v>1.7098740305644373E-33</v>
      </c>
      <c r="O92" s="9">
        <f t="shared" si="10"/>
        <v>5.6527117089642346E-32</v>
      </c>
      <c r="P92" s="9">
        <f t="shared" si="11"/>
        <v>1.0753924720531053E-35</v>
      </c>
    </row>
    <row r="93" spans="1:16">
      <c r="A93" s="2"/>
      <c r="B93" s="7">
        <v>43708</v>
      </c>
      <c r="C93" s="6">
        <v>1.7060621749315735E-33</v>
      </c>
      <c r="D93" s="5">
        <v>27.048879218587196</v>
      </c>
      <c r="E93" s="2">
        <f t="shared" si="6"/>
        <v>300.19887921858719</v>
      </c>
      <c r="F93" s="2">
        <v>288</v>
      </c>
      <c r="G93" s="2">
        <f t="shared" si="7"/>
        <v>311.14999999999998</v>
      </c>
      <c r="H93" s="9">
        <v>789</v>
      </c>
      <c r="I93" s="9">
        <v>772</v>
      </c>
      <c r="J93" s="78">
        <v>793.42149532710289</v>
      </c>
      <c r="K93" s="9">
        <f t="shared" si="8"/>
        <v>784.46335508019217</v>
      </c>
      <c r="L93" s="9">
        <v>2000</v>
      </c>
      <c r="M93" s="9">
        <v>2000</v>
      </c>
      <c r="N93" s="9">
        <f t="shared" si="9"/>
        <v>1.7101947769278062E-33</v>
      </c>
      <c r="O93" s="9">
        <f t="shared" si="10"/>
        <v>5.6537720717110882E-32</v>
      </c>
      <c r="P93" s="9">
        <f t="shared" si="11"/>
        <v>1.0755941993256643E-35</v>
      </c>
    </row>
    <row r="94" spans="1:16">
      <c r="A94" s="2"/>
      <c r="B94" s="7">
        <v>43709</v>
      </c>
      <c r="C94" s="6">
        <v>1.7060621749315735E-33</v>
      </c>
      <c r="D94" s="5">
        <v>25.920850385162602</v>
      </c>
      <c r="E94" s="2">
        <f t="shared" si="6"/>
        <v>299.0708503851626</v>
      </c>
      <c r="F94" s="2">
        <v>288</v>
      </c>
      <c r="G94" s="2">
        <f t="shared" si="7"/>
        <v>311.14999999999998</v>
      </c>
      <c r="H94" s="9">
        <v>789</v>
      </c>
      <c r="I94" s="9">
        <v>772</v>
      </c>
      <c r="J94" s="78">
        <v>793.42149532710289</v>
      </c>
      <c r="K94" s="9">
        <f t="shared" si="8"/>
        <v>785.29171318681074</v>
      </c>
      <c r="L94" s="9">
        <v>2000</v>
      </c>
      <c r="M94" s="9">
        <v>2000</v>
      </c>
      <c r="N94" s="9">
        <f t="shared" si="9"/>
        <v>1.7110974831631118E-33</v>
      </c>
      <c r="O94" s="9">
        <f t="shared" si="10"/>
        <v>5.656756348923827E-32</v>
      </c>
      <c r="P94" s="9">
        <f t="shared" si="11"/>
        <v>1.0761619390962967E-35</v>
      </c>
    </row>
    <row r="95" spans="1:16">
      <c r="A95" s="2"/>
      <c r="B95" s="7">
        <v>43710</v>
      </c>
      <c r="C95" s="6">
        <v>138.75363444873778</v>
      </c>
      <c r="D95" s="5">
        <v>29.084331715813374</v>
      </c>
      <c r="E95" s="2">
        <f t="shared" si="6"/>
        <v>302.23433171581337</v>
      </c>
      <c r="F95" s="2">
        <v>288</v>
      </c>
      <c r="G95" s="2">
        <f t="shared" si="7"/>
        <v>311.14999999999998</v>
      </c>
      <c r="H95" s="9">
        <v>789</v>
      </c>
      <c r="I95" s="9">
        <v>772</v>
      </c>
      <c r="J95" s="78">
        <v>793.42149532710289</v>
      </c>
      <c r="K95" s="9">
        <f t="shared" si="8"/>
        <v>782.96863834356827</v>
      </c>
      <c r="L95" s="9">
        <v>2000</v>
      </c>
      <c r="M95" s="9">
        <v>2000</v>
      </c>
      <c r="N95" s="9">
        <f t="shared" si="9"/>
        <v>138.95716399657704</v>
      </c>
      <c r="O95" s="9">
        <f t="shared" si="10"/>
        <v>4593.8167018574013</v>
      </c>
      <c r="P95" s="9">
        <f t="shared" si="11"/>
        <v>0.87394442765142788</v>
      </c>
    </row>
    <row r="96" spans="1:16">
      <c r="A96" s="2"/>
      <c r="B96" s="7">
        <v>43711</v>
      </c>
      <c r="C96" s="6">
        <v>62.926541523056216</v>
      </c>
      <c r="D96" s="5">
        <v>28.913311113008717</v>
      </c>
      <c r="E96" s="2">
        <f t="shared" si="6"/>
        <v>302.06331111300869</v>
      </c>
      <c r="F96" s="2">
        <v>288</v>
      </c>
      <c r="G96" s="2">
        <f t="shared" si="7"/>
        <v>311.14999999999998</v>
      </c>
      <c r="H96" s="9">
        <v>789</v>
      </c>
      <c r="I96" s="9">
        <v>772</v>
      </c>
      <c r="J96" s="78">
        <v>793.42149532710289</v>
      </c>
      <c r="K96" s="9">
        <f t="shared" si="8"/>
        <v>783.09422582726927</v>
      </c>
      <c r="L96" s="9">
        <v>2000</v>
      </c>
      <c r="M96" s="9">
        <v>2000</v>
      </c>
      <c r="N96" s="9">
        <f t="shared" si="9"/>
        <v>63.023898647913704</v>
      </c>
      <c r="O96" s="9">
        <f t="shared" si="10"/>
        <v>2083.5214961071447</v>
      </c>
      <c r="P96" s="9">
        <f t="shared" si="11"/>
        <v>0.39637672105606103</v>
      </c>
    </row>
    <row r="97" spans="1:16">
      <c r="A97" s="2"/>
      <c r="B97" s="7">
        <v>43712</v>
      </c>
      <c r="C97" s="6">
        <v>71.942691801124198</v>
      </c>
      <c r="D97" s="5">
        <v>27.968784488395485</v>
      </c>
      <c r="E97" s="2">
        <f t="shared" si="6"/>
        <v>301.11878448839548</v>
      </c>
      <c r="F97" s="2">
        <v>288</v>
      </c>
      <c r="G97" s="2">
        <f t="shared" si="7"/>
        <v>311.14999999999998</v>
      </c>
      <c r="H97" s="9">
        <v>789</v>
      </c>
      <c r="I97" s="9">
        <v>772</v>
      </c>
      <c r="J97" s="78">
        <v>793.42149532710289</v>
      </c>
      <c r="K97" s="9">
        <f t="shared" si="8"/>
        <v>783.78783069199608</v>
      </c>
      <c r="L97" s="9">
        <v>2000</v>
      </c>
      <c r="M97" s="9">
        <v>2000</v>
      </c>
      <c r="N97" s="9">
        <f t="shared" si="9"/>
        <v>72.085901202363402</v>
      </c>
      <c r="O97" s="9">
        <f t="shared" si="10"/>
        <v>2383.1043134992074</v>
      </c>
      <c r="P97" s="9">
        <f t="shared" si="11"/>
        <v>0.4533704478136063</v>
      </c>
    </row>
    <row r="98" spans="1:16">
      <c r="A98" s="2"/>
      <c r="B98" s="7">
        <v>43713</v>
      </c>
      <c r="C98" s="6">
        <v>0.12749102910983653</v>
      </c>
      <c r="D98" s="5">
        <v>30.281268464260656</v>
      </c>
      <c r="E98" s="2">
        <f t="shared" si="6"/>
        <v>303.43126846426065</v>
      </c>
      <c r="F98" s="2">
        <v>288</v>
      </c>
      <c r="G98" s="2">
        <f t="shared" si="7"/>
        <v>311.14999999999998</v>
      </c>
      <c r="H98" s="9">
        <v>789</v>
      </c>
      <c r="I98" s="9">
        <v>772</v>
      </c>
      <c r="J98" s="78">
        <v>793.42149532710289</v>
      </c>
      <c r="K98" s="9">
        <f t="shared" si="8"/>
        <v>782.08967831231098</v>
      </c>
      <c r="L98" s="9">
        <v>2000</v>
      </c>
      <c r="M98" s="9">
        <v>2000</v>
      </c>
      <c r="N98" s="9">
        <f t="shared" si="9"/>
        <v>0.12760635244287569</v>
      </c>
      <c r="O98" s="9">
        <f t="shared" si="10"/>
        <v>4.2185676236859893</v>
      </c>
      <c r="P98" s="9">
        <f t="shared" si="11"/>
        <v>8.0255567574135647E-4</v>
      </c>
    </row>
    <row r="99" spans="1:16">
      <c r="A99" s="2"/>
      <c r="B99" s="7">
        <v>43714</v>
      </c>
      <c r="C99" s="6">
        <v>2.6719433765031026E-25</v>
      </c>
      <c r="D99" s="5">
        <v>29.911701880097411</v>
      </c>
      <c r="E99" s="2">
        <f t="shared" si="6"/>
        <v>303.06170188009742</v>
      </c>
      <c r="F99" s="2">
        <v>288</v>
      </c>
      <c r="G99" s="2">
        <f t="shared" si="7"/>
        <v>311.14999999999998</v>
      </c>
      <c r="H99" s="9">
        <v>789</v>
      </c>
      <c r="I99" s="9">
        <v>772</v>
      </c>
      <c r="J99" s="78">
        <v>793.42149532710289</v>
      </c>
      <c r="K99" s="9">
        <f t="shared" si="8"/>
        <v>782.3610663006815</v>
      </c>
      <c r="L99" s="9">
        <v>2000</v>
      </c>
      <c r="M99" s="9">
        <v>2000</v>
      </c>
      <c r="N99" s="9">
        <f t="shared" si="9"/>
        <v>2.6748242767793143E-25</v>
      </c>
      <c r="O99" s="9">
        <f t="shared" si="10"/>
        <v>8.8427628225811666E-24</v>
      </c>
      <c r="P99" s="9">
        <f t="shared" si="11"/>
        <v>1.6822794193580594E-27</v>
      </c>
    </row>
    <row r="100" spans="1:16">
      <c r="A100" s="2"/>
      <c r="B100" s="7">
        <v>43715</v>
      </c>
      <c r="C100" s="6">
        <v>2.6719433765031026E-25</v>
      </c>
      <c r="D100" s="5">
        <v>28.193466736034118</v>
      </c>
      <c r="E100" s="2">
        <f t="shared" si="6"/>
        <v>301.34346673603409</v>
      </c>
      <c r="F100" s="2">
        <v>288</v>
      </c>
      <c r="G100" s="2">
        <f t="shared" si="7"/>
        <v>311.14999999999998</v>
      </c>
      <c r="H100" s="9">
        <v>789</v>
      </c>
      <c r="I100" s="9">
        <v>772</v>
      </c>
      <c r="J100" s="78">
        <v>793.42149532710289</v>
      </c>
      <c r="K100" s="9">
        <f t="shared" si="8"/>
        <v>783.62283724880569</v>
      </c>
      <c r="L100" s="9">
        <v>2000</v>
      </c>
      <c r="M100" s="9">
        <v>2000</v>
      </c>
      <c r="N100" s="9">
        <f t="shared" si="9"/>
        <v>2.6769803502482389E-25</v>
      </c>
      <c r="O100" s="9">
        <f t="shared" si="10"/>
        <v>8.8498906352301218E-24</v>
      </c>
      <c r="P100" s="9">
        <f t="shared" si="11"/>
        <v>1.6836354404076975E-27</v>
      </c>
    </row>
    <row r="101" spans="1:16">
      <c r="A101" s="2"/>
      <c r="B101" s="7">
        <v>43716</v>
      </c>
      <c r="C101" s="6">
        <v>674.46427282753041</v>
      </c>
      <c r="D101" s="5">
        <v>42.085350199187275</v>
      </c>
      <c r="E101" s="2">
        <f t="shared" si="6"/>
        <v>315.23535019918722</v>
      </c>
      <c r="F101" s="2">
        <v>288</v>
      </c>
      <c r="G101" s="2">
        <f t="shared" si="7"/>
        <v>311.14999999999998</v>
      </c>
      <c r="H101" s="9">
        <v>789</v>
      </c>
      <c r="I101" s="9">
        <v>772</v>
      </c>
      <c r="J101" s="78">
        <v>793.42149532710289</v>
      </c>
      <c r="K101" s="9">
        <f t="shared" si="8"/>
        <v>773.42145414411436</v>
      </c>
      <c r="L101" s="9">
        <v>2000</v>
      </c>
      <c r="M101" s="9">
        <v>2000</v>
      </c>
      <c r="N101" s="9">
        <f t="shared" si="9"/>
        <v>671.32287814562653</v>
      </c>
      <c r="O101" s="9">
        <f t="shared" si="10"/>
        <v>22193.416742733229</v>
      </c>
      <c r="P101" s="9">
        <f t="shared" si="11"/>
        <v>4.2221564663246953</v>
      </c>
    </row>
    <row r="102" spans="1:16">
      <c r="A102" s="2"/>
      <c r="B102" s="7">
        <v>43717</v>
      </c>
      <c r="C102" s="6">
        <v>886.28702030747081</v>
      </c>
      <c r="D102" s="5">
        <v>43.76211696642428</v>
      </c>
      <c r="E102" s="2">
        <f t="shared" si="6"/>
        <v>316.91211696642426</v>
      </c>
      <c r="F102" s="2">
        <v>288</v>
      </c>
      <c r="G102" s="2">
        <f t="shared" si="7"/>
        <v>311.14999999999998</v>
      </c>
      <c r="H102" s="9">
        <v>789</v>
      </c>
      <c r="I102" s="9">
        <v>772</v>
      </c>
      <c r="J102" s="78">
        <v>793.42149532710289</v>
      </c>
      <c r="K102" s="9">
        <f t="shared" si="8"/>
        <v>772.19013513577625</v>
      </c>
      <c r="L102" s="9">
        <v>2000</v>
      </c>
      <c r="M102" s="9">
        <v>2000</v>
      </c>
      <c r="N102" s="9">
        <f t="shared" si="9"/>
        <v>881.45654030691696</v>
      </c>
      <c r="O102" s="9">
        <f t="shared" si="10"/>
        <v>29140.273594840368</v>
      </c>
      <c r="P102" s="9">
        <f t="shared" si="11"/>
        <v>5.5437518258296663</v>
      </c>
    </row>
    <row r="103" spans="1:16">
      <c r="A103" s="2"/>
      <c r="B103" s="7">
        <v>43718</v>
      </c>
      <c r="C103" s="6">
        <v>953.31430785708881</v>
      </c>
      <c r="D103" s="5">
        <v>43.389071028872841</v>
      </c>
      <c r="E103" s="2">
        <f t="shared" si="6"/>
        <v>316.5390710288728</v>
      </c>
      <c r="F103" s="2">
        <v>288</v>
      </c>
      <c r="G103" s="2">
        <f t="shared" si="7"/>
        <v>311.14999999999998</v>
      </c>
      <c r="H103" s="9">
        <v>789</v>
      </c>
      <c r="I103" s="9">
        <v>772</v>
      </c>
      <c r="J103" s="78">
        <v>793.42149532710289</v>
      </c>
      <c r="K103" s="9">
        <f t="shared" si="8"/>
        <v>772.46407815687235</v>
      </c>
      <c r="L103" s="9">
        <v>2000</v>
      </c>
      <c r="M103" s="9">
        <v>2000</v>
      </c>
      <c r="N103" s="9">
        <f t="shared" si="9"/>
        <v>948.28667569339507</v>
      </c>
      <c r="O103" s="9">
        <f t="shared" si="10"/>
        <v>31349.626342809206</v>
      </c>
      <c r="P103" s="9">
        <f t="shared" si="11"/>
        <v>5.9640671427257548</v>
      </c>
    </row>
    <row r="104" spans="1:16">
      <c r="A104" s="2"/>
      <c r="B104" s="7">
        <v>43719</v>
      </c>
      <c r="C104" s="6">
        <v>957.40693609802679</v>
      </c>
      <c r="D104" s="5">
        <v>38.328848520870622</v>
      </c>
      <c r="E104" s="2">
        <f t="shared" si="6"/>
        <v>311.4788485208706</v>
      </c>
      <c r="F104" s="2">
        <v>288</v>
      </c>
      <c r="G104" s="2">
        <f t="shared" si="7"/>
        <v>311.14999999999998</v>
      </c>
      <c r="H104" s="9">
        <v>789</v>
      </c>
      <c r="I104" s="9">
        <v>772</v>
      </c>
      <c r="J104" s="78">
        <v>793.42149532710289</v>
      </c>
      <c r="K104" s="9">
        <f t="shared" si="8"/>
        <v>776.18000829233824</v>
      </c>
      <c r="L104" s="9">
        <v>2000</v>
      </c>
      <c r="M104" s="9">
        <v>2000</v>
      </c>
      <c r="N104" s="9">
        <f t="shared" si="9"/>
        <v>954.64562514351564</v>
      </c>
      <c r="O104" s="9">
        <f t="shared" si="10"/>
        <v>31559.848308701879</v>
      </c>
      <c r="P104" s="9">
        <f t="shared" si="11"/>
        <v>6.0040605354938092</v>
      </c>
    </row>
    <row r="105" spans="1:16">
      <c r="A105" s="2"/>
      <c r="B105" s="7">
        <v>43720</v>
      </c>
      <c r="C105" s="6">
        <v>759.92592231750416</v>
      </c>
      <c r="D105" s="5">
        <v>32.821562135352053</v>
      </c>
      <c r="E105" s="2">
        <f t="shared" si="6"/>
        <v>305.97156213535203</v>
      </c>
      <c r="F105" s="2">
        <v>288</v>
      </c>
      <c r="G105" s="2">
        <f t="shared" si="7"/>
        <v>311.14999999999998</v>
      </c>
      <c r="H105" s="9">
        <v>789</v>
      </c>
      <c r="I105" s="9">
        <v>772</v>
      </c>
      <c r="J105" s="78">
        <v>793.42149532710289</v>
      </c>
      <c r="K105" s="9">
        <f t="shared" si="8"/>
        <v>780.2242358756564</v>
      </c>
      <c r="L105" s="9">
        <v>2000</v>
      </c>
      <c r="M105" s="9">
        <v>2000</v>
      </c>
      <c r="N105" s="9">
        <f t="shared" si="9"/>
        <v>759.70567115343715</v>
      </c>
      <c r="O105" s="9">
        <f t="shared" si="10"/>
        <v>25115.283733960019</v>
      </c>
      <c r="P105" s="9">
        <f t="shared" si="11"/>
        <v>4.7780230890153277</v>
      </c>
    </row>
    <row r="106" spans="1:16">
      <c r="A106" s="2"/>
      <c r="B106" s="7">
        <v>43721</v>
      </c>
      <c r="C106" s="6">
        <v>754.62510969691846</v>
      </c>
      <c r="D106" s="5">
        <v>36.367895518850418</v>
      </c>
      <c r="E106" s="2">
        <f t="shared" si="6"/>
        <v>309.51789551885042</v>
      </c>
      <c r="F106" s="2">
        <v>288</v>
      </c>
      <c r="G106" s="2">
        <f t="shared" si="7"/>
        <v>311.14999999999998</v>
      </c>
      <c r="H106" s="9">
        <v>789</v>
      </c>
      <c r="I106" s="9">
        <v>772</v>
      </c>
      <c r="J106" s="78">
        <v>793.42149532710289</v>
      </c>
      <c r="K106" s="9">
        <f t="shared" si="8"/>
        <v>777.62001697632718</v>
      </c>
      <c r="L106" s="9">
        <v>2000</v>
      </c>
      <c r="M106" s="9">
        <v>2000</v>
      </c>
      <c r="N106" s="9">
        <f t="shared" si="9"/>
        <v>753.1463202584149</v>
      </c>
      <c r="O106" s="9">
        <f t="shared" si="10"/>
        <v>24898.436650814027</v>
      </c>
      <c r="P106" s="9">
        <f t="shared" si="11"/>
        <v>4.7367693098013515</v>
      </c>
    </row>
    <row r="107" spans="1:16">
      <c r="A107" s="2"/>
      <c r="B107" s="7">
        <v>43722</v>
      </c>
      <c r="C107" s="6">
        <v>749.9839652979806</v>
      </c>
      <c r="D107" s="5">
        <v>32.08013035242201</v>
      </c>
      <c r="E107" s="2">
        <f t="shared" si="6"/>
        <v>305.23013035242201</v>
      </c>
      <c r="F107" s="2">
        <v>288</v>
      </c>
      <c r="G107" s="2">
        <f t="shared" si="7"/>
        <v>311.14999999999998</v>
      </c>
      <c r="H107" s="9">
        <v>789</v>
      </c>
      <c r="I107" s="9">
        <v>772</v>
      </c>
      <c r="J107" s="78">
        <v>793.42149532710289</v>
      </c>
      <c r="K107" s="9">
        <f t="shared" si="8"/>
        <v>780.76869981992468</v>
      </c>
      <c r="L107" s="9">
        <v>2000</v>
      </c>
      <c r="M107" s="9">
        <v>2000</v>
      </c>
      <c r="N107" s="9">
        <f t="shared" si="9"/>
        <v>750.02815485560166</v>
      </c>
      <c r="O107" s="9">
        <f t="shared" si="10"/>
        <v>24795.352506789972</v>
      </c>
      <c r="P107" s="9">
        <f t="shared" si="11"/>
        <v>4.7171582066390041</v>
      </c>
    </row>
    <row r="108" spans="1:16">
      <c r="A108" s="2"/>
      <c r="B108" s="7">
        <v>43723</v>
      </c>
      <c r="C108" s="6">
        <v>755.99936819500488</v>
      </c>
      <c r="D108" s="5">
        <v>32.009058717643846</v>
      </c>
      <c r="E108" s="2">
        <f t="shared" si="6"/>
        <v>305.1590587176438</v>
      </c>
      <c r="F108" s="2">
        <v>288</v>
      </c>
      <c r="G108" s="2">
        <f t="shared" si="7"/>
        <v>311.14999999999998</v>
      </c>
      <c r="H108" s="9">
        <v>789</v>
      </c>
      <c r="I108" s="9">
        <v>772</v>
      </c>
      <c r="J108" s="78">
        <v>793.42149532710289</v>
      </c>
      <c r="K108" s="9">
        <f t="shared" si="8"/>
        <v>780.82089065323919</v>
      </c>
      <c r="L108" s="9">
        <v>2000</v>
      </c>
      <c r="M108" s="9">
        <v>2000</v>
      </c>
      <c r="N108" s="9">
        <f t="shared" si="9"/>
        <v>756.06918080883554</v>
      </c>
      <c r="O108" s="9">
        <f t="shared" si="10"/>
        <v>24995.0641670035</v>
      </c>
      <c r="P108" s="9">
        <f t="shared" si="11"/>
        <v>4.7551520805587142</v>
      </c>
    </row>
    <row r="109" spans="1:16">
      <c r="A109" s="2"/>
      <c r="B109" s="7">
        <v>43724</v>
      </c>
      <c r="C109" s="6">
        <v>770.34263394744403</v>
      </c>
      <c r="D109" s="5">
        <v>28.743837610924686</v>
      </c>
      <c r="E109" s="2">
        <f t="shared" si="6"/>
        <v>301.89383761092466</v>
      </c>
      <c r="F109" s="2">
        <v>288</v>
      </c>
      <c r="G109" s="2">
        <f t="shared" si="7"/>
        <v>311.14999999999998</v>
      </c>
      <c r="H109" s="9">
        <v>789</v>
      </c>
      <c r="I109" s="9">
        <v>772</v>
      </c>
      <c r="J109" s="78">
        <v>793.42149532710289</v>
      </c>
      <c r="K109" s="9">
        <f t="shared" si="8"/>
        <v>783.21867721108913</v>
      </c>
      <c r="L109" s="9">
        <v>2000</v>
      </c>
      <c r="M109" s="9">
        <v>2000</v>
      </c>
      <c r="N109" s="9">
        <f t="shared" si="9"/>
        <v>771.59577824942949</v>
      </c>
      <c r="O109" s="9">
        <f t="shared" si="10"/>
        <v>25508.361506947582</v>
      </c>
      <c r="P109" s="9">
        <f t="shared" si="11"/>
        <v>4.8528036367888649</v>
      </c>
    </row>
    <row r="110" spans="1:16">
      <c r="A110" s="2"/>
      <c r="B110" s="7">
        <v>43725</v>
      </c>
      <c r="C110" s="6">
        <v>752.43750639067821</v>
      </c>
      <c r="D110" s="5">
        <v>28.508588876084058</v>
      </c>
      <c r="E110" s="2">
        <f t="shared" si="6"/>
        <v>301.65858887608402</v>
      </c>
      <c r="F110" s="2">
        <v>288</v>
      </c>
      <c r="G110" s="2">
        <f t="shared" si="7"/>
        <v>311.14999999999998</v>
      </c>
      <c r="H110" s="9">
        <v>789</v>
      </c>
      <c r="I110" s="9">
        <v>772</v>
      </c>
      <c r="J110" s="78">
        <v>793.42149532710289</v>
      </c>
      <c r="K110" s="9">
        <f t="shared" si="8"/>
        <v>783.39143006172799</v>
      </c>
      <c r="L110" s="9">
        <v>2000</v>
      </c>
      <c r="M110" s="9">
        <v>2000</v>
      </c>
      <c r="N110" s="9">
        <f t="shared" si="9"/>
        <v>753.74463593615371</v>
      </c>
      <c r="O110" s="9">
        <f t="shared" si="10"/>
        <v>24918.216505801913</v>
      </c>
      <c r="P110" s="9">
        <f t="shared" si="11"/>
        <v>4.7405323014852438</v>
      </c>
    </row>
    <row r="111" spans="1:16">
      <c r="A111" s="2"/>
      <c r="B111" s="7">
        <v>43726</v>
      </c>
      <c r="C111" s="6">
        <v>745.34975728105564</v>
      </c>
      <c r="D111" s="5">
        <v>29.331661466095127</v>
      </c>
      <c r="E111" s="2">
        <f t="shared" si="6"/>
        <v>302.48166146609509</v>
      </c>
      <c r="F111" s="2">
        <v>288</v>
      </c>
      <c r="G111" s="2">
        <f t="shared" si="7"/>
        <v>311.14999999999998</v>
      </c>
      <c r="H111" s="9">
        <v>789</v>
      </c>
      <c r="I111" s="9">
        <v>772</v>
      </c>
      <c r="J111" s="78">
        <v>793.42149532710289</v>
      </c>
      <c r="K111" s="9">
        <f t="shared" si="8"/>
        <v>782.78701390491642</v>
      </c>
      <c r="L111" s="9">
        <v>2000</v>
      </c>
      <c r="M111" s="9">
        <v>2000</v>
      </c>
      <c r="N111" s="9">
        <f t="shared" si="9"/>
        <v>746.35648617359334</v>
      </c>
      <c r="O111" s="9">
        <f t="shared" si="10"/>
        <v>24673.969971122275</v>
      </c>
      <c r="P111" s="9">
        <f t="shared" si="11"/>
        <v>4.6940659507773166</v>
      </c>
    </row>
    <row r="112" spans="1:16">
      <c r="A112" s="2"/>
      <c r="B112" s="7">
        <v>43727</v>
      </c>
      <c r="C112" s="6">
        <v>788.22937689463379</v>
      </c>
      <c r="D112" s="5">
        <v>30.013678603989096</v>
      </c>
      <c r="E112" s="2">
        <f t="shared" si="6"/>
        <v>303.16367860398907</v>
      </c>
      <c r="F112" s="2">
        <v>288</v>
      </c>
      <c r="G112" s="2">
        <f t="shared" si="7"/>
        <v>311.14999999999998</v>
      </c>
      <c r="H112" s="9">
        <v>789</v>
      </c>
      <c r="I112" s="9">
        <v>772</v>
      </c>
      <c r="J112" s="78">
        <v>793.42149532710289</v>
      </c>
      <c r="K112" s="9">
        <f t="shared" si="8"/>
        <v>782.28618058551262</v>
      </c>
      <c r="L112" s="9">
        <v>2000</v>
      </c>
      <c r="M112" s="9">
        <v>2000</v>
      </c>
      <c r="N112" s="9">
        <f t="shared" si="9"/>
        <v>789.0414837470538</v>
      </c>
      <c r="O112" s="9">
        <f t="shared" si="10"/>
        <v>26085.103079570978</v>
      </c>
      <c r="P112" s="9">
        <f t="shared" si="11"/>
        <v>4.9625250550129172</v>
      </c>
    </row>
    <row r="113" spans="1:16">
      <c r="A113" s="2"/>
      <c r="B113" s="7">
        <v>43728</v>
      </c>
      <c r="C113" s="6">
        <v>845.69514729111313</v>
      </c>
      <c r="D113" s="5">
        <v>30.818194921701085</v>
      </c>
      <c r="E113" s="2">
        <f t="shared" si="6"/>
        <v>303.96819492170107</v>
      </c>
      <c r="F113" s="2">
        <v>288</v>
      </c>
      <c r="G113" s="2">
        <f t="shared" si="7"/>
        <v>311.14999999999998</v>
      </c>
      <c r="H113" s="9">
        <v>789</v>
      </c>
      <c r="I113" s="9">
        <v>772</v>
      </c>
      <c r="J113" s="78">
        <v>793.42149532710289</v>
      </c>
      <c r="K113" s="9">
        <f t="shared" si="8"/>
        <v>781.69539106494653</v>
      </c>
      <c r="L113" s="9">
        <v>2000</v>
      </c>
      <c r="M113" s="9">
        <v>2000</v>
      </c>
      <c r="N113" s="9">
        <f t="shared" si="9"/>
        <v>846.24673304026362</v>
      </c>
      <c r="O113" s="9">
        <f t="shared" si="10"/>
        <v>27976.264514353399</v>
      </c>
      <c r="P113" s="9">
        <f t="shared" si="11"/>
        <v>5.3223064971085758</v>
      </c>
    </row>
    <row r="114" spans="1:16">
      <c r="A114" s="2"/>
      <c r="B114" s="7">
        <v>43729</v>
      </c>
      <c r="C114" s="6">
        <v>890.64338004642218</v>
      </c>
      <c r="D114" s="5">
        <v>30.865769441745904</v>
      </c>
      <c r="E114" s="2">
        <f t="shared" si="6"/>
        <v>304.01576944174587</v>
      </c>
      <c r="F114" s="2">
        <v>288</v>
      </c>
      <c r="G114" s="2">
        <f t="shared" si="7"/>
        <v>311.14999999999998</v>
      </c>
      <c r="H114" s="9">
        <v>789</v>
      </c>
      <c r="I114" s="9">
        <v>772</v>
      </c>
      <c r="J114" s="78">
        <v>793.42149532710289</v>
      </c>
      <c r="K114" s="9">
        <f t="shared" si="8"/>
        <v>781.66045513230029</v>
      </c>
      <c r="L114" s="9">
        <v>2000</v>
      </c>
      <c r="M114" s="9">
        <v>2000</v>
      </c>
      <c r="N114" s="9">
        <f t="shared" si="9"/>
        <v>891.20436652566627</v>
      </c>
      <c r="O114" s="9">
        <f t="shared" si="10"/>
        <v>29462.529213784903</v>
      </c>
      <c r="P114" s="9">
        <f t="shared" si="11"/>
        <v>5.6050589089664546</v>
      </c>
    </row>
    <row r="115" spans="1:16">
      <c r="A115" s="2"/>
      <c r="B115" s="7">
        <v>43730</v>
      </c>
      <c r="C115" s="6">
        <v>910.14130957426755</v>
      </c>
      <c r="D115" s="5">
        <v>32.728970937022481</v>
      </c>
      <c r="E115" s="2">
        <f t="shared" si="6"/>
        <v>305.87897093702247</v>
      </c>
      <c r="F115" s="2">
        <v>288</v>
      </c>
      <c r="G115" s="2">
        <f t="shared" si="7"/>
        <v>311.14999999999998</v>
      </c>
      <c r="H115" s="9">
        <v>789</v>
      </c>
      <c r="I115" s="9">
        <v>772</v>
      </c>
      <c r="J115" s="78">
        <v>793.42149532710289</v>
      </c>
      <c r="K115" s="9">
        <f t="shared" si="8"/>
        <v>780.29222941222679</v>
      </c>
      <c r="L115" s="9">
        <v>2000</v>
      </c>
      <c r="M115" s="9">
        <v>2000</v>
      </c>
      <c r="N115" s="9">
        <f t="shared" si="9"/>
        <v>909.91716641873211</v>
      </c>
      <c r="O115" s="9">
        <f t="shared" si="10"/>
        <v>30081.159950156285</v>
      </c>
      <c r="P115" s="9">
        <f t="shared" si="11"/>
        <v>5.722749474331648</v>
      </c>
    </row>
    <row r="116" spans="1:16">
      <c r="A116" s="2"/>
      <c r="B116" s="7">
        <v>43731</v>
      </c>
      <c r="C116" s="6">
        <v>908.03138060322453</v>
      </c>
      <c r="D116" s="5">
        <v>34.103206834174969</v>
      </c>
      <c r="E116" s="2">
        <f t="shared" si="6"/>
        <v>307.25320683417493</v>
      </c>
      <c r="F116" s="2">
        <v>288</v>
      </c>
      <c r="G116" s="2">
        <f t="shared" si="7"/>
        <v>311.14999999999998</v>
      </c>
      <c r="H116" s="9">
        <v>789</v>
      </c>
      <c r="I116" s="9">
        <v>772</v>
      </c>
      <c r="J116" s="78">
        <v>793.42149532710289</v>
      </c>
      <c r="K116" s="9">
        <f t="shared" si="8"/>
        <v>779.28307130200676</v>
      </c>
      <c r="L116" s="9">
        <v>2000</v>
      </c>
      <c r="M116" s="9">
        <v>2000</v>
      </c>
      <c r="N116" s="9">
        <f t="shared" si="9"/>
        <v>907.22052966295041</v>
      </c>
      <c r="O116" s="9">
        <f t="shared" si="10"/>
        <v>29992.011218192685</v>
      </c>
      <c r="P116" s="9">
        <f t="shared" si="11"/>
        <v>5.7057894947355372</v>
      </c>
    </row>
    <row r="117" spans="1:16">
      <c r="A117" s="2"/>
      <c r="B117" s="7">
        <v>43732</v>
      </c>
      <c r="C117" s="6">
        <v>1004.966039221022</v>
      </c>
      <c r="D117" s="5">
        <v>35.079730133612976</v>
      </c>
      <c r="E117" s="2">
        <f t="shared" si="6"/>
        <v>308.22973013361297</v>
      </c>
      <c r="F117" s="2">
        <v>288</v>
      </c>
      <c r="G117" s="2">
        <f t="shared" si="7"/>
        <v>311.14999999999998</v>
      </c>
      <c r="H117" s="9">
        <v>789</v>
      </c>
      <c r="I117" s="9">
        <v>772</v>
      </c>
      <c r="J117" s="78">
        <v>793.42149532710289</v>
      </c>
      <c r="K117" s="9">
        <f t="shared" si="8"/>
        <v>778.56596995900691</v>
      </c>
      <c r="L117" s="9">
        <v>2000</v>
      </c>
      <c r="M117" s="9">
        <v>2000</v>
      </c>
      <c r="N117" s="9">
        <f t="shared" si="9"/>
        <v>1003.6065463181652</v>
      </c>
      <c r="O117" s="9">
        <f t="shared" si="10"/>
        <v>33178.458612492832</v>
      </c>
      <c r="P117" s="9">
        <f t="shared" si="11"/>
        <v>6.3119908573469514</v>
      </c>
    </row>
    <row r="118" spans="1:16">
      <c r="A118" s="2"/>
      <c r="B118" s="7">
        <v>43733</v>
      </c>
      <c r="C118" s="6">
        <v>1088.6206054602728</v>
      </c>
      <c r="D118" s="5">
        <v>35.254636909696806</v>
      </c>
      <c r="E118" s="2">
        <f t="shared" si="6"/>
        <v>308.40463690969676</v>
      </c>
      <c r="F118" s="2">
        <v>288</v>
      </c>
      <c r="G118" s="2">
        <f t="shared" si="7"/>
        <v>311.14999999999998</v>
      </c>
      <c r="H118" s="9">
        <v>789</v>
      </c>
      <c r="I118" s="9">
        <v>772</v>
      </c>
      <c r="J118" s="78">
        <v>793.42149532710289</v>
      </c>
      <c r="K118" s="9">
        <f t="shared" si="8"/>
        <v>778.43752869795185</v>
      </c>
      <c r="L118" s="9">
        <v>2000</v>
      </c>
      <c r="M118" s="9">
        <v>2000</v>
      </c>
      <c r="N118" s="9">
        <f t="shared" si="9"/>
        <v>1087.0582687961789</v>
      </c>
      <c r="O118" s="9">
        <f t="shared" si="10"/>
        <v>35937.308213998171</v>
      </c>
      <c r="P118" s="9">
        <f t="shared" si="11"/>
        <v>6.8368444578376035</v>
      </c>
    </row>
    <row r="119" spans="1:16">
      <c r="A119" s="2"/>
      <c r="B119" s="7">
        <v>43734</v>
      </c>
      <c r="C119" s="6">
        <v>1090.4780364566379</v>
      </c>
      <c r="D119" s="5">
        <v>35.433963284713272</v>
      </c>
      <c r="E119" s="2">
        <f t="shared" si="6"/>
        <v>308.58396328471326</v>
      </c>
      <c r="F119" s="2">
        <v>288</v>
      </c>
      <c r="G119" s="2">
        <f t="shared" si="7"/>
        <v>311.14999999999998</v>
      </c>
      <c r="H119" s="9">
        <v>789</v>
      </c>
      <c r="I119" s="9">
        <v>772</v>
      </c>
      <c r="J119" s="78">
        <v>793.42149532710289</v>
      </c>
      <c r="K119" s="9">
        <f t="shared" si="8"/>
        <v>778.30584194308017</v>
      </c>
      <c r="L119" s="9">
        <v>2000</v>
      </c>
      <c r="M119" s="9">
        <v>2000</v>
      </c>
      <c r="N119" s="9">
        <f t="shared" si="9"/>
        <v>1088.8209255554807</v>
      </c>
      <c r="O119" s="9">
        <f t="shared" si="10"/>
        <v>35995.580287402903</v>
      </c>
      <c r="P119" s="9">
        <f t="shared" si="11"/>
        <v>6.847930349405539</v>
      </c>
    </row>
    <row r="120" spans="1:16">
      <c r="A120" s="2"/>
      <c r="B120" s="7">
        <v>43735</v>
      </c>
      <c r="C120" s="6">
        <v>1227.8600763984953</v>
      </c>
      <c r="D120" s="5">
        <v>36.893234150144778</v>
      </c>
      <c r="E120" s="2">
        <f t="shared" si="6"/>
        <v>310.04323415014477</v>
      </c>
      <c r="F120" s="2">
        <v>288</v>
      </c>
      <c r="G120" s="2">
        <f t="shared" si="7"/>
        <v>311.14999999999998</v>
      </c>
      <c r="H120" s="9">
        <v>789</v>
      </c>
      <c r="I120" s="9">
        <v>772</v>
      </c>
      <c r="J120" s="78">
        <v>793.42149532710289</v>
      </c>
      <c r="K120" s="9">
        <f t="shared" si="8"/>
        <v>777.23423914773093</v>
      </c>
      <c r="L120" s="9">
        <v>2000</v>
      </c>
      <c r="M120" s="9">
        <v>2000</v>
      </c>
      <c r="N120" s="9">
        <f t="shared" si="9"/>
        <v>1225.1499073896246</v>
      </c>
      <c r="O120" s="9">
        <f t="shared" si="10"/>
        <v>40502.511313372401</v>
      </c>
      <c r="P120" s="9">
        <f t="shared" si="11"/>
        <v>7.7053453294944942</v>
      </c>
    </row>
    <row r="121" spans="1:16">
      <c r="A121" s="2"/>
      <c r="B121" s="7">
        <v>43736</v>
      </c>
      <c r="C121" s="6">
        <v>1505.2308628378976</v>
      </c>
      <c r="D121" s="5">
        <v>35.846092018948681</v>
      </c>
      <c r="E121" s="2">
        <f t="shared" si="6"/>
        <v>308.99609201894867</v>
      </c>
      <c r="F121" s="2">
        <v>288</v>
      </c>
      <c r="G121" s="2">
        <f t="shared" si="7"/>
        <v>311.14999999999998</v>
      </c>
      <c r="H121" s="9">
        <v>789</v>
      </c>
      <c r="I121" s="9">
        <v>772</v>
      </c>
      <c r="J121" s="78">
        <v>793.42149532710289</v>
      </c>
      <c r="K121" s="9">
        <f t="shared" si="8"/>
        <v>778.00319881210817</v>
      </c>
      <c r="L121" s="9">
        <v>2000</v>
      </c>
      <c r="M121" s="9">
        <v>2000</v>
      </c>
      <c r="N121" s="9">
        <f t="shared" si="9"/>
        <v>1502.6512486124695</v>
      </c>
      <c r="O121" s="9">
        <f t="shared" si="10"/>
        <v>49676.491692885153</v>
      </c>
      <c r="P121" s="9">
        <f t="shared" si="11"/>
        <v>9.4506367837262228</v>
      </c>
    </row>
    <row r="122" spans="1:16">
      <c r="A122" s="2"/>
      <c r="B122" s="7">
        <v>43737</v>
      </c>
      <c r="C122" s="6">
        <v>1577.2146981514836</v>
      </c>
      <c r="D122" s="5">
        <v>36.338559791821041</v>
      </c>
      <c r="E122" s="2">
        <f t="shared" si="6"/>
        <v>309.48855979182099</v>
      </c>
      <c r="F122" s="2">
        <v>288</v>
      </c>
      <c r="G122" s="2">
        <f t="shared" si="7"/>
        <v>311.14999999999998</v>
      </c>
      <c r="H122" s="9">
        <v>789</v>
      </c>
      <c r="I122" s="9">
        <v>772</v>
      </c>
      <c r="J122" s="78">
        <v>793.42149532710289</v>
      </c>
      <c r="K122" s="9">
        <f t="shared" si="8"/>
        <v>777.64155941086278</v>
      </c>
      <c r="L122" s="9">
        <v>2000</v>
      </c>
      <c r="M122" s="9">
        <v>2000</v>
      </c>
      <c r="N122" s="9">
        <f t="shared" si="9"/>
        <v>1574.1457375878149</v>
      </c>
      <c r="O122" s="9">
        <f t="shared" si="10"/>
        <v>52040.044374154561</v>
      </c>
      <c r="P122" s="9">
        <f t="shared" si="11"/>
        <v>9.9002876577849985</v>
      </c>
    </row>
    <row r="123" spans="1:16">
      <c r="A123" s="2"/>
      <c r="B123" s="7">
        <v>43738</v>
      </c>
      <c r="C123" s="6">
        <v>1536.8594999285099</v>
      </c>
      <c r="D123" s="5">
        <v>34.927766186263867</v>
      </c>
      <c r="E123" s="2">
        <f t="shared" si="6"/>
        <v>308.07776618626383</v>
      </c>
      <c r="F123" s="2">
        <v>288</v>
      </c>
      <c r="G123" s="2">
        <f t="shared" si="7"/>
        <v>311.14999999999998</v>
      </c>
      <c r="H123" s="9">
        <v>789</v>
      </c>
      <c r="I123" s="9">
        <v>772</v>
      </c>
      <c r="J123" s="78">
        <v>793.42149532710289</v>
      </c>
      <c r="K123" s="9">
        <f t="shared" si="8"/>
        <v>778.67756335446848</v>
      </c>
      <c r="L123" s="9">
        <v>2000</v>
      </c>
      <c r="M123" s="9">
        <v>2000</v>
      </c>
      <c r="N123" s="9">
        <f t="shared" si="9"/>
        <v>1534.8904624803131</v>
      </c>
      <c r="O123" s="9">
        <f t="shared" si="10"/>
        <v>50742.295246018271</v>
      </c>
      <c r="P123" s="9">
        <f t="shared" si="11"/>
        <v>9.6533991350963095</v>
      </c>
    </row>
    <row r="124" spans="1:16">
      <c r="A124" s="2"/>
      <c r="B124" s="7">
        <v>43739</v>
      </c>
      <c r="C124" s="6">
        <v>1482.8861768609488</v>
      </c>
      <c r="D124" s="5">
        <v>33.454476185705907</v>
      </c>
      <c r="E124" s="2">
        <f t="shared" si="6"/>
        <v>306.60447618570589</v>
      </c>
      <c r="F124" s="2">
        <v>288</v>
      </c>
      <c r="G124" s="2">
        <f t="shared" si="7"/>
        <v>311.14999999999998</v>
      </c>
      <c r="H124" s="9">
        <v>789</v>
      </c>
      <c r="I124" s="9">
        <v>772</v>
      </c>
      <c r="J124" s="78">
        <v>793.42149532710289</v>
      </c>
      <c r="K124" s="9">
        <f t="shared" si="8"/>
        <v>779.75946097906831</v>
      </c>
      <c r="L124" s="9">
        <v>2000</v>
      </c>
      <c r="M124" s="9">
        <v>2000</v>
      </c>
      <c r="N124" s="9">
        <f t="shared" si="9"/>
        <v>1482.0147774169695</v>
      </c>
      <c r="O124" s="9">
        <f t="shared" si="10"/>
        <v>48994.265866459813</v>
      </c>
      <c r="P124" s="9">
        <f t="shared" si="11"/>
        <v>9.3208476567104999</v>
      </c>
    </row>
    <row r="125" spans="1:16">
      <c r="A125" s="2"/>
      <c r="B125" s="7">
        <v>43740</v>
      </c>
      <c r="C125" s="6">
        <v>1440.5142812290896</v>
      </c>
      <c r="D125" s="5">
        <v>34.239362839703155</v>
      </c>
      <c r="E125" s="2">
        <f t="shared" si="6"/>
        <v>307.38936283970315</v>
      </c>
      <c r="F125" s="2">
        <v>288</v>
      </c>
      <c r="G125" s="2">
        <f t="shared" si="7"/>
        <v>311.14999999999998</v>
      </c>
      <c r="H125" s="9">
        <v>789</v>
      </c>
      <c r="I125" s="9">
        <v>772</v>
      </c>
      <c r="J125" s="78">
        <v>793.42149532710289</v>
      </c>
      <c r="K125" s="9">
        <f t="shared" si="8"/>
        <v>779.18308633034462</v>
      </c>
      <c r="L125" s="9">
        <v>2000</v>
      </c>
      <c r="M125" s="9">
        <v>2000</v>
      </c>
      <c r="N125" s="9">
        <f t="shared" si="9"/>
        <v>1439.1356032604526</v>
      </c>
      <c r="O125" s="9">
        <f t="shared" si="10"/>
        <v>47576.713429890857</v>
      </c>
      <c r="P125" s="9">
        <f t="shared" si="11"/>
        <v>9.0511673161034754</v>
      </c>
    </row>
    <row r="126" spans="1:16">
      <c r="A126" s="2"/>
      <c r="B126" s="7">
        <v>43741</v>
      </c>
      <c r="C126" s="6">
        <v>1432.2874933016742</v>
      </c>
      <c r="D126" s="5">
        <v>33.537954581004676</v>
      </c>
      <c r="E126" s="2">
        <f t="shared" si="6"/>
        <v>306.68795458100465</v>
      </c>
      <c r="F126" s="2">
        <v>288</v>
      </c>
      <c r="G126" s="2">
        <f t="shared" si="7"/>
        <v>311.14999999999998</v>
      </c>
      <c r="H126" s="9">
        <v>789</v>
      </c>
      <c r="I126" s="9">
        <v>772</v>
      </c>
      <c r="J126" s="78">
        <v>793.42149532710289</v>
      </c>
      <c r="K126" s="9">
        <f t="shared" si="8"/>
        <v>779.69815934969131</v>
      </c>
      <c r="L126" s="9">
        <v>2000</v>
      </c>
      <c r="M126" s="9">
        <v>2000</v>
      </c>
      <c r="N126" s="9">
        <f t="shared" si="9"/>
        <v>1431.3895591056048</v>
      </c>
      <c r="O126" s="9">
        <f t="shared" si="10"/>
        <v>47320.635182548809</v>
      </c>
      <c r="P126" s="9">
        <f t="shared" si="11"/>
        <v>9.0024500572679553</v>
      </c>
    </row>
    <row r="127" spans="1:16">
      <c r="A127" s="2"/>
      <c r="B127" s="7">
        <v>43742</v>
      </c>
      <c r="C127" s="6">
        <v>1456.9898814632286</v>
      </c>
      <c r="D127" s="5">
        <v>33.530459067843552</v>
      </c>
      <c r="E127" s="2">
        <f t="shared" si="6"/>
        <v>306.68045906784351</v>
      </c>
      <c r="F127" s="2">
        <v>288</v>
      </c>
      <c r="G127" s="2">
        <f t="shared" si="7"/>
        <v>311.14999999999998</v>
      </c>
      <c r="H127" s="9">
        <v>789</v>
      </c>
      <c r="I127" s="9">
        <v>772</v>
      </c>
      <c r="J127" s="78">
        <v>793.42149532710289</v>
      </c>
      <c r="K127" s="9">
        <f t="shared" si="8"/>
        <v>779.70366361421566</v>
      </c>
      <c r="L127" s="9">
        <v>2000</v>
      </c>
      <c r="M127" s="9">
        <v>2000</v>
      </c>
      <c r="N127" s="9">
        <f t="shared" si="9"/>
        <v>1456.0816003311586</v>
      </c>
      <c r="O127" s="9">
        <f t="shared" si="10"/>
        <v>48136.93502720954</v>
      </c>
      <c r="P127" s="9">
        <f t="shared" si="11"/>
        <v>9.1577459140324446</v>
      </c>
    </row>
    <row r="128" spans="1:16">
      <c r="A128" s="2"/>
      <c r="B128" s="7">
        <v>43743</v>
      </c>
      <c r="C128" s="6">
        <v>1451.9971733149778</v>
      </c>
      <c r="D128" s="5">
        <v>34.012534842844346</v>
      </c>
      <c r="E128" s="2">
        <f t="shared" si="6"/>
        <v>307.16253484284431</v>
      </c>
      <c r="F128" s="2">
        <v>288</v>
      </c>
      <c r="G128" s="2">
        <f t="shared" si="7"/>
        <v>311.14999999999998</v>
      </c>
      <c r="H128" s="9">
        <v>789</v>
      </c>
      <c r="I128" s="9">
        <v>772</v>
      </c>
      <c r="J128" s="78">
        <v>793.42149532710289</v>
      </c>
      <c r="K128" s="9">
        <f t="shared" si="8"/>
        <v>779.34965548570528</v>
      </c>
      <c r="L128" s="9">
        <v>2000</v>
      </c>
      <c r="M128" s="9">
        <v>2000</v>
      </c>
      <c r="N128" s="9">
        <f t="shared" si="9"/>
        <v>1450.7625482394678</v>
      </c>
      <c r="O128" s="9">
        <f t="shared" si="10"/>
        <v>47961.091266196534</v>
      </c>
      <c r="P128" s="9">
        <f t="shared" si="11"/>
        <v>9.1242927562230687</v>
      </c>
    </row>
    <row r="129" spans="1:16">
      <c r="A129" s="2"/>
      <c r="B129" s="7">
        <v>43744</v>
      </c>
      <c r="C129" s="6">
        <v>1522.0431872643362</v>
      </c>
      <c r="D129" s="5">
        <v>34.0563411125651</v>
      </c>
      <c r="E129" s="2">
        <f t="shared" si="6"/>
        <v>307.2063411125651</v>
      </c>
      <c r="F129" s="2">
        <v>288</v>
      </c>
      <c r="G129" s="2">
        <f t="shared" si="7"/>
        <v>311.14999999999998</v>
      </c>
      <c r="H129" s="9">
        <v>789</v>
      </c>
      <c r="I129" s="9">
        <v>772</v>
      </c>
      <c r="J129" s="78">
        <v>793.42149532710289</v>
      </c>
      <c r="K129" s="9">
        <f t="shared" si="8"/>
        <v>779.31748673472248</v>
      </c>
      <c r="L129" s="9">
        <v>2000</v>
      </c>
      <c r="M129" s="9">
        <v>2000</v>
      </c>
      <c r="N129" s="9">
        <f t="shared" si="9"/>
        <v>1520.717616606197</v>
      </c>
      <c r="O129" s="9">
        <f t="shared" si="10"/>
        <v>50273.751889081534</v>
      </c>
      <c r="P129" s="9">
        <f t="shared" si="11"/>
        <v>9.5642617396616156</v>
      </c>
    </row>
    <row r="130" spans="1:16">
      <c r="A130" s="2"/>
      <c r="B130" s="7">
        <v>43745</v>
      </c>
      <c r="C130" s="6">
        <v>1551.2034630401054</v>
      </c>
      <c r="D130" s="5">
        <v>34.569273934231845</v>
      </c>
      <c r="E130" s="2">
        <f t="shared" si="6"/>
        <v>307.71927393423181</v>
      </c>
      <c r="F130" s="2">
        <v>288</v>
      </c>
      <c r="G130" s="2">
        <f t="shared" si="7"/>
        <v>311.14999999999998</v>
      </c>
      <c r="H130" s="9">
        <v>789</v>
      </c>
      <c r="I130" s="9">
        <v>772</v>
      </c>
      <c r="J130" s="78">
        <v>793.42149532710289</v>
      </c>
      <c r="K130" s="9">
        <f t="shared" si="8"/>
        <v>778.94081900390893</v>
      </c>
      <c r="L130" s="9">
        <v>2000</v>
      </c>
      <c r="M130" s="9">
        <v>2000</v>
      </c>
      <c r="N130" s="9">
        <f t="shared" si="9"/>
        <v>1549.4779056719385</v>
      </c>
      <c r="O130" s="9">
        <f t="shared" si="10"/>
        <v>51224.544870605714</v>
      </c>
      <c r="P130" s="9">
        <f t="shared" si="11"/>
        <v>9.7451440608298014</v>
      </c>
    </row>
    <row r="131" spans="1:16">
      <c r="A131" s="2"/>
      <c r="B131" s="7">
        <v>43746</v>
      </c>
      <c r="C131" s="6">
        <v>1538.0370181345079</v>
      </c>
      <c r="D131" s="5">
        <v>35.150855294245247</v>
      </c>
      <c r="E131" s="2">
        <f t="shared" si="6"/>
        <v>308.30085529424525</v>
      </c>
      <c r="F131" s="2">
        <v>288</v>
      </c>
      <c r="G131" s="2">
        <f t="shared" si="7"/>
        <v>311.14999999999998</v>
      </c>
      <c r="H131" s="9">
        <v>789</v>
      </c>
      <c r="I131" s="9">
        <v>772</v>
      </c>
      <c r="J131" s="78">
        <v>793.42149532710289</v>
      </c>
      <c r="K131" s="9">
        <f t="shared" si="8"/>
        <v>778.51373981944982</v>
      </c>
      <c r="L131" s="9">
        <v>2000</v>
      </c>
      <c r="M131" s="9">
        <v>2000</v>
      </c>
      <c r="N131" s="9">
        <f t="shared" si="9"/>
        <v>1535.9048794319829</v>
      </c>
      <c r="O131" s="9">
        <f t="shared" si="10"/>
        <v>50775.831088296567</v>
      </c>
      <c r="P131" s="9">
        <f t="shared" si="11"/>
        <v>9.6597791159244206</v>
      </c>
    </row>
    <row r="132" spans="1:16">
      <c r="A132" s="2"/>
      <c r="B132" s="7">
        <v>43747</v>
      </c>
      <c r="C132" s="6">
        <v>1550.9455783081094</v>
      </c>
      <c r="D132" s="5">
        <v>34.909017596862938</v>
      </c>
      <c r="E132" s="2">
        <f t="shared" si="6"/>
        <v>308.05901759686293</v>
      </c>
      <c r="F132" s="2">
        <v>288</v>
      </c>
      <c r="G132" s="2">
        <f t="shared" si="7"/>
        <v>311.14999999999998</v>
      </c>
      <c r="H132" s="9">
        <v>789</v>
      </c>
      <c r="I132" s="9">
        <v>772</v>
      </c>
      <c r="J132" s="78">
        <v>793.42149532710289</v>
      </c>
      <c r="K132" s="9">
        <f t="shared" si="8"/>
        <v>778.69133121709558</v>
      </c>
      <c r="L132" s="9">
        <v>2000</v>
      </c>
      <c r="M132" s="9">
        <v>2000</v>
      </c>
      <c r="N132" s="9">
        <f t="shared" si="9"/>
        <v>1548.9721872279351</v>
      </c>
      <c r="O132" s="9">
        <f t="shared" si="10"/>
        <v>51207.826208770064</v>
      </c>
      <c r="P132" s="9">
        <f t="shared" si="11"/>
        <v>9.741963441685126</v>
      </c>
    </row>
    <row r="133" spans="1:16">
      <c r="A133" s="2"/>
      <c r="B133" s="7">
        <v>43748</v>
      </c>
      <c r="C133" s="6">
        <v>1536.8149172069404</v>
      </c>
      <c r="D133" s="5">
        <v>34.913579785205691</v>
      </c>
      <c r="E133" s="2">
        <f t="shared" si="6"/>
        <v>308.06357978520566</v>
      </c>
      <c r="F133" s="2">
        <v>288</v>
      </c>
      <c r="G133" s="2">
        <f t="shared" si="7"/>
        <v>311.14999999999998</v>
      </c>
      <c r="H133" s="9">
        <v>789</v>
      </c>
      <c r="I133" s="9">
        <v>772</v>
      </c>
      <c r="J133" s="78">
        <v>793.42149532710289</v>
      </c>
      <c r="K133" s="9">
        <f t="shared" si="8"/>
        <v>778.68798101399284</v>
      </c>
      <c r="L133" s="9">
        <v>2000</v>
      </c>
      <c r="M133" s="9">
        <v>2000</v>
      </c>
      <c r="N133" s="9">
        <f t="shared" si="9"/>
        <v>1534.8562039323322</v>
      </c>
      <c r="O133" s="9">
        <f t="shared" si="10"/>
        <v>50741.16268483633</v>
      </c>
      <c r="P133" s="9">
        <f t="shared" si="11"/>
        <v>9.6531836725303908</v>
      </c>
    </row>
    <row r="134" spans="1:16">
      <c r="A134" s="2"/>
      <c r="B134" s="7">
        <v>43749</v>
      </c>
      <c r="C134" s="6">
        <v>1514.3129248795692</v>
      </c>
      <c r="D134" s="5">
        <v>34.675537007870567</v>
      </c>
      <c r="E134" s="2">
        <f t="shared" si="6"/>
        <v>307.82553700787054</v>
      </c>
      <c r="F134" s="2">
        <v>288</v>
      </c>
      <c r="G134" s="2">
        <f t="shared" si="7"/>
        <v>311.14999999999998</v>
      </c>
      <c r="H134" s="9">
        <v>789</v>
      </c>
      <c r="I134" s="9">
        <v>772</v>
      </c>
      <c r="J134" s="78">
        <v>793.42149532710289</v>
      </c>
      <c r="K134" s="9">
        <f t="shared" si="8"/>
        <v>778.86278564529732</v>
      </c>
      <c r="L134" s="9">
        <v>2000</v>
      </c>
      <c r="M134" s="9">
        <v>2000</v>
      </c>
      <c r="N134" s="9">
        <f t="shared" si="9"/>
        <v>1512.5526359647256</v>
      </c>
      <c r="O134" s="9">
        <f t="shared" si="10"/>
        <v>50003.823924503486</v>
      </c>
      <c r="P134" s="9">
        <f t="shared" si="11"/>
        <v>9.5129096601555077</v>
      </c>
    </row>
    <row r="135" spans="1:16">
      <c r="A135" s="2"/>
      <c r="B135" s="7">
        <v>43750</v>
      </c>
      <c r="C135" s="6">
        <v>1579.2853250249241</v>
      </c>
      <c r="D135" s="5">
        <v>35.271942967198484</v>
      </c>
      <c r="E135" s="2">
        <f t="shared" si="6"/>
        <v>308.42194296719845</v>
      </c>
      <c r="F135" s="2">
        <v>288</v>
      </c>
      <c r="G135" s="2">
        <f t="shared" si="7"/>
        <v>311.14999999999998</v>
      </c>
      <c r="H135" s="9">
        <v>789</v>
      </c>
      <c r="I135" s="9">
        <v>772</v>
      </c>
      <c r="J135" s="78">
        <v>793.42149532710289</v>
      </c>
      <c r="K135" s="9">
        <f t="shared" si="8"/>
        <v>778.42482014600682</v>
      </c>
      <c r="L135" s="9">
        <v>2000</v>
      </c>
      <c r="M135" s="9">
        <v>2000</v>
      </c>
      <c r="N135" s="9">
        <f t="shared" si="9"/>
        <v>1577.0059365904503</v>
      </c>
      <c r="O135" s="9">
        <f t="shared" si="10"/>
        <v>52134.600347888067</v>
      </c>
      <c r="P135" s="9">
        <f t="shared" si="11"/>
        <v>9.9182763307575499</v>
      </c>
    </row>
    <row r="136" spans="1:16">
      <c r="A136" s="2"/>
      <c r="B136" s="7">
        <v>43751</v>
      </c>
      <c r="C136" s="6">
        <v>1544.501210632324</v>
      </c>
      <c r="D136" s="5">
        <v>36.689637271430762</v>
      </c>
      <c r="E136" s="2">
        <f t="shared" si="6"/>
        <v>309.83963727143072</v>
      </c>
      <c r="F136" s="2">
        <v>288</v>
      </c>
      <c r="G136" s="2">
        <f t="shared" si="7"/>
        <v>311.14999999999998</v>
      </c>
      <c r="H136" s="9">
        <v>789</v>
      </c>
      <c r="I136" s="9">
        <v>772</v>
      </c>
      <c r="J136" s="78">
        <v>793.42149532710289</v>
      </c>
      <c r="K136" s="9">
        <f t="shared" si="8"/>
        <v>777.38374873469149</v>
      </c>
      <c r="L136" s="9">
        <v>2000</v>
      </c>
      <c r="M136" s="9">
        <v>2000</v>
      </c>
      <c r="N136" s="9">
        <f t="shared" si="9"/>
        <v>1541.2403578808323</v>
      </c>
      <c r="O136" s="9">
        <f t="shared" si="10"/>
        <v>50952.217892012057</v>
      </c>
      <c r="P136" s="9">
        <f t="shared" si="11"/>
        <v>9.6933355841561788</v>
      </c>
    </row>
    <row r="137" spans="1:16">
      <c r="A137" s="2"/>
      <c r="B137" s="7">
        <v>43752</v>
      </c>
      <c r="C137" s="6">
        <v>1554.4559100172235</v>
      </c>
      <c r="D137" s="5">
        <v>37.188140352390405</v>
      </c>
      <c r="E137" s="2">
        <f t="shared" ref="E137:E200" si="12">D137+273.15</f>
        <v>310.33814035239038</v>
      </c>
      <c r="F137" s="2">
        <v>288</v>
      </c>
      <c r="G137" s="2">
        <f t="shared" ref="G137:G200" si="13">38+273.15</f>
        <v>311.14999999999998</v>
      </c>
      <c r="H137" s="9">
        <v>789</v>
      </c>
      <c r="I137" s="9">
        <v>772</v>
      </c>
      <c r="J137" s="78">
        <v>793.42149532710289</v>
      </c>
      <c r="K137" s="9">
        <f t="shared" ref="K137:K200" si="14">J137+((I137-H137)*((E137-F137)/(G137-F137)))</f>
        <v>777.0176773577449</v>
      </c>
      <c r="L137" s="9">
        <v>2000</v>
      </c>
      <c r="M137" s="9">
        <v>2000</v>
      </c>
      <c r="N137" s="9">
        <f t="shared" ref="N137:N200" si="15">C137*(SQRT(K137/I137))*(H137/J137)*(L137/M137)</f>
        <v>1550.8087719475789</v>
      </c>
      <c r="O137" s="9">
        <f t="shared" ref="O137:O200" si="16">N137*J137/24</f>
        <v>51268.542283543175</v>
      </c>
      <c r="P137" s="9">
        <f t="shared" ref="P137:P200" si="17">N137/159</f>
        <v>9.7535142889784829</v>
      </c>
    </row>
    <row r="138" spans="1:16">
      <c r="A138" s="2"/>
      <c r="B138" s="7">
        <v>43753</v>
      </c>
      <c r="C138" s="6">
        <v>1609.6734958267211</v>
      </c>
      <c r="D138" s="5">
        <v>37.858649721013158</v>
      </c>
      <c r="E138" s="2">
        <f t="shared" si="12"/>
        <v>311.00864972101311</v>
      </c>
      <c r="F138" s="2">
        <v>288</v>
      </c>
      <c r="G138" s="2">
        <f t="shared" si="13"/>
        <v>311.14999999999998</v>
      </c>
      <c r="H138" s="9">
        <v>789</v>
      </c>
      <c r="I138" s="9">
        <v>772</v>
      </c>
      <c r="J138" s="78">
        <v>793.42149532710289</v>
      </c>
      <c r="K138" s="9">
        <f t="shared" si="14"/>
        <v>776.52529466804356</v>
      </c>
      <c r="L138" s="9">
        <v>2000</v>
      </c>
      <c r="M138" s="9">
        <v>2000</v>
      </c>
      <c r="N138" s="9">
        <f t="shared" si="15"/>
        <v>1605.3879084678495</v>
      </c>
      <c r="O138" s="9">
        <f t="shared" si="16"/>
        <v>53072.88645485881</v>
      </c>
      <c r="P138" s="9">
        <f t="shared" si="17"/>
        <v>10.096779298539934</v>
      </c>
    </row>
    <row r="139" spans="1:16">
      <c r="A139" s="2"/>
      <c r="B139" s="7">
        <v>43754</v>
      </c>
      <c r="C139" s="6">
        <v>1562.9746866508747</v>
      </c>
      <c r="D139" s="5">
        <v>37.327510278004162</v>
      </c>
      <c r="E139" s="2">
        <f t="shared" si="12"/>
        <v>310.47751027800416</v>
      </c>
      <c r="F139" s="2">
        <v>288</v>
      </c>
      <c r="G139" s="2">
        <f t="shared" si="13"/>
        <v>311.14999999999998</v>
      </c>
      <c r="H139" s="9">
        <v>789</v>
      </c>
      <c r="I139" s="9">
        <v>772</v>
      </c>
      <c r="J139" s="78">
        <v>793.42149532710289</v>
      </c>
      <c r="K139" s="9">
        <f t="shared" si="14"/>
        <v>776.91533227198101</v>
      </c>
      <c r="L139" s="9">
        <v>2000</v>
      </c>
      <c r="M139" s="9">
        <v>2000</v>
      </c>
      <c r="N139" s="9">
        <f t="shared" si="15"/>
        <v>1559.2048657415103</v>
      </c>
      <c r="O139" s="9">
        <f t="shared" si="16"/>
        <v>51546.110670746828</v>
      </c>
      <c r="P139" s="9">
        <f t="shared" si="17"/>
        <v>9.806319910323964</v>
      </c>
    </row>
    <row r="140" spans="1:16">
      <c r="A140" s="2"/>
      <c r="B140" s="7">
        <v>43755</v>
      </c>
      <c r="C140" s="6">
        <v>1573.486873163296</v>
      </c>
      <c r="D140" s="5">
        <v>37.517579799051688</v>
      </c>
      <c r="E140" s="2">
        <f t="shared" si="12"/>
        <v>310.66757979905168</v>
      </c>
      <c r="F140" s="2">
        <v>288</v>
      </c>
      <c r="G140" s="2">
        <f t="shared" si="13"/>
        <v>311.14999999999998</v>
      </c>
      <c r="H140" s="9">
        <v>789</v>
      </c>
      <c r="I140" s="9">
        <v>772</v>
      </c>
      <c r="J140" s="78">
        <v>793.42149532710289</v>
      </c>
      <c r="K140" s="9">
        <f t="shared" si="14"/>
        <v>776.77575638179496</v>
      </c>
      <c r="L140" s="9">
        <v>2000</v>
      </c>
      <c r="M140" s="9">
        <v>2000</v>
      </c>
      <c r="N140" s="9">
        <f t="shared" si="15"/>
        <v>1569.550690386006</v>
      </c>
      <c r="O140" s="9">
        <f t="shared" si="16"/>
        <v>51888.135656572988</v>
      </c>
      <c r="P140" s="9">
        <f t="shared" si="17"/>
        <v>9.8713879898490937</v>
      </c>
    </row>
    <row r="141" spans="1:16">
      <c r="A141" s="2"/>
      <c r="B141" s="7">
        <v>43756</v>
      </c>
      <c r="C141" s="6">
        <v>1545.304826390304</v>
      </c>
      <c r="D141" s="5">
        <v>37.619370534773182</v>
      </c>
      <c r="E141" s="2">
        <f t="shared" si="12"/>
        <v>310.76937053477315</v>
      </c>
      <c r="F141" s="2">
        <v>288</v>
      </c>
      <c r="G141" s="2">
        <f t="shared" si="13"/>
        <v>311.14999999999998</v>
      </c>
      <c r="H141" s="9">
        <v>789</v>
      </c>
      <c r="I141" s="9">
        <v>772</v>
      </c>
      <c r="J141" s="78">
        <v>793.42149532710289</v>
      </c>
      <c r="K141" s="9">
        <f t="shared" si="14"/>
        <v>776.70100724541203</v>
      </c>
      <c r="L141" s="9">
        <v>2000</v>
      </c>
      <c r="M141" s="9">
        <v>2000</v>
      </c>
      <c r="N141" s="9">
        <f t="shared" si="15"/>
        <v>1541.3649747561394</v>
      </c>
      <c r="O141" s="9">
        <f t="shared" si="16"/>
        <v>50956.337629826594</v>
      </c>
      <c r="P141" s="9">
        <f t="shared" si="17"/>
        <v>9.6941193380889263</v>
      </c>
    </row>
    <row r="142" spans="1:16">
      <c r="A142" s="2"/>
      <c r="B142" s="7">
        <v>43757</v>
      </c>
      <c r="C142" s="6">
        <v>1504.6905569373223</v>
      </c>
      <c r="D142" s="5">
        <v>37.820465463046709</v>
      </c>
      <c r="E142" s="2">
        <f t="shared" si="12"/>
        <v>310.97046546304671</v>
      </c>
      <c r="F142" s="2">
        <v>288</v>
      </c>
      <c r="G142" s="2">
        <f t="shared" si="13"/>
        <v>311.14999999999998</v>
      </c>
      <c r="H142" s="9">
        <v>789</v>
      </c>
      <c r="I142" s="9">
        <v>772</v>
      </c>
      <c r="J142" s="78">
        <v>793.42149532710289</v>
      </c>
      <c r="K142" s="9">
        <f t="shared" si="14"/>
        <v>776.55333494387207</v>
      </c>
      <c r="L142" s="9">
        <v>2000</v>
      </c>
      <c r="M142" s="9">
        <v>2000</v>
      </c>
      <c r="N142" s="9">
        <f t="shared" si="15"/>
        <v>1500.7115702379897</v>
      </c>
      <c r="O142" s="9">
        <f t="shared" si="16"/>
        <v>49612.367421371258</v>
      </c>
      <c r="P142" s="9">
        <f t="shared" si="17"/>
        <v>9.4384375486666023</v>
      </c>
    </row>
    <row r="143" spans="1:16">
      <c r="A143" s="2"/>
      <c r="B143" s="7">
        <v>43758</v>
      </c>
      <c r="C143" s="6">
        <v>1407.3264899769545</v>
      </c>
      <c r="D143" s="5">
        <v>36.737598187128654</v>
      </c>
      <c r="E143" s="2">
        <f t="shared" si="12"/>
        <v>309.88759818712862</v>
      </c>
      <c r="F143" s="2">
        <v>288</v>
      </c>
      <c r="G143" s="2">
        <f t="shared" si="13"/>
        <v>311.14999999999998</v>
      </c>
      <c r="H143" s="9">
        <v>789</v>
      </c>
      <c r="I143" s="9">
        <v>772</v>
      </c>
      <c r="J143" s="78">
        <v>793.42149532710289</v>
      </c>
      <c r="K143" s="9">
        <f t="shared" si="14"/>
        <v>777.34852905577736</v>
      </c>
      <c r="L143" s="9">
        <v>2000</v>
      </c>
      <c r="M143" s="9">
        <v>2000</v>
      </c>
      <c r="N143" s="9">
        <f t="shared" si="15"/>
        <v>1404.3234367406963</v>
      </c>
      <c r="O143" s="9">
        <f t="shared" si="16"/>
        <v>46425.850045904139</v>
      </c>
      <c r="P143" s="9">
        <f t="shared" si="17"/>
        <v>8.8322228725829959</v>
      </c>
    </row>
    <row r="144" spans="1:16">
      <c r="A144" s="2"/>
      <c r="B144" s="7">
        <v>43759</v>
      </c>
      <c r="C144" s="6">
        <v>1364.5506063433029</v>
      </c>
      <c r="D144" s="5">
        <v>35.846996660055908</v>
      </c>
      <c r="E144" s="2">
        <f t="shared" si="12"/>
        <v>308.99699666005586</v>
      </c>
      <c r="F144" s="2">
        <v>288</v>
      </c>
      <c r="G144" s="2">
        <f t="shared" si="13"/>
        <v>311.14999999999998</v>
      </c>
      <c r="H144" s="9">
        <v>789</v>
      </c>
      <c r="I144" s="9">
        <v>772</v>
      </c>
      <c r="J144" s="78">
        <v>793.42149532710289</v>
      </c>
      <c r="K144" s="9">
        <f t="shared" si="14"/>
        <v>778.0025344968243</v>
      </c>
      <c r="L144" s="9">
        <v>2000</v>
      </c>
      <c r="M144" s="9">
        <v>2000</v>
      </c>
      <c r="N144" s="9">
        <f t="shared" si="15"/>
        <v>1362.2115036508508</v>
      </c>
      <c r="O144" s="9">
        <f t="shared" si="16"/>
        <v>45033.66200743497</v>
      </c>
      <c r="P144" s="9">
        <f t="shared" si="17"/>
        <v>8.5673679474896272</v>
      </c>
    </row>
    <row r="145" spans="1:16">
      <c r="A145" s="2"/>
      <c r="B145" s="7">
        <v>43760</v>
      </c>
      <c r="C145" s="6">
        <v>1310.2322133325642</v>
      </c>
      <c r="D145" s="5">
        <v>35.811429621555185</v>
      </c>
      <c r="E145" s="2">
        <f t="shared" si="12"/>
        <v>308.96142962155517</v>
      </c>
      <c r="F145" s="2">
        <v>288</v>
      </c>
      <c r="G145" s="2">
        <f t="shared" si="13"/>
        <v>311.14999999999998</v>
      </c>
      <c r="H145" s="9">
        <v>789</v>
      </c>
      <c r="I145" s="9">
        <v>772</v>
      </c>
      <c r="J145" s="78">
        <v>793.42149532710289</v>
      </c>
      <c r="K145" s="9">
        <f t="shared" si="14"/>
        <v>778.02865284043173</v>
      </c>
      <c r="L145" s="9">
        <v>2000</v>
      </c>
      <c r="M145" s="9">
        <v>2000</v>
      </c>
      <c r="N145" s="9">
        <f t="shared" si="15"/>
        <v>1308.0081778687895</v>
      </c>
      <c r="O145" s="9">
        <f t="shared" si="16"/>
        <v>43241.74184936392</v>
      </c>
      <c r="P145" s="9">
        <f t="shared" si="17"/>
        <v>8.2264665274766635</v>
      </c>
    </row>
    <row r="146" spans="1:16">
      <c r="A146" s="2"/>
      <c r="B146" s="7">
        <v>43761</v>
      </c>
      <c r="C146" s="6">
        <v>1249.7953638754957</v>
      </c>
      <c r="D146" s="5">
        <v>35.032778601072458</v>
      </c>
      <c r="E146" s="2">
        <f t="shared" si="12"/>
        <v>308.18277860107241</v>
      </c>
      <c r="F146" s="2">
        <v>288</v>
      </c>
      <c r="G146" s="2">
        <f t="shared" si="13"/>
        <v>311.14999999999998</v>
      </c>
      <c r="H146" s="9">
        <v>789</v>
      </c>
      <c r="I146" s="9">
        <v>772</v>
      </c>
      <c r="J146" s="78">
        <v>793.42149532710289</v>
      </c>
      <c r="K146" s="9">
        <f t="shared" si="14"/>
        <v>778.60044840622891</v>
      </c>
      <c r="L146" s="9">
        <v>2000</v>
      </c>
      <c r="M146" s="9">
        <v>2000</v>
      </c>
      <c r="N146" s="9">
        <f t="shared" si="15"/>
        <v>1248.1323075643004</v>
      </c>
      <c r="O146" s="9">
        <f t="shared" si="16"/>
        <v>41262.291743072281</v>
      </c>
      <c r="P146" s="9">
        <f t="shared" si="17"/>
        <v>7.8498887268194997</v>
      </c>
    </row>
    <row r="147" spans="1:16">
      <c r="A147" s="2"/>
      <c r="B147" s="7">
        <v>43762</v>
      </c>
      <c r="C147" s="6">
        <v>1262.2001489215415</v>
      </c>
      <c r="D147" s="5">
        <v>35.810893833504792</v>
      </c>
      <c r="E147" s="2">
        <f t="shared" si="12"/>
        <v>308.96089383350477</v>
      </c>
      <c r="F147" s="2">
        <v>288</v>
      </c>
      <c r="G147" s="2">
        <f t="shared" si="13"/>
        <v>311.14999999999998</v>
      </c>
      <c r="H147" s="9">
        <v>789</v>
      </c>
      <c r="I147" s="9">
        <v>772</v>
      </c>
      <c r="J147" s="78">
        <v>793.42149532710289</v>
      </c>
      <c r="K147" s="9">
        <f t="shared" si="14"/>
        <v>778.02904629169984</v>
      </c>
      <c r="L147" s="9">
        <v>2000</v>
      </c>
      <c r="M147" s="9">
        <v>2000</v>
      </c>
      <c r="N147" s="9">
        <f t="shared" si="15"/>
        <v>1260.0579634253559</v>
      </c>
      <c r="O147" s="9">
        <f t="shared" si="16"/>
        <v>41656.544730823742</v>
      </c>
      <c r="P147" s="9">
        <f t="shared" si="17"/>
        <v>7.9248928517317978</v>
      </c>
    </row>
    <row r="148" spans="1:16">
      <c r="A148" s="2"/>
      <c r="B148" s="7">
        <v>43763</v>
      </c>
      <c r="C148" s="6">
        <v>1395.9690137834907</v>
      </c>
      <c r="D148" s="5">
        <v>36.88831013887016</v>
      </c>
      <c r="E148" s="2">
        <f t="shared" si="12"/>
        <v>310.03831013887014</v>
      </c>
      <c r="F148" s="2">
        <v>288</v>
      </c>
      <c r="G148" s="2">
        <f t="shared" si="13"/>
        <v>311.14999999999998</v>
      </c>
      <c r="H148" s="9">
        <v>789</v>
      </c>
      <c r="I148" s="9">
        <v>772</v>
      </c>
      <c r="J148" s="78">
        <v>793.42149532710289</v>
      </c>
      <c r="K148" s="9">
        <f t="shared" si="14"/>
        <v>777.23785505233866</v>
      </c>
      <c r="L148" s="9">
        <v>2000</v>
      </c>
      <c r="M148" s="9">
        <v>2000</v>
      </c>
      <c r="N148" s="9">
        <f t="shared" si="15"/>
        <v>1392.8910298074327</v>
      </c>
      <c r="O148" s="9">
        <f t="shared" si="16"/>
        <v>46047.903487396725</v>
      </c>
      <c r="P148" s="9">
        <f t="shared" si="17"/>
        <v>8.7603209421851105</v>
      </c>
    </row>
    <row r="149" spans="1:16">
      <c r="A149" s="2"/>
      <c r="B149" s="7">
        <v>43764</v>
      </c>
      <c r="C149" s="6">
        <v>1438.3260336049432</v>
      </c>
      <c r="D149" s="5">
        <v>37.043380421135154</v>
      </c>
      <c r="E149" s="2">
        <f t="shared" si="12"/>
        <v>310.19338042113515</v>
      </c>
      <c r="F149" s="2">
        <v>288</v>
      </c>
      <c r="G149" s="2">
        <f t="shared" si="13"/>
        <v>311.14999999999998</v>
      </c>
      <c r="H149" s="9">
        <v>789</v>
      </c>
      <c r="I149" s="9">
        <v>772</v>
      </c>
      <c r="J149" s="78">
        <v>793.42149532710289</v>
      </c>
      <c r="K149" s="9">
        <f t="shared" si="14"/>
        <v>777.12398054700361</v>
      </c>
      <c r="L149" s="9">
        <v>2000</v>
      </c>
      <c r="M149" s="9">
        <v>2000</v>
      </c>
      <c r="N149" s="9">
        <f t="shared" si="15"/>
        <v>1435.0495188887164</v>
      </c>
      <c r="O149" s="9">
        <f t="shared" si="16"/>
        <v>47441.630631046872</v>
      </c>
      <c r="P149" s="9">
        <f t="shared" si="17"/>
        <v>9.0254686722560784</v>
      </c>
    </row>
    <row r="150" spans="1:16">
      <c r="A150" s="2"/>
      <c r="B150" s="7">
        <v>43765</v>
      </c>
      <c r="C150" s="6">
        <v>1395.5098088271523</v>
      </c>
      <c r="D150" s="5">
        <v>36.495509722012038</v>
      </c>
      <c r="E150" s="2">
        <f t="shared" si="12"/>
        <v>309.64550972201204</v>
      </c>
      <c r="F150" s="2">
        <v>288</v>
      </c>
      <c r="G150" s="2">
        <f t="shared" si="13"/>
        <v>311.14999999999998</v>
      </c>
      <c r="H150" s="9">
        <v>789</v>
      </c>
      <c r="I150" s="9">
        <v>772</v>
      </c>
      <c r="J150" s="78">
        <v>793.42149532710289</v>
      </c>
      <c r="K150" s="9">
        <f t="shared" si="14"/>
        <v>777.52630460251521</v>
      </c>
      <c r="L150" s="9">
        <v>2000</v>
      </c>
      <c r="M150" s="9">
        <v>2000</v>
      </c>
      <c r="N150" s="9">
        <f t="shared" si="15"/>
        <v>1392.6911941543765</v>
      </c>
      <c r="O150" s="9">
        <f t="shared" si="16"/>
        <v>46041.29707478558</v>
      </c>
      <c r="P150" s="9">
        <f t="shared" si="17"/>
        <v>8.759064114178468</v>
      </c>
    </row>
    <row r="151" spans="1:16">
      <c r="A151" s="2"/>
      <c r="B151" s="7">
        <v>43766</v>
      </c>
      <c r="C151" s="6">
        <v>1304.344787354644</v>
      </c>
      <c r="D151" s="5">
        <v>35.32139201053873</v>
      </c>
      <c r="E151" s="2">
        <f t="shared" si="12"/>
        <v>308.47139201053869</v>
      </c>
      <c r="F151" s="2">
        <v>288</v>
      </c>
      <c r="G151" s="2">
        <f t="shared" si="13"/>
        <v>311.14999999999998</v>
      </c>
      <c r="H151" s="9">
        <v>789</v>
      </c>
      <c r="I151" s="9">
        <v>772</v>
      </c>
      <c r="J151" s="78">
        <v>793.42149532710289</v>
      </c>
      <c r="K151" s="9">
        <f t="shared" si="14"/>
        <v>778.38850767357553</v>
      </c>
      <c r="L151" s="9">
        <v>2000</v>
      </c>
      <c r="M151" s="9">
        <v>2000</v>
      </c>
      <c r="N151" s="9">
        <f t="shared" si="15"/>
        <v>1302.4318422186534</v>
      </c>
      <c r="O151" s="9">
        <f t="shared" si="16"/>
        <v>43057.392492281557</v>
      </c>
      <c r="P151" s="9">
        <f t="shared" si="17"/>
        <v>8.1913952340795806</v>
      </c>
    </row>
    <row r="152" spans="1:16">
      <c r="A152" s="2"/>
      <c r="B152" s="7">
        <v>43767</v>
      </c>
      <c r="C152" s="6">
        <v>1299.7705341282588</v>
      </c>
      <c r="D152" s="5">
        <v>33.61436774439283</v>
      </c>
      <c r="E152" s="2">
        <f t="shared" si="12"/>
        <v>306.76436774439281</v>
      </c>
      <c r="F152" s="2">
        <v>288</v>
      </c>
      <c r="G152" s="2">
        <f t="shared" si="13"/>
        <v>311.14999999999998</v>
      </c>
      <c r="H152" s="9">
        <v>789</v>
      </c>
      <c r="I152" s="9">
        <v>772</v>
      </c>
      <c r="J152" s="78">
        <v>793.42149532710289</v>
      </c>
      <c r="K152" s="9">
        <f t="shared" si="14"/>
        <v>779.64204601156598</v>
      </c>
      <c r="L152" s="9">
        <v>2000</v>
      </c>
      <c r="M152" s="9">
        <v>2000</v>
      </c>
      <c r="N152" s="9">
        <f t="shared" si="15"/>
        <v>1298.9089354028952</v>
      </c>
      <c r="O152" s="9">
        <f t="shared" si="16"/>
        <v>42940.927909212514</v>
      </c>
      <c r="P152" s="9">
        <f t="shared" si="17"/>
        <v>8.1692385874395921</v>
      </c>
    </row>
    <row r="153" spans="1:16">
      <c r="A153" s="2"/>
      <c r="B153" s="7">
        <v>43768</v>
      </c>
      <c r="C153" s="6">
        <v>1271.4953772000886</v>
      </c>
      <c r="D153" s="5">
        <v>33.396577095102458</v>
      </c>
      <c r="E153" s="2">
        <f t="shared" si="12"/>
        <v>306.54657709510241</v>
      </c>
      <c r="F153" s="2">
        <v>288</v>
      </c>
      <c r="G153" s="2">
        <f t="shared" si="13"/>
        <v>311.14999999999998</v>
      </c>
      <c r="H153" s="9">
        <v>789</v>
      </c>
      <c r="I153" s="9">
        <v>772</v>
      </c>
      <c r="J153" s="78">
        <v>793.42149532710289</v>
      </c>
      <c r="K153" s="9">
        <f t="shared" si="14"/>
        <v>779.80197866979222</v>
      </c>
      <c r="L153" s="9">
        <v>2000</v>
      </c>
      <c r="M153" s="9">
        <v>2000</v>
      </c>
      <c r="N153" s="9">
        <f t="shared" si="15"/>
        <v>1270.7828432702718</v>
      </c>
      <c r="O153" s="9">
        <f t="shared" si="16"/>
        <v>42011.1009893136</v>
      </c>
      <c r="P153" s="9">
        <f t="shared" si="17"/>
        <v>7.9923449262281245</v>
      </c>
    </row>
    <row r="154" spans="1:16">
      <c r="A154" s="2"/>
      <c r="B154" s="7">
        <v>43769</v>
      </c>
      <c r="C154" s="6">
        <v>1297.5410341163908</v>
      </c>
      <c r="D154" s="5">
        <v>33.664611923959512</v>
      </c>
      <c r="E154" s="2">
        <f t="shared" si="12"/>
        <v>306.81461192395949</v>
      </c>
      <c r="F154" s="2">
        <v>288</v>
      </c>
      <c r="G154" s="2">
        <f t="shared" si="13"/>
        <v>311.14999999999998</v>
      </c>
      <c r="H154" s="9">
        <v>789</v>
      </c>
      <c r="I154" s="9">
        <v>772</v>
      </c>
      <c r="J154" s="78">
        <v>793.42149532710289</v>
      </c>
      <c r="K154" s="9">
        <f t="shared" si="14"/>
        <v>779.60514963780213</v>
      </c>
      <c r="L154" s="9">
        <v>2000</v>
      </c>
      <c r="M154" s="9">
        <v>2000</v>
      </c>
      <c r="N154" s="9">
        <f t="shared" si="15"/>
        <v>1296.6502303733146</v>
      </c>
      <c r="O154" s="9">
        <f t="shared" si="16"/>
        <v>42866.256862459486</v>
      </c>
      <c r="P154" s="9">
        <f t="shared" si="17"/>
        <v>8.1550328954296507</v>
      </c>
    </row>
    <row r="155" spans="1:16">
      <c r="A155" s="2"/>
      <c r="B155" s="7">
        <v>43770</v>
      </c>
      <c r="C155" s="6">
        <v>1303.8385210828437</v>
      </c>
      <c r="D155" s="5">
        <v>34.639255798304511</v>
      </c>
      <c r="E155" s="2">
        <f t="shared" si="12"/>
        <v>307.78925579830451</v>
      </c>
      <c r="F155" s="2">
        <v>288</v>
      </c>
      <c r="G155" s="2">
        <f t="shared" si="13"/>
        <v>311.14999999999998</v>
      </c>
      <c r="H155" s="9">
        <v>789</v>
      </c>
      <c r="I155" s="9">
        <v>772</v>
      </c>
      <c r="J155" s="78">
        <v>793.42149532710289</v>
      </c>
      <c r="K155" s="9">
        <f t="shared" si="14"/>
        <v>778.88942843417942</v>
      </c>
      <c r="L155" s="9">
        <v>2000</v>
      </c>
      <c r="M155" s="9">
        <v>2000</v>
      </c>
      <c r="N155" s="9">
        <f t="shared" si="15"/>
        <v>1302.3451690639031</v>
      </c>
      <c r="O155" s="9">
        <f t="shared" si="16"/>
        <v>43054.527144612941</v>
      </c>
      <c r="P155" s="9">
        <f t="shared" si="17"/>
        <v>8.1908501198987622</v>
      </c>
    </row>
    <row r="156" spans="1:16">
      <c r="A156" s="2"/>
      <c r="B156" s="7">
        <v>43771</v>
      </c>
      <c r="C156" s="6">
        <v>1317.6927056573923</v>
      </c>
      <c r="D156" s="5">
        <v>34.125859993696203</v>
      </c>
      <c r="E156" s="2">
        <f t="shared" si="12"/>
        <v>307.2758599936962</v>
      </c>
      <c r="F156" s="2">
        <v>288</v>
      </c>
      <c r="G156" s="2">
        <f t="shared" si="13"/>
        <v>311.14999999999998</v>
      </c>
      <c r="H156" s="9">
        <v>789</v>
      </c>
      <c r="I156" s="9">
        <v>772</v>
      </c>
      <c r="J156" s="78">
        <v>793.42149532710289</v>
      </c>
      <c r="K156" s="9">
        <f t="shared" si="14"/>
        <v>779.26643615246633</v>
      </c>
      <c r="L156" s="9">
        <v>2000</v>
      </c>
      <c r="M156" s="9">
        <v>2000</v>
      </c>
      <c r="N156" s="9">
        <f t="shared" si="15"/>
        <v>1316.5019849305852</v>
      </c>
      <c r="O156" s="9">
        <f t="shared" si="16"/>
        <v>43522.540561863498</v>
      </c>
      <c r="P156" s="9">
        <f t="shared" si="17"/>
        <v>8.2798866976766359</v>
      </c>
    </row>
    <row r="157" spans="1:16">
      <c r="A157" s="2"/>
      <c r="B157" s="7">
        <v>43772</v>
      </c>
      <c r="C157" s="6">
        <v>1335.4215768997772</v>
      </c>
      <c r="D157" s="5">
        <v>34.624507006760034</v>
      </c>
      <c r="E157" s="2">
        <f t="shared" si="12"/>
        <v>307.77450700676002</v>
      </c>
      <c r="F157" s="2">
        <v>288</v>
      </c>
      <c r="G157" s="2">
        <f t="shared" si="13"/>
        <v>311.14999999999998</v>
      </c>
      <c r="H157" s="9">
        <v>789</v>
      </c>
      <c r="I157" s="9">
        <v>772</v>
      </c>
      <c r="J157" s="78">
        <v>793.42149532710289</v>
      </c>
      <c r="K157" s="9">
        <f t="shared" si="14"/>
        <v>778.90025908023802</v>
      </c>
      <c r="L157" s="9">
        <v>2000</v>
      </c>
      <c r="M157" s="9">
        <v>2000</v>
      </c>
      <c r="N157" s="9">
        <f t="shared" si="15"/>
        <v>1333.9013252277819</v>
      </c>
      <c r="O157" s="9">
        <f t="shared" si="16"/>
        <v>44097.749336709618</v>
      </c>
      <c r="P157" s="9">
        <f t="shared" si="17"/>
        <v>8.3893165108665517</v>
      </c>
    </row>
    <row r="158" spans="1:16">
      <c r="A158" s="2"/>
      <c r="B158" s="7">
        <v>43773</v>
      </c>
      <c r="C158" s="6">
        <v>1370.8331100576872</v>
      </c>
      <c r="D158" s="5">
        <v>35.681106163197079</v>
      </c>
      <c r="E158" s="2">
        <f t="shared" si="12"/>
        <v>308.83110616319703</v>
      </c>
      <c r="F158" s="2">
        <v>288</v>
      </c>
      <c r="G158" s="2">
        <f t="shared" si="13"/>
        <v>311.14999999999998</v>
      </c>
      <c r="H158" s="9">
        <v>789</v>
      </c>
      <c r="I158" s="9">
        <v>772</v>
      </c>
      <c r="J158" s="78">
        <v>793.42149532710289</v>
      </c>
      <c r="K158" s="9">
        <f t="shared" si="14"/>
        <v>778.1243547320986</v>
      </c>
      <c r="L158" s="9">
        <v>2000</v>
      </c>
      <c r="M158" s="9">
        <v>2000</v>
      </c>
      <c r="N158" s="9">
        <f t="shared" si="15"/>
        <v>1368.5903728285614</v>
      </c>
      <c r="O158" s="9">
        <f t="shared" si="16"/>
        <v>45244.542504163102</v>
      </c>
      <c r="P158" s="9">
        <f t="shared" si="17"/>
        <v>8.6074866215632788</v>
      </c>
    </row>
    <row r="159" spans="1:16">
      <c r="A159" s="2"/>
      <c r="B159" s="7">
        <v>43774</v>
      </c>
      <c r="C159" s="6">
        <v>1365.4418735603033</v>
      </c>
      <c r="D159" s="5">
        <v>35.926065744426531</v>
      </c>
      <c r="E159" s="2">
        <f t="shared" si="12"/>
        <v>309.0760657444265</v>
      </c>
      <c r="F159" s="2">
        <v>288</v>
      </c>
      <c r="G159" s="2">
        <f t="shared" si="13"/>
        <v>311.14999999999998</v>
      </c>
      <c r="H159" s="9">
        <v>789</v>
      </c>
      <c r="I159" s="9">
        <v>772</v>
      </c>
      <c r="J159" s="78">
        <v>793.42149532710289</v>
      </c>
      <c r="K159" s="9">
        <f t="shared" si="14"/>
        <v>777.94447080635769</v>
      </c>
      <c r="L159" s="9">
        <v>2000</v>
      </c>
      <c r="M159" s="9">
        <v>2000</v>
      </c>
      <c r="N159" s="9">
        <f t="shared" si="15"/>
        <v>1363.0503767995795</v>
      </c>
      <c r="O159" s="9">
        <f t="shared" si="16"/>
        <v>45061.39450693722</v>
      </c>
      <c r="P159" s="9">
        <f t="shared" si="17"/>
        <v>8.5726438792426389</v>
      </c>
    </row>
    <row r="160" spans="1:16">
      <c r="A160" s="2"/>
      <c r="B160" s="7">
        <v>43775</v>
      </c>
      <c r="C160" s="6">
        <v>1426.7722557576531</v>
      </c>
      <c r="D160" s="5">
        <v>35.786227359065286</v>
      </c>
      <c r="E160" s="2">
        <f t="shared" si="12"/>
        <v>308.93622735906524</v>
      </c>
      <c r="F160" s="2">
        <v>288</v>
      </c>
      <c r="G160" s="2">
        <f t="shared" si="13"/>
        <v>311.14999999999998</v>
      </c>
      <c r="H160" s="9">
        <v>789</v>
      </c>
      <c r="I160" s="9">
        <v>772</v>
      </c>
      <c r="J160" s="78">
        <v>793.42149532710289</v>
      </c>
      <c r="K160" s="9">
        <f t="shared" si="14"/>
        <v>778.04715990143939</v>
      </c>
      <c r="L160" s="9">
        <v>2000</v>
      </c>
      <c r="M160" s="9">
        <v>2000</v>
      </c>
      <c r="N160" s="9">
        <f t="shared" si="15"/>
        <v>1424.3673415145699</v>
      </c>
      <c r="O160" s="9">
        <f t="shared" si="16"/>
        <v>47088.486083315853</v>
      </c>
      <c r="P160" s="9">
        <f t="shared" si="17"/>
        <v>8.9582851667583014</v>
      </c>
    </row>
    <row r="161" spans="1:16">
      <c r="A161" s="2"/>
      <c r="B161" s="7">
        <v>43776</v>
      </c>
      <c r="C161" s="6">
        <v>1455.2654306524755</v>
      </c>
      <c r="D161" s="5">
        <v>34.195961143065396</v>
      </c>
      <c r="E161" s="2">
        <f t="shared" si="12"/>
        <v>307.34596114306538</v>
      </c>
      <c r="F161" s="2">
        <v>288</v>
      </c>
      <c r="G161" s="2">
        <f t="shared" si="13"/>
        <v>311.14999999999998</v>
      </c>
      <c r="H161" s="9">
        <v>789</v>
      </c>
      <c r="I161" s="9">
        <v>772</v>
      </c>
      <c r="J161" s="78">
        <v>793.42149532710289</v>
      </c>
      <c r="K161" s="9">
        <f t="shared" si="14"/>
        <v>779.21495798662295</v>
      </c>
      <c r="L161" s="9">
        <v>2000</v>
      </c>
      <c r="M161" s="9">
        <v>2000</v>
      </c>
      <c r="N161" s="9">
        <f t="shared" si="15"/>
        <v>1453.9023690040588</v>
      </c>
      <c r="O161" s="9">
        <f t="shared" si="16"/>
        <v>48064.891319784067</v>
      </c>
      <c r="P161" s="9">
        <f t="shared" si="17"/>
        <v>9.1440400566293008</v>
      </c>
    </row>
    <row r="162" spans="1:16">
      <c r="A162" s="2"/>
      <c r="B162" s="7">
        <v>43777</v>
      </c>
      <c r="C162" s="6">
        <v>1405.5358940618974</v>
      </c>
      <c r="D162" s="5">
        <v>34.40895628505281</v>
      </c>
      <c r="E162" s="2">
        <f t="shared" si="12"/>
        <v>307.55895628505277</v>
      </c>
      <c r="F162" s="2">
        <v>288</v>
      </c>
      <c r="G162" s="2">
        <f t="shared" si="13"/>
        <v>311.14999999999998</v>
      </c>
      <c r="H162" s="9">
        <v>789</v>
      </c>
      <c r="I162" s="9">
        <v>772</v>
      </c>
      <c r="J162" s="78">
        <v>793.42149532710289</v>
      </c>
      <c r="K162" s="9">
        <f t="shared" si="14"/>
        <v>779.05854686723694</v>
      </c>
      <c r="L162" s="9">
        <v>2000</v>
      </c>
      <c r="M162" s="9">
        <v>2000</v>
      </c>
      <c r="N162" s="9">
        <f t="shared" si="15"/>
        <v>1404.0784702250128</v>
      </c>
      <c r="O162" s="9">
        <f t="shared" si="16"/>
        <v>46417.751641771698</v>
      </c>
      <c r="P162" s="9">
        <f t="shared" si="17"/>
        <v>8.8306822026730369</v>
      </c>
    </row>
    <row r="163" spans="1:16">
      <c r="A163" s="2"/>
      <c r="B163" s="7">
        <v>43778</v>
      </c>
      <c r="C163" s="6">
        <v>1433.8684811274231</v>
      </c>
      <c r="D163" s="5">
        <v>35.955252577198877</v>
      </c>
      <c r="E163" s="2">
        <f t="shared" si="12"/>
        <v>309.10525257719883</v>
      </c>
      <c r="F163" s="2">
        <v>288</v>
      </c>
      <c r="G163" s="2">
        <f t="shared" si="13"/>
        <v>311.14999999999998</v>
      </c>
      <c r="H163" s="9">
        <v>789</v>
      </c>
      <c r="I163" s="9">
        <v>772</v>
      </c>
      <c r="J163" s="78">
        <v>793.42149532710289</v>
      </c>
      <c r="K163" s="9">
        <f t="shared" si="14"/>
        <v>777.92303771101729</v>
      </c>
      <c r="L163" s="9">
        <v>2000</v>
      </c>
      <c r="M163" s="9">
        <v>2000</v>
      </c>
      <c r="N163" s="9">
        <f t="shared" si="15"/>
        <v>1431.3374211585096</v>
      </c>
      <c r="O163" s="9">
        <f t="shared" si="16"/>
        <v>47318.911542217662</v>
      </c>
      <c r="P163" s="9">
        <f t="shared" si="17"/>
        <v>9.0021221456510041</v>
      </c>
    </row>
    <row r="164" spans="1:16">
      <c r="A164" s="2"/>
      <c r="B164" s="7">
        <v>43779</v>
      </c>
      <c r="C164" s="6">
        <v>1424.9535986921519</v>
      </c>
      <c r="D164" s="5">
        <v>36.833321910610927</v>
      </c>
      <c r="E164" s="2">
        <f t="shared" si="12"/>
        <v>309.98332191061093</v>
      </c>
      <c r="F164" s="2">
        <v>288</v>
      </c>
      <c r="G164" s="2">
        <f t="shared" si="13"/>
        <v>311.14999999999998</v>
      </c>
      <c r="H164" s="9">
        <v>789</v>
      </c>
      <c r="I164" s="9">
        <v>772</v>
      </c>
      <c r="J164" s="78">
        <v>793.42149532710289</v>
      </c>
      <c r="K164" s="9">
        <f t="shared" si="14"/>
        <v>777.27823517676222</v>
      </c>
      <c r="L164" s="9">
        <v>2000</v>
      </c>
      <c r="M164" s="9">
        <v>2000</v>
      </c>
      <c r="N164" s="9">
        <f t="shared" si="15"/>
        <v>1421.8486398316109</v>
      </c>
      <c r="O164" s="9">
        <f t="shared" si="16"/>
        <v>47005.21974766683</v>
      </c>
      <c r="P164" s="9">
        <f t="shared" si="17"/>
        <v>8.9424442756705087</v>
      </c>
    </row>
    <row r="165" spans="1:16">
      <c r="A165" s="2"/>
      <c r="B165" s="7">
        <v>43780</v>
      </c>
      <c r="C165" s="6">
        <v>1381.0687004484957</v>
      </c>
      <c r="D165" s="5">
        <v>34.661035527167478</v>
      </c>
      <c r="E165" s="2">
        <f t="shared" si="12"/>
        <v>307.81103552716746</v>
      </c>
      <c r="F165" s="2">
        <v>288</v>
      </c>
      <c r="G165" s="2">
        <f t="shared" si="13"/>
        <v>311.14999999999998</v>
      </c>
      <c r="H165" s="9">
        <v>789</v>
      </c>
      <c r="I165" s="9">
        <v>772</v>
      </c>
      <c r="J165" s="78">
        <v>793.42149532710289</v>
      </c>
      <c r="K165" s="9">
        <f t="shared" si="14"/>
        <v>778.8734346808028</v>
      </c>
      <c r="L165" s="9">
        <v>2000</v>
      </c>
      <c r="M165" s="9">
        <v>2000</v>
      </c>
      <c r="N165" s="9">
        <f t="shared" si="15"/>
        <v>1379.4727295117691</v>
      </c>
      <c r="O165" s="9">
        <f t="shared" si="16"/>
        <v>45604.304825507832</v>
      </c>
      <c r="P165" s="9">
        <f t="shared" si="17"/>
        <v>8.6759291164262216</v>
      </c>
    </row>
    <row r="166" spans="1:16">
      <c r="A166" s="2"/>
      <c r="B166" s="7">
        <v>43781</v>
      </c>
      <c r="C166" s="6">
        <v>1396.4451252110807</v>
      </c>
      <c r="D166" s="5">
        <v>35.685604902859048</v>
      </c>
      <c r="E166" s="2">
        <f t="shared" si="12"/>
        <v>308.83560490285902</v>
      </c>
      <c r="F166" s="2">
        <v>288</v>
      </c>
      <c r="G166" s="2">
        <f t="shared" si="13"/>
        <v>311.14999999999998</v>
      </c>
      <c r="H166" s="9">
        <v>789</v>
      </c>
      <c r="I166" s="9">
        <v>772</v>
      </c>
      <c r="J166" s="78">
        <v>793.42149532710289</v>
      </c>
      <c r="K166" s="9">
        <f t="shared" si="14"/>
        <v>778.12105112197958</v>
      </c>
      <c r="L166" s="9">
        <v>2000</v>
      </c>
      <c r="M166" s="9">
        <v>2000</v>
      </c>
      <c r="N166" s="9">
        <f t="shared" si="15"/>
        <v>1394.1575261795545</v>
      </c>
      <c r="O166" s="9">
        <f t="shared" si="16"/>
        <v>46089.772880954864</v>
      </c>
      <c r="P166" s="9">
        <f t="shared" si="17"/>
        <v>8.7682863281732981</v>
      </c>
    </row>
    <row r="167" spans="1:16">
      <c r="A167" s="2"/>
      <c r="B167" s="7">
        <v>43782</v>
      </c>
      <c r="C167" s="6">
        <v>1430.2386779389569</v>
      </c>
      <c r="D167" s="5">
        <v>35.468965082521798</v>
      </c>
      <c r="E167" s="2">
        <f t="shared" si="12"/>
        <v>308.61896508252175</v>
      </c>
      <c r="F167" s="2">
        <v>288</v>
      </c>
      <c r="G167" s="2">
        <f t="shared" si="13"/>
        <v>311.14999999999998</v>
      </c>
      <c r="H167" s="9">
        <v>789</v>
      </c>
      <c r="I167" s="9">
        <v>772</v>
      </c>
      <c r="J167" s="78">
        <v>793.42149532710289</v>
      </c>
      <c r="K167" s="9">
        <f t="shared" si="14"/>
        <v>778.28013867903076</v>
      </c>
      <c r="L167" s="9">
        <v>2000</v>
      </c>
      <c r="M167" s="9">
        <v>2000</v>
      </c>
      <c r="N167" s="9">
        <f t="shared" si="15"/>
        <v>1428.0416795274202</v>
      </c>
      <c r="O167" s="9">
        <f t="shared" si="16"/>
        <v>47209.956865003049</v>
      </c>
      <c r="P167" s="9">
        <f t="shared" si="17"/>
        <v>8.9813942108642788</v>
      </c>
    </row>
    <row r="168" spans="1:16">
      <c r="A168" s="2"/>
      <c r="B168" s="7">
        <v>43783</v>
      </c>
      <c r="C168" s="6">
        <v>1421.1264898045847</v>
      </c>
      <c r="D168" s="5">
        <v>35.428936549292651</v>
      </c>
      <c r="E168" s="2">
        <f t="shared" si="12"/>
        <v>308.57893654929262</v>
      </c>
      <c r="F168" s="2">
        <v>288</v>
      </c>
      <c r="G168" s="2">
        <f t="shared" si="13"/>
        <v>311.14999999999998</v>
      </c>
      <c r="H168" s="9">
        <v>789</v>
      </c>
      <c r="I168" s="9">
        <v>772</v>
      </c>
      <c r="J168" s="78">
        <v>793.42149532710289</v>
      </c>
      <c r="K168" s="9">
        <f t="shared" si="14"/>
        <v>778.30953328226599</v>
      </c>
      <c r="L168" s="9">
        <v>2000</v>
      </c>
      <c r="M168" s="9">
        <v>2000</v>
      </c>
      <c r="N168" s="9">
        <f t="shared" si="15"/>
        <v>1418.9702842300799</v>
      </c>
      <c r="O168" s="9">
        <f t="shared" si="16"/>
        <v>46910.063530773092</v>
      </c>
      <c r="P168" s="9">
        <f t="shared" si="17"/>
        <v>8.9243414102520742</v>
      </c>
    </row>
    <row r="169" spans="1:16">
      <c r="A169" s="2"/>
      <c r="B169" s="7">
        <v>43784</v>
      </c>
      <c r="C169" s="6">
        <v>1386.3194429990981</v>
      </c>
      <c r="D169" s="5">
        <v>35.291687589309824</v>
      </c>
      <c r="E169" s="2">
        <f t="shared" si="12"/>
        <v>308.44168758930982</v>
      </c>
      <c r="F169" s="2">
        <v>288</v>
      </c>
      <c r="G169" s="2">
        <f t="shared" si="13"/>
        <v>311.14999999999998</v>
      </c>
      <c r="H169" s="9">
        <v>789</v>
      </c>
      <c r="I169" s="9">
        <v>772</v>
      </c>
      <c r="J169" s="78">
        <v>793.42149532710289</v>
      </c>
      <c r="K169" s="9">
        <f t="shared" si="14"/>
        <v>778.41032085547147</v>
      </c>
      <c r="L169" s="9">
        <v>2000</v>
      </c>
      <c r="M169" s="9">
        <v>2000</v>
      </c>
      <c r="N169" s="9">
        <f t="shared" si="15"/>
        <v>1384.3056704162066</v>
      </c>
      <c r="O169" s="9">
        <f t="shared" si="16"/>
        <v>45764.078125475593</v>
      </c>
      <c r="P169" s="9">
        <f t="shared" si="17"/>
        <v>8.7063249711711101</v>
      </c>
    </row>
    <row r="170" spans="1:16">
      <c r="A170" s="2"/>
      <c r="B170" s="7">
        <v>43785</v>
      </c>
      <c r="C170" s="6">
        <v>1411.9278617844739</v>
      </c>
      <c r="D170" s="5">
        <v>35.933001237622022</v>
      </c>
      <c r="E170" s="2">
        <f t="shared" si="12"/>
        <v>309.083001237622</v>
      </c>
      <c r="F170" s="2">
        <v>288</v>
      </c>
      <c r="G170" s="2">
        <f t="shared" si="13"/>
        <v>311.14999999999998</v>
      </c>
      <c r="H170" s="9">
        <v>789</v>
      </c>
      <c r="I170" s="9">
        <v>772</v>
      </c>
      <c r="J170" s="78">
        <v>793.42149532710289</v>
      </c>
      <c r="K170" s="9">
        <f t="shared" si="14"/>
        <v>777.93937778759641</v>
      </c>
      <c r="L170" s="9">
        <v>2000</v>
      </c>
      <c r="M170" s="9">
        <v>2000</v>
      </c>
      <c r="N170" s="9">
        <f t="shared" si="15"/>
        <v>1409.450333665937</v>
      </c>
      <c r="O170" s="9">
        <f t="shared" si="16"/>
        <v>46595.341305271322</v>
      </c>
      <c r="P170" s="9">
        <f t="shared" si="17"/>
        <v>8.8644675073329378</v>
      </c>
    </row>
    <row r="171" spans="1:16">
      <c r="A171" s="2"/>
      <c r="B171" s="7">
        <v>43786</v>
      </c>
      <c r="C171" s="6">
        <v>1423.2510112804832</v>
      </c>
      <c r="D171" s="5">
        <v>36.355524106334734</v>
      </c>
      <c r="E171" s="2">
        <f t="shared" si="12"/>
        <v>309.50552410633469</v>
      </c>
      <c r="F171" s="2">
        <v>288</v>
      </c>
      <c r="G171" s="2">
        <f t="shared" si="13"/>
        <v>311.14999999999998</v>
      </c>
      <c r="H171" s="9">
        <v>789</v>
      </c>
      <c r="I171" s="9">
        <v>772</v>
      </c>
      <c r="J171" s="78">
        <v>793.42149532710289</v>
      </c>
      <c r="K171" s="9">
        <f t="shared" si="14"/>
        <v>777.62910181489167</v>
      </c>
      <c r="L171" s="9">
        <v>2000</v>
      </c>
      <c r="M171" s="9">
        <v>2000</v>
      </c>
      <c r="N171" s="9">
        <f t="shared" si="15"/>
        <v>1420.4702569396445</v>
      </c>
      <c r="O171" s="9">
        <f t="shared" si="16"/>
        <v>46959.651472030288</v>
      </c>
      <c r="P171" s="9">
        <f t="shared" si="17"/>
        <v>8.9337752008782676</v>
      </c>
    </row>
    <row r="172" spans="1:16">
      <c r="A172" s="2"/>
      <c r="B172" s="7">
        <v>43787</v>
      </c>
      <c r="C172" s="6">
        <v>1427.7837309505339</v>
      </c>
      <c r="D172" s="5">
        <v>36.392392200143249</v>
      </c>
      <c r="E172" s="2">
        <f t="shared" si="12"/>
        <v>309.54239220014324</v>
      </c>
      <c r="F172" s="2">
        <v>288</v>
      </c>
      <c r="G172" s="2">
        <f t="shared" si="13"/>
        <v>311.14999999999998</v>
      </c>
      <c r="H172" s="9">
        <v>789</v>
      </c>
      <c r="I172" s="9">
        <v>772</v>
      </c>
      <c r="J172" s="78">
        <v>793.42149532710289</v>
      </c>
      <c r="K172" s="9">
        <f t="shared" si="14"/>
        <v>777.60202805269967</v>
      </c>
      <c r="L172" s="9">
        <v>2000</v>
      </c>
      <c r="M172" s="9">
        <v>2000</v>
      </c>
      <c r="N172" s="9">
        <f t="shared" si="15"/>
        <v>1424.9693142058481</v>
      </c>
      <c r="O172" s="9">
        <f t="shared" si="16"/>
        <v>47108.386836351681</v>
      </c>
      <c r="P172" s="9">
        <f t="shared" si="17"/>
        <v>8.9620711585273476</v>
      </c>
    </row>
    <row r="173" spans="1:16">
      <c r="A173" s="2"/>
      <c r="B173" s="7">
        <v>43788</v>
      </c>
      <c r="C173" s="6">
        <v>1437.6782371732902</v>
      </c>
      <c r="D173" s="5">
        <v>36.983069423525443</v>
      </c>
      <c r="E173" s="2">
        <f t="shared" si="12"/>
        <v>310.1330694235254</v>
      </c>
      <c r="F173" s="2">
        <v>288</v>
      </c>
      <c r="G173" s="2">
        <f t="shared" si="13"/>
        <v>311.14999999999998</v>
      </c>
      <c r="H173" s="9">
        <v>789</v>
      </c>
      <c r="I173" s="9">
        <v>772</v>
      </c>
      <c r="J173" s="78">
        <v>793.42149532710289</v>
      </c>
      <c r="K173" s="9">
        <f t="shared" si="14"/>
        <v>777.16826940054</v>
      </c>
      <c r="L173" s="9">
        <v>2000</v>
      </c>
      <c r="M173" s="9">
        <v>2000</v>
      </c>
      <c r="N173" s="9">
        <f t="shared" si="15"/>
        <v>1434.4440713926012</v>
      </c>
      <c r="O173" s="9">
        <f t="shared" si="16"/>
        <v>47421.615003642299</v>
      </c>
      <c r="P173" s="9">
        <f t="shared" si="17"/>
        <v>9.0216608263685618</v>
      </c>
    </row>
    <row r="174" spans="1:16">
      <c r="A174" s="2"/>
      <c r="B174" s="7">
        <v>43789</v>
      </c>
      <c r="C174" s="6">
        <v>1412.4448597349945</v>
      </c>
      <c r="D174" s="5">
        <v>35.670135036265371</v>
      </c>
      <c r="E174" s="2">
        <f t="shared" si="12"/>
        <v>308.82013503626536</v>
      </c>
      <c r="F174" s="2">
        <v>288</v>
      </c>
      <c r="G174" s="2">
        <f t="shared" si="13"/>
        <v>311.14999999999998</v>
      </c>
      <c r="H174" s="9">
        <v>789</v>
      </c>
      <c r="I174" s="9">
        <v>772</v>
      </c>
      <c r="J174" s="78">
        <v>793.42149532710289</v>
      </c>
      <c r="K174" s="9">
        <f t="shared" si="14"/>
        <v>778.13241128319316</v>
      </c>
      <c r="L174" s="9">
        <v>2000</v>
      </c>
      <c r="M174" s="9">
        <v>2000</v>
      </c>
      <c r="N174" s="9">
        <f t="shared" si="15"/>
        <v>1410.141344146813</v>
      </c>
      <c r="O174" s="9">
        <f t="shared" si="16"/>
        <v>46618.185578980629</v>
      </c>
      <c r="P174" s="9">
        <f t="shared" si="17"/>
        <v>8.8688134852000822</v>
      </c>
    </row>
    <row r="175" spans="1:16">
      <c r="A175" s="2"/>
      <c r="B175" s="7">
        <v>43790</v>
      </c>
      <c r="C175" s="6">
        <v>1522.0718312807437</v>
      </c>
      <c r="D175" s="5">
        <v>36.79402362925034</v>
      </c>
      <c r="E175" s="2">
        <f t="shared" si="12"/>
        <v>309.9440236292503</v>
      </c>
      <c r="F175" s="2">
        <v>288</v>
      </c>
      <c r="G175" s="2">
        <f t="shared" si="13"/>
        <v>311.14999999999998</v>
      </c>
      <c r="H175" s="9">
        <v>789</v>
      </c>
      <c r="I175" s="9">
        <v>772</v>
      </c>
      <c r="J175" s="78">
        <v>793.42149532710289</v>
      </c>
      <c r="K175" s="9">
        <f t="shared" si="14"/>
        <v>777.30709352592555</v>
      </c>
      <c r="L175" s="9">
        <v>2000</v>
      </c>
      <c r="M175" s="9">
        <v>2000</v>
      </c>
      <c r="N175" s="9">
        <f t="shared" si="15"/>
        <v>1518.7834462995788</v>
      </c>
      <c r="O175" s="9">
        <f t="shared" si="16"/>
        <v>50209.809710044268</v>
      </c>
      <c r="P175" s="9">
        <f t="shared" si="17"/>
        <v>9.5520971465382321</v>
      </c>
    </row>
    <row r="176" spans="1:16">
      <c r="A176" s="2"/>
      <c r="B176" s="7">
        <v>43791</v>
      </c>
      <c r="C176" s="6">
        <v>1539.2816980842313</v>
      </c>
      <c r="D176" s="5">
        <v>34.861462700896766</v>
      </c>
      <c r="E176" s="2">
        <f t="shared" si="12"/>
        <v>308.01146270089674</v>
      </c>
      <c r="F176" s="2">
        <v>288</v>
      </c>
      <c r="G176" s="2">
        <f t="shared" si="13"/>
        <v>311.14999999999998</v>
      </c>
      <c r="H176" s="9">
        <v>789</v>
      </c>
      <c r="I176" s="9">
        <v>772</v>
      </c>
      <c r="J176" s="78">
        <v>793.42149532710289</v>
      </c>
      <c r="K176" s="9">
        <f t="shared" si="14"/>
        <v>778.72625273897131</v>
      </c>
      <c r="L176" s="9">
        <v>2000</v>
      </c>
      <c r="M176" s="9">
        <v>2000</v>
      </c>
      <c r="N176" s="9">
        <f t="shared" si="15"/>
        <v>1537.357619220694</v>
      </c>
      <c r="O176" s="9">
        <f t="shared" si="16"/>
        <v>50823.857545608247</v>
      </c>
      <c r="P176" s="9">
        <f t="shared" si="17"/>
        <v>9.6689158441553076</v>
      </c>
    </row>
    <row r="177" spans="1:16">
      <c r="A177" s="2"/>
      <c r="B177" s="7">
        <v>43792</v>
      </c>
      <c r="C177" s="6">
        <v>1572.6916692945699</v>
      </c>
      <c r="D177" s="5">
        <v>36.014571297830997</v>
      </c>
      <c r="E177" s="2">
        <f t="shared" si="12"/>
        <v>309.164571297831</v>
      </c>
      <c r="F177" s="2">
        <v>288</v>
      </c>
      <c r="G177" s="2">
        <f t="shared" si="13"/>
        <v>311.14999999999998</v>
      </c>
      <c r="H177" s="9">
        <v>789</v>
      </c>
      <c r="I177" s="9">
        <v>772</v>
      </c>
      <c r="J177" s="78">
        <v>793.42149532710289</v>
      </c>
      <c r="K177" s="9">
        <f t="shared" si="14"/>
        <v>777.87947752739979</v>
      </c>
      <c r="L177" s="9">
        <v>2000</v>
      </c>
      <c r="M177" s="9">
        <v>2000</v>
      </c>
      <c r="N177" s="9">
        <f t="shared" si="15"/>
        <v>1569.8716043736483</v>
      </c>
      <c r="O177" s="9">
        <f t="shared" si="16"/>
        <v>51898.744825570757</v>
      </c>
      <c r="P177" s="9">
        <f t="shared" si="17"/>
        <v>9.873406316815398</v>
      </c>
    </row>
    <row r="178" spans="1:16">
      <c r="A178" s="2"/>
      <c r="B178" s="7">
        <v>43793</v>
      </c>
      <c r="C178" s="6">
        <v>1563.0930128394214</v>
      </c>
      <c r="D178" s="5">
        <v>36.322696695018656</v>
      </c>
      <c r="E178" s="2">
        <f t="shared" si="12"/>
        <v>309.47269669501861</v>
      </c>
      <c r="F178" s="2">
        <v>288</v>
      </c>
      <c r="G178" s="2">
        <f t="shared" si="13"/>
        <v>311.14999999999998</v>
      </c>
      <c r="H178" s="9">
        <v>789</v>
      </c>
      <c r="I178" s="9">
        <v>772</v>
      </c>
      <c r="J178" s="78">
        <v>793.42149532710289</v>
      </c>
      <c r="K178" s="9">
        <f t="shared" si="14"/>
        <v>777.65320833724036</v>
      </c>
      <c r="L178" s="9">
        <v>2000</v>
      </c>
      <c r="M178" s="9">
        <v>2000</v>
      </c>
      <c r="N178" s="9">
        <f t="shared" si="15"/>
        <v>1560.0632149936962</v>
      </c>
      <c r="O178" s="9">
        <f t="shared" si="16"/>
        <v>51574.487035212747</v>
      </c>
      <c r="P178" s="9">
        <f t="shared" si="17"/>
        <v>9.8117183332936868</v>
      </c>
    </row>
    <row r="179" spans="1:16">
      <c r="A179" s="2"/>
      <c r="B179" s="7">
        <v>43794</v>
      </c>
      <c r="C179" s="6">
        <v>1600.5111993535365</v>
      </c>
      <c r="D179" s="5">
        <v>37.697849660008075</v>
      </c>
      <c r="E179" s="2">
        <f t="shared" si="12"/>
        <v>310.84784966000802</v>
      </c>
      <c r="F179" s="2">
        <v>288</v>
      </c>
      <c r="G179" s="2">
        <f t="shared" si="13"/>
        <v>311.14999999999998</v>
      </c>
      <c r="H179" s="9">
        <v>789</v>
      </c>
      <c r="I179" s="9">
        <v>772</v>
      </c>
      <c r="J179" s="78">
        <v>793.42149532710289</v>
      </c>
      <c r="K179" s="9">
        <f t="shared" si="14"/>
        <v>776.64337678627624</v>
      </c>
      <c r="L179" s="9">
        <v>2000</v>
      </c>
      <c r="M179" s="9">
        <v>2000</v>
      </c>
      <c r="N179" s="9">
        <f t="shared" si="15"/>
        <v>1596.3713677096459</v>
      </c>
      <c r="O179" s="9">
        <f t="shared" si="16"/>
        <v>52774.806569398323</v>
      </c>
      <c r="P179" s="9">
        <f t="shared" si="17"/>
        <v>10.04007149502922</v>
      </c>
    </row>
    <row r="180" spans="1:16">
      <c r="A180" s="2"/>
      <c r="B180" s="7">
        <v>43795</v>
      </c>
      <c r="C180" s="6">
        <v>1639.3738619627827</v>
      </c>
      <c r="D180" s="5">
        <v>38.068298319534073</v>
      </c>
      <c r="E180" s="2">
        <f t="shared" si="12"/>
        <v>311.21829831953403</v>
      </c>
      <c r="F180" s="2">
        <v>288</v>
      </c>
      <c r="G180" s="2">
        <f t="shared" si="13"/>
        <v>311.14999999999998</v>
      </c>
      <c r="H180" s="9">
        <v>789</v>
      </c>
      <c r="I180" s="9">
        <v>772</v>
      </c>
      <c r="J180" s="78">
        <v>793.42149532710289</v>
      </c>
      <c r="K180" s="9">
        <f t="shared" si="14"/>
        <v>776.37134105357893</v>
      </c>
      <c r="L180" s="9">
        <v>2000</v>
      </c>
      <c r="M180" s="9">
        <v>2000</v>
      </c>
      <c r="N180" s="9">
        <f t="shared" si="15"/>
        <v>1634.8471142944002</v>
      </c>
      <c r="O180" s="9">
        <f t="shared" si="16"/>
        <v>54046.785085610922</v>
      </c>
      <c r="P180" s="9">
        <f t="shared" si="17"/>
        <v>10.28205732260629</v>
      </c>
    </row>
    <row r="181" spans="1:16">
      <c r="A181" s="2"/>
      <c r="B181" s="7">
        <v>43796</v>
      </c>
      <c r="C181" s="6">
        <v>1649.3317194663177</v>
      </c>
      <c r="D181" s="5">
        <v>37.741222651578816</v>
      </c>
      <c r="E181" s="2">
        <f t="shared" si="12"/>
        <v>310.8912226515788</v>
      </c>
      <c r="F181" s="2">
        <v>288</v>
      </c>
      <c r="G181" s="2">
        <f t="shared" si="13"/>
        <v>311.14999999999998</v>
      </c>
      <c r="H181" s="9">
        <v>789</v>
      </c>
      <c r="I181" s="9">
        <v>772</v>
      </c>
      <c r="J181" s="78">
        <v>793.42149532710289</v>
      </c>
      <c r="K181" s="9">
        <f t="shared" si="14"/>
        <v>776.61152620931284</v>
      </c>
      <c r="L181" s="9">
        <v>2000</v>
      </c>
      <c r="M181" s="9">
        <v>2000</v>
      </c>
      <c r="N181" s="9">
        <f t="shared" si="15"/>
        <v>1645.0318773354986</v>
      </c>
      <c r="O181" s="9">
        <f t="shared" si="16"/>
        <v>54383.485499011782</v>
      </c>
      <c r="P181" s="9">
        <f t="shared" si="17"/>
        <v>10.346112436072318</v>
      </c>
    </row>
    <row r="182" spans="1:16">
      <c r="A182" s="2"/>
      <c r="B182" s="7">
        <v>43797</v>
      </c>
      <c r="C182" s="6">
        <v>624.5008689648796</v>
      </c>
      <c r="D182" s="5">
        <v>32.863991511618678</v>
      </c>
      <c r="E182" s="2">
        <f t="shared" si="12"/>
        <v>306.01399151161866</v>
      </c>
      <c r="F182" s="2">
        <v>288</v>
      </c>
      <c r="G182" s="2">
        <f t="shared" si="13"/>
        <v>311.14999999999998</v>
      </c>
      <c r="H182" s="9">
        <v>789</v>
      </c>
      <c r="I182" s="9">
        <v>772</v>
      </c>
      <c r="J182" s="78">
        <v>793.42149532710289</v>
      </c>
      <c r="K182" s="9">
        <f t="shared" si="14"/>
        <v>780.19307823433758</v>
      </c>
      <c r="L182" s="9">
        <v>2000</v>
      </c>
      <c r="M182" s="9">
        <v>2000</v>
      </c>
      <c r="N182" s="9">
        <f t="shared" si="15"/>
        <v>624.30740238490398</v>
      </c>
      <c r="O182" s="9">
        <f t="shared" si="16"/>
        <v>20639.121364333743</v>
      </c>
      <c r="P182" s="9">
        <f t="shared" si="17"/>
        <v>3.926461650219522</v>
      </c>
    </row>
    <row r="183" spans="1:16">
      <c r="A183" s="2"/>
      <c r="B183" s="7">
        <v>43798</v>
      </c>
      <c r="C183" s="6">
        <v>1.9620120287910653E-17</v>
      </c>
      <c r="D183" s="5">
        <v>31.777881102606042</v>
      </c>
      <c r="E183" s="2">
        <f t="shared" si="12"/>
        <v>304.92788110260602</v>
      </c>
      <c r="F183" s="2">
        <v>288</v>
      </c>
      <c r="G183" s="2">
        <f t="shared" si="13"/>
        <v>311.14999999999998</v>
      </c>
      <c r="H183" s="9">
        <v>789</v>
      </c>
      <c r="I183" s="9">
        <v>772</v>
      </c>
      <c r="J183" s="78">
        <v>793.42149532710289</v>
      </c>
      <c r="K183" s="9">
        <f t="shared" si="14"/>
        <v>780.9906539126622</v>
      </c>
      <c r="L183" s="9">
        <v>2000</v>
      </c>
      <c r="M183" s="9">
        <v>2000</v>
      </c>
      <c r="N183" s="9">
        <f t="shared" si="15"/>
        <v>1.9624065052977196E-17</v>
      </c>
      <c r="O183" s="9">
        <f t="shared" si="16"/>
        <v>6.4875645994706286E-16</v>
      </c>
      <c r="P183" s="9">
        <f t="shared" si="17"/>
        <v>1.234217927860201E-19</v>
      </c>
    </row>
    <row r="184" spans="1:16">
      <c r="A184" s="2"/>
      <c r="B184" s="7">
        <v>43799</v>
      </c>
      <c r="C184" s="6">
        <v>1.9620120287910653E-17</v>
      </c>
      <c r="D184" s="5">
        <v>30.266661575414506</v>
      </c>
      <c r="E184" s="2">
        <f t="shared" si="12"/>
        <v>303.41666157541448</v>
      </c>
      <c r="F184" s="2">
        <v>288</v>
      </c>
      <c r="G184" s="2">
        <f t="shared" si="13"/>
        <v>311.14999999999998</v>
      </c>
      <c r="H184" s="9">
        <v>789</v>
      </c>
      <c r="I184" s="9">
        <v>772</v>
      </c>
      <c r="J184" s="78">
        <v>793.42149532710289</v>
      </c>
      <c r="K184" s="9">
        <f t="shared" si="14"/>
        <v>782.10040475336439</v>
      </c>
      <c r="L184" s="9">
        <v>2000</v>
      </c>
      <c r="M184" s="9">
        <v>2000</v>
      </c>
      <c r="N184" s="9">
        <f t="shared" si="15"/>
        <v>1.9638002538501918E-17</v>
      </c>
      <c r="O184" s="9">
        <f t="shared" si="16"/>
        <v>6.4921722247231812E-16</v>
      </c>
      <c r="P184" s="9">
        <f t="shared" si="17"/>
        <v>1.2350944992768502E-19</v>
      </c>
    </row>
    <row r="185" spans="1:16">
      <c r="A185" s="2"/>
      <c r="B185" s="7">
        <v>43800</v>
      </c>
      <c r="C185" s="6">
        <v>1.9620120287910653E-17</v>
      </c>
      <c r="D185" s="5">
        <v>29.624457395385786</v>
      </c>
      <c r="E185" s="2">
        <f t="shared" si="12"/>
        <v>302.77445739538575</v>
      </c>
      <c r="F185" s="2">
        <v>288</v>
      </c>
      <c r="G185" s="2">
        <f t="shared" si="13"/>
        <v>311.14999999999998</v>
      </c>
      <c r="H185" s="9">
        <v>789</v>
      </c>
      <c r="I185" s="9">
        <v>772</v>
      </c>
      <c r="J185" s="78">
        <v>793.42149532710289</v>
      </c>
      <c r="K185" s="9">
        <f t="shared" si="14"/>
        <v>782.57200177541574</v>
      </c>
      <c r="L185" s="9">
        <v>2000</v>
      </c>
      <c r="M185" s="9">
        <v>2000</v>
      </c>
      <c r="N185" s="9">
        <f t="shared" si="15"/>
        <v>1.9643922384457383E-17</v>
      </c>
      <c r="O185" s="9">
        <f t="shared" si="16"/>
        <v>6.4941292801523849E-16</v>
      </c>
      <c r="P185" s="9">
        <f t="shared" si="17"/>
        <v>1.2354668166325397E-19</v>
      </c>
    </row>
    <row r="186" spans="1:16">
      <c r="A186" s="2"/>
      <c r="B186" s="7">
        <v>43801</v>
      </c>
      <c r="C186" s="6">
        <v>1.9620120287910653E-17</v>
      </c>
      <c r="D186" s="5">
        <v>29.409487055098491</v>
      </c>
      <c r="E186" s="2">
        <f t="shared" si="12"/>
        <v>302.55948705509849</v>
      </c>
      <c r="F186" s="2">
        <v>288</v>
      </c>
      <c r="G186" s="2">
        <f t="shared" si="13"/>
        <v>311.14999999999998</v>
      </c>
      <c r="H186" s="9">
        <v>789</v>
      </c>
      <c r="I186" s="9">
        <v>772</v>
      </c>
      <c r="J186" s="78">
        <v>793.42149532710289</v>
      </c>
      <c r="K186" s="9">
        <f t="shared" si="14"/>
        <v>782.72986336439556</v>
      </c>
      <c r="L186" s="9">
        <v>2000</v>
      </c>
      <c r="M186" s="9">
        <v>2000</v>
      </c>
      <c r="N186" s="9">
        <f t="shared" si="15"/>
        <v>1.964590358518046E-17</v>
      </c>
      <c r="O186" s="9">
        <f t="shared" si="16"/>
        <v>6.4947842498358217E-16</v>
      </c>
      <c r="P186" s="9">
        <f t="shared" si="17"/>
        <v>1.2355914204516013E-19</v>
      </c>
    </row>
    <row r="187" spans="1:16">
      <c r="A187" s="2"/>
      <c r="B187" s="7">
        <v>43802</v>
      </c>
      <c r="C187" s="6">
        <v>1.9620120287910653E-17</v>
      </c>
      <c r="D187" s="5">
        <v>28.373173936539249</v>
      </c>
      <c r="E187" s="2">
        <f t="shared" si="12"/>
        <v>301.52317393653925</v>
      </c>
      <c r="F187" s="2">
        <v>288</v>
      </c>
      <c r="G187" s="2">
        <f t="shared" si="13"/>
        <v>311.14999999999998</v>
      </c>
      <c r="H187" s="9">
        <v>789</v>
      </c>
      <c r="I187" s="9">
        <v>772</v>
      </c>
      <c r="J187" s="78">
        <v>793.42149532710289</v>
      </c>
      <c r="K187" s="9">
        <f t="shared" si="14"/>
        <v>783.49087083806762</v>
      </c>
      <c r="L187" s="9">
        <v>2000</v>
      </c>
      <c r="M187" s="9">
        <v>2000</v>
      </c>
      <c r="N187" s="9">
        <f t="shared" si="15"/>
        <v>1.9655451609332032E-17</v>
      </c>
      <c r="O187" s="9">
        <f t="shared" si="16"/>
        <v>6.4979407530023879E-16</v>
      </c>
      <c r="P187" s="9">
        <f t="shared" si="17"/>
        <v>1.2361919251152221E-19</v>
      </c>
    </row>
    <row r="188" spans="1:16">
      <c r="A188" s="2"/>
      <c r="B188" s="7">
        <v>43803</v>
      </c>
      <c r="C188" s="6">
        <v>6.784156175941329E-18</v>
      </c>
      <c r="D188" s="5">
        <v>25.968910842493717</v>
      </c>
      <c r="E188" s="2">
        <f t="shared" si="12"/>
        <v>299.11891084249368</v>
      </c>
      <c r="F188" s="2">
        <v>288</v>
      </c>
      <c r="G188" s="2">
        <f t="shared" si="13"/>
        <v>311.14999999999998</v>
      </c>
      <c r="H188" s="9">
        <v>789</v>
      </c>
      <c r="I188" s="9">
        <v>772</v>
      </c>
      <c r="J188" s="78">
        <v>793.42149532710289</v>
      </c>
      <c r="K188" s="9">
        <f t="shared" si="14"/>
        <v>785.25642041036883</v>
      </c>
      <c r="L188" s="9">
        <v>2000</v>
      </c>
      <c r="M188" s="9">
        <v>2000</v>
      </c>
      <c r="N188" s="9">
        <f t="shared" si="15"/>
        <v>6.8040261796627674E-18</v>
      </c>
      <c r="O188" s="9">
        <f t="shared" si="16"/>
        <v>2.249358594046995E-16</v>
      </c>
      <c r="P188" s="9">
        <f t="shared" si="17"/>
        <v>4.2792617482155768E-20</v>
      </c>
    </row>
    <row r="189" spans="1:16">
      <c r="A189" s="2"/>
      <c r="B189" s="7">
        <v>43804</v>
      </c>
      <c r="C189" s="6">
        <v>0</v>
      </c>
      <c r="D189" s="5">
        <v>29.203683378828913</v>
      </c>
      <c r="E189" s="2">
        <f t="shared" si="12"/>
        <v>302.35368337882892</v>
      </c>
      <c r="F189" s="2">
        <v>288</v>
      </c>
      <c r="G189" s="2">
        <f t="shared" si="13"/>
        <v>311.14999999999998</v>
      </c>
      <c r="H189" s="9">
        <v>789</v>
      </c>
      <c r="I189" s="9">
        <v>772</v>
      </c>
      <c r="J189" s="78">
        <v>793.42149532710289</v>
      </c>
      <c r="K189" s="9">
        <f t="shared" si="14"/>
        <v>782.88099349383754</v>
      </c>
      <c r="L189" s="9">
        <v>2000</v>
      </c>
      <c r="M189" s="9">
        <v>2000</v>
      </c>
      <c r="N189" s="9">
        <f t="shared" si="15"/>
        <v>0</v>
      </c>
      <c r="O189" s="9">
        <f t="shared" si="16"/>
        <v>0</v>
      </c>
      <c r="P189" s="9">
        <f t="shared" si="17"/>
        <v>0</v>
      </c>
    </row>
    <row r="190" spans="1:16">
      <c r="A190" s="2"/>
      <c r="B190" s="7">
        <v>43805</v>
      </c>
      <c r="C190" s="6">
        <v>0</v>
      </c>
      <c r="D190" s="5">
        <v>29.894486770872682</v>
      </c>
      <c r="E190" s="2">
        <f t="shared" si="12"/>
        <v>303.04448677087265</v>
      </c>
      <c r="F190" s="2">
        <v>288</v>
      </c>
      <c r="G190" s="2">
        <f t="shared" si="13"/>
        <v>311.14999999999998</v>
      </c>
      <c r="H190" s="9">
        <v>789</v>
      </c>
      <c r="I190" s="9">
        <v>772</v>
      </c>
      <c r="J190" s="78">
        <v>793.42149532710289</v>
      </c>
      <c r="K190" s="9">
        <f t="shared" si="14"/>
        <v>782.37370806555498</v>
      </c>
      <c r="L190" s="9">
        <v>2000</v>
      </c>
      <c r="M190" s="9">
        <v>2000</v>
      </c>
      <c r="N190" s="9">
        <f t="shared" si="15"/>
        <v>0</v>
      </c>
      <c r="O190" s="9">
        <f t="shared" si="16"/>
        <v>0</v>
      </c>
      <c r="P190" s="9">
        <f t="shared" si="17"/>
        <v>0</v>
      </c>
    </row>
    <row r="191" spans="1:16">
      <c r="A191" s="2"/>
      <c r="B191" s="7">
        <v>43806</v>
      </c>
      <c r="C191" s="6">
        <v>0</v>
      </c>
      <c r="D191" s="5">
        <v>29.397222681420864</v>
      </c>
      <c r="E191" s="2">
        <f t="shared" si="12"/>
        <v>302.54722268142086</v>
      </c>
      <c r="F191" s="2">
        <v>288</v>
      </c>
      <c r="G191" s="2">
        <f t="shared" si="13"/>
        <v>311.14999999999998</v>
      </c>
      <c r="H191" s="9">
        <v>789</v>
      </c>
      <c r="I191" s="9">
        <v>772</v>
      </c>
      <c r="J191" s="78">
        <v>793.42149532710289</v>
      </c>
      <c r="K191" s="9">
        <f t="shared" si="14"/>
        <v>782.73886959992558</v>
      </c>
      <c r="L191" s="9">
        <v>2000</v>
      </c>
      <c r="M191" s="9">
        <v>2000</v>
      </c>
      <c r="N191" s="9">
        <f t="shared" si="15"/>
        <v>0</v>
      </c>
      <c r="O191" s="9">
        <f t="shared" si="16"/>
        <v>0</v>
      </c>
      <c r="P191" s="9">
        <f t="shared" si="17"/>
        <v>0</v>
      </c>
    </row>
    <row r="192" spans="1:16">
      <c r="A192" s="2"/>
      <c r="B192" s="7">
        <v>43807</v>
      </c>
      <c r="C192" s="6">
        <v>0</v>
      </c>
      <c r="D192" s="5">
        <v>30.115586466745086</v>
      </c>
      <c r="E192" s="2">
        <f t="shared" si="12"/>
        <v>303.26558646674505</v>
      </c>
      <c r="F192" s="2">
        <v>288</v>
      </c>
      <c r="G192" s="2">
        <f t="shared" si="13"/>
        <v>311.14999999999998</v>
      </c>
      <c r="H192" s="9">
        <v>789</v>
      </c>
      <c r="I192" s="9">
        <v>772</v>
      </c>
      <c r="J192" s="78">
        <v>793.42149532710289</v>
      </c>
      <c r="K192" s="9">
        <f t="shared" si="14"/>
        <v>782.21134543791641</v>
      </c>
      <c r="L192" s="9">
        <v>2000</v>
      </c>
      <c r="M192" s="9">
        <v>2000</v>
      </c>
      <c r="N192" s="9">
        <f t="shared" si="15"/>
        <v>0</v>
      </c>
      <c r="O192" s="9">
        <f t="shared" si="16"/>
        <v>0</v>
      </c>
      <c r="P192" s="9">
        <f t="shared" si="17"/>
        <v>0</v>
      </c>
    </row>
    <row r="193" spans="1:16">
      <c r="A193" s="2"/>
      <c r="B193" s="7">
        <v>43808</v>
      </c>
      <c r="C193" s="6">
        <v>0</v>
      </c>
      <c r="D193" s="5">
        <v>30.210790766698345</v>
      </c>
      <c r="E193" s="2">
        <f t="shared" si="12"/>
        <v>303.3607907666983</v>
      </c>
      <c r="F193" s="2">
        <v>288</v>
      </c>
      <c r="G193" s="2">
        <f t="shared" si="13"/>
        <v>311.14999999999998</v>
      </c>
      <c r="H193" s="9">
        <v>789</v>
      </c>
      <c r="I193" s="9">
        <v>772</v>
      </c>
      <c r="J193" s="78">
        <v>793.42149532710289</v>
      </c>
      <c r="K193" s="9">
        <f t="shared" si="14"/>
        <v>782.14143299302634</v>
      </c>
      <c r="L193" s="9">
        <v>2000</v>
      </c>
      <c r="M193" s="9">
        <v>2000</v>
      </c>
      <c r="N193" s="9">
        <f t="shared" si="15"/>
        <v>0</v>
      </c>
      <c r="O193" s="9">
        <f t="shared" si="16"/>
        <v>0</v>
      </c>
      <c r="P193" s="9">
        <f t="shared" si="17"/>
        <v>0</v>
      </c>
    </row>
    <row r="194" spans="1:16">
      <c r="A194" s="2"/>
      <c r="B194" s="7">
        <v>43809</v>
      </c>
      <c r="C194" s="6">
        <v>0</v>
      </c>
      <c r="D194" s="5">
        <v>28.969953161102751</v>
      </c>
      <c r="E194" s="2">
        <f t="shared" si="12"/>
        <v>302.11995316110273</v>
      </c>
      <c r="F194" s="2">
        <v>288</v>
      </c>
      <c r="G194" s="2">
        <f t="shared" si="13"/>
        <v>311.14999999999998</v>
      </c>
      <c r="H194" s="9">
        <v>789</v>
      </c>
      <c r="I194" s="9">
        <v>772</v>
      </c>
      <c r="J194" s="78">
        <v>793.42149532710289</v>
      </c>
      <c r="K194" s="9">
        <f t="shared" si="14"/>
        <v>783.05263123471639</v>
      </c>
      <c r="L194" s="9">
        <v>2000</v>
      </c>
      <c r="M194" s="9">
        <v>2000</v>
      </c>
      <c r="N194" s="9">
        <f t="shared" si="15"/>
        <v>0</v>
      </c>
      <c r="O194" s="9">
        <f t="shared" si="16"/>
        <v>0</v>
      </c>
      <c r="P194" s="9">
        <f t="shared" si="17"/>
        <v>0</v>
      </c>
    </row>
    <row r="195" spans="1:16">
      <c r="A195" s="2"/>
      <c r="B195" s="7">
        <v>43810</v>
      </c>
      <c r="C195" s="6">
        <v>0</v>
      </c>
      <c r="D195" s="5">
        <v>28.914282430057145</v>
      </c>
      <c r="E195" s="2">
        <f t="shared" si="12"/>
        <v>302.06428243005712</v>
      </c>
      <c r="F195" s="2">
        <v>288</v>
      </c>
      <c r="G195" s="2">
        <f t="shared" si="13"/>
        <v>311.14999999999998</v>
      </c>
      <c r="H195" s="9">
        <v>789</v>
      </c>
      <c r="I195" s="9">
        <v>772</v>
      </c>
      <c r="J195" s="78">
        <v>793.42149532710289</v>
      </c>
      <c r="K195" s="9">
        <f t="shared" si="14"/>
        <v>783.0935125490912</v>
      </c>
      <c r="L195" s="9">
        <v>2000</v>
      </c>
      <c r="M195" s="9">
        <v>2000</v>
      </c>
      <c r="N195" s="9">
        <f t="shared" si="15"/>
        <v>0</v>
      </c>
      <c r="O195" s="9">
        <f t="shared" si="16"/>
        <v>0</v>
      </c>
      <c r="P195" s="9">
        <f t="shared" si="17"/>
        <v>0</v>
      </c>
    </row>
    <row r="196" spans="1:16">
      <c r="A196" s="2"/>
      <c r="B196" s="7">
        <v>43811</v>
      </c>
      <c r="C196" s="6">
        <v>0</v>
      </c>
      <c r="D196" s="5">
        <v>29.552939483037683</v>
      </c>
      <c r="E196" s="2">
        <f t="shared" si="12"/>
        <v>302.70293948303765</v>
      </c>
      <c r="F196" s="2">
        <v>288</v>
      </c>
      <c r="G196" s="2">
        <f t="shared" si="13"/>
        <v>311.14999999999998</v>
      </c>
      <c r="H196" s="9">
        <v>789</v>
      </c>
      <c r="I196" s="9">
        <v>772</v>
      </c>
      <c r="J196" s="78">
        <v>793.42149532710289</v>
      </c>
      <c r="K196" s="9">
        <f t="shared" si="14"/>
        <v>782.6245203287599</v>
      </c>
      <c r="L196" s="9">
        <v>2000</v>
      </c>
      <c r="M196" s="9">
        <v>2000</v>
      </c>
      <c r="N196" s="9">
        <f t="shared" si="15"/>
        <v>0</v>
      </c>
      <c r="O196" s="9">
        <f t="shared" si="16"/>
        <v>0</v>
      </c>
      <c r="P196" s="9">
        <f t="shared" si="17"/>
        <v>0</v>
      </c>
    </row>
    <row r="197" spans="1:16">
      <c r="A197" s="2"/>
      <c r="B197" s="7">
        <v>43812</v>
      </c>
      <c r="C197" s="6">
        <v>0</v>
      </c>
      <c r="D197" s="5">
        <v>28.790722777114976</v>
      </c>
      <c r="E197" s="2">
        <f t="shared" si="12"/>
        <v>301.94072277711496</v>
      </c>
      <c r="F197" s="2">
        <v>288</v>
      </c>
      <c r="G197" s="2">
        <f t="shared" si="13"/>
        <v>311.14999999999998</v>
      </c>
      <c r="H197" s="9">
        <v>789</v>
      </c>
      <c r="I197" s="9">
        <v>772</v>
      </c>
      <c r="J197" s="78">
        <v>793.42149532710289</v>
      </c>
      <c r="K197" s="9">
        <f t="shared" si="14"/>
        <v>783.18424749941585</v>
      </c>
      <c r="L197" s="9">
        <v>2000</v>
      </c>
      <c r="M197" s="9">
        <v>2000</v>
      </c>
      <c r="N197" s="9">
        <f t="shared" si="15"/>
        <v>0</v>
      </c>
      <c r="O197" s="9">
        <f t="shared" si="16"/>
        <v>0</v>
      </c>
      <c r="P197" s="9">
        <f t="shared" si="17"/>
        <v>0</v>
      </c>
    </row>
    <row r="198" spans="1:16">
      <c r="A198" s="2"/>
      <c r="B198" s="7">
        <v>43813</v>
      </c>
      <c r="C198" s="6">
        <v>0</v>
      </c>
      <c r="D198" s="5">
        <v>30.326070169872708</v>
      </c>
      <c r="E198" s="2">
        <f t="shared" si="12"/>
        <v>303.47607016987268</v>
      </c>
      <c r="F198" s="2">
        <v>288</v>
      </c>
      <c r="G198" s="2">
        <f t="shared" si="13"/>
        <v>311.14999999999998</v>
      </c>
      <c r="H198" s="9">
        <v>789</v>
      </c>
      <c r="I198" s="9">
        <v>772</v>
      </c>
      <c r="J198" s="78">
        <v>793.42149532710289</v>
      </c>
      <c r="K198" s="9">
        <f t="shared" si="14"/>
        <v>782.05677857168882</v>
      </c>
      <c r="L198" s="9">
        <v>2000</v>
      </c>
      <c r="M198" s="9">
        <v>2000</v>
      </c>
      <c r="N198" s="9">
        <f t="shared" si="15"/>
        <v>0</v>
      </c>
      <c r="O198" s="9">
        <f t="shared" si="16"/>
        <v>0</v>
      </c>
      <c r="P198" s="9">
        <f t="shared" si="17"/>
        <v>0</v>
      </c>
    </row>
    <row r="199" spans="1:16">
      <c r="A199" s="2"/>
      <c r="B199" s="7">
        <v>43814</v>
      </c>
      <c r="C199" s="6">
        <v>0</v>
      </c>
      <c r="D199" s="5">
        <v>30.235307805052454</v>
      </c>
      <c r="E199" s="2">
        <f t="shared" si="12"/>
        <v>303.38530780505243</v>
      </c>
      <c r="F199" s="2">
        <v>288</v>
      </c>
      <c r="G199" s="2">
        <f t="shared" si="13"/>
        <v>311.14999999999998</v>
      </c>
      <c r="H199" s="9">
        <v>789</v>
      </c>
      <c r="I199" s="9">
        <v>772</v>
      </c>
      <c r="J199" s="78">
        <v>793.42149532710289</v>
      </c>
      <c r="K199" s="9">
        <f t="shared" si="14"/>
        <v>782.12342912036888</v>
      </c>
      <c r="L199" s="9">
        <v>2000</v>
      </c>
      <c r="M199" s="9">
        <v>2000</v>
      </c>
      <c r="N199" s="9">
        <f t="shared" si="15"/>
        <v>0</v>
      </c>
      <c r="O199" s="9">
        <f t="shared" si="16"/>
        <v>0</v>
      </c>
      <c r="P199" s="9">
        <f t="shared" si="17"/>
        <v>0</v>
      </c>
    </row>
    <row r="200" spans="1:16">
      <c r="A200" s="2"/>
      <c r="B200" s="7">
        <v>43815</v>
      </c>
      <c r="C200" s="6">
        <v>0</v>
      </c>
      <c r="D200" s="5">
        <v>31.114970287195003</v>
      </c>
      <c r="E200" s="2">
        <f t="shared" si="12"/>
        <v>304.26497028719496</v>
      </c>
      <c r="F200" s="2">
        <v>288</v>
      </c>
      <c r="G200" s="2">
        <f t="shared" si="13"/>
        <v>311.14999999999998</v>
      </c>
      <c r="H200" s="9">
        <v>789</v>
      </c>
      <c r="I200" s="9">
        <v>772</v>
      </c>
      <c r="J200" s="78">
        <v>793.42149532710289</v>
      </c>
      <c r="K200" s="9">
        <f t="shared" si="14"/>
        <v>781.47745667127936</v>
      </c>
      <c r="L200" s="9">
        <v>2000</v>
      </c>
      <c r="M200" s="9">
        <v>2000</v>
      </c>
      <c r="N200" s="9">
        <f t="shared" si="15"/>
        <v>0</v>
      </c>
      <c r="O200" s="9">
        <f t="shared" si="16"/>
        <v>0</v>
      </c>
      <c r="P200" s="9">
        <f t="shared" si="17"/>
        <v>0</v>
      </c>
    </row>
    <row r="201" spans="1:16">
      <c r="A201" s="2"/>
      <c r="B201" s="7">
        <v>43816</v>
      </c>
      <c r="C201" s="6">
        <v>0</v>
      </c>
      <c r="D201" s="5">
        <v>30.990273313500236</v>
      </c>
      <c r="E201" s="2">
        <f t="shared" ref="E201:E264" si="18">D201+273.15</f>
        <v>304.14027331350019</v>
      </c>
      <c r="F201" s="2">
        <v>288</v>
      </c>
      <c r="G201" s="2">
        <f t="shared" ref="G201:G264" si="19">38+273.15</f>
        <v>311.14999999999998</v>
      </c>
      <c r="H201" s="9">
        <v>789</v>
      </c>
      <c r="I201" s="9">
        <v>772</v>
      </c>
      <c r="J201" s="78">
        <v>793.42149532710289</v>
      </c>
      <c r="K201" s="9">
        <f t="shared" ref="K201:K264" si="20">J201+((I201-H201)*((E201-F201)/(G201-F201)))</f>
        <v>781.56902680315022</v>
      </c>
      <c r="L201" s="9">
        <v>2000</v>
      </c>
      <c r="M201" s="9">
        <v>2000</v>
      </c>
      <c r="N201" s="9">
        <f t="shared" ref="N201:N264" si="21">C201*(SQRT(K201/I201))*(H201/J201)*(L201/M201)</f>
        <v>0</v>
      </c>
      <c r="O201" s="9">
        <f t="shared" ref="O201:O264" si="22">N201*J201/24</f>
        <v>0</v>
      </c>
      <c r="P201" s="9">
        <f t="shared" ref="P201:P264" si="23">N201/159</f>
        <v>0</v>
      </c>
    </row>
    <row r="202" spans="1:16">
      <c r="A202" s="2"/>
      <c r="B202" s="7">
        <v>43817</v>
      </c>
      <c r="C202" s="6">
        <v>0</v>
      </c>
      <c r="D202" s="5">
        <v>30.939688867529252</v>
      </c>
      <c r="E202" s="2">
        <f t="shared" si="18"/>
        <v>304.08968886752922</v>
      </c>
      <c r="F202" s="2">
        <v>288</v>
      </c>
      <c r="G202" s="2">
        <f t="shared" si="19"/>
        <v>311.14999999999998</v>
      </c>
      <c r="H202" s="9">
        <v>789</v>
      </c>
      <c r="I202" s="9">
        <v>772</v>
      </c>
      <c r="J202" s="78">
        <v>793.42149532710289</v>
      </c>
      <c r="K202" s="9">
        <f t="shared" si="20"/>
        <v>781.60617304857169</v>
      </c>
      <c r="L202" s="9">
        <v>2000</v>
      </c>
      <c r="M202" s="9">
        <v>2000</v>
      </c>
      <c r="N202" s="9">
        <f t="shared" si="21"/>
        <v>0</v>
      </c>
      <c r="O202" s="9">
        <f t="shared" si="22"/>
        <v>0</v>
      </c>
      <c r="P202" s="9">
        <f t="shared" si="23"/>
        <v>0</v>
      </c>
    </row>
    <row r="203" spans="1:16">
      <c r="A203" s="2"/>
      <c r="B203" s="7">
        <v>43818</v>
      </c>
      <c r="C203" s="6">
        <v>0</v>
      </c>
      <c r="D203" s="5">
        <v>30.751226862095042</v>
      </c>
      <c r="E203" s="2">
        <f t="shared" si="18"/>
        <v>303.90122686209503</v>
      </c>
      <c r="F203" s="2">
        <v>288</v>
      </c>
      <c r="G203" s="2">
        <f t="shared" si="19"/>
        <v>311.14999999999998</v>
      </c>
      <c r="H203" s="9">
        <v>789</v>
      </c>
      <c r="I203" s="9">
        <v>772</v>
      </c>
      <c r="J203" s="78">
        <v>793.42149532710289</v>
      </c>
      <c r="K203" s="9">
        <f t="shared" si="20"/>
        <v>781.74456847372858</v>
      </c>
      <c r="L203" s="9">
        <v>2000</v>
      </c>
      <c r="M203" s="9">
        <v>2000</v>
      </c>
      <c r="N203" s="9">
        <f t="shared" si="21"/>
        <v>0</v>
      </c>
      <c r="O203" s="9">
        <f t="shared" si="22"/>
        <v>0</v>
      </c>
      <c r="P203" s="9">
        <f t="shared" si="23"/>
        <v>0</v>
      </c>
    </row>
    <row r="204" spans="1:16">
      <c r="A204" s="2"/>
      <c r="B204" s="7">
        <v>43819</v>
      </c>
      <c r="C204" s="6">
        <v>0</v>
      </c>
      <c r="D204" s="5">
        <v>29.312030008942966</v>
      </c>
      <c r="E204" s="2">
        <f t="shared" si="18"/>
        <v>302.46203000894292</v>
      </c>
      <c r="F204" s="2">
        <v>288</v>
      </c>
      <c r="G204" s="2">
        <f t="shared" si="19"/>
        <v>311.14999999999998</v>
      </c>
      <c r="H204" s="9">
        <v>789</v>
      </c>
      <c r="I204" s="9">
        <v>772</v>
      </c>
      <c r="J204" s="78">
        <v>793.42149532710289</v>
      </c>
      <c r="K204" s="9">
        <f t="shared" si="20"/>
        <v>782.80143009375388</v>
      </c>
      <c r="L204" s="9">
        <v>2000</v>
      </c>
      <c r="M204" s="9">
        <v>2000</v>
      </c>
      <c r="N204" s="9">
        <f t="shared" si="21"/>
        <v>0</v>
      </c>
      <c r="O204" s="9">
        <f t="shared" si="22"/>
        <v>0</v>
      </c>
      <c r="P204" s="9">
        <f t="shared" si="23"/>
        <v>0</v>
      </c>
    </row>
    <row r="205" spans="1:16">
      <c r="A205" s="2"/>
      <c r="B205" s="7">
        <v>43820</v>
      </c>
      <c r="C205" s="6">
        <v>0</v>
      </c>
      <c r="D205" s="5">
        <v>30.043438881922658</v>
      </c>
      <c r="E205" s="2">
        <f t="shared" si="18"/>
        <v>303.19343888192265</v>
      </c>
      <c r="F205" s="2">
        <v>288</v>
      </c>
      <c r="G205" s="2">
        <f t="shared" si="19"/>
        <v>311.14999999999998</v>
      </c>
      <c r="H205" s="9">
        <v>789</v>
      </c>
      <c r="I205" s="9">
        <v>772</v>
      </c>
      <c r="J205" s="78">
        <v>793.42149532710289</v>
      </c>
      <c r="K205" s="9">
        <f t="shared" si="20"/>
        <v>782.26432638573419</v>
      </c>
      <c r="L205" s="9">
        <v>2000</v>
      </c>
      <c r="M205" s="9">
        <v>2000</v>
      </c>
      <c r="N205" s="9">
        <f t="shared" si="21"/>
        <v>0</v>
      </c>
      <c r="O205" s="9">
        <f t="shared" si="22"/>
        <v>0</v>
      </c>
      <c r="P205" s="9">
        <f t="shared" si="23"/>
        <v>0</v>
      </c>
    </row>
    <row r="206" spans="1:16">
      <c r="A206" s="2"/>
      <c r="B206" s="7">
        <v>43821</v>
      </c>
      <c r="C206" s="6">
        <v>0</v>
      </c>
      <c r="D206" s="5">
        <v>29.952372084502876</v>
      </c>
      <c r="E206" s="2">
        <f t="shared" si="18"/>
        <v>303.10237208450286</v>
      </c>
      <c r="F206" s="2">
        <v>288</v>
      </c>
      <c r="G206" s="2">
        <f t="shared" si="19"/>
        <v>311.14999999999998</v>
      </c>
      <c r="H206" s="9">
        <v>789</v>
      </c>
      <c r="I206" s="9">
        <v>772</v>
      </c>
      <c r="J206" s="78">
        <v>793.42149532710289</v>
      </c>
      <c r="K206" s="9">
        <f t="shared" si="20"/>
        <v>782.33120049183083</v>
      </c>
      <c r="L206" s="9">
        <v>2000</v>
      </c>
      <c r="M206" s="9">
        <v>2000</v>
      </c>
      <c r="N206" s="9">
        <f t="shared" si="21"/>
        <v>0</v>
      </c>
      <c r="O206" s="9">
        <f t="shared" si="22"/>
        <v>0</v>
      </c>
      <c r="P206" s="9">
        <f t="shared" si="23"/>
        <v>0</v>
      </c>
    </row>
    <row r="207" spans="1:16">
      <c r="A207" s="2"/>
      <c r="B207" s="7">
        <v>43822</v>
      </c>
      <c r="C207" s="6">
        <v>0</v>
      </c>
      <c r="D207" s="5">
        <v>30.751958319301949</v>
      </c>
      <c r="E207" s="2">
        <f t="shared" si="18"/>
        <v>303.90195831930191</v>
      </c>
      <c r="F207" s="2">
        <v>288</v>
      </c>
      <c r="G207" s="2">
        <f t="shared" si="19"/>
        <v>311.14999999999998</v>
      </c>
      <c r="H207" s="9">
        <v>789</v>
      </c>
      <c r="I207" s="9">
        <v>772</v>
      </c>
      <c r="J207" s="78">
        <v>793.42149532710289</v>
      </c>
      <c r="K207" s="9">
        <f t="shared" si="20"/>
        <v>781.74403133452699</v>
      </c>
      <c r="L207" s="9">
        <v>2000</v>
      </c>
      <c r="M207" s="9">
        <v>2000</v>
      </c>
      <c r="N207" s="9">
        <f t="shared" si="21"/>
        <v>0</v>
      </c>
      <c r="O207" s="9">
        <f t="shared" si="22"/>
        <v>0</v>
      </c>
      <c r="P207" s="9">
        <f t="shared" si="23"/>
        <v>0</v>
      </c>
    </row>
    <row r="208" spans="1:16">
      <c r="A208" s="2"/>
      <c r="B208" s="7">
        <v>43823</v>
      </c>
      <c r="C208" s="6">
        <v>0</v>
      </c>
      <c r="D208" s="5">
        <v>29.259388366054655</v>
      </c>
      <c r="E208" s="2">
        <f t="shared" si="18"/>
        <v>302.40938836605466</v>
      </c>
      <c r="F208" s="2">
        <v>288</v>
      </c>
      <c r="G208" s="2">
        <f t="shared" si="19"/>
        <v>311.14999999999998</v>
      </c>
      <c r="H208" s="9">
        <v>789</v>
      </c>
      <c r="I208" s="9">
        <v>772</v>
      </c>
      <c r="J208" s="78">
        <v>793.42149532710289</v>
      </c>
      <c r="K208" s="9">
        <f t="shared" si="20"/>
        <v>782.8400870237366</v>
      </c>
      <c r="L208" s="9">
        <v>2000</v>
      </c>
      <c r="M208" s="9">
        <v>2000</v>
      </c>
      <c r="N208" s="9">
        <f t="shared" si="21"/>
        <v>0</v>
      </c>
      <c r="O208" s="9">
        <f t="shared" si="22"/>
        <v>0</v>
      </c>
      <c r="P208" s="9">
        <f t="shared" si="23"/>
        <v>0</v>
      </c>
    </row>
    <row r="209" spans="1:16">
      <c r="A209" s="2"/>
      <c r="B209" s="7">
        <v>43824</v>
      </c>
      <c r="C209" s="6">
        <v>0</v>
      </c>
      <c r="D209" s="5">
        <v>30.800249317796137</v>
      </c>
      <c r="E209" s="2">
        <f t="shared" si="18"/>
        <v>303.95024931779614</v>
      </c>
      <c r="F209" s="2">
        <v>288</v>
      </c>
      <c r="G209" s="2">
        <f t="shared" si="19"/>
        <v>311.14999999999998</v>
      </c>
      <c r="H209" s="9">
        <v>789</v>
      </c>
      <c r="I209" s="9">
        <v>772</v>
      </c>
      <c r="J209" s="78">
        <v>793.42149532710289</v>
      </c>
      <c r="K209" s="9">
        <f t="shared" si="20"/>
        <v>781.70856926219858</v>
      </c>
      <c r="L209" s="9">
        <v>2000</v>
      </c>
      <c r="M209" s="9">
        <v>2000</v>
      </c>
      <c r="N209" s="9">
        <f t="shared" si="21"/>
        <v>0</v>
      </c>
      <c r="O209" s="9">
        <f t="shared" si="22"/>
        <v>0</v>
      </c>
      <c r="P209" s="9">
        <f t="shared" si="23"/>
        <v>0</v>
      </c>
    </row>
    <row r="210" spans="1:16">
      <c r="A210" s="2"/>
      <c r="B210" s="7">
        <v>43825</v>
      </c>
      <c r="C210" s="6">
        <v>0</v>
      </c>
      <c r="D210" s="5">
        <v>27.748356557841738</v>
      </c>
      <c r="E210" s="2">
        <f t="shared" si="18"/>
        <v>300.89835655784174</v>
      </c>
      <c r="F210" s="2">
        <v>288</v>
      </c>
      <c r="G210" s="2">
        <f t="shared" si="19"/>
        <v>311.14999999999998</v>
      </c>
      <c r="H210" s="9">
        <v>789</v>
      </c>
      <c r="I210" s="9">
        <v>772</v>
      </c>
      <c r="J210" s="78">
        <v>793.42149532710289</v>
      </c>
      <c r="K210" s="9">
        <f t="shared" si="20"/>
        <v>783.9497000146489</v>
      </c>
      <c r="L210" s="9">
        <v>2000</v>
      </c>
      <c r="M210" s="9">
        <v>2000</v>
      </c>
      <c r="N210" s="9">
        <f t="shared" si="21"/>
        <v>0</v>
      </c>
      <c r="O210" s="9">
        <f t="shared" si="22"/>
        <v>0</v>
      </c>
      <c r="P210" s="9">
        <f t="shared" si="23"/>
        <v>0</v>
      </c>
    </row>
    <row r="211" spans="1:16">
      <c r="A211" s="2"/>
      <c r="B211" s="7">
        <v>43826</v>
      </c>
      <c r="C211" s="6">
        <v>0</v>
      </c>
      <c r="D211" s="5">
        <v>27.977482241215522</v>
      </c>
      <c r="E211" s="2">
        <f t="shared" si="18"/>
        <v>301.12748224121549</v>
      </c>
      <c r="F211" s="2">
        <v>288</v>
      </c>
      <c r="G211" s="2">
        <f t="shared" si="19"/>
        <v>311.14999999999998</v>
      </c>
      <c r="H211" s="9">
        <v>789</v>
      </c>
      <c r="I211" s="9">
        <v>772</v>
      </c>
      <c r="J211" s="78">
        <v>793.42149532710289</v>
      </c>
      <c r="K211" s="9">
        <f t="shared" si="20"/>
        <v>783.7814435732945</v>
      </c>
      <c r="L211" s="9">
        <v>2000</v>
      </c>
      <c r="M211" s="9">
        <v>2000</v>
      </c>
      <c r="N211" s="9">
        <f t="shared" si="21"/>
        <v>0</v>
      </c>
      <c r="O211" s="9">
        <f t="shared" si="22"/>
        <v>0</v>
      </c>
      <c r="P211" s="9">
        <f t="shared" si="23"/>
        <v>0</v>
      </c>
    </row>
    <row r="212" spans="1:16">
      <c r="A212" s="2"/>
      <c r="B212" s="7">
        <v>43827</v>
      </c>
      <c r="C212" s="6">
        <v>0</v>
      </c>
      <c r="D212" s="5">
        <v>29.968249437279162</v>
      </c>
      <c r="E212" s="2">
        <f t="shared" si="18"/>
        <v>303.11824943727913</v>
      </c>
      <c r="F212" s="2">
        <v>288</v>
      </c>
      <c r="G212" s="2">
        <f t="shared" si="19"/>
        <v>311.14999999999998</v>
      </c>
      <c r="H212" s="9">
        <v>789</v>
      </c>
      <c r="I212" s="9">
        <v>772</v>
      </c>
      <c r="J212" s="78">
        <v>793.42149532710289</v>
      </c>
      <c r="K212" s="9">
        <f t="shared" si="20"/>
        <v>782.31954109670346</v>
      </c>
      <c r="L212" s="9">
        <v>2000</v>
      </c>
      <c r="M212" s="9">
        <v>2000</v>
      </c>
      <c r="N212" s="9">
        <f t="shared" si="21"/>
        <v>0</v>
      </c>
      <c r="O212" s="9">
        <f t="shared" si="22"/>
        <v>0</v>
      </c>
      <c r="P212" s="9">
        <f t="shared" si="23"/>
        <v>0</v>
      </c>
    </row>
    <row r="213" spans="1:16">
      <c r="A213" s="2"/>
      <c r="B213" s="7">
        <v>43828</v>
      </c>
      <c r="C213" s="6">
        <v>0</v>
      </c>
      <c r="D213" s="5">
        <v>29.051737413516747</v>
      </c>
      <c r="E213" s="2">
        <f t="shared" si="18"/>
        <v>302.20173741351675</v>
      </c>
      <c r="F213" s="2">
        <v>288</v>
      </c>
      <c r="G213" s="2">
        <f t="shared" si="19"/>
        <v>311.14999999999998</v>
      </c>
      <c r="H213" s="9">
        <v>789</v>
      </c>
      <c r="I213" s="9">
        <v>772</v>
      </c>
      <c r="J213" s="78">
        <v>793.42149532710289</v>
      </c>
      <c r="K213" s="9">
        <f t="shared" si="20"/>
        <v>782.99257368434758</v>
      </c>
      <c r="L213" s="9">
        <v>2000</v>
      </c>
      <c r="M213" s="9">
        <v>2000</v>
      </c>
      <c r="N213" s="9">
        <f t="shared" si="21"/>
        <v>0</v>
      </c>
      <c r="O213" s="9">
        <f t="shared" si="22"/>
        <v>0</v>
      </c>
      <c r="P213" s="9">
        <f t="shared" si="23"/>
        <v>0</v>
      </c>
    </row>
    <row r="214" spans="1:16">
      <c r="A214" s="2"/>
      <c r="B214" s="7">
        <v>43829</v>
      </c>
      <c r="C214" s="6">
        <v>0</v>
      </c>
      <c r="D214" s="5">
        <v>28.00979732032172</v>
      </c>
      <c r="E214" s="2">
        <f t="shared" si="18"/>
        <v>301.15979732032167</v>
      </c>
      <c r="F214" s="2">
        <v>288</v>
      </c>
      <c r="G214" s="2">
        <f t="shared" si="19"/>
        <v>311.14999999999998</v>
      </c>
      <c r="H214" s="9">
        <v>789</v>
      </c>
      <c r="I214" s="9">
        <v>772</v>
      </c>
      <c r="J214" s="78">
        <v>793.42149532710289</v>
      </c>
      <c r="K214" s="9">
        <f t="shared" si="20"/>
        <v>783.75771327762266</v>
      </c>
      <c r="L214" s="9">
        <v>2000</v>
      </c>
      <c r="M214" s="9">
        <v>2000</v>
      </c>
      <c r="N214" s="9">
        <f t="shared" si="21"/>
        <v>0</v>
      </c>
      <c r="O214" s="9">
        <f t="shared" si="22"/>
        <v>0</v>
      </c>
      <c r="P214" s="9">
        <f t="shared" si="23"/>
        <v>0</v>
      </c>
    </row>
    <row r="215" spans="1:16">
      <c r="A215" s="2"/>
      <c r="B215" s="7">
        <v>43830</v>
      </c>
      <c r="C215" s="6">
        <v>0</v>
      </c>
      <c r="D215" s="5">
        <v>29.327312676354694</v>
      </c>
      <c r="E215" s="2">
        <f t="shared" si="18"/>
        <v>302.4773126763547</v>
      </c>
      <c r="F215" s="2">
        <v>288</v>
      </c>
      <c r="G215" s="2">
        <f t="shared" si="19"/>
        <v>311.14999999999998</v>
      </c>
      <c r="H215" s="9">
        <v>789</v>
      </c>
      <c r="I215" s="9">
        <v>772</v>
      </c>
      <c r="J215" s="78">
        <v>793.42149532710289</v>
      </c>
      <c r="K215" s="9">
        <f t="shared" si="20"/>
        <v>782.79020740062208</v>
      </c>
      <c r="L215" s="9">
        <v>2000</v>
      </c>
      <c r="M215" s="9">
        <v>2000</v>
      </c>
      <c r="N215" s="9">
        <f t="shared" si="21"/>
        <v>0</v>
      </c>
      <c r="O215" s="9">
        <f t="shared" si="22"/>
        <v>0</v>
      </c>
      <c r="P215" s="9">
        <f t="shared" si="23"/>
        <v>0</v>
      </c>
    </row>
    <row r="216" spans="1:16">
      <c r="A216" s="2"/>
      <c r="B216" s="7">
        <v>43831</v>
      </c>
      <c r="C216" s="6">
        <v>0</v>
      </c>
      <c r="D216" s="5">
        <v>28.755918186682258</v>
      </c>
      <c r="E216" s="2">
        <f t="shared" si="18"/>
        <v>301.90591818668224</v>
      </c>
      <c r="F216" s="2">
        <v>288</v>
      </c>
      <c r="G216" s="2">
        <f t="shared" si="19"/>
        <v>311.14999999999998</v>
      </c>
      <c r="H216" s="9">
        <v>789</v>
      </c>
      <c r="I216" s="9">
        <v>772</v>
      </c>
      <c r="J216" s="78">
        <v>793.42149532710289</v>
      </c>
      <c r="K216" s="9">
        <f t="shared" si="20"/>
        <v>783.20980594595392</v>
      </c>
      <c r="L216" s="9">
        <v>2000</v>
      </c>
      <c r="M216" s="9">
        <v>2000</v>
      </c>
      <c r="N216" s="9">
        <f t="shared" si="21"/>
        <v>0</v>
      </c>
      <c r="O216" s="9">
        <f t="shared" si="22"/>
        <v>0</v>
      </c>
      <c r="P216" s="9">
        <f t="shared" si="23"/>
        <v>0</v>
      </c>
    </row>
    <row r="217" spans="1:16">
      <c r="A217" s="2"/>
      <c r="B217" s="7">
        <v>43832</v>
      </c>
      <c r="C217" s="6">
        <v>0</v>
      </c>
      <c r="D217" s="5">
        <v>30.327452290830827</v>
      </c>
      <c r="E217" s="2">
        <f t="shared" si="18"/>
        <v>303.4774522908308</v>
      </c>
      <c r="F217" s="2">
        <v>288</v>
      </c>
      <c r="G217" s="2">
        <f t="shared" si="19"/>
        <v>311.14999999999998</v>
      </c>
      <c r="H217" s="9">
        <v>789</v>
      </c>
      <c r="I217" s="9">
        <v>772</v>
      </c>
      <c r="J217" s="78">
        <v>793.42149532710289</v>
      </c>
      <c r="K217" s="9">
        <f t="shared" si="20"/>
        <v>782.05576362325303</v>
      </c>
      <c r="L217" s="9">
        <v>2000</v>
      </c>
      <c r="M217" s="9">
        <v>2000</v>
      </c>
      <c r="N217" s="9">
        <f t="shared" si="21"/>
        <v>0</v>
      </c>
      <c r="O217" s="9">
        <f t="shared" si="22"/>
        <v>0</v>
      </c>
      <c r="P217" s="9">
        <f t="shared" si="23"/>
        <v>0</v>
      </c>
    </row>
    <row r="218" spans="1:16">
      <c r="A218" s="2"/>
      <c r="B218" s="7">
        <v>43833</v>
      </c>
      <c r="C218" s="6">
        <v>0</v>
      </c>
      <c r="D218" s="5">
        <v>31.249691319929255</v>
      </c>
      <c r="E218" s="2">
        <f t="shared" si="18"/>
        <v>304.39969131992922</v>
      </c>
      <c r="F218" s="2">
        <v>288</v>
      </c>
      <c r="G218" s="2">
        <f t="shared" si="19"/>
        <v>311.14999999999998</v>
      </c>
      <c r="H218" s="9">
        <v>789</v>
      </c>
      <c r="I218" s="9">
        <v>772</v>
      </c>
      <c r="J218" s="78">
        <v>793.42149532710289</v>
      </c>
      <c r="K218" s="9">
        <f t="shared" si="20"/>
        <v>781.37852545933629</v>
      </c>
      <c r="L218" s="9">
        <v>2000</v>
      </c>
      <c r="M218" s="9">
        <v>2000</v>
      </c>
      <c r="N218" s="9">
        <f t="shared" si="21"/>
        <v>0</v>
      </c>
      <c r="O218" s="9">
        <f t="shared" si="22"/>
        <v>0</v>
      </c>
      <c r="P218" s="9">
        <f t="shared" si="23"/>
        <v>0</v>
      </c>
    </row>
    <row r="219" spans="1:16">
      <c r="A219" s="2"/>
      <c r="B219" s="7">
        <v>43834</v>
      </c>
      <c r="C219" s="6">
        <v>0</v>
      </c>
      <c r="D219" s="5">
        <v>30.195833527512008</v>
      </c>
      <c r="E219" s="2">
        <f t="shared" si="18"/>
        <v>303.34583352751201</v>
      </c>
      <c r="F219" s="2">
        <v>288</v>
      </c>
      <c r="G219" s="2">
        <f t="shared" si="19"/>
        <v>311.14999999999998</v>
      </c>
      <c r="H219" s="9">
        <v>789</v>
      </c>
      <c r="I219" s="9">
        <v>772</v>
      </c>
      <c r="J219" s="78">
        <v>793.42149532710289</v>
      </c>
      <c r="K219" s="9">
        <f t="shared" si="20"/>
        <v>782.15241671078741</v>
      </c>
      <c r="L219" s="9">
        <v>2000</v>
      </c>
      <c r="M219" s="9">
        <v>2000</v>
      </c>
      <c r="N219" s="9">
        <f t="shared" si="21"/>
        <v>0</v>
      </c>
      <c r="O219" s="9">
        <f t="shared" si="22"/>
        <v>0</v>
      </c>
      <c r="P219" s="9">
        <f t="shared" si="23"/>
        <v>0</v>
      </c>
    </row>
    <row r="220" spans="1:16">
      <c r="A220" s="2"/>
      <c r="B220" s="7">
        <v>43835</v>
      </c>
      <c r="C220" s="6">
        <v>0</v>
      </c>
      <c r="D220" s="5">
        <v>28.769126769392596</v>
      </c>
      <c r="E220" s="2">
        <f t="shared" si="18"/>
        <v>301.91912676939256</v>
      </c>
      <c r="F220" s="2">
        <v>288</v>
      </c>
      <c r="G220" s="2">
        <f t="shared" si="19"/>
        <v>311.14999999999998</v>
      </c>
      <c r="H220" s="9">
        <v>789</v>
      </c>
      <c r="I220" s="9">
        <v>772</v>
      </c>
      <c r="J220" s="78">
        <v>793.42149532710289</v>
      </c>
      <c r="K220" s="9">
        <f t="shared" si="20"/>
        <v>783.20010633878007</v>
      </c>
      <c r="L220" s="9">
        <v>2000</v>
      </c>
      <c r="M220" s="9">
        <v>2000</v>
      </c>
      <c r="N220" s="9">
        <f t="shared" si="21"/>
        <v>0</v>
      </c>
      <c r="O220" s="9">
        <f t="shared" si="22"/>
        <v>0</v>
      </c>
      <c r="P220" s="9">
        <f t="shared" si="23"/>
        <v>0</v>
      </c>
    </row>
    <row r="221" spans="1:16">
      <c r="A221" s="2"/>
      <c r="B221" s="7">
        <v>43836</v>
      </c>
      <c r="C221" s="6">
        <v>0</v>
      </c>
      <c r="D221" s="5">
        <v>29.682712144520522</v>
      </c>
      <c r="E221" s="2">
        <f t="shared" si="18"/>
        <v>302.83271214452049</v>
      </c>
      <c r="F221" s="2">
        <v>288</v>
      </c>
      <c r="G221" s="2">
        <f t="shared" si="19"/>
        <v>311.14999999999998</v>
      </c>
      <c r="H221" s="9">
        <v>789</v>
      </c>
      <c r="I221" s="9">
        <v>772</v>
      </c>
      <c r="J221" s="78">
        <v>793.42149532710289</v>
      </c>
      <c r="K221" s="9">
        <f t="shared" si="20"/>
        <v>782.52922290996037</v>
      </c>
      <c r="L221" s="9">
        <v>2000</v>
      </c>
      <c r="M221" s="9">
        <v>2000</v>
      </c>
      <c r="N221" s="9">
        <f t="shared" si="21"/>
        <v>0</v>
      </c>
      <c r="O221" s="9">
        <f t="shared" si="22"/>
        <v>0</v>
      </c>
      <c r="P221" s="9">
        <f t="shared" si="23"/>
        <v>0</v>
      </c>
    </row>
    <row r="222" spans="1:16">
      <c r="A222" s="2"/>
      <c r="B222" s="7">
        <v>43837</v>
      </c>
      <c r="C222" s="6">
        <v>0</v>
      </c>
      <c r="D222" s="5">
        <v>29.197597695567001</v>
      </c>
      <c r="E222" s="2">
        <f t="shared" si="18"/>
        <v>302.347597695567</v>
      </c>
      <c r="F222" s="2">
        <v>288</v>
      </c>
      <c r="G222" s="2">
        <f t="shared" si="19"/>
        <v>311.14999999999998</v>
      </c>
      <c r="H222" s="9">
        <v>789</v>
      </c>
      <c r="I222" s="9">
        <v>772</v>
      </c>
      <c r="J222" s="78">
        <v>793.42149532710289</v>
      </c>
      <c r="K222" s="9">
        <f t="shared" si="20"/>
        <v>782.88546246210763</v>
      </c>
      <c r="L222" s="9">
        <v>2000</v>
      </c>
      <c r="M222" s="9">
        <v>2000</v>
      </c>
      <c r="N222" s="9">
        <f t="shared" si="21"/>
        <v>0</v>
      </c>
      <c r="O222" s="9">
        <f t="shared" si="22"/>
        <v>0</v>
      </c>
      <c r="P222" s="9">
        <f t="shared" si="23"/>
        <v>0</v>
      </c>
    </row>
    <row r="223" spans="1:16">
      <c r="A223" s="2"/>
      <c r="B223" s="7">
        <v>43838</v>
      </c>
      <c r="C223" s="6">
        <v>0</v>
      </c>
      <c r="D223" s="5">
        <v>28.127616298397367</v>
      </c>
      <c r="E223" s="2">
        <f t="shared" si="18"/>
        <v>301.27761629839733</v>
      </c>
      <c r="F223" s="2">
        <v>288</v>
      </c>
      <c r="G223" s="2">
        <f t="shared" si="19"/>
        <v>311.14999999999998</v>
      </c>
      <c r="H223" s="9">
        <v>789</v>
      </c>
      <c r="I223" s="9">
        <v>772</v>
      </c>
      <c r="J223" s="78">
        <v>793.42149532710289</v>
      </c>
      <c r="K223" s="9">
        <f t="shared" si="20"/>
        <v>783.67119394167071</v>
      </c>
      <c r="L223" s="9">
        <v>2000</v>
      </c>
      <c r="M223" s="9">
        <v>2000</v>
      </c>
      <c r="N223" s="9">
        <f t="shared" si="21"/>
        <v>0</v>
      </c>
      <c r="O223" s="9">
        <f t="shared" si="22"/>
        <v>0</v>
      </c>
      <c r="P223" s="9">
        <f t="shared" si="23"/>
        <v>0</v>
      </c>
    </row>
    <row r="224" spans="1:16">
      <c r="A224" s="2"/>
      <c r="B224" s="7">
        <v>43839</v>
      </c>
      <c r="C224" s="6">
        <v>0</v>
      </c>
      <c r="D224" s="5">
        <v>28.261633410983649</v>
      </c>
      <c r="E224" s="2">
        <f t="shared" si="18"/>
        <v>301.41163341098365</v>
      </c>
      <c r="F224" s="2">
        <v>288</v>
      </c>
      <c r="G224" s="2">
        <f t="shared" si="19"/>
        <v>311.14999999999998</v>
      </c>
      <c r="H224" s="9">
        <v>789</v>
      </c>
      <c r="I224" s="9">
        <v>772</v>
      </c>
      <c r="J224" s="78">
        <v>793.42149532710289</v>
      </c>
      <c r="K224" s="9">
        <f t="shared" si="20"/>
        <v>783.57277964733089</v>
      </c>
      <c r="L224" s="9">
        <v>2000</v>
      </c>
      <c r="M224" s="9">
        <v>2000</v>
      </c>
      <c r="N224" s="9">
        <f t="shared" si="21"/>
        <v>0</v>
      </c>
      <c r="O224" s="9">
        <f t="shared" si="22"/>
        <v>0</v>
      </c>
      <c r="P224" s="9">
        <f t="shared" si="23"/>
        <v>0</v>
      </c>
    </row>
    <row r="225" spans="1:16">
      <c r="A225" s="2"/>
      <c r="B225" s="7">
        <v>43840</v>
      </c>
      <c r="C225" s="6">
        <v>0</v>
      </c>
      <c r="D225" s="5">
        <v>28.199345645131878</v>
      </c>
      <c r="E225" s="2">
        <f t="shared" si="18"/>
        <v>301.34934564513185</v>
      </c>
      <c r="F225" s="2">
        <v>288</v>
      </c>
      <c r="G225" s="2">
        <f t="shared" si="19"/>
        <v>311.14999999999998</v>
      </c>
      <c r="H225" s="9">
        <v>789</v>
      </c>
      <c r="I225" s="9">
        <v>772</v>
      </c>
      <c r="J225" s="78">
        <v>793.42149532710289</v>
      </c>
      <c r="K225" s="9">
        <f t="shared" si="20"/>
        <v>783.61852012333441</v>
      </c>
      <c r="L225" s="9">
        <v>2000</v>
      </c>
      <c r="M225" s="9">
        <v>2000</v>
      </c>
      <c r="N225" s="9">
        <f t="shared" si="21"/>
        <v>0</v>
      </c>
      <c r="O225" s="9">
        <f t="shared" si="22"/>
        <v>0</v>
      </c>
      <c r="P225" s="9">
        <f t="shared" si="23"/>
        <v>0</v>
      </c>
    </row>
    <row r="226" spans="1:16">
      <c r="A226" s="2"/>
      <c r="B226" s="7"/>
      <c r="C226" s="6"/>
      <c r="D226" s="5"/>
      <c r="E226" s="2">
        <f t="shared" si="18"/>
        <v>273.14999999999998</v>
      </c>
      <c r="F226" s="2">
        <v>288</v>
      </c>
      <c r="G226" s="2">
        <f t="shared" si="19"/>
        <v>311.14999999999998</v>
      </c>
      <c r="H226" s="9">
        <v>789</v>
      </c>
      <c r="I226" s="9">
        <v>772</v>
      </c>
      <c r="J226" s="78">
        <v>793.42149532710289</v>
      </c>
      <c r="K226" s="9">
        <f t="shared" si="20"/>
        <v>804.32646292969469</v>
      </c>
      <c r="L226" s="9">
        <v>2000</v>
      </c>
      <c r="M226" s="9">
        <v>2000</v>
      </c>
      <c r="N226" s="9">
        <f t="shared" si="21"/>
        <v>0</v>
      </c>
      <c r="O226" s="9">
        <f t="shared" si="22"/>
        <v>0</v>
      </c>
      <c r="P226" s="9">
        <f t="shared" si="23"/>
        <v>0</v>
      </c>
    </row>
    <row r="227" spans="1:16">
      <c r="A227" s="2"/>
      <c r="B227" s="7"/>
      <c r="C227" s="6"/>
      <c r="D227" s="5"/>
      <c r="E227" s="2">
        <f t="shared" si="18"/>
        <v>273.14999999999998</v>
      </c>
      <c r="F227" s="2">
        <v>288</v>
      </c>
      <c r="G227" s="2">
        <f t="shared" si="19"/>
        <v>311.14999999999998</v>
      </c>
      <c r="H227" s="9">
        <v>789</v>
      </c>
      <c r="I227" s="9">
        <v>772</v>
      </c>
      <c r="J227" s="78">
        <v>793.42149532710289</v>
      </c>
      <c r="K227" s="9">
        <f t="shared" si="20"/>
        <v>804.32646292969469</v>
      </c>
      <c r="L227" s="9">
        <v>2000</v>
      </c>
      <c r="M227" s="9">
        <v>2000</v>
      </c>
      <c r="N227" s="9">
        <f t="shared" si="21"/>
        <v>0</v>
      </c>
      <c r="O227" s="9">
        <f t="shared" si="22"/>
        <v>0</v>
      </c>
      <c r="P227" s="9">
        <f t="shared" si="23"/>
        <v>0</v>
      </c>
    </row>
    <row r="228" spans="1:16">
      <c r="A228" s="2"/>
      <c r="B228" s="7"/>
      <c r="C228" s="6"/>
      <c r="D228" s="5"/>
      <c r="E228" s="2">
        <f t="shared" si="18"/>
        <v>273.14999999999998</v>
      </c>
      <c r="F228" s="2">
        <v>288</v>
      </c>
      <c r="G228" s="2">
        <f t="shared" si="19"/>
        <v>311.14999999999998</v>
      </c>
      <c r="H228" s="9">
        <v>789</v>
      </c>
      <c r="I228" s="9">
        <v>772</v>
      </c>
      <c r="J228" s="78">
        <v>793.42149532710289</v>
      </c>
      <c r="K228" s="9">
        <f t="shared" si="20"/>
        <v>804.32646292969469</v>
      </c>
      <c r="L228" s="9">
        <v>2000</v>
      </c>
      <c r="M228" s="9">
        <v>2000</v>
      </c>
      <c r="N228" s="9">
        <f t="shared" si="21"/>
        <v>0</v>
      </c>
      <c r="O228" s="9">
        <f t="shared" si="22"/>
        <v>0</v>
      </c>
      <c r="P228" s="9">
        <f t="shared" si="23"/>
        <v>0</v>
      </c>
    </row>
    <row r="229" spans="1:16">
      <c r="A229" s="2"/>
      <c r="B229" s="7"/>
      <c r="C229" s="6"/>
      <c r="D229" s="5"/>
      <c r="E229" s="2">
        <f t="shared" si="18"/>
        <v>273.14999999999998</v>
      </c>
      <c r="F229" s="2">
        <v>288</v>
      </c>
      <c r="G229" s="2">
        <f t="shared" si="19"/>
        <v>311.14999999999998</v>
      </c>
      <c r="H229" s="9">
        <v>789</v>
      </c>
      <c r="I229" s="9">
        <v>772</v>
      </c>
      <c r="J229" s="78">
        <v>793.42149532710289</v>
      </c>
      <c r="K229" s="9">
        <f t="shared" si="20"/>
        <v>804.32646292969469</v>
      </c>
      <c r="L229" s="9">
        <v>2000</v>
      </c>
      <c r="M229" s="9">
        <v>2000</v>
      </c>
      <c r="N229" s="9">
        <f t="shared" si="21"/>
        <v>0</v>
      </c>
      <c r="O229" s="9">
        <f t="shared" si="22"/>
        <v>0</v>
      </c>
      <c r="P229" s="9">
        <f t="shared" si="23"/>
        <v>0</v>
      </c>
    </row>
    <row r="230" spans="1:16">
      <c r="A230" s="2"/>
      <c r="B230" s="7"/>
      <c r="C230" s="6"/>
      <c r="D230" s="5"/>
      <c r="E230" s="2">
        <f t="shared" si="18"/>
        <v>273.14999999999998</v>
      </c>
      <c r="F230" s="2">
        <v>288</v>
      </c>
      <c r="G230" s="2">
        <f t="shared" si="19"/>
        <v>311.14999999999998</v>
      </c>
      <c r="H230" s="9">
        <v>789</v>
      </c>
      <c r="I230" s="9">
        <v>772</v>
      </c>
      <c r="J230" s="78">
        <v>793.42149532710289</v>
      </c>
      <c r="K230" s="9">
        <f t="shared" si="20"/>
        <v>804.32646292969469</v>
      </c>
      <c r="L230" s="9">
        <v>2000</v>
      </c>
      <c r="M230" s="9">
        <v>2000</v>
      </c>
      <c r="N230" s="9">
        <f t="shared" si="21"/>
        <v>0</v>
      </c>
      <c r="O230" s="9">
        <f t="shared" si="22"/>
        <v>0</v>
      </c>
      <c r="P230" s="9">
        <f t="shared" si="23"/>
        <v>0</v>
      </c>
    </row>
    <row r="231" spans="1:16">
      <c r="A231" s="2"/>
      <c r="B231" s="7"/>
      <c r="C231" s="6"/>
      <c r="D231" s="5"/>
      <c r="E231" s="2">
        <f t="shared" si="18"/>
        <v>273.14999999999998</v>
      </c>
      <c r="F231" s="2">
        <v>288</v>
      </c>
      <c r="G231" s="2">
        <f t="shared" si="19"/>
        <v>311.14999999999998</v>
      </c>
      <c r="H231" s="9">
        <v>789</v>
      </c>
      <c r="I231" s="9">
        <v>772</v>
      </c>
      <c r="J231" s="78">
        <v>793.42149532710289</v>
      </c>
      <c r="K231" s="9">
        <f t="shared" si="20"/>
        <v>804.32646292969469</v>
      </c>
      <c r="L231" s="9">
        <v>2000</v>
      </c>
      <c r="M231" s="9">
        <v>2000</v>
      </c>
      <c r="N231" s="9">
        <f t="shared" si="21"/>
        <v>0</v>
      </c>
      <c r="O231" s="9">
        <f t="shared" si="22"/>
        <v>0</v>
      </c>
      <c r="P231" s="9">
        <f t="shared" si="23"/>
        <v>0</v>
      </c>
    </row>
    <row r="232" spans="1:16">
      <c r="A232" s="2"/>
      <c r="B232" s="7"/>
      <c r="C232" s="6"/>
      <c r="D232" s="5"/>
      <c r="E232" s="2">
        <f t="shared" si="18"/>
        <v>273.14999999999998</v>
      </c>
      <c r="F232" s="2">
        <v>288</v>
      </c>
      <c r="G232" s="2">
        <f t="shared" si="19"/>
        <v>311.14999999999998</v>
      </c>
      <c r="H232" s="9">
        <v>789</v>
      </c>
      <c r="I232" s="9">
        <v>772</v>
      </c>
      <c r="J232" s="78">
        <v>793.42149532710289</v>
      </c>
      <c r="K232" s="9">
        <f t="shared" si="20"/>
        <v>804.32646292969469</v>
      </c>
      <c r="L232" s="9">
        <v>2000</v>
      </c>
      <c r="M232" s="9">
        <v>2000</v>
      </c>
      <c r="N232" s="9">
        <f t="shared" si="21"/>
        <v>0</v>
      </c>
      <c r="O232" s="9">
        <f t="shared" si="22"/>
        <v>0</v>
      </c>
      <c r="P232" s="9">
        <f t="shared" si="23"/>
        <v>0</v>
      </c>
    </row>
    <row r="233" spans="1:16">
      <c r="A233" s="2"/>
      <c r="B233" s="7"/>
      <c r="C233" s="6"/>
      <c r="D233" s="5"/>
      <c r="E233" s="2">
        <f t="shared" si="18"/>
        <v>273.14999999999998</v>
      </c>
      <c r="F233" s="2">
        <v>288</v>
      </c>
      <c r="G233" s="2">
        <f t="shared" si="19"/>
        <v>311.14999999999998</v>
      </c>
      <c r="H233" s="9">
        <v>789</v>
      </c>
      <c r="I233" s="9">
        <v>772</v>
      </c>
      <c r="J233" s="78">
        <v>793.42149532710289</v>
      </c>
      <c r="K233" s="9">
        <f t="shared" si="20"/>
        <v>804.32646292969469</v>
      </c>
      <c r="L233" s="9">
        <v>2000</v>
      </c>
      <c r="M233" s="9">
        <v>2000</v>
      </c>
      <c r="N233" s="9">
        <f t="shared" si="21"/>
        <v>0</v>
      </c>
      <c r="O233" s="9">
        <f t="shared" si="22"/>
        <v>0</v>
      </c>
      <c r="P233" s="9">
        <f t="shared" si="23"/>
        <v>0</v>
      </c>
    </row>
    <row r="234" spans="1:16">
      <c r="A234" s="2"/>
      <c r="B234" s="7"/>
      <c r="C234" s="6"/>
      <c r="D234" s="5"/>
      <c r="E234" s="2">
        <f t="shared" si="18"/>
        <v>273.14999999999998</v>
      </c>
      <c r="F234" s="2">
        <v>288</v>
      </c>
      <c r="G234" s="2">
        <f t="shared" si="19"/>
        <v>311.14999999999998</v>
      </c>
      <c r="H234" s="9">
        <v>789</v>
      </c>
      <c r="I234" s="9">
        <v>772</v>
      </c>
      <c r="J234" s="78">
        <v>793.42149532710289</v>
      </c>
      <c r="K234" s="9">
        <f t="shared" si="20"/>
        <v>804.32646292969469</v>
      </c>
      <c r="L234" s="9">
        <v>2000</v>
      </c>
      <c r="M234" s="9">
        <v>2000</v>
      </c>
      <c r="N234" s="9">
        <f t="shared" si="21"/>
        <v>0</v>
      </c>
      <c r="O234" s="9">
        <f t="shared" si="22"/>
        <v>0</v>
      </c>
      <c r="P234" s="9">
        <f t="shared" si="23"/>
        <v>0</v>
      </c>
    </row>
    <row r="235" spans="1:16">
      <c r="A235" s="2"/>
      <c r="B235" s="7"/>
      <c r="C235" s="6"/>
      <c r="D235" s="5"/>
      <c r="E235" s="2">
        <f t="shared" si="18"/>
        <v>273.14999999999998</v>
      </c>
      <c r="F235" s="2">
        <v>288</v>
      </c>
      <c r="G235" s="2">
        <f t="shared" si="19"/>
        <v>311.14999999999998</v>
      </c>
      <c r="H235" s="9">
        <v>789</v>
      </c>
      <c r="I235" s="9">
        <v>772</v>
      </c>
      <c r="J235" s="78">
        <v>793.42149532710289</v>
      </c>
      <c r="K235" s="9">
        <f t="shared" si="20"/>
        <v>804.32646292969469</v>
      </c>
      <c r="L235" s="9">
        <v>2000</v>
      </c>
      <c r="M235" s="9">
        <v>2000</v>
      </c>
      <c r="N235" s="9">
        <f t="shared" si="21"/>
        <v>0</v>
      </c>
      <c r="O235" s="9">
        <f t="shared" si="22"/>
        <v>0</v>
      </c>
      <c r="P235" s="9">
        <f t="shared" si="23"/>
        <v>0</v>
      </c>
    </row>
    <row r="236" spans="1:16">
      <c r="A236" s="2"/>
      <c r="B236" s="7"/>
      <c r="C236" s="6"/>
      <c r="D236" s="5"/>
      <c r="E236" s="2">
        <f t="shared" si="18"/>
        <v>273.14999999999998</v>
      </c>
      <c r="F236" s="2">
        <v>288</v>
      </c>
      <c r="G236" s="2">
        <f t="shared" si="19"/>
        <v>311.14999999999998</v>
      </c>
      <c r="H236" s="9">
        <v>789</v>
      </c>
      <c r="I236" s="9">
        <v>772</v>
      </c>
      <c r="J236" s="78">
        <v>793.42149532710289</v>
      </c>
      <c r="K236" s="9">
        <f t="shared" si="20"/>
        <v>804.32646292969469</v>
      </c>
      <c r="L236" s="9">
        <v>2000</v>
      </c>
      <c r="M236" s="9">
        <v>2000</v>
      </c>
      <c r="N236" s="9">
        <f t="shared" si="21"/>
        <v>0</v>
      </c>
      <c r="O236" s="9">
        <f t="shared" si="22"/>
        <v>0</v>
      </c>
      <c r="P236" s="9">
        <f t="shared" si="23"/>
        <v>0</v>
      </c>
    </row>
    <row r="237" spans="1:16">
      <c r="A237" s="2"/>
      <c r="B237" s="7"/>
      <c r="C237" s="6"/>
      <c r="D237" s="5"/>
      <c r="E237" s="2">
        <f t="shared" si="18"/>
        <v>273.14999999999998</v>
      </c>
      <c r="F237" s="2">
        <v>288</v>
      </c>
      <c r="G237" s="2">
        <f t="shared" si="19"/>
        <v>311.14999999999998</v>
      </c>
      <c r="H237" s="9">
        <v>789</v>
      </c>
      <c r="I237" s="9">
        <v>772</v>
      </c>
      <c r="J237" s="78">
        <v>793.42149532710289</v>
      </c>
      <c r="K237" s="9">
        <f t="shared" si="20"/>
        <v>804.32646292969469</v>
      </c>
      <c r="L237" s="9">
        <v>2000</v>
      </c>
      <c r="M237" s="9">
        <v>2000</v>
      </c>
      <c r="N237" s="9">
        <f t="shared" si="21"/>
        <v>0</v>
      </c>
      <c r="O237" s="9">
        <f t="shared" si="22"/>
        <v>0</v>
      </c>
      <c r="P237" s="9">
        <f t="shared" si="23"/>
        <v>0</v>
      </c>
    </row>
    <row r="238" spans="1:16">
      <c r="A238" s="2"/>
      <c r="B238" s="7"/>
      <c r="C238" s="6"/>
      <c r="D238" s="5"/>
      <c r="E238" s="2">
        <f t="shared" si="18"/>
        <v>273.14999999999998</v>
      </c>
      <c r="F238" s="2">
        <v>288</v>
      </c>
      <c r="G238" s="2">
        <f t="shared" si="19"/>
        <v>311.14999999999998</v>
      </c>
      <c r="H238" s="9">
        <v>789</v>
      </c>
      <c r="I238" s="9">
        <v>772</v>
      </c>
      <c r="J238" s="78">
        <v>793.42149532710289</v>
      </c>
      <c r="K238" s="9">
        <f t="shared" si="20"/>
        <v>804.32646292969469</v>
      </c>
      <c r="L238" s="9">
        <v>2000</v>
      </c>
      <c r="M238" s="9">
        <v>2000</v>
      </c>
      <c r="N238" s="9">
        <f t="shared" si="21"/>
        <v>0</v>
      </c>
      <c r="O238" s="9">
        <f t="shared" si="22"/>
        <v>0</v>
      </c>
      <c r="P238" s="9">
        <f t="shared" si="23"/>
        <v>0</v>
      </c>
    </row>
    <row r="239" spans="1:16">
      <c r="A239" s="2"/>
      <c r="B239" s="7"/>
      <c r="C239" s="6"/>
      <c r="D239" s="5"/>
      <c r="E239" s="2">
        <f t="shared" si="18"/>
        <v>273.14999999999998</v>
      </c>
      <c r="F239" s="2">
        <v>288</v>
      </c>
      <c r="G239" s="2">
        <f t="shared" si="19"/>
        <v>311.14999999999998</v>
      </c>
      <c r="H239" s="9">
        <v>789</v>
      </c>
      <c r="I239" s="9">
        <v>772</v>
      </c>
      <c r="J239" s="78">
        <v>793.42149532710289</v>
      </c>
      <c r="K239" s="9">
        <f t="shared" si="20"/>
        <v>804.32646292969469</v>
      </c>
      <c r="L239" s="9">
        <v>2000</v>
      </c>
      <c r="M239" s="9">
        <v>2000</v>
      </c>
      <c r="N239" s="9">
        <f t="shared" si="21"/>
        <v>0</v>
      </c>
      <c r="O239" s="9">
        <f t="shared" si="22"/>
        <v>0</v>
      </c>
      <c r="P239" s="9">
        <f t="shared" si="23"/>
        <v>0</v>
      </c>
    </row>
    <row r="240" spans="1:16">
      <c r="A240" s="2"/>
      <c r="B240" s="7"/>
      <c r="C240" s="6"/>
      <c r="D240" s="5"/>
      <c r="E240" s="2">
        <f t="shared" si="18"/>
        <v>273.14999999999998</v>
      </c>
      <c r="F240" s="2">
        <v>288</v>
      </c>
      <c r="G240" s="2">
        <f t="shared" si="19"/>
        <v>311.14999999999998</v>
      </c>
      <c r="H240" s="9">
        <v>789</v>
      </c>
      <c r="I240" s="9">
        <v>772</v>
      </c>
      <c r="J240" s="78">
        <v>793.42149532710289</v>
      </c>
      <c r="K240" s="9">
        <f t="shared" si="20"/>
        <v>804.32646292969469</v>
      </c>
      <c r="L240" s="9">
        <v>2000</v>
      </c>
      <c r="M240" s="9">
        <v>2000</v>
      </c>
      <c r="N240" s="9">
        <f t="shared" si="21"/>
        <v>0</v>
      </c>
      <c r="O240" s="9">
        <f t="shared" si="22"/>
        <v>0</v>
      </c>
      <c r="P240" s="9">
        <f t="shared" si="23"/>
        <v>0</v>
      </c>
    </row>
    <row r="241" spans="1:16">
      <c r="A241" s="2"/>
      <c r="B241" s="7"/>
      <c r="C241" s="6"/>
      <c r="D241" s="5"/>
      <c r="E241" s="2">
        <f t="shared" si="18"/>
        <v>273.14999999999998</v>
      </c>
      <c r="F241" s="2">
        <v>288</v>
      </c>
      <c r="G241" s="2">
        <f t="shared" si="19"/>
        <v>311.14999999999998</v>
      </c>
      <c r="H241" s="9">
        <v>789</v>
      </c>
      <c r="I241" s="9">
        <v>772</v>
      </c>
      <c r="J241" s="78">
        <v>793.42149532710289</v>
      </c>
      <c r="K241" s="9">
        <f t="shared" si="20"/>
        <v>804.32646292969469</v>
      </c>
      <c r="L241" s="9">
        <v>2000</v>
      </c>
      <c r="M241" s="9">
        <v>2000</v>
      </c>
      <c r="N241" s="9">
        <f t="shared" si="21"/>
        <v>0</v>
      </c>
      <c r="O241" s="9">
        <f t="shared" si="22"/>
        <v>0</v>
      </c>
      <c r="P241" s="9">
        <f t="shared" si="23"/>
        <v>0</v>
      </c>
    </row>
    <row r="242" spans="1:16">
      <c r="A242" s="2"/>
      <c r="B242" s="7"/>
      <c r="C242" s="6"/>
      <c r="D242" s="5"/>
      <c r="E242" s="2">
        <f t="shared" si="18"/>
        <v>273.14999999999998</v>
      </c>
      <c r="F242" s="2">
        <v>288</v>
      </c>
      <c r="G242" s="2">
        <f t="shared" si="19"/>
        <v>311.14999999999998</v>
      </c>
      <c r="H242" s="9">
        <v>789</v>
      </c>
      <c r="I242" s="9">
        <v>772</v>
      </c>
      <c r="J242" s="78">
        <v>793.42149532710289</v>
      </c>
      <c r="K242" s="9">
        <f t="shared" si="20"/>
        <v>804.32646292969469</v>
      </c>
      <c r="L242" s="9">
        <v>2000</v>
      </c>
      <c r="M242" s="9">
        <v>2000</v>
      </c>
      <c r="N242" s="9">
        <f t="shared" si="21"/>
        <v>0</v>
      </c>
      <c r="O242" s="9">
        <f t="shared" si="22"/>
        <v>0</v>
      </c>
      <c r="P242" s="9">
        <f t="shared" si="23"/>
        <v>0</v>
      </c>
    </row>
    <row r="243" spans="1:16">
      <c r="A243" s="2"/>
      <c r="B243" s="7"/>
      <c r="C243" s="6"/>
      <c r="D243" s="5"/>
      <c r="E243" s="2">
        <f t="shared" si="18"/>
        <v>273.14999999999998</v>
      </c>
      <c r="F243" s="2">
        <v>288</v>
      </c>
      <c r="G243" s="2">
        <f t="shared" si="19"/>
        <v>311.14999999999998</v>
      </c>
      <c r="H243" s="9">
        <v>789</v>
      </c>
      <c r="I243" s="9">
        <v>772</v>
      </c>
      <c r="J243" s="78">
        <v>793.42149532710289</v>
      </c>
      <c r="K243" s="9">
        <f t="shared" si="20"/>
        <v>804.32646292969469</v>
      </c>
      <c r="L243" s="9">
        <v>2000</v>
      </c>
      <c r="M243" s="9">
        <v>2000</v>
      </c>
      <c r="N243" s="9">
        <f t="shared" si="21"/>
        <v>0</v>
      </c>
      <c r="O243" s="9">
        <f t="shared" si="22"/>
        <v>0</v>
      </c>
      <c r="P243" s="9">
        <f t="shared" si="23"/>
        <v>0</v>
      </c>
    </row>
    <row r="244" spans="1:16">
      <c r="A244" s="2"/>
      <c r="B244" s="7"/>
      <c r="C244" s="6"/>
      <c r="D244" s="5"/>
      <c r="E244" s="2">
        <f t="shared" si="18"/>
        <v>273.14999999999998</v>
      </c>
      <c r="F244" s="2">
        <v>288</v>
      </c>
      <c r="G244" s="2">
        <f t="shared" si="19"/>
        <v>311.14999999999998</v>
      </c>
      <c r="H244" s="9">
        <v>789</v>
      </c>
      <c r="I244" s="9">
        <v>772</v>
      </c>
      <c r="J244" s="78">
        <v>793.42149532710289</v>
      </c>
      <c r="K244" s="9">
        <f t="shared" si="20"/>
        <v>804.32646292969469</v>
      </c>
      <c r="L244" s="9">
        <v>2000</v>
      </c>
      <c r="M244" s="9">
        <v>2000</v>
      </c>
      <c r="N244" s="9">
        <f t="shared" si="21"/>
        <v>0</v>
      </c>
      <c r="O244" s="9">
        <f t="shared" si="22"/>
        <v>0</v>
      </c>
      <c r="P244" s="9">
        <f t="shared" si="23"/>
        <v>0</v>
      </c>
    </row>
    <row r="245" spans="1:16">
      <c r="A245" s="2"/>
      <c r="B245" s="7"/>
      <c r="C245" s="6"/>
      <c r="D245" s="5"/>
      <c r="E245" s="2">
        <f t="shared" si="18"/>
        <v>273.14999999999998</v>
      </c>
      <c r="F245" s="2">
        <v>288</v>
      </c>
      <c r="G245" s="2">
        <f t="shared" si="19"/>
        <v>311.14999999999998</v>
      </c>
      <c r="H245" s="9">
        <v>789</v>
      </c>
      <c r="I245" s="9">
        <v>772</v>
      </c>
      <c r="J245" s="78">
        <v>793.42149532710289</v>
      </c>
      <c r="K245" s="9">
        <f t="shared" si="20"/>
        <v>804.32646292969469</v>
      </c>
      <c r="L245" s="9">
        <v>2000</v>
      </c>
      <c r="M245" s="9">
        <v>2000</v>
      </c>
      <c r="N245" s="9">
        <f t="shared" si="21"/>
        <v>0</v>
      </c>
      <c r="O245" s="9">
        <f t="shared" si="22"/>
        <v>0</v>
      </c>
      <c r="P245" s="9">
        <f t="shared" si="23"/>
        <v>0</v>
      </c>
    </row>
    <row r="246" spans="1:16">
      <c r="A246" s="2"/>
      <c r="B246" s="7"/>
      <c r="C246" s="6"/>
      <c r="D246" s="5"/>
      <c r="E246" s="2">
        <f t="shared" si="18"/>
        <v>273.14999999999998</v>
      </c>
      <c r="F246" s="2">
        <v>288</v>
      </c>
      <c r="G246" s="2">
        <f t="shared" si="19"/>
        <v>311.14999999999998</v>
      </c>
      <c r="H246" s="9">
        <v>789</v>
      </c>
      <c r="I246" s="9">
        <v>772</v>
      </c>
      <c r="J246" s="78">
        <v>793.42149532710289</v>
      </c>
      <c r="K246" s="9">
        <f t="shared" si="20"/>
        <v>804.32646292969469</v>
      </c>
      <c r="L246" s="9">
        <v>2000</v>
      </c>
      <c r="M246" s="9">
        <v>2000</v>
      </c>
      <c r="N246" s="9">
        <f t="shared" si="21"/>
        <v>0</v>
      </c>
      <c r="O246" s="9">
        <f t="shared" si="22"/>
        <v>0</v>
      </c>
      <c r="P246" s="9">
        <f t="shared" si="23"/>
        <v>0</v>
      </c>
    </row>
    <row r="247" spans="1:16">
      <c r="A247" s="2"/>
      <c r="B247" s="7"/>
      <c r="C247" s="6"/>
      <c r="D247" s="5"/>
      <c r="E247" s="2">
        <f t="shared" si="18"/>
        <v>273.14999999999998</v>
      </c>
      <c r="F247" s="2">
        <v>288</v>
      </c>
      <c r="G247" s="2">
        <f t="shared" si="19"/>
        <v>311.14999999999998</v>
      </c>
      <c r="H247" s="9">
        <v>789</v>
      </c>
      <c r="I247" s="9">
        <v>772</v>
      </c>
      <c r="J247" s="78">
        <v>793.42149532710289</v>
      </c>
      <c r="K247" s="9">
        <f t="shared" si="20"/>
        <v>804.32646292969469</v>
      </c>
      <c r="L247" s="9">
        <v>2000</v>
      </c>
      <c r="M247" s="9">
        <v>2000</v>
      </c>
      <c r="N247" s="9">
        <f t="shared" si="21"/>
        <v>0</v>
      </c>
      <c r="O247" s="9">
        <f t="shared" si="22"/>
        <v>0</v>
      </c>
      <c r="P247" s="9">
        <f t="shared" si="23"/>
        <v>0</v>
      </c>
    </row>
    <row r="248" spans="1:16">
      <c r="A248" s="2"/>
      <c r="B248" s="7"/>
      <c r="C248" s="6"/>
      <c r="D248" s="5"/>
      <c r="E248" s="2">
        <f t="shared" si="18"/>
        <v>273.14999999999998</v>
      </c>
      <c r="F248" s="2">
        <v>288</v>
      </c>
      <c r="G248" s="2">
        <f t="shared" si="19"/>
        <v>311.14999999999998</v>
      </c>
      <c r="H248" s="9">
        <v>789</v>
      </c>
      <c r="I248" s="9">
        <v>772</v>
      </c>
      <c r="J248" s="78">
        <v>793.42149532710289</v>
      </c>
      <c r="K248" s="9">
        <f t="shared" si="20"/>
        <v>804.32646292969469</v>
      </c>
      <c r="L248" s="9">
        <v>2000</v>
      </c>
      <c r="M248" s="9">
        <v>2000</v>
      </c>
      <c r="N248" s="9">
        <f t="shared" si="21"/>
        <v>0</v>
      </c>
      <c r="O248" s="9">
        <f t="shared" si="22"/>
        <v>0</v>
      </c>
      <c r="P248" s="9">
        <f t="shared" si="23"/>
        <v>0</v>
      </c>
    </row>
    <row r="249" spans="1:16">
      <c r="A249" s="2"/>
      <c r="B249" s="7"/>
      <c r="C249" s="6"/>
      <c r="D249" s="5"/>
      <c r="E249" s="2">
        <f t="shared" si="18"/>
        <v>273.14999999999998</v>
      </c>
      <c r="F249" s="2">
        <v>288</v>
      </c>
      <c r="G249" s="2">
        <f t="shared" si="19"/>
        <v>311.14999999999998</v>
      </c>
      <c r="H249" s="9">
        <v>789</v>
      </c>
      <c r="I249" s="9">
        <v>772</v>
      </c>
      <c r="J249" s="78">
        <v>793.42149532710289</v>
      </c>
      <c r="K249" s="9">
        <f t="shared" si="20"/>
        <v>804.32646292969469</v>
      </c>
      <c r="L249" s="9">
        <v>2000</v>
      </c>
      <c r="M249" s="9">
        <v>2000</v>
      </c>
      <c r="N249" s="9">
        <f t="shared" si="21"/>
        <v>0</v>
      </c>
      <c r="O249" s="9">
        <f t="shared" si="22"/>
        <v>0</v>
      </c>
      <c r="P249" s="9">
        <f t="shared" si="23"/>
        <v>0</v>
      </c>
    </row>
    <row r="250" spans="1:16">
      <c r="A250" s="2"/>
      <c r="B250" s="7"/>
      <c r="C250" s="6"/>
      <c r="D250" s="5"/>
      <c r="E250" s="2">
        <f t="shared" si="18"/>
        <v>273.14999999999998</v>
      </c>
      <c r="F250" s="2">
        <v>288</v>
      </c>
      <c r="G250" s="2">
        <f t="shared" si="19"/>
        <v>311.14999999999998</v>
      </c>
      <c r="H250" s="9">
        <v>789</v>
      </c>
      <c r="I250" s="9">
        <v>772</v>
      </c>
      <c r="J250" s="78">
        <v>793.42149532710289</v>
      </c>
      <c r="K250" s="9">
        <f t="shared" si="20"/>
        <v>804.32646292969469</v>
      </c>
      <c r="L250" s="9">
        <v>2000</v>
      </c>
      <c r="M250" s="9">
        <v>2000</v>
      </c>
      <c r="N250" s="9">
        <f t="shared" si="21"/>
        <v>0</v>
      </c>
      <c r="O250" s="9">
        <f t="shared" si="22"/>
        <v>0</v>
      </c>
      <c r="P250" s="9">
        <f t="shared" si="23"/>
        <v>0</v>
      </c>
    </row>
    <row r="251" spans="1:16">
      <c r="A251" s="2"/>
      <c r="B251" s="7"/>
      <c r="C251" s="6"/>
      <c r="D251" s="5"/>
      <c r="E251" s="2">
        <f t="shared" si="18"/>
        <v>273.14999999999998</v>
      </c>
      <c r="F251" s="2">
        <v>288</v>
      </c>
      <c r="G251" s="2">
        <f t="shared" si="19"/>
        <v>311.14999999999998</v>
      </c>
      <c r="H251" s="9">
        <v>789</v>
      </c>
      <c r="I251" s="9">
        <v>772</v>
      </c>
      <c r="J251" s="78">
        <v>793.42149532710289</v>
      </c>
      <c r="K251" s="9">
        <f t="shared" si="20"/>
        <v>804.32646292969469</v>
      </c>
      <c r="L251" s="9">
        <v>2000</v>
      </c>
      <c r="M251" s="9">
        <v>2000</v>
      </c>
      <c r="N251" s="9">
        <f t="shared" si="21"/>
        <v>0</v>
      </c>
      <c r="O251" s="9">
        <f t="shared" si="22"/>
        <v>0</v>
      </c>
      <c r="P251" s="9">
        <f t="shared" si="23"/>
        <v>0</v>
      </c>
    </row>
    <row r="252" spans="1:16">
      <c r="A252" s="2"/>
      <c r="B252" s="7"/>
      <c r="C252" s="6"/>
      <c r="D252" s="5"/>
      <c r="E252" s="2">
        <f t="shared" si="18"/>
        <v>273.14999999999998</v>
      </c>
      <c r="F252" s="2">
        <v>288</v>
      </c>
      <c r="G252" s="2">
        <f t="shared" si="19"/>
        <v>311.14999999999998</v>
      </c>
      <c r="H252" s="9">
        <v>789</v>
      </c>
      <c r="I252" s="9">
        <v>772</v>
      </c>
      <c r="J252" s="78">
        <v>793.42149532710289</v>
      </c>
      <c r="K252" s="9">
        <f t="shared" si="20"/>
        <v>804.32646292969469</v>
      </c>
      <c r="L252" s="9">
        <v>2000</v>
      </c>
      <c r="M252" s="9">
        <v>2000</v>
      </c>
      <c r="N252" s="9">
        <f t="shared" si="21"/>
        <v>0</v>
      </c>
      <c r="O252" s="9">
        <f t="shared" si="22"/>
        <v>0</v>
      </c>
      <c r="P252" s="9">
        <f t="shared" si="23"/>
        <v>0</v>
      </c>
    </row>
    <row r="253" spans="1:16">
      <c r="A253" s="2"/>
      <c r="B253" s="7"/>
      <c r="C253" s="6"/>
      <c r="D253" s="5"/>
      <c r="E253" s="2">
        <f t="shared" si="18"/>
        <v>273.14999999999998</v>
      </c>
      <c r="F253" s="2">
        <v>288</v>
      </c>
      <c r="G253" s="2">
        <f t="shared" si="19"/>
        <v>311.14999999999998</v>
      </c>
      <c r="H253" s="9">
        <v>789</v>
      </c>
      <c r="I253" s="9">
        <v>772</v>
      </c>
      <c r="J253" s="78">
        <v>793.42149532710289</v>
      </c>
      <c r="K253" s="9">
        <f t="shared" si="20"/>
        <v>804.32646292969469</v>
      </c>
      <c r="L253" s="9">
        <v>2000</v>
      </c>
      <c r="M253" s="9">
        <v>2000</v>
      </c>
      <c r="N253" s="9">
        <f t="shared" si="21"/>
        <v>0</v>
      </c>
      <c r="O253" s="9">
        <f t="shared" si="22"/>
        <v>0</v>
      </c>
      <c r="P253" s="9">
        <f t="shared" si="23"/>
        <v>0</v>
      </c>
    </row>
    <row r="254" spans="1:16">
      <c r="A254" s="2"/>
      <c r="B254" s="7"/>
      <c r="C254" s="6"/>
      <c r="D254" s="5"/>
      <c r="E254" s="2">
        <f t="shared" si="18"/>
        <v>273.14999999999998</v>
      </c>
      <c r="F254" s="2">
        <v>288</v>
      </c>
      <c r="G254" s="2">
        <f t="shared" si="19"/>
        <v>311.14999999999998</v>
      </c>
      <c r="H254" s="9">
        <v>789</v>
      </c>
      <c r="I254" s="9">
        <v>772</v>
      </c>
      <c r="J254" s="78">
        <v>793.42149532710289</v>
      </c>
      <c r="K254" s="9">
        <f t="shared" si="20"/>
        <v>804.32646292969469</v>
      </c>
      <c r="L254" s="9">
        <v>2000</v>
      </c>
      <c r="M254" s="9">
        <v>2000</v>
      </c>
      <c r="N254" s="9">
        <f t="shared" si="21"/>
        <v>0</v>
      </c>
      <c r="O254" s="9">
        <f t="shared" si="22"/>
        <v>0</v>
      </c>
      <c r="P254" s="9">
        <f t="shared" si="23"/>
        <v>0</v>
      </c>
    </row>
    <row r="255" spans="1:16">
      <c r="A255" s="2"/>
      <c r="B255" s="7"/>
      <c r="C255" s="6"/>
      <c r="D255" s="5"/>
      <c r="E255" s="2">
        <f t="shared" si="18"/>
        <v>273.14999999999998</v>
      </c>
      <c r="F255" s="2">
        <v>288</v>
      </c>
      <c r="G255" s="2">
        <f t="shared" si="19"/>
        <v>311.14999999999998</v>
      </c>
      <c r="H255" s="9">
        <v>789</v>
      </c>
      <c r="I255" s="9">
        <v>772</v>
      </c>
      <c r="J255" s="78">
        <v>793.42149532710289</v>
      </c>
      <c r="K255" s="9">
        <f t="shared" si="20"/>
        <v>804.32646292969469</v>
      </c>
      <c r="L255" s="9">
        <v>2000</v>
      </c>
      <c r="M255" s="9">
        <v>2000</v>
      </c>
      <c r="N255" s="9">
        <f t="shared" si="21"/>
        <v>0</v>
      </c>
      <c r="O255" s="9">
        <f t="shared" si="22"/>
        <v>0</v>
      </c>
      <c r="P255" s="9">
        <f t="shared" si="23"/>
        <v>0</v>
      </c>
    </row>
    <row r="256" spans="1:16">
      <c r="A256" s="2"/>
      <c r="B256" s="7"/>
      <c r="C256" s="6"/>
      <c r="D256" s="5"/>
      <c r="E256" s="2">
        <f t="shared" si="18"/>
        <v>273.14999999999998</v>
      </c>
      <c r="F256" s="2">
        <v>288</v>
      </c>
      <c r="G256" s="2">
        <f t="shared" si="19"/>
        <v>311.14999999999998</v>
      </c>
      <c r="H256" s="9">
        <v>789</v>
      </c>
      <c r="I256" s="9">
        <v>772</v>
      </c>
      <c r="J256" s="78">
        <v>793.42149532710289</v>
      </c>
      <c r="K256" s="9">
        <f t="shared" si="20"/>
        <v>804.32646292969469</v>
      </c>
      <c r="L256" s="9">
        <v>2000</v>
      </c>
      <c r="M256" s="9">
        <v>2000</v>
      </c>
      <c r="N256" s="9">
        <f t="shared" si="21"/>
        <v>0</v>
      </c>
      <c r="O256" s="9">
        <f t="shared" si="22"/>
        <v>0</v>
      </c>
      <c r="P256" s="9">
        <f t="shared" si="23"/>
        <v>0</v>
      </c>
    </row>
    <row r="257" spans="1:16">
      <c r="A257" s="2"/>
      <c r="B257" s="7"/>
      <c r="C257" s="6"/>
      <c r="D257" s="5"/>
      <c r="E257" s="2">
        <f t="shared" si="18"/>
        <v>273.14999999999998</v>
      </c>
      <c r="F257" s="2">
        <v>288</v>
      </c>
      <c r="G257" s="2">
        <f t="shared" si="19"/>
        <v>311.14999999999998</v>
      </c>
      <c r="H257" s="9">
        <v>789</v>
      </c>
      <c r="I257" s="9">
        <v>772</v>
      </c>
      <c r="J257" s="78">
        <v>793.42149532710289</v>
      </c>
      <c r="K257" s="9">
        <f t="shared" si="20"/>
        <v>804.32646292969469</v>
      </c>
      <c r="L257" s="9">
        <v>2000</v>
      </c>
      <c r="M257" s="9">
        <v>2000</v>
      </c>
      <c r="N257" s="9">
        <f t="shared" si="21"/>
        <v>0</v>
      </c>
      <c r="O257" s="9">
        <f t="shared" si="22"/>
        <v>0</v>
      </c>
      <c r="P257" s="9">
        <f t="shared" si="23"/>
        <v>0</v>
      </c>
    </row>
    <row r="258" spans="1:16">
      <c r="A258" s="2"/>
      <c r="B258" s="7"/>
      <c r="C258" s="6"/>
      <c r="D258" s="5"/>
      <c r="E258" s="2">
        <f t="shared" si="18"/>
        <v>273.14999999999998</v>
      </c>
      <c r="F258" s="2">
        <v>288</v>
      </c>
      <c r="G258" s="2">
        <f t="shared" si="19"/>
        <v>311.14999999999998</v>
      </c>
      <c r="H258" s="9">
        <v>789</v>
      </c>
      <c r="I258" s="9">
        <v>772</v>
      </c>
      <c r="J258" s="78">
        <v>793.42149532710289</v>
      </c>
      <c r="K258" s="9">
        <f t="shared" si="20"/>
        <v>804.32646292969469</v>
      </c>
      <c r="L258" s="9">
        <v>2000</v>
      </c>
      <c r="M258" s="9">
        <v>2000</v>
      </c>
      <c r="N258" s="9">
        <f t="shared" si="21"/>
        <v>0</v>
      </c>
      <c r="O258" s="9">
        <f t="shared" si="22"/>
        <v>0</v>
      </c>
      <c r="P258" s="9">
        <f t="shared" si="23"/>
        <v>0</v>
      </c>
    </row>
    <row r="259" spans="1:16">
      <c r="A259" s="2"/>
      <c r="B259" s="7"/>
      <c r="C259" s="6"/>
      <c r="D259" s="5"/>
      <c r="E259" s="2">
        <f t="shared" si="18"/>
        <v>273.14999999999998</v>
      </c>
      <c r="F259" s="2">
        <v>288</v>
      </c>
      <c r="G259" s="2">
        <f t="shared" si="19"/>
        <v>311.14999999999998</v>
      </c>
      <c r="H259" s="9">
        <v>789</v>
      </c>
      <c r="I259" s="9">
        <v>772</v>
      </c>
      <c r="J259" s="78">
        <v>793.42149532710289</v>
      </c>
      <c r="K259" s="9">
        <f t="shared" si="20"/>
        <v>804.32646292969469</v>
      </c>
      <c r="L259" s="9">
        <v>2000</v>
      </c>
      <c r="M259" s="9">
        <v>2000</v>
      </c>
      <c r="N259" s="9">
        <f t="shared" si="21"/>
        <v>0</v>
      </c>
      <c r="O259" s="9">
        <f t="shared" si="22"/>
        <v>0</v>
      </c>
      <c r="P259" s="9">
        <f t="shared" si="23"/>
        <v>0</v>
      </c>
    </row>
    <row r="260" spans="1:16">
      <c r="A260" s="2"/>
      <c r="B260" s="7"/>
      <c r="C260" s="6"/>
      <c r="D260" s="5"/>
      <c r="E260" s="2">
        <f t="shared" si="18"/>
        <v>273.14999999999998</v>
      </c>
      <c r="F260" s="2">
        <v>288</v>
      </c>
      <c r="G260" s="2">
        <f t="shared" si="19"/>
        <v>311.14999999999998</v>
      </c>
      <c r="H260" s="9">
        <v>789</v>
      </c>
      <c r="I260" s="9">
        <v>772</v>
      </c>
      <c r="J260" s="78">
        <v>793.42149532710289</v>
      </c>
      <c r="K260" s="9">
        <f t="shared" si="20"/>
        <v>804.32646292969469</v>
      </c>
      <c r="L260" s="9">
        <v>2000</v>
      </c>
      <c r="M260" s="9">
        <v>2000</v>
      </c>
      <c r="N260" s="9">
        <f t="shared" si="21"/>
        <v>0</v>
      </c>
      <c r="O260" s="9">
        <f t="shared" si="22"/>
        <v>0</v>
      </c>
      <c r="P260" s="9">
        <f t="shared" si="23"/>
        <v>0</v>
      </c>
    </row>
    <row r="261" spans="1:16">
      <c r="A261" s="2"/>
      <c r="B261" s="7"/>
      <c r="C261" s="6"/>
      <c r="D261" s="5"/>
      <c r="E261" s="2">
        <f t="shared" si="18"/>
        <v>273.14999999999998</v>
      </c>
      <c r="F261" s="2">
        <v>288</v>
      </c>
      <c r="G261" s="2">
        <f t="shared" si="19"/>
        <v>311.14999999999998</v>
      </c>
      <c r="H261" s="9">
        <v>789</v>
      </c>
      <c r="I261" s="9">
        <v>772</v>
      </c>
      <c r="J261" s="78">
        <v>793.42149532710289</v>
      </c>
      <c r="K261" s="9">
        <f t="shared" si="20"/>
        <v>804.32646292969469</v>
      </c>
      <c r="L261" s="9">
        <v>2000</v>
      </c>
      <c r="M261" s="9">
        <v>2000</v>
      </c>
      <c r="N261" s="9">
        <f t="shared" si="21"/>
        <v>0</v>
      </c>
      <c r="O261" s="9">
        <f t="shared" si="22"/>
        <v>0</v>
      </c>
      <c r="P261" s="9">
        <f t="shared" si="23"/>
        <v>0</v>
      </c>
    </row>
    <row r="262" spans="1:16">
      <c r="A262" s="2"/>
      <c r="B262" s="7"/>
      <c r="C262" s="6"/>
      <c r="D262" s="5"/>
      <c r="E262" s="2">
        <f t="shared" si="18"/>
        <v>273.14999999999998</v>
      </c>
      <c r="F262" s="2">
        <v>288</v>
      </c>
      <c r="G262" s="2">
        <f t="shared" si="19"/>
        <v>311.14999999999998</v>
      </c>
      <c r="H262" s="9">
        <v>789</v>
      </c>
      <c r="I262" s="9">
        <v>772</v>
      </c>
      <c r="J262" s="78">
        <v>793.42149532710289</v>
      </c>
      <c r="K262" s="9">
        <f t="shared" si="20"/>
        <v>804.32646292969469</v>
      </c>
      <c r="L262" s="9">
        <v>2000</v>
      </c>
      <c r="M262" s="9">
        <v>2000</v>
      </c>
      <c r="N262" s="9">
        <f t="shared" si="21"/>
        <v>0</v>
      </c>
      <c r="O262" s="9">
        <f t="shared" si="22"/>
        <v>0</v>
      </c>
      <c r="P262" s="9">
        <f t="shared" si="23"/>
        <v>0</v>
      </c>
    </row>
    <row r="263" spans="1:16">
      <c r="A263" s="2"/>
      <c r="B263" s="7"/>
      <c r="C263" s="6"/>
      <c r="D263" s="5"/>
      <c r="E263" s="2">
        <f t="shared" si="18"/>
        <v>273.14999999999998</v>
      </c>
      <c r="F263" s="2">
        <v>288</v>
      </c>
      <c r="G263" s="2">
        <f t="shared" si="19"/>
        <v>311.14999999999998</v>
      </c>
      <c r="H263" s="9">
        <v>789</v>
      </c>
      <c r="I263" s="9">
        <v>772</v>
      </c>
      <c r="J263" s="78">
        <v>793.42149532710289</v>
      </c>
      <c r="K263" s="9">
        <f t="shared" si="20"/>
        <v>804.32646292969469</v>
      </c>
      <c r="L263" s="9">
        <v>2000</v>
      </c>
      <c r="M263" s="9">
        <v>2000</v>
      </c>
      <c r="N263" s="9">
        <f t="shared" si="21"/>
        <v>0</v>
      </c>
      <c r="O263" s="9">
        <f t="shared" si="22"/>
        <v>0</v>
      </c>
      <c r="P263" s="9">
        <f t="shared" si="23"/>
        <v>0</v>
      </c>
    </row>
    <row r="264" spans="1:16">
      <c r="A264" s="2"/>
      <c r="B264" s="7"/>
      <c r="C264" s="6"/>
      <c r="D264" s="5"/>
      <c r="E264" s="2">
        <f t="shared" si="18"/>
        <v>273.14999999999998</v>
      </c>
      <c r="F264" s="2">
        <v>288</v>
      </c>
      <c r="G264" s="2">
        <f t="shared" si="19"/>
        <v>311.14999999999998</v>
      </c>
      <c r="H264" s="9">
        <v>789</v>
      </c>
      <c r="I264" s="9">
        <v>772</v>
      </c>
      <c r="J264" s="78">
        <v>793.42149532710289</v>
      </c>
      <c r="K264" s="9">
        <f t="shared" si="20"/>
        <v>804.32646292969469</v>
      </c>
      <c r="L264" s="9">
        <v>2000</v>
      </c>
      <c r="M264" s="9">
        <v>2000</v>
      </c>
      <c r="N264" s="9">
        <f t="shared" si="21"/>
        <v>0</v>
      </c>
      <c r="O264" s="9">
        <f t="shared" si="22"/>
        <v>0</v>
      </c>
      <c r="P264" s="9">
        <f t="shared" si="23"/>
        <v>0</v>
      </c>
    </row>
    <row r="265" spans="1:16">
      <c r="A265" s="2"/>
      <c r="B265" s="7"/>
      <c r="C265" s="6"/>
      <c r="D265" s="5"/>
      <c r="E265" s="2">
        <f t="shared" ref="E265:E328" si="24">D265+273.15</f>
        <v>273.14999999999998</v>
      </c>
      <c r="F265" s="2">
        <v>288</v>
      </c>
      <c r="G265" s="2">
        <f t="shared" ref="G265:G328" si="25">38+273.15</f>
        <v>311.14999999999998</v>
      </c>
      <c r="H265" s="9">
        <v>789</v>
      </c>
      <c r="I265" s="9">
        <v>772</v>
      </c>
      <c r="J265" s="78">
        <v>793.42149532710289</v>
      </c>
      <c r="K265" s="9">
        <f t="shared" ref="K265:K313" si="26">J265+((I265-H265)*((E265-F265)/(G265-F265)))</f>
        <v>804.32646292969469</v>
      </c>
      <c r="L265" s="9">
        <v>2000</v>
      </c>
      <c r="M265" s="9">
        <v>2000</v>
      </c>
      <c r="N265" s="9">
        <f t="shared" ref="N265:N313" si="27">C265*(SQRT(K265/I265))*(H265/J265)*(L265/M265)</f>
        <v>0</v>
      </c>
      <c r="O265" s="9">
        <f t="shared" ref="O265:O313" si="28">N265*J265/24</f>
        <v>0</v>
      </c>
      <c r="P265" s="9">
        <f t="shared" ref="P265:P313" si="29">N265/159</f>
        <v>0</v>
      </c>
    </row>
    <row r="266" spans="1:16">
      <c r="A266" s="2"/>
      <c r="B266" s="7"/>
      <c r="C266" s="6"/>
      <c r="D266" s="5"/>
      <c r="E266" s="2">
        <f t="shared" si="24"/>
        <v>273.14999999999998</v>
      </c>
      <c r="F266" s="2">
        <v>288</v>
      </c>
      <c r="G266" s="2">
        <f t="shared" si="25"/>
        <v>311.14999999999998</v>
      </c>
      <c r="H266" s="9">
        <v>789</v>
      </c>
      <c r="I266" s="9">
        <v>772</v>
      </c>
      <c r="J266" s="78">
        <v>793.42149532710289</v>
      </c>
      <c r="K266" s="9">
        <f t="shared" si="26"/>
        <v>804.32646292969469</v>
      </c>
      <c r="L266" s="9">
        <v>2000</v>
      </c>
      <c r="M266" s="9">
        <v>2000</v>
      </c>
      <c r="N266" s="9">
        <f t="shared" si="27"/>
        <v>0</v>
      </c>
      <c r="O266" s="9">
        <f t="shared" si="28"/>
        <v>0</v>
      </c>
      <c r="P266" s="9">
        <f t="shared" si="29"/>
        <v>0</v>
      </c>
    </row>
    <row r="267" spans="1:16">
      <c r="A267" s="2"/>
      <c r="B267" s="7"/>
      <c r="C267" s="6"/>
      <c r="D267" s="5"/>
      <c r="E267" s="2">
        <f t="shared" si="24"/>
        <v>273.14999999999998</v>
      </c>
      <c r="F267" s="2">
        <v>288</v>
      </c>
      <c r="G267" s="2">
        <f t="shared" si="25"/>
        <v>311.14999999999998</v>
      </c>
      <c r="H267" s="9">
        <v>789</v>
      </c>
      <c r="I267" s="9">
        <v>772</v>
      </c>
      <c r="J267" s="78">
        <v>793.42149532710289</v>
      </c>
      <c r="K267" s="9">
        <f t="shared" si="26"/>
        <v>804.32646292969469</v>
      </c>
      <c r="L267" s="9">
        <v>2000</v>
      </c>
      <c r="M267" s="9">
        <v>2000</v>
      </c>
      <c r="N267" s="9">
        <f t="shared" si="27"/>
        <v>0</v>
      </c>
      <c r="O267" s="9">
        <f t="shared" si="28"/>
        <v>0</v>
      </c>
      <c r="P267" s="9">
        <f t="shared" si="29"/>
        <v>0</v>
      </c>
    </row>
    <row r="268" spans="1:16">
      <c r="A268" s="2"/>
      <c r="B268" s="7"/>
      <c r="C268" s="6"/>
      <c r="D268" s="5"/>
      <c r="E268" s="2">
        <f t="shared" si="24"/>
        <v>273.14999999999998</v>
      </c>
      <c r="F268" s="2">
        <v>288</v>
      </c>
      <c r="G268" s="2">
        <f t="shared" si="25"/>
        <v>311.14999999999998</v>
      </c>
      <c r="H268" s="9">
        <v>789</v>
      </c>
      <c r="I268" s="9">
        <v>772</v>
      </c>
      <c r="J268" s="78">
        <v>793.42149532710289</v>
      </c>
      <c r="K268" s="9">
        <f t="shared" si="26"/>
        <v>804.32646292969469</v>
      </c>
      <c r="L268" s="9">
        <v>2000</v>
      </c>
      <c r="M268" s="9">
        <v>2000</v>
      </c>
      <c r="N268" s="9">
        <f t="shared" si="27"/>
        <v>0</v>
      </c>
      <c r="O268" s="9">
        <f t="shared" si="28"/>
        <v>0</v>
      </c>
      <c r="P268" s="9">
        <f t="shared" si="29"/>
        <v>0</v>
      </c>
    </row>
    <row r="269" spans="1:16">
      <c r="A269" s="2"/>
      <c r="B269" s="7"/>
      <c r="C269" s="6"/>
      <c r="D269" s="5"/>
      <c r="E269" s="2">
        <f t="shared" si="24"/>
        <v>273.14999999999998</v>
      </c>
      <c r="F269" s="2">
        <v>288</v>
      </c>
      <c r="G269" s="2">
        <f t="shared" si="25"/>
        <v>311.14999999999998</v>
      </c>
      <c r="H269" s="9">
        <v>789</v>
      </c>
      <c r="I269" s="9">
        <v>772</v>
      </c>
      <c r="J269" s="78">
        <v>793.42149532710289</v>
      </c>
      <c r="K269" s="9">
        <f t="shared" si="26"/>
        <v>804.32646292969469</v>
      </c>
      <c r="L269" s="9">
        <v>2000</v>
      </c>
      <c r="M269" s="9">
        <v>2000</v>
      </c>
      <c r="N269" s="9">
        <f t="shared" si="27"/>
        <v>0</v>
      </c>
      <c r="O269" s="9">
        <f t="shared" si="28"/>
        <v>0</v>
      </c>
      <c r="P269" s="9">
        <f t="shared" si="29"/>
        <v>0</v>
      </c>
    </row>
    <row r="270" spans="1:16">
      <c r="A270" s="2"/>
      <c r="B270" s="7"/>
      <c r="C270" s="6"/>
      <c r="D270" s="5"/>
      <c r="E270" s="2">
        <f t="shared" si="24"/>
        <v>273.14999999999998</v>
      </c>
      <c r="F270" s="2">
        <v>288</v>
      </c>
      <c r="G270" s="2">
        <f t="shared" si="25"/>
        <v>311.14999999999998</v>
      </c>
      <c r="H270" s="9">
        <v>789</v>
      </c>
      <c r="I270" s="9">
        <v>772</v>
      </c>
      <c r="J270" s="78">
        <v>793.42149532710289</v>
      </c>
      <c r="K270" s="9">
        <f t="shared" si="26"/>
        <v>804.32646292969469</v>
      </c>
      <c r="L270" s="9">
        <v>2000</v>
      </c>
      <c r="M270" s="9">
        <v>2000</v>
      </c>
      <c r="N270" s="9">
        <f t="shared" si="27"/>
        <v>0</v>
      </c>
      <c r="O270" s="9">
        <f t="shared" si="28"/>
        <v>0</v>
      </c>
      <c r="P270" s="9">
        <f t="shared" si="29"/>
        <v>0</v>
      </c>
    </row>
    <row r="271" spans="1:16">
      <c r="A271" s="2"/>
      <c r="B271" s="7"/>
      <c r="C271" s="6"/>
      <c r="D271" s="5"/>
      <c r="E271" s="2">
        <f t="shared" si="24"/>
        <v>273.14999999999998</v>
      </c>
      <c r="F271" s="2">
        <v>288</v>
      </c>
      <c r="G271" s="2">
        <f t="shared" si="25"/>
        <v>311.14999999999998</v>
      </c>
      <c r="H271" s="9">
        <v>789</v>
      </c>
      <c r="I271" s="9">
        <v>772</v>
      </c>
      <c r="J271" s="78">
        <v>793.42149532710289</v>
      </c>
      <c r="K271" s="9">
        <f t="shared" si="26"/>
        <v>804.32646292969469</v>
      </c>
      <c r="L271" s="9">
        <v>2000</v>
      </c>
      <c r="M271" s="9">
        <v>2000</v>
      </c>
      <c r="N271" s="9">
        <f t="shared" si="27"/>
        <v>0</v>
      </c>
      <c r="O271" s="9">
        <f t="shared" si="28"/>
        <v>0</v>
      </c>
      <c r="P271" s="9">
        <f t="shared" si="29"/>
        <v>0</v>
      </c>
    </row>
    <row r="272" spans="1:16">
      <c r="A272" s="2"/>
      <c r="B272" s="7"/>
      <c r="C272" s="6"/>
      <c r="D272" s="5"/>
      <c r="E272" s="2">
        <f t="shared" si="24"/>
        <v>273.14999999999998</v>
      </c>
      <c r="F272" s="2">
        <v>288</v>
      </c>
      <c r="G272" s="2">
        <f t="shared" si="25"/>
        <v>311.14999999999998</v>
      </c>
      <c r="H272" s="9">
        <v>789</v>
      </c>
      <c r="I272" s="9">
        <v>772</v>
      </c>
      <c r="J272" s="78">
        <v>793.42149532710289</v>
      </c>
      <c r="K272" s="9">
        <f t="shared" si="26"/>
        <v>804.32646292969469</v>
      </c>
      <c r="L272" s="9">
        <v>2000</v>
      </c>
      <c r="M272" s="9">
        <v>2000</v>
      </c>
      <c r="N272" s="9">
        <f t="shared" si="27"/>
        <v>0</v>
      </c>
      <c r="O272" s="9">
        <f t="shared" si="28"/>
        <v>0</v>
      </c>
      <c r="P272" s="9">
        <f t="shared" si="29"/>
        <v>0</v>
      </c>
    </row>
    <row r="273" spans="1:16">
      <c r="A273" s="2"/>
      <c r="B273" s="7"/>
      <c r="C273" s="6"/>
      <c r="D273" s="5"/>
      <c r="E273" s="2">
        <f t="shared" si="24"/>
        <v>273.14999999999998</v>
      </c>
      <c r="F273" s="2">
        <v>288</v>
      </c>
      <c r="G273" s="2">
        <f t="shared" si="25"/>
        <v>311.14999999999998</v>
      </c>
      <c r="H273" s="9">
        <v>789</v>
      </c>
      <c r="I273" s="9">
        <v>772</v>
      </c>
      <c r="J273" s="78">
        <v>793.42149532710289</v>
      </c>
      <c r="K273" s="9">
        <f t="shared" si="26"/>
        <v>804.32646292969469</v>
      </c>
      <c r="L273" s="9">
        <v>2000</v>
      </c>
      <c r="M273" s="9">
        <v>2000</v>
      </c>
      <c r="N273" s="9">
        <f t="shared" si="27"/>
        <v>0</v>
      </c>
      <c r="O273" s="9">
        <f t="shared" si="28"/>
        <v>0</v>
      </c>
      <c r="P273" s="9">
        <f t="shared" si="29"/>
        <v>0</v>
      </c>
    </row>
    <row r="274" spans="1:16">
      <c r="A274" s="2"/>
      <c r="B274" s="7"/>
      <c r="C274" s="6"/>
      <c r="D274" s="5"/>
      <c r="E274" s="2">
        <f t="shared" si="24"/>
        <v>273.14999999999998</v>
      </c>
      <c r="F274" s="2">
        <v>288</v>
      </c>
      <c r="G274" s="2">
        <f t="shared" si="25"/>
        <v>311.14999999999998</v>
      </c>
      <c r="H274" s="9">
        <v>789</v>
      </c>
      <c r="I274" s="9">
        <v>772</v>
      </c>
      <c r="J274" s="78">
        <v>793.42149532710289</v>
      </c>
      <c r="K274" s="9">
        <f t="shared" si="26"/>
        <v>804.32646292969469</v>
      </c>
      <c r="L274" s="9">
        <v>2000</v>
      </c>
      <c r="M274" s="9">
        <v>2000</v>
      </c>
      <c r="N274" s="9">
        <f t="shared" si="27"/>
        <v>0</v>
      </c>
      <c r="O274" s="9">
        <f t="shared" si="28"/>
        <v>0</v>
      </c>
      <c r="P274" s="9">
        <f t="shared" si="29"/>
        <v>0</v>
      </c>
    </row>
    <row r="275" spans="1:16">
      <c r="A275" s="2"/>
      <c r="B275" s="7"/>
      <c r="C275" s="6"/>
      <c r="D275" s="5"/>
      <c r="E275" s="2">
        <f t="shared" si="24"/>
        <v>273.14999999999998</v>
      </c>
      <c r="F275" s="2">
        <v>288</v>
      </c>
      <c r="G275" s="2">
        <f t="shared" si="25"/>
        <v>311.14999999999998</v>
      </c>
      <c r="H275" s="9">
        <v>789</v>
      </c>
      <c r="I275" s="9">
        <v>772</v>
      </c>
      <c r="J275" s="78">
        <v>793.42149532710289</v>
      </c>
      <c r="K275" s="9">
        <f t="shared" si="26"/>
        <v>804.32646292969469</v>
      </c>
      <c r="L275" s="9">
        <v>2000</v>
      </c>
      <c r="M275" s="9">
        <v>2000</v>
      </c>
      <c r="N275" s="9">
        <f t="shared" si="27"/>
        <v>0</v>
      </c>
      <c r="O275" s="9">
        <f t="shared" si="28"/>
        <v>0</v>
      </c>
      <c r="P275" s="9">
        <f t="shared" si="29"/>
        <v>0</v>
      </c>
    </row>
    <row r="276" spans="1:16">
      <c r="A276" s="2"/>
      <c r="B276" s="7"/>
      <c r="C276" s="6"/>
      <c r="D276" s="5"/>
      <c r="E276" s="2">
        <f t="shared" si="24"/>
        <v>273.14999999999998</v>
      </c>
      <c r="F276" s="2">
        <v>288</v>
      </c>
      <c r="G276" s="2">
        <f t="shared" si="25"/>
        <v>311.14999999999998</v>
      </c>
      <c r="H276" s="9">
        <v>789</v>
      </c>
      <c r="I276" s="9">
        <v>772</v>
      </c>
      <c r="J276" s="78">
        <v>793.42149532710289</v>
      </c>
      <c r="K276" s="9">
        <f t="shared" si="26"/>
        <v>804.32646292969469</v>
      </c>
      <c r="L276" s="9">
        <v>2000</v>
      </c>
      <c r="M276" s="9">
        <v>2000</v>
      </c>
      <c r="N276" s="9">
        <f t="shared" si="27"/>
        <v>0</v>
      </c>
      <c r="O276" s="9">
        <f t="shared" si="28"/>
        <v>0</v>
      </c>
      <c r="P276" s="9">
        <f t="shared" si="29"/>
        <v>0</v>
      </c>
    </row>
    <row r="277" spans="1:16">
      <c r="A277" s="2"/>
      <c r="B277" s="7"/>
      <c r="C277" s="6"/>
      <c r="D277" s="5"/>
      <c r="E277" s="2">
        <f t="shared" si="24"/>
        <v>273.14999999999998</v>
      </c>
      <c r="F277" s="2">
        <v>288</v>
      </c>
      <c r="G277" s="2">
        <f t="shared" si="25"/>
        <v>311.14999999999998</v>
      </c>
      <c r="H277" s="9">
        <v>789</v>
      </c>
      <c r="I277" s="9">
        <v>772</v>
      </c>
      <c r="J277" s="78">
        <v>793.42149532710289</v>
      </c>
      <c r="K277" s="9">
        <f t="shared" si="26"/>
        <v>804.32646292969469</v>
      </c>
      <c r="L277" s="9">
        <v>2000</v>
      </c>
      <c r="M277" s="9">
        <v>2000</v>
      </c>
      <c r="N277" s="9">
        <f t="shared" si="27"/>
        <v>0</v>
      </c>
      <c r="O277" s="9">
        <f t="shared" si="28"/>
        <v>0</v>
      </c>
      <c r="P277" s="9">
        <f t="shared" si="29"/>
        <v>0</v>
      </c>
    </row>
    <row r="278" spans="1:16">
      <c r="A278" s="2"/>
      <c r="B278" s="7"/>
      <c r="C278" s="6"/>
      <c r="D278" s="5"/>
      <c r="E278" s="2">
        <f t="shared" si="24"/>
        <v>273.14999999999998</v>
      </c>
      <c r="F278" s="2">
        <v>288</v>
      </c>
      <c r="G278" s="2">
        <f t="shared" si="25"/>
        <v>311.14999999999998</v>
      </c>
      <c r="H278" s="9">
        <v>789</v>
      </c>
      <c r="I278" s="9">
        <v>772</v>
      </c>
      <c r="J278" s="78">
        <v>793.42149532710289</v>
      </c>
      <c r="K278" s="9">
        <f t="shared" si="26"/>
        <v>804.32646292969469</v>
      </c>
      <c r="L278" s="9">
        <v>2000</v>
      </c>
      <c r="M278" s="9">
        <v>2000</v>
      </c>
      <c r="N278" s="9">
        <f t="shared" si="27"/>
        <v>0</v>
      </c>
      <c r="O278" s="9">
        <f t="shared" si="28"/>
        <v>0</v>
      </c>
      <c r="P278" s="9">
        <f t="shared" si="29"/>
        <v>0</v>
      </c>
    </row>
    <row r="279" spans="1:16">
      <c r="A279" s="2"/>
      <c r="B279" s="7"/>
      <c r="C279" s="6"/>
      <c r="D279" s="5"/>
      <c r="E279" s="2">
        <f t="shared" si="24"/>
        <v>273.14999999999998</v>
      </c>
      <c r="F279" s="2">
        <v>288</v>
      </c>
      <c r="G279" s="2">
        <f t="shared" si="25"/>
        <v>311.14999999999998</v>
      </c>
      <c r="H279" s="9">
        <v>789</v>
      </c>
      <c r="I279" s="9">
        <v>772</v>
      </c>
      <c r="J279" s="78">
        <v>793.42149532710289</v>
      </c>
      <c r="K279" s="9">
        <f t="shared" si="26"/>
        <v>804.32646292969469</v>
      </c>
      <c r="L279" s="9">
        <v>2000</v>
      </c>
      <c r="M279" s="9">
        <v>2000</v>
      </c>
      <c r="N279" s="9">
        <f t="shared" si="27"/>
        <v>0</v>
      </c>
      <c r="O279" s="9">
        <f t="shared" si="28"/>
        <v>0</v>
      </c>
      <c r="P279" s="9">
        <f t="shared" si="29"/>
        <v>0</v>
      </c>
    </row>
    <row r="280" spans="1:16">
      <c r="A280" s="2"/>
      <c r="B280" s="7"/>
      <c r="C280" s="6"/>
      <c r="D280" s="5"/>
      <c r="E280" s="2">
        <f t="shared" si="24"/>
        <v>273.14999999999998</v>
      </c>
      <c r="F280" s="2">
        <v>288</v>
      </c>
      <c r="G280" s="2">
        <f t="shared" si="25"/>
        <v>311.14999999999998</v>
      </c>
      <c r="H280" s="9">
        <v>789</v>
      </c>
      <c r="I280" s="9">
        <v>772</v>
      </c>
      <c r="J280" s="78">
        <v>793.42149532710289</v>
      </c>
      <c r="K280" s="9">
        <f t="shared" si="26"/>
        <v>804.32646292969469</v>
      </c>
      <c r="L280" s="9">
        <v>2000</v>
      </c>
      <c r="M280" s="9">
        <v>2000</v>
      </c>
      <c r="N280" s="9">
        <f t="shared" si="27"/>
        <v>0</v>
      </c>
      <c r="O280" s="9">
        <f t="shared" si="28"/>
        <v>0</v>
      </c>
      <c r="P280" s="9">
        <f t="shared" si="29"/>
        <v>0</v>
      </c>
    </row>
    <row r="281" spans="1:16">
      <c r="A281" s="2"/>
      <c r="B281" s="7"/>
      <c r="C281" s="6"/>
      <c r="D281" s="5"/>
      <c r="E281" s="2">
        <f t="shared" si="24"/>
        <v>273.14999999999998</v>
      </c>
      <c r="F281" s="2">
        <v>288</v>
      </c>
      <c r="G281" s="2">
        <f t="shared" si="25"/>
        <v>311.14999999999998</v>
      </c>
      <c r="H281" s="9">
        <v>789</v>
      </c>
      <c r="I281" s="9">
        <v>772</v>
      </c>
      <c r="J281" s="78">
        <v>793.42149532710289</v>
      </c>
      <c r="K281" s="9">
        <f t="shared" si="26"/>
        <v>804.32646292969469</v>
      </c>
      <c r="L281" s="9">
        <v>2000</v>
      </c>
      <c r="M281" s="9">
        <v>2000</v>
      </c>
      <c r="N281" s="9">
        <f t="shared" si="27"/>
        <v>0</v>
      </c>
      <c r="O281" s="9">
        <f t="shared" si="28"/>
        <v>0</v>
      </c>
      <c r="P281" s="9">
        <f t="shared" si="29"/>
        <v>0</v>
      </c>
    </row>
    <row r="282" spans="1:16">
      <c r="A282" s="2"/>
      <c r="B282" s="7"/>
      <c r="C282" s="6"/>
      <c r="D282" s="5"/>
      <c r="E282" s="2">
        <f t="shared" si="24"/>
        <v>273.14999999999998</v>
      </c>
      <c r="F282" s="2">
        <v>288</v>
      </c>
      <c r="G282" s="2">
        <f t="shared" si="25"/>
        <v>311.14999999999998</v>
      </c>
      <c r="H282" s="9">
        <v>789</v>
      </c>
      <c r="I282" s="9">
        <v>772</v>
      </c>
      <c r="J282" s="78">
        <v>793.42149532710289</v>
      </c>
      <c r="K282" s="9">
        <f t="shared" si="26"/>
        <v>804.32646292969469</v>
      </c>
      <c r="L282" s="9">
        <v>2000</v>
      </c>
      <c r="M282" s="9">
        <v>2000</v>
      </c>
      <c r="N282" s="9">
        <f t="shared" si="27"/>
        <v>0</v>
      </c>
      <c r="O282" s="9">
        <f t="shared" si="28"/>
        <v>0</v>
      </c>
      <c r="P282" s="9">
        <f t="shared" si="29"/>
        <v>0</v>
      </c>
    </row>
    <row r="283" spans="1:16">
      <c r="A283" s="2"/>
      <c r="B283" s="7"/>
      <c r="C283" s="6"/>
      <c r="D283" s="5"/>
      <c r="E283" s="2">
        <f t="shared" si="24"/>
        <v>273.14999999999998</v>
      </c>
      <c r="F283" s="2">
        <v>288</v>
      </c>
      <c r="G283" s="2">
        <f t="shared" si="25"/>
        <v>311.14999999999998</v>
      </c>
      <c r="H283" s="9">
        <v>789</v>
      </c>
      <c r="I283" s="9">
        <v>772</v>
      </c>
      <c r="J283" s="78">
        <v>793.42149532710289</v>
      </c>
      <c r="K283" s="9">
        <f t="shared" si="26"/>
        <v>804.32646292969469</v>
      </c>
      <c r="L283" s="9">
        <v>2000</v>
      </c>
      <c r="M283" s="9">
        <v>2000</v>
      </c>
      <c r="N283" s="9">
        <f t="shared" si="27"/>
        <v>0</v>
      </c>
      <c r="O283" s="9">
        <f t="shared" si="28"/>
        <v>0</v>
      </c>
      <c r="P283" s="9">
        <f t="shared" si="29"/>
        <v>0</v>
      </c>
    </row>
    <row r="284" spans="1:16">
      <c r="A284" s="2"/>
      <c r="B284" s="7"/>
      <c r="C284" s="6"/>
      <c r="D284" s="5"/>
      <c r="E284" s="2">
        <f t="shared" si="24"/>
        <v>273.14999999999998</v>
      </c>
      <c r="F284" s="2">
        <v>288</v>
      </c>
      <c r="G284" s="2">
        <f t="shared" si="25"/>
        <v>311.14999999999998</v>
      </c>
      <c r="H284" s="9">
        <v>789</v>
      </c>
      <c r="I284" s="9">
        <v>772</v>
      </c>
      <c r="J284" s="78">
        <v>793.42149532710289</v>
      </c>
      <c r="K284" s="9">
        <f t="shared" si="26"/>
        <v>804.32646292969469</v>
      </c>
      <c r="L284" s="9">
        <v>2000</v>
      </c>
      <c r="M284" s="9">
        <v>2000</v>
      </c>
      <c r="N284" s="9">
        <f t="shared" si="27"/>
        <v>0</v>
      </c>
      <c r="O284" s="9">
        <f t="shared" si="28"/>
        <v>0</v>
      </c>
      <c r="P284" s="9">
        <f t="shared" si="29"/>
        <v>0</v>
      </c>
    </row>
    <row r="285" spans="1:16">
      <c r="A285" s="2"/>
      <c r="B285" s="7"/>
      <c r="C285" s="6"/>
      <c r="D285" s="5"/>
      <c r="E285" s="2">
        <f t="shared" si="24"/>
        <v>273.14999999999998</v>
      </c>
      <c r="F285" s="2">
        <v>288</v>
      </c>
      <c r="G285" s="2">
        <f t="shared" si="25"/>
        <v>311.14999999999998</v>
      </c>
      <c r="H285" s="9">
        <v>789</v>
      </c>
      <c r="I285" s="9">
        <v>772</v>
      </c>
      <c r="J285" s="78">
        <v>793.42149532710289</v>
      </c>
      <c r="K285" s="9">
        <f t="shared" si="26"/>
        <v>804.32646292969469</v>
      </c>
      <c r="L285" s="9">
        <v>2000</v>
      </c>
      <c r="M285" s="9">
        <v>2000</v>
      </c>
      <c r="N285" s="9">
        <f t="shared" si="27"/>
        <v>0</v>
      </c>
      <c r="O285" s="9">
        <f t="shared" si="28"/>
        <v>0</v>
      </c>
      <c r="P285" s="9">
        <f t="shared" si="29"/>
        <v>0</v>
      </c>
    </row>
    <row r="286" spans="1:16">
      <c r="A286" s="2"/>
      <c r="B286" s="7"/>
      <c r="C286" s="6"/>
      <c r="D286" s="5"/>
      <c r="E286" s="2">
        <f t="shared" si="24"/>
        <v>273.14999999999998</v>
      </c>
      <c r="F286" s="2">
        <v>288</v>
      </c>
      <c r="G286" s="2">
        <f t="shared" si="25"/>
        <v>311.14999999999998</v>
      </c>
      <c r="H286" s="9">
        <v>789</v>
      </c>
      <c r="I286" s="9">
        <v>772</v>
      </c>
      <c r="J286" s="78">
        <v>793.42149532710289</v>
      </c>
      <c r="K286" s="9">
        <f t="shared" si="26"/>
        <v>804.32646292969469</v>
      </c>
      <c r="L286" s="9">
        <v>2000</v>
      </c>
      <c r="M286" s="9">
        <v>2000</v>
      </c>
      <c r="N286" s="9">
        <f t="shared" si="27"/>
        <v>0</v>
      </c>
      <c r="O286" s="9">
        <f t="shared" si="28"/>
        <v>0</v>
      </c>
      <c r="P286" s="9">
        <f t="shared" si="29"/>
        <v>0</v>
      </c>
    </row>
    <row r="287" spans="1:16">
      <c r="A287" s="2"/>
      <c r="B287" s="7"/>
      <c r="C287" s="6"/>
      <c r="D287" s="5"/>
      <c r="E287" s="2">
        <f t="shared" si="24"/>
        <v>273.14999999999998</v>
      </c>
      <c r="F287" s="2">
        <v>288</v>
      </c>
      <c r="G287" s="2">
        <f t="shared" si="25"/>
        <v>311.14999999999998</v>
      </c>
      <c r="H287" s="9">
        <v>789</v>
      </c>
      <c r="I287" s="9">
        <v>772</v>
      </c>
      <c r="J287" s="78">
        <v>793.42149532710289</v>
      </c>
      <c r="K287" s="9">
        <f t="shared" si="26"/>
        <v>804.32646292969469</v>
      </c>
      <c r="L287" s="9">
        <v>2000</v>
      </c>
      <c r="M287" s="9">
        <v>2000</v>
      </c>
      <c r="N287" s="9">
        <f t="shared" si="27"/>
        <v>0</v>
      </c>
      <c r="O287" s="9">
        <f t="shared" si="28"/>
        <v>0</v>
      </c>
      <c r="P287" s="9">
        <f t="shared" si="29"/>
        <v>0</v>
      </c>
    </row>
    <row r="288" spans="1:16">
      <c r="A288" s="2"/>
      <c r="B288" s="7"/>
      <c r="C288" s="6"/>
      <c r="D288" s="5"/>
      <c r="E288" s="2">
        <f t="shared" si="24"/>
        <v>273.14999999999998</v>
      </c>
      <c r="F288" s="2">
        <v>288</v>
      </c>
      <c r="G288" s="2">
        <f t="shared" si="25"/>
        <v>311.14999999999998</v>
      </c>
      <c r="H288" s="9">
        <v>789</v>
      </c>
      <c r="I288" s="9">
        <v>772</v>
      </c>
      <c r="J288" s="78">
        <v>793.42149532710289</v>
      </c>
      <c r="K288" s="9">
        <f t="shared" si="26"/>
        <v>804.32646292969469</v>
      </c>
      <c r="L288" s="9">
        <v>2000</v>
      </c>
      <c r="M288" s="9">
        <v>2000</v>
      </c>
      <c r="N288" s="9">
        <f t="shared" si="27"/>
        <v>0</v>
      </c>
      <c r="O288" s="9">
        <f t="shared" si="28"/>
        <v>0</v>
      </c>
      <c r="P288" s="9">
        <f t="shared" si="29"/>
        <v>0</v>
      </c>
    </row>
    <row r="289" spans="1:16">
      <c r="A289" s="2"/>
      <c r="B289" s="7"/>
      <c r="C289" s="6"/>
      <c r="D289" s="5"/>
      <c r="E289" s="2">
        <f t="shared" si="24"/>
        <v>273.14999999999998</v>
      </c>
      <c r="F289" s="2">
        <v>288</v>
      </c>
      <c r="G289" s="2">
        <f t="shared" si="25"/>
        <v>311.14999999999998</v>
      </c>
      <c r="H289" s="9">
        <v>789</v>
      </c>
      <c r="I289" s="9">
        <v>772</v>
      </c>
      <c r="J289" s="78">
        <v>793.42149532710289</v>
      </c>
      <c r="K289" s="9">
        <f t="shared" si="26"/>
        <v>804.32646292969469</v>
      </c>
      <c r="L289" s="9">
        <v>2000</v>
      </c>
      <c r="M289" s="9">
        <v>2000</v>
      </c>
      <c r="N289" s="9">
        <f t="shared" si="27"/>
        <v>0</v>
      </c>
      <c r="O289" s="9">
        <f t="shared" si="28"/>
        <v>0</v>
      </c>
      <c r="P289" s="9">
        <f t="shared" si="29"/>
        <v>0</v>
      </c>
    </row>
    <row r="290" spans="1:16">
      <c r="A290" s="2"/>
      <c r="B290" s="7"/>
      <c r="C290" s="6"/>
      <c r="D290" s="5"/>
      <c r="E290" s="2">
        <f t="shared" si="24"/>
        <v>273.14999999999998</v>
      </c>
      <c r="F290" s="2">
        <v>288</v>
      </c>
      <c r="G290" s="2">
        <f t="shared" si="25"/>
        <v>311.14999999999998</v>
      </c>
      <c r="H290" s="9">
        <v>789</v>
      </c>
      <c r="I290" s="9">
        <v>772</v>
      </c>
      <c r="J290" s="78">
        <v>793.42149532710289</v>
      </c>
      <c r="K290" s="9">
        <f t="shared" si="26"/>
        <v>804.32646292969469</v>
      </c>
      <c r="L290" s="9">
        <v>2000</v>
      </c>
      <c r="M290" s="9">
        <v>2000</v>
      </c>
      <c r="N290" s="9">
        <f t="shared" si="27"/>
        <v>0</v>
      </c>
      <c r="O290" s="9">
        <f t="shared" si="28"/>
        <v>0</v>
      </c>
      <c r="P290" s="9">
        <f t="shared" si="29"/>
        <v>0</v>
      </c>
    </row>
    <row r="291" spans="1:16">
      <c r="A291" s="2"/>
      <c r="B291" s="7"/>
      <c r="C291" s="6"/>
      <c r="D291" s="5"/>
      <c r="E291" s="2">
        <f t="shared" si="24"/>
        <v>273.14999999999998</v>
      </c>
      <c r="F291" s="2">
        <v>288</v>
      </c>
      <c r="G291" s="2">
        <f t="shared" si="25"/>
        <v>311.14999999999998</v>
      </c>
      <c r="H291" s="9">
        <v>789</v>
      </c>
      <c r="I291" s="9">
        <v>772</v>
      </c>
      <c r="J291" s="78">
        <v>793.42149532710289</v>
      </c>
      <c r="K291" s="9">
        <f t="shared" si="26"/>
        <v>804.32646292969469</v>
      </c>
      <c r="L291" s="9">
        <v>2000</v>
      </c>
      <c r="M291" s="9">
        <v>2000</v>
      </c>
      <c r="N291" s="9">
        <f t="shared" si="27"/>
        <v>0</v>
      </c>
      <c r="O291" s="9">
        <f t="shared" si="28"/>
        <v>0</v>
      </c>
      <c r="P291" s="9">
        <f t="shared" si="29"/>
        <v>0</v>
      </c>
    </row>
    <row r="292" spans="1:16">
      <c r="A292" s="2"/>
      <c r="B292" s="7"/>
      <c r="C292" s="6"/>
      <c r="D292" s="5"/>
      <c r="E292" s="2">
        <f t="shared" si="24"/>
        <v>273.14999999999998</v>
      </c>
      <c r="F292" s="2">
        <v>288</v>
      </c>
      <c r="G292" s="2">
        <f t="shared" si="25"/>
        <v>311.14999999999998</v>
      </c>
      <c r="H292" s="9">
        <v>789</v>
      </c>
      <c r="I292" s="9">
        <v>772</v>
      </c>
      <c r="J292" s="78">
        <v>793.42149532710289</v>
      </c>
      <c r="K292" s="9">
        <f t="shared" si="26"/>
        <v>804.32646292969469</v>
      </c>
      <c r="L292" s="9">
        <v>2000</v>
      </c>
      <c r="M292" s="9">
        <v>2000</v>
      </c>
      <c r="N292" s="9">
        <f t="shared" si="27"/>
        <v>0</v>
      </c>
      <c r="O292" s="9">
        <f t="shared" si="28"/>
        <v>0</v>
      </c>
      <c r="P292" s="9">
        <f t="shared" si="29"/>
        <v>0</v>
      </c>
    </row>
    <row r="293" spans="1:16">
      <c r="A293" s="2"/>
      <c r="B293" s="7"/>
      <c r="C293" s="6"/>
      <c r="D293" s="5"/>
      <c r="E293" s="2">
        <f t="shared" si="24"/>
        <v>273.14999999999998</v>
      </c>
      <c r="F293" s="2">
        <v>288</v>
      </c>
      <c r="G293" s="2">
        <f t="shared" si="25"/>
        <v>311.14999999999998</v>
      </c>
      <c r="H293" s="9">
        <v>789</v>
      </c>
      <c r="I293" s="9">
        <v>772</v>
      </c>
      <c r="J293" s="78">
        <v>793.42149532710289</v>
      </c>
      <c r="K293" s="9">
        <f t="shared" si="26"/>
        <v>804.32646292969469</v>
      </c>
      <c r="L293" s="9">
        <v>2000</v>
      </c>
      <c r="M293" s="9">
        <v>2000</v>
      </c>
      <c r="N293" s="9">
        <f t="shared" si="27"/>
        <v>0</v>
      </c>
      <c r="O293" s="9">
        <f t="shared" si="28"/>
        <v>0</v>
      </c>
      <c r="P293" s="9">
        <f t="shared" si="29"/>
        <v>0</v>
      </c>
    </row>
    <row r="294" spans="1:16">
      <c r="A294" s="2"/>
      <c r="B294" s="7"/>
      <c r="C294" s="6"/>
      <c r="D294" s="5"/>
      <c r="E294" s="2">
        <f t="shared" si="24"/>
        <v>273.14999999999998</v>
      </c>
      <c r="F294" s="2">
        <v>288</v>
      </c>
      <c r="G294" s="2">
        <f t="shared" si="25"/>
        <v>311.14999999999998</v>
      </c>
      <c r="H294" s="9">
        <v>789</v>
      </c>
      <c r="I294" s="9">
        <v>772</v>
      </c>
      <c r="J294" s="78">
        <v>793.42149532710289</v>
      </c>
      <c r="K294" s="9">
        <f t="shared" si="26"/>
        <v>804.32646292969469</v>
      </c>
      <c r="L294" s="9">
        <v>2000</v>
      </c>
      <c r="M294" s="9">
        <v>2000</v>
      </c>
      <c r="N294" s="9">
        <f t="shared" si="27"/>
        <v>0</v>
      </c>
      <c r="O294" s="9">
        <f t="shared" si="28"/>
        <v>0</v>
      </c>
      <c r="P294" s="9">
        <f t="shared" si="29"/>
        <v>0</v>
      </c>
    </row>
    <row r="295" spans="1:16">
      <c r="A295" s="2"/>
      <c r="B295" s="7"/>
      <c r="C295" s="6"/>
      <c r="D295" s="5"/>
      <c r="E295" s="2">
        <f t="shared" si="24"/>
        <v>273.14999999999998</v>
      </c>
      <c r="F295" s="2">
        <v>288</v>
      </c>
      <c r="G295" s="2">
        <f t="shared" si="25"/>
        <v>311.14999999999998</v>
      </c>
      <c r="H295" s="9">
        <v>789</v>
      </c>
      <c r="I295" s="9">
        <v>772</v>
      </c>
      <c r="J295" s="78">
        <v>793.42149532710289</v>
      </c>
      <c r="K295" s="9">
        <f t="shared" si="26"/>
        <v>804.32646292969469</v>
      </c>
      <c r="L295" s="9">
        <v>2000</v>
      </c>
      <c r="M295" s="9">
        <v>2000</v>
      </c>
      <c r="N295" s="9">
        <f t="shared" si="27"/>
        <v>0</v>
      </c>
      <c r="O295" s="9">
        <f t="shared" si="28"/>
        <v>0</v>
      </c>
      <c r="P295" s="9">
        <f t="shared" si="29"/>
        <v>0</v>
      </c>
    </row>
    <row r="296" spans="1:16">
      <c r="A296" s="2"/>
      <c r="B296" s="7"/>
      <c r="C296" s="6"/>
      <c r="D296" s="5"/>
      <c r="E296" s="2">
        <f t="shared" si="24"/>
        <v>273.14999999999998</v>
      </c>
      <c r="F296" s="2">
        <v>288</v>
      </c>
      <c r="G296" s="2">
        <f t="shared" si="25"/>
        <v>311.14999999999998</v>
      </c>
      <c r="H296" s="9">
        <v>789</v>
      </c>
      <c r="I296" s="9">
        <v>772</v>
      </c>
      <c r="J296" s="78">
        <v>793.42149532710289</v>
      </c>
      <c r="K296" s="9">
        <f t="shared" si="26"/>
        <v>804.32646292969469</v>
      </c>
      <c r="L296" s="9">
        <v>2000</v>
      </c>
      <c r="M296" s="9">
        <v>2000</v>
      </c>
      <c r="N296" s="9">
        <f t="shared" si="27"/>
        <v>0</v>
      </c>
      <c r="O296" s="9">
        <f t="shared" si="28"/>
        <v>0</v>
      </c>
      <c r="P296" s="9">
        <f t="shared" si="29"/>
        <v>0</v>
      </c>
    </row>
    <row r="297" spans="1:16">
      <c r="A297" s="2"/>
      <c r="B297" s="7"/>
      <c r="C297" s="6"/>
      <c r="D297" s="5"/>
      <c r="E297" s="2">
        <f t="shared" si="24"/>
        <v>273.14999999999998</v>
      </c>
      <c r="F297" s="2">
        <v>288</v>
      </c>
      <c r="G297" s="2">
        <f t="shared" si="25"/>
        <v>311.14999999999998</v>
      </c>
      <c r="H297" s="9">
        <v>789</v>
      </c>
      <c r="I297" s="9">
        <v>772</v>
      </c>
      <c r="J297" s="78">
        <v>793.42149532710289</v>
      </c>
      <c r="K297" s="9">
        <f t="shared" si="26"/>
        <v>804.32646292969469</v>
      </c>
      <c r="L297" s="9">
        <v>2000</v>
      </c>
      <c r="M297" s="9">
        <v>2000</v>
      </c>
      <c r="N297" s="9">
        <f t="shared" si="27"/>
        <v>0</v>
      </c>
      <c r="O297" s="9">
        <f t="shared" si="28"/>
        <v>0</v>
      </c>
      <c r="P297" s="9">
        <f t="shared" si="29"/>
        <v>0</v>
      </c>
    </row>
    <row r="298" spans="1:16">
      <c r="A298" s="2"/>
      <c r="B298" s="7"/>
      <c r="C298" s="6"/>
      <c r="D298" s="5"/>
      <c r="E298" s="2">
        <f t="shared" si="24"/>
        <v>273.14999999999998</v>
      </c>
      <c r="F298" s="2">
        <v>288</v>
      </c>
      <c r="G298" s="2">
        <f t="shared" si="25"/>
        <v>311.14999999999998</v>
      </c>
      <c r="H298" s="9">
        <v>789</v>
      </c>
      <c r="I298" s="9">
        <v>772</v>
      </c>
      <c r="J298" s="78">
        <v>793.42149532710289</v>
      </c>
      <c r="K298" s="9">
        <f t="shared" si="26"/>
        <v>804.32646292969469</v>
      </c>
      <c r="L298" s="9">
        <v>2000</v>
      </c>
      <c r="M298" s="9">
        <v>2000</v>
      </c>
      <c r="N298" s="9">
        <f t="shared" si="27"/>
        <v>0</v>
      </c>
      <c r="O298" s="9">
        <f t="shared" si="28"/>
        <v>0</v>
      </c>
      <c r="P298" s="9">
        <f t="shared" si="29"/>
        <v>0</v>
      </c>
    </row>
    <row r="299" spans="1:16">
      <c r="A299" s="2"/>
      <c r="B299" s="7"/>
      <c r="C299" s="6"/>
      <c r="D299" s="5"/>
      <c r="E299" s="2">
        <f t="shared" si="24"/>
        <v>273.14999999999998</v>
      </c>
      <c r="F299" s="2">
        <v>288</v>
      </c>
      <c r="G299" s="2">
        <f t="shared" si="25"/>
        <v>311.14999999999998</v>
      </c>
      <c r="H299" s="9">
        <v>789</v>
      </c>
      <c r="I299" s="9">
        <v>772</v>
      </c>
      <c r="J299" s="78">
        <v>793.42149532710289</v>
      </c>
      <c r="K299" s="9">
        <f t="shared" si="26"/>
        <v>804.32646292969469</v>
      </c>
      <c r="L299" s="9">
        <v>2000</v>
      </c>
      <c r="M299" s="9">
        <v>2000</v>
      </c>
      <c r="N299" s="9">
        <f t="shared" si="27"/>
        <v>0</v>
      </c>
      <c r="O299" s="9">
        <f t="shared" si="28"/>
        <v>0</v>
      </c>
      <c r="P299" s="9">
        <f t="shared" si="29"/>
        <v>0</v>
      </c>
    </row>
    <row r="300" spans="1:16">
      <c r="A300" s="2"/>
      <c r="B300" s="7"/>
      <c r="C300" s="6"/>
      <c r="D300" s="5"/>
      <c r="E300" s="2">
        <f t="shared" si="24"/>
        <v>273.14999999999998</v>
      </c>
      <c r="F300" s="2">
        <v>288</v>
      </c>
      <c r="G300" s="2">
        <f t="shared" si="25"/>
        <v>311.14999999999998</v>
      </c>
      <c r="H300" s="9">
        <v>789</v>
      </c>
      <c r="I300" s="9">
        <v>772</v>
      </c>
      <c r="J300" s="78">
        <v>793.42149532710289</v>
      </c>
      <c r="K300" s="9">
        <f t="shared" si="26"/>
        <v>804.32646292969469</v>
      </c>
      <c r="L300" s="9">
        <v>2000</v>
      </c>
      <c r="M300" s="9">
        <v>2000</v>
      </c>
      <c r="N300" s="9">
        <f t="shared" si="27"/>
        <v>0</v>
      </c>
      <c r="O300" s="9">
        <f t="shared" si="28"/>
        <v>0</v>
      </c>
      <c r="P300" s="9">
        <f t="shared" si="29"/>
        <v>0</v>
      </c>
    </row>
    <row r="301" spans="1:16">
      <c r="A301" s="2"/>
      <c r="B301" s="7"/>
      <c r="C301" s="6"/>
      <c r="D301" s="5"/>
      <c r="E301" s="2">
        <f t="shared" si="24"/>
        <v>273.14999999999998</v>
      </c>
      <c r="F301" s="2">
        <v>288</v>
      </c>
      <c r="G301" s="2">
        <f t="shared" si="25"/>
        <v>311.14999999999998</v>
      </c>
      <c r="H301" s="9">
        <v>789</v>
      </c>
      <c r="I301" s="9">
        <v>772</v>
      </c>
      <c r="J301" s="78">
        <v>793.42149532710289</v>
      </c>
      <c r="K301" s="9">
        <f t="shared" si="26"/>
        <v>804.32646292969469</v>
      </c>
      <c r="L301" s="9">
        <v>2000</v>
      </c>
      <c r="M301" s="9">
        <v>2000</v>
      </c>
      <c r="N301" s="9">
        <f t="shared" si="27"/>
        <v>0</v>
      </c>
      <c r="O301" s="9">
        <f t="shared" si="28"/>
        <v>0</v>
      </c>
      <c r="P301" s="9">
        <f t="shared" si="29"/>
        <v>0</v>
      </c>
    </row>
    <row r="302" spans="1:16">
      <c r="A302" s="2"/>
      <c r="B302" s="7"/>
      <c r="C302" s="6"/>
      <c r="D302" s="5"/>
      <c r="E302" s="2">
        <f t="shared" si="24"/>
        <v>273.14999999999998</v>
      </c>
      <c r="F302" s="2">
        <v>288</v>
      </c>
      <c r="G302" s="2">
        <f t="shared" si="25"/>
        <v>311.14999999999998</v>
      </c>
      <c r="H302" s="9">
        <v>789</v>
      </c>
      <c r="I302" s="9">
        <v>772</v>
      </c>
      <c r="J302" s="78">
        <v>793.42149532710289</v>
      </c>
      <c r="K302" s="9">
        <f t="shared" si="26"/>
        <v>804.32646292969469</v>
      </c>
      <c r="L302" s="9">
        <v>2000</v>
      </c>
      <c r="M302" s="9">
        <v>2000</v>
      </c>
      <c r="N302" s="9">
        <f t="shared" si="27"/>
        <v>0</v>
      </c>
      <c r="O302" s="9">
        <f t="shared" si="28"/>
        <v>0</v>
      </c>
      <c r="P302" s="9">
        <f t="shared" si="29"/>
        <v>0</v>
      </c>
    </row>
    <row r="303" spans="1:16">
      <c r="A303" s="2"/>
      <c r="B303" s="7"/>
      <c r="C303" s="6"/>
      <c r="D303" s="5"/>
      <c r="E303" s="2">
        <f t="shared" si="24"/>
        <v>273.14999999999998</v>
      </c>
      <c r="F303" s="2">
        <v>288</v>
      </c>
      <c r="G303" s="2">
        <f t="shared" si="25"/>
        <v>311.14999999999998</v>
      </c>
      <c r="H303" s="9">
        <v>789</v>
      </c>
      <c r="I303" s="9">
        <v>772</v>
      </c>
      <c r="J303" s="78">
        <v>793.42149532710289</v>
      </c>
      <c r="K303" s="9">
        <f t="shared" si="26"/>
        <v>804.32646292969469</v>
      </c>
      <c r="L303" s="9">
        <v>2000</v>
      </c>
      <c r="M303" s="9">
        <v>2000</v>
      </c>
      <c r="N303" s="9">
        <f t="shared" si="27"/>
        <v>0</v>
      </c>
      <c r="O303" s="9">
        <f t="shared" si="28"/>
        <v>0</v>
      </c>
      <c r="P303" s="9">
        <f t="shared" si="29"/>
        <v>0</v>
      </c>
    </row>
    <row r="304" spans="1:16">
      <c r="A304" s="2"/>
      <c r="B304" s="7"/>
      <c r="C304" s="6"/>
      <c r="D304" s="5"/>
      <c r="E304" s="2">
        <f t="shared" si="24"/>
        <v>273.14999999999998</v>
      </c>
      <c r="F304" s="2">
        <v>288</v>
      </c>
      <c r="G304" s="2">
        <f t="shared" si="25"/>
        <v>311.14999999999998</v>
      </c>
      <c r="H304" s="9">
        <v>789</v>
      </c>
      <c r="I304" s="9">
        <v>772</v>
      </c>
      <c r="J304" s="78">
        <v>793.42149532710289</v>
      </c>
      <c r="K304" s="9">
        <f t="shared" si="26"/>
        <v>804.32646292969469</v>
      </c>
      <c r="L304" s="9">
        <v>2000</v>
      </c>
      <c r="M304" s="9">
        <v>2000</v>
      </c>
      <c r="N304" s="9">
        <f t="shared" si="27"/>
        <v>0</v>
      </c>
      <c r="O304" s="9">
        <f t="shared" si="28"/>
        <v>0</v>
      </c>
      <c r="P304" s="9">
        <f t="shared" si="29"/>
        <v>0</v>
      </c>
    </row>
    <row r="305" spans="1:16">
      <c r="A305" s="2"/>
      <c r="B305" s="7"/>
      <c r="C305" s="6"/>
      <c r="D305" s="5"/>
      <c r="E305" s="2">
        <f t="shared" si="24"/>
        <v>273.14999999999998</v>
      </c>
      <c r="F305" s="2">
        <v>288</v>
      </c>
      <c r="G305" s="2">
        <f t="shared" si="25"/>
        <v>311.14999999999998</v>
      </c>
      <c r="H305" s="9">
        <v>789</v>
      </c>
      <c r="I305" s="9">
        <v>772</v>
      </c>
      <c r="J305" s="78">
        <v>793.42149532710289</v>
      </c>
      <c r="K305" s="9">
        <f t="shared" si="26"/>
        <v>804.32646292969469</v>
      </c>
      <c r="L305" s="9">
        <v>2000</v>
      </c>
      <c r="M305" s="9">
        <v>2000</v>
      </c>
      <c r="N305" s="9">
        <f t="shared" si="27"/>
        <v>0</v>
      </c>
      <c r="O305" s="9">
        <f t="shared" si="28"/>
        <v>0</v>
      </c>
      <c r="P305" s="9">
        <f t="shared" si="29"/>
        <v>0</v>
      </c>
    </row>
    <row r="306" spans="1:16">
      <c r="A306" s="2"/>
      <c r="B306" s="7"/>
      <c r="C306" s="6"/>
      <c r="D306" s="5"/>
      <c r="E306" s="2">
        <f t="shared" si="24"/>
        <v>273.14999999999998</v>
      </c>
      <c r="F306" s="2">
        <v>288</v>
      </c>
      <c r="G306" s="2">
        <f t="shared" si="25"/>
        <v>311.14999999999998</v>
      </c>
      <c r="H306" s="9">
        <v>789</v>
      </c>
      <c r="I306" s="9">
        <v>772</v>
      </c>
      <c r="J306" s="78">
        <v>793.42149532710289</v>
      </c>
      <c r="K306" s="9">
        <f t="shared" si="26"/>
        <v>804.32646292969469</v>
      </c>
      <c r="L306" s="9">
        <v>2000</v>
      </c>
      <c r="M306" s="9">
        <v>2000</v>
      </c>
      <c r="N306" s="9">
        <f t="shared" si="27"/>
        <v>0</v>
      </c>
      <c r="O306" s="9">
        <f t="shared" si="28"/>
        <v>0</v>
      </c>
      <c r="P306" s="9">
        <f t="shared" si="29"/>
        <v>0</v>
      </c>
    </row>
    <row r="307" spans="1:16">
      <c r="A307" s="2"/>
      <c r="B307" s="7"/>
      <c r="C307" s="6"/>
      <c r="D307" s="5"/>
      <c r="E307" s="2">
        <f t="shared" si="24"/>
        <v>273.14999999999998</v>
      </c>
      <c r="F307" s="2">
        <v>288</v>
      </c>
      <c r="G307" s="2">
        <f t="shared" si="25"/>
        <v>311.14999999999998</v>
      </c>
      <c r="H307" s="9">
        <v>789</v>
      </c>
      <c r="I307" s="9">
        <v>772</v>
      </c>
      <c r="J307" s="78">
        <v>793.42149532710289</v>
      </c>
      <c r="K307" s="9">
        <f t="shared" si="26"/>
        <v>804.32646292969469</v>
      </c>
      <c r="L307" s="9">
        <v>2000</v>
      </c>
      <c r="M307" s="9">
        <v>2000</v>
      </c>
      <c r="N307" s="9">
        <f t="shared" si="27"/>
        <v>0</v>
      </c>
      <c r="O307" s="9">
        <f t="shared" si="28"/>
        <v>0</v>
      </c>
      <c r="P307" s="9">
        <f t="shared" si="29"/>
        <v>0</v>
      </c>
    </row>
    <row r="308" spans="1:16">
      <c r="A308" s="2"/>
      <c r="B308" s="7"/>
      <c r="C308" s="6"/>
      <c r="D308" s="5"/>
      <c r="E308" s="2">
        <f t="shared" si="24"/>
        <v>273.14999999999998</v>
      </c>
      <c r="F308" s="2">
        <v>288</v>
      </c>
      <c r="G308" s="2">
        <f t="shared" si="25"/>
        <v>311.14999999999998</v>
      </c>
      <c r="H308" s="9">
        <v>789</v>
      </c>
      <c r="I308" s="9">
        <v>772</v>
      </c>
      <c r="J308" s="78">
        <v>793.42149532710289</v>
      </c>
      <c r="K308" s="9">
        <f t="shared" si="26"/>
        <v>804.32646292969469</v>
      </c>
      <c r="L308" s="9">
        <v>2000</v>
      </c>
      <c r="M308" s="9">
        <v>2000</v>
      </c>
      <c r="N308" s="9">
        <f t="shared" si="27"/>
        <v>0</v>
      </c>
      <c r="O308" s="9">
        <f t="shared" si="28"/>
        <v>0</v>
      </c>
      <c r="P308" s="9">
        <f t="shared" si="29"/>
        <v>0</v>
      </c>
    </row>
    <row r="309" spans="1:16">
      <c r="A309" s="2"/>
      <c r="B309" s="7"/>
      <c r="C309" s="6"/>
      <c r="D309" s="5"/>
      <c r="E309" s="2">
        <f t="shared" si="24"/>
        <v>273.14999999999998</v>
      </c>
      <c r="F309" s="2">
        <v>288</v>
      </c>
      <c r="G309" s="2">
        <f t="shared" si="25"/>
        <v>311.14999999999998</v>
      </c>
      <c r="H309" s="9">
        <v>789</v>
      </c>
      <c r="I309" s="9">
        <v>772</v>
      </c>
      <c r="J309" s="78">
        <v>793.42149532710289</v>
      </c>
      <c r="K309" s="9">
        <f t="shared" si="26"/>
        <v>804.32646292969469</v>
      </c>
      <c r="L309" s="9">
        <v>2000</v>
      </c>
      <c r="M309" s="9">
        <v>2000</v>
      </c>
      <c r="N309" s="9">
        <f t="shared" si="27"/>
        <v>0</v>
      </c>
      <c r="O309" s="9">
        <f t="shared" si="28"/>
        <v>0</v>
      </c>
      <c r="P309" s="9">
        <f t="shared" si="29"/>
        <v>0</v>
      </c>
    </row>
    <row r="310" spans="1:16">
      <c r="A310" s="2"/>
      <c r="B310" s="7"/>
      <c r="C310" s="6"/>
      <c r="D310" s="5"/>
      <c r="E310" s="2">
        <f t="shared" si="24"/>
        <v>273.14999999999998</v>
      </c>
      <c r="F310" s="2">
        <v>288</v>
      </c>
      <c r="G310" s="2">
        <f t="shared" si="25"/>
        <v>311.14999999999998</v>
      </c>
      <c r="H310" s="9">
        <v>789</v>
      </c>
      <c r="I310" s="9">
        <v>772</v>
      </c>
      <c r="J310" s="78">
        <v>793.42149532710289</v>
      </c>
      <c r="K310" s="9">
        <f t="shared" si="26"/>
        <v>804.32646292969469</v>
      </c>
      <c r="L310" s="9">
        <v>2000</v>
      </c>
      <c r="M310" s="9">
        <v>2000</v>
      </c>
      <c r="N310" s="9">
        <f t="shared" si="27"/>
        <v>0</v>
      </c>
      <c r="O310" s="9">
        <f t="shared" si="28"/>
        <v>0</v>
      </c>
      <c r="P310" s="9">
        <f t="shared" si="29"/>
        <v>0</v>
      </c>
    </row>
    <row r="311" spans="1:16">
      <c r="A311" s="2"/>
      <c r="B311" s="7"/>
      <c r="C311" s="6"/>
      <c r="D311" s="5"/>
      <c r="E311" s="2">
        <f t="shared" si="24"/>
        <v>273.14999999999998</v>
      </c>
      <c r="F311" s="2">
        <v>288</v>
      </c>
      <c r="G311" s="2">
        <f t="shared" si="25"/>
        <v>311.14999999999998</v>
      </c>
      <c r="H311" s="9">
        <v>789</v>
      </c>
      <c r="I311" s="9">
        <v>772</v>
      </c>
      <c r="J311" s="78">
        <v>793.42149532710289</v>
      </c>
      <c r="K311" s="9">
        <f t="shared" si="26"/>
        <v>804.32646292969469</v>
      </c>
      <c r="L311" s="9">
        <v>2000</v>
      </c>
      <c r="M311" s="9">
        <v>2000</v>
      </c>
      <c r="N311" s="9">
        <f t="shared" si="27"/>
        <v>0</v>
      </c>
      <c r="O311" s="9">
        <f t="shared" si="28"/>
        <v>0</v>
      </c>
      <c r="P311" s="9">
        <f t="shared" si="29"/>
        <v>0</v>
      </c>
    </row>
    <row r="312" spans="1:16">
      <c r="A312" s="2"/>
      <c r="B312" s="7"/>
      <c r="C312" s="6"/>
      <c r="D312" s="5"/>
      <c r="E312" s="2">
        <f t="shared" si="24"/>
        <v>273.14999999999998</v>
      </c>
      <c r="F312" s="2">
        <v>288</v>
      </c>
      <c r="G312" s="2">
        <f t="shared" si="25"/>
        <v>311.14999999999998</v>
      </c>
      <c r="H312" s="9">
        <v>789</v>
      </c>
      <c r="I312" s="9">
        <v>772</v>
      </c>
      <c r="J312" s="78">
        <v>793.42149532710289</v>
      </c>
      <c r="K312" s="9">
        <f t="shared" si="26"/>
        <v>804.32646292969469</v>
      </c>
      <c r="L312" s="9">
        <v>2000</v>
      </c>
      <c r="M312" s="9">
        <v>2000</v>
      </c>
      <c r="N312" s="9">
        <f t="shared" si="27"/>
        <v>0</v>
      </c>
      <c r="O312" s="9">
        <f t="shared" si="28"/>
        <v>0</v>
      </c>
      <c r="P312" s="9">
        <f t="shared" si="29"/>
        <v>0</v>
      </c>
    </row>
    <row r="313" spans="1:16">
      <c r="A313" s="2"/>
      <c r="B313" s="7"/>
      <c r="C313" s="6"/>
      <c r="D313" s="5"/>
      <c r="E313" s="2">
        <f t="shared" si="24"/>
        <v>273.14999999999998</v>
      </c>
      <c r="F313" s="2">
        <v>288</v>
      </c>
      <c r="G313" s="2">
        <f t="shared" si="25"/>
        <v>311.14999999999998</v>
      </c>
      <c r="H313" s="9">
        <v>789</v>
      </c>
      <c r="I313" s="9">
        <v>772</v>
      </c>
      <c r="J313" s="78">
        <v>793.42149532710289</v>
      </c>
      <c r="K313" s="9">
        <f t="shared" si="26"/>
        <v>804.32646292969469</v>
      </c>
      <c r="L313" s="9">
        <v>2000</v>
      </c>
      <c r="M313" s="9">
        <v>2000</v>
      </c>
      <c r="N313" s="9">
        <f t="shared" si="27"/>
        <v>0</v>
      </c>
      <c r="O313" s="9">
        <f t="shared" si="28"/>
        <v>0</v>
      </c>
      <c r="P313" s="9">
        <f t="shared" si="29"/>
        <v>0</v>
      </c>
    </row>
    <row r="314" spans="1:16">
      <c r="E314" s="2">
        <f t="shared" si="24"/>
        <v>273.14999999999998</v>
      </c>
      <c r="F314" s="2">
        <v>289</v>
      </c>
      <c r="G314" s="2">
        <f t="shared" si="25"/>
        <v>311.14999999999998</v>
      </c>
      <c r="H314" s="9">
        <v>789</v>
      </c>
      <c r="I314" s="9">
        <v>772</v>
      </c>
      <c r="J314" s="78">
        <v>793.42149532710289</v>
      </c>
      <c r="K314" s="9">
        <f t="shared" ref="K314:K377" si="30">J314+((I314-H314)*((E314-F314)/(G314-F314)))</f>
        <v>805.5862808801503</v>
      </c>
      <c r="L314" s="9">
        <v>2000</v>
      </c>
      <c r="M314" s="9">
        <v>2000</v>
      </c>
      <c r="N314" s="9">
        <f t="shared" ref="N314:N377" si="31">C314*(SQRT(K314/I314))*(H314/J314)*(L314/M314)</f>
        <v>0</v>
      </c>
      <c r="O314" s="9">
        <f t="shared" ref="O314:O377" si="32">N314*J314/24</f>
        <v>0</v>
      </c>
      <c r="P314" s="9">
        <f t="shared" ref="P314:P377" si="33">N314/159</f>
        <v>0</v>
      </c>
    </row>
    <row r="315" spans="1:16">
      <c r="E315" s="2">
        <f t="shared" si="24"/>
        <v>273.14999999999998</v>
      </c>
      <c r="F315" s="2">
        <v>290</v>
      </c>
      <c r="G315" s="2">
        <f t="shared" si="25"/>
        <v>311.14999999999998</v>
      </c>
      <c r="H315" s="9">
        <v>789</v>
      </c>
      <c r="I315" s="9">
        <v>772</v>
      </c>
      <c r="J315" s="78">
        <v>793.42149532710289</v>
      </c>
      <c r="K315" s="9">
        <f t="shared" si="30"/>
        <v>806.96523055168916</v>
      </c>
      <c r="L315" s="9">
        <v>2000</v>
      </c>
      <c r="M315" s="9">
        <v>2000</v>
      </c>
      <c r="N315" s="9">
        <f t="shared" si="31"/>
        <v>0</v>
      </c>
      <c r="O315" s="9">
        <f t="shared" si="32"/>
        <v>0</v>
      </c>
      <c r="P315" s="9">
        <f t="shared" si="33"/>
        <v>0</v>
      </c>
    </row>
    <row r="316" spans="1:16">
      <c r="E316" s="2">
        <f t="shared" si="24"/>
        <v>273.14999999999998</v>
      </c>
      <c r="F316" s="2">
        <v>291</v>
      </c>
      <c r="G316" s="2">
        <f t="shared" si="25"/>
        <v>311.14999999999998</v>
      </c>
      <c r="H316" s="9">
        <v>789</v>
      </c>
      <c r="I316" s="9">
        <v>772</v>
      </c>
      <c r="J316" s="78">
        <v>793.42149532710289</v>
      </c>
      <c r="K316" s="9">
        <f t="shared" si="30"/>
        <v>808.48104867697884</v>
      </c>
      <c r="L316" s="9">
        <v>2000</v>
      </c>
      <c r="M316" s="9">
        <v>2000</v>
      </c>
      <c r="N316" s="9">
        <f t="shared" si="31"/>
        <v>0</v>
      </c>
      <c r="O316" s="9">
        <f t="shared" si="32"/>
        <v>0</v>
      </c>
      <c r="P316" s="9">
        <f t="shared" si="33"/>
        <v>0</v>
      </c>
    </row>
    <row r="317" spans="1:16">
      <c r="E317" s="2">
        <f t="shared" si="24"/>
        <v>273.14999999999998</v>
      </c>
      <c r="F317" s="2">
        <v>292</v>
      </c>
      <c r="G317" s="2">
        <f t="shared" si="25"/>
        <v>311.14999999999998</v>
      </c>
      <c r="H317" s="9">
        <v>789</v>
      </c>
      <c r="I317" s="9">
        <v>772</v>
      </c>
      <c r="J317" s="78">
        <v>793.42149532710289</v>
      </c>
      <c r="K317" s="9">
        <f t="shared" si="30"/>
        <v>810.15517678924391</v>
      </c>
      <c r="L317" s="9">
        <v>2000</v>
      </c>
      <c r="M317" s="9">
        <v>2000</v>
      </c>
      <c r="N317" s="9">
        <f t="shared" si="31"/>
        <v>0</v>
      </c>
      <c r="O317" s="9">
        <f t="shared" si="32"/>
        <v>0</v>
      </c>
      <c r="P317" s="9">
        <f t="shared" si="33"/>
        <v>0</v>
      </c>
    </row>
    <row r="318" spans="1:16">
      <c r="E318" s="2">
        <f t="shared" si="24"/>
        <v>273.14999999999998</v>
      </c>
      <c r="F318" s="2">
        <v>293</v>
      </c>
      <c r="G318" s="2">
        <f t="shared" si="25"/>
        <v>311.14999999999998</v>
      </c>
      <c r="H318" s="9">
        <v>789</v>
      </c>
      <c r="I318" s="9">
        <v>772</v>
      </c>
      <c r="J318" s="78">
        <v>793.42149532710289</v>
      </c>
      <c r="K318" s="9">
        <f t="shared" si="30"/>
        <v>812.01378182848032</v>
      </c>
      <c r="L318" s="9">
        <v>2000</v>
      </c>
      <c r="M318" s="9">
        <v>2000</v>
      </c>
      <c r="N318" s="9">
        <f t="shared" si="31"/>
        <v>0</v>
      </c>
      <c r="O318" s="9">
        <f t="shared" si="32"/>
        <v>0</v>
      </c>
      <c r="P318" s="9">
        <f t="shared" si="33"/>
        <v>0</v>
      </c>
    </row>
    <row r="319" spans="1:16">
      <c r="E319" s="2">
        <f t="shared" si="24"/>
        <v>273.14999999999998</v>
      </c>
      <c r="F319" s="2">
        <v>294</v>
      </c>
      <c r="G319" s="2">
        <f t="shared" si="25"/>
        <v>311.14999999999998</v>
      </c>
      <c r="H319" s="9">
        <v>789</v>
      </c>
      <c r="I319" s="9">
        <v>772</v>
      </c>
      <c r="J319" s="78">
        <v>793.42149532710289</v>
      </c>
      <c r="K319" s="9">
        <f t="shared" si="30"/>
        <v>814.089133811068</v>
      </c>
      <c r="L319" s="9">
        <v>2000</v>
      </c>
      <c r="M319" s="9">
        <v>2000</v>
      </c>
      <c r="N319" s="9">
        <f t="shared" si="31"/>
        <v>0</v>
      </c>
      <c r="O319" s="9">
        <f t="shared" si="32"/>
        <v>0</v>
      </c>
      <c r="P319" s="9">
        <f t="shared" si="33"/>
        <v>0</v>
      </c>
    </row>
    <row r="320" spans="1:16">
      <c r="E320" s="2">
        <f t="shared" si="24"/>
        <v>273.14999999999998</v>
      </c>
      <c r="F320" s="2">
        <v>295</v>
      </c>
      <c r="G320" s="2">
        <f t="shared" si="25"/>
        <v>311.14999999999998</v>
      </c>
      <c r="H320" s="9">
        <v>789</v>
      </c>
      <c r="I320" s="9">
        <v>772</v>
      </c>
      <c r="J320" s="78">
        <v>793.42149532710289</v>
      </c>
      <c r="K320" s="9">
        <f t="shared" si="30"/>
        <v>816.421495327103</v>
      </c>
      <c r="L320" s="9">
        <v>2000</v>
      </c>
      <c r="M320" s="9">
        <v>2000</v>
      </c>
      <c r="N320" s="9">
        <f t="shared" si="31"/>
        <v>0</v>
      </c>
      <c r="O320" s="9">
        <f t="shared" si="32"/>
        <v>0</v>
      </c>
      <c r="P320" s="9">
        <f t="shared" si="33"/>
        <v>0</v>
      </c>
    </row>
    <row r="321" spans="5:16">
      <c r="E321" s="2">
        <f t="shared" si="24"/>
        <v>273.14999999999998</v>
      </c>
      <c r="F321" s="2">
        <v>296</v>
      </c>
      <c r="G321" s="2">
        <f t="shared" si="25"/>
        <v>311.14999999999998</v>
      </c>
      <c r="H321" s="9">
        <v>789</v>
      </c>
      <c r="I321" s="9">
        <v>772</v>
      </c>
      <c r="J321" s="78">
        <v>793.42149532710289</v>
      </c>
      <c r="K321" s="9">
        <f t="shared" si="30"/>
        <v>819.06175935350564</v>
      </c>
      <c r="L321" s="9">
        <v>2000</v>
      </c>
      <c r="M321" s="9">
        <v>2000</v>
      </c>
      <c r="N321" s="9">
        <f t="shared" si="31"/>
        <v>0</v>
      </c>
      <c r="O321" s="9">
        <f t="shared" si="32"/>
        <v>0</v>
      </c>
      <c r="P321" s="9">
        <f t="shared" si="33"/>
        <v>0</v>
      </c>
    </row>
    <row r="322" spans="5:16">
      <c r="E322" s="2">
        <f t="shared" si="24"/>
        <v>273.14999999999998</v>
      </c>
      <c r="F322" s="2">
        <v>297</v>
      </c>
      <c r="G322" s="2">
        <f t="shared" si="25"/>
        <v>311.14999999999998</v>
      </c>
      <c r="H322" s="9">
        <v>789</v>
      </c>
      <c r="I322" s="9">
        <v>772</v>
      </c>
      <c r="J322" s="78">
        <v>793.42149532710289</v>
      </c>
      <c r="K322" s="9">
        <f t="shared" si="30"/>
        <v>822.07520557445275</v>
      </c>
      <c r="L322" s="9">
        <v>2000</v>
      </c>
      <c r="M322" s="9">
        <v>2000</v>
      </c>
      <c r="N322" s="9">
        <f t="shared" si="31"/>
        <v>0</v>
      </c>
      <c r="O322" s="9">
        <f t="shared" si="32"/>
        <v>0</v>
      </c>
      <c r="P322" s="9">
        <f t="shared" si="33"/>
        <v>0</v>
      </c>
    </row>
    <row r="323" spans="5:16">
      <c r="E323" s="2">
        <f t="shared" si="24"/>
        <v>273.14999999999998</v>
      </c>
      <c r="F323" s="2">
        <v>298</v>
      </c>
      <c r="G323" s="2">
        <f t="shared" si="25"/>
        <v>311.14999999999998</v>
      </c>
      <c r="H323" s="9">
        <v>789</v>
      </c>
      <c r="I323" s="9">
        <v>772</v>
      </c>
      <c r="J323" s="78">
        <v>793.42149532710289</v>
      </c>
      <c r="K323" s="9">
        <f t="shared" si="30"/>
        <v>825.54697061227409</v>
      </c>
      <c r="L323" s="9">
        <v>2000</v>
      </c>
      <c r="M323" s="9">
        <v>2000</v>
      </c>
      <c r="N323" s="9">
        <f t="shared" si="31"/>
        <v>0</v>
      </c>
      <c r="O323" s="9">
        <f t="shared" si="32"/>
        <v>0</v>
      </c>
      <c r="P323" s="9">
        <f t="shared" si="33"/>
        <v>0</v>
      </c>
    </row>
    <row r="324" spans="5:16">
      <c r="E324" s="2">
        <f t="shared" si="24"/>
        <v>273.14999999999998</v>
      </c>
      <c r="F324" s="2">
        <v>299</v>
      </c>
      <c r="G324" s="2">
        <f t="shared" si="25"/>
        <v>311.14999999999998</v>
      </c>
      <c r="H324" s="9">
        <v>789</v>
      </c>
      <c r="I324" s="9">
        <v>772</v>
      </c>
      <c r="J324" s="78">
        <v>793.42149532710289</v>
      </c>
      <c r="K324" s="9">
        <f t="shared" si="30"/>
        <v>829.59021960693838</v>
      </c>
      <c r="L324" s="9">
        <v>2000</v>
      </c>
      <c r="M324" s="9">
        <v>2000</v>
      </c>
      <c r="N324" s="9">
        <f t="shared" si="31"/>
        <v>0</v>
      </c>
      <c r="O324" s="9">
        <f t="shared" si="32"/>
        <v>0</v>
      </c>
      <c r="P324" s="9">
        <f t="shared" si="33"/>
        <v>0</v>
      </c>
    </row>
    <row r="325" spans="5:16">
      <c r="E325" s="2">
        <f t="shared" si="24"/>
        <v>273.14999999999998</v>
      </c>
      <c r="F325" s="2">
        <v>300</v>
      </c>
      <c r="G325" s="2">
        <f t="shared" si="25"/>
        <v>311.14999999999998</v>
      </c>
      <c r="H325" s="9">
        <v>789</v>
      </c>
      <c r="I325" s="9">
        <v>772</v>
      </c>
      <c r="J325" s="78">
        <v>793.42149532710289</v>
      </c>
      <c r="K325" s="9">
        <f t="shared" si="30"/>
        <v>834.35871505804471</v>
      </c>
      <c r="L325" s="9">
        <v>2000</v>
      </c>
      <c r="M325" s="9">
        <v>2000</v>
      </c>
      <c r="N325" s="9">
        <f t="shared" si="31"/>
        <v>0</v>
      </c>
      <c r="O325" s="9">
        <f t="shared" si="32"/>
        <v>0</v>
      </c>
      <c r="P325" s="9">
        <f t="shared" si="33"/>
        <v>0</v>
      </c>
    </row>
    <row r="326" spans="5:16">
      <c r="E326" s="2">
        <f t="shared" si="24"/>
        <v>273.14999999999998</v>
      </c>
      <c r="F326" s="2">
        <v>301</v>
      </c>
      <c r="G326" s="2">
        <f t="shared" si="25"/>
        <v>311.14999999999998</v>
      </c>
      <c r="H326" s="9">
        <v>789</v>
      </c>
      <c r="I326" s="9">
        <v>772</v>
      </c>
      <c r="J326" s="78">
        <v>793.42149532710289</v>
      </c>
      <c r="K326" s="9">
        <f t="shared" si="30"/>
        <v>840.06681552414739</v>
      </c>
      <c r="L326" s="9">
        <v>2000</v>
      </c>
      <c r="M326" s="9">
        <v>2000</v>
      </c>
      <c r="N326" s="9">
        <f t="shared" si="31"/>
        <v>0</v>
      </c>
      <c r="O326" s="9">
        <f t="shared" si="32"/>
        <v>0</v>
      </c>
      <c r="P326" s="9">
        <f t="shared" si="33"/>
        <v>0</v>
      </c>
    </row>
    <row r="327" spans="5:16">
      <c r="E327" s="2">
        <f t="shared" si="24"/>
        <v>273.14999999999998</v>
      </c>
      <c r="F327" s="2">
        <v>302</v>
      </c>
      <c r="G327" s="2">
        <f t="shared" si="25"/>
        <v>311.14999999999998</v>
      </c>
      <c r="H327" s="9">
        <v>789</v>
      </c>
      <c r="I327" s="9">
        <v>772</v>
      </c>
      <c r="J327" s="78">
        <v>793.42149532710289</v>
      </c>
      <c r="K327" s="9">
        <f t="shared" si="30"/>
        <v>847.02258822327792</v>
      </c>
      <c r="L327" s="9">
        <v>2000</v>
      </c>
      <c r="M327" s="9">
        <v>2000</v>
      </c>
      <c r="N327" s="9">
        <f t="shared" si="31"/>
        <v>0</v>
      </c>
      <c r="O327" s="9">
        <f t="shared" si="32"/>
        <v>0</v>
      </c>
      <c r="P327" s="9">
        <f t="shared" si="33"/>
        <v>0</v>
      </c>
    </row>
    <row r="328" spans="5:16">
      <c r="E328" s="2">
        <f t="shared" si="24"/>
        <v>273.14999999999998</v>
      </c>
      <c r="F328" s="2">
        <v>303</v>
      </c>
      <c r="G328" s="2">
        <f t="shared" si="25"/>
        <v>311.14999999999998</v>
      </c>
      <c r="H328" s="9">
        <v>789</v>
      </c>
      <c r="I328" s="9">
        <v>772</v>
      </c>
      <c r="J328" s="78">
        <v>793.42149532710289</v>
      </c>
      <c r="K328" s="9">
        <f t="shared" si="30"/>
        <v>855.68529900808471</v>
      </c>
      <c r="L328" s="9">
        <v>2000</v>
      </c>
      <c r="M328" s="9">
        <v>2000</v>
      </c>
      <c r="N328" s="9">
        <f t="shared" si="31"/>
        <v>0</v>
      </c>
      <c r="O328" s="9">
        <f t="shared" si="32"/>
        <v>0</v>
      </c>
      <c r="P328" s="9">
        <f t="shared" si="33"/>
        <v>0</v>
      </c>
    </row>
    <row r="329" spans="5:16">
      <c r="E329" s="2">
        <f t="shared" ref="E329:E392" si="34">D329+273.15</f>
        <v>273.14999999999998</v>
      </c>
      <c r="F329" s="2">
        <v>304</v>
      </c>
      <c r="G329" s="2">
        <f t="shared" ref="G329:G392" si="35">38+273.15</f>
        <v>311.14999999999998</v>
      </c>
      <c r="H329" s="9">
        <v>789</v>
      </c>
      <c r="I329" s="9">
        <v>772</v>
      </c>
      <c r="J329" s="78">
        <v>793.42149532710289</v>
      </c>
      <c r="K329" s="9">
        <f t="shared" si="30"/>
        <v>866.77114567675358</v>
      </c>
      <c r="L329" s="9">
        <v>2000</v>
      </c>
      <c r="M329" s="9">
        <v>2000</v>
      </c>
      <c r="N329" s="9">
        <f t="shared" si="31"/>
        <v>0</v>
      </c>
      <c r="O329" s="9">
        <f t="shared" si="32"/>
        <v>0</v>
      </c>
      <c r="P329" s="9">
        <f t="shared" si="33"/>
        <v>0</v>
      </c>
    </row>
    <row r="330" spans="5:16">
      <c r="E330" s="2">
        <f t="shared" si="34"/>
        <v>273.14999999999998</v>
      </c>
      <c r="F330" s="2">
        <v>305</v>
      </c>
      <c r="G330" s="2">
        <f t="shared" si="35"/>
        <v>311.14999999999998</v>
      </c>
      <c r="H330" s="9">
        <v>789</v>
      </c>
      <c r="I330" s="9">
        <v>772</v>
      </c>
      <c r="J330" s="78">
        <v>793.42149532710289</v>
      </c>
      <c r="K330" s="9">
        <f t="shared" si="30"/>
        <v>881.46214573360737</v>
      </c>
      <c r="L330" s="9">
        <v>2000</v>
      </c>
      <c r="M330" s="9">
        <v>2000</v>
      </c>
      <c r="N330" s="9">
        <f t="shared" si="31"/>
        <v>0</v>
      </c>
      <c r="O330" s="9">
        <f t="shared" si="32"/>
        <v>0</v>
      </c>
      <c r="P330" s="9">
        <f t="shared" si="33"/>
        <v>0</v>
      </c>
    </row>
    <row r="331" spans="5:16">
      <c r="E331" s="2">
        <f t="shared" si="34"/>
        <v>273.14999999999998</v>
      </c>
      <c r="F331" s="2">
        <v>306</v>
      </c>
      <c r="G331" s="2">
        <f t="shared" si="35"/>
        <v>311.14999999999998</v>
      </c>
      <c r="H331" s="9">
        <v>789</v>
      </c>
      <c r="I331" s="9">
        <v>772</v>
      </c>
      <c r="J331" s="78">
        <v>793.42149532710289</v>
      </c>
      <c r="K331" s="9">
        <f t="shared" si="30"/>
        <v>901.85838853098699</v>
      </c>
      <c r="L331" s="9">
        <v>2000</v>
      </c>
      <c r="M331" s="9">
        <v>2000</v>
      </c>
      <c r="N331" s="9">
        <f t="shared" si="31"/>
        <v>0</v>
      </c>
      <c r="O331" s="9">
        <f t="shared" si="32"/>
        <v>0</v>
      </c>
      <c r="P331" s="9">
        <f t="shared" si="33"/>
        <v>0</v>
      </c>
    </row>
    <row r="332" spans="5:16">
      <c r="E332" s="2">
        <f t="shared" si="34"/>
        <v>273.14999999999998</v>
      </c>
      <c r="F332" s="2">
        <v>307</v>
      </c>
      <c r="G332" s="2">
        <f t="shared" si="35"/>
        <v>311.14999999999998</v>
      </c>
      <c r="H332" s="9">
        <v>789</v>
      </c>
      <c r="I332" s="9">
        <v>772</v>
      </c>
      <c r="J332" s="78">
        <v>793.42149532710289</v>
      </c>
      <c r="K332" s="9">
        <f t="shared" si="30"/>
        <v>932.0841459295134</v>
      </c>
      <c r="L332" s="9">
        <v>2000</v>
      </c>
      <c r="M332" s="9">
        <v>2000</v>
      </c>
      <c r="N332" s="9">
        <f t="shared" si="31"/>
        <v>0</v>
      </c>
      <c r="O332" s="9">
        <f t="shared" si="32"/>
        <v>0</v>
      </c>
      <c r="P332" s="9">
        <f t="shared" si="33"/>
        <v>0</v>
      </c>
    </row>
    <row r="333" spans="5:16">
      <c r="E333" s="2">
        <f t="shared" si="34"/>
        <v>273.14999999999998</v>
      </c>
      <c r="F333" s="2">
        <v>308</v>
      </c>
      <c r="G333" s="2">
        <f t="shared" si="35"/>
        <v>311.14999999999998</v>
      </c>
      <c r="H333" s="9">
        <v>789</v>
      </c>
      <c r="I333" s="9">
        <v>772</v>
      </c>
      <c r="J333" s="78">
        <v>793.42149532710289</v>
      </c>
      <c r="K333" s="9">
        <f t="shared" si="30"/>
        <v>981.50086040646943</v>
      </c>
      <c r="L333" s="9">
        <v>2000</v>
      </c>
      <c r="M333" s="9">
        <v>2000</v>
      </c>
      <c r="N333" s="9">
        <f t="shared" si="31"/>
        <v>0</v>
      </c>
      <c r="O333" s="9">
        <f t="shared" si="32"/>
        <v>0</v>
      </c>
      <c r="P333" s="9">
        <f t="shared" si="33"/>
        <v>0</v>
      </c>
    </row>
    <row r="334" spans="5:16">
      <c r="E334" s="2">
        <f t="shared" si="34"/>
        <v>273.14999999999998</v>
      </c>
      <c r="F334" s="2">
        <v>309</v>
      </c>
      <c r="G334" s="2">
        <f t="shared" si="35"/>
        <v>311.14999999999998</v>
      </c>
      <c r="H334" s="9">
        <v>789</v>
      </c>
      <c r="I334" s="9">
        <v>772</v>
      </c>
      <c r="J334" s="78">
        <v>793.42149532710289</v>
      </c>
      <c r="K334" s="9">
        <f t="shared" si="30"/>
        <v>1076.8866116061758</v>
      </c>
      <c r="L334" s="9">
        <v>2000</v>
      </c>
      <c r="M334" s="9">
        <v>2000</v>
      </c>
      <c r="N334" s="9">
        <f t="shared" si="31"/>
        <v>0</v>
      </c>
      <c r="O334" s="9">
        <f t="shared" si="32"/>
        <v>0</v>
      </c>
      <c r="P334" s="9">
        <f t="shared" si="33"/>
        <v>0</v>
      </c>
    </row>
    <row r="335" spans="5:16">
      <c r="E335" s="2">
        <f t="shared" si="34"/>
        <v>273.14999999999998</v>
      </c>
      <c r="F335" s="2">
        <v>310</v>
      </c>
      <c r="G335" s="2">
        <f t="shared" si="35"/>
        <v>311.14999999999998</v>
      </c>
      <c r="H335" s="9">
        <v>789</v>
      </c>
      <c r="I335" s="9">
        <v>772</v>
      </c>
      <c r="J335" s="78">
        <v>793.42149532710289</v>
      </c>
      <c r="K335" s="9">
        <f t="shared" si="30"/>
        <v>1338.1606257618964</v>
      </c>
      <c r="L335" s="9">
        <v>2000</v>
      </c>
      <c r="M335" s="9">
        <v>2000</v>
      </c>
      <c r="N335" s="9">
        <f t="shared" si="31"/>
        <v>0</v>
      </c>
      <c r="O335" s="9">
        <f t="shared" si="32"/>
        <v>0</v>
      </c>
      <c r="P335" s="9">
        <f t="shared" si="33"/>
        <v>0</v>
      </c>
    </row>
    <row r="336" spans="5:16">
      <c r="E336" s="2">
        <f t="shared" si="34"/>
        <v>273.14999999999998</v>
      </c>
      <c r="F336" s="2">
        <v>311</v>
      </c>
      <c r="G336" s="2">
        <f t="shared" si="35"/>
        <v>311.14999999999998</v>
      </c>
      <c r="H336" s="9">
        <v>789</v>
      </c>
      <c r="I336" s="9">
        <v>772</v>
      </c>
      <c r="J336" s="78">
        <v>793.42149532710289</v>
      </c>
      <c r="K336" s="9">
        <f t="shared" si="30"/>
        <v>5083.088161994423</v>
      </c>
      <c r="L336" s="9">
        <v>2000</v>
      </c>
      <c r="M336" s="9">
        <v>2000</v>
      </c>
      <c r="N336" s="9">
        <f t="shared" si="31"/>
        <v>0</v>
      </c>
      <c r="O336" s="9">
        <f t="shared" si="32"/>
        <v>0</v>
      </c>
      <c r="P336" s="9">
        <f t="shared" si="33"/>
        <v>0</v>
      </c>
    </row>
    <row r="337" spans="5:16">
      <c r="E337" s="2">
        <f t="shared" si="34"/>
        <v>273.14999999999998</v>
      </c>
      <c r="F337" s="2">
        <v>312</v>
      </c>
      <c r="G337" s="2">
        <f t="shared" si="35"/>
        <v>311.14999999999998</v>
      </c>
      <c r="H337" s="9">
        <v>789</v>
      </c>
      <c r="I337" s="9">
        <v>772</v>
      </c>
      <c r="J337" s="78">
        <v>793.42149532710289</v>
      </c>
      <c r="K337" s="9">
        <f t="shared" si="30"/>
        <v>16.421495327123239</v>
      </c>
      <c r="L337" s="9">
        <v>2000</v>
      </c>
      <c r="M337" s="9">
        <v>2000</v>
      </c>
      <c r="N337" s="9">
        <f t="shared" si="31"/>
        <v>0</v>
      </c>
      <c r="O337" s="9">
        <f t="shared" si="32"/>
        <v>0</v>
      </c>
      <c r="P337" s="9">
        <f t="shared" si="33"/>
        <v>0</v>
      </c>
    </row>
    <row r="338" spans="5:16">
      <c r="E338" s="2">
        <f t="shared" si="34"/>
        <v>273.14999999999998</v>
      </c>
      <c r="F338" s="2">
        <v>313</v>
      </c>
      <c r="G338" s="2">
        <f t="shared" si="35"/>
        <v>311.14999999999998</v>
      </c>
      <c r="H338" s="9">
        <v>789</v>
      </c>
      <c r="I338" s="9">
        <v>772</v>
      </c>
      <c r="J338" s="78">
        <v>793.42149532710289</v>
      </c>
      <c r="K338" s="9">
        <f t="shared" si="30"/>
        <v>427.23230613791799</v>
      </c>
      <c r="L338" s="9">
        <v>2000</v>
      </c>
      <c r="M338" s="9">
        <v>2000</v>
      </c>
      <c r="N338" s="9">
        <f t="shared" si="31"/>
        <v>0</v>
      </c>
      <c r="O338" s="9">
        <f t="shared" si="32"/>
        <v>0</v>
      </c>
      <c r="P338" s="9">
        <f t="shared" si="33"/>
        <v>0</v>
      </c>
    </row>
    <row r="339" spans="5:16">
      <c r="E339" s="2">
        <f t="shared" si="34"/>
        <v>273.14999999999998</v>
      </c>
      <c r="F339" s="2">
        <v>314</v>
      </c>
      <c r="G339" s="2">
        <f t="shared" si="35"/>
        <v>311.14999999999998</v>
      </c>
      <c r="H339" s="9">
        <v>789</v>
      </c>
      <c r="I339" s="9">
        <v>772</v>
      </c>
      <c r="J339" s="78">
        <v>793.42149532710289</v>
      </c>
      <c r="K339" s="9">
        <f t="shared" si="30"/>
        <v>549.75482866043808</v>
      </c>
      <c r="L339" s="9">
        <v>2000</v>
      </c>
      <c r="M339" s="9">
        <v>2000</v>
      </c>
      <c r="N339" s="9">
        <f t="shared" si="31"/>
        <v>0</v>
      </c>
      <c r="O339" s="9">
        <f t="shared" si="32"/>
        <v>0</v>
      </c>
      <c r="P339" s="9">
        <f t="shared" si="33"/>
        <v>0</v>
      </c>
    </row>
    <row r="340" spans="5:16">
      <c r="E340" s="2">
        <f t="shared" si="34"/>
        <v>273.14999999999998</v>
      </c>
      <c r="F340" s="2">
        <v>315</v>
      </c>
      <c r="G340" s="2">
        <f t="shared" si="35"/>
        <v>311.14999999999998</v>
      </c>
      <c r="H340" s="9">
        <v>789</v>
      </c>
      <c r="I340" s="9">
        <v>772</v>
      </c>
      <c r="J340" s="78">
        <v>793.42149532710289</v>
      </c>
      <c r="K340" s="9">
        <f t="shared" si="30"/>
        <v>608.62928753489609</v>
      </c>
      <c r="L340" s="9">
        <v>2000</v>
      </c>
      <c r="M340" s="9">
        <v>2000</v>
      </c>
      <c r="N340" s="9">
        <f t="shared" si="31"/>
        <v>0</v>
      </c>
      <c r="O340" s="9">
        <f t="shared" si="32"/>
        <v>0</v>
      </c>
      <c r="P340" s="9">
        <f t="shared" si="33"/>
        <v>0</v>
      </c>
    </row>
    <row r="341" spans="5:16">
      <c r="E341" s="2">
        <f t="shared" si="34"/>
        <v>273.14999999999998</v>
      </c>
      <c r="F341" s="2">
        <v>316</v>
      </c>
      <c r="G341" s="2">
        <f t="shared" si="35"/>
        <v>311.14999999999998</v>
      </c>
      <c r="H341" s="9">
        <v>789</v>
      </c>
      <c r="I341" s="9">
        <v>772</v>
      </c>
      <c r="J341" s="78">
        <v>793.42149532710289</v>
      </c>
      <c r="K341" s="9">
        <f t="shared" si="30"/>
        <v>643.22561903844371</v>
      </c>
      <c r="L341" s="9">
        <v>2000</v>
      </c>
      <c r="M341" s="9">
        <v>2000</v>
      </c>
      <c r="N341" s="9">
        <f t="shared" si="31"/>
        <v>0</v>
      </c>
      <c r="O341" s="9">
        <f t="shared" si="32"/>
        <v>0</v>
      </c>
      <c r="P341" s="9">
        <f t="shared" si="33"/>
        <v>0</v>
      </c>
    </row>
    <row r="342" spans="5:16">
      <c r="E342" s="2">
        <f t="shared" si="34"/>
        <v>273.14999999999998</v>
      </c>
      <c r="F342" s="2">
        <v>317</v>
      </c>
      <c r="G342" s="2">
        <f t="shared" si="35"/>
        <v>311.14999999999998</v>
      </c>
      <c r="H342" s="9">
        <v>789</v>
      </c>
      <c r="I342" s="9">
        <v>772</v>
      </c>
      <c r="J342" s="78">
        <v>793.42149532710289</v>
      </c>
      <c r="K342" s="9">
        <f t="shared" si="30"/>
        <v>665.99414489975288</v>
      </c>
      <c r="L342" s="9">
        <v>2000</v>
      </c>
      <c r="M342" s="9">
        <v>2000</v>
      </c>
      <c r="N342" s="9">
        <f t="shared" si="31"/>
        <v>0</v>
      </c>
      <c r="O342" s="9">
        <f t="shared" si="32"/>
        <v>0</v>
      </c>
      <c r="P342" s="9">
        <f t="shared" si="33"/>
        <v>0</v>
      </c>
    </row>
    <row r="343" spans="5:16">
      <c r="E343" s="2">
        <f t="shared" si="34"/>
        <v>273.14999999999998</v>
      </c>
      <c r="F343" s="2">
        <v>318</v>
      </c>
      <c r="G343" s="2">
        <f t="shared" si="35"/>
        <v>311.14999999999998</v>
      </c>
      <c r="H343" s="9">
        <v>789</v>
      </c>
      <c r="I343" s="9">
        <v>772</v>
      </c>
      <c r="J343" s="78">
        <v>793.42149532710289</v>
      </c>
      <c r="K343" s="9">
        <f t="shared" si="30"/>
        <v>682.11492598403754</v>
      </c>
      <c r="L343" s="9">
        <v>2000</v>
      </c>
      <c r="M343" s="9">
        <v>2000</v>
      </c>
      <c r="N343" s="9">
        <f t="shared" si="31"/>
        <v>0</v>
      </c>
      <c r="O343" s="9">
        <f t="shared" si="32"/>
        <v>0</v>
      </c>
      <c r="P343" s="9">
        <f t="shared" si="33"/>
        <v>0</v>
      </c>
    </row>
    <row r="344" spans="5:16">
      <c r="E344" s="2">
        <f t="shared" si="34"/>
        <v>273.14999999999998</v>
      </c>
      <c r="F344" s="2">
        <v>319</v>
      </c>
      <c r="G344" s="2">
        <f t="shared" si="35"/>
        <v>311.14999999999998</v>
      </c>
      <c r="H344" s="9">
        <v>789</v>
      </c>
      <c r="I344" s="9">
        <v>772</v>
      </c>
      <c r="J344" s="78">
        <v>793.42149532710289</v>
      </c>
      <c r="K344" s="9">
        <f t="shared" si="30"/>
        <v>694.12850169652984</v>
      </c>
      <c r="L344" s="9">
        <v>2000</v>
      </c>
      <c r="M344" s="9">
        <v>2000</v>
      </c>
      <c r="N344" s="9">
        <f t="shared" si="31"/>
        <v>0</v>
      </c>
      <c r="O344" s="9">
        <f t="shared" si="32"/>
        <v>0</v>
      </c>
      <c r="P344" s="9">
        <f t="shared" si="33"/>
        <v>0</v>
      </c>
    </row>
    <row r="345" spans="5:16">
      <c r="E345" s="2">
        <f t="shared" si="34"/>
        <v>273.14999999999998</v>
      </c>
      <c r="F345" s="2">
        <v>320</v>
      </c>
      <c r="G345" s="2">
        <f t="shared" si="35"/>
        <v>311.14999999999998</v>
      </c>
      <c r="H345" s="9">
        <v>789</v>
      </c>
      <c r="I345" s="9">
        <v>772</v>
      </c>
      <c r="J345" s="78">
        <v>793.42149532710289</v>
      </c>
      <c r="K345" s="9">
        <f t="shared" si="30"/>
        <v>703.42714504461719</v>
      </c>
      <c r="L345" s="9">
        <v>2000</v>
      </c>
      <c r="M345" s="9">
        <v>2000</v>
      </c>
      <c r="N345" s="9">
        <f t="shared" si="31"/>
        <v>0</v>
      </c>
      <c r="O345" s="9">
        <f t="shared" si="32"/>
        <v>0</v>
      </c>
      <c r="P345" s="9">
        <f t="shared" si="33"/>
        <v>0</v>
      </c>
    </row>
    <row r="346" spans="5:16">
      <c r="E346" s="2">
        <f t="shared" si="34"/>
        <v>273.14999999999998</v>
      </c>
      <c r="F346" s="2">
        <v>321</v>
      </c>
      <c r="G346" s="2">
        <f t="shared" si="35"/>
        <v>311.14999999999998</v>
      </c>
      <c r="H346" s="9">
        <v>789</v>
      </c>
      <c r="I346" s="9">
        <v>772</v>
      </c>
      <c r="J346" s="78">
        <v>793.42149532710289</v>
      </c>
      <c r="K346" s="9">
        <f t="shared" si="30"/>
        <v>710.83773898192533</v>
      </c>
      <c r="L346" s="9">
        <v>2000</v>
      </c>
      <c r="M346" s="9">
        <v>2000</v>
      </c>
      <c r="N346" s="9">
        <f t="shared" si="31"/>
        <v>0</v>
      </c>
      <c r="O346" s="9">
        <f t="shared" si="32"/>
        <v>0</v>
      </c>
      <c r="P346" s="9">
        <f t="shared" si="33"/>
        <v>0</v>
      </c>
    </row>
    <row r="347" spans="5:16">
      <c r="E347" s="2">
        <f t="shared" si="34"/>
        <v>273.14999999999998</v>
      </c>
      <c r="F347" s="2">
        <v>322</v>
      </c>
      <c r="G347" s="2">
        <f t="shared" si="35"/>
        <v>311.14999999999998</v>
      </c>
      <c r="H347" s="9">
        <v>789</v>
      </c>
      <c r="I347" s="9">
        <v>772</v>
      </c>
      <c r="J347" s="78">
        <v>793.42149532710289</v>
      </c>
      <c r="K347" s="9">
        <f t="shared" si="30"/>
        <v>716.88232482019055</v>
      </c>
      <c r="L347" s="9">
        <v>2000</v>
      </c>
      <c r="M347" s="9">
        <v>2000</v>
      </c>
      <c r="N347" s="9">
        <f t="shared" si="31"/>
        <v>0</v>
      </c>
      <c r="O347" s="9">
        <f t="shared" si="32"/>
        <v>0</v>
      </c>
      <c r="P347" s="9">
        <f t="shared" si="33"/>
        <v>0</v>
      </c>
    </row>
    <row r="348" spans="5:16">
      <c r="E348" s="2">
        <f t="shared" si="34"/>
        <v>273.14999999999998</v>
      </c>
      <c r="F348" s="2">
        <v>323</v>
      </c>
      <c r="G348" s="2">
        <f t="shared" si="35"/>
        <v>311.14999999999998</v>
      </c>
      <c r="H348" s="9">
        <v>789</v>
      </c>
      <c r="I348" s="9">
        <v>772</v>
      </c>
      <c r="J348" s="78">
        <v>793.42149532710289</v>
      </c>
      <c r="K348" s="9">
        <f t="shared" si="30"/>
        <v>721.90672739461354</v>
      </c>
      <c r="L348" s="9">
        <v>2000</v>
      </c>
      <c r="M348" s="9">
        <v>2000</v>
      </c>
      <c r="N348" s="9">
        <f t="shared" si="31"/>
        <v>0</v>
      </c>
      <c r="O348" s="9">
        <f t="shared" si="32"/>
        <v>0</v>
      </c>
      <c r="P348" s="9">
        <f t="shared" si="33"/>
        <v>0</v>
      </c>
    </row>
    <row r="349" spans="5:16">
      <c r="E349" s="2">
        <f t="shared" si="34"/>
        <v>273.14999999999998</v>
      </c>
      <c r="F349" s="2">
        <v>324</v>
      </c>
      <c r="G349" s="2">
        <f t="shared" si="35"/>
        <v>311.14999999999998</v>
      </c>
      <c r="H349" s="9">
        <v>789</v>
      </c>
      <c r="I349" s="9">
        <v>772</v>
      </c>
      <c r="J349" s="78">
        <v>793.42149532710289</v>
      </c>
      <c r="K349" s="9">
        <f t="shared" si="30"/>
        <v>726.14912178624695</v>
      </c>
      <c r="L349" s="9">
        <v>2000</v>
      </c>
      <c r="M349" s="9">
        <v>2000</v>
      </c>
      <c r="N349" s="9">
        <f t="shared" si="31"/>
        <v>0</v>
      </c>
      <c r="O349" s="9">
        <f t="shared" si="32"/>
        <v>0</v>
      </c>
      <c r="P349" s="9">
        <f t="shared" si="33"/>
        <v>0</v>
      </c>
    </row>
    <row r="350" spans="5:16">
      <c r="E350" s="2">
        <f t="shared" si="34"/>
        <v>273.14999999999998</v>
      </c>
      <c r="F350" s="2">
        <v>325</v>
      </c>
      <c r="G350" s="2">
        <f t="shared" si="35"/>
        <v>311.14999999999998</v>
      </c>
      <c r="H350" s="9">
        <v>789</v>
      </c>
      <c r="I350" s="9">
        <v>772</v>
      </c>
      <c r="J350" s="78">
        <v>793.42149532710289</v>
      </c>
      <c r="K350" s="9">
        <f t="shared" si="30"/>
        <v>729.77889604912457</v>
      </c>
      <c r="L350" s="9">
        <v>2000</v>
      </c>
      <c r="M350" s="9">
        <v>2000</v>
      </c>
      <c r="N350" s="9">
        <f t="shared" si="31"/>
        <v>0</v>
      </c>
      <c r="O350" s="9">
        <f t="shared" si="32"/>
        <v>0</v>
      </c>
      <c r="P350" s="9">
        <f t="shared" si="33"/>
        <v>0</v>
      </c>
    </row>
    <row r="351" spans="5:16">
      <c r="E351" s="2">
        <f t="shared" si="34"/>
        <v>273.14999999999998</v>
      </c>
      <c r="F351" s="2">
        <v>326</v>
      </c>
      <c r="G351" s="2">
        <f t="shared" si="35"/>
        <v>311.14999999999998</v>
      </c>
      <c r="H351" s="9">
        <v>789</v>
      </c>
      <c r="I351" s="9">
        <v>772</v>
      </c>
      <c r="J351" s="78">
        <v>793.42149532710289</v>
      </c>
      <c r="K351" s="9">
        <f t="shared" si="30"/>
        <v>732.9198118254194</v>
      </c>
      <c r="L351" s="9">
        <v>2000</v>
      </c>
      <c r="M351" s="9">
        <v>2000</v>
      </c>
      <c r="N351" s="9">
        <f t="shared" si="31"/>
        <v>0</v>
      </c>
      <c r="O351" s="9">
        <f t="shared" si="32"/>
        <v>0</v>
      </c>
      <c r="P351" s="9">
        <f t="shared" si="33"/>
        <v>0</v>
      </c>
    </row>
    <row r="352" spans="5:16">
      <c r="E352" s="2">
        <f t="shared" si="34"/>
        <v>273.14999999999998</v>
      </c>
      <c r="F352" s="2">
        <v>327</v>
      </c>
      <c r="G352" s="2">
        <f t="shared" si="35"/>
        <v>311.14999999999998</v>
      </c>
      <c r="H352" s="9">
        <v>789</v>
      </c>
      <c r="I352" s="9">
        <v>772</v>
      </c>
      <c r="J352" s="78">
        <v>793.42149532710289</v>
      </c>
      <c r="K352" s="9">
        <f t="shared" si="30"/>
        <v>735.66439753530483</v>
      </c>
      <c r="L352" s="9">
        <v>2000</v>
      </c>
      <c r="M352" s="9">
        <v>2000</v>
      </c>
      <c r="N352" s="9">
        <f t="shared" si="31"/>
        <v>0</v>
      </c>
      <c r="O352" s="9">
        <f t="shared" si="32"/>
        <v>0</v>
      </c>
      <c r="P352" s="9">
        <f t="shared" si="33"/>
        <v>0</v>
      </c>
    </row>
    <row r="353" spans="5:16">
      <c r="E353" s="2">
        <f t="shared" si="34"/>
        <v>273.14999999999998</v>
      </c>
      <c r="F353" s="2">
        <v>328</v>
      </c>
      <c r="G353" s="2">
        <f t="shared" si="35"/>
        <v>311.14999999999998</v>
      </c>
      <c r="H353" s="9">
        <v>789</v>
      </c>
      <c r="I353" s="9">
        <v>772</v>
      </c>
      <c r="J353" s="78">
        <v>793.42149532710289</v>
      </c>
      <c r="K353" s="9">
        <f t="shared" si="30"/>
        <v>738.08321639535222</v>
      </c>
      <c r="L353" s="9">
        <v>2000</v>
      </c>
      <c r="M353" s="9">
        <v>2000</v>
      </c>
      <c r="N353" s="9">
        <f t="shared" si="31"/>
        <v>0</v>
      </c>
      <c r="O353" s="9">
        <f t="shared" si="32"/>
        <v>0</v>
      </c>
      <c r="P353" s="9">
        <f t="shared" si="33"/>
        <v>0</v>
      </c>
    </row>
    <row r="354" spans="5:16">
      <c r="E354" s="2">
        <f t="shared" si="34"/>
        <v>273.14999999999998</v>
      </c>
      <c r="F354" s="2">
        <v>329</v>
      </c>
      <c r="G354" s="2">
        <f t="shared" si="35"/>
        <v>311.14999999999998</v>
      </c>
      <c r="H354" s="9">
        <v>789</v>
      </c>
      <c r="I354" s="9">
        <v>772</v>
      </c>
      <c r="J354" s="78">
        <v>793.42149532710289</v>
      </c>
      <c r="K354" s="9">
        <f t="shared" si="30"/>
        <v>740.23101913662674</v>
      </c>
      <c r="L354" s="9">
        <v>2000</v>
      </c>
      <c r="M354" s="9">
        <v>2000</v>
      </c>
      <c r="N354" s="9">
        <f t="shared" si="31"/>
        <v>0</v>
      </c>
      <c r="O354" s="9">
        <f t="shared" si="32"/>
        <v>0</v>
      </c>
      <c r="P354" s="9">
        <f t="shared" si="33"/>
        <v>0</v>
      </c>
    </row>
    <row r="355" spans="5:16">
      <c r="E355" s="2">
        <f t="shared" si="34"/>
        <v>273.14999999999998</v>
      </c>
      <c r="F355" s="2">
        <v>330</v>
      </c>
      <c r="G355" s="2">
        <f t="shared" si="35"/>
        <v>311.14999999999998</v>
      </c>
      <c r="H355" s="9">
        <v>789</v>
      </c>
      <c r="I355" s="9">
        <v>772</v>
      </c>
      <c r="J355" s="78">
        <v>793.42149532710289</v>
      </c>
      <c r="K355" s="9">
        <f t="shared" si="30"/>
        <v>742.15093829792522</v>
      </c>
      <c r="L355" s="9">
        <v>2000</v>
      </c>
      <c r="M355" s="9">
        <v>2000</v>
      </c>
      <c r="N355" s="9">
        <f t="shared" si="31"/>
        <v>0</v>
      </c>
      <c r="O355" s="9">
        <f t="shared" si="32"/>
        <v>0</v>
      </c>
      <c r="P355" s="9">
        <f t="shared" si="33"/>
        <v>0</v>
      </c>
    </row>
    <row r="356" spans="5:16">
      <c r="E356" s="2">
        <f t="shared" si="34"/>
        <v>273.14999999999998</v>
      </c>
      <c r="F356" s="2">
        <v>331</v>
      </c>
      <c r="G356" s="2">
        <f t="shared" si="35"/>
        <v>311.14999999999998</v>
      </c>
      <c r="H356" s="9">
        <v>789</v>
      </c>
      <c r="I356" s="9">
        <v>772</v>
      </c>
      <c r="J356" s="78">
        <v>793.42149532710289</v>
      </c>
      <c r="K356" s="9">
        <f t="shared" si="30"/>
        <v>743.87741472256891</v>
      </c>
      <c r="L356" s="9">
        <v>2000</v>
      </c>
      <c r="M356" s="9">
        <v>2000</v>
      </c>
      <c r="N356" s="9">
        <f t="shared" si="31"/>
        <v>0</v>
      </c>
      <c r="O356" s="9">
        <f t="shared" si="32"/>
        <v>0</v>
      </c>
      <c r="P356" s="9">
        <f t="shared" si="33"/>
        <v>0</v>
      </c>
    </row>
    <row r="357" spans="5:16">
      <c r="E357" s="2">
        <f t="shared" si="34"/>
        <v>273.14999999999998</v>
      </c>
      <c r="F357" s="2">
        <v>332</v>
      </c>
      <c r="G357" s="2">
        <f t="shared" si="35"/>
        <v>311.14999999999998</v>
      </c>
      <c r="H357" s="9">
        <v>789</v>
      </c>
      <c r="I357" s="9">
        <v>772</v>
      </c>
      <c r="J357" s="78">
        <v>793.42149532710289</v>
      </c>
      <c r="K357" s="9">
        <f t="shared" si="30"/>
        <v>745.43828189784631</v>
      </c>
      <c r="L357" s="9">
        <v>2000</v>
      </c>
      <c r="M357" s="9">
        <v>2000</v>
      </c>
      <c r="N357" s="9">
        <f t="shared" si="31"/>
        <v>0</v>
      </c>
      <c r="O357" s="9">
        <f t="shared" si="32"/>
        <v>0</v>
      </c>
      <c r="P357" s="9">
        <f t="shared" si="33"/>
        <v>0</v>
      </c>
    </row>
    <row r="358" spans="5:16">
      <c r="E358" s="2">
        <f t="shared" si="34"/>
        <v>273.14999999999998</v>
      </c>
      <c r="F358" s="2">
        <v>333</v>
      </c>
      <c r="G358" s="2">
        <f t="shared" si="35"/>
        <v>311.14999999999998</v>
      </c>
      <c r="H358" s="9">
        <v>789</v>
      </c>
      <c r="I358" s="9">
        <v>772</v>
      </c>
      <c r="J358" s="78">
        <v>793.42149532710289</v>
      </c>
      <c r="K358" s="9">
        <f t="shared" si="30"/>
        <v>746.85627793579852</v>
      </c>
      <c r="L358" s="9">
        <v>2000</v>
      </c>
      <c r="M358" s="9">
        <v>2000</v>
      </c>
      <c r="N358" s="9">
        <f t="shared" si="31"/>
        <v>0</v>
      </c>
      <c r="O358" s="9">
        <f t="shared" si="32"/>
        <v>0</v>
      </c>
      <c r="P358" s="9">
        <f t="shared" si="33"/>
        <v>0</v>
      </c>
    </row>
    <row r="359" spans="5:16">
      <c r="E359" s="2">
        <f t="shared" si="34"/>
        <v>273.14999999999998</v>
      </c>
      <c r="F359" s="2">
        <v>334</v>
      </c>
      <c r="G359" s="2">
        <f t="shared" si="35"/>
        <v>311.14999999999998</v>
      </c>
      <c r="H359" s="9">
        <v>789</v>
      </c>
      <c r="I359" s="9">
        <v>772</v>
      </c>
      <c r="J359" s="78">
        <v>793.42149532710289</v>
      </c>
      <c r="K359" s="9">
        <f t="shared" si="30"/>
        <v>748.15016053498039</v>
      </c>
      <c r="L359" s="9">
        <v>2000</v>
      </c>
      <c r="M359" s="9">
        <v>2000</v>
      </c>
      <c r="N359" s="9">
        <f t="shared" si="31"/>
        <v>0</v>
      </c>
      <c r="O359" s="9">
        <f t="shared" si="32"/>
        <v>0</v>
      </c>
      <c r="P359" s="9">
        <f t="shared" si="33"/>
        <v>0</v>
      </c>
    </row>
    <row r="360" spans="5:16">
      <c r="E360" s="2">
        <f t="shared" si="34"/>
        <v>273.14999999999998</v>
      </c>
      <c r="F360" s="2">
        <v>335</v>
      </c>
      <c r="G360" s="2">
        <f t="shared" si="35"/>
        <v>311.14999999999998</v>
      </c>
      <c r="H360" s="9">
        <v>789</v>
      </c>
      <c r="I360" s="9">
        <v>772</v>
      </c>
      <c r="J360" s="78">
        <v>793.42149532710289</v>
      </c>
      <c r="K360" s="9">
        <f t="shared" si="30"/>
        <v>749.33554144869618</v>
      </c>
      <c r="L360" s="9">
        <v>2000</v>
      </c>
      <c r="M360" s="9">
        <v>2000</v>
      </c>
      <c r="N360" s="9">
        <f t="shared" si="31"/>
        <v>0</v>
      </c>
      <c r="O360" s="9">
        <f t="shared" si="32"/>
        <v>0</v>
      </c>
      <c r="P360" s="9">
        <f t="shared" si="33"/>
        <v>0</v>
      </c>
    </row>
    <row r="361" spans="5:16">
      <c r="E361" s="2">
        <f t="shared" si="34"/>
        <v>273.14999999999998</v>
      </c>
      <c r="F361" s="2">
        <v>336</v>
      </c>
      <c r="G361" s="2">
        <f t="shared" si="35"/>
        <v>311.14999999999998</v>
      </c>
      <c r="H361" s="9">
        <v>789</v>
      </c>
      <c r="I361" s="9">
        <v>772</v>
      </c>
      <c r="J361" s="78">
        <v>793.42149532710289</v>
      </c>
      <c r="K361" s="9">
        <f t="shared" si="30"/>
        <v>750.42551947197217</v>
      </c>
      <c r="L361" s="9">
        <v>2000</v>
      </c>
      <c r="M361" s="9">
        <v>2000</v>
      </c>
      <c r="N361" s="9">
        <f t="shared" si="31"/>
        <v>0</v>
      </c>
      <c r="O361" s="9">
        <f t="shared" si="32"/>
        <v>0</v>
      </c>
      <c r="P361" s="9">
        <f t="shared" si="33"/>
        <v>0</v>
      </c>
    </row>
    <row r="362" spans="5:16">
      <c r="E362" s="2">
        <f t="shared" si="34"/>
        <v>273.14999999999998</v>
      </c>
      <c r="F362" s="2">
        <v>337</v>
      </c>
      <c r="G362" s="2">
        <f t="shared" si="35"/>
        <v>311.14999999999998</v>
      </c>
      <c r="H362" s="9">
        <v>789</v>
      </c>
      <c r="I362" s="9">
        <v>772</v>
      </c>
      <c r="J362" s="78">
        <v>793.42149532710289</v>
      </c>
      <c r="K362" s="9">
        <f t="shared" si="30"/>
        <v>751.43116650698687</v>
      </c>
      <c r="L362" s="9">
        <v>2000</v>
      </c>
      <c r="M362" s="9">
        <v>2000</v>
      </c>
      <c r="N362" s="9">
        <f t="shared" si="31"/>
        <v>0</v>
      </c>
      <c r="O362" s="9">
        <f t="shared" si="32"/>
        <v>0</v>
      </c>
      <c r="P362" s="9">
        <f t="shared" si="33"/>
        <v>0</v>
      </c>
    </row>
    <row r="363" spans="5:16">
      <c r="E363" s="2">
        <f t="shared" si="34"/>
        <v>273.14999999999998</v>
      </c>
      <c r="F363" s="2">
        <v>338</v>
      </c>
      <c r="G363" s="2">
        <f t="shared" si="35"/>
        <v>311.14999999999998</v>
      </c>
      <c r="H363" s="9">
        <v>789</v>
      </c>
      <c r="I363" s="9">
        <v>772</v>
      </c>
      <c r="J363" s="78">
        <v>793.42149532710289</v>
      </c>
      <c r="K363" s="9">
        <f t="shared" si="30"/>
        <v>752.36190501052931</v>
      </c>
      <c r="L363" s="9">
        <v>2000</v>
      </c>
      <c r="M363" s="9">
        <v>2000</v>
      </c>
      <c r="N363" s="9">
        <f t="shared" si="31"/>
        <v>0</v>
      </c>
      <c r="O363" s="9">
        <f t="shared" si="32"/>
        <v>0</v>
      </c>
      <c r="P363" s="9">
        <f t="shared" si="33"/>
        <v>0</v>
      </c>
    </row>
    <row r="364" spans="5:16">
      <c r="E364" s="2">
        <f t="shared" si="34"/>
        <v>273.14999999999998</v>
      </c>
      <c r="F364" s="2">
        <v>339</v>
      </c>
      <c r="G364" s="2">
        <f t="shared" si="35"/>
        <v>311.14999999999998</v>
      </c>
      <c r="H364" s="9">
        <v>789</v>
      </c>
      <c r="I364" s="9">
        <v>772</v>
      </c>
      <c r="J364" s="78">
        <v>793.42149532710289</v>
      </c>
      <c r="K364" s="9">
        <f t="shared" si="30"/>
        <v>753.22580412423042</v>
      </c>
      <c r="L364" s="9">
        <v>2000</v>
      </c>
      <c r="M364" s="9">
        <v>2000</v>
      </c>
      <c r="N364" s="9">
        <f t="shared" si="31"/>
        <v>0</v>
      </c>
      <c r="O364" s="9">
        <f t="shared" si="32"/>
        <v>0</v>
      </c>
      <c r="P364" s="9">
        <f t="shared" si="33"/>
        <v>0</v>
      </c>
    </row>
    <row r="365" spans="5:16">
      <c r="E365" s="2">
        <f t="shared" si="34"/>
        <v>273.14999999999998</v>
      </c>
      <c r="F365" s="2">
        <v>340</v>
      </c>
      <c r="G365" s="2">
        <f t="shared" si="35"/>
        <v>311.14999999999998</v>
      </c>
      <c r="H365" s="9">
        <v>789</v>
      </c>
      <c r="I365" s="9">
        <v>772</v>
      </c>
      <c r="J365" s="78">
        <v>793.42149532710289</v>
      </c>
      <c r="K365" s="9">
        <f t="shared" si="30"/>
        <v>754.02981421791742</v>
      </c>
      <c r="L365" s="9">
        <v>2000</v>
      </c>
      <c r="M365" s="9">
        <v>2000</v>
      </c>
      <c r="N365" s="9">
        <f t="shared" si="31"/>
        <v>0</v>
      </c>
      <c r="O365" s="9">
        <f t="shared" si="32"/>
        <v>0</v>
      </c>
      <c r="P365" s="9">
        <f t="shared" si="33"/>
        <v>0</v>
      </c>
    </row>
    <row r="366" spans="5:16">
      <c r="E366" s="2">
        <f t="shared" si="34"/>
        <v>273.14999999999998</v>
      </c>
      <c r="F366" s="2">
        <v>341</v>
      </c>
      <c r="G366" s="2">
        <f t="shared" si="35"/>
        <v>311.14999999999998</v>
      </c>
      <c r="H366" s="9">
        <v>789</v>
      </c>
      <c r="I366" s="9">
        <v>772</v>
      </c>
      <c r="J366" s="78">
        <v>793.42149532710289</v>
      </c>
      <c r="K366" s="9">
        <f t="shared" si="30"/>
        <v>754.77995428857696</v>
      </c>
      <c r="L366" s="9">
        <v>2000</v>
      </c>
      <c r="M366" s="9">
        <v>2000</v>
      </c>
      <c r="N366" s="9">
        <f t="shared" si="31"/>
        <v>0</v>
      </c>
      <c r="O366" s="9">
        <f t="shared" si="32"/>
        <v>0</v>
      </c>
      <c r="P366" s="9">
        <f t="shared" si="33"/>
        <v>0</v>
      </c>
    </row>
    <row r="367" spans="5:16">
      <c r="E367" s="2">
        <f t="shared" si="34"/>
        <v>273.14999999999998</v>
      </c>
      <c r="F367" s="2">
        <v>342</v>
      </c>
      <c r="G367" s="2">
        <f t="shared" si="35"/>
        <v>311.14999999999998</v>
      </c>
      <c r="H367" s="9">
        <v>789</v>
      </c>
      <c r="I367" s="9">
        <v>772</v>
      </c>
      <c r="J367" s="78">
        <v>793.42149532710289</v>
      </c>
      <c r="K367" s="9">
        <f t="shared" si="30"/>
        <v>755.481462912192</v>
      </c>
      <c r="L367" s="9">
        <v>2000</v>
      </c>
      <c r="M367" s="9">
        <v>2000</v>
      </c>
      <c r="N367" s="9">
        <f t="shared" si="31"/>
        <v>0</v>
      </c>
      <c r="O367" s="9">
        <f t="shared" si="32"/>
        <v>0</v>
      </c>
      <c r="P367" s="9">
        <f t="shared" si="33"/>
        <v>0</v>
      </c>
    </row>
    <row r="368" spans="5:16">
      <c r="E368" s="2">
        <f t="shared" si="34"/>
        <v>273.14999999999998</v>
      </c>
      <c r="F368" s="2">
        <v>343</v>
      </c>
      <c r="G368" s="2">
        <f t="shared" si="35"/>
        <v>311.14999999999998</v>
      </c>
      <c r="H368" s="9">
        <v>789</v>
      </c>
      <c r="I368" s="9">
        <v>772</v>
      </c>
      <c r="J368" s="78">
        <v>793.42149532710289</v>
      </c>
      <c r="K368" s="9">
        <f t="shared" si="30"/>
        <v>756.13892075881404</v>
      </c>
      <c r="L368" s="9">
        <v>2000</v>
      </c>
      <c r="M368" s="9">
        <v>2000</v>
      </c>
      <c r="N368" s="9">
        <f t="shared" si="31"/>
        <v>0</v>
      </c>
      <c r="O368" s="9">
        <f t="shared" si="32"/>
        <v>0</v>
      </c>
      <c r="P368" s="9">
        <f t="shared" si="33"/>
        <v>0</v>
      </c>
    </row>
    <row r="369" spans="5:16">
      <c r="E369" s="2">
        <f t="shared" si="34"/>
        <v>273.14999999999998</v>
      </c>
      <c r="F369" s="2">
        <v>344</v>
      </c>
      <c r="G369" s="2">
        <f t="shared" si="35"/>
        <v>311.14999999999998</v>
      </c>
      <c r="H369" s="9">
        <v>789</v>
      </c>
      <c r="I369" s="9">
        <v>772</v>
      </c>
      <c r="J369" s="78">
        <v>793.42149532710289</v>
      </c>
      <c r="K369" s="9">
        <f t="shared" si="30"/>
        <v>756.75635073045146</v>
      </c>
      <c r="L369" s="9">
        <v>2000</v>
      </c>
      <c r="M369" s="9">
        <v>2000</v>
      </c>
      <c r="N369" s="9">
        <f t="shared" si="31"/>
        <v>0</v>
      </c>
      <c r="O369" s="9">
        <f t="shared" si="32"/>
        <v>0</v>
      </c>
      <c r="P369" s="9">
        <f t="shared" si="33"/>
        <v>0</v>
      </c>
    </row>
    <row r="370" spans="5:16">
      <c r="E370" s="2">
        <f t="shared" si="34"/>
        <v>273.14999999999998</v>
      </c>
      <c r="F370" s="2">
        <v>345</v>
      </c>
      <c r="G370" s="2">
        <f t="shared" si="35"/>
        <v>311.14999999999998</v>
      </c>
      <c r="H370" s="9">
        <v>789</v>
      </c>
      <c r="I370" s="9">
        <v>772</v>
      </c>
      <c r="J370" s="78">
        <v>793.42149532710289</v>
      </c>
      <c r="K370" s="9">
        <f t="shared" si="30"/>
        <v>757.33730034925952</v>
      </c>
      <c r="L370" s="9">
        <v>2000</v>
      </c>
      <c r="M370" s="9">
        <v>2000</v>
      </c>
      <c r="N370" s="9">
        <f t="shared" si="31"/>
        <v>0</v>
      </c>
      <c r="O370" s="9">
        <f t="shared" si="32"/>
        <v>0</v>
      </c>
      <c r="P370" s="9">
        <f t="shared" si="33"/>
        <v>0</v>
      </c>
    </row>
    <row r="371" spans="5:16">
      <c r="E371" s="2">
        <f t="shared" si="34"/>
        <v>273.14999999999998</v>
      </c>
      <c r="F371" s="2">
        <v>346</v>
      </c>
      <c r="G371" s="2">
        <f t="shared" si="35"/>
        <v>311.14999999999998</v>
      </c>
      <c r="H371" s="9">
        <v>789</v>
      </c>
      <c r="I371" s="9">
        <v>772</v>
      </c>
      <c r="J371" s="78">
        <v>793.42149532710289</v>
      </c>
      <c r="K371" s="9">
        <f t="shared" si="30"/>
        <v>757.88490996124926</v>
      </c>
      <c r="L371" s="9">
        <v>2000</v>
      </c>
      <c r="M371" s="9">
        <v>2000</v>
      </c>
      <c r="N371" s="9">
        <f t="shared" si="31"/>
        <v>0</v>
      </c>
      <c r="O371" s="9">
        <f t="shared" si="32"/>
        <v>0</v>
      </c>
      <c r="P371" s="9">
        <f t="shared" si="33"/>
        <v>0</v>
      </c>
    </row>
    <row r="372" spans="5:16">
      <c r="E372" s="2">
        <f t="shared" si="34"/>
        <v>273.14999999999998</v>
      </c>
      <c r="F372" s="2">
        <v>347</v>
      </c>
      <c r="G372" s="2">
        <f t="shared" si="35"/>
        <v>311.14999999999998</v>
      </c>
      <c r="H372" s="9">
        <v>789</v>
      </c>
      <c r="I372" s="9">
        <v>772</v>
      </c>
      <c r="J372" s="78">
        <v>793.42149532710289</v>
      </c>
      <c r="K372" s="9">
        <f t="shared" si="30"/>
        <v>758.40196952515032</v>
      </c>
      <c r="L372" s="9">
        <v>2000</v>
      </c>
      <c r="M372" s="9">
        <v>2000</v>
      </c>
      <c r="N372" s="9">
        <f t="shared" si="31"/>
        <v>0</v>
      </c>
      <c r="O372" s="9">
        <f t="shared" si="32"/>
        <v>0</v>
      </c>
      <c r="P372" s="9">
        <f t="shared" si="33"/>
        <v>0</v>
      </c>
    </row>
    <row r="373" spans="5:16">
      <c r="E373" s="2">
        <f t="shared" si="34"/>
        <v>273.14999999999998</v>
      </c>
      <c r="F373" s="2">
        <v>348</v>
      </c>
      <c r="G373" s="2">
        <f t="shared" si="35"/>
        <v>311.14999999999998</v>
      </c>
      <c r="H373" s="9">
        <v>789</v>
      </c>
      <c r="I373" s="9">
        <v>772</v>
      </c>
      <c r="J373" s="78">
        <v>793.42149532710289</v>
      </c>
      <c r="K373" s="9">
        <f t="shared" si="30"/>
        <v>758.89096615478263</v>
      </c>
      <c r="L373" s="9">
        <v>2000</v>
      </c>
      <c r="M373" s="9">
        <v>2000</v>
      </c>
      <c r="N373" s="9">
        <f t="shared" si="31"/>
        <v>0</v>
      </c>
      <c r="O373" s="9">
        <f t="shared" si="32"/>
        <v>0</v>
      </c>
      <c r="P373" s="9">
        <f t="shared" si="33"/>
        <v>0</v>
      </c>
    </row>
    <row r="374" spans="5:16">
      <c r="E374" s="2">
        <f t="shared" si="34"/>
        <v>273.14999999999998</v>
      </c>
      <c r="F374" s="2">
        <v>349</v>
      </c>
      <c r="G374" s="2">
        <f t="shared" si="35"/>
        <v>311.14999999999998</v>
      </c>
      <c r="H374" s="9">
        <v>789</v>
      </c>
      <c r="I374" s="9">
        <v>772</v>
      </c>
      <c r="J374" s="78">
        <v>793.42149532710289</v>
      </c>
      <c r="K374" s="9">
        <f t="shared" si="30"/>
        <v>759.35412412498931</v>
      </c>
      <c r="L374" s="9">
        <v>2000</v>
      </c>
      <c r="M374" s="9">
        <v>2000</v>
      </c>
      <c r="N374" s="9">
        <f t="shared" si="31"/>
        <v>0</v>
      </c>
      <c r="O374" s="9">
        <f t="shared" si="32"/>
        <v>0</v>
      </c>
      <c r="P374" s="9">
        <f t="shared" si="33"/>
        <v>0</v>
      </c>
    </row>
    <row r="375" spans="5:16">
      <c r="E375" s="2">
        <f t="shared" si="34"/>
        <v>273.14999999999998</v>
      </c>
      <c r="F375" s="2">
        <v>350</v>
      </c>
      <c r="G375" s="2">
        <f t="shared" si="35"/>
        <v>311.14999999999998</v>
      </c>
      <c r="H375" s="9">
        <v>789</v>
      </c>
      <c r="I375" s="9">
        <v>772</v>
      </c>
      <c r="J375" s="78">
        <v>793.42149532710289</v>
      </c>
      <c r="K375" s="9">
        <f t="shared" si="30"/>
        <v>759.79343869904631</v>
      </c>
      <c r="L375" s="9">
        <v>2000</v>
      </c>
      <c r="M375" s="9">
        <v>2000</v>
      </c>
      <c r="N375" s="9">
        <f t="shared" si="31"/>
        <v>0</v>
      </c>
      <c r="O375" s="9">
        <f t="shared" si="32"/>
        <v>0</v>
      </c>
      <c r="P375" s="9">
        <f t="shared" si="33"/>
        <v>0</v>
      </c>
    </row>
    <row r="376" spans="5:16">
      <c r="E376" s="2">
        <f t="shared" si="34"/>
        <v>273.14999999999998</v>
      </c>
      <c r="F376" s="2">
        <v>351</v>
      </c>
      <c r="G376" s="2">
        <f t="shared" si="35"/>
        <v>311.14999999999998</v>
      </c>
      <c r="H376" s="9">
        <v>789</v>
      </c>
      <c r="I376" s="9">
        <v>772</v>
      </c>
      <c r="J376" s="78">
        <v>793.42149532710289</v>
      </c>
      <c r="K376" s="9">
        <f t="shared" si="30"/>
        <v>760.21070486286203</v>
      </c>
      <c r="L376" s="9">
        <v>2000</v>
      </c>
      <c r="M376" s="9">
        <v>2000</v>
      </c>
      <c r="N376" s="9">
        <f t="shared" si="31"/>
        <v>0</v>
      </c>
      <c r="O376" s="9">
        <f t="shared" si="32"/>
        <v>0</v>
      </c>
      <c r="P376" s="9">
        <f t="shared" si="33"/>
        <v>0</v>
      </c>
    </row>
    <row r="377" spans="5:16">
      <c r="E377" s="2">
        <f t="shared" si="34"/>
        <v>273.14999999999998</v>
      </c>
      <c r="F377" s="2">
        <v>352</v>
      </c>
      <c r="G377" s="2">
        <f t="shared" si="35"/>
        <v>311.14999999999998</v>
      </c>
      <c r="H377" s="9">
        <v>789</v>
      </c>
      <c r="I377" s="9">
        <v>772</v>
      </c>
      <c r="J377" s="78">
        <v>793.42149532710289</v>
      </c>
      <c r="K377" s="9">
        <f t="shared" si="30"/>
        <v>760.60754183873075</v>
      </c>
      <c r="L377" s="9">
        <v>2000</v>
      </c>
      <c r="M377" s="9">
        <v>2000</v>
      </c>
      <c r="N377" s="9">
        <f t="shared" si="31"/>
        <v>0</v>
      </c>
      <c r="O377" s="9">
        <f t="shared" si="32"/>
        <v>0</v>
      </c>
      <c r="P377" s="9">
        <f t="shared" si="33"/>
        <v>0</v>
      </c>
    </row>
    <row r="378" spans="5:16">
      <c r="E378" s="2">
        <f t="shared" si="34"/>
        <v>273.14999999999998</v>
      </c>
      <c r="F378" s="2">
        <v>353</v>
      </c>
      <c r="G378" s="2">
        <f t="shared" si="35"/>
        <v>311.14999999999998</v>
      </c>
      <c r="H378" s="9">
        <v>789</v>
      </c>
      <c r="I378" s="9">
        <v>772</v>
      </c>
      <c r="J378" s="78">
        <v>793.42149532710289</v>
      </c>
      <c r="K378" s="9">
        <f t="shared" ref="K378:K441" si="36">J378+((I378-H378)*((E378-F378)/(G378-F378)))</f>
        <v>760.98541408457004</v>
      </c>
      <c r="L378" s="9">
        <v>2000</v>
      </c>
      <c r="M378" s="9">
        <v>2000</v>
      </c>
      <c r="N378" s="9">
        <f t="shared" ref="N378:N441" si="37">C378*(SQRT(K378/I378))*(H378/J378)*(L378/M378)</f>
        <v>0</v>
      </c>
      <c r="O378" s="9">
        <f t="shared" ref="O378:O441" si="38">N378*J378/24</f>
        <v>0</v>
      </c>
      <c r="P378" s="9">
        <f t="shared" ref="P378:P441" si="39">N378/159</f>
        <v>0</v>
      </c>
    </row>
    <row r="379" spans="5:16">
      <c r="E379" s="2">
        <f t="shared" si="34"/>
        <v>273.14999999999998</v>
      </c>
      <c r="F379" s="2">
        <v>354</v>
      </c>
      <c r="G379" s="2">
        <f t="shared" si="35"/>
        <v>311.14999999999998</v>
      </c>
      <c r="H379" s="9">
        <v>789</v>
      </c>
      <c r="I379" s="9">
        <v>772</v>
      </c>
      <c r="J379" s="78">
        <v>793.42149532710289</v>
      </c>
      <c r="K379" s="9">
        <f t="shared" si="36"/>
        <v>761.34564935277388</v>
      </c>
      <c r="L379" s="9">
        <v>2000</v>
      </c>
      <c r="M379" s="9">
        <v>2000</v>
      </c>
      <c r="N379" s="9">
        <f t="shared" si="37"/>
        <v>0</v>
      </c>
      <c r="O379" s="9">
        <f t="shared" si="38"/>
        <v>0</v>
      </c>
      <c r="P379" s="9">
        <f t="shared" si="39"/>
        <v>0</v>
      </c>
    </row>
    <row r="380" spans="5:16">
      <c r="E380" s="2">
        <f t="shared" si="34"/>
        <v>273.14999999999998</v>
      </c>
      <c r="F380" s="2">
        <v>355</v>
      </c>
      <c r="G380" s="2">
        <f t="shared" si="35"/>
        <v>311.14999999999998</v>
      </c>
      <c r="H380" s="9">
        <v>789</v>
      </c>
      <c r="I380" s="9">
        <v>772</v>
      </c>
      <c r="J380" s="78">
        <v>793.42149532710289</v>
      </c>
      <c r="K380" s="9">
        <f t="shared" si="36"/>
        <v>761.68945427807216</v>
      </c>
      <c r="L380" s="9">
        <v>2000</v>
      </c>
      <c r="M380" s="9">
        <v>2000</v>
      </c>
      <c r="N380" s="9">
        <f t="shared" si="37"/>
        <v>0</v>
      </c>
      <c r="O380" s="9">
        <f t="shared" si="38"/>
        <v>0</v>
      </c>
      <c r="P380" s="9">
        <f t="shared" si="39"/>
        <v>0</v>
      </c>
    </row>
    <row r="381" spans="5:16">
      <c r="E381" s="2">
        <f t="shared" si="34"/>
        <v>273.14999999999998</v>
      </c>
      <c r="F381" s="2">
        <v>356</v>
      </c>
      <c r="G381" s="2">
        <f t="shared" si="35"/>
        <v>311.14999999999998</v>
      </c>
      <c r="H381" s="9">
        <v>789</v>
      </c>
      <c r="I381" s="9">
        <v>772</v>
      </c>
      <c r="J381" s="78">
        <v>793.42149532710289</v>
      </c>
      <c r="K381" s="9">
        <f t="shared" si="36"/>
        <v>762.01792788005719</v>
      </c>
      <c r="L381" s="9">
        <v>2000</v>
      </c>
      <c r="M381" s="9">
        <v>2000</v>
      </c>
      <c r="N381" s="9">
        <f t="shared" si="37"/>
        <v>0</v>
      </c>
      <c r="O381" s="9">
        <f t="shared" si="38"/>
        <v>0</v>
      </c>
      <c r="P381" s="9">
        <f t="shared" si="39"/>
        <v>0</v>
      </c>
    </row>
    <row r="382" spans="5:16">
      <c r="E382" s="2">
        <f t="shared" si="34"/>
        <v>273.14999999999998</v>
      </c>
      <c r="F382" s="2">
        <v>357</v>
      </c>
      <c r="G382" s="2">
        <f t="shared" si="35"/>
        <v>311.14999999999998</v>
      </c>
      <c r="H382" s="9">
        <v>789</v>
      </c>
      <c r="I382" s="9">
        <v>772</v>
      </c>
      <c r="J382" s="78">
        <v>793.42149532710289</v>
      </c>
      <c r="K382" s="9">
        <f t="shared" si="36"/>
        <v>762.33207329874961</v>
      </c>
      <c r="L382" s="9">
        <v>2000</v>
      </c>
      <c r="M382" s="9">
        <v>2000</v>
      </c>
      <c r="N382" s="9">
        <f t="shared" si="37"/>
        <v>0</v>
      </c>
      <c r="O382" s="9">
        <f t="shared" si="38"/>
        <v>0</v>
      </c>
      <c r="P382" s="9">
        <f t="shared" si="39"/>
        <v>0</v>
      </c>
    </row>
    <row r="383" spans="5:16">
      <c r="E383" s="2">
        <f t="shared" si="34"/>
        <v>273.14999999999998</v>
      </c>
      <c r="F383" s="2">
        <v>358</v>
      </c>
      <c r="G383" s="2">
        <f t="shared" si="35"/>
        <v>311.14999999999998</v>
      </c>
      <c r="H383" s="9">
        <v>789</v>
      </c>
      <c r="I383" s="9">
        <v>772</v>
      </c>
      <c r="J383" s="78">
        <v>793.42149532710289</v>
      </c>
      <c r="K383" s="9">
        <f t="shared" si="36"/>
        <v>762.63280802720965</v>
      </c>
      <c r="L383" s="9">
        <v>2000</v>
      </c>
      <c r="M383" s="9">
        <v>2000</v>
      </c>
      <c r="N383" s="9">
        <f t="shared" si="37"/>
        <v>0</v>
      </c>
      <c r="O383" s="9">
        <f t="shared" si="38"/>
        <v>0</v>
      </c>
      <c r="P383" s="9">
        <f t="shared" si="39"/>
        <v>0</v>
      </c>
    </row>
    <row r="384" spans="5:16">
      <c r="E384" s="2">
        <f t="shared" si="34"/>
        <v>273.14999999999998</v>
      </c>
      <c r="F384" s="2">
        <v>359</v>
      </c>
      <c r="G384" s="2">
        <f t="shared" si="35"/>
        <v>311.14999999999998</v>
      </c>
      <c r="H384" s="9">
        <v>789</v>
      </c>
      <c r="I384" s="9">
        <v>772</v>
      </c>
      <c r="J384" s="78">
        <v>793.42149532710289</v>
      </c>
      <c r="K384" s="9">
        <f t="shared" si="36"/>
        <v>762.92097286106321</v>
      </c>
      <c r="L384" s="9">
        <v>2000</v>
      </c>
      <c r="M384" s="9">
        <v>2000</v>
      </c>
      <c r="N384" s="9">
        <f t="shared" si="37"/>
        <v>0</v>
      </c>
      <c r="O384" s="9">
        <f t="shared" si="38"/>
        <v>0</v>
      </c>
      <c r="P384" s="9">
        <f t="shared" si="39"/>
        <v>0</v>
      </c>
    </row>
    <row r="385" spans="5:16">
      <c r="E385" s="2">
        <f t="shared" si="34"/>
        <v>273.14999999999998</v>
      </c>
      <c r="F385" s="2">
        <v>360</v>
      </c>
      <c r="G385" s="2">
        <f t="shared" si="35"/>
        <v>311.14999999999998</v>
      </c>
      <c r="H385" s="9">
        <v>789</v>
      </c>
      <c r="I385" s="9">
        <v>772</v>
      </c>
      <c r="J385" s="78">
        <v>793.42149532710289</v>
      </c>
      <c r="K385" s="9">
        <f t="shared" si="36"/>
        <v>763.19733974880194</v>
      </c>
      <c r="L385" s="9">
        <v>2000</v>
      </c>
      <c r="M385" s="9">
        <v>2000</v>
      </c>
      <c r="N385" s="9">
        <f t="shared" si="37"/>
        <v>0</v>
      </c>
      <c r="O385" s="9">
        <f t="shared" si="38"/>
        <v>0</v>
      </c>
      <c r="P385" s="9">
        <f t="shared" si="39"/>
        <v>0</v>
      </c>
    </row>
    <row r="386" spans="5:16">
      <c r="E386" s="2">
        <f t="shared" si="34"/>
        <v>273.14999999999998</v>
      </c>
      <c r="F386" s="2">
        <v>361</v>
      </c>
      <c r="G386" s="2">
        <f t="shared" si="35"/>
        <v>311.14999999999998</v>
      </c>
      <c r="H386" s="9">
        <v>789</v>
      </c>
      <c r="I386" s="9">
        <v>772</v>
      </c>
      <c r="J386" s="78">
        <v>793.42149532710289</v>
      </c>
      <c r="K386" s="9">
        <f t="shared" si="36"/>
        <v>763.4626186972132</v>
      </c>
      <c r="L386" s="9">
        <v>2000</v>
      </c>
      <c r="M386" s="9">
        <v>2000</v>
      </c>
      <c r="N386" s="9">
        <f t="shared" si="37"/>
        <v>0</v>
      </c>
      <c r="O386" s="9">
        <f t="shared" si="38"/>
        <v>0</v>
      </c>
      <c r="P386" s="9">
        <f t="shared" si="39"/>
        <v>0</v>
      </c>
    </row>
    <row r="387" spans="5:16">
      <c r="E387" s="2">
        <f t="shared" si="34"/>
        <v>273.14999999999998</v>
      </c>
      <c r="F387" s="2">
        <v>362</v>
      </c>
      <c r="G387" s="2">
        <f t="shared" si="35"/>
        <v>311.14999999999998</v>
      </c>
      <c r="H387" s="9">
        <v>789</v>
      </c>
      <c r="I387" s="9">
        <v>772</v>
      </c>
      <c r="J387" s="78">
        <v>793.42149532710289</v>
      </c>
      <c r="K387" s="9">
        <f t="shared" si="36"/>
        <v>763.71746386200948</v>
      </c>
      <c r="L387" s="9">
        <v>2000</v>
      </c>
      <c r="M387" s="9">
        <v>2000</v>
      </c>
      <c r="N387" s="9">
        <f t="shared" si="37"/>
        <v>0</v>
      </c>
      <c r="O387" s="9">
        <f t="shared" si="38"/>
        <v>0</v>
      </c>
      <c r="P387" s="9">
        <f t="shared" si="39"/>
        <v>0</v>
      </c>
    </row>
    <row r="388" spans="5:16">
      <c r="E388" s="2">
        <f t="shared" si="34"/>
        <v>273.14999999999998</v>
      </c>
      <c r="F388" s="2">
        <v>363</v>
      </c>
      <c r="G388" s="2">
        <f t="shared" si="35"/>
        <v>311.14999999999998</v>
      </c>
      <c r="H388" s="9">
        <v>789</v>
      </c>
      <c r="I388" s="9">
        <v>772</v>
      </c>
      <c r="J388" s="78">
        <v>793.42149532710289</v>
      </c>
      <c r="K388" s="9">
        <f t="shared" si="36"/>
        <v>763.96247893366024</v>
      </c>
      <c r="L388" s="9">
        <v>2000</v>
      </c>
      <c r="M388" s="9">
        <v>2000</v>
      </c>
      <c r="N388" s="9">
        <f t="shared" si="37"/>
        <v>0</v>
      </c>
      <c r="O388" s="9">
        <f t="shared" si="38"/>
        <v>0</v>
      </c>
      <c r="P388" s="9">
        <f t="shared" si="39"/>
        <v>0</v>
      </c>
    </row>
    <row r="389" spans="5:16">
      <c r="E389" s="2">
        <f t="shared" si="34"/>
        <v>273.14999999999998</v>
      </c>
      <c r="F389" s="2">
        <v>364</v>
      </c>
      <c r="G389" s="2">
        <f t="shared" si="35"/>
        <v>311.14999999999998</v>
      </c>
      <c r="H389" s="9">
        <v>789</v>
      </c>
      <c r="I389" s="9">
        <v>772</v>
      </c>
      <c r="J389" s="78">
        <v>793.42149532710289</v>
      </c>
      <c r="K389" s="9">
        <f t="shared" si="36"/>
        <v>764.1982219117765</v>
      </c>
      <c r="L389" s="9">
        <v>2000</v>
      </c>
      <c r="M389" s="9">
        <v>2000</v>
      </c>
      <c r="N389" s="9">
        <f t="shared" si="37"/>
        <v>0</v>
      </c>
      <c r="O389" s="9">
        <f t="shared" si="38"/>
        <v>0</v>
      </c>
      <c r="P389" s="9">
        <f t="shared" si="39"/>
        <v>0</v>
      </c>
    </row>
    <row r="390" spans="5:16">
      <c r="E390" s="2">
        <f t="shared" si="34"/>
        <v>273.14999999999998</v>
      </c>
      <c r="F390" s="2">
        <v>365</v>
      </c>
      <c r="G390" s="2">
        <f t="shared" si="35"/>
        <v>311.14999999999998</v>
      </c>
      <c r="H390" s="9">
        <v>789</v>
      </c>
      <c r="I390" s="9">
        <v>772</v>
      </c>
      <c r="J390" s="78">
        <v>793.42149532710289</v>
      </c>
      <c r="K390" s="9">
        <f t="shared" si="36"/>
        <v>764.42520934752997</v>
      </c>
      <c r="L390" s="9">
        <v>2000</v>
      </c>
      <c r="M390" s="9">
        <v>2000</v>
      </c>
      <c r="N390" s="9">
        <f t="shared" si="37"/>
        <v>0</v>
      </c>
      <c r="O390" s="9">
        <f t="shared" si="38"/>
        <v>0</v>
      </c>
      <c r="P390" s="9">
        <f t="shared" si="39"/>
        <v>0</v>
      </c>
    </row>
    <row r="391" spans="5:16">
      <c r="E391" s="2">
        <f t="shared" si="34"/>
        <v>273.14999999999998</v>
      </c>
      <c r="F391" s="2">
        <v>366</v>
      </c>
      <c r="G391" s="2">
        <f t="shared" si="35"/>
        <v>311.14999999999998</v>
      </c>
      <c r="H391" s="9">
        <v>789</v>
      </c>
      <c r="I391" s="9">
        <v>772</v>
      </c>
      <c r="J391" s="78">
        <v>793.42149532710289</v>
      </c>
      <c r="K391" s="9">
        <f t="shared" si="36"/>
        <v>764.64392012199801</v>
      </c>
      <c r="L391" s="9">
        <v>2000</v>
      </c>
      <c r="M391" s="9">
        <v>2000</v>
      </c>
      <c r="N391" s="9">
        <f t="shared" si="37"/>
        <v>0</v>
      </c>
      <c r="O391" s="9">
        <f t="shared" si="38"/>
        <v>0</v>
      </c>
      <c r="P391" s="9">
        <f t="shared" si="39"/>
        <v>0</v>
      </c>
    </row>
    <row r="392" spans="5:16">
      <c r="E392" s="2">
        <f t="shared" si="34"/>
        <v>273.14999999999998</v>
      </c>
      <c r="F392" s="2">
        <v>367</v>
      </c>
      <c r="G392" s="2">
        <f t="shared" si="35"/>
        <v>311.14999999999998</v>
      </c>
      <c r="H392" s="9">
        <v>789</v>
      </c>
      <c r="I392" s="9">
        <v>772</v>
      </c>
      <c r="J392" s="78">
        <v>793.42149532710289</v>
      </c>
      <c r="K392" s="9">
        <f t="shared" si="36"/>
        <v>764.85479881859794</v>
      </c>
      <c r="L392" s="9">
        <v>2000</v>
      </c>
      <c r="M392" s="9">
        <v>2000</v>
      </c>
      <c r="N392" s="9">
        <f t="shared" si="37"/>
        <v>0</v>
      </c>
      <c r="O392" s="9">
        <f t="shared" si="38"/>
        <v>0</v>
      </c>
      <c r="P392" s="9">
        <f t="shared" si="39"/>
        <v>0</v>
      </c>
    </row>
    <row r="393" spans="5:16">
      <c r="E393" s="2">
        <f t="shared" ref="E393:E456" si="40">D393+273.15</f>
        <v>273.14999999999998</v>
      </c>
      <c r="F393" s="2">
        <v>368</v>
      </c>
      <c r="G393" s="2">
        <f t="shared" ref="G393:G456" si="41">38+273.15</f>
        <v>311.14999999999998</v>
      </c>
      <c r="H393" s="9">
        <v>789</v>
      </c>
      <c r="I393" s="9">
        <v>772</v>
      </c>
      <c r="J393" s="78">
        <v>793.42149532710289</v>
      </c>
      <c r="K393" s="9">
        <f t="shared" si="36"/>
        <v>765.05825873959191</v>
      </c>
      <c r="L393" s="9">
        <v>2000</v>
      </c>
      <c r="M393" s="9">
        <v>2000</v>
      </c>
      <c r="N393" s="9">
        <f t="shared" si="37"/>
        <v>0</v>
      </c>
      <c r="O393" s="9">
        <f t="shared" si="38"/>
        <v>0</v>
      </c>
      <c r="P393" s="9">
        <f t="shared" si="39"/>
        <v>0</v>
      </c>
    </row>
    <row r="394" spans="5:16">
      <c r="E394" s="2">
        <f t="shared" si="40"/>
        <v>273.14999999999998</v>
      </c>
      <c r="F394" s="2">
        <v>369</v>
      </c>
      <c r="G394" s="2">
        <f t="shared" si="41"/>
        <v>311.14999999999998</v>
      </c>
      <c r="H394" s="9">
        <v>789</v>
      </c>
      <c r="I394" s="9">
        <v>772</v>
      </c>
      <c r="J394" s="78">
        <v>793.42149532710289</v>
      </c>
      <c r="K394" s="9">
        <f t="shared" si="36"/>
        <v>765.25468460973036</v>
      </c>
      <c r="L394" s="9">
        <v>2000</v>
      </c>
      <c r="M394" s="9">
        <v>2000</v>
      </c>
      <c r="N394" s="9">
        <f t="shared" si="37"/>
        <v>0</v>
      </c>
      <c r="O394" s="9">
        <f t="shared" si="38"/>
        <v>0</v>
      </c>
      <c r="P394" s="9">
        <f t="shared" si="39"/>
        <v>0</v>
      </c>
    </row>
    <row r="395" spans="5:16">
      <c r="E395" s="2">
        <f t="shared" si="40"/>
        <v>273.14999999999998</v>
      </c>
      <c r="F395" s="2">
        <v>370</v>
      </c>
      <c r="G395" s="2">
        <f t="shared" si="41"/>
        <v>311.14999999999998</v>
      </c>
      <c r="H395" s="9">
        <v>789</v>
      </c>
      <c r="I395" s="9">
        <v>772</v>
      </c>
      <c r="J395" s="78">
        <v>793.42149532710289</v>
      </c>
      <c r="K395" s="9">
        <f t="shared" si="36"/>
        <v>765.44443500424813</v>
      </c>
      <c r="L395" s="9">
        <v>2000</v>
      </c>
      <c r="M395" s="9">
        <v>2000</v>
      </c>
      <c r="N395" s="9">
        <f t="shared" si="37"/>
        <v>0</v>
      </c>
      <c r="O395" s="9">
        <f t="shared" si="38"/>
        <v>0</v>
      </c>
      <c r="P395" s="9">
        <f t="shared" si="39"/>
        <v>0</v>
      </c>
    </row>
    <row r="396" spans="5:16">
      <c r="E396" s="2">
        <f t="shared" si="40"/>
        <v>273.14999999999998</v>
      </c>
      <c r="F396" s="2">
        <v>371</v>
      </c>
      <c r="G396" s="2">
        <f t="shared" si="41"/>
        <v>311.14999999999998</v>
      </c>
      <c r="H396" s="9">
        <v>789</v>
      </c>
      <c r="I396" s="9">
        <v>772</v>
      </c>
      <c r="J396" s="78">
        <v>793.42149532710289</v>
      </c>
      <c r="K396" s="9">
        <f t="shared" si="36"/>
        <v>765.62784453345205</v>
      </c>
      <c r="L396" s="9">
        <v>2000</v>
      </c>
      <c r="M396" s="9">
        <v>2000</v>
      </c>
      <c r="N396" s="9">
        <f t="shared" si="37"/>
        <v>0</v>
      </c>
      <c r="O396" s="9">
        <f t="shared" si="38"/>
        <v>0</v>
      </c>
      <c r="P396" s="9">
        <f t="shared" si="39"/>
        <v>0</v>
      </c>
    </row>
    <row r="397" spans="5:16">
      <c r="E397" s="2">
        <f t="shared" si="40"/>
        <v>273.14999999999998</v>
      </c>
      <c r="F397" s="2">
        <v>372</v>
      </c>
      <c r="G397" s="2">
        <f t="shared" si="41"/>
        <v>311.14999999999998</v>
      </c>
      <c r="H397" s="9">
        <v>789</v>
      </c>
      <c r="I397" s="9">
        <v>772</v>
      </c>
      <c r="J397" s="78">
        <v>793.42149532710289</v>
      </c>
      <c r="K397" s="9">
        <f t="shared" si="36"/>
        <v>765.80522581190155</v>
      </c>
      <c r="L397" s="9">
        <v>2000</v>
      </c>
      <c r="M397" s="9">
        <v>2000</v>
      </c>
      <c r="N397" s="9">
        <f t="shared" si="37"/>
        <v>0</v>
      </c>
      <c r="O397" s="9">
        <f t="shared" si="38"/>
        <v>0</v>
      </c>
      <c r="P397" s="9">
        <f t="shared" si="39"/>
        <v>0</v>
      </c>
    </row>
    <row r="398" spans="5:16">
      <c r="E398" s="2">
        <f t="shared" si="40"/>
        <v>273.14999999999998</v>
      </c>
      <c r="F398" s="2">
        <v>373</v>
      </c>
      <c r="G398" s="2">
        <f t="shared" si="41"/>
        <v>311.14999999999998</v>
      </c>
      <c r="H398" s="9">
        <v>789</v>
      </c>
      <c r="I398" s="9">
        <v>772</v>
      </c>
      <c r="J398" s="78">
        <v>793.42149532710289</v>
      </c>
      <c r="K398" s="9">
        <f t="shared" si="36"/>
        <v>765.97687123656124</v>
      </c>
      <c r="L398" s="9">
        <v>2000</v>
      </c>
      <c r="M398" s="9">
        <v>2000</v>
      </c>
      <c r="N398" s="9">
        <f t="shared" si="37"/>
        <v>0</v>
      </c>
      <c r="O398" s="9">
        <f t="shared" si="38"/>
        <v>0</v>
      </c>
      <c r="P398" s="9">
        <f t="shared" si="39"/>
        <v>0</v>
      </c>
    </row>
    <row r="399" spans="5:16">
      <c r="E399" s="2">
        <f t="shared" si="40"/>
        <v>273.14999999999998</v>
      </c>
      <c r="F399" s="2">
        <v>374</v>
      </c>
      <c r="G399" s="2">
        <f t="shared" si="41"/>
        <v>311.14999999999998</v>
      </c>
      <c r="H399" s="9">
        <v>789</v>
      </c>
      <c r="I399" s="9">
        <v>772</v>
      </c>
      <c r="J399" s="78">
        <v>793.42149532710289</v>
      </c>
      <c r="K399" s="9">
        <f t="shared" si="36"/>
        <v>766.14305459520153</v>
      </c>
      <c r="L399" s="9">
        <v>2000</v>
      </c>
      <c r="M399" s="9">
        <v>2000</v>
      </c>
      <c r="N399" s="9">
        <f t="shared" si="37"/>
        <v>0</v>
      </c>
      <c r="O399" s="9">
        <f t="shared" si="38"/>
        <v>0</v>
      </c>
      <c r="P399" s="9">
        <f t="shared" si="39"/>
        <v>0</v>
      </c>
    </row>
    <row r="400" spans="5:16">
      <c r="E400" s="2">
        <f t="shared" si="40"/>
        <v>273.14999999999998</v>
      </c>
      <c r="F400" s="2">
        <v>375</v>
      </c>
      <c r="G400" s="2">
        <f t="shared" si="41"/>
        <v>311.14999999999998</v>
      </c>
      <c r="H400" s="9">
        <v>789</v>
      </c>
      <c r="I400" s="9">
        <v>772</v>
      </c>
      <c r="J400" s="78">
        <v>793.42149532710289</v>
      </c>
      <c r="K400" s="9">
        <f t="shared" si="36"/>
        <v>766.30403252365727</v>
      </c>
      <c r="L400" s="9">
        <v>2000</v>
      </c>
      <c r="M400" s="9">
        <v>2000</v>
      </c>
      <c r="N400" s="9">
        <f t="shared" si="37"/>
        <v>0</v>
      </c>
      <c r="O400" s="9">
        <f t="shared" si="38"/>
        <v>0</v>
      </c>
      <c r="P400" s="9">
        <f t="shared" si="39"/>
        <v>0</v>
      </c>
    </row>
    <row r="401" spans="5:16">
      <c r="E401" s="2">
        <f t="shared" si="40"/>
        <v>273.14999999999998</v>
      </c>
      <c r="F401" s="2">
        <v>376</v>
      </c>
      <c r="G401" s="2">
        <f t="shared" si="41"/>
        <v>311.14999999999998</v>
      </c>
      <c r="H401" s="9">
        <v>789</v>
      </c>
      <c r="I401" s="9">
        <v>772</v>
      </c>
      <c r="J401" s="78">
        <v>793.42149532710289</v>
      </c>
      <c r="K401" s="9">
        <f t="shared" si="36"/>
        <v>766.46004582825935</v>
      </c>
      <c r="L401" s="9">
        <v>2000</v>
      </c>
      <c r="M401" s="9">
        <v>2000</v>
      </c>
      <c r="N401" s="9">
        <f t="shared" si="37"/>
        <v>0</v>
      </c>
      <c r="O401" s="9">
        <f t="shared" si="38"/>
        <v>0</v>
      </c>
      <c r="P401" s="9">
        <f t="shared" si="39"/>
        <v>0</v>
      </c>
    </row>
    <row r="402" spans="5:16">
      <c r="E402" s="2">
        <f t="shared" si="40"/>
        <v>273.14999999999998</v>
      </c>
      <c r="F402" s="2">
        <v>377</v>
      </c>
      <c r="G402" s="2">
        <f t="shared" si="41"/>
        <v>311.14999999999998</v>
      </c>
      <c r="H402" s="9">
        <v>789</v>
      </c>
      <c r="I402" s="9">
        <v>772</v>
      </c>
      <c r="J402" s="78">
        <v>793.42149532710289</v>
      </c>
      <c r="K402" s="9">
        <f t="shared" si="36"/>
        <v>766.61132068777113</v>
      </c>
      <c r="L402" s="9">
        <v>2000</v>
      </c>
      <c r="M402" s="9">
        <v>2000</v>
      </c>
      <c r="N402" s="9">
        <f t="shared" si="37"/>
        <v>0</v>
      </c>
      <c r="O402" s="9">
        <f t="shared" si="38"/>
        <v>0</v>
      </c>
      <c r="P402" s="9">
        <f t="shared" si="39"/>
        <v>0</v>
      </c>
    </row>
    <row r="403" spans="5:16">
      <c r="E403" s="2">
        <f t="shared" si="40"/>
        <v>273.14999999999998</v>
      </c>
      <c r="F403" s="2">
        <v>378</v>
      </c>
      <c r="G403" s="2">
        <f t="shared" si="41"/>
        <v>311.14999999999998</v>
      </c>
      <c r="H403" s="9">
        <v>789</v>
      </c>
      <c r="I403" s="9">
        <v>772</v>
      </c>
      <c r="J403" s="78">
        <v>793.42149532710289</v>
      </c>
      <c r="K403" s="9">
        <f t="shared" si="36"/>
        <v>766.75806974744694</v>
      </c>
      <c r="L403" s="9">
        <v>2000</v>
      </c>
      <c r="M403" s="9">
        <v>2000</v>
      </c>
      <c r="N403" s="9">
        <f t="shared" si="37"/>
        <v>0</v>
      </c>
      <c r="O403" s="9">
        <f t="shared" si="38"/>
        <v>0</v>
      </c>
      <c r="P403" s="9">
        <f t="shared" si="39"/>
        <v>0</v>
      </c>
    </row>
    <row r="404" spans="5:16">
      <c r="E404" s="2">
        <f t="shared" si="40"/>
        <v>273.14999999999998</v>
      </c>
      <c r="F404" s="2">
        <v>379</v>
      </c>
      <c r="G404" s="2">
        <f t="shared" si="41"/>
        <v>311.14999999999998</v>
      </c>
      <c r="H404" s="9">
        <v>789</v>
      </c>
      <c r="I404" s="9">
        <v>772</v>
      </c>
      <c r="J404" s="78">
        <v>793.42149532710289</v>
      </c>
      <c r="K404" s="9">
        <f t="shared" si="36"/>
        <v>766.90049311634391</v>
      </c>
      <c r="L404" s="9">
        <v>2000</v>
      </c>
      <c r="M404" s="9">
        <v>2000</v>
      </c>
      <c r="N404" s="9">
        <f t="shared" si="37"/>
        <v>0</v>
      </c>
      <c r="O404" s="9">
        <f t="shared" si="38"/>
        <v>0</v>
      </c>
      <c r="P404" s="9">
        <f t="shared" si="39"/>
        <v>0</v>
      </c>
    </row>
    <row r="405" spans="5:16">
      <c r="E405" s="2">
        <f t="shared" si="40"/>
        <v>273.14999999999998</v>
      </c>
      <c r="F405" s="2">
        <v>380</v>
      </c>
      <c r="G405" s="2">
        <f t="shared" si="41"/>
        <v>311.14999999999998</v>
      </c>
      <c r="H405" s="9">
        <v>789</v>
      </c>
      <c r="I405" s="9">
        <v>772</v>
      </c>
      <c r="J405" s="78">
        <v>793.42149532710289</v>
      </c>
      <c r="K405" s="9">
        <f t="shared" si="36"/>
        <v>767.03877927772021</v>
      </c>
      <c r="L405" s="9">
        <v>2000</v>
      </c>
      <c r="M405" s="9">
        <v>2000</v>
      </c>
      <c r="N405" s="9">
        <f t="shared" si="37"/>
        <v>0</v>
      </c>
      <c r="O405" s="9">
        <f t="shared" si="38"/>
        <v>0</v>
      </c>
      <c r="P405" s="9">
        <f t="shared" si="39"/>
        <v>0</v>
      </c>
    </row>
    <row r="406" spans="5:16">
      <c r="E406" s="2">
        <f t="shared" si="40"/>
        <v>273.14999999999998</v>
      </c>
      <c r="F406" s="2">
        <v>381</v>
      </c>
      <c r="G406" s="2">
        <f t="shared" si="41"/>
        <v>311.14999999999998</v>
      </c>
      <c r="H406" s="9">
        <v>789</v>
      </c>
      <c r="I406" s="9">
        <v>772</v>
      </c>
      <c r="J406" s="78">
        <v>793.42149532710289</v>
      </c>
      <c r="K406" s="9">
        <f t="shared" si="36"/>
        <v>767.17310592123317</v>
      </c>
      <c r="L406" s="9">
        <v>2000</v>
      </c>
      <c r="M406" s="9">
        <v>2000</v>
      </c>
      <c r="N406" s="9">
        <f t="shared" si="37"/>
        <v>0</v>
      </c>
      <c r="O406" s="9">
        <f t="shared" si="38"/>
        <v>0</v>
      </c>
      <c r="P406" s="9">
        <f t="shared" si="39"/>
        <v>0</v>
      </c>
    </row>
    <row r="407" spans="5:16">
      <c r="E407" s="2">
        <f t="shared" si="40"/>
        <v>273.14999999999998</v>
      </c>
      <c r="F407" s="2">
        <v>382</v>
      </c>
      <c r="G407" s="2">
        <f t="shared" si="41"/>
        <v>311.14999999999998</v>
      </c>
      <c r="H407" s="9">
        <v>789</v>
      </c>
      <c r="I407" s="9">
        <v>772</v>
      </c>
      <c r="J407" s="78">
        <v>793.42149532710289</v>
      </c>
      <c r="K407" s="9">
        <f t="shared" si="36"/>
        <v>767.30364070466112</v>
      </c>
      <c r="L407" s="9">
        <v>2000</v>
      </c>
      <c r="M407" s="9">
        <v>2000</v>
      </c>
      <c r="N407" s="9">
        <f t="shared" si="37"/>
        <v>0</v>
      </c>
      <c r="O407" s="9">
        <f t="shared" si="38"/>
        <v>0</v>
      </c>
      <c r="P407" s="9">
        <f t="shared" si="39"/>
        <v>0</v>
      </c>
    </row>
    <row r="408" spans="5:16">
      <c r="E408" s="2">
        <f t="shared" si="40"/>
        <v>273.14999999999998</v>
      </c>
      <c r="F408" s="2">
        <v>383</v>
      </c>
      <c r="G408" s="2">
        <f t="shared" si="41"/>
        <v>311.14999999999998</v>
      </c>
      <c r="H408" s="9">
        <v>789</v>
      </c>
      <c r="I408" s="9">
        <v>772</v>
      </c>
      <c r="J408" s="78">
        <v>793.42149532710289</v>
      </c>
      <c r="K408" s="9">
        <f t="shared" si="36"/>
        <v>767.43054195201591</v>
      </c>
      <c r="L408" s="9">
        <v>2000</v>
      </c>
      <c r="M408" s="9">
        <v>2000</v>
      </c>
      <c r="N408" s="9">
        <f t="shared" si="37"/>
        <v>0</v>
      </c>
      <c r="O408" s="9">
        <f t="shared" si="38"/>
        <v>0</v>
      </c>
      <c r="P408" s="9">
        <f t="shared" si="39"/>
        <v>0</v>
      </c>
    </row>
    <row r="409" spans="5:16">
      <c r="E409" s="2">
        <f t="shared" si="40"/>
        <v>273.14999999999998</v>
      </c>
      <c r="F409" s="2">
        <v>384</v>
      </c>
      <c r="G409" s="2">
        <f t="shared" si="41"/>
        <v>311.14999999999998</v>
      </c>
      <c r="H409" s="9">
        <v>789</v>
      </c>
      <c r="I409" s="9">
        <v>772</v>
      </c>
      <c r="J409" s="78">
        <v>793.42149532710289</v>
      </c>
      <c r="K409" s="9">
        <f t="shared" si="36"/>
        <v>767.55395929415852</v>
      </c>
      <c r="L409" s="9">
        <v>2000</v>
      </c>
      <c r="M409" s="9">
        <v>2000</v>
      </c>
      <c r="N409" s="9">
        <f t="shared" si="37"/>
        <v>0</v>
      </c>
      <c r="O409" s="9">
        <f t="shared" si="38"/>
        <v>0</v>
      </c>
      <c r="P409" s="9">
        <f t="shared" si="39"/>
        <v>0</v>
      </c>
    </row>
    <row r="410" spans="5:16">
      <c r="E410" s="2">
        <f t="shared" si="40"/>
        <v>273.14999999999998</v>
      </c>
      <c r="F410" s="2">
        <v>385</v>
      </c>
      <c r="G410" s="2">
        <f t="shared" si="41"/>
        <v>311.14999999999998</v>
      </c>
      <c r="H410" s="9">
        <v>789</v>
      </c>
      <c r="I410" s="9">
        <v>772</v>
      </c>
      <c r="J410" s="78">
        <v>793.42149532710289</v>
      </c>
      <c r="K410" s="9">
        <f t="shared" si="36"/>
        <v>767.67403425736688</v>
      </c>
      <c r="L410" s="9">
        <v>2000</v>
      </c>
      <c r="M410" s="9">
        <v>2000</v>
      </c>
      <c r="N410" s="9">
        <f t="shared" si="37"/>
        <v>0</v>
      </c>
      <c r="O410" s="9">
        <f t="shared" si="38"/>
        <v>0</v>
      </c>
      <c r="P410" s="9">
        <f t="shared" si="39"/>
        <v>0</v>
      </c>
    </row>
    <row r="411" spans="5:16">
      <c r="E411" s="2">
        <f t="shared" si="40"/>
        <v>273.14999999999998</v>
      </c>
      <c r="F411" s="2">
        <v>386</v>
      </c>
      <c r="G411" s="2">
        <f t="shared" si="41"/>
        <v>311.14999999999998</v>
      </c>
      <c r="H411" s="9">
        <v>789</v>
      </c>
      <c r="I411" s="9">
        <v>772</v>
      </c>
      <c r="J411" s="78">
        <v>793.42149532710289</v>
      </c>
      <c r="K411" s="9">
        <f t="shared" si="36"/>
        <v>767.79090080472486</v>
      </c>
      <c r="L411" s="9">
        <v>2000</v>
      </c>
      <c r="M411" s="9">
        <v>2000</v>
      </c>
      <c r="N411" s="9">
        <f t="shared" si="37"/>
        <v>0</v>
      </c>
      <c r="O411" s="9">
        <f t="shared" si="38"/>
        <v>0</v>
      </c>
      <c r="P411" s="9">
        <f t="shared" si="39"/>
        <v>0</v>
      </c>
    </row>
    <row r="412" spans="5:16">
      <c r="E412" s="2">
        <f t="shared" si="40"/>
        <v>273.14999999999998</v>
      </c>
      <c r="F412" s="2">
        <v>387</v>
      </c>
      <c r="G412" s="2">
        <f t="shared" si="41"/>
        <v>311.14999999999998</v>
      </c>
      <c r="H412" s="9">
        <v>789</v>
      </c>
      <c r="I412" s="9">
        <v>772</v>
      </c>
      <c r="J412" s="78">
        <v>793.42149532710289</v>
      </c>
      <c r="K412" s="9">
        <f t="shared" si="36"/>
        <v>767.90468583468362</v>
      </c>
      <c r="L412" s="9">
        <v>2000</v>
      </c>
      <c r="M412" s="9">
        <v>2000</v>
      </c>
      <c r="N412" s="9">
        <f t="shared" si="37"/>
        <v>0</v>
      </c>
      <c r="O412" s="9">
        <f t="shared" si="38"/>
        <v>0</v>
      </c>
      <c r="P412" s="9">
        <f t="shared" si="39"/>
        <v>0</v>
      </c>
    </row>
    <row r="413" spans="5:16">
      <c r="E413" s="2">
        <f t="shared" si="40"/>
        <v>273.14999999999998</v>
      </c>
      <c r="F413" s="2">
        <v>388</v>
      </c>
      <c r="G413" s="2">
        <f t="shared" si="41"/>
        <v>311.14999999999998</v>
      </c>
      <c r="H413" s="9">
        <v>789</v>
      </c>
      <c r="I413" s="9">
        <v>772</v>
      </c>
      <c r="J413" s="78">
        <v>793.42149532710289</v>
      </c>
      <c r="K413" s="9">
        <f t="shared" si="36"/>
        <v>768.01550964070077</v>
      </c>
      <c r="L413" s="9">
        <v>2000</v>
      </c>
      <c r="M413" s="9">
        <v>2000</v>
      </c>
      <c r="N413" s="9">
        <f t="shared" si="37"/>
        <v>0</v>
      </c>
      <c r="O413" s="9">
        <f t="shared" si="38"/>
        <v>0</v>
      </c>
      <c r="P413" s="9">
        <f t="shared" si="39"/>
        <v>0</v>
      </c>
    </row>
    <row r="414" spans="5:16">
      <c r="E414" s="2">
        <f t="shared" si="40"/>
        <v>273.14999999999998</v>
      </c>
      <c r="F414" s="2">
        <v>389</v>
      </c>
      <c r="G414" s="2">
        <f t="shared" si="41"/>
        <v>311.14999999999998</v>
      </c>
      <c r="H414" s="9">
        <v>789</v>
      </c>
      <c r="I414" s="9">
        <v>772</v>
      </c>
      <c r="J414" s="78">
        <v>793.42149532710289</v>
      </c>
      <c r="K414" s="9">
        <f t="shared" si="36"/>
        <v>768.1234863354523</v>
      </c>
      <c r="L414" s="9">
        <v>2000</v>
      </c>
      <c r="M414" s="9">
        <v>2000</v>
      </c>
      <c r="N414" s="9">
        <f t="shared" si="37"/>
        <v>0</v>
      </c>
      <c r="O414" s="9">
        <f t="shared" si="38"/>
        <v>0</v>
      </c>
      <c r="P414" s="9">
        <f t="shared" si="39"/>
        <v>0</v>
      </c>
    </row>
    <row r="415" spans="5:16">
      <c r="E415" s="2">
        <f t="shared" si="40"/>
        <v>273.14999999999998</v>
      </c>
      <c r="F415" s="2">
        <v>390</v>
      </c>
      <c r="G415" s="2">
        <f t="shared" si="41"/>
        <v>311.14999999999998</v>
      </c>
      <c r="H415" s="9">
        <v>789</v>
      </c>
      <c r="I415" s="9">
        <v>772</v>
      </c>
      <c r="J415" s="78">
        <v>793.42149532710289</v>
      </c>
      <c r="K415" s="9">
        <f t="shared" si="36"/>
        <v>768.22872424276557</v>
      </c>
      <c r="L415" s="9">
        <v>2000</v>
      </c>
      <c r="M415" s="9">
        <v>2000</v>
      </c>
      <c r="N415" s="9">
        <f t="shared" si="37"/>
        <v>0</v>
      </c>
      <c r="O415" s="9">
        <f t="shared" si="38"/>
        <v>0</v>
      </c>
      <c r="P415" s="9">
        <f t="shared" si="39"/>
        <v>0</v>
      </c>
    </row>
    <row r="416" spans="5:16">
      <c r="E416" s="2">
        <f t="shared" si="40"/>
        <v>273.14999999999998</v>
      </c>
      <c r="F416" s="2">
        <v>391</v>
      </c>
      <c r="G416" s="2">
        <f t="shared" si="41"/>
        <v>311.14999999999998</v>
      </c>
      <c r="H416" s="9">
        <v>789</v>
      </c>
      <c r="I416" s="9">
        <v>772</v>
      </c>
      <c r="J416" s="78">
        <v>793.42149532710289</v>
      </c>
      <c r="K416" s="9">
        <f t="shared" si="36"/>
        <v>768.33132626010229</v>
      </c>
      <c r="L416" s="9">
        <v>2000</v>
      </c>
      <c r="M416" s="9">
        <v>2000</v>
      </c>
      <c r="N416" s="9">
        <f t="shared" si="37"/>
        <v>0</v>
      </c>
      <c r="O416" s="9">
        <f t="shared" si="38"/>
        <v>0</v>
      </c>
      <c r="P416" s="9">
        <f t="shared" si="39"/>
        <v>0</v>
      </c>
    </row>
    <row r="417" spans="5:16">
      <c r="E417" s="2">
        <f t="shared" si="40"/>
        <v>273.14999999999998</v>
      </c>
      <c r="F417" s="2">
        <v>392</v>
      </c>
      <c r="G417" s="2">
        <f t="shared" si="41"/>
        <v>311.14999999999998</v>
      </c>
      <c r="H417" s="9">
        <v>789</v>
      </c>
      <c r="I417" s="9">
        <v>772</v>
      </c>
      <c r="J417" s="78">
        <v>793.42149532710289</v>
      </c>
      <c r="K417" s="9">
        <f t="shared" si="36"/>
        <v>768.43139019414059</v>
      </c>
      <c r="L417" s="9">
        <v>2000</v>
      </c>
      <c r="M417" s="9">
        <v>2000</v>
      </c>
      <c r="N417" s="9">
        <f t="shared" si="37"/>
        <v>0</v>
      </c>
      <c r="O417" s="9">
        <f t="shared" si="38"/>
        <v>0</v>
      </c>
      <c r="P417" s="9">
        <f t="shared" si="39"/>
        <v>0</v>
      </c>
    </row>
    <row r="418" spans="5:16">
      <c r="E418" s="2">
        <f t="shared" si="40"/>
        <v>273.14999999999998</v>
      </c>
      <c r="F418" s="2">
        <v>393</v>
      </c>
      <c r="G418" s="2">
        <f t="shared" si="41"/>
        <v>311.14999999999998</v>
      </c>
      <c r="H418" s="9">
        <v>789</v>
      </c>
      <c r="I418" s="9">
        <v>772</v>
      </c>
      <c r="J418" s="78">
        <v>793.42149532710289</v>
      </c>
      <c r="K418" s="9">
        <f t="shared" si="36"/>
        <v>768.52900907175774</v>
      </c>
      <c r="L418" s="9">
        <v>2000</v>
      </c>
      <c r="M418" s="9">
        <v>2000</v>
      </c>
      <c r="N418" s="9">
        <f t="shared" si="37"/>
        <v>0</v>
      </c>
      <c r="O418" s="9">
        <f t="shared" si="38"/>
        <v>0</v>
      </c>
      <c r="P418" s="9">
        <f t="shared" si="39"/>
        <v>0</v>
      </c>
    </row>
    <row r="419" spans="5:16">
      <c r="E419" s="2">
        <f t="shared" si="40"/>
        <v>273.14999999999998</v>
      </c>
      <c r="F419" s="2">
        <v>394</v>
      </c>
      <c r="G419" s="2">
        <f t="shared" si="41"/>
        <v>311.14999999999998</v>
      </c>
      <c r="H419" s="9">
        <v>789</v>
      </c>
      <c r="I419" s="9">
        <v>772</v>
      </c>
      <c r="J419" s="78">
        <v>793.42149532710289</v>
      </c>
      <c r="K419" s="9">
        <f t="shared" si="36"/>
        <v>768.62427142849094</v>
      </c>
      <c r="L419" s="9">
        <v>2000</v>
      </c>
      <c r="M419" s="9">
        <v>2000</v>
      </c>
      <c r="N419" s="9">
        <f t="shared" si="37"/>
        <v>0</v>
      </c>
      <c r="O419" s="9">
        <f t="shared" si="38"/>
        <v>0</v>
      </c>
      <c r="P419" s="9">
        <f t="shared" si="39"/>
        <v>0</v>
      </c>
    </row>
    <row r="420" spans="5:16">
      <c r="E420" s="2">
        <f t="shared" si="40"/>
        <v>273.14999999999998</v>
      </c>
      <c r="F420" s="2">
        <v>395</v>
      </c>
      <c r="G420" s="2">
        <f t="shared" si="41"/>
        <v>311.14999999999998</v>
      </c>
      <c r="H420" s="9">
        <v>789</v>
      </c>
      <c r="I420" s="9">
        <v>772</v>
      </c>
      <c r="J420" s="78">
        <v>793.42149532710289</v>
      </c>
      <c r="K420" s="9">
        <f t="shared" si="36"/>
        <v>768.71726157635749</v>
      </c>
      <c r="L420" s="9">
        <v>2000</v>
      </c>
      <c r="M420" s="9">
        <v>2000</v>
      </c>
      <c r="N420" s="9">
        <f t="shared" si="37"/>
        <v>0</v>
      </c>
      <c r="O420" s="9">
        <f t="shared" si="38"/>
        <v>0</v>
      </c>
      <c r="P420" s="9">
        <f t="shared" si="39"/>
        <v>0</v>
      </c>
    </row>
    <row r="421" spans="5:16">
      <c r="E421" s="2">
        <f t="shared" si="40"/>
        <v>273.14999999999998</v>
      </c>
      <c r="F421" s="2">
        <v>396</v>
      </c>
      <c r="G421" s="2">
        <f t="shared" si="41"/>
        <v>311.14999999999998</v>
      </c>
      <c r="H421" s="9">
        <v>789</v>
      </c>
      <c r="I421" s="9">
        <v>772</v>
      </c>
      <c r="J421" s="78">
        <v>793.42149532710289</v>
      </c>
      <c r="K421" s="9">
        <f t="shared" si="36"/>
        <v>768.80805985273639</v>
      </c>
      <c r="L421" s="9">
        <v>2000</v>
      </c>
      <c r="M421" s="9">
        <v>2000</v>
      </c>
      <c r="N421" s="9">
        <f t="shared" si="37"/>
        <v>0</v>
      </c>
      <c r="O421" s="9">
        <f t="shared" si="38"/>
        <v>0</v>
      </c>
      <c r="P421" s="9">
        <f t="shared" si="39"/>
        <v>0</v>
      </c>
    </row>
    <row r="422" spans="5:16">
      <c r="E422" s="2">
        <f t="shared" si="40"/>
        <v>273.14999999999998</v>
      </c>
      <c r="F422" s="2">
        <v>397</v>
      </c>
      <c r="G422" s="2">
        <f t="shared" si="41"/>
        <v>311.14999999999998</v>
      </c>
      <c r="H422" s="9">
        <v>789</v>
      </c>
      <c r="I422" s="9">
        <v>772</v>
      </c>
      <c r="J422" s="78">
        <v>793.42149532710289</v>
      </c>
      <c r="K422" s="9">
        <f t="shared" si="36"/>
        <v>768.89674285185538</v>
      </c>
      <c r="L422" s="9">
        <v>2000</v>
      </c>
      <c r="M422" s="9">
        <v>2000</v>
      </c>
      <c r="N422" s="9">
        <f t="shared" si="37"/>
        <v>0</v>
      </c>
      <c r="O422" s="9">
        <f t="shared" si="38"/>
        <v>0</v>
      </c>
      <c r="P422" s="9">
        <f t="shared" si="39"/>
        <v>0</v>
      </c>
    </row>
    <row r="423" spans="5:16">
      <c r="E423" s="2">
        <f t="shared" si="40"/>
        <v>273.14999999999998</v>
      </c>
      <c r="F423" s="2">
        <v>398</v>
      </c>
      <c r="G423" s="2">
        <f t="shared" si="41"/>
        <v>311.14999999999998</v>
      </c>
      <c r="H423" s="9">
        <v>789</v>
      </c>
      <c r="I423" s="9">
        <v>772</v>
      </c>
      <c r="J423" s="78">
        <v>793.42149532710289</v>
      </c>
      <c r="K423" s="9">
        <f t="shared" si="36"/>
        <v>768.98338364028655</v>
      </c>
      <c r="L423" s="9">
        <v>2000</v>
      </c>
      <c r="M423" s="9">
        <v>2000</v>
      </c>
      <c r="N423" s="9">
        <f t="shared" si="37"/>
        <v>0</v>
      </c>
      <c r="O423" s="9">
        <f t="shared" si="38"/>
        <v>0</v>
      </c>
      <c r="P423" s="9">
        <f t="shared" si="39"/>
        <v>0</v>
      </c>
    </row>
    <row r="424" spans="5:16">
      <c r="E424" s="2">
        <f t="shared" si="40"/>
        <v>273.14999999999998</v>
      </c>
      <c r="F424" s="2">
        <v>399</v>
      </c>
      <c r="G424" s="2">
        <f t="shared" si="41"/>
        <v>311.14999999999998</v>
      </c>
      <c r="H424" s="9">
        <v>789</v>
      </c>
      <c r="I424" s="9">
        <v>772</v>
      </c>
      <c r="J424" s="78">
        <v>793.42149532710289</v>
      </c>
      <c r="K424" s="9">
        <f t="shared" si="36"/>
        <v>769.06805195772324</v>
      </c>
      <c r="L424" s="9">
        <v>2000</v>
      </c>
      <c r="M424" s="9">
        <v>2000</v>
      </c>
      <c r="N424" s="9">
        <f t="shared" si="37"/>
        <v>0</v>
      </c>
      <c r="O424" s="9">
        <f t="shared" si="38"/>
        <v>0</v>
      </c>
      <c r="P424" s="9">
        <f t="shared" si="39"/>
        <v>0</v>
      </c>
    </row>
    <row r="425" spans="5:16">
      <c r="E425" s="2">
        <f t="shared" si="40"/>
        <v>273.14999999999998</v>
      </c>
      <c r="F425" s="2">
        <v>400</v>
      </c>
      <c r="G425" s="2">
        <f t="shared" si="41"/>
        <v>311.14999999999998</v>
      </c>
      <c r="H425" s="9">
        <v>789</v>
      </c>
      <c r="I425" s="9">
        <v>772</v>
      </c>
      <c r="J425" s="78">
        <v>793.42149532710289</v>
      </c>
      <c r="K425" s="9">
        <f t="shared" si="36"/>
        <v>769.15081440419908</v>
      </c>
      <c r="L425" s="9">
        <v>2000</v>
      </c>
      <c r="M425" s="9">
        <v>2000</v>
      </c>
      <c r="N425" s="9">
        <f t="shared" si="37"/>
        <v>0</v>
      </c>
      <c r="O425" s="9">
        <f t="shared" si="38"/>
        <v>0</v>
      </c>
      <c r="P425" s="9">
        <f t="shared" si="39"/>
        <v>0</v>
      </c>
    </row>
    <row r="426" spans="5:16">
      <c r="E426" s="2">
        <f t="shared" si="40"/>
        <v>273.14999999999998</v>
      </c>
      <c r="F426" s="2">
        <v>401</v>
      </c>
      <c r="G426" s="2">
        <f t="shared" si="41"/>
        <v>311.14999999999998</v>
      </c>
      <c r="H426" s="9">
        <v>789</v>
      </c>
      <c r="I426" s="9">
        <v>772</v>
      </c>
      <c r="J426" s="78">
        <v>793.42149532710289</v>
      </c>
      <c r="K426" s="9">
        <f t="shared" si="36"/>
        <v>769.23173461480462</v>
      </c>
      <c r="L426" s="9">
        <v>2000</v>
      </c>
      <c r="M426" s="9">
        <v>2000</v>
      </c>
      <c r="N426" s="9">
        <f t="shared" si="37"/>
        <v>0</v>
      </c>
      <c r="O426" s="9">
        <f t="shared" si="38"/>
        <v>0</v>
      </c>
      <c r="P426" s="9">
        <f t="shared" si="39"/>
        <v>0</v>
      </c>
    </row>
    <row r="427" spans="5:16">
      <c r="E427" s="2">
        <f t="shared" si="40"/>
        <v>273.14999999999998</v>
      </c>
      <c r="F427" s="2">
        <v>402</v>
      </c>
      <c r="G427" s="2">
        <f t="shared" si="41"/>
        <v>311.14999999999998</v>
      </c>
      <c r="H427" s="9">
        <v>789</v>
      </c>
      <c r="I427" s="9">
        <v>772</v>
      </c>
      <c r="J427" s="78">
        <v>793.42149532710289</v>
      </c>
      <c r="K427" s="9">
        <f t="shared" si="36"/>
        <v>769.31087342286514</v>
      </c>
      <c r="L427" s="9">
        <v>2000</v>
      </c>
      <c r="M427" s="9">
        <v>2000</v>
      </c>
      <c r="N427" s="9">
        <f t="shared" si="37"/>
        <v>0</v>
      </c>
      <c r="O427" s="9">
        <f t="shared" si="38"/>
        <v>0</v>
      </c>
      <c r="P427" s="9">
        <f t="shared" si="39"/>
        <v>0</v>
      </c>
    </row>
    <row r="428" spans="5:16">
      <c r="E428" s="2">
        <f t="shared" si="40"/>
        <v>273.14999999999998</v>
      </c>
      <c r="F428" s="2">
        <v>403</v>
      </c>
      <c r="G428" s="2">
        <f t="shared" si="41"/>
        <v>311.14999999999998</v>
      </c>
      <c r="H428" s="9">
        <v>789</v>
      </c>
      <c r="I428" s="9">
        <v>772</v>
      </c>
      <c r="J428" s="78">
        <v>793.42149532710289</v>
      </c>
      <c r="K428" s="9">
        <f t="shared" si="36"/>
        <v>769.3882890124595</v>
      </c>
      <c r="L428" s="9">
        <v>2000</v>
      </c>
      <c r="M428" s="9">
        <v>2000</v>
      </c>
      <c r="N428" s="9">
        <f t="shared" si="37"/>
        <v>0</v>
      </c>
      <c r="O428" s="9">
        <f t="shared" si="38"/>
        <v>0</v>
      </c>
      <c r="P428" s="9">
        <f t="shared" si="39"/>
        <v>0</v>
      </c>
    </row>
    <row r="429" spans="5:16">
      <c r="E429" s="2">
        <f t="shared" si="40"/>
        <v>273.14999999999998</v>
      </c>
      <c r="F429" s="2">
        <v>404</v>
      </c>
      <c r="G429" s="2">
        <f t="shared" si="41"/>
        <v>311.14999999999998</v>
      </c>
      <c r="H429" s="9">
        <v>789</v>
      </c>
      <c r="I429" s="9">
        <v>772</v>
      </c>
      <c r="J429" s="78">
        <v>793.42149532710289</v>
      </c>
      <c r="K429" s="9">
        <f t="shared" si="36"/>
        <v>769.46403706108242</v>
      </c>
      <c r="L429" s="9">
        <v>2000</v>
      </c>
      <c r="M429" s="9">
        <v>2000</v>
      </c>
      <c r="N429" s="9">
        <f t="shared" si="37"/>
        <v>0</v>
      </c>
      <c r="O429" s="9">
        <f t="shared" si="38"/>
        <v>0</v>
      </c>
      <c r="P429" s="9">
        <f t="shared" si="39"/>
        <v>0</v>
      </c>
    </row>
    <row r="430" spans="5:16">
      <c r="E430" s="2">
        <f t="shared" si="40"/>
        <v>273.14999999999998</v>
      </c>
      <c r="F430" s="2">
        <v>405</v>
      </c>
      <c r="G430" s="2">
        <f t="shared" si="41"/>
        <v>311.14999999999998</v>
      </c>
      <c r="H430" s="9">
        <v>789</v>
      </c>
      <c r="I430" s="9">
        <v>772</v>
      </c>
      <c r="J430" s="78">
        <v>793.42149532710289</v>
      </c>
      <c r="K430" s="9">
        <f t="shared" si="36"/>
        <v>769.53817087318703</v>
      </c>
      <c r="L430" s="9">
        <v>2000</v>
      </c>
      <c r="M430" s="9">
        <v>2000</v>
      </c>
      <c r="N430" s="9">
        <f t="shared" si="37"/>
        <v>0</v>
      </c>
      <c r="O430" s="9">
        <f t="shared" si="38"/>
        <v>0</v>
      </c>
      <c r="P430" s="9">
        <f t="shared" si="39"/>
        <v>0</v>
      </c>
    </row>
    <row r="431" spans="5:16">
      <c r="E431" s="2">
        <f t="shared" si="40"/>
        <v>273.14999999999998</v>
      </c>
      <c r="F431" s="2">
        <v>406</v>
      </c>
      <c r="G431" s="2">
        <f t="shared" si="41"/>
        <v>311.14999999999998</v>
      </c>
      <c r="H431" s="9">
        <v>789</v>
      </c>
      <c r="I431" s="9">
        <v>772</v>
      </c>
      <c r="J431" s="78">
        <v>793.42149532710289</v>
      </c>
      <c r="K431" s="9">
        <f t="shared" si="36"/>
        <v>769.61074150527895</v>
      </c>
      <c r="L431" s="9">
        <v>2000</v>
      </c>
      <c r="M431" s="9">
        <v>2000</v>
      </c>
      <c r="N431" s="9">
        <f t="shared" si="37"/>
        <v>0</v>
      </c>
      <c r="O431" s="9">
        <f t="shared" si="38"/>
        <v>0</v>
      </c>
      <c r="P431" s="9">
        <f t="shared" si="39"/>
        <v>0</v>
      </c>
    </row>
    <row r="432" spans="5:16">
      <c r="E432" s="2">
        <f t="shared" si="40"/>
        <v>273.14999999999998</v>
      </c>
      <c r="F432" s="2">
        <v>407</v>
      </c>
      <c r="G432" s="2">
        <f t="shared" si="41"/>
        <v>311.14999999999998</v>
      </c>
      <c r="H432" s="9">
        <v>789</v>
      </c>
      <c r="I432" s="9">
        <v>772</v>
      </c>
      <c r="J432" s="78">
        <v>793.42149532710289</v>
      </c>
      <c r="K432" s="9">
        <f t="shared" si="36"/>
        <v>769.68179788318014</v>
      </c>
      <c r="L432" s="9">
        <v>2000</v>
      </c>
      <c r="M432" s="9">
        <v>2000</v>
      </c>
      <c r="N432" s="9">
        <f t="shared" si="37"/>
        <v>0</v>
      </c>
      <c r="O432" s="9">
        <f t="shared" si="38"/>
        <v>0</v>
      </c>
      <c r="P432" s="9">
        <f t="shared" si="39"/>
        <v>0</v>
      </c>
    </row>
    <row r="433" spans="5:16">
      <c r="E433" s="2">
        <f t="shared" si="40"/>
        <v>273.14999999999998</v>
      </c>
      <c r="F433" s="2">
        <v>408</v>
      </c>
      <c r="G433" s="2">
        <f t="shared" si="41"/>
        <v>311.14999999999998</v>
      </c>
      <c r="H433" s="9">
        <v>789</v>
      </c>
      <c r="I433" s="9">
        <v>772</v>
      </c>
      <c r="J433" s="78">
        <v>793.42149532710289</v>
      </c>
      <c r="K433" s="9">
        <f t="shared" si="36"/>
        <v>769.75138691202801</v>
      </c>
      <c r="L433" s="9">
        <v>2000</v>
      </c>
      <c r="M433" s="9">
        <v>2000</v>
      </c>
      <c r="N433" s="9">
        <f t="shared" si="37"/>
        <v>0</v>
      </c>
      <c r="O433" s="9">
        <f t="shared" si="38"/>
        <v>0</v>
      </c>
      <c r="P433" s="9">
        <f t="shared" si="39"/>
        <v>0</v>
      </c>
    </row>
    <row r="434" spans="5:16">
      <c r="E434" s="2">
        <f t="shared" si="40"/>
        <v>273.14999999999998</v>
      </c>
      <c r="F434" s="2">
        <v>409</v>
      </c>
      <c r="G434" s="2">
        <f t="shared" si="41"/>
        <v>311.14999999999998</v>
      </c>
      <c r="H434" s="9">
        <v>789</v>
      </c>
      <c r="I434" s="9">
        <v>772</v>
      </c>
      <c r="J434" s="78">
        <v>793.42149532710289</v>
      </c>
      <c r="K434" s="9">
        <f t="shared" si="36"/>
        <v>769.81955357953007</v>
      </c>
      <c r="L434" s="9">
        <v>2000</v>
      </c>
      <c r="M434" s="9">
        <v>2000</v>
      </c>
      <c r="N434" s="9">
        <f t="shared" si="37"/>
        <v>0</v>
      </c>
      <c r="O434" s="9">
        <f t="shared" si="38"/>
        <v>0</v>
      </c>
      <c r="P434" s="9">
        <f t="shared" si="39"/>
        <v>0</v>
      </c>
    </row>
    <row r="435" spans="5:16">
      <c r="E435" s="2">
        <f t="shared" si="40"/>
        <v>273.14999999999998</v>
      </c>
      <c r="F435" s="2">
        <v>410</v>
      </c>
      <c r="G435" s="2">
        <f t="shared" si="41"/>
        <v>311.14999999999998</v>
      </c>
      <c r="H435" s="9">
        <v>789</v>
      </c>
      <c r="I435" s="9">
        <v>772</v>
      </c>
      <c r="J435" s="78">
        <v>793.42149532710289</v>
      </c>
      <c r="K435" s="9">
        <f t="shared" si="36"/>
        <v>769.88634105295012</v>
      </c>
      <c r="L435" s="9">
        <v>2000</v>
      </c>
      <c r="M435" s="9">
        <v>2000</v>
      </c>
      <c r="N435" s="9">
        <f t="shared" si="37"/>
        <v>0</v>
      </c>
      <c r="O435" s="9">
        <f t="shared" si="38"/>
        <v>0</v>
      </c>
      <c r="P435" s="9">
        <f t="shared" si="39"/>
        <v>0</v>
      </c>
    </row>
    <row r="436" spans="5:16">
      <c r="E436" s="2">
        <f t="shared" si="40"/>
        <v>273.14999999999998</v>
      </c>
      <c r="F436" s="2">
        <v>411</v>
      </c>
      <c r="G436" s="2">
        <f t="shared" si="41"/>
        <v>311.14999999999998</v>
      </c>
      <c r="H436" s="9">
        <v>789</v>
      </c>
      <c r="I436" s="9">
        <v>772</v>
      </c>
      <c r="J436" s="78">
        <v>793.42149532710289</v>
      </c>
      <c r="K436" s="9">
        <f t="shared" si="36"/>
        <v>769.95179077026762</v>
      </c>
      <c r="L436" s="9">
        <v>2000</v>
      </c>
      <c r="M436" s="9">
        <v>2000</v>
      </c>
      <c r="N436" s="9">
        <f t="shared" si="37"/>
        <v>0</v>
      </c>
      <c r="O436" s="9">
        <f t="shared" si="38"/>
        <v>0</v>
      </c>
      <c r="P436" s="9">
        <f t="shared" si="39"/>
        <v>0</v>
      </c>
    </row>
    <row r="437" spans="5:16">
      <c r="E437" s="2">
        <f t="shared" si="40"/>
        <v>273.14999999999998</v>
      </c>
      <c r="F437" s="2">
        <v>412</v>
      </c>
      <c r="G437" s="2">
        <f t="shared" si="41"/>
        <v>311.14999999999998</v>
      </c>
      <c r="H437" s="9">
        <v>789</v>
      </c>
      <c r="I437" s="9">
        <v>772</v>
      </c>
      <c r="J437" s="78">
        <v>793.42149532710289</v>
      </c>
      <c r="K437" s="9">
        <f t="shared" si="36"/>
        <v>770.01594252591303</v>
      </c>
      <c r="L437" s="9">
        <v>2000</v>
      </c>
      <c r="M437" s="9">
        <v>2000</v>
      </c>
      <c r="N437" s="9">
        <f t="shared" si="37"/>
        <v>0</v>
      </c>
      <c r="O437" s="9">
        <f t="shared" si="38"/>
        <v>0</v>
      </c>
      <c r="P437" s="9">
        <f t="shared" si="39"/>
        <v>0</v>
      </c>
    </row>
    <row r="438" spans="5:16">
      <c r="E438" s="2">
        <f t="shared" si="40"/>
        <v>273.14999999999998</v>
      </c>
      <c r="F438" s="2">
        <v>413</v>
      </c>
      <c r="G438" s="2">
        <f t="shared" si="41"/>
        <v>311.14999999999998</v>
      </c>
      <c r="H438" s="9">
        <v>789</v>
      </c>
      <c r="I438" s="9">
        <v>772</v>
      </c>
      <c r="J438" s="78">
        <v>793.42149532710289</v>
      </c>
      <c r="K438" s="9">
        <f t="shared" si="36"/>
        <v>770.07883455145247</v>
      </c>
      <c r="L438" s="9">
        <v>2000</v>
      </c>
      <c r="M438" s="9">
        <v>2000</v>
      </c>
      <c r="N438" s="9">
        <f t="shared" si="37"/>
        <v>0</v>
      </c>
      <c r="O438" s="9">
        <f t="shared" si="38"/>
        <v>0</v>
      </c>
      <c r="P438" s="9">
        <f t="shared" si="39"/>
        <v>0</v>
      </c>
    </row>
    <row r="439" spans="5:16">
      <c r="E439" s="2">
        <f t="shared" si="40"/>
        <v>273.14999999999998</v>
      </c>
      <c r="F439" s="2">
        <v>414</v>
      </c>
      <c r="G439" s="2">
        <f t="shared" si="41"/>
        <v>311.14999999999998</v>
      </c>
      <c r="H439" s="9">
        <v>789</v>
      </c>
      <c r="I439" s="9">
        <v>772</v>
      </c>
      <c r="J439" s="78">
        <v>793.42149532710289</v>
      </c>
      <c r="K439" s="9">
        <f t="shared" si="36"/>
        <v>770.14050359156568</v>
      </c>
      <c r="L439" s="9">
        <v>2000</v>
      </c>
      <c r="M439" s="9">
        <v>2000</v>
      </c>
      <c r="N439" s="9">
        <f t="shared" si="37"/>
        <v>0</v>
      </c>
      <c r="O439" s="9">
        <f t="shared" si="38"/>
        <v>0</v>
      </c>
      <c r="P439" s="9">
        <f t="shared" si="39"/>
        <v>0</v>
      </c>
    </row>
    <row r="440" spans="5:16">
      <c r="E440" s="2">
        <f t="shared" si="40"/>
        <v>273.14999999999998</v>
      </c>
      <c r="F440" s="2">
        <v>415</v>
      </c>
      <c r="G440" s="2">
        <f t="shared" si="41"/>
        <v>311.14999999999998</v>
      </c>
      <c r="H440" s="9">
        <v>789</v>
      </c>
      <c r="I440" s="9">
        <v>772</v>
      </c>
      <c r="J440" s="78">
        <v>793.42149532710289</v>
      </c>
      <c r="K440" s="9">
        <f t="shared" si="36"/>
        <v>770.20098497563447</v>
      </c>
      <c r="L440" s="9">
        <v>2000</v>
      </c>
      <c r="M440" s="9">
        <v>2000</v>
      </c>
      <c r="N440" s="9">
        <f t="shared" si="37"/>
        <v>0</v>
      </c>
      <c r="O440" s="9">
        <f t="shared" si="38"/>
        <v>0</v>
      </c>
      <c r="P440" s="9">
        <f t="shared" si="39"/>
        <v>0</v>
      </c>
    </row>
    <row r="441" spans="5:16">
      <c r="E441" s="2">
        <f t="shared" si="40"/>
        <v>273.14999999999998</v>
      </c>
      <c r="F441" s="2">
        <v>416</v>
      </c>
      <c r="G441" s="2">
        <f t="shared" si="41"/>
        <v>311.14999999999998</v>
      </c>
      <c r="H441" s="9">
        <v>789</v>
      </c>
      <c r="I441" s="9">
        <v>772</v>
      </c>
      <c r="J441" s="78">
        <v>793.42149532710289</v>
      </c>
      <c r="K441" s="9">
        <f t="shared" si="36"/>
        <v>770.26031268523354</v>
      </c>
      <c r="L441" s="9">
        <v>2000</v>
      </c>
      <c r="M441" s="9">
        <v>2000</v>
      </c>
      <c r="N441" s="9">
        <f t="shared" si="37"/>
        <v>0</v>
      </c>
      <c r="O441" s="9">
        <f t="shared" si="38"/>
        <v>0</v>
      </c>
      <c r="P441" s="9">
        <f t="shared" si="39"/>
        <v>0</v>
      </c>
    </row>
    <row r="442" spans="5:16">
      <c r="E442" s="2">
        <f t="shared" si="40"/>
        <v>273.14999999999998</v>
      </c>
      <c r="F442" s="2">
        <v>417</v>
      </c>
      <c r="G442" s="2">
        <f t="shared" si="41"/>
        <v>311.14999999999998</v>
      </c>
      <c r="H442" s="9">
        <v>789</v>
      </c>
      <c r="I442" s="9">
        <v>772</v>
      </c>
      <c r="J442" s="78">
        <v>793.42149532710289</v>
      </c>
      <c r="K442" s="9">
        <f t="shared" ref="K442:K505" si="42">J442+((I442-H442)*((E442-F442)/(G442-F442)))</f>
        <v>770.31851941779723</v>
      </c>
      <c r="L442" s="9">
        <v>2000</v>
      </c>
      <c r="M442" s="9">
        <v>2000</v>
      </c>
      <c r="N442" s="9">
        <f t="shared" ref="N442:N505" si="43">C442*(SQRT(K442/I442))*(H442/J442)*(L442/M442)</f>
        <v>0</v>
      </c>
      <c r="O442" s="9">
        <f t="shared" ref="O442:O505" si="44">N442*J442/24</f>
        <v>0</v>
      </c>
      <c r="P442" s="9">
        <f t="shared" ref="P442:P505" si="45">N442/159</f>
        <v>0</v>
      </c>
    </row>
    <row r="443" spans="5:16">
      <c r="E443" s="2">
        <f t="shared" si="40"/>
        <v>273.14999999999998</v>
      </c>
      <c r="F443" s="2">
        <v>418</v>
      </c>
      <c r="G443" s="2">
        <f t="shared" si="41"/>
        <v>311.14999999999998</v>
      </c>
      <c r="H443" s="9">
        <v>789</v>
      </c>
      <c r="I443" s="9">
        <v>772</v>
      </c>
      <c r="J443" s="78">
        <v>793.42149532710289</v>
      </c>
      <c r="K443" s="9">
        <f t="shared" si="42"/>
        <v>770.37563664670984</v>
      </c>
      <c r="L443" s="9">
        <v>2000</v>
      </c>
      <c r="M443" s="9">
        <v>2000</v>
      </c>
      <c r="N443" s="9">
        <f t="shared" si="43"/>
        <v>0</v>
      </c>
      <c r="O443" s="9">
        <f t="shared" si="44"/>
        <v>0</v>
      </c>
      <c r="P443" s="9">
        <f t="shared" si="45"/>
        <v>0</v>
      </c>
    </row>
    <row r="444" spans="5:16">
      <c r="E444" s="2">
        <f t="shared" si="40"/>
        <v>273.14999999999998</v>
      </c>
      <c r="F444" s="2">
        <v>419</v>
      </c>
      <c r="G444" s="2">
        <f t="shared" si="41"/>
        <v>311.14999999999998</v>
      </c>
      <c r="H444" s="9">
        <v>789</v>
      </c>
      <c r="I444" s="9">
        <v>772</v>
      </c>
      <c r="J444" s="78">
        <v>793.42149532710289</v>
      </c>
      <c r="K444" s="9">
        <f t="shared" si="42"/>
        <v>770.4316946780533</v>
      </c>
      <c r="L444" s="9">
        <v>2000</v>
      </c>
      <c r="M444" s="9">
        <v>2000</v>
      </c>
      <c r="N444" s="9">
        <f t="shared" si="43"/>
        <v>0</v>
      </c>
      <c r="O444" s="9">
        <f t="shared" si="44"/>
        <v>0</v>
      </c>
      <c r="P444" s="9">
        <f t="shared" si="45"/>
        <v>0</v>
      </c>
    </row>
    <row r="445" spans="5:16">
      <c r="E445" s="2">
        <f t="shared" si="40"/>
        <v>273.14999999999998</v>
      </c>
      <c r="F445" s="2">
        <v>420</v>
      </c>
      <c r="G445" s="2">
        <f t="shared" si="41"/>
        <v>311.14999999999998</v>
      </c>
      <c r="H445" s="9">
        <v>789</v>
      </c>
      <c r="I445" s="9">
        <v>772</v>
      </c>
      <c r="J445" s="78">
        <v>793.42149532710289</v>
      </c>
      <c r="K445" s="9">
        <f t="shared" si="42"/>
        <v>770.48672270422742</v>
      </c>
      <c r="L445" s="9">
        <v>2000</v>
      </c>
      <c r="M445" s="9">
        <v>2000</v>
      </c>
      <c r="N445" s="9">
        <f t="shared" si="43"/>
        <v>0</v>
      </c>
      <c r="O445" s="9">
        <f t="shared" si="44"/>
        <v>0</v>
      </c>
      <c r="P445" s="9">
        <f t="shared" si="45"/>
        <v>0</v>
      </c>
    </row>
    <row r="446" spans="5:16">
      <c r="E446" s="2">
        <f t="shared" si="40"/>
        <v>273.14999999999998</v>
      </c>
      <c r="F446" s="2">
        <v>421</v>
      </c>
      <c r="G446" s="2">
        <f t="shared" si="41"/>
        <v>311.14999999999998</v>
      </c>
      <c r="H446" s="9">
        <v>789</v>
      </c>
      <c r="I446" s="9">
        <v>772</v>
      </c>
      <c r="J446" s="78">
        <v>793.42149532710289</v>
      </c>
      <c r="K446" s="9">
        <f t="shared" si="42"/>
        <v>770.54074885464047</v>
      </c>
      <c r="L446" s="9">
        <v>2000</v>
      </c>
      <c r="M446" s="9">
        <v>2000</v>
      </c>
      <c r="N446" s="9">
        <f t="shared" si="43"/>
        <v>0</v>
      </c>
      <c r="O446" s="9">
        <f t="shared" si="44"/>
        <v>0</v>
      </c>
      <c r="P446" s="9">
        <f t="shared" si="45"/>
        <v>0</v>
      </c>
    </row>
    <row r="447" spans="5:16">
      <c r="E447" s="2">
        <f t="shared" si="40"/>
        <v>273.14999999999998</v>
      </c>
      <c r="F447" s="2">
        <v>422</v>
      </c>
      <c r="G447" s="2">
        <f t="shared" si="41"/>
        <v>311.14999999999998</v>
      </c>
      <c r="H447" s="9">
        <v>789</v>
      </c>
      <c r="I447" s="9">
        <v>772</v>
      </c>
      <c r="J447" s="78">
        <v>793.42149532710289</v>
      </c>
      <c r="K447" s="9">
        <f t="shared" si="42"/>
        <v>770.5938002436568</v>
      </c>
      <c r="L447" s="9">
        <v>2000</v>
      </c>
      <c r="M447" s="9">
        <v>2000</v>
      </c>
      <c r="N447" s="9">
        <f t="shared" si="43"/>
        <v>0</v>
      </c>
      <c r="O447" s="9">
        <f t="shared" si="44"/>
        <v>0</v>
      </c>
      <c r="P447" s="9">
        <f t="shared" si="45"/>
        <v>0</v>
      </c>
    </row>
    <row r="448" spans="5:16">
      <c r="E448" s="2">
        <f t="shared" si="40"/>
        <v>273.14999999999998</v>
      </c>
      <c r="F448" s="2">
        <v>423</v>
      </c>
      <c r="G448" s="2">
        <f t="shared" si="41"/>
        <v>311.14999999999998</v>
      </c>
      <c r="H448" s="9">
        <v>789</v>
      </c>
      <c r="I448" s="9">
        <v>772</v>
      </c>
      <c r="J448" s="78">
        <v>793.42149532710289</v>
      </c>
      <c r="K448" s="9">
        <f t="shared" si="42"/>
        <v>770.64590301597195</v>
      </c>
      <c r="L448" s="9">
        <v>2000</v>
      </c>
      <c r="M448" s="9">
        <v>2000</v>
      </c>
      <c r="N448" s="9">
        <f t="shared" si="43"/>
        <v>0</v>
      </c>
      <c r="O448" s="9">
        <f t="shared" si="44"/>
        <v>0</v>
      </c>
      <c r="P448" s="9">
        <f t="shared" si="45"/>
        <v>0</v>
      </c>
    </row>
    <row r="449" spans="5:16">
      <c r="E449" s="2">
        <f t="shared" si="40"/>
        <v>273.14999999999998</v>
      </c>
      <c r="F449" s="2">
        <v>424</v>
      </c>
      <c r="G449" s="2">
        <f t="shared" si="41"/>
        <v>311.14999999999998</v>
      </c>
      <c r="H449" s="9">
        <v>789</v>
      </c>
      <c r="I449" s="9">
        <v>772</v>
      </c>
      <c r="J449" s="78">
        <v>793.42149532710289</v>
      </c>
      <c r="K449" s="9">
        <f t="shared" si="42"/>
        <v>770.69708238957514</v>
      </c>
      <c r="L449" s="9">
        <v>2000</v>
      </c>
      <c r="M449" s="9">
        <v>2000</v>
      </c>
      <c r="N449" s="9">
        <f t="shared" si="43"/>
        <v>0</v>
      </c>
      <c r="O449" s="9">
        <f t="shared" si="44"/>
        <v>0</v>
      </c>
      <c r="P449" s="9">
        <f t="shared" si="45"/>
        <v>0</v>
      </c>
    </row>
    <row r="450" spans="5:16">
      <c r="E450" s="2">
        <f t="shared" si="40"/>
        <v>273.14999999999998</v>
      </c>
      <c r="F450" s="2">
        <v>425</v>
      </c>
      <c r="G450" s="2">
        <f t="shared" si="41"/>
        <v>311.14999999999998</v>
      </c>
      <c r="H450" s="9">
        <v>789</v>
      </c>
      <c r="I450" s="9">
        <v>772</v>
      </c>
      <c r="J450" s="78">
        <v>793.42149532710289</v>
      </c>
      <c r="K450" s="9">
        <f t="shared" si="42"/>
        <v>770.74736269644848</v>
      </c>
      <c r="L450" s="9">
        <v>2000</v>
      </c>
      <c r="M450" s="9">
        <v>2000</v>
      </c>
      <c r="N450" s="9">
        <f t="shared" si="43"/>
        <v>0</v>
      </c>
      <c r="O450" s="9">
        <f t="shared" si="44"/>
        <v>0</v>
      </c>
      <c r="P450" s="9">
        <f t="shared" si="45"/>
        <v>0</v>
      </c>
    </row>
    <row r="451" spans="5:16">
      <c r="E451" s="2">
        <f t="shared" si="40"/>
        <v>273.14999999999998</v>
      </c>
      <c r="F451" s="2">
        <v>426</v>
      </c>
      <c r="G451" s="2">
        <f t="shared" si="41"/>
        <v>311.14999999999998</v>
      </c>
      <c r="H451" s="9">
        <v>789</v>
      </c>
      <c r="I451" s="9">
        <v>772</v>
      </c>
      <c r="J451" s="78">
        <v>793.42149532710289</v>
      </c>
      <c r="K451" s="9">
        <f t="shared" si="42"/>
        <v>770.79676742113861</v>
      </c>
      <c r="L451" s="9">
        <v>2000</v>
      </c>
      <c r="M451" s="9">
        <v>2000</v>
      </c>
      <c r="N451" s="9">
        <f t="shared" si="43"/>
        <v>0</v>
      </c>
      <c r="O451" s="9">
        <f t="shared" si="44"/>
        <v>0</v>
      </c>
      <c r="P451" s="9">
        <f t="shared" si="45"/>
        <v>0</v>
      </c>
    </row>
    <row r="452" spans="5:16">
      <c r="E452" s="2">
        <f t="shared" si="40"/>
        <v>273.14999999999998</v>
      </c>
      <c r="F452" s="2">
        <v>427</v>
      </c>
      <c r="G452" s="2">
        <f t="shared" si="41"/>
        <v>311.14999999999998</v>
      </c>
      <c r="H452" s="9">
        <v>789</v>
      </c>
      <c r="I452" s="9">
        <v>772</v>
      </c>
      <c r="J452" s="78">
        <v>793.42149532710289</v>
      </c>
      <c r="K452" s="9">
        <f t="shared" si="42"/>
        <v>770.84531923733164</v>
      </c>
      <c r="L452" s="9">
        <v>2000</v>
      </c>
      <c r="M452" s="9">
        <v>2000</v>
      </c>
      <c r="N452" s="9">
        <f t="shared" si="43"/>
        <v>0</v>
      </c>
      <c r="O452" s="9">
        <f t="shared" si="44"/>
        <v>0</v>
      </c>
      <c r="P452" s="9">
        <f t="shared" si="45"/>
        <v>0</v>
      </c>
    </row>
    <row r="453" spans="5:16">
      <c r="E453" s="2">
        <f t="shared" si="40"/>
        <v>273.14999999999998</v>
      </c>
      <c r="F453" s="2">
        <v>428</v>
      </c>
      <c r="G453" s="2">
        <f t="shared" si="41"/>
        <v>311.14999999999998</v>
      </c>
      <c r="H453" s="9">
        <v>789</v>
      </c>
      <c r="I453" s="9">
        <v>772</v>
      </c>
      <c r="J453" s="78">
        <v>793.42149532710289</v>
      </c>
      <c r="K453" s="9">
        <f t="shared" si="42"/>
        <v>770.89304004255007</v>
      </c>
      <c r="L453" s="9">
        <v>2000</v>
      </c>
      <c r="M453" s="9">
        <v>2000</v>
      </c>
      <c r="N453" s="9">
        <f t="shared" si="43"/>
        <v>0</v>
      </c>
      <c r="O453" s="9">
        <f t="shared" si="44"/>
        <v>0</v>
      </c>
      <c r="P453" s="9">
        <f t="shared" si="45"/>
        <v>0</v>
      </c>
    </row>
    <row r="454" spans="5:16">
      <c r="E454" s="2">
        <f t="shared" si="40"/>
        <v>273.14999999999998</v>
      </c>
      <c r="F454" s="2">
        <v>429</v>
      </c>
      <c r="G454" s="2">
        <f t="shared" si="41"/>
        <v>311.14999999999998</v>
      </c>
      <c r="H454" s="9">
        <v>789</v>
      </c>
      <c r="I454" s="9">
        <v>772</v>
      </c>
      <c r="J454" s="78">
        <v>793.42149532710289</v>
      </c>
      <c r="K454" s="9">
        <f t="shared" si="42"/>
        <v>770.93995099108247</v>
      </c>
      <c r="L454" s="9">
        <v>2000</v>
      </c>
      <c r="M454" s="9">
        <v>2000</v>
      </c>
      <c r="N454" s="9">
        <f t="shared" si="43"/>
        <v>0</v>
      </c>
      <c r="O454" s="9">
        <f t="shared" si="44"/>
        <v>0</v>
      </c>
      <c r="P454" s="9">
        <f t="shared" si="45"/>
        <v>0</v>
      </c>
    </row>
    <row r="455" spans="5:16">
      <c r="E455" s="2">
        <f t="shared" si="40"/>
        <v>273.14999999999998</v>
      </c>
      <c r="F455" s="2">
        <v>430</v>
      </c>
      <c r="G455" s="2">
        <f t="shared" si="41"/>
        <v>311.14999999999998</v>
      </c>
      <c r="H455" s="9">
        <v>789</v>
      </c>
      <c r="I455" s="9">
        <v>772</v>
      </c>
      <c r="J455" s="78">
        <v>793.42149532710289</v>
      </c>
      <c r="K455" s="9">
        <f t="shared" si="42"/>
        <v>770.98607252525187</v>
      </c>
      <c r="L455" s="9">
        <v>2000</v>
      </c>
      <c r="M455" s="9">
        <v>2000</v>
      </c>
      <c r="N455" s="9">
        <f t="shared" si="43"/>
        <v>0</v>
      </c>
      <c r="O455" s="9">
        <f t="shared" si="44"/>
        <v>0</v>
      </c>
      <c r="P455" s="9">
        <f t="shared" si="45"/>
        <v>0</v>
      </c>
    </row>
    <row r="456" spans="5:16">
      <c r="E456" s="2">
        <f t="shared" si="40"/>
        <v>273.14999999999998</v>
      </c>
      <c r="F456" s="2">
        <v>431</v>
      </c>
      <c r="G456" s="2">
        <f t="shared" si="41"/>
        <v>311.14999999999998</v>
      </c>
      <c r="H456" s="9">
        <v>789</v>
      </c>
      <c r="I456" s="9">
        <v>772</v>
      </c>
      <c r="J456" s="78">
        <v>793.42149532710289</v>
      </c>
      <c r="K456" s="9">
        <f t="shared" si="42"/>
        <v>771.03142440511704</v>
      </c>
      <c r="L456" s="9">
        <v>2000</v>
      </c>
      <c r="M456" s="9">
        <v>2000</v>
      </c>
      <c r="N456" s="9">
        <f t="shared" si="43"/>
        <v>0</v>
      </c>
      <c r="O456" s="9">
        <f t="shared" si="44"/>
        <v>0</v>
      </c>
      <c r="P456" s="9">
        <f t="shared" si="45"/>
        <v>0</v>
      </c>
    </row>
    <row r="457" spans="5:16">
      <c r="E457" s="2">
        <f t="shared" ref="E457:E520" si="46">D457+273.15</f>
        <v>273.14999999999998</v>
      </c>
      <c r="F457" s="2">
        <v>432</v>
      </c>
      <c r="G457" s="2">
        <f t="shared" ref="G457:G520" si="47">38+273.15</f>
        <v>311.14999999999998</v>
      </c>
      <c r="H457" s="9">
        <v>789</v>
      </c>
      <c r="I457" s="9">
        <v>772</v>
      </c>
      <c r="J457" s="78">
        <v>793.42149532710289</v>
      </c>
      <c r="K457" s="9">
        <f t="shared" si="42"/>
        <v>771.07602573670158</v>
      </c>
      <c r="L457" s="9">
        <v>2000</v>
      </c>
      <c r="M457" s="9">
        <v>2000</v>
      </c>
      <c r="N457" s="9">
        <f t="shared" si="43"/>
        <v>0</v>
      </c>
      <c r="O457" s="9">
        <f t="shared" si="44"/>
        <v>0</v>
      </c>
      <c r="P457" s="9">
        <f t="shared" si="45"/>
        <v>0</v>
      </c>
    </row>
    <row r="458" spans="5:16">
      <c r="E458" s="2">
        <f t="shared" si="46"/>
        <v>273.14999999999998</v>
      </c>
      <c r="F458" s="2">
        <v>433</v>
      </c>
      <c r="G458" s="2">
        <f t="shared" si="47"/>
        <v>311.14999999999998</v>
      </c>
      <c r="H458" s="9">
        <v>789</v>
      </c>
      <c r="I458" s="9">
        <v>772</v>
      </c>
      <c r="J458" s="78">
        <v>793.42149532710289</v>
      </c>
      <c r="K458" s="9">
        <f t="shared" si="42"/>
        <v>771.11989499883043</v>
      </c>
      <c r="L458" s="9">
        <v>2000</v>
      </c>
      <c r="M458" s="9">
        <v>2000</v>
      </c>
      <c r="N458" s="9">
        <f t="shared" si="43"/>
        <v>0</v>
      </c>
      <c r="O458" s="9">
        <f t="shared" si="44"/>
        <v>0</v>
      </c>
      <c r="P458" s="9">
        <f t="shared" si="45"/>
        <v>0</v>
      </c>
    </row>
    <row r="459" spans="5:16">
      <c r="E459" s="2">
        <f t="shared" si="46"/>
        <v>273.14999999999998</v>
      </c>
      <c r="F459" s="2">
        <v>434</v>
      </c>
      <c r="G459" s="2">
        <f t="shared" si="47"/>
        <v>311.14999999999998</v>
      </c>
      <c r="H459" s="9">
        <v>789</v>
      </c>
      <c r="I459" s="9">
        <v>772</v>
      </c>
      <c r="J459" s="78">
        <v>793.42149532710289</v>
      </c>
      <c r="K459" s="9">
        <f t="shared" si="42"/>
        <v>771.16305006865764</v>
      </c>
      <c r="L459" s="9">
        <v>2000</v>
      </c>
      <c r="M459" s="9">
        <v>2000</v>
      </c>
      <c r="N459" s="9">
        <f t="shared" si="43"/>
        <v>0</v>
      </c>
      <c r="O459" s="9">
        <f t="shared" si="44"/>
        <v>0</v>
      </c>
      <c r="P459" s="9">
        <f t="shared" si="45"/>
        <v>0</v>
      </c>
    </row>
    <row r="460" spans="5:16">
      <c r="E460" s="2">
        <f t="shared" si="46"/>
        <v>273.14999999999998</v>
      </c>
      <c r="F460" s="2">
        <v>435</v>
      </c>
      <c r="G460" s="2">
        <f t="shared" si="47"/>
        <v>311.14999999999998</v>
      </c>
      <c r="H460" s="9">
        <v>789</v>
      </c>
      <c r="I460" s="9">
        <v>772</v>
      </c>
      <c r="J460" s="78">
        <v>793.42149532710289</v>
      </c>
      <c r="K460" s="9">
        <f t="shared" si="42"/>
        <v>771.20550824595637</v>
      </c>
      <c r="L460" s="9">
        <v>2000</v>
      </c>
      <c r="M460" s="9">
        <v>2000</v>
      </c>
      <c r="N460" s="9">
        <f t="shared" si="43"/>
        <v>0</v>
      </c>
      <c r="O460" s="9">
        <f t="shared" si="44"/>
        <v>0</v>
      </c>
      <c r="P460" s="9">
        <f t="shared" si="45"/>
        <v>0</v>
      </c>
    </row>
    <row r="461" spans="5:16">
      <c r="E461" s="2">
        <f t="shared" si="46"/>
        <v>273.14999999999998</v>
      </c>
      <c r="F461" s="2">
        <v>436</v>
      </c>
      <c r="G461" s="2">
        <f t="shared" si="47"/>
        <v>311.14999999999998</v>
      </c>
      <c r="H461" s="9">
        <v>789</v>
      </c>
      <c r="I461" s="9">
        <v>772</v>
      </c>
      <c r="J461" s="78">
        <v>793.42149532710289</v>
      </c>
      <c r="K461" s="9">
        <f t="shared" si="42"/>
        <v>771.24728627624188</v>
      </c>
      <c r="L461" s="9">
        <v>2000</v>
      </c>
      <c r="M461" s="9">
        <v>2000</v>
      </c>
      <c r="N461" s="9">
        <f t="shared" si="43"/>
        <v>0</v>
      </c>
      <c r="O461" s="9">
        <f t="shared" si="44"/>
        <v>0</v>
      </c>
      <c r="P461" s="9">
        <f t="shared" si="45"/>
        <v>0</v>
      </c>
    </row>
    <row r="462" spans="5:16">
      <c r="E462" s="2">
        <f t="shared" si="46"/>
        <v>273.14999999999998</v>
      </c>
      <c r="F462" s="2">
        <v>437</v>
      </c>
      <c r="G462" s="2">
        <f t="shared" si="47"/>
        <v>311.14999999999998</v>
      </c>
      <c r="H462" s="9">
        <v>789</v>
      </c>
      <c r="I462" s="9">
        <v>772</v>
      </c>
      <c r="J462" s="78">
        <v>793.42149532710289</v>
      </c>
      <c r="K462" s="9">
        <f t="shared" si="42"/>
        <v>771.28840037279224</v>
      </c>
      <c r="L462" s="9">
        <v>2000</v>
      </c>
      <c r="M462" s="9">
        <v>2000</v>
      </c>
      <c r="N462" s="9">
        <f t="shared" si="43"/>
        <v>0</v>
      </c>
      <c r="O462" s="9">
        <f t="shared" si="44"/>
        <v>0</v>
      </c>
      <c r="P462" s="9">
        <f t="shared" si="45"/>
        <v>0</v>
      </c>
    </row>
    <row r="463" spans="5:16">
      <c r="E463" s="2">
        <f t="shared" si="46"/>
        <v>273.14999999999998</v>
      </c>
      <c r="F463" s="2">
        <v>438</v>
      </c>
      <c r="G463" s="2">
        <f t="shared" si="47"/>
        <v>311.14999999999998</v>
      </c>
      <c r="H463" s="9">
        <v>789</v>
      </c>
      <c r="I463" s="9">
        <v>772</v>
      </c>
      <c r="J463" s="78">
        <v>793.42149532710289</v>
      </c>
      <c r="K463" s="9">
        <f t="shared" si="42"/>
        <v>771.32886623762715</v>
      </c>
      <c r="L463" s="9">
        <v>2000</v>
      </c>
      <c r="M463" s="9">
        <v>2000</v>
      </c>
      <c r="N463" s="9">
        <f t="shared" si="43"/>
        <v>0</v>
      </c>
      <c r="O463" s="9">
        <f t="shared" si="44"/>
        <v>0</v>
      </c>
      <c r="P463" s="9">
        <f t="shared" si="45"/>
        <v>0</v>
      </c>
    </row>
    <row r="464" spans="5:16">
      <c r="E464" s="2">
        <f t="shared" si="46"/>
        <v>273.14999999999998</v>
      </c>
      <c r="F464" s="2">
        <v>439</v>
      </c>
      <c r="G464" s="2">
        <f t="shared" si="47"/>
        <v>311.14999999999998</v>
      </c>
      <c r="H464" s="9">
        <v>789</v>
      </c>
      <c r="I464" s="9">
        <v>772</v>
      </c>
      <c r="J464" s="78">
        <v>793.42149532710289</v>
      </c>
      <c r="K464" s="9">
        <f t="shared" si="42"/>
        <v>771.36869908150254</v>
      </c>
      <c r="L464" s="9">
        <v>2000</v>
      </c>
      <c r="M464" s="9">
        <v>2000</v>
      </c>
      <c r="N464" s="9">
        <f t="shared" si="43"/>
        <v>0</v>
      </c>
      <c r="O464" s="9">
        <f t="shared" si="44"/>
        <v>0</v>
      </c>
      <c r="P464" s="9">
        <f t="shared" si="45"/>
        <v>0</v>
      </c>
    </row>
    <row r="465" spans="5:16">
      <c r="E465" s="2">
        <f t="shared" si="46"/>
        <v>273.14999999999998</v>
      </c>
      <c r="F465" s="2">
        <v>440</v>
      </c>
      <c r="G465" s="2">
        <f t="shared" si="47"/>
        <v>311.14999999999998</v>
      </c>
      <c r="H465" s="9">
        <v>789</v>
      </c>
      <c r="I465" s="9">
        <v>772</v>
      </c>
      <c r="J465" s="78">
        <v>793.42149532710289</v>
      </c>
      <c r="K465" s="9">
        <f t="shared" si="42"/>
        <v>771.40791364297411</v>
      </c>
      <c r="L465" s="9">
        <v>2000</v>
      </c>
      <c r="M465" s="9">
        <v>2000</v>
      </c>
      <c r="N465" s="9">
        <f t="shared" si="43"/>
        <v>0</v>
      </c>
      <c r="O465" s="9">
        <f t="shared" si="44"/>
        <v>0</v>
      </c>
      <c r="P465" s="9">
        <f t="shared" si="45"/>
        <v>0</v>
      </c>
    </row>
    <row r="466" spans="5:16">
      <c r="E466" s="2">
        <f t="shared" si="46"/>
        <v>273.14999999999998</v>
      </c>
      <c r="F466" s="2">
        <v>441</v>
      </c>
      <c r="G466" s="2">
        <f t="shared" si="47"/>
        <v>311.14999999999998</v>
      </c>
      <c r="H466" s="9">
        <v>789</v>
      </c>
      <c r="I466" s="9">
        <v>772</v>
      </c>
      <c r="J466" s="78">
        <v>793.42149532710289</v>
      </c>
      <c r="K466" s="9">
        <f t="shared" si="42"/>
        <v>771.44652420657917</v>
      </c>
      <c r="L466" s="9">
        <v>2000</v>
      </c>
      <c r="M466" s="9">
        <v>2000</v>
      </c>
      <c r="N466" s="9">
        <f t="shared" si="43"/>
        <v>0</v>
      </c>
      <c r="O466" s="9">
        <f t="shared" si="44"/>
        <v>0</v>
      </c>
      <c r="P466" s="9">
        <f t="shared" si="45"/>
        <v>0</v>
      </c>
    </row>
    <row r="467" spans="5:16">
      <c r="E467" s="2">
        <f t="shared" si="46"/>
        <v>273.14999999999998</v>
      </c>
      <c r="F467" s="2">
        <v>442</v>
      </c>
      <c r="G467" s="2">
        <f t="shared" si="47"/>
        <v>311.14999999999998</v>
      </c>
      <c r="H467" s="9">
        <v>789</v>
      </c>
      <c r="I467" s="9">
        <v>772</v>
      </c>
      <c r="J467" s="78">
        <v>793.42149532710289</v>
      </c>
      <c r="K467" s="9">
        <f t="shared" si="42"/>
        <v>771.48454462018663</v>
      </c>
      <c r="L467" s="9">
        <v>2000</v>
      </c>
      <c r="M467" s="9">
        <v>2000</v>
      </c>
      <c r="N467" s="9">
        <f t="shared" si="43"/>
        <v>0</v>
      </c>
      <c r="O467" s="9">
        <f t="shared" si="44"/>
        <v>0</v>
      </c>
      <c r="P467" s="9">
        <f t="shared" si="45"/>
        <v>0</v>
      </c>
    </row>
    <row r="468" spans="5:16">
      <c r="E468" s="2">
        <f t="shared" si="46"/>
        <v>273.14999999999998</v>
      </c>
      <c r="F468" s="2">
        <v>443</v>
      </c>
      <c r="G468" s="2">
        <f t="shared" si="47"/>
        <v>311.14999999999998</v>
      </c>
      <c r="H468" s="9">
        <v>789</v>
      </c>
      <c r="I468" s="9">
        <v>772</v>
      </c>
      <c r="J468" s="78">
        <v>793.42149532710289</v>
      </c>
      <c r="K468" s="9">
        <f t="shared" si="42"/>
        <v>771.52198831155488</v>
      </c>
      <c r="L468" s="9">
        <v>2000</v>
      </c>
      <c r="M468" s="9">
        <v>2000</v>
      </c>
      <c r="N468" s="9">
        <f t="shared" si="43"/>
        <v>0</v>
      </c>
      <c r="O468" s="9">
        <f t="shared" si="44"/>
        <v>0</v>
      </c>
      <c r="P468" s="9">
        <f t="shared" si="45"/>
        <v>0</v>
      </c>
    </row>
    <row r="469" spans="5:16">
      <c r="E469" s="2">
        <f t="shared" si="46"/>
        <v>273.14999999999998</v>
      </c>
      <c r="F469" s="2">
        <v>444</v>
      </c>
      <c r="G469" s="2">
        <f t="shared" si="47"/>
        <v>311.14999999999998</v>
      </c>
      <c r="H469" s="9">
        <v>789</v>
      </c>
      <c r="I469" s="9">
        <v>772</v>
      </c>
      <c r="J469" s="78">
        <v>793.42149532710289</v>
      </c>
      <c r="K469" s="9">
        <f t="shared" si="42"/>
        <v>771.55886830414465</v>
      </c>
      <c r="L469" s="9">
        <v>2000</v>
      </c>
      <c r="M469" s="9">
        <v>2000</v>
      </c>
      <c r="N469" s="9">
        <f t="shared" si="43"/>
        <v>0</v>
      </c>
      <c r="O469" s="9">
        <f t="shared" si="44"/>
        <v>0</v>
      </c>
      <c r="P469" s="9">
        <f t="shared" si="45"/>
        <v>0</v>
      </c>
    </row>
    <row r="470" spans="5:16">
      <c r="E470" s="2">
        <f t="shared" si="46"/>
        <v>273.14999999999998</v>
      </c>
      <c r="F470" s="2">
        <v>445</v>
      </c>
      <c r="G470" s="2">
        <f t="shared" si="47"/>
        <v>311.14999999999998</v>
      </c>
      <c r="H470" s="9">
        <v>789</v>
      </c>
      <c r="I470" s="9">
        <v>772</v>
      </c>
      <c r="J470" s="78">
        <v>793.42149532710289</v>
      </c>
      <c r="K470" s="9">
        <f t="shared" si="42"/>
        <v>771.59519723222058</v>
      </c>
      <c r="L470" s="9">
        <v>2000</v>
      </c>
      <c r="M470" s="9">
        <v>2000</v>
      </c>
      <c r="N470" s="9">
        <f t="shared" si="43"/>
        <v>0</v>
      </c>
      <c r="O470" s="9">
        <f t="shared" si="44"/>
        <v>0</v>
      </c>
      <c r="P470" s="9">
        <f t="shared" si="45"/>
        <v>0</v>
      </c>
    </row>
    <row r="471" spans="5:16">
      <c r="E471" s="2">
        <f t="shared" si="46"/>
        <v>273.14999999999998</v>
      </c>
      <c r="F471" s="2">
        <v>446</v>
      </c>
      <c r="G471" s="2">
        <f t="shared" si="47"/>
        <v>311.14999999999998</v>
      </c>
      <c r="H471" s="9">
        <v>789</v>
      </c>
      <c r="I471" s="9">
        <v>772</v>
      </c>
      <c r="J471" s="78">
        <v>793.42149532710289</v>
      </c>
      <c r="K471" s="9">
        <f t="shared" si="42"/>
        <v>771.6309873552824</v>
      </c>
      <c r="L471" s="9">
        <v>2000</v>
      </c>
      <c r="M471" s="9">
        <v>2000</v>
      </c>
      <c r="N471" s="9">
        <f t="shared" si="43"/>
        <v>0</v>
      </c>
      <c r="O471" s="9">
        <f t="shared" si="44"/>
        <v>0</v>
      </c>
      <c r="P471" s="9">
        <f t="shared" si="45"/>
        <v>0</v>
      </c>
    </row>
    <row r="472" spans="5:16">
      <c r="E472" s="2">
        <f t="shared" si="46"/>
        <v>273.14999999999998</v>
      </c>
      <c r="F472" s="2">
        <v>447</v>
      </c>
      <c r="G472" s="2">
        <f t="shared" si="47"/>
        <v>311.14999999999998</v>
      </c>
      <c r="H472" s="9">
        <v>789</v>
      </c>
      <c r="I472" s="9">
        <v>772</v>
      </c>
      <c r="J472" s="78">
        <v>793.42149532710289</v>
      </c>
      <c r="K472" s="9">
        <f t="shared" si="42"/>
        <v>771.66625057185809</v>
      </c>
      <c r="L472" s="9">
        <v>2000</v>
      </c>
      <c r="M472" s="9">
        <v>2000</v>
      </c>
      <c r="N472" s="9">
        <f t="shared" si="43"/>
        <v>0</v>
      </c>
      <c r="O472" s="9">
        <f t="shared" si="44"/>
        <v>0</v>
      </c>
      <c r="P472" s="9">
        <f t="shared" si="45"/>
        <v>0</v>
      </c>
    </row>
    <row r="473" spans="5:16">
      <c r="E473" s="2">
        <f t="shared" si="46"/>
        <v>273.14999999999998</v>
      </c>
      <c r="F473" s="2">
        <v>448</v>
      </c>
      <c r="G473" s="2">
        <f t="shared" si="47"/>
        <v>311.14999999999998</v>
      </c>
      <c r="H473" s="9">
        <v>789</v>
      </c>
      <c r="I473" s="9">
        <v>772</v>
      </c>
      <c r="J473" s="78">
        <v>793.42149532710289</v>
      </c>
      <c r="K473" s="9">
        <f t="shared" si="42"/>
        <v>771.70099843269293</v>
      </c>
      <c r="L473" s="9">
        <v>2000</v>
      </c>
      <c r="M473" s="9">
        <v>2000</v>
      </c>
      <c r="N473" s="9">
        <f t="shared" si="43"/>
        <v>0</v>
      </c>
      <c r="O473" s="9">
        <f t="shared" si="44"/>
        <v>0</v>
      </c>
      <c r="P473" s="9">
        <f t="shared" si="45"/>
        <v>0</v>
      </c>
    </row>
    <row r="474" spans="5:16">
      <c r="E474" s="2">
        <f t="shared" si="46"/>
        <v>273.14999999999998</v>
      </c>
      <c r="F474" s="2">
        <v>449</v>
      </c>
      <c r="G474" s="2">
        <f t="shared" si="47"/>
        <v>311.14999999999998</v>
      </c>
      <c r="H474" s="9">
        <v>789</v>
      </c>
      <c r="I474" s="9">
        <v>772</v>
      </c>
      <c r="J474" s="78">
        <v>793.42149532710289</v>
      </c>
      <c r="K474" s="9">
        <f t="shared" si="42"/>
        <v>771.73524215336329</v>
      </c>
      <c r="L474" s="9">
        <v>2000</v>
      </c>
      <c r="M474" s="9">
        <v>2000</v>
      </c>
      <c r="N474" s="9">
        <f t="shared" si="43"/>
        <v>0</v>
      </c>
      <c r="O474" s="9">
        <f t="shared" si="44"/>
        <v>0</v>
      </c>
      <c r="P474" s="9">
        <f t="shared" si="45"/>
        <v>0</v>
      </c>
    </row>
    <row r="475" spans="5:16">
      <c r="E475" s="2">
        <f t="shared" si="46"/>
        <v>273.14999999999998</v>
      </c>
      <c r="F475" s="2">
        <v>450</v>
      </c>
      <c r="G475" s="2">
        <f t="shared" si="47"/>
        <v>311.14999999999998</v>
      </c>
      <c r="H475" s="9">
        <v>789</v>
      </c>
      <c r="I475" s="9">
        <v>772</v>
      </c>
      <c r="J475" s="78">
        <v>793.42149532710289</v>
      </c>
      <c r="K475" s="9">
        <f t="shared" si="42"/>
        <v>771.76899262634663</v>
      </c>
      <c r="L475" s="9">
        <v>2000</v>
      </c>
      <c r="M475" s="9">
        <v>2000</v>
      </c>
      <c r="N475" s="9">
        <f t="shared" si="43"/>
        <v>0</v>
      </c>
      <c r="O475" s="9">
        <f t="shared" si="44"/>
        <v>0</v>
      </c>
      <c r="P475" s="9">
        <f t="shared" si="45"/>
        <v>0</v>
      </c>
    </row>
    <row r="476" spans="5:16">
      <c r="E476" s="2">
        <f t="shared" si="46"/>
        <v>273.14999999999998</v>
      </c>
      <c r="F476" s="2">
        <v>451</v>
      </c>
      <c r="G476" s="2">
        <f t="shared" si="47"/>
        <v>311.14999999999998</v>
      </c>
      <c r="H476" s="9">
        <v>789</v>
      </c>
      <c r="I476" s="9">
        <v>772</v>
      </c>
      <c r="J476" s="78">
        <v>793.42149532710289</v>
      </c>
      <c r="K476" s="9">
        <f t="shared" si="42"/>
        <v>771.80226043257301</v>
      </c>
      <c r="L476" s="9">
        <v>2000</v>
      </c>
      <c r="M476" s="9">
        <v>2000</v>
      </c>
      <c r="N476" s="9">
        <f t="shared" si="43"/>
        <v>0</v>
      </c>
      <c r="O476" s="9">
        <f t="shared" si="44"/>
        <v>0</v>
      </c>
      <c r="P476" s="9">
        <f t="shared" si="45"/>
        <v>0</v>
      </c>
    </row>
    <row r="477" spans="5:16">
      <c r="E477" s="2">
        <f t="shared" si="46"/>
        <v>273.14999999999998</v>
      </c>
      <c r="F477" s="2">
        <v>452</v>
      </c>
      <c r="G477" s="2">
        <f t="shared" si="47"/>
        <v>311.14999999999998</v>
      </c>
      <c r="H477" s="9">
        <v>789</v>
      </c>
      <c r="I477" s="9">
        <v>772</v>
      </c>
      <c r="J477" s="78">
        <v>793.42149532710289</v>
      </c>
      <c r="K477" s="9">
        <f t="shared" si="42"/>
        <v>771.83505585248452</v>
      </c>
      <c r="L477" s="9">
        <v>2000</v>
      </c>
      <c r="M477" s="9">
        <v>2000</v>
      </c>
      <c r="N477" s="9">
        <f t="shared" si="43"/>
        <v>0</v>
      </c>
      <c r="O477" s="9">
        <f t="shared" si="44"/>
        <v>0</v>
      </c>
      <c r="P477" s="9">
        <f t="shared" si="45"/>
        <v>0</v>
      </c>
    </row>
    <row r="478" spans="5:16">
      <c r="E478" s="2">
        <f t="shared" si="46"/>
        <v>273.14999999999998</v>
      </c>
      <c r="F478" s="2">
        <v>453</v>
      </c>
      <c r="G478" s="2">
        <f t="shared" si="47"/>
        <v>311.14999999999998</v>
      </c>
      <c r="H478" s="9">
        <v>789</v>
      </c>
      <c r="I478" s="9">
        <v>772</v>
      </c>
      <c r="J478" s="78">
        <v>793.42149532710289</v>
      </c>
      <c r="K478" s="9">
        <f t="shared" si="42"/>
        <v>771.86738887662705</v>
      </c>
      <c r="L478" s="9">
        <v>2000</v>
      </c>
      <c r="M478" s="9">
        <v>2000</v>
      </c>
      <c r="N478" s="9">
        <f t="shared" si="43"/>
        <v>0</v>
      </c>
      <c r="O478" s="9">
        <f t="shared" si="44"/>
        <v>0</v>
      </c>
      <c r="P478" s="9">
        <f t="shared" si="45"/>
        <v>0</v>
      </c>
    </row>
    <row r="479" spans="5:16">
      <c r="E479" s="2">
        <f t="shared" si="46"/>
        <v>273.14999999999998</v>
      </c>
      <c r="F479" s="2">
        <v>454</v>
      </c>
      <c r="G479" s="2">
        <f t="shared" si="47"/>
        <v>311.14999999999998</v>
      </c>
      <c r="H479" s="9">
        <v>789</v>
      </c>
      <c r="I479" s="9">
        <v>772</v>
      </c>
      <c r="J479" s="78">
        <v>793.42149532710289</v>
      </c>
      <c r="K479" s="9">
        <f t="shared" si="42"/>
        <v>771.89926921579729</v>
      </c>
      <c r="L479" s="9">
        <v>2000</v>
      </c>
      <c r="M479" s="9">
        <v>2000</v>
      </c>
      <c r="N479" s="9">
        <f t="shared" si="43"/>
        <v>0</v>
      </c>
      <c r="O479" s="9">
        <f t="shared" si="44"/>
        <v>0</v>
      </c>
      <c r="P479" s="9">
        <f t="shared" si="45"/>
        <v>0</v>
      </c>
    </row>
    <row r="480" spans="5:16">
      <c r="E480" s="2">
        <f t="shared" si="46"/>
        <v>273.14999999999998</v>
      </c>
      <c r="F480" s="2">
        <v>455</v>
      </c>
      <c r="G480" s="2">
        <f t="shared" si="47"/>
        <v>311.14999999999998</v>
      </c>
      <c r="H480" s="9">
        <v>789</v>
      </c>
      <c r="I480" s="9">
        <v>772</v>
      </c>
      <c r="J480" s="78">
        <v>793.42149532710289</v>
      </c>
      <c r="K480" s="9">
        <f t="shared" si="42"/>
        <v>771.93070631076648</v>
      </c>
      <c r="L480" s="9">
        <v>2000</v>
      </c>
      <c r="M480" s="9">
        <v>2000</v>
      </c>
      <c r="N480" s="9">
        <f t="shared" si="43"/>
        <v>0</v>
      </c>
      <c r="O480" s="9">
        <f t="shared" si="44"/>
        <v>0</v>
      </c>
      <c r="P480" s="9">
        <f t="shared" si="45"/>
        <v>0</v>
      </c>
    </row>
    <row r="481" spans="5:16">
      <c r="E481" s="2">
        <f t="shared" si="46"/>
        <v>273.14999999999998</v>
      </c>
      <c r="F481" s="2">
        <v>456</v>
      </c>
      <c r="G481" s="2">
        <f t="shared" si="47"/>
        <v>311.14999999999998</v>
      </c>
      <c r="H481" s="9">
        <v>789</v>
      </c>
      <c r="I481" s="9">
        <v>772</v>
      </c>
      <c r="J481" s="78">
        <v>793.42149532710289</v>
      </c>
      <c r="K481" s="9">
        <f t="shared" si="42"/>
        <v>771.96170934160068</v>
      </c>
      <c r="L481" s="9">
        <v>2000</v>
      </c>
      <c r="M481" s="9">
        <v>2000</v>
      </c>
      <c r="N481" s="9">
        <f t="shared" si="43"/>
        <v>0</v>
      </c>
      <c r="O481" s="9">
        <f t="shared" si="44"/>
        <v>0</v>
      </c>
      <c r="P481" s="9">
        <f t="shared" si="45"/>
        <v>0</v>
      </c>
    </row>
    <row r="482" spans="5:16">
      <c r="E482" s="2">
        <f t="shared" si="46"/>
        <v>273.14999999999998</v>
      </c>
      <c r="F482" s="2">
        <v>457</v>
      </c>
      <c r="G482" s="2">
        <f t="shared" si="47"/>
        <v>311.14999999999998</v>
      </c>
      <c r="H482" s="9">
        <v>789</v>
      </c>
      <c r="I482" s="9">
        <v>772</v>
      </c>
      <c r="J482" s="78">
        <v>793.42149532710289</v>
      </c>
      <c r="K482" s="9">
        <f t="shared" si="42"/>
        <v>771.99228723659894</v>
      </c>
      <c r="L482" s="9">
        <v>2000</v>
      </c>
      <c r="M482" s="9">
        <v>2000</v>
      </c>
      <c r="N482" s="9">
        <f t="shared" si="43"/>
        <v>0</v>
      </c>
      <c r="O482" s="9">
        <f t="shared" si="44"/>
        <v>0</v>
      </c>
      <c r="P482" s="9">
        <f t="shared" si="45"/>
        <v>0</v>
      </c>
    </row>
    <row r="483" spans="5:16">
      <c r="E483" s="2">
        <f t="shared" si="46"/>
        <v>273.14999999999998</v>
      </c>
      <c r="F483" s="2">
        <v>458</v>
      </c>
      <c r="G483" s="2">
        <f t="shared" si="47"/>
        <v>311.14999999999998</v>
      </c>
      <c r="H483" s="9">
        <v>789</v>
      </c>
      <c r="I483" s="9">
        <v>772</v>
      </c>
      <c r="J483" s="78">
        <v>793.42149532710289</v>
      </c>
      <c r="K483" s="9">
        <f t="shared" si="42"/>
        <v>772.02244868086518</v>
      </c>
      <c r="L483" s="9">
        <v>2000</v>
      </c>
      <c r="M483" s="9">
        <v>2000</v>
      </c>
      <c r="N483" s="9">
        <f t="shared" si="43"/>
        <v>0</v>
      </c>
      <c r="O483" s="9">
        <f t="shared" si="44"/>
        <v>0</v>
      </c>
      <c r="P483" s="9">
        <f t="shared" si="45"/>
        <v>0</v>
      </c>
    </row>
    <row r="484" spans="5:16">
      <c r="E484" s="2">
        <f t="shared" si="46"/>
        <v>273.14999999999998</v>
      </c>
      <c r="F484" s="2">
        <v>459</v>
      </c>
      <c r="G484" s="2">
        <f t="shared" si="47"/>
        <v>311.14999999999998</v>
      </c>
      <c r="H484" s="9">
        <v>789</v>
      </c>
      <c r="I484" s="9">
        <v>772</v>
      </c>
      <c r="J484" s="78">
        <v>793.42149532710289</v>
      </c>
      <c r="K484" s="9">
        <f t="shared" si="42"/>
        <v>772.05220212453276</v>
      </c>
      <c r="L484" s="9">
        <v>2000</v>
      </c>
      <c r="M484" s="9">
        <v>2000</v>
      </c>
      <c r="N484" s="9">
        <f t="shared" si="43"/>
        <v>0</v>
      </c>
      <c r="O484" s="9">
        <f t="shared" si="44"/>
        <v>0</v>
      </c>
      <c r="P484" s="9">
        <f t="shared" si="45"/>
        <v>0</v>
      </c>
    </row>
    <row r="485" spans="5:16">
      <c r="E485" s="2">
        <f t="shared" si="46"/>
        <v>273.14999999999998</v>
      </c>
      <c r="F485" s="2">
        <v>460</v>
      </c>
      <c r="G485" s="2">
        <f t="shared" si="47"/>
        <v>311.14999999999998</v>
      </c>
      <c r="H485" s="9">
        <v>789</v>
      </c>
      <c r="I485" s="9">
        <v>772</v>
      </c>
      <c r="J485" s="78">
        <v>793.42149532710289</v>
      </c>
      <c r="K485" s="9">
        <f t="shared" si="42"/>
        <v>772.08155579065681</v>
      </c>
      <c r="L485" s="9">
        <v>2000</v>
      </c>
      <c r="M485" s="9">
        <v>2000</v>
      </c>
      <c r="N485" s="9">
        <f t="shared" si="43"/>
        <v>0</v>
      </c>
      <c r="O485" s="9">
        <f t="shared" si="44"/>
        <v>0</v>
      </c>
      <c r="P485" s="9">
        <f t="shared" si="45"/>
        <v>0</v>
      </c>
    </row>
    <row r="486" spans="5:16">
      <c r="E486" s="2">
        <f t="shared" si="46"/>
        <v>273.14999999999998</v>
      </c>
      <c r="F486" s="2">
        <v>461</v>
      </c>
      <c r="G486" s="2">
        <f t="shared" si="47"/>
        <v>311.14999999999998</v>
      </c>
      <c r="H486" s="9">
        <v>789</v>
      </c>
      <c r="I486" s="9">
        <v>772</v>
      </c>
      <c r="J486" s="78">
        <v>793.42149532710289</v>
      </c>
      <c r="K486" s="9">
        <f t="shared" si="42"/>
        <v>772.11051768279196</v>
      </c>
      <c r="L486" s="9">
        <v>2000</v>
      </c>
      <c r="M486" s="9">
        <v>2000</v>
      </c>
      <c r="N486" s="9">
        <f t="shared" si="43"/>
        <v>0</v>
      </c>
      <c r="O486" s="9">
        <f t="shared" si="44"/>
        <v>0</v>
      </c>
      <c r="P486" s="9">
        <f t="shared" si="45"/>
        <v>0</v>
      </c>
    </row>
    <row r="487" spans="5:16">
      <c r="E487" s="2">
        <f t="shared" si="46"/>
        <v>273.14999999999998</v>
      </c>
      <c r="F487" s="2">
        <v>462</v>
      </c>
      <c r="G487" s="2">
        <f t="shared" si="47"/>
        <v>311.14999999999998</v>
      </c>
      <c r="H487" s="9">
        <v>789</v>
      </c>
      <c r="I487" s="9">
        <v>772</v>
      </c>
      <c r="J487" s="78">
        <v>793.42149532710289</v>
      </c>
      <c r="K487" s="9">
        <f t="shared" si="42"/>
        <v>772.13909559226693</v>
      </c>
      <c r="L487" s="9">
        <v>2000</v>
      </c>
      <c r="M487" s="9">
        <v>2000</v>
      </c>
      <c r="N487" s="9">
        <f t="shared" si="43"/>
        <v>0</v>
      </c>
      <c r="O487" s="9">
        <f t="shared" si="44"/>
        <v>0</v>
      </c>
      <c r="P487" s="9">
        <f t="shared" si="45"/>
        <v>0</v>
      </c>
    </row>
    <row r="488" spans="5:16">
      <c r="E488" s="2">
        <f t="shared" si="46"/>
        <v>273.14999999999998</v>
      </c>
      <c r="F488" s="2">
        <v>463</v>
      </c>
      <c r="G488" s="2">
        <f t="shared" si="47"/>
        <v>311.14999999999998</v>
      </c>
      <c r="H488" s="9">
        <v>789</v>
      </c>
      <c r="I488" s="9">
        <v>772</v>
      </c>
      <c r="J488" s="78">
        <v>793.42149532710289</v>
      </c>
      <c r="K488" s="9">
        <f t="shared" si="42"/>
        <v>772.16729710517336</v>
      </c>
      <c r="L488" s="9">
        <v>2000</v>
      </c>
      <c r="M488" s="9">
        <v>2000</v>
      </c>
      <c r="N488" s="9">
        <f t="shared" si="43"/>
        <v>0</v>
      </c>
      <c r="O488" s="9">
        <f t="shared" si="44"/>
        <v>0</v>
      </c>
      <c r="P488" s="9">
        <f t="shared" si="45"/>
        <v>0</v>
      </c>
    </row>
    <row r="489" spans="5:16">
      <c r="E489" s="2">
        <f t="shared" si="46"/>
        <v>273.14999999999998</v>
      </c>
      <c r="F489" s="2">
        <v>464</v>
      </c>
      <c r="G489" s="2">
        <f t="shared" si="47"/>
        <v>311.14999999999998</v>
      </c>
      <c r="H489" s="9">
        <v>789</v>
      </c>
      <c r="I489" s="9">
        <v>772</v>
      </c>
      <c r="J489" s="78">
        <v>793.42149532710289</v>
      </c>
      <c r="K489" s="9">
        <f t="shared" si="42"/>
        <v>772.19512960907866</v>
      </c>
      <c r="L489" s="9">
        <v>2000</v>
      </c>
      <c r="M489" s="9">
        <v>2000</v>
      </c>
      <c r="N489" s="9">
        <f t="shared" si="43"/>
        <v>0</v>
      </c>
      <c r="O489" s="9">
        <f t="shared" si="44"/>
        <v>0</v>
      </c>
      <c r="P489" s="9">
        <f t="shared" si="45"/>
        <v>0</v>
      </c>
    </row>
    <row r="490" spans="5:16">
      <c r="E490" s="2">
        <f t="shared" si="46"/>
        <v>273.14999999999998</v>
      </c>
      <c r="F490" s="2">
        <v>465</v>
      </c>
      <c r="G490" s="2">
        <f t="shared" si="47"/>
        <v>311.14999999999998</v>
      </c>
      <c r="H490" s="9">
        <v>789</v>
      </c>
      <c r="I490" s="9">
        <v>772</v>
      </c>
      <c r="J490" s="78">
        <v>793.42149532710289</v>
      </c>
      <c r="K490" s="9">
        <f t="shared" si="42"/>
        <v>772.22260029947859</v>
      </c>
      <c r="L490" s="9">
        <v>2000</v>
      </c>
      <c r="M490" s="9">
        <v>2000</v>
      </c>
      <c r="N490" s="9">
        <f t="shared" si="43"/>
        <v>0</v>
      </c>
      <c r="O490" s="9">
        <f t="shared" si="44"/>
        <v>0</v>
      </c>
      <c r="P490" s="9">
        <f t="shared" si="45"/>
        <v>0</v>
      </c>
    </row>
    <row r="491" spans="5:16">
      <c r="E491" s="2">
        <f t="shared" si="46"/>
        <v>273.14999999999998</v>
      </c>
      <c r="F491" s="2">
        <v>466</v>
      </c>
      <c r="G491" s="2">
        <f t="shared" si="47"/>
        <v>311.14999999999998</v>
      </c>
      <c r="H491" s="9">
        <v>789</v>
      </c>
      <c r="I491" s="9">
        <v>772</v>
      </c>
      <c r="J491" s="78">
        <v>793.42149532710289</v>
      </c>
      <c r="K491" s="9">
        <f t="shared" si="42"/>
        <v>772.24971618599864</v>
      </c>
      <c r="L491" s="9">
        <v>2000</v>
      </c>
      <c r="M491" s="9">
        <v>2000</v>
      </c>
      <c r="N491" s="9">
        <f t="shared" si="43"/>
        <v>0</v>
      </c>
      <c r="O491" s="9">
        <f t="shared" si="44"/>
        <v>0</v>
      </c>
      <c r="P491" s="9">
        <f t="shared" si="45"/>
        <v>0</v>
      </c>
    </row>
    <row r="492" spans="5:16">
      <c r="E492" s="2">
        <f t="shared" si="46"/>
        <v>273.14999999999998</v>
      </c>
      <c r="F492" s="2">
        <v>467</v>
      </c>
      <c r="G492" s="2">
        <f t="shared" si="47"/>
        <v>311.14999999999998</v>
      </c>
      <c r="H492" s="9">
        <v>789</v>
      </c>
      <c r="I492" s="9">
        <v>772</v>
      </c>
      <c r="J492" s="78">
        <v>793.42149532710289</v>
      </c>
      <c r="K492" s="9">
        <f t="shared" si="42"/>
        <v>772.27648409835729</v>
      </c>
      <c r="L492" s="9">
        <v>2000</v>
      </c>
      <c r="M492" s="9">
        <v>2000</v>
      </c>
      <c r="N492" s="9">
        <f t="shared" si="43"/>
        <v>0</v>
      </c>
      <c r="O492" s="9">
        <f t="shared" si="44"/>
        <v>0</v>
      </c>
      <c r="P492" s="9">
        <f t="shared" si="45"/>
        <v>0</v>
      </c>
    </row>
    <row r="493" spans="5:16">
      <c r="E493" s="2">
        <f t="shared" si="46"/>
        <v>273.14999999999998</v>
      </c>
      <c r="F493" s="2">
        <v>468</v>
      </c>
      <c r="G493" s="2">
        <f t="shared" si="47"/>
        <v>311.14999999999998</v>
      </c>
      <c r="H493" s="9">
        <v>789</v>
      </c>
      <c r="I493" s="9">
        <v>772</v>
      </c>
      <c r="J493" s="78">
        <v>793.42149532710289</v>
      </c>
      <c r="K493" s="9">
        <f t="shared" si="42"/>
        <v>772.30291069210125</v>
      </c>
      <c r="L493" s="9">
        <v>2000</v>
      </c>
      <c r="M493" s="9">
        <v>2000</v>
      </c>
      <c r="N493" s="9">
        <f t="shared" si="43"/>
        <v>0</v>
      </c>
      <c r="O493" s="9">
        <f t="shared" si="44"/>
        <v>0</v>
      </c>
      <c r="P493" s="9">
        <f t="shared" si="45"/>
        <v>0</v>
      </c>
    </row>
    <row r="494" spans="5:16">
      <c r="E494" s="2">
        <f t="shared" si="46"/>
        <v>273.14999999999998</v>
      </c>
      <c r="F494" s="2">
        <v>469</v>
      </c>
      <c r="G494" s="2">
        <f t="shared" si="47"/>
        <v>311.14999999999998</v>
      </c>
      <c r="H494" s="9">
        <v>789</v>
      </c>
      <c r="I494" s="9">
        <v>772</v>
      </c>
      <c r="J494" s="78">
        <v>793.42149532710289</v>
      </c>
      <c r="K494" s="9">
        <f t="shared" si="42"/>
        <v>772.32900245412225</v>
      </c>
      <c r="L494" s="9">
        <v>2000</v>
      </c>
      <c r="M494" s="9">
        <v>2000</v>
      </c>
      <c r="N494" s="9">
        <f t="shared" si="43"/>
        <v>0</v>
      </c>
      <c r="O494" s="9">
        <f t="shared" si="44"/>
        <v>0</v>
      </c>
      <c r="P494" s="9">
        <f t="shared" si="45"/>
        <v>0</v>
      </c>
    </row>
    <row r="495" spans="5:16">
      <c r="E495" s="2">
        <f t="shared" si="46"/>
        <v>273.14999999999998</v>
      </c>
      <c r="F495" s="2">
        <v>470</v>
      </c>
      <c r="G495" s="2">
        <f t="shared" si="47"/>
        <v>311.14999999999998</v>
      </c>
      <c r="H495" s="9">
        <v>789</v>
      </c>
      <c r="I495" s="9">
        <v>772</v>
      </c>
      <c r="J495" s="78">
        <v>793.42149532710289</v>
      </c>
      <c r="K495" s="9">
        <f t="shared" si="42"/>
        <v>772.35476570796538</v>
      </c>
      <c r="L495" s="9">
        <v>2000</v>
      </c>
      <c r="M495" s="9">
        <v>2000</v>
      </c>
      <c r="N495" s="9">
        <f t="shared" si="43"/>
        <v>0</v>
      </c>
      <c r="O495" s="9">
        <f t="shared" si="44"/>
        <v>0</v>
      </c>
      <c r="P495" s="9">
        <f t="shared" si="45"/>
        <v>0</v>
      </c>
    </row>
    <row r="496" spans="5:16">
      <c r="E496" s="2">
        <f t="shared" si="46"/>
        <v>273.14999999999998</v>
      </c>
      <c r="F496" s="2">
        <v>471</v>
      </c>
      <c r="G496" s="2">
        <f t="shared" si="47"/>
        <v>311.14999999999998</v>
      </c>
      <c r="H496" s="9">
        <v>789</v>
      </c>
      <c r="I496" s="9">
        <v>772</v>
      </c>
      <c r="J496" s="78">
        <v>793.42149532710289</v>
      </c>
      <c r="K496" s="9">
        <f t="shared" si="42"/>
        <v>772.38020661893904</v>
      </c>
      <c r="L496" s="9">
        <v>2000</v>
      </c>
      <c r="M496" s="9">
        <v>2000</v>
      </c>
      <c r="N496" s="9">
        <f t="shared" si="43"/>
        <v>0</v>
      </c>
      <c r="O496" s="9">
        <f t="shared" si="44"/>
        <v>0</v>
      </c>
      <c r="P496" s="9">
        <f t="shared" si="45"/>
        <v>0</v>
      </c>
    </row>
    <row r="497" spans="5:16">
      <c r="E497" s="2">
        <f t="shared" si="46"/>
        <v>273.14999999999998</v>
      </c>
      <c r="F497" s="2">
        <v>472</v>
      </c>
      <c r="G497" s="2">
        <f t="shared" si="47"/>
        <v>311.14999999999998</v>
      </c>
      <c r="H497" s="9">
        <v>789</v>
      </c>
      <c r="I497" s="9">
        <v>772</v>
      </c>
      <c r="J497" s="78">
        <v>793.42149532710289</v>
      </c>
      <c r="K497" s="9">
        <f t="shared" si="42"/>
        <v>772.4053311990333</v>
      </c>
      <c r="L497" s="9">
        <v>2000</v>
      </c>
      <c r="M497" s="9">
        <v>2000</v>
      </c>
      <c r="N497" s="9">
        <f t="shared" si="43"/>
        <v>0</v>
      </c>
      <c r="O497" s="9">
        <f t="shared" si="44"/>
        <v>0</v>
      </c>
      <c r="P497" s="9">
        <f t="shared" si="45"/>
        <v>0</v>
      </c>
    </row>
    <row r="498" spans="5:16">
      <c r="E498" s="2">
        <f t="shared" si="46"/>
        <v>273.14999999999998</v>
      </c>
      <c r="F498" s="2">
        <v>473</v>
      </c>
      <c r="G498" s="2">
        <f t="shared" si="47"/>
        <v>311.14999999999998</v>
      </c>
      <c r="H498" s="9">
        <v>789</v>
      </c>
      <c r="I498" s="9">
        <v>772</v>
      </c>
      <c r="J498" s="78">
        <v>793.42149532710289</v>
      </c>
      <c r="K498" s="9">
        <f t="shared" si="42"/>
        <v>772.43014531165647</v>
      </c>
      <c r="L498" s="9">
        <v>2000</v>
      </c>
      <c r="M498" s="9">
        <v>2000</v>
      </c>
      <c r="N498" s="9">
        <f t="shared" si="43"/>
        <v>0</v>
      </c>
      <c r="O498" s="9">
        <f t="shared" si="44"/>
        <v>0</v>
      </c>
      <c r="P498" s="9">
        <f t="shared" si="45"/>
        <v>0</v>
      </c>
    </row>
    <row r="499" spans="5:16">
      <c r="E499" s="2">
        <f t="shared" si="46"/>
        <v>273.14999999999998</v>
      </c>
      <c r="F499" s="2">
        <v>474</v>
      </c>
      <c r="G499" s="2">
        <f t="shared" si="47"/>
        <v>311.14999999999998</v>
      </c>
      <c r="H499" s="9">
        <v>789</v>
      </c>
      <c r="I499" s="9">
        <v>772</v>
      </c>
      <c r="J499" s="78">
        <v>793.42149532710289</v>
      </c>
      <c r="K499" s="9">
        <f t="shared" si="42"/>
        <v>772.45465467619715</v>
      </c>
      <c r="L499" s="9">
        <v>2000</v>
      </c>
      <c r="M499" s="9">
        <v>2000</v>
      </c>
      <c r="N499" s="9">
        <f t="shared" si="43"/>
        <v>0</v>
      </c>
      <c r="O499" s="9">
        <f t="shared" si="44"/>
        <v>0</v>
      </c>
      <c r="P499" s="9">
        <f t="shared" si="45"/>
        <v>0</v>
      </c>
    </row>
    <row r="500" spans="5:16">
      <c r="E500" s="2">
        <f t="shared" si="46"/>
        <v>273.14999999999998</v>
      </c>
      <c r="F500" s="2">
        <v>475</v>
      </c>
      <c r="G500" s="2">
        <f t="shared" si="47"/>
        <v>311.14999999999998</v>
      </c>
      <c r="H500" s="9">
        <v>789</v>
      </c>
      <c r="I500" s="9">
        <v>772</v>
      </c>
      <c r="J500" s="78">
        <v>793.42149532710289</v>
      </c>
      <c r="K500" s="9">
        <f t="shared" si="42"/>
        <v>772.47886487241874</v>
      </c>
      <c r="L500" s="9">
        <v>2000</v>
      </c>
      <c r="M500" s="9">
        <v>2000</v>
      </c>
      <c r="N500" s="9">
        <f t="shared" si="43"/>
        <v>0</v>
      </c>
      <c r="O500" s="9">
        <f t="shared" si="44"/>
        <v>0</v>
      </c>
      <c r="P500" s="9">
        <f t="shared" si="45"/>
        <v>0</v>
      </c>
    </row>
    <row r="501" spans="5:16">
      <c r="E501" s="2">
        <f t="shared" si="46"/>
        <v>273.14999999999998</v>
      </c>
      <c r="F501" s="2">
        <v>476</v>
      </c>
      <c r="G501" s="2">
        <f t="shared" si="47"/>
        <v>311.14999999999998</v>
      </c>
      <c r="H501" s="9">
        <v>789</v>
      </c>
      <c r="I501" s="9">
        <v>772</v>
      </c>
      <c r="J501" s="78">
        <v>793.42149532710289</v>
      </c>
      <c r="K501" s="9">
        <f t="shared" si="42"/>
        <v>772.50278134469465</v>
      </c>
      <c r="L501" s="9">
        <v>2000</v>
      </c>
      <c r="M501" s="9">
        <v>2000</v>
      </c>
      <c r="N501" s="9">
        <f t="shared" si="43"/>
        <v>0</v>
      </c>
      <c r="O501" s="9">
        <f t="shared" si="44"/>
        <v>0</v>
      </c>
      <c r="P501" s="9">
        <f t="shared" si="45"/>
        <v>0</v>
      </c>
    </row>
    <row r="502" spans="5:16">
      <c r="E502" s="2">
        <f t="shared" si="46"/>
        <v>273.14999999999998</v>
      </c>
      <c r="F502" s="2">
        <v>477</v>
      </c>
      <c r="G502" s="2">
        <f t="shared" si="47"/>
        <v>311.14999999999998</v>
      </c>
      <c r="H502" s="9">
        <v>789</v>
      </c>
      <c r="I502" s="9">
        <v>772</v>
      </c>
      <c r="J502" s="78">
        <v>793.42149532710289</v>
      </c>
      <c r="K502" s="9">
        <f t="shared" si="42"/>
        <v>772.5264094060899</v>
      </c>
      <c r="L502" s="9">
        <v>2000</v>
      </c>
      <c r="M502" s="9">
        <v>2000</v>
      </c>
      <c r="N502" s="9">
        <f t="shared" si="43"/>
        <v>0</v>
      </c>
      <c r="O502" s="9">
        <f t="shared" si="44"/>
        <v>0</v>
      </c>
      <c r="P502" s="9">
        <f t="shared" si="45"/>
        <v>0</v>
      </c>
    </row>
    <row r="503" spans="5:16">
      <c r="E503" s="2">
        <f t="shared" si="46"/>
        <v>273.14999999999998</v>
      </c>
      <c r="F503" s="2">
        <v>478</v>
      </c>
      <c r="G503" s="2">
        <f t="shared" si="47"/>
        <v>311.14999999999998</v>
      </c>
      <c r="H503" s="9">
        <v>789</v>
      </c>
      <c r="I503" s="9">
        <v>772</v>
      </c>
      <c r="J503" s="78">
        <v>793.42149532710289</v>
      </c>
      <c r="K503" s="9">
        <f t="shared" si="42"/>
        <v>772.54975424229622</v>
      </c>
      <c r="L503" s="9">
        <v>2000</v>
      </c>
      <c r="M503" s="9">
        <v>2000</v>
      </c>
      <c r="N503" s="9">
        <f t="shared" si="43"/>
        <v>0</v>
      </c>
      <c r="O503" s="9">
        <f t="shared" si="44"/>
        <v>0</v>
      </c>
      <c r="P503" s="9">
        <f t="shared" si="45"/>
        <v>0</v>
      </c>
    </row>
    <row r="504" spans="5:16">
      <c r="E504" s="2">
        <f t="shared" si="46"/>
        <v>273.14999999999998</v>
      </c>
      <c r="F504" s="2">
        <v>479</v>
      </c>
      <c r="G504" s="2">
        <f t="shared" si="47"/>
        <v>311.14999999999998</v>
      </c>
      <c r="H504" s="9">
        <v>789</v>
      </c>
      <c r="I504" s="9">
        <v>772</v>
      </c>
      <c r="J504" s="78">
        <v>793.42149532710289</v>
      </c>
      <c r="K504" s="9">
        <f t="shared" si="42"/>
        <v>772.57282091542584</v>
      </c>
      <c r="L504" s="9">
        <v>2000</v>
      </c>
      <c r="M504" s="9">
        <v>2000</v>
      </c>
      <c r="N504" s="9">
        <f t="shared" si="43"/>
        <v>0</v>
      </c>
      <c r="O504" s="9">
        <f t="shared" si="44"/>
        <v>0</v>
      </c>
      <c r="P504" s="9">
        <f t="shared" si="45"/>
        <v>0</v>
      </c>
    </row>
    <row r="505" spans="5:16">
      <c r="E505" s="2">
        <f t="shared" si="46"/>
        <v>273.14999999999998</v>
      </c>
      <c r="F505" s="2">
        <v>480</v>
      </c>
      <c r="G505" s="2">
        <f t="shared" si="47"/>
        <v>311.14999999999998</v>
      </c>
      <c r="H505" s="9">
        <v>789</v>
      </c>
      <c r="I505" s="9">
        <v>772</v>
      </c>
      <c r="J505" s="78">
        <v>793.42149532710289</v>
      </c>
      <c r="K505" s="9">
        <f t="shared" si="42"/>
        <v>772.59561436767149</v>
      </c>
      <c r="L505" s="9">
        <v>2000</v>
      </c>
      <c r="M505" s="9">
        <v>2000</v>
      </c>
      <c r="N505" s="9">
        <f t="shared" si="43"/>
        <v>0</v>
      </c>
      <c r="O505" s="9">
        <f t="shared" si="44"/>
        <v>0</v>
      </c>
      <c r="P505" s="9">
        <f t="shared" si="45"/>
        <v>0</v>
      </c>
    </row>
    <row r="506" spans="5:16">
      <c r="E506" s="2">
        <f t="shared" si="46"/>
        <v>273.14999999999998</v>
      </c>
      <c r="F506" s="2">
        <v>481</v>
      </c>
      <c r="G506" s="2">
        <f t="shared" si="47"/>
        <v>311.14999999999998</v>
      </c>
      <c r="H506" s="9">
        <v>789</v>
      </c>
      <c r="I506" s="9">
        <v>772</v>
      </c>
      <c r="J506" s="78">
        <v>793.42149532710289</v>
      </c>
      <c r="K506" s="9">
        <f t="shared" ref="K506:K569" si="48">J506+((I506-H506)*((E506-F506)/(G506-F506)))</f>
        <v>772.61813942483616</v>
      </c>
      <c r="L506" s="9">
        <v>2000</v>
      </c>
      <c r="M506" s="9">
        <v>2000</v>
      </c>
      <c r="N506" s="9">
        <f t="shared" ref="N506:N569" si="49">C506*(SQRT(K506/I506))*(H506/J506)*(L506/M506)</f>
        <v>0</v>
      </c>
      <c r="O506" s="9">
        <f t="shared" ref="O506:O569" si="50">N506*J506/24</f>
        <v>0</v>
      </c>
      <c r="P506" s="9">
        <f t="shared" ref="P506:P569" si="51">N506/159</f>
        <v>0</v>
      </c>
    </row>
    <row r="507" spans="5:16">
      <c r="E507" s="2">
        <f t="shared" si="46"/>
        <v>273.14999999999998</v>
      </c>
      <c r="F507" s="2">
        <v>482</v>
      </c>
      <c r="G507" s="2">
        <f t="shared" si="47"/>
        <v>311.14999999999998</v>
      </c>
      <c r="H507" s="9">
        <v>789</v>
      </c>
      <c r="I507" s="9">
        <v>772</v>
      </c>
      <c r="J507" s="78">
        <v>793.42149532710289</v>
      </c>
      <c r="K507" s="9">
        <f t="shared" si="48"/>
        <v>772.64040079973972</v>
      </c>
      <c r="L507" s="9">
        <v>2000</v>
      </c>
      <c r="M507" s="9">
        <v>2000</v>
      </c>
      <c r="N507" s="9">
        <f t="shared" si="49"/>
        <v>0</v>
      </c>
      <c r="O507" s="9">
        <f t="shared" si="50"/>
        <v>0</v>
      </c>
      <c r="P507" s="9">
        <f t="shared" si="51"/>
        <v>0</v>
      </c>
    </row>
    <row r="508" spans="5:16">
      <c r="E508" s="2">
        <f t="shared" si="46"/>
        <v>273.14999999999998</v>
      </c>
      <c r="F508" s="2">
        <v>483</v>
      </c>
      <c r="G508" s="2">
        <f t="shared" si="47"/>
        <v>311.14999999999998</v>
      </c>
      <c r="H508" s="9">
        <v>789</v>
      </c>
      <c r="I508" s="9">
        <v>772</v>
      </c>
      <c r="J508" s="78">
        <v>793.42149532710289</v>
      </c>
      <c r="K508" s="9">
        <f t="shared" si="48"/>
        <v>772.66240309550562</v>
      </c>
      <c r="L508" s="9">
        <v>2000</v>
      </c>
      <c r="M508" s="9">
        <v>2000</v>
      </c>
      <c r="N508" s="9">
        <f t="shared" si="49"/>
        <v>0</v>
      </c>
      <c r="O508" s="9">
        <f t="shared" si="50"/>
        <v>0</v>
      </c>
      <c r="P508" s="9">
        <f t="shared" si="51"/>
        <v>0</v>
      </c>
    </row>
    <row r="509" spans="5:16">
      <c r="E509" s="2">
        <f t="shared" si="46"/>
        <v>273.14999999999998</v>
      </c>
      <c r="F509" s="2">
        <v>484</v>
      </c>
      <c r="G509" s="2">
        <f t="shared" si="47"/>
        <v>311.14999999999998</v>
      </c>
      <c r="H509" s="9">
        <v>789</v>
      </c>
      <c r="I509" s="9">
        <v>772</v>
      </c>
      <c r="J509" s="78">
        <v>793.42149532710289</v>
      </c>
      <c r="K509" s="9">
        <f t="shared" si="48"/>
        <v>772.68415080873433</v>
      </c>
      <c r="L509" s="9">
        <v>2000</v>
      </c>
      <c r="M509" s="9">
        <v>2000</v>
      </c>
      <c r="N509" s="9">
        <f t="shared" si="49"/>
        <v>0</v>
      </c>
      <c r="O509" s="9">
        <f t="shared" si="50"/>
        <v>0</v>
      </c>
      <c r="P509" s="9">
        <f t="shared" si="51"/>
        <v>0</v>
      </c>
    </row>
    <row r="510" spans="5:16">
      <c r="E510" s="2">
        <f t="shared" si="46"/>
        <v>273.14999999999998</v>
      </c>
      <c r="F510" s="2">
        <v>485</v>
      </c>
      <c r="G510" s="2">
        <f t="shared" si="47"/>
        <v>311.14999999999998</v>
      </c>
      <c r="H510" s="9">
        <v>789</v>
      </c>
      <c r="I510" s="9">
        <v>772</v>
      </c>
      <c r="J510" s="78">
        <v>793.42149532710289</v>
      </c>
      <c r="K510" s="9">
        <f t="shared" si="48"/>
        <v>772.70564833256742</v>
      </c>
      <c r="L510" s="9">
        <v>2000</v>
      </c>
      <c r="M510" s="9">
        <v>2000</v>
      </c>
      <c r="N510" s="9">
        <f t="shared" si="49"/>
        <v>0</v>
      </c>
      <c r="O510" s="9">
        <f t="shared" si="50"/>
        <v>0</v>
      </c>
      <c r="P510" s="9">
        <f t="shared" si="51"/>
        <v>0</v>
      </c>
    </row>
    <row r="511" spans="5:16">
      <c r="E511" s="2">
        <f t="shared" si="46"/>
        <v>273.14999999999998</v>
      </c>
      <c r="F511" s="2">
        <v>486</v>
      </c>
      <c r="G511" s="2">
        <f t="shared" si="47"/>
        <v>311.14999999999998</v>
      </c>
      <c r="H511" s="9">
        <v>789</v>
      </c>
      <c r="I511" s="9">
        <v>772</v>
      </c>
      <c r="J511" s="78">
        <v>793.42149532710289</v>
      </c>
      <c r="K511" s="9">
        <f t="shared" si="48"/>
        <v>772.72689995964504</v>
      </c>
      <c r="L511" s="9">
        <v>2000</v>
      </c>
      <c r="M511" s="9">
        <v>2000</v>
      </c>
      <c r="N511" s="9">
        <f t="shared" si="49"/>
        <v>0</v>
      </c>
      <c r="O511" s="9">
        <f t="shared" si="50"/>
        <v>0</v>
      </c>
      <c r="P511" s="9">
        <f t="shared" si="51"/>
        <v>0</v>
      </c>
    </row>
    <row r="512" spans="5:16">
      <c r="E512" s="2">
        <f t="shared" si="46"/>
        <v>273.14999999999998</v>
      </c>
      <c r="F512" s="2">
        <v>487</v>
      </c>
      <c r="G512" s="2">
        <f t="shared" si="47"/>
        <v>311.14999999999998</v>
      </c>
      <c r="H512" s="9">
        <v>789</v>
      </c>
      <c r="I512" s="9">
        <v>772</v>
      </c>
      <c r="J512" s="78">
        <v>793.42149532710289</v>
      </c>
      <c r="K512" s="9">
        <f t="shared" si="48"/>
        <v>772.74790988496466</v>
      </c>
      <c r="L512" s="9">
        <v>2000</v>
      </c>
      <c r="M512" s="9">
        <v>2000</v>
      </c>
      <c r="N512" s="9">
        <f t="shared" si="49"/>
        <v>0</v>
      </c>
      <c r="O512" s="9">
        <f t="shared" si="50"/>
        <v>0</v>
      </c>
      <c r="P512" s="9">
        <f t="shared" si="51"/>
        <v>0</v>
      </c>
    </row>
    <row r="513" spans="5:16">
      <c r="E513" s="2">
        <f t="shared" si="46"/>
        <v>273.14999999999998</v>
      </c>
      <c r="F513" s="2">
        <v>488</v>
      </c>
      <c r="G513" s="2">
        <f t="shared" si="47"/>
        <v>311.14999999999998</v>
      </c>
      <c r="H513" s="9">
        <v>789</v>
      </c>
      <c r="I513" s="9">
        <v>772</v>
      </c>
      <c r="J513" s="78">
        <v>793.42149532710289</v>
      </c>
      <c r="K513" s="9">
        <f t="shared" si="48"/>
        <v>772.76868220864094</v>
      </c>
      <c r="L513" s="9">
        <v>2000</v>
      </c>
      <c r="M513" s="9">
        <v>2000</v>
      </c>
      <c r="N513" s="9">
        <f t="shared" si="49"/>
        <v>0</v>
      </c>
      <c r="O513" s="9">
        <f t="shared" si="50"/>
        <v>0</v>
      </c>
      <c r="P513" s="9">
        <f t="shared" si="51"/>
        <v>0</v>
      </c>
    </row>
    <row r="514" spans="5:16">
      <c r="E514" s="2">
        <f t="shared" si="46"/>
        <v>273.14999999999998</v>
      </c>
      <c r="F514" s="2">
        <v>489</v>
      </c>
      <c r="G514" s="2">
        <f t="shared" si="47"/>
        <v>311.14999999999998</v>
      </c>
      <c r="H514" s="9">
        <v>789</v>
      </c>
      <c r="I514" s="9">
        <v>772</v>
      </c>
      <c r="J514" s="78">
        <v>793.42149532710289</v>
      </c>
      <c r="K514" s="9">
        <f t="shared" si="48"/>
        <v>772.78922093857318</v>
      </c>
      <c r="L514" s="9">
        <v>2000</v>
      </c>
      <c r="M514" s="9">
        <v>2000</v>
      </c>
      <c r="N514" s="9">
        <f t="shared" si="49"/>
        <v>0</v>
      </c>
      <c r="O514" s="9">
        <f t="shared" si="50"/>
        <v>0</v>
      </c>
      <c r="P514" s="9">
        <f t="shared" si="51"/>
        <v>0</v>
      </c>
    </row>
    <row r="515" spans="5:16">
      <c r="E515" s="2">
        <f t="shared" si="46"/>
        <v>273.14999999999998</v>
      </c>
      <c r="F515" s="2">
        <v>490</v>
      </c>
      <c r="G515" s="2">
        <f t="shared" si="47"/>
        <v>311.14999999999998</v>
      </c>
      <c r="H515" s="9">
        <v>789</v>
      </c>
      <c r="I515" s="9">
        <v>772</v>
      </c>
      <c r="J515" s="78">
        <v>793.42149532710289</v>
      </c>
      <c r="K515" s="9">
        <f t="shared" si="48"/>
        <v>772.80952999302406</v>
      </c>
      <c r="L515" s="9">
        <v>2000</v>
      </c>
      <c r="M515" s="9">
        <v>2000</v>
      </c>
      <c r="N515" s="9">
        <f t="shared" si="49"/>
        <v>0</v>
      </c>
      <c r="O515" s="9">
        <f t="shared" si="50"/>
        <v>0</v>
      </c>
      <c r="P515" s="9">
        <f t="shared" si="51"/>
        <v>0</v>
      </c>
    </row>
    <row r="516" spans="5:16">
      <c r="E516" s="2">
        <f t="shared" si="46"/>
        <v>273.14999999999998</v>
      </c>
      <c r="F516" s="2">
        <v>491</v>
      </c>
      <c r="G516" s="2">
        <f t="shared" si="47"/>
        <v>311.14999999999998</v>
      </c>
      <c r="H516" s="9">
        <v>789</v>
      </c>
      <c r="I516" s="9">
        <v>772</v>
      </c>
      <c r="J516" s="78">
        <v>793.42149532710289</v>
      </c>
      <c r="K516" s="9">
        <f t="shared" si="48"/>
        <v>772.82961320311063</v>
      </c>
      <c r="L516" s="9">
        <v>2000</v>
      </c>
      <c r="M516" s="9">
        <v>2000</v>
      </c>
      <c r="N516" s="9">
        <f t="shared" si="49"/>
        <v>0</v>
      </c>
      <c r="O516" s="9">
        <f t="shared" si="50"/>
        <v>0</v>
      </c>
      <c r="P516" s="9">
        <f t="shared" si="51"/>
        <v>0</v>
      </c>
    </row>
    <row r="517" spans="5:16">
      <c r="E517" s="2">
        <f t="shared" si="46"/>
        <v>273.14999999999998</v>
      </c>
      <c r="F517" s="2">
        <v>492</v>
      </c>
      <c r="G517" s="2">
        <f t="shared" si="47"/>
        <v>311.14999999999998</v>
      </c>
      <c r="H517" s="9">
        <v>789</v>
      </c>
      <c r="I517" s="9">
        <v>772</v>
      </c>
      <c r="J517" s="78">
        <v>793.42149532710289</v>
      </c>
      <c r="K517" s="9">
        <f t="shared" si="48"/>
        <v>772.84947431521459</v>
      </c>
      <c r="L517" s="9">
        <v>2000</v>
      </c>
      <c r="M517" s="9">
        <v>2000</v>
      </c>
      <c r="N517" s="9">
        <f t="shared" si="49"/>
        <v>0</v>
      </c>
      <c r="O517" s="9">
        <f t="shared" si="50"/>
        <v>0</v>
      </c>
      <c r="P517" s="9">
        <f t="shared" si="51"/>
        <v>0</v>
      </c>
    </row>
    <row r="518" spans="5:16">
      <c r="E518" s="2">
        <f t="shared" si="46"/>
        <v>273.14999999999998</v>
      </c>
      <c r="F518" s="2">
        <v>493</v>
      </c>
      <c r="G518" s="2">
        <f t="shared" si="47"/>
        <v>311.14999999999998</v>
      </c>
      <c r="H518" s="9">
        <v>789</v>
      </c>
      <c r="I518" s="9">
        <v>772</v>
      </c>
      <c r="J518" s="78">
        <v>793.42149532710289</v>
      </c>
      <c r="K518" s="9">
        <f t="shared" si="48"/>
        <v>772.86911699331131</v>
      </c>
      <c r="L518" s="9">
        <v>2000</v>
      </c>
      <c r="M518" s="9">
        <v>2000</v>
      </c>
      <c r="N518" s="9">
        <f t="shared" si="49"/>
        <v>0</v>
      </c>
      <c r="O518" s="9">
        <f t="shared" si="50"/>
        <v>0</v>
      </c>
      <c r="P518" s="9">
        <f t="shared" si="51"/>
        <v>0</v>
      </c>
    </row>
    <row r="519" spans="5:16">
      <c r="E519" s="2">
        <f t="shared" si="46"/>
        <v>273.14999999999998</v>
      </c>
      <c r="F519" s="2">
        <v>494</v>
      </c>
      <c r="G519" s="2">
        <f t="shared" si="47"/>
        <v>311.14999999999998</v>
      </c>
      <c r="H519" s="9">
        <v>789</v>
      </c>
      <c r="I519" s="9">
        <v>772</v>
      </c>
      <c r="J519" s="78">
        <v>793.42149532710289</v>
      </c>
      <c r="K519" s="9">
        <f t="shared" si="48"/>
        <v>772.88854482122372</v>
      </c>
      <c r="L519" s="9">
        <v>2000</v>
      </c>
      <c r="M519" s="9">
        <v>2000</v>
      </c>
      <c r="N519" s="9">
        <f t="shared" si="49"/>
        <v>0</v>
      </c>
      <c r="O519" s="9">
        <f t="shared" si="50"/>
        <v>0</v>
      </c>
      <c r="P519" s="9">
        <f t="shared" si="51"/>
        <v>0</v>
      </c>
    </row>
    <row r="520" spans="5:16">
      <c r="E520" s="2">
        <f t="shared" si="46"/>
        <v>273.14999999999998</v>
      </c>
      <c r="F520" s="2">
        <v>495</v>
      </c>
      <c r="G520" s="2">
        <f t="shared" si="47"/>
        <v>311.14999999999998</v>
      </c>
      <c r="H520" s="9">
        <v>789</v>
      </c>
      <c r="I520" s="9">
        <v>772</v>
      </c>
      <c r="J520" s="78">
        <v>793.42149532710289</v>
      </c>
      <c r="K520" s="9">
        <f t="shared" si="48"/>
        <v>772.90776130480208</v>
      </c>
      <c r="L520" s="9">
        <v>2000</v>
      </c>
      <c r="M520" s="9">
        <v>2000</v>
      </c>
      <c r="N520" s="9">
        <f t="shared" si="49"/>
        <v>0</v>
      </c>
      <c r="O520" s="9">
        <f t="shared" si="50"/>
        <v>0</v>
      </c>
      <c r="P520" s="9">
        <f t="shared" si="51"/>
        <v>0</v>
      </c>
    </row>
    <row r="521" spans="5:16">
      <c r="E521" s="2">
        <f t="shared" ref="E521:E584" si="52">D521+273.15</f>
        <v>273.14999999999998</v>
      </c>
      <c r="F521" s="2">
        <v>496</v>
      </c>
      <c r="G521" s="2">
        <f t="shared" ref="G521:G584" si="53">38+273.15</f>
        <v>311.14999999999998</v>
      </c>
      <c r="H521" s="9">
        <v>789</v>
      </c>
      <c r="I521" s="9">
        <v>772</v>
      </c>
      <c r="J521" s="78">
        <v>793.42149532710289</v>
      </c>
      <c r="K521" s="9">
        <f t="shared" si="48"/>
        <v>772.92676987403286</v>
      </c>
      <c r="L521" s="9">
        <v>2000</v>
      </c>
      <c r="M521" s="9">
        <v>2000</v>
      </c>
      <c r="N521" s="9">
        <f t="shared" si="49"/>
        <v>0</v>
      </c>
      <c r="O521" s="9">
        <f t="shared" si="50"/>
        <v>0</v>
      </c>
      <c r="P521" s="9">
        <f t="shared" si="51"/>
        <v>0</v>
      </c>
    </row>
    <row r="522" spans="5:16">
      <c r="E522" s="2">
        <f t="shared" si="52"/>
        <v>273.14999999999998</v>
      </c>
      <c r="F522" s="2">
        <v>497</v>
      </c>
      <c r="G522" s="2">
        <f t="shared" si="53"/>
        <v>311.14999999999998</v>
      </c>
      <c r="H522" s="9">
        <v>789</v>
      </c>
      <c r="I522" s="9">
        <v>772</v>
      </c>
      <c r="J522" s="78">
        <v>793.42149532710289</v>
      </c>
      <c r="K522" s="9">
        <f t="shared" si="48"/>
        <v>772.94557388507974</v>
      </c>
      <c r="L522" s="9">
        <v>2000</v>
      </c>
      <c r="M522" s="9">
        <v>2000</v>
      </c>
      <c r="N522" s="9">
        <f t="shared" si="49"/>
        <v>0</v>
      </c>
      <c r="O522" s="9">
        <f t="shared" si="50"/>
        <v>0</v>
      </c>
      <c r="P522" s="9">
        <f t="shared" si="51"/>
        <v>0</v>
      </c>
    </row>
    <row r="523" spans="5:16">
      <c r="E523" s="2">
        <f t="shared" si="52"/>
        <v>273.14999999999998</v>
      </c>
      <c r="F523" s="2">
        <v>498</v>
      </c>
      <c r="G523" s="2">
        <f t="shared" si="53"/>
        <v>311.14999999999998</v>
      </c>
      <c r="H523" s="9">
        <v>789</v>
      </c>
      <c r="I523" s="9">
        <v>772</v>
      </c>
      <c r="J523" s="78">
        <v>793.42149532710289</v>
      </c>
      <c r="K523" s="9">
        <f t="shared" si="48"/>
        <v>772.9641766222594</v>
      </c>
      <c r="L523" s="9">
        <v>2000</v>
      </c>
      <c r="M523" s="9">
        <v>2000</v>
      </c>
      <c r="N523" s="9">
        <f t="shared" si="49"/>
        <v>0</v>
      </c>
      <c r="O523" s="9">
        <f t="shared" si="50"/>
        <v>0</v>
      </c>
      <c r="P523" s="9">
        <f t="shared" si="51"/>
        <v>0</v>
      </c>
    </row>
    <row r="524" spans="5:16">
      <c r="E524" s="2">
        <f t="shared" si="52"/>
        <v>273.14999999999998</v>
      </c>
      <c r="F524" s="2">
        <v>499</v>
      </c>
      <c r="G524" s="2">
        <f t="shared" si="53"/>
        <v>311.14999999999998</v>
      </c>
      <c r="H524" s="9">
        <v>789</v>
      </c>
      <c r="I524" s="9">
        <v>772</v>
      </c>
      <c r="J524" s="78">
        <v>793.42149532710289</v>
      </c>
      <c r="K524" s="9">
        <f t="shared" si="48"/>
        <v>772.98258129995361</v>
      </c>
      <c r="L524" s="9">
        <v>2000</v>
      </c>
      <c r="M524" s="9">
        <v>2000</v>
      </c>
      <c r="N524" s="9">
        <f t="shared" si="49"/>
        <v>0</v>
      </c>
      <c r="O524" s="9">
        <f t="shared" si="50"/>
        <v>0</v>
      </c>
      <c r="P524" s="9">
        <f t="shared" si="51"/>
        <v>0</v>
      </c>
    </row>
    <row r="525" spans="5:16">
      <c r="E525" s="2">
        <f t="shared" si="52"/>
        <v>273.14999999999998</v>
      </c>
      <c r="F525" s="2">
        <v>500</v>
      </c>
      <c r="G525" s="2">
        <f t="shared" si="53"/>
        <v>311.14999999999998</v>
      </c>
      <c r="H525" s="9">
        <v>789</v>
      </c>
      <c r="I525" s="9">
        <v>772</v>
      </c>
      <c r="J525" s="78">
        <v>793.42149532710289</v>
      </c>
      <c r="K525" s="9">
        <f t="shared" si="48"/>
        <v>773.0007910644606</v>
      </c>
      <c r="L525" s="9">
        <v>2000</v>
      </c>
      <c r="M525" s="9">
        <v>2000</v>
      </c>
      <c r="N525" s="9">
        <f t="shared" si="49"/>
        <v>0</v>
      </c>
      <c r="O525" s="9">
        <f t="shared" si="50"/>
        <v>0</v>
      </c>
      <c r="P525" s="9">
        <f t="shared" si="51"/>
        <v>0</v>
      </c>
    </row>
    <row r="526" spans="5:16">
      <c r="E526" s="2">
        <f t="shared" si="52"/>
        <v>273.14999999999998</v>
      </c>
      <c r="F526" s="2">
        <v>501</v>
      </c>
      <c r="G526" s="2">
        <f t="shared" si="53"/>
        <v>311.14999999999998</v>
      </c>
      <c r="H526" s="9">
        <v>789</v>
      </c>
      <c r="I526" s="9">
        <v>772</v>
      </c>
      <c r="J526" s="78">
        <v>793.42149532710289</v>
      </c>
      <c r="K526" s="9">
        <f t="shared" si="48"/>
        <v>773.01880899578873</v>
      </c>
      <c r="L526" s="9">
        <v>2000</v>
      </c>
      <c r="M526" s="9">
        <v>2000</v>
      </c>
      <c r="N526" s="9">
        <f t="shared" si="49"/>
        <v>0</v>
      </c>
      <c r="O526" s="9">
        <f t="shared" si="50"/>
        <v>0</v>
      </c>
      <c r="P526" s="9">
        <f t="shared" si="51"/>
        <v>0</v>
      </c>
    </row>
    <row r="527" spans="5:16">
      <c r="E527" s="2">
        <f t="shared" si="52"/>
        <v>273.14999999999998</v>
      </c>
      <c r="F527" s="2">
        <v>502</v>
      </c>
      <c r="G527" s="2">
        <f t="shared" si="53"/>
        <v>311.14999999999998</v>
      </c>
      <c r="H527" s="9">
        <v>789</v>
      </c>
      <c r="I527" s="9">
        <v>772</v>
      </c>
      <c r="J527" s="78">
        <v>793.42149532710289</v>
      </c>
      <c r="K527" s="9">
        <f t="shared" si="48"/>
        <v>773.0366381093927</v>
      </c>
      <c r="L527" s="9">
        <v>2000</v>
      </c>
      <c r="M527" s="9">
        <v>2000</v>
      </c>
      <c r="N527" s="9">
        <f t="shared" si="49"/>
        <v>0</v>
      </c>
      <c r="O527" s="9">
        <f t="shared" si="50"/>
        <v>0</v>
      </c>
      <c r="P527" s="9">
        <f t="shared" si="51"/>
        <v>0</v>
      </c>
    </row>
    <row r="528" spans="5:16">
      <c r="E528" s="2">
        <f t="shared" si="52"/>
        <v>273.14999999999998</v>
      </c>
      <c r="F528" s="2">
        <v>503</v>
      </c>
      <c r="G528" s="2">
        <f t="shared" si="53"/>
        <v>311.14999999999998</v>
      </c>
      <c r="H528" s="9">
        <v>789</v>
      </c>
      <c r="I528" s="9">
        <v>772</v>
      </c>
      <c r="J528" s="78">
        <v>793.42149532710289</v>
      </c>
      <c r="K528" s="9">
        <f t="shared" si="48"/>
        <v>773.0542813578561</v>
      </c>
      <c r="L528" s="9">
        <v>2000</v>
      </c>
      <c r="M528" s="9">
        <v>2000</v>
      </c>
      <c r="N528" s="9">
        <f t="shared" si="49"/>
        <v>0</v>
      </c>
      <c r="O528" s="9">
        <f t="shared" si="50"/>
        <v>0</v>
      </c>
      <c r="P528" s="9">
        <f t="shared" si="51"/>
        <v>0</v>
      </c>
    </row>
    <row r="529" spans="5:16">
      <c r="E529" s="2">
        <f t="shared" si="52"/>
        <v>273.14999999999998</v>
      </c>
      <c r="F529" s="2">
        <v>504</v>
      </c>
      <c r="G529" s="2">
        <f t="shared" si="53"/>
        <v>311.14999999999998</v>
      </c>
      <c r="H529" s="9">
        <v>789</v>
      </c>
      <c r="I529" s="9">
        <v>772</v>
      </c>
      <c r="J529" s="78">
        <v>793.42149532710289</v>
      </c>
      <c r="K529" s="9">
        <f t="shared" si="48"/>
        <v>773.07174163252159</v>
      </c>
      <c r="L529" s="9">
        <v>2000</v>
      </c>
      <c r="M529" s="9">
        <v>2000</v>
      </c>
      <c r="N529" s="9">
        <f t="shared" si="49"/>
        <v>0</v>
      </c>
      <c r="O529" s="9">
        <f t="shared" si="50"/>
        <v>0</v>
      </c>
      <c r="P529" s="9">
        <f t="shared" si="51"/>
        <v>0</v>
      </c>
    </row>
    <row r="530" spans="5:16">
      <c r="E530" s="2">
        <f t="shared" si="52"/>
        <v>273.14999999999998</v>
      </c>
      <c r="F530" s="2">
        <v>505</v>
      </c>
      <c r="G530" s="2">
        <f t="shared" si="53"/>
        <v>311.14999999999998</v>
      </c>
      <c r="H530" s="9">
        <v>789</v>
      </c>
      <c r="I530" s="9">
        <v>772</v>
      </c>
      <c r="J530" s="78">
        <v>793.42149532710289</v>
      </c>
      <c r="K530" s="9">
        <f t="shared" si="48"/>
        <v>773.08902176507036</v>
      </c>
      <c r="L530" s="9">
        <v>2000</v>
      </c>
      <c r="M530" s="9">
        <v>2000</v>
      </c>
      <c r="N530" s="9">
        <f t="shared" si="49"/>
        <v>0</v>
      </c>
      <c r="O530" s="9">
        <f t="shared" si="50"/>
        <v>0</v>
      </c>
      <c r="P530" s="9">
        <f t="shared" si="51"/>
        <v>0</v>
      </c>
    </row>
    <row r="531" spans="5:16">
      <c r="E531" s="2">
        <f t="shared" si="52"/>
        <v>273.14999999999998</v>
      </c>
      <c r="F531" s="2">
        <v>506</v>
      </c>
      <c r="G531" s="2">
        <f t="shared" si="53"/>
        <v>311.14999999999998</v>
      </c>
      <c r="H531" s="9">
        <v>789</v>
      </c>
      <c r="I531" s="9">
        <v>772</v>
      </c>
      <c r="J531" s="78">
        <v>793.42149532710289</v>
      </c>
      <c r="K531" s="9">
        <f t="shared" si="48"/>
        <v>773.10612452905309</v>
      </c>
      <c r="L531" s="9">
        <v>2000</v>
      </c>
      <c r="M531" s="9">
        <v>2000</v>
      </c>
      <c r="N531" s="9">
        <f t="shared" si="49"/>
        <v>0</v>
      </c>
      <c r="O531" s="9">
        <f t="shared" si="50"/>
        <v>0</v>
      </c>
      <c r="P531" s="9">
        <f t="shared" si="51"/>
        <v>0</v>
      </c>
    </row>
    <row r="532" spans="5:16">
      <c r="E532" s="2">
        <f t="shared" si="52"/>
        <v>273.14999999999998</v>
      </c>
      <c r="F532" s="2">
        <v>507</v>
      </c>
      <c r="G532" s="2">
        <f t="shared" si="53"/>
        <v>311.14999999999998</v>
      </c>
      <c r="H532" s="9">
        <v>789</v>
      </c>
      <c r="I532" s="9">
        <v>772</v>
      </c>
      <c r="J532" s="78">
        <v>793.42149532710289</v>
      </c>
      <c r="K532" s="9">
        <f t="shared" si="48"/>
        <v>773.12305264137399</v>
      </c>
      <c r="L532" s="9">
        <v>2000</v>
      </c>
      <c r="M532" s="9">
        <v>2000</v>
      </c>
      <c r="N532" s="9">
        <f t="shared" si="49"/>
        <v>0</v>
      </c>
      <c r="O532" s="9">
        <f t="shared" si="50"/>
        <v>0</v>
      </c>
      <c r="P532" s="9">
        <f t="shared" si="51"/>
        <v>0</v>
      </c>
    </row>
    <row r="533" spans="5:16">
      <c r="E533" s="2">
        <f t="shared" si="52"/>
        <v>273.14999999999998</v>
      </c>
      <c r="F533" s="2">
        <v>508</v>
      </c>
      <c r="G533" s="2">
        <f t="shared" si="53"/>
        <v>311.14999999999998</v>
      </c>
      <c r="H533" s="9">
        <v>789</v>
      </c>
      <c r="I533" s="9">
        <v>772</v>
      </c>
      <c r="J533" s="78">
        <v>793.42149532710289</v>
      </c>
      <c r="K533" s="9">
        <f t="shared" si="48"/>
        <v>773.13980876372977</v>
      </c>
      <c r="L533" s="9">
        <v>2000</v>
      </c>
      <c r="M533" s="9">
        <v>2000</v>
      </c>
      <c r="N533" s="9">
        <f t="shared" si="49"/>
        <v>0</v>
      </c>
      <c r="O533" s="9">
        <f t="shared" si="50"/>
        <v>0</v>
      </c>
      <c r="P533" s="9">
        <f t="shared" si="51"/>
        <v>0</v>
      </c>
    </row>
    <row r="534" spans="5:16">
      <c r="E534" s="2">
        <f t="shared" si="52"/>
        <v>273.14999999999998</v>
      </c>
      <c r="F534" s="2">
        <v>509</v>
      </c>
      <c r="G534" s="2">
        <f t="shared" si="53"/>
        <v>311.14999999999998</v>
      </c>
      <c r="H534" s="9">
        <v>789</v>
      </c>
      <c r="I534" s="9">
        <v>772</v>
      </c>
      <c r="J534" s="78">
        <v>793.42149532710289</v>
      </c>
      <c r="K534" s="9">
        <f t="shared" si="48"/>
        <v>773.15639550400454</v>
      </c>
      <c r="L534" s="9">
        <v>2000</v>
      </c>
      <c r="M534" s="9">
        <v>2000</v>
      </c>
      <c r="N534" s="9">
        <f t="shared" si="49"/>
        <v>0</v>
      </c>
      <c r="O534" s="9">
        <f t="shared" si="50"/>
        <v>0</v>
      </c>
      <c r="P534" s="9">
        <f t="shared" si="51"/>
        <v>0</v>
      </c>
    </row>
    <row r="535" spans="5:16">
      <c r="E535" s="2">
        <f t="shared" si="52"/>
        <v>273.14999999999998</v>
      </c>
      <c r="F535" s="2">
        <v>510</v>
      </c>
      <c r="G535" s="2">
        <f t="shared" si="53"/>
        <v>311.14999999999998</v>
      </c>
      <c r="H535" s="9">
        <v>789</v>
      </c>
      <c r="I535" s="9">
        <v>772</v>
      </c>
      <c r="J535" s="78">
        <v>793.42149532710289</v>
      </c>
      <c r="K535" s="9">
        <f t="shared" si="48"/>
        <v>773.17281541762338</v>
      </c>
      <c r="L535" s="9">
        <v>2000</v>
      </c>
      <c r="M535" s="9">
        <v>2000</v>
      </c>
      <c r="N535" s="9">
        <f t="shared" si="49"/>
        <v>0</v>
      </c>
      <c r="O535" s="9">
        <f t="shared" si="50"/>
        <v>0</v>
      </c>
      <c r="P535" s="9">
        <f t="shared" si="51"/>
        <v>0</v>
      </c>
    </row>
    <row r="536" spans="5:16">
      <c r="E536" s="2">
        <f t="shared" si="52"/>
        <v>273.14999999999998</v>
      </c>
      <c r="F536" s="2">
        <v>511</v>
      </c>
      <c r="G536" s="2">
        <f t="shared" si="53"/>
        <v>311.14999999999998</v>
      </c>
      <c r="H536" s="9">
        <v>789</v>
      </c>
      <c r="I536" s="9">
        <v>772</v>
      </c>
      <c r="J536" s="78">
        <v>793.42149532710289</v>
      </c>
      <c r="K536" s="9">
        <f t="shared" si="48"/>
        <v>773.18907100886418</v>
      </c>
      <c r="L536" s="9">
        <v>2000</v>
      </c>
      <c r="M536" s="9">
        <v>2000</v>
      </c>
      <c r="N536" s="9">
        <f t="shared" si="49"/>
        <v>0</v>
      </c>
      <c r="O536" s="9">
        <f t="shared" si="50"/>
        <v>0</v>
      </c>
      <c r="P536" s="9">
        <f t="shared" si="51"/>
        <v>0</v>
      </c>
    </row>
    <row r="537" spans="5:16">
      <c r="E537" s="2">
        <f t="shared" si="52"/>
        <v>273.14999999999998</v>
      </c>
      <c r="F537" s="2">
        <v>512</v>
      </c>
      <c r="G537" s="2">
        <f t="shared" si="53"/>
        <v>311.14999999999998</v>
      </c>
      <c r="H537" s="9">
        <v>789</v>
      </c>
      <c r="I537" s="9">
        <v>772</v>
      </c>
      <c r="J537" s="78">
        <v>793.42149532710289</v>
      </c>
      <c r="K537" s="9">
        <f t="shared" si="48"/>
        <v>773.20516473213149</v>
      </c>
      <c r="L537" s="9">
        <v>2000</v>
      </c>
      <c r="M537" s="9">
        <v>2000</v>
      </c>
      <c r="N537" s="9">
        <f t="shared" si="49"/>
        <v>0</v>
      </c>
      <c r="O537" s="9">
        <f t="shared" si="50"/>
        <v>0</v>
      </c>
      <c r="P537" s="9">
        <f t="shared" si="51"/>
        <v>0</v>
      </c>
    </row>
    <row r="538" spans="5:16">
      <c r="E538" s="2">
        <f t="shared" si="52"/>
        <v>273.14999999999998</v>
      </c>
      <c r="F538" s="2">
        <v>513</v>
      </c>
      <c r="G538" s="2">
        <f t="shared" si="53"/>
        <v>311.14999999999998</v>
      </c>
      <c r="H538" s="9">
        <v>789</v>
      </c>
      <c r="I538" s="9">
        <v>772</v>
      </c>
      <c r="J538" s="78">
        <v>793.42149532710289</v>
      </c>
      <c r="K538" s="9">
        <f t="shared" si="48"/>
        <v>773.22109899319162</v>
      </c>
      <c r="L538" s="9">
        <v>2000</v>
      </c>
      <c r="M538" s="9">
        <v>2000</v>
      </c>
      <c r="N538" s="9">
        <f t="shared" si="49"/>
        <v>0</v>
      </c>
      <c r="O538" s="9">
        <f t="shared" si="50"/>
        <v>0</v>
      </c>
      <c r="P538" s="9">
        <f t="shared" si="51"/>
        <v>0</v>
      </c>
    </row>
    <row r="539" spans="5:16">
      <c r="E539" s="2">
        <f t="shared" si="52"/>
        <v>273.14999999999998</v>
      </c>
      <c r="F539" s="2">
        <v>514</v>
      </c>
      <c r="G539" s="2">
        <f t="shared" si="53"/>
        <v>311.14999999999998</v>
      </c>
      <c r="H539" s="9">
        <v>789</v>
      </c>
      <c r="I539" s="9">
        <v>772</v>
      </c>
      <c r="J539" s="78">
        <v>793.42149532710289</v>
      </c>
      <c r="K539" s="9">
        <f t="shared" si="48"/>
        <v>773.23687615037136</v>
      </c>
      <c r="L539" s="9">
        <v>2000</v>
      </c>
      <c r="M539" s="9">
        <v>2000</v>
      </c>
      <c r="N539" s="9">
        <f t="shared" si="49"/>
        <v>0</v>
      </c>
      <c r="O539" s="9">
        <f t="shared" si="50"/>
        <v>0</v>
      </c>
      <c r="P539" s="9">
        <f t="shared" si="51"/>
        <v>0</v>
      </c>
    </row>
    <row r="540" spans="5:16">
      <c r="E540" s="2">
        <f t="shared" si="52"/>
        <v>273.14999999999998</v>
      </c>
      <c r="F540" s="2">
        <v>515</v>
      </c>
      <c r="G540" s="2">
        <f t="shared" si="53"/>
        <v>311.14999999999998</v>
      </c>
      <c r="H540" s="9">
        <v>789</v>
      </c>
      <c r="I540" s="9">
        <v>772</v>
      </c>
      <c r="J540" s="78">
        <v>793.42149532710289</v>
      </c>
      <c r="K540" s="9">
        <f t="shared" si="48"/>
        <v>773.25249851572198</v>
      </c>
      <c r="L540" s="9">
        <v>2000</v>
      </c>
      <c r="M540" s="9">
        <v>2000</v>
      </c>
      <c r="N540" s="9">
        <f t="shared" si="49"/>
        <v>0</v>
      </c>
      <c r="O540" s="9">
        <f t="shared" si="50"/>
        <v>0</v>
      </c>
      <c r="P540" s="9">
        <f t="shared" si="51"/>
        <v>0</v>
      </c>
    </row>
    <row r="541" spans="5:16">
      <c r="E541" s="2">
        <f t="shared" si="52"/>
        <v>273.14999999999998</v>
      </c>
      <c r="F541" s="2">
        <v>516</v>
      </c>
      <c r="G541" s="2">
        <f t="shared" si="53"/>
        <v>311.14999999999998</v>
      </c>
      <c r="H541" s="9">
        <v>789</v>
      </c>
      <c r="I541" s="9">
        <v>772</v>
      </c>
      <c r="J541" s="78">
        <v>793.42149532710289</v>
      </c>
      <c r="K541" s="9">
        <f t="shared" si="48"/>
        <v>773.26796835614857</v>
      </c>
      <c r="L541" s="9">
        <v>2000</v>
      </c>
      <c r="M541" s="9">
        <v>2000</v>
      </c>
      <c r="N541" s="9">
        <f t="shared" si="49"/>
        <v>0</v>
      </c>
      <c r="O541" s="9">
        <f t="shared" si="50"/>
        <v>0</v>
      </c>
      <c r="P541" s="9">
        <f t="shared" si="51"/>
        <v>0</v>
      </c>
    </row>
    <row r="542" spans="5:16">
      <c r="E542" s="2">
        <f t="shared" si="52"/>
        <v>273.14999999999998</v>
      </c>
      <c r="F542" s="2">
        <v>517</v>
      </c>
      <c r="G542" s="2">
        <f t="shared" si="53"/>
        <v>311.14999999999998</v>
      </c>
      <c r="H542" s="9">
        <v>789</v>
      </c>
      <c r="I542" s="9">
        <v>772</v>
      </c>
      <c r="J542" s="78">
        <v>793.42149532710289</v>
      </c>
      <c r="K542" s="9">
        <f t="shared" si="48"/>
        <v>773.28328789450632</v>
      </c>
      <c r="L542" s="9">
        <v>2000</v>
      </c>
      <c r="M542" s="9">
        <v>2000</v>
      </c>
      <c r="N542" s="9">
        <f t="shared" si="49"/>
        <v>0</v>
      </c>
      <c r="O542" s="9">
        <f t="shared" si="50"/>
        <v>0</v>
      </c>
      <c r="P542" s="9">
        <f t="shared" si="51"/>
        <v>0</v>
      </c>
    </row>
    <row r="543" spans="5:16">
      <c r="E543" s="2">
        <f t="shared" si="52"/>
        <v>273.14999999999998</v>
      </c>
      <c r="F543" s="2">
        <v>518</v>
      </c>
      <c r="G543" s="2">
        <f t="shared" si="53"/>
        <v>311.14999999999998</v>
      </c>
      <c r="H543" s="9">
        <v>789</v>
      </c>
      <c r="I543" s="9">
        <v>772</v>
      </c>
      <c r="J543" s="78">
        <v>793.42149532710289</v>
      </c>
      <c r="K543" s="9">
        <f t="shared" si="48"/>
        <v>773.29845931066586</v>
      </c>
      <c r="L543" s="9">
        <v>2000</v>
      </c>
      <c r="M543" s="9">
        <v>2000</v>
      </c>
      <c r="N543" s="9">
        <f t="shared" si="49"/>
        <v>0</v>
      </c>
      <c r="O543" s="9">
        <f t="shared" si="50"/>
        <v>0</v>
      </c>
      <c r="P543" s="9">
        <f t="shared" si="51"/>
        <v>0</v>
      </c>
    </row>
    <row r="544" spans="5:16">
      <c r="E544" s="2">
        <f t="shared" si="52"/>
        <v>273.14999999999998</v>
      </c>
      <c r="F544" s="2">
        <v>519</v>
      </c>
      <c r="G544" s="2">
        <f t="shared" si="53"/>
        <v>311.14999999999998</v>
      </c>
      <c r="H544" s="9">
        <v>789</v>
      </c>
      <c r="I544" s="9">
        <v>772</v>
      </c>
      <c r="J544" s="78">
        <v>793.42149532710289</v>
      </c>
      <c r="K544" s="9">
        <f t="shared" si="48"/>
        <v>773.31348474254673</v>
      </c>
      <c r="L544" s="9">
        <v>2000</v>
      </c>
      <c r="M544" s="9">
        <v>2000</v>
      </c>
      <c r="N544" s="9">
        <f t="shared" si="49"/>
        <v>0</v>
      </c>
      <c r="O544" s="9">
        <f t="shared" si="50"/>
        <v>0</v>
      </c>
      <c r="P544" s="9">
        <f t="shared" si="51"/>
        <v>0</v>
      </c>
    </row>
    <row r="545" spans="5:16">
      <c r="E545" s="2">
        <f t="shared" si="52"/>
        <v>273.14999999999998</v>
      </c>
      <c r="F545" s="2">
        <v>520</v>
      </c>
      <c r="G545" s="2">
        <f t="shared" si="53"/>
        <v>311.14999999999998</v>
      </c>
      <c r="H545" s="9">
        <v>789</v>
      </c>
      <c r="I545" s="9">
        <v>772</v>
      </c>
      <c r="J545" s="78">
        <v>793.42149532710289</v>
      </c>
      <c r="K545" s="9">
        <f t="shared" si="48"/>
        <v>773.32836628712209</v>
      </c>
      <c r="L545" s="9">
        <v>2000</v>
      </c>
      <c r="M545" s="9">
        <v>2000</v>
      </c>
      <c r="N545" s="9">
        <f t="shared" si="49"/>
        <v>0</v>
      </c>
      <c r="O545" s="9">
        <f t="shared" si="50"/>
        <v>0</v>
      </c>
      <c r="P545" s="9">
        <f t="shared" si="51"/>
        <v>0</v>
      </c>
    </row>
    <row r="546" spans="5:16">
      <c r="E546" s="2">
        <f t="shared" si="52"/>
        <v>273.14999999999998</v>
      </c>
      <c r="F546" s="2">
        <v>521</v>
      </c>
      <c r="G546" s="2">
        <f t="shared" si="53"/>
        <v>311.14999999999998</v>
      </c>
      <c r="H546" s="9">
        <v>789</v>
      </c>
      <c r="I546" s="9">
        <v>772</v>
      </c>
      <c r="J546" s="78">
        <v>793.42149532710289</v>
      </c>
      <c r="K546" s="9">
        <f t="shared" si="48"/>
        <v>773.34310600139406</v>
      </c>
      <c r="L546" s="9">
        <v>2000</v>
      </c>
      <c r="M546" s="9">
        <v>2000</v>
      </c>
      <c r="N546" s="9">
        <f t="shared" si="49"/>
        <v>0</v>
      </c>
      <c r="O546" s="9">
        <f t="shared" si="50"/>
        <v>0</v>
      </c>
      <c r="P546" s="9">
        <f t="shared" si="51"/>
        <v>0</v>
      </c>
    </row>
    <row r="547" spans="5:16">
      <c r="E547" s="2">
        <f t="shared" si="52"/>
        <v>273.14999999999998</v>
      </c>
      <c r="F547" s="2">
        <v>522</v>
      </c>
      <c r="G547" s="2">
        <f t="shared" si="53"/>
        <v>311.14999999999998</v>
      </c>
      <c r="H547" s="9">
        <v>789</v>
      </c>
      <c r="I547" s="9">
        <v>772</v>
      </c>
      <c r="J547" s="78">
        <v>793.42149532710289</v>
      </c>
      <c r="K547" s="9">
        <f t="shared" si="48"/>
        <v>773.35770590334187</v>
      </c>
      <c r="L547" s="9">
        <v>2000</v>
      </c>
      <c r="M547" s="9">
        <v>2000</v>
      </c>
      <c r="N547" s="9">
        <f t="shared" si="49"/>
        <v>0</v>
      </c>
      <c r="O547" s="9">
        <f t="shared" si="50"/>
        <v>0</v>
      </c>
      <c r="P547" s="9">
        <f t="shared" si="51"/>
        <v>0</v>
      </c>
    </row>
    <row r="548" spans="5:16">
      <c r="E548" s="2">
        <f t="shared" si="52"/>
        <v>273.14999999999998</v>
      </c>
      <c r="F548" s="2">
        <v>523</v>
      </c>
      <c r="G548" s="2">
        <f t="shared" si="53"/>
        <v>311.14999999999998</v>
      </c>
      <c r="H548" s="9">
        <v>789</v>
      </c>
      <c r="I548" s="9">
        <v>772</v>
      </c>
      <c r="J548" s="78">
        <v>793.42149532710289</v>
      </c>
      <c r="K548" s="9">
        <f t="shared" si="48"/>
        <v>773.37216797284282</v>
      </c>
      <c r="L548" s="9">
        <v>2000</v>
      </c>
      <c r="M548" s="9">
        <v>2000</v>
      </c>
      <c r="N548" s="9">
        <f t="shared" si="49"/>
        <v>0</v>
      </c>
      <c r="O548" s="9">
        <f t="shared" si="50"/>
        <v>0</v>
      </c>
      <c r="P548" s="9">
        <f t="shared" si="51"/>
        <v>0</v>
      </c>
    </row>
    <row r="549" spans="5:16">
      <c r="E549" s="2">
        <f t="shared" si="52"/>
        <v>273.14999999999998</v>
      </c>
      <c r="F549" s="2">
        <v>524</v>
      </c>
      <c r="G549" s="2">
        <f t="shared" si="53"/>
        <v>311.14999999999998</v>
      </c>
      <c r="H549" s="9">
        <v>789</v>
      </c>
      <c r="I549" s="9">
        <v>772</v>
      </c>
      <c r="J549" s="78">
        <v>793.42149532710289</v>
      </c>
      <c r="K549" s="9">
        <f t="shared" si="48"/>
        <v>773.3864941525668</v>
      </c>
      <c r="L549" s="9">
        <v>2000</v>
      </c>
      <c r="M549" s="9">
        <v>2000</v>
      </c>
      <c r="N549" s="9">
        <f t="shared" si="49"/>
        <v>0</v>
      </c>
      <c r="O549" s="9">
        <f t="shared" si="50"/>
        <v>0</v>
      </c>
      <c r="P549" s="9">
        <f t="shared" si="51"/>
        <v>0</v>
      </c>
    </row>
    <row r="550" spans="5:16">
      <c r="E550" s="2">
        <f t="shared" si="52"/>
        <v>273.14999999999998</v>
      </c>
      <c r="F550" s="2">
        <v>525</v>
      </c>
      <c r="G550" s="2">
        <f t="shared" si="53"/>
        <v>311.14999999999998</v>
      </c>
      <c r="H550" s="9">
        <v>789</v>
      </c>
      <c r="I550" s="9">
        <v>772</v>
      </c>
      <c r="J550" s="78">
        <v>793.42149532710289</v>
      </c>
      <c r="K550" s="9">
        <f t="shared" si="48"/>
        <v>773.4006863488471</v>
      </c>
      <c r="L550" s="9">
        <v>2000</v>
      </c>
      <c r="M550" s="9">
        <v>2000</v>
      </c>
      <c r="N550" s="9">
        <f t="shared" si="49"/>
        <v>0</v>
      </c>
      <c r="O550" s="9">
        <f t="shared" si="50"/>
        <v>0</v>
      </c>
      <c r="P550" s="9">
        <f t="shared" si="51"/>
        <v>0</v>
      </c>
    </row>
    <row r="551" spans="5:16">
      <c r="E551" s="2">
        <f t="shared" si="52"/>
        <v>273.14999999999998</v>
      </c>
      <c r="F551" s="2">
        <v>526</v>
      </c>
      <c r="G551" s="2">
        <f t="shared" si="53"/>
        <v>311.14999999999998</v>
      </c>
      <c r="H551" s="9">
        <v>789</v>
      </c>
      <c r="I551" s="9">
        <v>772</v>
      </c>
      <c r="J551" s="78">
        <v>793.42149532710289</v>
      </c>
      <c r="K551" s="9">
        <f t="shared" si="48"/>
        <v>773.41474643252525</v>
      </c>
      <c r="L551" s="9">
        <v>2000</v>
      </c>
      <c r="M551" s="9">
        <v>2000</v>
      </c>
      <c r="N551" s="9">
        <f t="shared" si="49"/>
        <v>0</v>
      </c>
      <c r="O551" s="9">
        <f t="shared" si="50"/>
        <v>0</v>
      </c>
      <c r="P551" s="9">
        <f t="shared" si="51"/>
        <v>0</v>
      </c>
    </row>
    <row r="552" spans="5:16">
      <c r="E552" s="2">
        <f t="shared" si="52"/>
        <v>273.14999999999998</v>
      </c>
      <c r="F552" s="2">
        <v>527</v>
      </c>
      <c r="G552" s="2">
        <f t="shared" si="53"/>
        <v>311.14999999999998</v>
      </c>
      <c r="H552" s="9">
        <v>789</v>
      </c>
      <c r="I552" s="9">
        <v>772</v>
      </c>
      <c r="J552" s="78">
        <v>793.42149532710289</v>
      </c>
      <c r="K552" s="9">
        <f t="shared" si="48"/>
        <v>773.42867623977372</v>
      </c>
      <c r="L552" s="9">
        <v>2000</v>
      </c>
      <c r="M552" s="9">
        <v>2000</v>
      </c>
      <c r="N552" s="9">
        <f t="shared" si="49"/>
        <v>0</v>
      </c>
      <c r="O552" s="9">
        <f t="shared" si="50"/>
        <v>0</v>
      </c>
      <c r="P552" s="9">
        <f t="shared" si="51"/>
        <v>0</v>
      </c>
    </row>
    <row r="553" spans="5:16">
      <c r="E553" s="2">
        <f t="shared" si="52"/>
        <v>273.14999999999998</v>
      </c>
      <c r="F553" s="2">
        <v>528</v>
      </c>
      <c r="G553" s="2">
        <f t="shared" si="53"/>
        <v>311.14999999999998</v>
      </c>
      <c r="H553" s="9">
        <v>789</v>
      </c>
      <c r="I553" s="9">
        <v>772</v>
      </c>
      <c r="J553" s="78">
        <v>793.42149532710289</v>
      </c>
      <c r="K553" s="9">
        <f t="shared" si="48"/>
        <v>773.44247757289486</v>
      </c>
      <c r="L553" s="9">
        <v>2000</v>
      </c>
      <c r="M553" s="9">
        <v>2000</v>
      </c>
      <c r="N553" s="9">
        <f t="shared" si="49"/>
        <v>0</v>
      </c>
      <c r="O553" s="9">
        <f t="shared" si="50"/>
        <v>0</v>
      </c>
      <c r="P553" s="9">
        <f t="shared" si="51"/>
        <v>0</v>
      </c>
    </row>
    <row r="554" spans="5:16">
      <c r="E554" s="2">
        <f t="shared" si="52"/>
        <v>273.14999999999998</v>
      </c>
      <c r="F554" s="2">
        <v>529</v>
      </c>
      <c r="G554" s="2">
        <f t="shared" si="53"/>
        <v>311.14999999999998</v>
      </c>
      <c r="H554" s="9">
        <v>789</v>
      </c>
      <c r="I554" s="9">
        <v>772</v>
      </c>
      <c r="J554" s="78">
        <v>793.42149532710289</v>
      </c>
      <c r="K554" s="9">
        <f t="shared" si="48"/>
        <v>773.4561522010988</v>
      </c>
      <c r="L554" s="9">
        <v>2000</v>
      </c>
      <c r="M554" s="9">
        <v>2000</v>
      </c>
      <c r="N554" s="9">
        <f t="shared" si="49"/>
        <v>0</v>
      </c>
      <c r="O554" s="9">
        <f t="shared" si="50"/>
        <v>0</v>
      </c>
      <c r="P554" s="9">
        <f t="shared" si="51"/>
        <v>0</v>
      </c>
    </row>
    <row r="555" spans="5:16">
      <c r="E555" s="2">
        <f t="shared" si="52"/>
        <v>273.14999999999998</v>
      </c>
      <c r="F555" s="2">
        <v>530</v>
      </c>
      <c r="G555" s="2">
        <f t="shared" si="53"/>
        <v>311.14999999999998</v>
      </c>
      <c r="H555" s="9">
        <v>789</v>
      </c>
      <c r="I555" s="9">
        <v>772</v>
      </c>
      <c r="J555" s="78">
        <v>793.42149532710289</v>
      </c>
      <c r="K555" s="9">
        <f t="shared" si="48"/>
        <v>773.46970186125873</v>
      </c>
      <c r="L555" s="9">
        <v>2000</v>
      </c>
      <c r="M555" s="9">
        <v>2000</v>
      </c>
      <c r="N555" s="9">
        <f t="shared" si="49"/>
        <v>0</v>
      </c>
      <c r="O555" s="9">
        <f t="shared" si="50"/>
        <v>0</v>
      </c>
      <c r="P555" s="9">
        <f t="shared" si="51"/>
        <v>0</v>
      </c>
    </row>
    <row r="556" spans="5:16">
      <c r="E556" s="2">
        <f t="shared" si="52"/>
        <v>273.14999999999998</v>
      </c>
      <c r="F556" s="2">
        <v>531</v>
      </c>
      <c r="G556" s="2">
        <f t="shared" si="53"/>
        <v>311.14999999999998</v>
      </c>
      <c r="H556" s="9">
        <v>789</v>
      </c>
      <c r="I556" s="9">
        <v>772</v>
      </c>
      <c r="J556" s="78">
        <v>793.42149532710289</v>
      </c>
      <c r="K556" s="9">
        <f t="shared" si="48"/>
        <v>773.48312825864707</v>
      </c>
      <c r="L556" s="9">
        <v>2000</v>
      </c>
      <c r="M556" s="9">
        <v>2000</v>
      </c>
      <c r="N556" s="9">
        <f t="shared" si="49"/>
        <v>0</v>
      </c>
      <c r="O556" s="9">
        <f t="shared" si="50"/>
        <v>0</v>
      </c>
      <c r="P556" s="9">
        <f t="shared" si="51"/>
        <v>0</v>
      </c>
    </row>
    <row r="557" spans="5:16">
      <c r="E557" s="2">
        <f t="shared" si="52"/>
        <v>273.14999999999998</v>
      </c>
      <c r="F557" s="2">
        <v>532</v>
      </c>
      <c r="G557" s="2">
        <f t="shared" si="53"/>
        <v>311.14999999999998</v>
      </c>
      <c r="H557" s="9">
        <v>789</v>
      </c>
      <c r="I557" s="9">
        <v>772</v>
      </c>
      <c r="J557" s="78">
        <v>793.42149532710289</v>
      </c>
      <c r="K557" s="9">
        <f t="shared" si="48"/>
        <v>773.49643306765074</v>
      </c>
      <c r="L557" s="9">
        <v>2000</v>
      </c>
      <c r="M557" s="9">
        <v>2000</v>
      </c>
      <c r="N557" s="9">
        <f t="shared" si="49"/>
        <v>0</v>
      </c>
      <c r="O557" s="9">
        <f t="shared" si="50"/>
        <v>0</v>
      </c>
      <c r="P557" s="9">
        <f t="shared" si="51"/>
        <v>0</v>
      </c>
    </row>
    <row r="558" spans="5:16">
      <c r="E558" s="2">
        <f t="shared" si="52"/>
        <v>273.14999999999998</v>
      </c>
      <c r="F558" s="2">
        <v>533</v>
      </c>
      <c r="G558" s="2">
        <f t="shared" si="53"/>
        <v>311.14999999999998</v>
      </c>
      <c r="H558" s="9">
        <v>789</v>
      </c>
      <c r="I558" s="9">
        <v>772</v>
      </c>
      <c r="J558" s="78">
        <v>793.42149532710289</v>
      </c>
      <c r="K558" s="9">
        <f t="shared" si="48"/>
        <v>773.50961793246688</v>
      </c>
      <c r="L558" s="9">
        <v>2000</v>
      </c>
      <c r="M558" s="9">
        <v>2000</v>
      </c>
      <c r="N558" s="9">
        <f t="shared" si="49"/>
        <v>0</v>
      </c>
      <c r="O558" s="9">
        <f t="shared" si="50"/>
        <v>0</v>
      </c>
      <c r="P558" s="9">
        <f t="shared" si="51"/>
        <v>0</v>
      </c>
    </row>
    <row r="559" spans="5:16">
      <c r="E559" s="2">
        <f t="shared" si="52"/>
        <v>273.14999999999998</v>
      </c>
      <c r="F559" s="2">
        <v>534</v>
      </c>
      <c r="G559" s="2">
        <f t="shared" si="53"/>
        <v>311.14999999999998</v>
      </c>
      <c r="H559" s="9">
        <v>789</v>
      </c>
      <c r="I559" s="9">
        <v>772</v>
      </c>
      <c r="J559" s="78">
        <v>793.42149532710289</v>
      </c>
      <c r="K559" s="9">
        <f t="shared" si="48"/>
        <v>773.52268446778044</v>
      </c>
      <c r="L559" s="9">
        <v>2000</v>
      </c>
      <c r="M559" s="9">
        <v>2000</v>
      </c>
      <c r="N559" s="9">
        <f t="shared" si="49"/>
        <v>0</v>
      </c>
      <c r="O559" s="9">
        <f t="shared" si="50"/>
        <v>0</v>
      </c>
      <c r="P559" s="9">
        <f t="shared" si="51"/>
        <v>0</v>
      </c>
    </row>
    <row r="560" spans="5:16">
      <c r="E560" s="2">
        <f t="shared" si="52"/>
        <v>273.14999999999998</v>
      </c>
      <c r="F560" s="2">
        <v>535</v>
      </c>
      <c r="G560" s="2">
        <f t="shared" si="53"/>
        <v>311.14999999999998</v>
      </c>
      <c r="H560" s="9">
        <v>789</v>
      </c>
      <c r="I560" s="9">
        <v>772</v>
      </c>
      <c r="J560" s="78">
        <v>793.42149532710289</v>
      </c>
      <c r="K560" s="9">
        <f t="shared" si="48"/>
        <v>773.53563425942366</v>
      </c>
      <c r="L560" s="9">
        <v>2000</v>
      </c>
      <c r="M560" s="9">
        <v>2000</v>
      </c>
      <c r="N560" s="9">
        <f t="shared" si="49"/>
        <v>0</v>
      </c>
      <c r="O560" s="9">
        <f t="shared" si="50"/>
        <v>0</v>
      </c>
      <c r="P560" s="9">
        <f t="shared" si="51"/>
        <v>0</v>
      </c>
    </row>
    <row r="561" spans="5:16">
      <c r="E561" s="2">
        <f t="shared" si="52"/>
        <v>273.14999999999998</v>
      </c>
      <c r="F561" s="2">
        <v>536</v>
      </c>
      <c r="G561" s="2">
        <f t="shared" si="53"/>
        <v>311.14999999999998</v>
      </c>
      <c r="H561" s="9">
        <v>789</v>
      </c>
      <c r="I561" s="9">
        <v>772</v>
      </c>
      <c r="J561" s="78">
        <v>793.42149532710289</v>
      </c>
      <c r="K561" s="9">
        <f t="shared" si="48"/>
        <v>773.54846886501707</v>
      </c>
      <c r="L561" s="9">
        <v>2000</v>
      </c>
      <c r="M561" s="9">
        <v>2000</v>
      </c>
      <c r="N561" s="9">
        <f t="shared" si="49"/>
        <v>0</v>
      </c>
      <c r="O561" s="9">
        <f t="shared" si="50"/>
        <v>0</v>
      </c>
      <c r="P561" s="9">
        <f t="shared" si="51"/>
        <v>0</v>
      </c>
    </row>
    <row r="562" spans="5:16">
      <c r="E562" s="2">
        <f t="shared" si="52"/>
        <v>273.14999999999998</v>
      </c>
      <c r="F562" s="2">
        <v>537</v>
      </c>
      <c r="G562" s="2">
        <f t="shared" si="53"/>
        <v>311.14999999999998</v>
      </c>
      <c r="H562" s="9">
        <v>789</v>
      </c>
      <c r="I562" s="9">
        <v>772</v>
      </c>
      <c r="J562" s="78">
        <v>793.42149532710289</v>
      </c>
      <c r="K562" s="9">
        <f t="shared" si="48"/>
        <v>773.56118981459463</v>
      </c>
      <c r="L562" s="9">
        <v>2000</v>
      </c>
      <c r="M562" s="9">
        <v>2000</v>
      </c>
      <c r="N562" s="9">
        <f t="shared" si="49"/>
        <v>0</v>
      </c>
      <c r="O562" s="9">
        <f t="shared" si="50"/>
        <v>0</v>
      </c>
      <c r="P562" s="9">
        <f t="shared" si="51"/>
        <v>0</v>
      </c>
    </row>
    <row r="563" spans="5:16">
      <c r="E563" s="2">
        <f t="shared" si="52"/>
        <v>273.14999999999998</v>
      </c>
      <c r="F563" s="2">
        <v>538</v>
      </c>
      <c r="G563" s="2">
        <f t="shared" si="53"/>
        <v>311.14999999999998</v>
      </c>
      <c r="H563" s="9">
        <v>789</v>
      </c>
      <c r="I563" s="9">
        <v>772</v>
      </c>
      <c r="J563" s="78">
        <v>793.42149532710289</v>
      </c>
      <c r="K563" s="9">
        <f t="shared" si="48"/>
        <v>773.57379861121137</v>
      </c>
      <c r="L563" s="9">
        <v>2000</v>
      </c>
      <c r="M563" s="9">
        <v>2000</v>
      </c>
      <c r="N563" s="9">
        <f t="shared" si="49"/>
        <v>0</v>
      </c>
      <c r="O563" s="9">
        <f t="shared" si="50"/>
        <v>0</v>
      </c>
      <c r="P563" s="9">
        <f t="shared" si="51"/>
        <v>0</v>
      </c>
    </row>
    <row r="564" spans="5:16">
      <c r="E564" s="2">
        <f t="shared" si="52"/>
        <v>273.14999999999998</v>
      </c>
      <c r="F564" s="2">
        <v>539</v>
      </c>
      <c r="G564" s="2">
        <f t="shared" si="53"/>
        <v>311.14999999999998</v>
      </c>
      <c r="H564" s="9">
        <v>789</v>
      </c>
      <c r="I564" s="9">
        <v>772</v>
      </c>
      <c r="J564" s="78">
        <v>793.42149532710289</v>
      </c>
      <c r="K564" s="9">
        <f t="shared" si="48"/>
        <v>773.58629673153564</v>
      </c>
      <c r="L564" s="9">
        <v>2000</v>
      </c>
      <c r="M564" s="9">
        <v>2000</v>
      </c>
      <c r="N564" s="9">
        <f t="shared" si="49"/>
        <v>0</v>
      </c>
      <c r="O564" s="9">
        <f t="shared" si="50"/>
        <v>0</v>
      </c>
      <c r="P564" s="9">
        <f t="shared" si="51"/>
        <v>0</v>
      </c>
    </row>
    <row r="565" spans="5:16">
      <c r="E565" s="2">
        <f t="shared" si="52"/>
        <v>273.14999999999998</v>
      </c>
      <c r="F565" s="2">
        <v>540</v>
      </c>
      <c r="G565" s="2">
        <f t="shared" si="53"/>
        <v>311.14999999999998</v>
      </c>
      <c r="H565" s="9">
        <v>789</v>
      </c>
      <c r="I565" s="9">
        <v>772</v>
      </c>
      <c r="J565" s="78">
        <v>793.42149532710289</v>
      </c>
      <c r="K565" s="9">
        <f t="shared" si="48"/>
        <v>773.59868562642555</v>
      </c>
      <c r="L565" s="9">
        <v>2000</v>
      </c>
      <c r="M565" s="9">
        <v>2000</v>
      </c>
      <c r="N565" s="9">
        <f t="shared" si="49"/>
        <v>0</v>
      </c>
      <c r="O565" s="9">
        <f t="shared" si="50"/>
        <v>0</v>
      </c>
      <c r="P565" s="9">
        <f t="shared" si="51"/>
        <v>0</v>
      </c>
    </row>
    <row r="566" spans="5:16">
      <c r="E566" s="2">
        <f t="shared" si="52"/>
        <v>273.14999999999998</v>
      </c>
      <c r="F566" s="2">
        <v>541</v>
      </c>
      <c r="G566" s="2">
        <f t="shared" si="53"/>
        <v>311.14999999999998</v>
      </c>
      <c r="H566" s="9">
        <v>789</v>
      </c>
      <c r="I566" s="9">
        <v>772</v>
      </c>
      <c r="J566" s="78">
        <v>793.42149532710289</v>
      </c>
      <c r="K566" s="9">
        <f t="shared" si="48"/>
        <v>773.61096672149051</v>
      </c>
      <c r="L566" s="9">
        <v>2000</v>
      </c>
      <c r="M566" s="9">
        <v>2000</v>
      </c>
      <c r="N566" s="9">
        <f t="shared" si="49"/>
        <v>0</v>
      </c>
      <c r="O566" s="9">
        <f t="shared" si="50"/>
        <v>0</v>
      </c>
      <c r="P566" s="9">
        <f t="shared" si="51"/>
        <v>0</v>
      </c>
    </row>
    <row r="567" spans="5:16">
      <c r="E567" s="2">
        <f t="shared" si="52"/>
        <v>273.14999999999998</v>
      </c>
      <c r="F567" s="2">
        <v>542</v>
      </c>
      <c r="G567" s="2">
        <f t="shared" si="53"/>
        <v>311.14999999999998</v>
      </c>
      <c r="H567" s="9">
        <v>789</v>
      </c>
      <c r="I567" s="9">
        <v>772</v>
      </c>
      <c r="J567" s="78">
        <v>793.42149532710289</v>
      </c>
      <c r="K567" s="9">
        <f t="shared" si="48"/>
        <v>773.62314141763784</v>
      </c>
      <c r="L567" s="9">
        <v>2000</v>
      </c>
      <c r="M567" s="9">
        <v>2000</v>
      </c>
      <c r="N567" s="9">
        <f t="shared" si="49"/>
        <v>0</v>
      </c>
      <c r="O567" s="9">
        <f t="shared" si="50"/>
        <v>0</v>
      </c>
      <c r="P567" s="9">
        <f t="shared" si="51"/>
        <v>0</v>
      </c>
    </row>
    <row r="568" spans="5:16">
      <c r="E568" s="2">
        <f t="shared" si="52"/>
        <v>273.14999999999998</v>
      </c>
      <c r="F568" s="2">
        <v>543</v>
      </c>
      <c r="G568" s="2">
        <f t="shared" si="53"/>
        <v>311.14999999999998</v>
      </c>
      <c r="H568" s="9">
        <v>789</v>
      </c>
      <c r="I568" s="9">
        <v>772</v>
      </c>
      <c r="J568" s="78">
        <v>793.42149532710289</v>
      </c>
      <c r="K568" s="9">
        <f t="shared" si="48"/>
        <v>773.63521109160581</v>
      </c>
      <c r="L568" s="9">
        <v>2000</v>
      </c>
      <c r="M568" s="9">
        <v>2000</v>
      </c>
      <c r="N568" s="9">
        <f t="shared" si="49"/>
        <v>0</v>
      </c>
      <c r="O568" s="9">
        <f t="shared" si="50"/>
        <v>0</v>
      </c>
      <c r="P568" s="9">
        <f t="shared" si="51"/>
        <v>0</v>
      </c>
    </row>
    <row r="569" spans="5:16">
      <c r="E569" s="2">
        <f t="shared" si="52"/>
        <v>273.14999999999998</v>
      </c>
      <c r="F569" s="2">
        <v>544</v>
      </c>
      <c r="G569" s="2">
        <f t="shared" si="53"/>
        <v>311.14999999999998</v>
      </c>
      <c r="H569" s="9">
        <v>789</v>
      </c>
      <c r="I569" s="9">
        <v>772</v>
      </c>
      <c r="J569" s="78">
        <v>793.42149532710289</v>
      </c>
      <c r="K569" s="9">
        <f t="shared" si="48"/>
        <v>773.64717709648232</v>
      </c>
      <c r="L569" s="9">
        <v>2000</v>
      </c>
      <c r="M569" s="9">
        <v>2000</v>
      </c>
      <c r="N569" s="9">
        <f t="shared" si="49"/>
        <v>0</v>
      </c>
      <c r="O569" s="9">
        <f t="shared" si="50"/>
        <v>0</v>
      </c>
      <c r="P569" s="9">
        <f t="shared" si="51"/>
        <v>0</v>
      </c>
    </row>
    <row r="570" spans="5:16">
      <c r="E570" s="2">
        <f t="shared" si="52"/>
        <v>273.14999999999998</v>
      </c>
      <c r="F570" s="2">
        <v>545</v>
      </c>
      <c r="G570" s="2">
        <f t="shared" si="53"/>
        <v>311.14999999999998</v>
      </c>
      <c r="H570" s="9">
        <v>789</v>
      </c>
      <c r="I570" s="9">
        <v>772</v>
      </c>
      <c r="J570" s="78">
        <v>793.42149532710289</v>
      </c>
      <c r="K570" s="9">
        <f t="shared" ref="K570:K633" si="54">J570+((I570-H570)*((E570-F570)/(G570-F570)))</f>
        <v>773.65904076221091</v>
      </c>
      <c r="L570" s="9">
        <v>2000</v>
      </c>
      <c r="M570" s="9">
        <v>2000</v>
      </c>
      <c r="N570" s="9">
        <f t="shared" ref="N570:N633" si="55">C570*(SQRT(K570/I570))*(H570/J570)*(L570/M570)</f>
        <v>0</v>
      </c>
      <c r="O570" s="9">
        <f t="shared" ref="O570:O633" si="56">N570*J570/24</f>
        <v>0</v>
      </c>
      <c r="P570" s="9">
        <f t="shared" ref="P570:P633" si="57">N570/159</f>
        <v>0</v>
      </c>
    </row>
    <row r="571" spans="5:16">
      <c r="E571" s="2">
        <f t="shared" si="52"/>
        <v>273.14999999999998</v>
      </c>
      <c r="F571" s="2">
        <v>546</v>
      </c>
      <c r="G571" s="2">
        <f t="shared" si="53"/>
        <v>311.14999999999998</v>
      </c>
      <c r="H571" s="9">
        <v>789</v>
      </c>
      <c r="I571" s="9">
        <v>772</v>
      </c>
      <c r="J571" s="78">
        <v>793.42149532710289</v>
      </c>
      <c r="K571" s="9">
        <f t="shared" si="54"/>
        <v>773.6708033960831</v>
      </c>
      <c r="L571" s="9">
        <v>2000</v>
      </c>
      <c r="M571" s="9">
        <v>2000</v>
      </c>
      <c r="N571" s="9">
        <f t="shared" si="55"/>
        <v>0</v>
      </c>
      <c r="O571" s="9">
        <f t="shared" si="56"/>
        <v>0</v>
      </c>
      <c r="P571" s="9">
        <f t="shared" si="57"/>
        <v>0</v>
      </c>
    </row>
    <row r="572" spans="5:16">
      <c r="E572" s="2">
        <f t="shared" si="52"/>
        <v>273.14999999999998</v>
      </c>
      <c r="F572" s="2">
        <v>547</v>
      </c>
      <c r="G572" s="2">
        <f t="shared" si="53"/>
        <v>311.14999999999998</v>
      </c>
      <c r="H572" s="9">
        <v>789</v>
      </c>
      <c r="I572" s="9">
        <v>772</v>
      </c>
      <c r="J572" s="78">
        <v>793.42149532710289</v>
      </c>
      <c r="K572" s="9">
        <f t="shared" si="54"/>
        <v>773.68246628321901</v>
      </c>
      <c r="L572" s="9">
        <v>2000</v>
      </c>
      <c r="M572" s="9">
        <v>2000</v>
      </c>
      <c r="N572" s="9">
        <f t="shared" si="55"/>
        <v>0</v>
      </c>
      <c r="O572" s="9">
        <f t="shared" si="56"/>
        <v>0</v>
      </c>
      <c r="P572" s="9">
        <f t="shared" si="57"/>
        <v>0</v>
      </c>
    </row>
    <row r="573" spans="5:16">
      <c r="E573" s="2">
        <f t="shared" si="52"/>
        <v>273.14999999999998</v>
      </c>
      <c r="F573" s="2">
        <v>548</v>
      </c>
      <c r="G573" s="2">
        <f t="shared" si="53"/>
        <v>311.14999999999998</v>
      </c>
      <c r="H573" s="9">
        <v>789</v>
      </c>
      <c r="I573" s="9">
        <v>772</v>
      </c>
      <c r="J573" s="78">
        <v>793.42149532710289</v>
      </c>
      <c r="K573" s="9">
        <f t="shared" si="54"/>
        <v>773.69403068703537</v>
      </c>
      <c r="L573" s="9">
        <v>2000</v>
      </c>
      <c r="M573" s="9">
        <v>2000</v>
      </c>
      <c r="N573" s="9">
        <f t="shared" si="55"/>
        <v>0</v>
      </c>
      <c r="O573" s="9">
        <f t="shared" si="56"/>
        <v>0</v>
      </c>
      <c r="P573" s="9">
        <f t="shared" si="57"/>
        <v>0</v>
      </c>
    </row>
    <row r="574" spans="5:16">
      <c r="E574" s="2">
        <f t="shared" si="52"/>
        <v>273.14999999999998</v>
      </c>
      <c r="F574" s="2">
        <v>549</v>
      </c>
      <c r="G574" s="2">
        <f t="shared" si="53"/>
        <v>311.14999999999998</v>
      </c>
      <c r="H574" s="9">
        <v>789</v>
      </c>
      <c r="I574" s="9">
        <v>772</v>
      </c>
      <c r="J574" s="78">
        <v>793.42149532710289</v>
      </c>
      <c r="K574" s="9">
        <f t="shared" si="54"/>
        <v>773.70549784970115</v>
      </c>
      <c r="L574" s="9">
        <v>2000</v>
      </c>
      <c r="M574" s="9">
        <v>2000</v>
      </c>
      <c r="N574" s="9">
        <f t="shared" si="55"/>
        <v>0</v>
      </c>
      <c r="O574" s="9">
        <f t="shared" si="56"/>
        <v>0</v>
      </c>
      <c r="P574" s="9">
        <f t="shared" si="57"/>
        <v>0</v>
      </c>
    </row>
    <row r="575" spans="5:16">
      <c r="E575" s="2">
        <f t="shared" si="52"/>
        <v>273.14999999999998</v>
      </c>
      <c r="F575" s="2">
        <v>550</v>
      </c>
      <c r="G575" s="2">
        <f t="shared" si="53"/>
        <v>311.14999999999998</v>
      </c>
      <c r="H575" s="9">
        <v>789</v>
      </c>
      <c r="I575" s="9">
        <v>772</v>
      </c>
      <c r="J575" s="78">
        <v>793.42149532710289</v>
      </c>
      <c r="K575" s="9">
        <f t="shared" si="54"/>
        <v>773.71686899258327</v>
      </c>
      <c r="L575" s="9">
        <v>2000</v>
      </c>
      <c r="M575" s="9">
        <v>2000</v>
      </c>
      <c r="N575" s="9">
        <f t="shared" si="55"/>
        <v>0</v>
      </c>
      <c r="O575" s="9">
        <f t="shared" si="56"/>
        <v>0</v>
      </c>
      <c r="P575" s="9">
        <f t="shared" si="57"/>
        <v>0</v>
      </c>
    </row>
    <row r="576" spans="5:16">
      <c r="E576" s="2">
        <f t="shared" si="52"/>
        <v>273.14999999999998</v>
      </c>
      <c r="F576" s="2">
        <v>551</v>
      </c>
      <c r="G576" s="2">
        <f t="shared" si="53"/>
        <v>311.14999999999998</v>
      </c>
      <c r="H576" s="9">
        <v>789</v>
      </c>
      <c r="I576" s="9">
        <v>772</v>
      </c>
      <c r="J576" s="78">
        <v>793.42149532710289</v>
      </c>
      <c r="K576" s="9">
        <f t="shared" si="54"/>
        <v>773.72814531667973</v>
      </c>
      <c r="L576" s="9">
        <v>2000</v>
      </c>
      <c r="M576" s="9">
        <v>2000</v>
      </c>
      <c r="N576" s="9">
        <f t="shared" si="55"/>
        <v>0</v>
      </c>
      <c r="O576" s="9">
        <f t="shared" si="56"/>
        <v>0</v>
      </c>
      <c r="P576" s="9">
        <f t="shared" si="57"/>
        <v>0</v>
      </c>
    </row>
    <row r="577" spans="5:16">
      <c r="E577" s="2">
        <f t="shared" si="52"/>
        <v>273.14999999999998</v>
      </c>
      <c r="F577" s="2">
        <v>552</v>
      </c>
      <c r="G577" s="2">
        <f t="shared" si="53"/>
        <v>311.14999999999998</v>
      </c>
      <c r="H577" s="9">
        <v>789</v>
      </c>
      <c r="I577" s="9">
        <v>772</v>
      </c>
      <c r="J577" s="78">
        <v>793.42149532710289</v>
      </c>
      <c r="K577" s="9">
        <f t="shared" si="54"/>
        <v>773.73932800304226</v>
      </c>
      <c r="L577" s="9">
        <v>2000</v>
      </c>
      <c r="M577" s="9">
        <v>2000</v>
      </c>
      <c r="N577" s="9">
        <f t="shared" si="55"/>
        <v>0</v>
      </c>
      <c r="O577" s="9">
        <f t="shared" si="56"/>
        <v>0</v>
      </c>
      <c r="P577" s="9">
        <f t="shared" si="57"/>
        <v>0</v>
      </c>
    </row>
    <row r="578" spans="5:16">
      <c r="E578" s="2">
        <f t="shared" si="52"/>
        <v>273.14999999999998</v>
      </c>
      <c r="F578" s="2">
        <v>553</v>
      </c>
      <c r="G578" s="2">
        <f t="shared" si="53"/>
        <v>311.14999999999998</v>
      </c>
      <c r="H578" s="9">
        <v>789</v>
      </c>
      <c r="I578" s="9">
        <v>772</v>
      </c>
      <c r="J578" s="78">
        <v>793.42149532710289</v>
      </c>
      <c r="K578" s="9">
        <f t="shared" si="54"/>
        <v>773.75041821318928</v>
      </c>
      <c r="L578" s="9">
        <v>2000</v>
      </c>
      <c r="M578" s="9">
        <v>2000</v>
      </c>
      <c r="N578" s="9">
        <f t="shared" si="55"/>
        <v>0</v>
      </c>
      <c r="O578" s="9">
        <f t="shared" si="56"/>
        <v>0</v>
      </c>
      <c r="P578" s="9">
        <f t="shared" si="57"/>
        <v>0</v>
      </c>
    </row>
    <row r="579" spans="5:16">
      <c r="E579" s="2">
        <f t="shared" si="52"/>
        <v>273.14999999999998</v>
      </c>
      <c r="F579" s="2">
        <v>554</v>
      </c>
      <c r="G579" s="2">
        <f t="shared" si="53"/>
        <v>311.14999999999998</v>
      </c>
      <c r="H579" s="9">
        <v>789</v>
      </c>
      <c r="I579" s="9">
        <v>772</v>
      </c>
      <c r="J579" s="78">
        <v>793.42149532710289</v>
      </c>
      <c r="K579" s="9">
        <f t="shared" si="54"/>
        <v>773.76141708950763</v>
      </c>
      <c r="L579" s="9">
        <v>2000</v>
      </c>
      <c r="M579" s="9">
        <v>2000</v>
      </c>
      <c r="N579" s="9">
        <f t="shared" si="55"/>
        <v>0</v>
      </c>
      <c r="O579" s="9">
        <f t="shared" si="56"/>
        <v>0</v>
      </c>
      <c r="P579" s="9">
        <f t="shared" si="57"/>
        <v>0</v>
      </c>
    </row>
    <row r="580" spans="5:16">
      <c r="E580" s="2">
        <f t="shared" si="52"/>
        <v>273.14999999999998</v>
      </c>
      <c r="F580" s="2">
        <v>555</v>
      </c>
      <c r="G580" s="2">
        <f t="shared" si="53"/>
        <v>311.14999999999998</v>
      </c>
      <c r="H580" s="9">
        <v>789</v>
      </c>
      <c r="I580" s="9">
        <v>772</v>
      </c>
      <c r="J580" s="78">
        <v>793.42149532710289</v>
      </c>
      <c r="K580" s="9">
        <f t="shared" si="54"/>
        <v>773.77232575564506</v>
      </c>
      <c r="L580" s="9">
        <v>2000</v>
      </c>
      <c r="M580" s="9">
        <v>2000</v>
      </c>
      <c r="N580" s="9">
        <f t="shared" si="55"/>
        <v>0</v>
      </c>
      <c r="O580" s="9">
        <f t="shared" si="56"/>
        <v>0</v>
      </c>
      <c r="P580" s="9">
        <f t="shared" si="57"/>
        <v>0</v>
      </c>
    </row>
    <row r="581" spans="5:16">
      <c r="E581" s="2">
        <f t="shared" si="52"/>
        <v>273.14999999999998</v>
      </c>
      <c r="F581" s="2">
        <v>556</v>
      </c>
      <c r="G581" s="2">
        <f t="shared" si="53"/>
        <v>311.14999999999998</v>
      </c>
      <c r="H581" s="9">
        <v>789</v>
      </c>
      <c r="I581" s="9">
        <v>772</v>
      </c>
      <c r="J581" s="78">
        <v>793.42149532710289</v>
      </c>
      <c r="K581" s="9">
        <f t="shared" si="54"/>
        <v>773.78314531689261</v>
      </c>
      <c r="L581" s="9">
        <v>2000</v>
      </c>
      <c r="M581" s="9">
        <v>2000</v>
      </c>
      <c r="N581" s="9">
        <f t="shared" si="55"/>
        <v>0</v>
      </c>
      <c r="O581" s="9">
        <f t="shared" si="56"/>
        <v>0</v>
      </c>
      <c r="P581" s="9">
        <f t="shared" si="57"/>
        <v>0</v>
      </c>
    </row>
    <row r="582" spans="5:16">
      <c r="E582" s="2">
        <f t="shared" si="52"/>
        <v>273.14999999999998</v>
      </c>
      <c r="F582" s="2">
        <v>557</v>
      </c>
      <c r="G582" s="2">
        <f t="shared" si="53"/>
        <v>311.14999999999998</v>
      </c>
      <c r="H582" s="9">
        <v>789</v>
      </c>
      <c r="I582" s="9">
        <v>772</v>
      </c>
      <c r="J582" s="78">
        <v>793.42149532710289</v>
      </c>
      <c r="K582" s="9">
        <f t="shared" si="54"/>
        <v>773.79387686055827</v>
      </c>
      <c r="L582" s="9">
        <v>2000</v>
      </c>
      <c r="M582" s="9">
        <v>2000</v>
      </c>
      <c r="N582" s="9">
        <f t="shared" si="55"/>
        <v>0</v>
      </c>
      <c r="O582" s="9">
        <f t="shared" si="56"/>
        <v>0</v>
      </c>
      <c r="P582" s="9">
        <f t="shared" si="57"/>
        <v>0</v>
      </c>
    </row>
    <row r="583" spans="5:16">
      <c r="E583" s="2">
        <f t="shared" si="52"/>
        <v>273.14999999999998</v>
      </c>
      <c r="F583" s="2">
        <v>558</v>
      </c>
      <c r="G583" s="2">
        <f t="shared" si="53"/>
        <v>311.14999999999998</v>
      </c>
      <c r="H583" s="9">
        <v>789</v>
      </c>
      <c r="I583" s="9">
        <v>772</v>
      </c>
      <c r="J583" s="78">
        <v>793.42149532710289</v>
      </c>
      <c r="K583" s="9">
        <f t="shared" si="54"/>
        <v>773.80452145633114</v>
      </c>
      <c r="L583" s="9">
        <v>2000</v>
      </c>
      <c r="M583" s="9">
        <v>2000</v>
      </c>
      <c r="N583" s="9">
        <f t="shared" si="55"/>
        <v>0</v>
      </c>
      <c r="O583" s="9">
        <f t="shared" si="56"/>
        <v>0</v>
      </c>
      <c r="P583" s="9">
        <f t="shared" si="57"/>
        <v>0</v>
      </c>
    </row>
    <row r="584" spans="5:16">
      <c r="E584" s="2">
        <f t="shared" si="52"/>
        <v>273.14999999999998</v>
      </c>
      <c r="F584" s="2">
        <v>559</v>
      </c>
      <c r="G584" s="2">
        <f t="shared" si="53"/>
        <v>311.14999999999998</v>
      </c>
      <c r="H584" s="9">
        <v>789</v>
      </c>
      <c r="I584" s="9">
        <v>772</v>
      </c>
      <c r="J584" s="78">
        <v>793.42149532710289</v>
      </c>
      <c r="K584" s="9">
        <f t="shared" si="54"/>
        <v>773.8150801566369</v>
      </c>
      <c r="L584" s="9">
        <v>2000</v>
      </c>
      <c r="M584" s="9">
        <v>2000</v>
      </c>
      <c r="N584" s="9">
        <f t="shared" si="55"/>
        <v>0</v>
      </c>
      <c r="O584" s="9">
        <f t="shared" si="56"/>
        <v>0</v>
      </c>
      <c r="P584" s="9">
        <f t="shared" si="57"/>
        <v>0</v>
      </c>
    </row>
    <row r="585" spans="5:16">
      <c r="E585" s="2">
        <f t="shared" ref="E585:E648" si="58">D585+273.15</f>
        <v>273.14999999999998</v>
      </c>
      <c r="F585" s="2">
        <v>560</v>
      </c>
      <c r="G585" s="2">
        <f t="shared" ref="G585:G648" si="59">38+273.15</f>
        <v>311.14999999999998</v>
      </c>
      <c r="H585" s="9">
        <v>789</v>
      </c>
      <c r="I585" s="9">
        <v>772</v>
      </c>
      <c r="J585" s="78">
        <v>793.42149532710289</v>
      </c>
      <c r="K585" s="9">
        <f t="shared" si="54"/>
        <v>773.82555399698435</v>
      </c>
      <c r="L585" s="9">
        <v>2000</v>
      </c>
      <c r="M585" s="9">
        <v>2000</v>
      </c>
      <c r="N585" s="9">
        <f t="shared" si="55"/>
        <v>0</v>
      </c>
      <c r="O585" s="9">
        <f t="shared" si="56"/>
        <v>0</v>
      </c>
      <c r="P585" s="9">
        <f t="shared" si="57"/>
        <v>0</v>
      </c>
    </row>
    <row r="586" spans="5:16">
      <c r="E586" s="2">
        <f t="shared" si="58"/>
        <v>273.14999999999998</v>
      </c>
      <c r="F586" s="2">
        <v>561</v>
      </c>
      <c r="G586" s="2">
        <f t="shared" si="59"/>
        <v>311.14999999999998</v>
      </c>
      <c r="H586" s="9">
        <v>789</v>
      </c>
      <c r="I586" s="9">
        <v>772</v>
      </c>
      <c r="J586" s="78">
        <v>793.42149532710289</v>
      </c>
      <c r="K586" s="9">
        <f t="shared" si="54"/>
        <v>773.83594399630442</v>
      </c>
      <c r="L586" s="9">
        <v>2000</v>
      </c>
      <c r="M586" s="9">
        <v>2000</v>
      </c>
      <c r="N586" s="9">
        <f t="shared" si="55"/>
        <v>0</v>
      </c>
      <c r="O586" s="9">
        <f t="shared" si="56"/>
        <v>0</v>
      </c>
      <c r="P586" s="9">
        <f t="shared" si="57"/>
        <v>0</v>
      </c>
    </row>
    <row r="587" spans="5:16">
      <c r="E587" s="2">
        <f t="shared" si="58"/>
        <v>273.14999999999998</v>
      </c>
      <c r="F587" s="2">
        <v>562</v>
      </c>
      <c r="G587" s="2">
        <f t="shared" si="59"/>
        <v>311.14999999999998</v>
      </c>
      <c r="H587" s="9">
        <v>789</v>
      </c>
      <c r="I587" s="9">
        <v>772</v>
      </c>
      <c r="J587" s="78">
        <v>793.42149532710289</v>
      </c>
      <c r="K587" s="9">
        <f t="shared" si="54"/>
        <v>773.84625115728034</v>
      </c>
      <c r="L587" s="9">
        <v>2000</v>
      </c>
      <c r="M587" s="9">
        <v>2000</v>
      </c>
      <c r="N587" s="9">
        <f t="shared" si="55"/>
        <v>0</v>
      </c>
      <c r="O587" s="9">
        <f t="shared" si="56"/>
        <v>0</v>
      </c>
      <c r="P587" s="9">
        <f t="shared" si="57"/>
        <v>0</v>
      </c>
    </row>
    <row r="588" spans="5:16">
      <c r="E588" s="2">
        <f t="shared" si="58"/>
        <v>273.14999999999998</v>
      </c>
      <c r="F588" s="2">
        <v>563</v>
      </c>
      <c r="G588" s="2">
        <f t="shared" si="59"/>
        <v>311.14999999999998</v>
      </c>
      <c r="H588" s="9">
        <v>789</v>
      </c>
      <c r="I588" s="9">
        <v>772</v>
      </c>
      <c r="J588" s="78">
        <v>793.42149532710289</v>
      </c>
      <c r="K588" s="9">
        <f t="shared" si="54"/>
        <v>773.85647646667007</v>
      </c>
      <c r="L588" s="9">
        <v>2000</v>
      </c>
      <c r="M588" s="9">
        <v>2000</v>
      </c>
      <c r="N588" s="9">
        <f t="shared" si="55"/>
        <v>0</v>
      </c>
      <c r="O588" s="9">
        <f t="shared" si="56"/>
        <v>0</v>
      </c>
      <c r="P588" s="9">
        <f t="shared" si="57"/>
        <v>0</v>
      </c>
    </row>
    <row r="589" spans="5:16">
      <c r="E589" s="2">
        <f t="shared" si="58"/>
        <v>273.14999999999998</v>
      </c>
      <c r="F589" s="2">
        <v>564</v>
      </c>
      <c r="G589" s="2">
        <f t="shared" si="59"/>
        <v>311.14999999999998</v>
      </c>
      <c r="H589" s="9">
        <v>789</v>
      </c>
      <c r="I589" s="9">
        <v>772</v>
      </c>
      <c r="J589" s="78">
        <v>793.42149532710289</v>
      </c>
      <c r="K589" s="9">
        <f t="shared" si="54"/>
        <v>773.86662089562174</v>
      </c>
      <c r="L589" s="9">
        <v>2000</v>
      </c>
      <c r="M589" s="9">
        <v>2000</v>
      </c>
      <c r="N589" s="9">
        <f t="shared" si="55"/>
        <v>0</v>
      </c>
      <c r="O589" s="9">
        <f t="shared" si="56"/>
        <v>0</v>
      </c>
      <c r="P589" s="9">
        <f t="shared" si="57"/>
        <v>0</v>
      </c>
    </row>
    <row r="590" spans="5:16">
      <c r="E590" s="2">
        <f t="shared" si="58"/>
        <v>273.14999999999998</v>
      </c>
      <c r="F590" s="2">
        <v>565</v>
      </c>
      <c r="G590" s="2">
        <f t="shared" si="59"/>
        <v>311.14999999999998</v>
      </c>
      <c r="H590" s="9">
        <v>789</v>
      </c>
      <c r="I590" s="9">
        <v>772</v>
      </c>
      <c r="J590" s="78">
        <v>793.42149532710289</v>
      </c>
      <c r="K590" s="9">
        <f t="shared" si="54"/>
        <v>773.8766853999806</v>
      </c>
      <c r="L590" s="9">
        <v>2000</v>
      </c>
      <c r="M590" s="9">
        <v>2000</v>
      </c>
      <c r="N590" s="9">
        <f t="shared" si="55"/>
        <v>0</v>
      </c>
      <c r="O590" s="9">
        <f t="shared" si="56"/>
        <v>0</v>
      </c>
      <c r="P590" s="9">
        <f t="shared" si="57"/>
        <v>0</v>
      </c>
    </row>
    <row r="591" spans="5:16">
      <c r="E591" s="2">
        <f t="shared" si="58"/>
        <v>273.14999999999998</v>
      </c>
      <c r="F591" s="2">
        <v>566</v>
      </c>
      <c r="G591" s="2">
        <f t="shared" si="59"/>
        <v>311.14999999999998</v>
      </c>
      <c r="H591" s="9">
        <v>789</v>
      </c>
      <c r="I591" s="9">
        <v>772</v>
      </c>
      <c r="J591" s="78">
        <v>793.42149532710289</v>
      </c>
      <c r="K591" s="9">
        <f t="shared" si="54"/>
        <v>773.88667092058927</v>
      </c>
      <c r="L591" s="9">
        <v>2000</v>
      </c>
      <c r="M591" s="9">
        <v>2000</v>
      </c>
      <c r="N591" s="9">
        <f t="shared" si="55"/>
        <v>0</v>
      </c>
      <c r="O591" s="9">
        <f t="shared" si="56"/>
        <v>0</v>
      </c>
      <c r="P591" s="9">
        <f t="shared" si="57"/>
        <v>0</v>
      </c>
    </row>
    <row r="592" spans="5:16">
      <c r="E592" s="2">
        <f t="shared" si="58"/>
        <v>273.14999999999998</v>
      </c>
      <c r="F592" s="2">
        <v>567</v>
      </c>
      <c r="G592" s="2">
        <f t="shared" si="59"/>
        <v>311.14999999999998</v>
      </c>
      <c r="H592" s="9">
        <v>789</v>
      </c>
      <c r="I592" s="9">
        <v>772</v>
      </c>
      <c r="J592" s="78">
        <v>793.42149532710289</v>
      </c>
      <c r="K592" s="9">
        <f t="shared" si="54"/>
        <v>773.8965783835813</v>
      </c>
      <c r="L592" s="9">
        <v>2000</v>
      </c>
      <c r="M592" s="9">
        <v>2000</v>
      </c>
      <c r="N592" s="9">
        <f t="shared" si="55"/>
        <v>0</v>
      </c>
      <c r="O592" s="9">
        <f t="shared" si="56"/>
        <v>0</v>
      </c>
      <c r="P592" s="9">
        <f t="shared" si="57"/>
        <v>0</v>
      </c>
    </row>
    <row r="593" spans="5:16">
      <c r="E593" s="2">
        <f t="shared" si="58"/>
        <v>273.14999999999998</v>
      </c>
      <c r="F593" s="2">
        <v>568</v>
      </c>
      <c r="G593" s="2">
        <f t="shared" si="59"/>
        <v>311.14999999999998</v>
      </c>
      <c r="H593" s="9">
        <v>789</v>
      </c>
      <c r="I593" s="9">
        <v>772</v>
      </c>
      <c r="J593" s="78">
        <v>793.42149532710289</v>
      </c>
      <c r="K593" s="9">
        <f t="shared" si="54"/>
        <v>773.90640870066727</v>
      </c>
      <c r="L593" s="9">
        <v>2000</v>
      </c>
      <c r="M593" s="9">
        <v>2000</v>
      </c>
      <c r="N593" s="9">
        <f t="shared" si="55"/>
        <v>0</v>
      </c>
      <c r="O593" s="9">
        <f t="shared" si="56"/>
        <v>0</v>
      </c>
      <c r="P593" s="9">
        <f t="shared" si="57"/>
        <v>0</v>
      </c>
    </row>
    <row r="594" spans="5:16">
      <c r="E594" s="2">
        <f t="shared" si="58"/>
        <v>273.14999999999998</v>
      </c>
      <c r="F594" s="2">
        <v>569</v>
      </c>
      <c r="G594" s="2">
        <f t="shared" si="59"/>
        <v>311.14999999999998</v>
      </c>
      <c r="H594" s="9">
        <v>789</v>
      </c>
      <c r="I594" s="9">
        <v>772</v>
      </c>
      <c r="J594" s="78">
        <v>793.42149532710289</v>
      </c>
      <c r="K594" s="9">
        <f t="shared" si="54"/>
        <v>773.91616276941431</v>
      </c>
      <c r="L594" s="9">
        <v>2000</v>
      </c>
      <c r="M594" s="9">
        <v>2000</v>
      </c>
      <c r="N594" s="9">
        <f t="shared" si="55"/>
        <v>0</v>
      </c>
      <c r="O594" s="9">
        <f t="shared" si="56"/>
        <v>0</v>
      </c>
      <c r="P594" s="9">
        <f t="shared" si="57"/>
        <v>0</v>
      </c>
    </row>
    <row r="595" spans="5:16">
      <c r="E595" s="2">
        <f t="shared" si="58"/>
        <v>273.14999999999998</v>
      </c>
      <c r="F595" s="2">
        <v>570</v>
      </c>
      <c r="G595" s="2">
        <f t="shared" si="59"/>
        <v>311.14999999999998</v>
      </c>
      <c r="H595" s="9">
        <v>789</v>
      </c>
      <c r="I595" s="9">
        <v>772</v>
      </c>
      <c r="J595" s="78">
        <v>793.42149532710289</v>
      </c>
      <c r="K595" s="9">
        <f t="shared" si="54"/>
        <v>773.92584147351977</v>
      </c>
      <c r="L595" s="9">
        <v>2000</v>
      </c>
      <c r="M595" s="9">
        <v>2000</v>
      </c>
      <c r="N595" s="9">
        <f t="shared" si="55"/>
        <v>0</v>
      </c>
      <c r="O595" s="9">
        <f t="shared" si="56"/>
        <v>0</v>
      </c>
      <c r="P595" s="9">
        <f t="shared" si="57"/>
        <v>0</v>
      </c>
    </row>
    <row r="596" spans="5:16">
      <c r="E596" s="2">
        <f t="shared" si="58"/>
        <v>273.14999999999998</v>
      </c>
      <c r="F596" s="2">
        <v>571</v>
      </c>
      <c r="G596" s="2">
        <f t="shared" si="59"/>
        <v>311.14999999999998</v>
      </c>
      <c r="H596" s="9">
        <v>789</v>
      </c>
      <c r="I596" s="9">
        <v>772</v>
      </c>
      <c r="J596" s="78">
        <v>793.42149532710289</v>
      </c>
      <c r="K596" s="9">
        <f t="shared" si="54"/>
        <v>773.93544568307743</v>
      </c>
      <c r="L596" s="9">
        <v>2000</v>
      </c>
      <c r="M596" s="9">
        <v>2000</v>
      </c>
      <c r="N596" s="9">
        <f t="shared" si="55"/>
        <v>0</v>
      </c>
      <c r="O596" s="9">
        <f t="shared" si="56"/>
        <v>0</v>
      </c>
      <c r="P596" s="9">
        <f t="shared" si="57"/>
        <v>0</v>
      </c>
    </row>
    <row r="597" spans="5:16">
      <c r="E597" s="2">
        <f t="shared" si="58"/>
        <v>273.14999999999998</v>
      </c>
      <c r="F597" s="2">
        <v>572</v>
      </c>
      <c r="G597" s="2">
        <f t="shared" si="59"/>
        <v>311.14999999999998</v>
      </c>
      <c r="H597" s="9">
        <v>789</v>
      </c>
      <c r="I597" s="9">
        <v>772</v>
      </c>
      <c r="J597" s="78">
        <v>793.42149532710289</v>
      </c>
      <c r="K597" s="9">
        <f t="shared" si="54"/>
        <v>773.94497625483916</v>
      </c>
      <c r="L597" s="9">
        <v>2000</v>
      </c>
      <c r="M597" s="9">
        <v>2000</v>
      </c>
      <c r="N597" s="9">
        <f t="shared" si="55"/>
        <v>0</v>
      </c>
      <c r="O597" s="9">
        <f t="shared" si="56"/>
        <v>0</v>
      </c>
      <c r="P597" s="9">
        <f t="shared" si="57"/>
        <v>0</v>
      </c>
    </row>
    <row r="598" spans="5:16">
      <c r="E598" s="2">
        <f t="shared" si="58"/>
        <v>273.14999999999998</v>
      </c>
      <c r="F598" s="2">
        <v>573</v>
      </c>
      <c r="G598" s="2">
        <f t="shared" si="59"/>
        <v>311.14999999999998</v>
      </c>
      <c r="H598" s="9">
        <v>789</v>
      </c>
      <c r="I598" s="9">
        <v>772</v>
      </c>
      <c r="J598" s="78">
        <v>793.42149532710289</v>
      </c>
      <c r="K598" s="9">
        <f t="shared" si="54"/>
        <v>773.9544340324685</v>
      </c>
      <c r="L598" s="9">
        <v>2000</v>
      </c>
      <c r="M598" s="9">
        <v>2000</v>
      </c>
      <c r="N598" s="9">
        <f t="shared" si="55"/>
        <v>0</v>
      </c>
      <c r="O598" s="9">
        <f t="shared" si="56"/>
        <v>0</v>
      </c>
      <c r="P598" s="9">
        <f t="shared" si="57"/>
        <v>0</v>
      </c>
    </row>
    <row r="599" spans="5:16">
      <c r="E599" s="2">
        <f t="shared" si="58"/>
        <v>273.14999999999998</v>
      </c>
      <c r="F599" s="2">
        <v>574</v>
      </c>
      <c r="G599" s="2">
        <f t="shared" si="59"/>
        <v>311.14999999999998</v>
      </c>
      <c r="H599" s="9">
        <v>789</v>
      </c>
      <c r="I599" s="9">
        <v>772</v>
      </c>
      <c r="J599" s="78">
        <v>793.42149532710289</v>
      </c>
      <c r="K599" s="9">
        <f t="shared" si="54"/>
        <v>773.9638198467909</v>
      </c>
      <c r="L599" s="9">
        <v>2000</v>
      </c>
      <c r="M599" s="9">
        <v>2000</v>
      </c>
      <c r="N599" s="9">
        <f t="shared" si="55"/>
        <v>0</v>
      </c>
      <c r="O599" s="9">
        <f t="shared" si="56"/>
        <v>0</v>
      </c>
      <c r="P599" s="9">
        <f t="shared" si="57"/>
        <v>0</v>
      </c>
    </row>
    <row r="600" spans="5:16">
      <c r="E600" s="2">
        <f t="shared" si="58"/>
        <v>273.14999999999998</v>
      </c>
      <c r="F600" s="2">
        <v>575</v>
      </c>
      <c r="G600" s="2">
        <f t="shared" si="59"/>
        <v>311.14999999999998</v>
      </c>
      <c r="H600" s="9">
        <v>789</v>
      </c>
      <c r="I600" s="9">
        <v>772</v>
      </c>
      <c r="J600" s="78">
        <v>793.42149532710289</v>
      </c>
      <c r="K600" s="9">
        <f t="shared" si="54"/>
        <v>773.973134516036</v>
      </c>
      <c r="L600" s="9">
        <v>2000</v>
      </c>
      <c r="M600" s="9">
        <v>2000</v>
      </c>
      <c r="N600" s="9">
        <f t="shared" si="55"/>
        <v>0</v>
      </c>
      <c r="O600" s="9">
        <f t="shared" si="56"/>
        <v>0</v>
      </c>
      <c r="P600" s="9">
        <f t="shared" si="57"/>
        <v>0</v>
      </c>
    </row>
    <row r="601" spans="5:16">
      <c r="E601" s="2">
        <f t="shared" si="58"/>
        <v>273.14999999999998</v>
      </c>
      <c r="F601" s="2">
        <v>576</v>
      </c>
      <c r="G601" s="2">
        <f t="shared" si="59"/>
        <v>311.14999999999998</v>
      </c>
      <c r="H601" s="9">
        <v>789</v>
      </c>
      <c r="I601" s="9">
        <v>772</v>
      </c>
      <c r="J601" s="78">
        <v>793.42149532710289</v>
      </c>
      <c r="K601" s="9">
        <f t="shared" si="54"/>
        <v>773.9823788460759</v>
      </c>
      <c r="L601" s="9">
        <v>2000</v>
      </c>
      <c r="M601" s="9">
        <v>2000</v>
      </c>
      <c r="N601" s="9">
        <f t="shared" si="55"/>
        <v>0</v>
      </c>
      <c r="O601" s="9">
        <f t="shared" si="56"/>
        <v>0</v>
      </c>
      <c r="P601" s="9">
        <f t="shared" si="57"/>
        <v>0</v>
      </c>
    </row>
    <row r="602" spans="5:16">
      <c r="E602" s="2">
        <f t="shared" si="58"/>
        <v>273.14999999999998</v>
      </c>
      <c r="F602" s="2">
        <v>577</v>
      </c>
      <c r="G602" s="2">
        <f t="shared" si="59"/>
        <v>311.14999999999998</v>
      </c>
      <c r="H602" s="9">
        <v>789</v>
      </c>
      <c r="I602" s="9">
        <v>772</v>
      </c>
      <c r="J602" s="78">
        <v>793.42149532710289</v>
      </c>
      <c r="K602" s="9">
        <f t="shared" si="54"/>
        <v>773.99155363065756</v>
      </c>
      <c r="L602" s="9">
        <v>2000</v>
      </c>
      <c r="M602" s="9">
        <v>2000</v>
      </c>
      <c r="N602" s="9">
        <f t="shared" si="55"/>
        <v>0</v>
      </c>
      <c r="O602" s="9">
        <f t="shared" si="56"/>
        <v>0</v>
      </c>
      <c r="P602" s="9">
        <f t="shared" si="57"/>
        <v>0</v>
      </c>
    </row>
    <row r="603" spans="5:16">
      <c r="E603" s="2">
        <f t="shared" si="58"/>
        <v>273.14999999999998</v>
      </c>
      <c r="F603" s="2">
        <v>578</v>
      </c>
      <c r="G603" s="2">
        <f t="shared" si="59"/>
        <v>311.14999999999998</v>
      </c>
      <c r="H603" s="9">
        <v>789</v>
      </c>
      <c r="I603" s="9">
        <v>772</v>
      </c>
      <c r="J603" s="78">
        <v>793.42149532710289</v>
      </c>
      <c r="K603" s="9">
        <f t="shared" si="54"/>
        <v>774.0006596516298</v>
      </c>
      <c r="L603" s="9">
        <v>2000</v>
      </c>
      <c r="M603" s="9">
        <v>2000</v>
      </c>
      <c r="N603" s="9">
        <f t="shared" si="55"/>
        <v>0</v>
      </c>
      <c r="O603" s="9">
        <f t="shared" si="56"/>
        <v>0</v>
      </c>
      <c r="P603" s="9">
        <f t="shared" si="57"/>
        <v>0</v>
      </c>
    </row>
    <row r="604" spans="5:16">
      <c r="E604" s="2">
        <f t="shared" si="58"/>
        <v>273.14999999999998</v>
      </c>
      <c r="F604" s="2">
        <v>579</v>
      </c>
      <c r="G604" s="2">
        <f t="shared" si="59"/>
        <v>311.14999999999998</v>
      </c>
      <c r="H604" s="9">
        <v>789</v>
      </c>
      <c r="I604" s="9">
        <v>772</v>
      </c>
      <c r="J604" s="78">
        <v>793.42149532710289</v>
      </c>
      <c r="K604" s="9">
        <f t="shared" si="54"/>
        <v>774.00969767916558</v>
      </c>
      <c r="L604" s="9">
        <v>2000</v>
      </c>
      <c r="M604" s="9">
        <v>2000</v>
      </c>
      <c r="N604" s="9">
        <f t="shared" si="55"/>
        <v>0</v>
      </c>
      <c r="O604" s="9">
        <f t="shared" si="56"/>
        <v>0</v>
      </c>
      <c r="P604" s="9">
        <f t="shared" si="57"/>
        <v>0</v>
      </c>
    </row>
    <row r="605" spans="5:16">
      <c r="E605" s="2">
        <f t="shared" si="58"/>
        <v>273.14999999999998</v>
      </c>
      <c r="F605" s="2">
        <v>580</v>
      </c>
      <c r="G605" s="2">
        <f t="shared" si="59"/>
        <v>311.14999999999998</v>
      </c>
      <c r="H605" s="9">
        <v>789</v>
      </c>
      <c r="I605" s="9">
        <v>772</v>
      </c>
      <c r="J605" s="78">
        <v>793.42149532710289</v>
      </c>
      <c r="K605" s="9">
        <f t="shared" si="54"/>
        <v>774.01866847197925</v>
      </c>
      <c r="L605" s="9">
        <v>2000</v>
      </c>
      <c r="M605" s="9">
        <v>2000</v>
      </c>
      <c r="N605" s="9">
        <f t="shared" si="55"/>
        <v>0</v>
      </c>
      <c r="O605" s="9">
        <f t="shared" si="56"/>
        <v>0</v>
      </c>
      <c r="P605" s="9">
        <f t="shared" si="57"/>
        <v>0</v>
      </c>
    </row>
    <row r="606" spans="5:16">
      <c r="E606" s="2">
        <f t="shared" si="58"/>
        <v>273.14999999999998</v>
      </c>
      <c r="F606" s="2">
        <v>581</v>
      </c>
      <c r="G606" s="2">
        <f t="shared" si="59"/>
        <v>311.14999999999998</v>
      </c>
      <c r="H606" s="9">
        <v>789</v>
      </c>
      <c r="I606" s="9">
        <v>772</v>
      </c>
      <c r="J606" s="78">
        <v>793.42149532710289</v>
      </c>
      <c r="K606" s="9">
        <f t="shared" si="54"/>
        <v>774.02757277753835</v>
      </c>
      <c r="L606" s="9">
        <v>2000</v>
      </c>
      <c r="M606" s="9">
        <v>2000</v>
      </c>
      <c r="N606" s="9">
        <f t="shared" si="55"/>
        <v>0</v>
      </c>
      <c r="O606" s="9">
        <f t="shared" si="56"/>
        <v>0</v>
      </c>
      <c r="P606" s="9">
        <f t="shared" si="57"/>
        <v>0</v>
      </c>
    </row>
    <row r="607" spans="5:16">
      <c r="E607" s="2">
        <f t="shared" si="58"/>
        <v>273.14999999999998</v>
      </c>
      <c r="F607" s="2">
        <v>582</v>
      </c>
      <c r="G607" s="2">
        <f t="shared" si="59"/>
        <v>311.14999999999998</v>
      </c>
      <c r="H607" s="9">
        <v>789</v>
      </c>
      <c r="I607" s="9">
        <v>772</v>
      </c>
      <c r="J607" s="78">
        <v>793.42149532710289</v>
      </c>
      <c r="K607" s="9">
        <f t="shared" si="54"/>
        <v>774.03641133227177</v>
      </c>
      <c r="L607" s="9">
        <v>2000</v>
      </c>
      <c r="M607" s="9">
        <v>2000</v>
      </c>
      <c r="N607" s="9">
        <f t="shared" si="55"/>
        <v>0</v>
      </c>
      <c r="O607" s="9">
        <f t="shared" si="56"/>
        <v>0</v>
      </c>
      <c r="P607" s="9">
        <f t="shared" si="57"/>
        <v>0</v>
      </c>
    </row>
    <row r="608" spans="5:16">
      <c r="E608" s="2">
        <f t="shared" si="58"/>
        <v>273.14999999999998</v>
      </c>
      <c r="F608" s="2">
        <v>583</v>
      </c>
      <c r="G608" s="2">
        <f t="shared" si="59"/>
        <v>311.14999999999998</v>
      </c>
      <c r="H608" s="9">
        <v>789</v>
      </c>
      <c r="I608" s="9">
        <v>772</v>
      </c>
      <c r="J608" s="78">
        <v>793.42149532710289</v>
      </c>
      <c r="K608" s="9">
        <f t="shared" si="54"/>
        <v>774.04518486177278</v>
      </c>
      <c r="L608" s="9">
        <v>2000</v>
      </c>
      <c r="M608" s="9">
        <v>2000</v>
      </c>
      <c r="N608" s="9">
        <f t="shared" si="55"/>
        <v>0</v>
      </c>
      <c r="O608" s="9">
        <f t="shared" si="56"/>
        <v>0</v>
      </c>
      <c r="P608" s="9">
        <f t="shared" si="57"/>
        <v>0</v>
      </c>
    </row>
    <row r="609" spans="5:16">
      <c r="E609" s="2">
        <f t="shared" si="58"/>
        <v>273.14999999999998</v>
      </c>
      <c r="F609" s="2">
        <v>584</v>
      </c>
      <c r="G609" s="2">
        <f t="shared" si="59"/>
        <v>311.14999999999998</v>
      </c>
      <c r="H609" s="9">
        <v>789</v>
      </c>
      <c r="I609" s="9">
        <v>772</v>
      </c>
      <c r="J609" s="78">
        <v>793.42149532710289</v>
      </c>
      <c r="K609" s="9">
        <f t="shared" si="54"/>
        <v>774.053894080997</v>
      </c>
      <c r="L609" s="9">
        <v>2000</v>
      </c>
      <c r="M609" s="9">
        <v>2000</v>
      </c>
      <c r="N609" s="9">
        <f t="shared" si="55"/>
        <v>0</v>
      </c>
      <c r="O609" s="9">
        <f t="shared" si="56"/>
        <v>0</v>
      </c>
      <c r="P609" s="9">
        <f t="shared" si="57"/>
        <v>0</v>
      </c>
    </row>
    <row r="610" spans="5:16">
      <c r="E610" s="2">
        <f t="shared" si="58"/>
        <v>273.14999999999998</v>
      </c>
      <c r="F610" s="2">
        <v>585</v>
      </c>
      <c r="G610" s="2">
        <f t="shared" si="59"/>
        <v>311.14999999999998</v>
      </c>
      <c r="H610" s="9">
        <v>789</v>
      </c>
      <c r="I610" s="9">
        <v>772</v>
      </c>
      <c r="J610" s="78">
        <v>793.42149532710289</v>
      </c>
      <c r="K610" s="9">
        <f t="shared" si="54"/>
        <v>774.06253969445731</v>
      </c>
      <c r="L610" s="9">
        <v>2000</v>
      </c>
      <c r="M610" s="9">
        <v>2000</v>
      </c>
      <c r="N610" s="9">
        <f t="shared" si="55"/>
        <v>0</v>
      </c>
      <c r="O610" s="9">
        <f t="shared" si="56"/>
        <v>0</v>
      </c>
      <c r="P610" s="9">
        <f t="shared" si="57"/>
        <v>0</v>
      </c>
    </row>
    <row r="611" spans="5:16">
      <c r="E611" s="2">
        <f t="shared" si="58"/>
        <v>273.14999999999998</v>
      </c>
      <c r="F611" s="2">
        <v>586</v>
      </c>
      <c r="G611" s="2">
        <f t="shared" si="59"/>
        <v>311.14999999999998</v>
      </c>
      <c r="H611" s="9">
        <v>789</v>
      </c>
      <c r="I611" s="9">
        <v>772</v>
      </c>
      <c r="J611" s="78">
        <v>793.42149532710289</v>
      </c>
      <c r="K611" s="9">
        <f t="shared" si="54"/>
        <v>774.07112239641344</v>
      </c>
      <c r="L611" s="9">
        <v>2000</v>
      </c>
      <c r="M611" s="9">
        <v>2000</v>
      </c>
      <c r="N611" s="9">
        <f t="shared" si="55"/>
        <v>0</v>
      </c>
      <c r="O611" s="9">
        <f t="shared" si="56"/>
        <v>0</v>
      </c>
      <c r="P611" s="9">
        <f t="shared" si="57"/>
        <v>0</v>
      </c>
    </row>
    <row r="612" spans="5:16">
      <c r="E612" s="2">
        <f t="shared" si="58"/>
        <v>273.14999999999998</v>
      </c>
      <c r="F612" s="2">
        <v>587</v>
      </c>
      <c r="G612" s="2">
        <f t="shared" si="59"/>
        <v>311.14999999999998</v>
      </c>
      <c r="H612" s="9">
        <v>789</v>
      </c>
      <c r="I612" s="9">
        <v>772</v>
      </c>
      <c r="J612" s="78">
        <v>793.42149532710289</v>
      </c>
      <c r="K612" s="9">
        <f t="shared" si="54"/>
        <v>774.0796428710579</v>
      </c>
      <c r="L612" s="9">
        <v>2000</v>
      </c>
      <c r="M612" s="9">
        <v>2000</v>
      </c>
      <c r="N612" s="9">
        <f t="shared" si="55"/>
        <v>0</v>
      </c>
      <c r="O612" s="9">
        <f t="shared" si="56"/>
        <v>0</v>
      </c>
      <c r="P612" s="9">
        <f t="shared" si="57"/>
        <v>0</v>
      </c>
    </row>
    <row r="613" spans="5:16">
      <c r="E613" s="2">
        <f t="shared" si="58"/>
        <v>273.14999999999998</v>
      </c>
      <c r="F613" s="2">
        <v>588</v>
      </c>
      <c r="G613" s="2">
        <f t="shared" si="59"/>
        <v>311.14999999999998</v>
      </c>
      <c r="H613" s="9">
        <v>789</v>
      </c>
      <c r="I613" s="9">
        <v>772</v>
      </c>
      <c r="J613" s="78">
        <v>793.42149532710289</v>
      </c>
      <c r="K613" s="9">
        <f t="shared" si="54"/>
        <v>774.08810179269801</v>
      </c>
      <c r="L613" s="9">
        <v>2000</v>
      </c>
      <c r="M613" s="9">
        <v>2000</v>
      </c>
      <c r="N613" s="9">
        <f t="shared" si="55"/>
        <v>0</v>
      </c>
      <c r="O613" s="9">
        <f t="shared" si="56"/>
        <v>0</v>
      </c>
      <c r="P613" s="9">
        <f t="shared" si="57"/>
        <v>0</v>
      </c>
    </row>
    <row r="614" spans="5:16">
      <c r="E614" s="2">
        <f t="shared" si="58"/>
        <v>273.14999999999998</v>
      </c>
      <c r="F614" s="2">
        <v>589</v>
      </c>
      <c r="G614" s="2">
        <f t="shared" si="59"/>
        <v>311.14999999999998</v>
      </c>
      <c r="H614" s="9">
        <v>789</v>
      </c>
      <c r="I614" s="9">
        <v>772</v>
      </c>
      <c r="J614" s="78">
        <v>793.42149532710289</v>
      </c>
      <c r="K614" s="9">
        <f t="shared" si="54"/>
        <v>774.09649982593317</v>
      </c>
      <c r="L614" s="9">
        <v>2000</v>
      </c>
      <c r="M614" s="9">
        <v>2000</v>
      </c>
      <c r="N614" s="9">
        <f t="shared" si="55"/>
        <v>0</v>
      </c>
      <c r="O614" s="9">
        <f t="shared" si="56"/>
        <v>0</v>
      </c>
      <c r="P614" s="9">
        <f t="shared" si="57"/>
        <v>0</v>
      </c>
    </row>
    <row r="615" spans="5:16">
      <c r="E615" s="2">
        <f t="shared" si="58"/>
        <v>273.14999999999998</v>
      </c>
      <c r="F615" s="2">
        <v>590</v>
      </c>
      <c r="G615" s="2">
        <f t="shared" si="59"/>
        <v>311.14999999999998</v>
      </c>
      <c r="H615" s="9">
        <v>789</v>
      </c>
      <c r="I615" s="9">
        <v>772</v>
      </c>
      <c r="J615" s="78">
        <v>793.42149532710289</v>
      </c>
      <c r="K615" s="9">
        <f t="shared" si="54"/>
        <v>774.10483762582976</v>
      </c>
      <c r="L615" s="9">
        <v>2000</v>
      </c>
      <c r="M615" s="9">
        <v>2000</v>
      </c>
      <c r="N615" s="9">
        <f t="shared" si="55"/>
        <v>0</v>
      </c>
      <c r="O615" s="9">
        <f t="shared" si="56"/>
        <v>0</v>
      </c>
      <c r="P615" s="9">
        <f t="shared" si="57"/>
        <v>0</v>
      </c>
    </row>
    <row r="616" spans="5:16">
      <c r="E616" s="2">
        <f t="shared" si="58"/>
        <v>273.14999999999998</v>
      </c>
      <c r="F616" s="2">
        <v>591</v>
      </c>
      <c r="G616" s="2">
        <f t="shared" si="59"/>
        <v>311.14999999999998</v>
      </c>
      <c r="H616" s="9">
        <v>789</v>
      </c>
      <c r="I616" s="9">
        <v>772</v>
      </c>
      <c r="J616" s="78">
        <v>793.42149532710289</v>
      </c>
      <c r="K616" s="9">
        <f t="shared" si="54"/>
        <v>774.11311583809095</v>
      </c>
      <c r="L616" s="9">
        <v>2000</v>
      </c>
      <c r="M616" s="9">
        <v>2000</v>
      </c>
      <c r="N616" s="9">
        <f t="shared" si="55"/>
        <v>0</v>
      </c>
      <c r="O616" s="9">
        <f t="shared" si="56"/>
        <v>0</v>
      </c>
      <c r="P616" s="9">
        <f t="shared" si="57"/>
        <v>0</v>
      </c>
    </row>
    <row r="617" spans="5:16">
      <c r="E617" s="2">
        <f t="shared" si="58"/>
        <v>273.14999999999998</v>
      </c>
      <c r="F617" s="2">
        <v>592</v>
      </c>
      <c r="G617" s="2">
        <f t="shared" si="59"/>
        <v>311.14999999999998</v>
      </c>
      <c r="H617" s="9">
        <v>789</v>
      </c>
      <c r="I617" s="9">
        <v>772</v>
      </c>
      <c r="J617" s="78">
        <v>793.42149532710289</v>
      </c>
      <c r="K617" s="9">
        <f t="shared" si="54"/>
        <v>774.12133509922319</v>
      </c>
      <c r="L617" s="9">
        <v>2000</v>
      </c>
      <c r="M617" s="9">
        <v>2000</v>
      </c>
      <c r="N617" s="9">
        <f t="shared" si="55"/>
        <v>0</v>
      </c>
      <c r="O617" s="9">
        <f t="shared" si="56"/>
        <v>0</v>
      </c>
      <c r="P617" s="9">
        <f t="shared" si="57"/>
        <v>0</v>
      </c>
    </row>
    <row r="618" spans="5:16">
      <c r="E618" s="2">
        <f t="shared" si="58"/>
        <v>273.14999999999998</v>
      </c>
      <c r="F618" s="2">
        <v>593</v>
      </c>
      <c r="G618" s="2">
        <f t="shared" si="59"/>
        <v>311.14999999999998</v>
      </c>
      <c r="H618" s="9">
        <v>789</v>
      </c>
      <c r="I618" s="9">
        <v>772</v>
      </c>
      <c r="J618" s="78">
        <v>793.42149532710289</v>
      </c>
      <c r="K618" s="9">
        <f t="shared" si="54"/>
        <v>774.12949603670017</v>
      </c>
      <c r="L618" s="9">
        <v>2000</v>
      </c>
      <c r="M618" s="9">
        <v>2000</v>
      </c>
      <c r="N618" s="9">
        <f t="shared" si="55"/>
        <v>0</v>
      </c>
      <c r="O618" s="9">
        <f t="shared" si="56"/>
        <v>0</v>
      </c>
      <c r="P618" s="9">
        <f t="shared" si="57"/>
        <v>0</v>
      </c>
    </row>
    <row r="619" spans="5:16">
      <c r="E619" s="2">
        <f t="shared" si="58"/>
        <v>273.14999999999998</v>
      </c>
      <c r="F619" s="2">
        <v>594</v>
      </c>
      <c r="G619" s="2">
        <f t="shared" si="59"/>
        <v>311.14999999999998</v>
      </c>
      <c r="H619" s="9">
        <v>789</v>
      </c>
      <c r="I619" s="9">
        <v>772</v>
      </c>
      <c r="J619" s="78">
        <v>793.42149532710289</v>
      </c>
      <c r="K619" s="9">
        <f t="shared" si="54"/>
        <v>774.13759926912167</v>
      </c>
      <c r="L619" s="9">
        <v>2000</v>
      </c>
      <c r="M619" s="9">
        <v>2000</v>
      </c>
      <c r="N619" s="9">
        <f t="shared" si="55"/>
        <v>0</v>
      </c>
      <c r="O619" s="9">
        <f t="shared" si="56"/>
        <v>0</v>
      </c>
      <c r="P619" s="9">
        <f t="shared" si="57"/>
        <v>0</v>
      </c>
    </row>
    <row r="620" spans="5:16">
      <c r="E620" s="2">
        <f t="shared" si="58"/>
        <v>273.14999999999998</v>
      </c>
      <c r="F620" s="2">
        <v>595</v>
      </c>
      <c r="G620" s="2">
        <f t="shared" si="59"/>
        <v>311.14999999999998</v>
      </c>
      <c r="H620" s="9">
        <v>789</v>
      </c>
      <c r="I620" s="9">
        <v>772</v>
      </c>
      <c r="J620" s="78">
        <v>793.42149532710289</v>
      </c>
      <c r="K620" s="9">
        <f t="shared" si="54"/>
        <v>774.14564540637014</v>
      </c>
      <c r="L620" s="9">
        <v>2000</v>
      </c>
      <c r="M620" s="9">
        <v>2000</v>
      </c>
      <c r="N620" s="9">
        <f t="shared" si="55"/>
        <v>0</v>
      </c>
      <c r="O620" s="9">
        <f t="shared" si="56"/>
        <v>0</v>
      </c>
      <c r="P620" s="9">
        <f t="shared" si="57"/>
        <v>0</v>
      </c>
    </row>
    <row r="621" spans="5:16">
      <c r="E621" s="2">
        <f t="shared" si="58"/>
        <v>273.14999999999998</v>
      </c>
      <c r="F621" s="2">
        <v>596</v>
      </c>
      <c r="G621" s="2">
        <f t="shared" si="59"/>
        <v>311.14999999999998</v>
      </c>
      <c r="H621" s="9">
        <v>789</v>
      </c>
      <c r="I621" s="9">
        <v>772</v>
      </c>
      <c r="J621" s="78">
        <v>793.42149532710289</v>
      </c>
      <c r="K621" s="9">
        <f t="shared" si="54"/>
        <v>774.15363504976392</v>
      </c>
      <c r="L621" s="9">
        <v>2000</v>
      </c>
      <c r="M621" s="9">
        <v>2000</v>
      </c>
      <c r="N621" s="9">
        <f t="shared" si="55"/>
        <v>0</v>
      </c>
      <c r="O621" s="9">
        <f t="shared" si="56"/>
        <v>0</v>
      </c>
      <c r="P621" s="9">
        <f t="shared" si="57"/>
        <v>0</v>
      </c>
    </row>
    <row r="622" spans="5:16">
      <c r="E622" s="2">
        <f t="shared" si="58"/>
        <v>273.14999999999998</v>
      </c>
      <c r="F622" s="2">
        <v>597</v>
      </c>
      <c r="G622" s="2">
        <f t="shared" si="59"/>
        <v>311.14999999999998</v>
      </c>
      <c r="H622" s="9">
        <v>789</v>
      </c>
      <c r="I622" s="9">
        <v>772</v>
      </c>
      <c r="J622" s="78">
        <v>793.42149532710289</v>
      </c>
      <c r="K622" s="9">
        <f t="shared" si="54"/>
        <v>774.16156879220694</v>
      </c>
      <c r="L622" s="9">
        <v>2000</v>
      </c>
      <c r="M622" s="9">
        <v>2000</v>
      </c>
      <c r="N622" s="9">
        <f t="shared" si="55"/>
        <v>0</v>
      </c>
      <c r="O622" s="9">
        <f t="shared" si="56"/>
        <v>0</v>
      </c>
      <c r="P622" s="9">
        <f t="shared" si="57"/>
        <v>0</v>
      </c>
    </row>
    <row r="623" spans="5:16">
      <c r="E623" s="2">
        <f t="shared" si="58"/>
        <v>273.14999999999998</v>
      </c>
      <c r="F623" s="2">
        <v>598</v>
      </c>
      <c r="G623" s="2">
        <f t="shared" si="59"/>
        <v>311.14999999999998</v>
      </c>
      <c r="H623" s="9">
        <v>789</v>
      </c>
      <c r="I623" s="9">
        <v>772</v>
      </c>
      <c r="J623" s="78">
        <v>793.42149532710289</v>
      </c>
      <c r="K623" s="9">
        <f t="shared" si="54"/>
        <v>774.16944721833522</v>
      </c>
      <c r="L623" s="9">
        <v>2000</v>
      </c>
      <c r="M623" s="9">
        <v>2000</v>
      </c>
      <c r="N623" s="9">
        <f t="shared" si="55"/>
        <v>0</v>
      </c>
      <c r="O623" s="9">
        <f t="shared" si="56"/>
        <v>0</v>
      </c>
      <c r="P623" s="9">
        <f t="shared" si="57"/>
        <v>0</v>
      </c>
    </row>
    <row r="624" spans="5:16">
      <c r="E624" s="2">
        <f t="shared" si="58"/>
        <v>273.14999999999998</v>
      </c>
      <c r="F624" s="2">
        <v>599</v>
      </c>
      <c r="G624" s="2">
        <f t="shared" si="59"/>
        <v>311.14999999999998</v>
      </c>
      <c r="H624" s="9">
        <v>789</v>
      </c>
      <c r="I624" s="9">
        <v>772</v>
      </c>
      <c r="J624" s="78">
        <v>793.42149532710289</v>
      </c>
      <c r="K624" s="9">
        <f t="shared" si="54"/>
        <v>774.17727090466065</v>
      </c>
      <c r="L624" s="9">
        <v>2000</v>
      </c>
      <c r="M624" s="9">
        <v>2000</v>
      </c>
      <c r="N624" s="9">
        <f t="shared" si="55"/>
        <v>0</v>
      </c>
      <c r="O624" s="9">
        <f t="shared" si="56"/>
        <v>0</v>
      </c>
      <c r="P624" s="9">
        <f t="shared" si="57"/>
        <v>0</v>
      </c>
    </row>
    <row r="625" spans="5:16">
      <c r="E625" s="2">
        <f t="shared" si="58"/>
        <v>273.14999999999998</v>
      </c>
      <c r="F625" s="2">
        <v>600</v>
      </c>
      <c r="G625" s="2">
        <f t="shared" si="59"/>
        <v>311.14999999999998</v>
      </c>
      <c r="H625" s="9">
        <v>789</v>
      </c>
      <c r="I625" s="9">
        <v>772</v>
      </c>
      <c r="J625" s="78">
        <v>793.42149532710289</v>
      </c>
      <c r="K625" s="9">
        <f t="shared" si="54"/>
        <v>774.18504041971153</v>
      </c>
      <c r="L625" s="9">
        <v>2000</v>
      </c>
      <c r="M625" s="9">
        <v>2000</v>
      </c>
      <c r="N625" s="9">
        <f t="shared" si="55"/>
        <v>0</v>
      </c>
      <c r="O625" s="9">
        <f t="shared" si="56"/>
        <v>0</v>
      </c>
      <c r="P625" s="9">
        <f t="shared" si="57"/>
        <v>0</v>
      </c>
    </row>
    <row r="626" spans="5:16">
      <c r="E626" s="2">
        <f t="shared" si="58"/>
        <v>273.14999999999998</v>
      </c>
      <c r="F626" s="2">
        <v>601</v>
      </c>
      <c r="G626" s="2">
        <f t="shared" si="59"/>
        <v>311.14999999999998</v>
      </c>
      <c r="H626" s="9">
        <v>789</v>
      </c>
      <c r="I626" s="9">
        <v>772</v>
      </c>
      <c r="J626" s="78">
        <v>793.42149532710289</v>
      </c>
      <c r="K626" s="9">
        <f t="shared" si="54"/>
        <v>774.19275632417032</v>
      </c>
      <c r="L626" s="9">
        <v>2000</v>
      </c>
      <c r="M626" s="9">
        <v>2000</v>
      </c>
      <c r="N626" s="9">
        <f t="shared" si="55"/>
        <v>0</v>
      </c>
      <c r="O626" s="9">
        <f t="shared" si="56"/>
        <v>0</v>
      </c>
      <c r="P626" s="9">
        <f t="shared" si="57"/>
        <v>0</v>
      </c>
    </row>
    <row r="627" spans="5:16">
      <c r="E627" s="2">
        <f t="shared" si="58"/>
        <v>273.14999999999998</v>
      </c>
      <c r="F627" s="2">
        <v>602</v>
      </c>
      <c r="G627" s="2">
        <f t="shared" si="59"/>
        <v>311.14999999999998</v>
      </c>
      <c r="H627" s="9">
        <v>789</v>
      </c>
      <c r="I627" s="9">
        <v>772</v>
      </c>
      <c r="J627" s="78">
        <v>793.42149532710289</v>
      </c>
      <c r="K627" s="9">
        <f t="shared" si="54"/>
        <v>774.20041917100866</v>
      </c>
      <c r="L627" s="9">
        <v>2000</v>
      </c>
      <c r="M627" s="9">
        <v>2000</v>
      </c>
      <c r="N627" s="9">
        <f t="shared" si="55"/>
        <v>0</v>
      </c>
      <c r="O627" s="9">
        <f t="shared" si="56"/>
        <v>0</v>
      </c>
      <c r="P627" s="9">
        <f t="shared" si="57"/>
        <v>0</v>
      </c>
    </row>
    <row r="628" spans="5:16">
      <c r="E628" s="2">
        <f t="shared" si="58"/>
        <v>273.14999999999998</v>
      </c>
      <c r="F628" s="2">
        <v>603</v>
      </c>
      <c r="G628" s="2">
        <f t="shared" si="59"/>
        <v>311.14999999999998</v>
      </c>
      <c r="H628" s="9">
        <v>789</v>
      </c>
      <c r="I628" s="9">
        <v>772</v>
      </c>
      <c r="J628" s="78">
        <v>793.42149532710289</v>
      </c>
      <c r="K628" s="9">
        <f t="shared" si="54"/>
        <v>774.20802950561927</v>
      </c>
      <c r="L628" s="9">
        <v>2000</v>
      </c>
      <c r="M628" s="9">
        <v>2000</v>
      </c>
      <c r="N628" s="9">
        <f t="shared" si="55"/>
        <v>0</v>
      </c>
      <c r="O628" s="9">
        <f t="shared" si="56"/>
        <v>0</v>
      </c>
      <c r="P628" s="9">
        <f t="shared" si="57"/>
        <v>0</v>
      </c>
    </row>
    <row r="629" spans="5:16">
      <c r="E629" s="2">
        <f t="shared" si="58"/>
        <v>273.14999999999998</v>
      </c>
      <c r="F629" s="2">
        <v>604</v>
      </c>
      <c r="G629" s="2">
        <f t="shared" si="59"/>
        <v>311.14999999999998</v>
      </c>
      <c r="H629" s="9">
        <v>789</v>
      </c>
      <c r="I629" s="9">
        <v>772</v>
      </c>
      <c r="J629" s="78">
        <v>793.42149532710289</v>
      </c>
      <c r="K629" s="9">
        <f t="shared" si="54"/>
        <v>774.21558786594528</v>
      </c>
      <c r="L629" s="9">
        <v>2000</v>
      </c>
      <c r="M629" s="9">
        <v>2000</v>
      </c>
      <c r="N629" s="9">
        <f t="shared" si="55"/>
        <v>0</v>
      </c>
      <c r="O629" s="9">
        <f t="shared" si="56"/>
        <v>0</v>
      </c>
      <c r="P629" s="9">
        <f t="shared" si="57"/>
        <v>0</v>
      </c>
    </row>
    <row r="630" spans="5:16">
      <c r="E630" s="2">
        <f t="shared" si="58"/>
        <v>273.14999999999998</v>
      </c>
      <c r="F630" s="2">
        <v>605</v>
      </c>
      <c r="G630" s="2">
        <f t="shared" si="59"/>
        <v>311.14999999999998</v>
      </c>
      <c r="H630" s="9">
        <v>789</v>
      </c>
      <c r="I630" s="9">
        <v>772</v>
      </c>
      <c r="J630" s="78">
        <v>793.42149532710289</v>
      </c>
      <c r="K630" s="9">
        <f t="shared" si="54"/>
        <v>774.2230947826074</v>
      </c>
      <c r="L630" s="9">
        <v>2000</v>
      </c>
      <c r="M630" s="9">
        <v>2000</v>
      </c>
      <c r="N630" s="9">
        <f t="shared" si="55"/>
        <v>0</v>
      </c>
      <c r="O630" s="9">
        <f t="shared" si="56"/>
        <v>0</v>
      </c>
      <c r="P630" s="9">
        <f t="shared" si="57"/>
        <v>0</v>
      </c>
    </row>
    <row r="631" spans="5:16">
      <c r="E631" s="2">
        <f t="shared" si="58"/>
        <v>273.14999999999998</v>
      </c>
      <c r="F631" s="2">
        <v>606</v>
      </c>
      <c r="G631" s="2">
        <f t="shared" si="59"/>
        <v>311.14999999999998</v>
      </c>
      <c r="H631" s="9">
        <v>789</v>
      </c>
      <c r="I631" s="9">
        <v>772</v>
      </c>
      <c r="J631" s="78">
        <v>793.42149532710289</v>
      </c>
      <c r="K631" s="9">
        <f t="shared" si="54"/>
        <v>774.23055077902757</v>
      </c>
      <c r="L631" s="9">
        <v>2000</v>
      </c>
      <c r="M631" s="9">
        <v>2000</v>
      </c>
      <c r="N631" s="9">
        <f t="shared" si="55"/>
        <v>0</v>
      </c>
      <c r="O631" s="9">
        <f t="shared" si="56"/>
        <v>0</v>
      </c>
      <c r="P631" s="9">
        <f t="shared" si="57"/>
        <v>0</v>
      </c>
    </row>
    <row r="632" spans="5:16">
      <c r="E632" s="2">
        <f t="shared" si="58"/>
        <v>273.14999999999998</v>
      </c>
      <c r="F632" s="2">
        <v>607</v>
      </c>
      <c r="G632" s="2">
        <f t="shared" si="59"/>
        <v>311.14999999999998</v>
      </c>
      <c r="H632" s="9">
        <v>789</v>
      </c>
      <c r="I632" s="9">
        <v>772</v>
      </c>
      <c r="J632" s="78">
        <v>793.42149532710289</v>
      </c>
      <c r="K632" s="9">
        <f t="shared" si="54"/>
        <v>774.23795637155104</v>
      </c>
      <c r="L632" s="9">
        <v>2000</v>
      </c>
      <c r="M632" s="9">
        <v>2000</v>
      </c>
      <c r="N632" s="9">
        <f t="shared" si="55"/>
        <v>0</v>
      </c>
      <c r="O632" s="9">
        <f t="shared" si="56"/>
        <v>0</v>
      </c>
      <c r="P632" s="9">
        <f t="shared" si="57"/>
        <v>0</v>
      </c>
    </row>
    <row r="633" spans="5:16">
      <c r="E633" s="2">
        <f t="shared" si="58"/>
        <v>273.14999999999998</v>
      </c>
      <c r="F633" s="2">
        <v>608</v>
      </c>
      <c r="G633" s="2">
        <f t="shared" si="59"/>
        <v>311.14999999999998</v>
      </c>
      <c r="H633" s="9">
        <v>789</v>
      </c>
      <c r="I633" s="9">
        <v>772</v>
      </c>
      <c r="J633" s="78">
        <v>793.42149532710289</v>
      </c>
      <c r="K633" s="9">
        <f t="shared" si="54"/>
        <v>774.24531206956544</v>
      </c>
      <c r="L633" s="9">
        <v>2000</v>
      </c>
      <c r="M633" s="9">
        <v>2000</v>
      </c>
      <c r="N633" s="9">
        <f t="shared" si="55"/>
        <v>0</v>
      </c>
      <c r="O633" s="9">
        <f t="shared" si="56"/>
        <v>0</v>
      </c>
      <c r="P633" s="9">
        <f t="shared" si="57"/>
        <v>0</v>
      </c>
    </row>
    <row r="634" spans="5:16">
      <c r="E634" s="2">
        <f t="shared" si="58"/>
        <v>273.14999999999998</v>
      </c>
      <c r="F634" s="2">
        <v>609</v>
      </c>
      <c r="G634" s="2">
        <f t="shared" si="59"/>
        <v>311.14999999999998</v>
      </c>
      <c r="H634" s="9">
        <v>789</v>
      </c>
      <c r="I634" s="9">
        <v>772</v>
      </c>
      <c r="J634" s="78">
        <v>793.42149532710289</v>
      </c>
      <c r="K634" s="9">
        <f t="shared" ref="K634:K697" si="60">J634+((I634-H634)*((E634-F634)/(G634-F634)))</f>
        <v>774.2526183756172</v>
      </c>
      <c r="L634" s="9">
        <v>2000</v>
      </c>
      <c r="M634" s="9">
        <v>2000</v>
      </c>
      <c r="N634" s="9">
        <f t="shared" ref="N634:N697" si="61">C634*(SQRT(K634/I634))*(H634/J634)*(L634/M634)</f>
        <v>0</v>
      </c>
      <c r="O634" s="9">
        <f t="shared" ref="O634:O697" si="62">N634*J634/24</f>
        <v>0</v>
      </c>
      <c r="P634" s="9">
        <f t="shared" ref="P634:P697" si="63">N634/159</f>
        <v>0</v>
      </c>
    </row>
    <row r="635" spans="5:16">
      <c r="E635" s="2">
        <f t="shared" si="58"/>
        <v>273.14999999999998</v>
      </c>
      <c r="F635" s="2">
        <v>610</v>
      </c>
      <c r="G635" s="2">
        <f t="shared" si="59"/>
        <v>311.14999999999998</v>
      </c>
      <c r="H635" s="9">
        <v>789</v>
      </c>
      <c r="I635" s="9">
        <v>772</v>
      </c>
      <c r="J635" s="78">
        <v>793.42149532710289</v>
      </c>
      <c r="K635" s="9">
        <f t="shared" si="60"/>
        <v>774.2598757855269</v>
      </c>
      <c r="L635" s="9">
        <v>2000</v>
      </c>
      <c r="M635" s="9">
        <v>2000</v>
      </c>
      <c r="N635" s="9">
        <f t="shared" si="61"/>
        <v>0</v>
      </c>
      <c r="O635" s="9">
        <f t="shared" si="62"/>
        <v>0</v>
      </c>
      <c r="P635" s="9">
        <f t="shared" si="63"/>
        <v>0</v>
      </c>
    </row>
    <row r="636" spans="5:16">
      <c r="E636" s="2">
        <f t="shared" si="58"/>
        <v>273.14999999999998</v>
      </c>
      <c r="F636" s="2">
        <v>611</v>
      </c>
      <c r="G636" s="2">
        <f t="shared" si="59"/>
        <v>311.14999999999998</v>
      </c>
      <c r="H636" s="9">
        <v>789</v>
      </c>
      <c r="I636" s="9">
        <v>772</v>
      </c>
      <c r="J636" s="78">
        <v>793.42149532710289</v>
      </c>
      <c r="K636" s="9">
        <f t="shared" si="60"/>
        <v>774.26708478850026</v>
      </c>
      <c r="L636" s="9">
        <v>2000</v>
      </c>
      <c r="M636" s="9">
        <v>2000</v>
      </c>
      <c r="N636" s="9">
        <f t="shared" si="61"/>
        <v>0</v>
      </c>
      <c r="O636" s="9">
        <f t="shared" si="62"/>
        <v>0</v>
      </c>
      <c r="P636" s="9">
        <f t="shared" si="63"/>
        <v>0</v>
      </c>
    </row>
    <row r="637" spans="5:16">
      <c r="E637" s="2">
        <f t="shared" si="58"/>
        <v>273.14999999999998</v>
      </c>
      <c r="F637" s="2">
        <v>612</v>
      </c>
      <c r="G637" s="2">
        <f t="shared" si="59"/>
        <v>311.14999999999998</v>
      </c>
      <c r="H637" s="9">
        <v>789</v>
      </c>
      <c r="I637" s="9">
        <v>772</v>
      </c>
      <c r="J637" s="78">
        <v>793.42149532710289</v>
      </c>
      <c r="K637" s="9">
        <f t="shared" si="60"/>
        <v>774.27424586723919</v>
      </c>
      <c r="L637" s="9">
        <v>2000</v>
      </c>
      <c r="M637" s="9">
        <v>2000</v>
      </c>
      <c r="N637" s="9">
        <f t="shared" si="61"/>
        <v>0</v>
      </c>
      <c r="O637" s="9">
        <f t="shared" si="62"/>
        <v>0</v>
      </c>
      <c r="P637" s="9">
        <f t="shared" si="63"/>
        <v>0</v>
      </c>
    </row>
    <row r="638" spans="5:16">
      <c r="E638" s="2">
        <f t="shared" si="58"/>
        <v>273.14999999999998</v>
      </c>
      <c r="F638" s="2">
        <v>613</v>
      </c>
      <c r="G638" s="2">
        <f t="shared" si="59"/>
        <v>311.14999999999998</v>
      </c>
      <c r="H638" s="9">
        <v>789</v>
      </c>
      <c r="I638" s="9">
        <v>772</v>
      </c>
      <c r="J638" s="78">
        <v>793.42149532710289</v>
      </c>
      <c r="K638" s="9">
        <f t="shared" si="60"/>
        <v>774.28135949804869</v>
      </c>
      <c r="L638" s="9">
        <v>2000</v>
      </c>
      <c r="M638" s="9">
        <v>2000</v>
      </c>
      <c r="N638" s="9">
        <f t="shared" si="61"/>
        <v>0</v>
      </c>
      <c r="O638" s="9">
        <f t="shared" si="62"/>
        <v>0</v>
      </c>
      <c r="P638" s="9">
        <f t="shared" si="63"/>
        <v>0</v>
      </c>
    </row>
    <row r="639" spans="5:16">
      <c r="E639" s="2">
        <f t="shared" si="58"/>
        <v>273.14999999999998</v>
      </c>
      <c r="F639" s="2">
        <v>614</v>
      </c>
      <c r="G639" s="2">
        <f t="shared" si="59"/>
        <v>311.14999999999998</v>
      </c>
      <c r="H639" s="9">
        <v>789</v>
      </c>
      <c r="I639" s="9">
        <v>772</v>
      </c>
      <c r="J639" s="78">
        <v>793.42149532710289</v>
      </c>
      <c r="K639" s="9">
        <f t="shared" si="60"/>
        <v>774.28842615094311</v>
      </c>
      <c r="L639" s="9">
        <v>2000</v>
      </c>
      <c r="M639" s="9">
        <v>2000</v>
      </c>
      <c r="N639" s="9">
        <f t="shared" si="61"/>
        <v>0</v>
      </c>
      <c r="O639" s="9">
        <f t="shared" si="62"/>
        <v>0</v>
      </c>
      <c r="P639" s="9">
        <f t="shared" si="63"/>
        <v>0</v>
      </c>
    </row>
    <row r="640" spans="5:16">
      <c r="E640" s="2">
        <f t="shared" si="58"/>
        <v>273.14999999999998</v>
      </c>
      <c r="F640" s="2">
        <v>615</v>
      </c>
      <c r="G640" s="2">
        <f t="shared" si="59"/>
        <v>311.14999999999998</v>
      </c>
      <c r="H640" s="9">
        <v>789</v>
      </c>
      <c r="I640" s="9">
        <v>772</v>
      </c>
      <c r="J640" s="78">
        <v>793.42149532710289</v>
      </c>
      <c r="K640" s="9">
        <f t="shared" si="60"/>
        <v>774.29544628974895</v>
      </c>
      <c r="L640" s="9">
        <v>2000</v>
      </c>
      <c r="M640" s="9">
        <v>2000</v>
      </c>
      <c r="N640" s="9">
        <f t="shared" si="61"/>
        <v>0</v>
      </c>
      <c r="O640" s="9">
        <f t="shared" si="62"/>
        <v>0</v>
      </c>
      <c r="P640" s="9">
        <f t="shared" si="63"/>
        <v>0</v>
      </c>
    </row>
    <row r="641" spans="5:16">
      <c r="E641" s="2">
        <f t="shared" si="58"/>
        <v>273.14999999999998</v>
      </c>
      <c r="F641" s="2">
        <v>616</v>
      </c>
      <c r="G641" s="2">
        <f t="shared" si="59"/>
        <v>311.14999999999998</v>
      </c>
      <c r="H641" s="9">
        <v>789</v>
      </c>
      <c r="I641" s="9">
        <v>772</v>
      </c>
      <c r="J641" s="78">
        <v>793.42149532710289</v>
      </c>
      <c r="K641" s="9">
        <f t="shared" si="60"/>
        <v>774.30242037220705</v>
      </c>
      <c r="L641" s="9">
        <v>2000</v>
      </c>
      <c r="M641" s="9">
        <v>2000</v>
      </c>
      <c r="N641" s="9">
        <f t="shared" si="61"/>
        <v>0</v>
      </c>
      <c r="O641" s="9">
        <f t="shared" si="62"/>
        <v>0</v>
      </c>
      <c r="P641" s="9">
        <f t="shared" si="63"/>
        <v>0</v>
      </c>
    </row>
    <row r="642" spans="5:16">
      <c r="E642" s="2">
        <f t="shared" si="58"/>
        <v>273.14999999999998</v>
      </c>
      <c r="F642" s="2">
        <v>617</v>
      </c>
      <c r="G642" s="2">
        <f t="shared" si="59"/>
        <v>311.14999999999998</v>
      </c>
      <c r="H642" s="9">
        <v>789</v>
      </c>
      <c r="I642" s="9">
        <v>772</v>
      </c>
      <c r="J642" s="78">
        <v>793.42149532710289</v>
      </c>
      <c r="K642" s="9">
        <f t="shared" si="60"/>
        <v>774.30934885007161</v>
      </c>
      <c r="L642" s="9">
        <v>2000</v>
      </c>
      <c r="M642" s="9">
        <v>2000</v>
      </c>
      <c r="N642" s="9">
        <f t="shared" si="61"/>
        <v>0</v>
      </c>
      <c r="O642" s="9">
        <f t="shared" si="62"/>
        <v>0</v>
      </c>
      <c r="P642" s="9">
        <f t="shared" si="63"/>
        <v>0</v>
      </c>
    </row>
    <row r="643" spans="5:16">
      <c r="E643" s="2">
        <f t="shared" si="58"/>
        <v>273.14999999999998</v>
      </c>
      <c r="F643" s="2">
        <v>618</v>
      </c>
      <c r="G643" s="2">
        <f t="shared" si="59"/>
        <v>311.14999999999998</v>
      </c>
      <c r="H643" s="9">
        <v>789</v>
      </c>
      <c r="I643" s="9">
        <v>772</v>
      </c>
      <c r="J643" s="78">
        <v>793.42149532710289</v>
      </c>
      <c r="K643" s="9">
        <f t="shared" si="60"/>
        <v>774.31623216920821</v>
      </c>
      <c r="L643" s="9">
        <v>2000</v>
      </c>
      <c r="M643" s="9">
        <v>2000</v>
      </c>
      <c r="N643" s="9">
        <f t="shared" si="61"/>
        <v>0</v>
      </c>
      <c r="O643" s="9">
        <f t="shared" si="62"/>
        <v>0</v>
      </c>
      <c r="P643" s="9">
        <f t="shared" si="63"/>
        <v>0</v>
      </c>
    </row>
    <row r="644" spans="5:16">
      <c r="E644" s="2">
        <f t="shared" si="58"/>
        <v>273.14999999999998</v>
      </c>
      <c r="F644" s="2">
        <v>619</v>
      </c>
      <c r="G644" s="2">
        <f t="shared" si="59"/>
        <v>311.14999999999998</v>
      </c>
      <c r="H644" s="9">
        <v>789</v>
      </c>
      <c r="I644" s="9">
        <v>772</v>
      </c>
      <c r="J644" s="78">
        <v>793.42149532710289</v>
      </c>
      <c r="K644" s="9">
        <f t="shared" si="60"/>
        <v>774.32307076968857</v>
      </c>
      <c r="L644" s="9">
        <v>2000</v>
      </c>
      <c r="M644" s="9">
        <v>2000</v>
      </c>
      <c r="N644" s="9">
        <f t="shared" si="61"/>
        <v>0</v>
      </c>
      <c r="O644" s="9">
        <f t="shared" si="62"/>
        <v>0</v>
      </c>
      <c r="P644" s="9">
        <f t="shared" si="63"/>
        <v>0</v>
      </c>
    </row>
    <row r="645" spans="5:16">
      <c r="E645" s="2">
        <f t="shared" si="58"/>
        <v>273.14999999999998</v>
      </c>
      <c r="F645" s="2">
        <v>620</v>
      </c>
      <c r="G645" s="2">
        <f t="shared" si="59"/>
        <v>311.14999999999998</v>
      </c>
      <c r="H645" s="9">
        <v>789</v>
      </c>
      <c r="I645" s="9">
        <v>772</v>
      </c>
      <c r="J645" s="78">
        <v>793.42149532710289</v>
      </c>
      <c r="K645" s="9">
        <f t="shared" si="60"/>
        <v>774.32986508588544</v>
      </c>
      <c r="L645" s="9">
        <v>2000</v>
      </c>
      <c r="M645" s="9">
        <v>2000</v>
      </c>
      <c r="N645" s="9">
        <f t="shared" si="61"/>
        <v>0</v>
      </c>
      <c r="O645" s="9">
        <f t="shared" si="62"/>
        <v>0</v>
      </c>
      <c r="P645" s="9">
        <f t="shared" si="63"/>
        <v>0</v>
      </c>
    </row>
    <row r="646" spans="5:16">
      <c r="E646" s="2">
        <f t="shared" si="58"/>
        <v>273.14999999999998</v>
      </c>
      <c r="F646" s="2">
        <v>621</v>
      </c>
      <c r="G646" s="2">
        <f t="shared" si="59"/>
        <v>311.14999999999998</v>
      </c>
      <c r="H646" s="9">
        <v>789</v>
      </c>
      <c r="I646" s="9">
        <v>772</v>
      </c>
      <c r="J646" s="78">
        <v>793.42149532710289</v>
      </c>
      <c r="K646" s="9">
        <f t="shared" si="60"/>
        <v>774.33661554656396</v>
      </c>
      <c r="L646" s="9">
        <v>2000</v>
      </c>
      <c r="M646" s="9">
        <v>2000</v>
      </c>
      <c r="N646" s="9">
        <f t="shared" si="61"/>
        <v>0</v>
      </c>
      <c r="O646" s="9">
        <f t="shared" si="62"/>
        <v>0</v>
      </c>
      <c r="P646" s="9">
        <f t="shared" si="63"/>
        <v>0</v>
      </c>
    </row>
    <row r="647" spans="5:16">
      <c r="E647" s="2">
        <f t="shared" si="58"/>
        <v>273.14999999999998</v>
      </c>
      <c r="F647" s="2">
        <v>622</v>
      </c>
      <c r="G647" s="2">
        <f t="shared" si="59"/>
        <v>311.14999999999998</v>
      </c>
      <c r="H647" s="9">
        <v>789</v>
      </c>
      <c r="I647" s="9">
        <v>772</v>
      </c>
      <c r="J647" s="78">
        <v>793.42149532710289</v>
      </c>
      <c r="K647" s="9">
        <f t="shared" si="60"/>
        <v>774.34332257497158</v>
      </c>
      <c r="L647" s="9">
        <v>2000</v>
      </c>
      <c r="M647" s="9">
        <v>2000</v>
      </c>
      <c r="N647" s="9">
        <f t="shared" si="61"/>
        <v>0</v>
      </c>
      <c r="O647" s="9">
        <f t="shared" si="62"/>
        <v>0</v>
      </c>
      <c r="P647" s="9">
        <f t="shared" si="63"/>
        <v>0</v>
      </c>
    </row>
    <row r="648" spans="5:16">
      <c r="E648" s="2">
        <f t="shared" si="58"/>
        <v>273.14999999999998</v>
      </c>
      <c r="F648" s="2">
        <v>623</v>
      </c>
      <c r="G648" s="2">
        <f t="shared" si="59"/>
        <v>311.14999999999998</v>
      </c>
      <c r="H648" s="9">
        <v>789</v>
      </c>
      <c r="I648" s="9">
        <v>772</v>
      </c>
      <c r="J648" s="78">
        <v>793.42149532710289</v>
      </c>
      <c r="K648" s="9">
        <f t="shared" si="60"/>
        <v>774.34998658892744</v>
      </c>
      <c r="L648" s="9">
        <v>2000</v>
      </c>
      <c r="M648" s="9">
        <v>2000</v>
      </c>
      <c r="N648" s="9">
        <f t="shared" si="61"/>
        <v>0</v>
      </c>
      <c r="O648" s="9">
        <f t="shared" si="62"/>
        <v>0</v>
      </c>
      <c r="P648" s="9">
        <f t="shared" si="63"/>
        <v>0</v>
      </c>
    </row>
    <row r="649" spans="5:16">
      <c r="E649" s="2">
        <f t="shared" ref="E649:E712" si="64">D649+273.15</f>
        <v>273.14999999999998</v>
      </c>
      <c r="F649" s="2">
        <v>624</v>
      </c>
      <c r="G649" s="2">
        <f t="shared" ref="G649:G712" si="65">38+273.15</f>
        <v>311.14999999999998</v>
      </c>
      <c r="H649" s="9">
        <v>789</v>
      </c>
      <c r="I649" s="9">
        <v>772</v>
      </c>
      <c r="J649" s="78">
        <v>793.42149532710289</v>
      </c>
      <c r="K649" s="9">
        <f t="shared" si="60"/>
        <v>774.35660800090818</v>
      </c>
      <c r="L649" s="9">
        <v>2000</v>
      </c>
      <c r="M649" s="9">
        <v>2000</v>
      </c>
      <c r="N649" s="9">
        <f t="shared" si="61"/>
        <v>0</v>
      </c>
      <c r="O649" s="9">
        <f t="shared" si="62"/>
        <v>0</v>
      </c>
      <c r="P649" s="9">
        <f t="shared" si="63"/>
        <v>0</v>
      </c>
    </row>
    <row r="650" spans="5:16">
      <c r="E650" s="2">
        <f t="shared" si="64"/>
        <v>273.14999999999998</v>
      </c>
      <c r="F650" s="2">
        <v>625</v>
      </c>
      <c r="G650" s="2">
        <f t="shared" si="65"/>
        <v>311.14999999999998</v>
      </c>
      <c r="H650" s="9">
        <v>789</v>
      </c>
      <c r="I650" s="9">
        <v>772</v>
      </c>
      <c r="J650" s="78">
        <v>793.42149532710289</v>
      </c>
      <c r="K650" s="9">
        <f t="shared" si="60"/>
        <v>774.36318721813359</v>
      </c>
      <c r="L650" s="9">
        <v>2000</v>
      </c>
      <c r="M650" s="9">
        <v>2000</v>
      </c>
      <c r="N650" s="9">
        <f t="shared" si="61"/>
        <v>0</v>
      </c>
      <c r="O650" s="9">
        <f t="shared" si="62"/>
        <v>0</v>
      </c>
      <c r="P650" s="9">
        <f t="shared" si="63"/>
        <v>0</v>
      </c>
    </row>
    <row r="651" spans="5:16">
      <c r="E651" s="2">
        <f t="shared" si="64"/>
        <v>273.14999999999998</v>
      </c>
      <c r="F651" s="2">
        <v>626</v>
      </c>
      <c r="G651" s="2">
        <f t="shared" si="65"/>
        <v>311.14999999999998</v>
      </c>
      <c r="H651" s="9">
        <v>789</v>
      </c>
      <c r="I651" s="9">
        <v>772</v>
      </c>
      <c r="J651" s="78">
        <v>793.42149532710289</v>
      </c>
      <c r="K651" s="9">
        <f t="shared" si="60"/>
        <v>774.36972464265</v>
      </c>
      <c r="L651" s="9">
        <v>2000</v>
      </c>
      <c r="M651" s="9">
        <v>2000</v>
      </c>
      <c r="N651" s="9">
        <f t="shared" si="61"/>
        <v>0</v>
      </c>
      <c r="O651" s="9">
        <f t="shared" si="62"/>
        <v>0</v>
      </c>
      <c r="P651" s="9">
        <f t="shared" si="63"/>
        <v>0</v>
      </c>
    </row>
    <row r="652" spans="5:16">
      <c r="E652" s="2">
        <f t="shared" si="64"/>
        <v>273.14999999999998</v>
      </c>
      <c r="F652" s="2">
        <v>627</v>
      </c>
      <c r="G652" s="2">
        <f t="shared" si="65"/>
        <v>311.14999999999998</v>
      </c>
      <c r="H652" s="9">
        <v>789</v>
      </c>
      <c r="I652" s="9">
        <v>772</v>
      </c>
      <c r="J652" s="78">
        <v>793.42149532710289</v>
      </c>
      <c r="K652" s="9">
        <f t="shared" si="60"/>
        <v>774.37622067141194</v>
      </c>
      <c r="L652" s="9">
        <v>2000</v>
      </c>
      <c r="M652" s="9">
        <v>2000</v>
      </c>
      <c r="N652" s="9">
        <f t="shared" si="61"/>
        <v>0</v>
      </c>
      <c r="O652" s="9">
        <f t="shared" si="62"/>
        <v>0</v>
      </c>
      <c r="P652" s="9">
        <f t="shared" si="63"/>
        <v>0</v>
      </c>
    </row>
    <row r="653" spans="5:16">
      <c r="E653" s="2">
        <f t="shared" si="64"/>
        <v>273.14999999999998</v>
      </c>
      <c r="F653" s="2">
        <v>628</v>
      </c>
      <c r="G653" s="2">
        <f t="shared" si="65"/>
        <v>311.14999999999998</v>
      </c>
      <c r="H653" s="9">
        <v>789</v>
      </c>
      <c r="I653" s="9">
        <v>772</v>
      </c>
      <c r="J653" s="78">
        <v>793.42149532710289</v>
      </c>
      <c r="K653" s="9">
        <f t="shared" si="60"/>
        <v>774.38267569636275</v>
      </c>
      <c r="L653" s="9">
        <v>2000</v>
      </c>
      <c r="M653" s="9">
        <v>2000</v>
      </c>
      <c r="N653" s="9">
        <f t="shared" si="61"/>
        <v>0</v>
      </c>
      <c r="O653" s="9">
        <f t="shared" si="62"/>
        <v>0</v>
      </c>
      <c r="P653" s="9">
        <f t="shared" si="63"/>
        <v>0</v>
      </c>
    </row>
    <row r="654" spans="5:16">
      <c r="E654" s="2">
        <f t="shared" si="64"/>
        <v>273.14999999999998</v>
      </c>
      <c r="F654" s="2">
        <v>629</v>
      </c>
      <c r="G654" s="2">
        <f t="shared" si="65"/>
        <v>311.14999999999998</v>
      </c>
      <c r="H654" s="9">
        <v>789</v>
      </c>
      <c r="I654" s="9">
        <v>772</v>
      </c>
      <c r="J654" s="78">
        <v>793.42149532710289</v>
      </c>
      <c r="K654" s="9">
        <f t="shared" si="60"/>
        <v>774.38909010451357</v>
      </c>
      <c r="L654" s="9">
        <v>2000</v>
      </c>
      <c r="M654" s="9">
        <v>2000</v>
      </c>
      <c r="N654" s="9">
        <f t="shared" si="61"/>
        <v>0</v>
      </c>
      <c r="O654" s="9">
        <f t="shared" si="62"/>
        <v>0</v>
      </c>
      <c r="P654" s="9">
        <f t="shared" si="63"/>
        <v>0</v>
      </c>
    </row>
    <row r="655" spans="5:16">
      <c r="E655" s="2">
        <f t="shared" si="64"/>
        <v>273.14999999999998</v>
      </c>
      <c r="F655" s="2">
        <v>630</v>
      </c>
      <c r="G655" s="2">
        <f t="shared" si="65"/>
        <v>311.14999999999998</v>
      </c>
      <c r="H655" s="9">
        <v>789</v>
      </c>
      <c r="I655" s="9">
        <v>772</v>
      </c>
      <c r="J655" s="78">
        <v>793.42149532710289</v>
      </c>
      <c r="K655" s="9">
        <f t="shared" si="60"/>
        <v>774.3954642780202</v>
      </c>
      <c r="L655" s="9">
        <v>2000</v>
      </c>
      <c r="M655" s="9">
        <v>2000</v>
      </c>
      <c r="N655" s="9">
        <f t="shared" si="61"/>
        <v>0</v>
      </c>
      <c r="O655" s="9">
        <f t="shared" si="62"/>
        <v>0</v>
      </c>
      <c r="P655" s="9">
        <f t="shared" si="63"/>
        <v>0</v>
      </c>
    </row>
    <row r="656" spans="5:16">
      <c r="E656" s="2">
        <f t="shared" si="64"/>
        <v>273.14999999999998</v>
      </c>
      <c r="F656" s="2">
        <v>631</v>
      </c>
      <c r="G656" s="2">
        <f t="shared" si="65"/>
        <v>311.14999999999998</v>
      </c>
      <c r="H656" s="9">
        <v>789</v>
      </c>
      <c r="I656" s="9">
        <v>772</v>
      </c>
      <c r="J656" s="78">
        <v>793.42149532710289</v>
      </c>
      <c r="K656" s="9">
        <f t="shared" si="60"/>
        <v>774.40179859425939</v>
      </c>
      <c r="L656" s="9">
        <v>2000</v>
      </c>
      <c r="M656" s="9">
        <v>2000</v>
      </c>
      <c r="N656" s="9">
        <f t="shared" si="61"/>
        <v>0</v>
      </c>
      <c r="O656" s="9">
        <f t="shared" si="62"/>
        <v>0</v>
      </c>
      <c r="P656" s="9">
        <f t="shared" si="63"/>
        <v>0</v>
      </c>
    </row>
    <row r="657" spans="5:16">
      <c r="E657" s="2">
        <f t="shared" si="64"/>
        <v>273.14999999999998</v>
      </c>
      <c r="F657" s="2">
        <v>632</v>
      </c>
      <c r="G657" s="2">
        <f t="shared" si="65"/>
        <v>311.14999999999998</v>
      </c>
      <c r="H657" s="9">
        <v>789</v>
      </c>
      <c r="I657" s="9">
        <v>772</v>
      </c>
      <c r="J657" s="78">
        <v>793.42149532710289</v>
      </c>
      <c r="K657" s="9">
        <f t="shared" si="60"/>
        <v>774.40809342590296</v>
      </c>
      <c r="L657" s="9">
        <v>2000</v>
      </c>
      <c r="M657" s="9">
        <v>2000</v>
      </c>
      <c r="N657" s="9">
        <f t="shared" si="61"/>
        <v>0</v>
      </c>
      <c r="O657" s="9">
        <f t="shared" si="62"/>
        <v>0</v>
      </c>
      <c r="P657" s="9">
        <f t="shared" si="63"/>
        <v>0</v>
      </c>
    </row>
    <row r="658" spans="5:16">
      <c r="E658" s="2">
        <f t="shared" si="64"/>
        <v>273.14999999999998</v>
      </c>
      <c r="F658" s="2">
        <v>633</v>
      </c>
      <c r="G658" s="2">
        <f t="shared" si="65"/>
        <v>311.14999999999998</v>
      </c>
      <c r="H658" s="9">
        <v>789</v>
      </c>
      <c r="I658" s="9">
        <v>772</v>
      </c>
      <c r="J658" s="78">
        <v>793.42149532710289</v>
      </c>
      <c r="K658" s="9">
        <f t="shared" si="60"/>
        <v>774.41434914099136</v>
      </c>
      <c r="L658" s="9">
        <v>2000</v>
      </c>
      <c r="M658" s="9">
        <v>2000</v>
      </c>
      <c r="N658" s="9">
        <f t="shared" si="61"/>
        <v>0</v>
      </c>
      <c r="O658" s="9">
        <f t="shared" si="62"/>
        <v>0</v>
      </c>
      <c r="P658" s="9">
        <f t="shared" si="63"/>
        <v>0</v>
      </c>
    </row>
    <row r="659" spans="5:16">
      <c r="E659" s="2">
        <f t="shared" si="64"/>
        <v>273.14999999999998</v>
      </c>
      <c r="F659" s="2">
        <v>634</v>
      </c>
      <c r="G659" s="2">
        <f t="shared" si="65"/>
        <v>311.14999999999998</v>
      </c>
      <c r="H659" s="9">
        <v>789</v>
      </c>
      <c r="I659" s="9">
        <v>772</v>
      </c>
      <c r="J659" s="78">
        <v>793.42149532710289</v>
      </c>
      <c r="K659" s="9">
        <f t="shared" si="60"/>
        <v>774.42056610300506</v>
      </c>
      <c r="L659" s="9">
        <v>2000</v>
      </c>
      <c r="M659" s="9">
        <v>2000</v>
      </c>
      <c r="N659" s="9">
        <f t="shared" si="61"/>
        <v>0</v>
      </c>
      <c r="O659" s="9">
        <f t="shared" si="62"/>
        <v>0</v>
      </c>
      <c r="P659" s="9">
        <f t="shared" si="63"/>
        <v>0</v>
      </c>
    </row>
    <row r="660" spans="5:16">
      <c r="E660" s="2">
        <f t="shared" si="64"/>
        <v>273.14999999999998</v>
      </c>
      <c r="F660" s="2">
        <v>635</v>
      </c>
      <c r="G660" s="2">
        <f t="shared" si="65"/>
        <v>311.14999999999998</v>
      </c>
      <c r="H660" s="9">
        <v>789</v>
      </c>
      <c r="I660" s="9">
        <v>772</v>
      </c>
      <c r="J660" s="78">
        <v>793.42149532710289</v>
      </c>
      <c r="K660" s="9">
        <f t="shared" si="60"/>
        <v>774.42674467093491</v>
      </c>
      <c r="L660" s="9">
        <v>2000</v>
      </c>
      <c r="M660" s="9">
        <v>2000</v>
      </c>
      <c r="N660" s="9">
        <f t="shared" si="61"/>
        <v>0</v>
      </c>
      <c r="O660" s="9">
        <f t="shared" si="62"/>
        <v>0</v>
      </c>
      <c r="P660" s="9">
        <f t="shared" si="63"/>
        <v>0</v>
      </c>
    </row>
    <row r="661" spans="5:16">
      <c r="E661" s="2">
        <f t="shared" si="64"/>
        <v>273.14999999999998</v>
      </c>
      <c r="F661" s="2">
        <v>636</v>
      </c>
      <c r="G661" s="2">
        <f t="shared" si="65"/>
        <v>311.14999999999998</v>
      </c>
      <c r="H661" s="9">
        <v>789</v>
      </c>
      <c r="I661" s="9">
        <v>772</v>
      </c>
      <c r="J661" s="78">
        <v>793.42149532710289</v>
      </c>
      <c r="K661" s="9">
        <f t="shared" si="60"/>
        <v>774.43288519935163</v>
      </c>
      <c r="L661" s="9">
        <v>2000</v>
      </c>
      <c r="M661" s="9">
        <v>2000</v>
      </c>
      <c r="N661" s="9">
        <f t="shared" si="61"/>
        <v>0</v>
      </c>
      <c r="O661" s="9">
        <f t="shared" si="62"/>
        <v>0</v>
      </c>
      <c r="P661" s="9">
        <f t="shared" si="63"/>
        <v>0</v>
      </c>
    </row>
    <row r="662" spans="5:16">
      <c r="E662" s="2">
        <f t="shared" si="64"/>
        <v>273.14999999999998</v>
      </c>
      <c r="F662" s="2">
        <v>637</v>
      </c>
      <c r="G662" s="2">
        <f t="shared" si="65"/>
        <v>311.14999999999998</v>
      </c>
      <c r="H662" s="9">
        <v>789</v>
      </c>
      <c r="I662" s="9">
        <v>772</v>
      </c>
      <c r="J662" s="78">
        <v>793.42149532710289</v>
      </c>
      <c r="K662" s="9">
        <f t="shared" si="60"/>
        <v>774.4389880384731</v>
      </c>
      <c r="L662" s="9">
        <v>2000</v>
      </c>
      <c r="M662" s="9">
        <v>2000</v>
      </c>
      <c r="N662" s="9">
        <f t="shared" si="61"/>
        <v>0</v>
      </c>
      <c r="O662" s="9">
        <f t="shared" si="62"/>
        <v>0</v>
      </c>
      <c r="P662" s="9">
        <f t="shared" si="63"/>
        <v>0</v>
      </c>
    </row>
    <row r="663" spans="5:16">
      <c r="E663" s="2">
        <f t="shared" si="64"/>
        <v>273.14999999999998</v>
      </c>
      <c r="F663" s="2">
        <v>638</v>
      </c>
      <c r="G663" s="2">
        <f t="shared" si="65"/>
        <v>311.14999999999998</v>
      </c>
      <c r="H663" s="9">
        <v>789</v>
      </c>
      <c r="I663" s="9">
        <v>772</v>
      </c>
      <c r="J663" s="78">
        <v>793.42149532710289</v>
      </c>
      <c r="K663" s="9">
        <f t="shared" si="60"/>
        <v>774.44505353423153</v>
      </c>
      <c r="L663" s="9">
        <v>2000</v>
      </c>
      <c r="M663" s="9">
        <v>2000</v>
      </c>
      <c r="N663" s="9">
        <f t="shared" si="61"/>
        <v>0</v>
      </c>
      <c r="O663" s="9">
        <f t="shared" si="62"/>
        <v>0</v>
      </c>
      <c r="P663" s="9">
        <f t="shared" si="63"/>
        <v>0</v>
      </c>
    </row>
    <row r="664" spans="5:16">
      <c r="E664" s="2">
        <f t="shared" si="64"/>
        <v>273.14999999999998</v>
      </c>
      <c r="F664" s="2">
        <v>639</v>
      </c>
      <c r="G664" s="2">
        <f t="shared" si="65"/>
        <v>311.14999999999998</v>
      </c>
      <c r="H664" s="9">
        <v>789</v>
      </c>
      <c r="I664" s="9">
        <v>772</v>
      </c>
      <c r="J664" s="78">
        <v>793.42149532710289</v>
      </c>
      <c r="K664" s="9">
        <f t="shared" si="60"/>
        <v>774.45108202833819</v>
      </c>
      <c r="L664" s="9">
        <v>2000</v>
      </c>
      <c r="M664" s="9">
        <v>2000</v>
      </c>
      <c r="N664" s="9">
        <f t="shared" si="61"/>
        <v>0</v>
      </c>
      <c r="O664" s="9">
        <f t="shared" si="62"/>
        <v>0</v>
      </c>
      <c r="P664" s="9">
        <f t="shared" si="63"/>
        <v>0</v>
      </c>
    </row>
    <row r="665" spans="5:16">
      <c r="E665" s="2">
        <f t="shared" si="64"/>
        <v>273.14999999999998</v>
      </c>
      <c r="F665" s="2">
        <v>640</v>
      </c>
      <c r="G665" s="2">
        <f t="shared" si="65"/>
        <v>311.14999999999998</v>
      </c>
      <c r="H665" s="9">
        <v>789</v>
      </c>
      <c r="I665" s="9">
        <v>772</v>
      </c>
      <c r="J665" s="78">
        <v>793.42149532710289</v>
      </c>
      <c r="K665" s="9">
        <f t="shared" si="60"/>
        <v>774.45707385834817</v>
      </c>
      <c r="L665" s="9">
        <v>2000</v>
      </c>
      <c r="M665" s="9">
        <v>2000</v>
      </c>
      <c r="N665" s="9">
        <f t="shared" si="61"/>
        <v>0</v>
      </c>
      <c r="O665" s="9">
        <f t="shared" si="62"/>
        <v>0</v>
      </c>
      <c r="P665" s="9">
        <f t="shared" si="63"/>
        <v>0</v>
      </c>
    </row>
    <row r="666" spans="5:16">
      <c r="E666" s="2">
        <f t="shared" si="64"/>
        <v>273.14999999999998</v>
      </c>
      <c r="F666" s="2">
        <v>641</v>
      </c>
      <c r="G666" s="2">
        <f t="shared" si="65"/>
        <v>311.14999999999998</v>
      </c>
      <c r="H666" s="9">
        <v>789</v>
      </c>
      <c r="I666" s="9">
        <v>772</v>
      </c>
      <c r="J666" s="78">
        <v>793.42149532710289</v>
      </c>
      <c r="K666" s="9">
        <f t="shared" si="60"/>
        <v>774.46302935772292</v>
      </c>
      <c r="L666" s="9">
        <v>2000</v>
      </c>
      <c r="M666" s="9">
        <v>2000</v>
      </c>
      <c r="N666" s="9">
        <f t="shared" si="61"/>
        <v>0</v>
      </c>
      <c r="O666" s="9">
        <f t="shared" si="62"/>
        <v>0</v>
      </c>
      <c r="P666" s="9">
        <f t="shared" si="63"/>
        <v>0</v>
      </c>
    </row>
    <row r="667" spans="5:16">
      <c r="E667" s="2">
        <f t="shared" si="64"/>
        <v>273.14999999999998</v>
      </c>
      <c r="F667" s="2">
        <v>642</v>
      </c>
      <c r="G667" s="2">
        <f t="shared" si="65"/>
        <v>311.14999999999998</v>
      </c>
      <c r="H667" s="9">
        <v>789</v>
      </c>
      <c r="I667" s="9">
        <v>772</v>
      </c>
      <c r="J667" s="78">
        <v>793.42149532710289</v>
      </c>
      <c r="K667" s="9">
        <f t="shared" si="60"/>
        <v>774.46894885589234</v>
      </c>
      <c r="L667" s="9">
        <v>2000</v>
      </c>
      <c r="M667" s="9">
        <v>2000</v>
      </c>
      <c r="N667" s="9">
        <f t="shared" si="61"/>
        <v>0</v>
      </c>
      <c r="O667" s="9">
        <f t="shared" si="62"/>
        <v>0</v>
      </c>
      <c r="P667" s="9">
        <f t="shared" si="63"/>
        <v>0</v>
      </c>
    </row>
    <row r="668" spans="5:16">
      <c r="E668" s="2">
        <f t="shared" si="64"/>
        <v>273.14999999999998</v>
      </c>
      <c r="F668" s="2">
        <v>643</v>
      </c>
      <c r="G668" s="2">
        <f t="shared" si="65"/>
        <v>311.14999999999998</v>
      </c>
      <c r="H668" s="9">
        <v>789</v>
      </c>
      <c r="I668" s="9">
        <v>772</v>
      </c>
      <c r="J668" s="78">
        <v>793.42149532710289</v>
      </c>
      <c r="K668" s="9">
        <f t="shared" si="60"/>
        <v>774.47483267831581</v>
      </c>
      <c r="L668" s="9">
        <v>2000</v>
      </c>
      <c r="M668" s="9">
        <v>2000</v>
      </c>
      <c r="N668" s="9">
        <f t="shared" si="61"/>
        <v>0</v>
      </c>
      <c r="O668" s="9">
        <f t="shared" si="62"/>
        <v>0</v>
      </c>
      <c r="P668" s="9">
        <f t="shared" si="63"/>
        <v>0</v>
      </c>
    </row>
    <row r="669" spans="5:16">
      <c r="E669" s="2">
        <f t="shared" si="64"/>
        <v>273.14999999999998</v>
      </c>
      <c r="F669" s="2">
        <v>644</v>
      </c>
      <c r="G669" s="2">
        <f t="shared" si="65"/>
        <v>311.14999999999998</v>
      </c>
      <c r="H669" s="9">
        <v>789</v>
      </c>
      <c r="I669" s="9">
        <v>772</v>
      </c>
      <c r="J669" s="78">
        <v>793.42149532710289</v>
      </c>
      <c r="K669" s="9">
        <f t="shared" si="60"/>
        <v>774.48068114654109</v>
      </c>
      <c r="L669" s="9">
        <v>2000</v>
      </c>
      <c r="M669" s="9">
        <v>2000</v>
      </c>
      <c r="N669" s="9">
        <f t="shared" si="61"/>
        <v>0</v>
      </c>
      <c r="O669" s="9">
        <f t="shared" si="62"/>
        <v>0</v>
      </c>
      <c r="P669" s="9">
        <f t="shared" si="63"/>
        <v>0</v>
      </c>
    </row>
    <row r="670" spans="5:16">
      <c r="E670" s="2">
        <f t="shared" si="64"/>
        <v>273.14999999999998</v>
      </c>
      <c r="F670" s="2">
        <v>645</v>
      </c>
      <c r="G670" s="2">
        <f t="shared" si="65"/>
        <v>311.14999999999998</v>
      </c>
      <c r="H670" s="9">
        <v>789</v>
      </c>
      <c r="I670" s="9">
        <v>772</v>
      </c>
      <c r="J670" s="78">
        <v>793.42149532710289</v>
      </c>
      <c r="K670" s="9">
        <f t="shared" si="60"/>
        <v>774.48649457826355</v>
      </c>
      <c r="L670" s="9">
        <v>2000</v>
      </c>
      <c r="M670" s="9">
        <v>2000</v>
      </c>
      <c r="N670" s="9">
        <f t="shared" si="61"/>
        <v>0</v>
      </c>
      <c r="O670" s="9">
        <f t="shared" si="62"/>
        <v>0</v>
      </c>
      <c r="P670" s="9">
        <f t="shared" si="63"/>
        <v>0</v>
      </c>
    </row>
    <row r="671" spans="5:16">
      <c r="E671" s="2">
        <f t="shared" si="64"/>
        <v>273.14999999999998</v>
      </c>
      <c r="F671" s="2">
        <v>646</v>
      </c>
      <c r="G671" s="2">
        <f t="shared" si="65"/>
        <v>311.14999999999998</v>
      </c>
      <c r="H671" s="9">
        <v>789</v>
      </c>
      <c r="I671" s="9">
        <v>772</v>
      </c>
      <c r="J671" s="78">
        <v>793.42149532710289</v>
      </c>
      <c r="K671" s="9">
        <f t="shared" si="60"/>
        <v>774.49227328738357</v>
      </c>
      <c r="L671" s="9">
        <v>2000</v>
      </c>
      <c r="M671" s="9">
        <v>2000</v>
      </c>
      <c r="N671" s="9">
        <f t="shared" si="61"/>
        <v>0</v>
      </c>
      <c r="O671" s="9">
        <f t="shared" si="62"/>
        <v>0</v>
      </c>
      <c r="P671" s="9">
        <f t="shared" si="63"/>
        <v>0</v>
      </c>
    </row>
    <row r="672" spans="5:16">
      <c r="E672" s="2">
        <f t="shared" si="64"/>
        <v>273.14999999999998</v>
      </c>
      <c r="F672" s="2">
        <v>647</v>
      </c>
      <c r="G672" s="2">
        <f t="shared" si="65"/>
        <v>311.14999999999998</v>
      </c>
      <c r="H672" s="9">
        <v>789</v>
      </c>
      <c r="I672" s="9">
        <v>772</v>
      </c>
      <c r="J672" s="78">
        <v>793.42149532710289</v>
      </c>
      <c r="K672" s="9">
        <f t="shared" si="60"/>
        <v>774.49801758406284</v>
      </c>
      <c r="L672" s="9">
        <v>2000</v>
      </c>
      <c r="M672" s="9">
        <v>2000</v>
      </c>
      <c r="N672" s="9">
        <f t="shared" si="61"/>
        <v>0</v>
      </c>
      <c r="O672" s="9">
        <f t="shared" si="62"/>
        <v>0</v>
      </c>
      <c r="P672" s="9">
        <f t="shared" si="63"/>
        <v>0</v>
      </c>
    </row>
    <row r="673" spans="5:16">
      <c r="E673" s="2">
        <f t="shared" si="64"/>
        <v>273.14999999999998</v>
      </c>
      <c r="F673" s="2">
        <v>648</v>
      </c>
      <c r="G673" s="2">
        <f t="shared" si="65"/>
        <v>311.14999999999998</v>
      </c>
      <c r="H673" s="9">
        <v>789</v>
      </c>
      <c r="I673" s="9">
        <v>772</v>
      </c>
      <c r="J673" s="78">
        <v>793.42149532710289</v>
      </c>
      <c r="K673" s="9">
        <f t="shared" si="60"/>
        <v>774.50372777477992</v>
      </c>
      <c r="L673" s="9">
        <v>2000</v>
      </c>
      <c r="M673" s="9">
        <v>2000</v>
      </c>
      <c r="N673" s="9">
        <f t="shared" si="61"/>
        <v>0</v>
      </c>
      <c r="O673" s="9">
        <f t="shared" si="62"/>
        <v>0</v>
      </c>
      <c r="P673" s="9">
        <f t="shared" si="63"/>
        <v>0</v>
      </c>
    </row>
    <row r="674" spans="5:16">
      <c r="E674" s="2">
        <f t="shared" si="64"/>
        <v>273.14999999999998</v>
      </c>
      <c r="F674" s="2">
        <v>649</v>
      </c>
      <c r="G674" s="2">
        <f t="shared" si="65"/>
        <v>311.14999999999998</v>
      </c>
      <c r="H674" s="9">
        <v>789</v>
      </c>
      <c r="I674" s="9">
        <v>772</v>
      </c>
      <c r="J674" s="78">
        <v>793.42149532710289</v>
      </c>
      <c r="K674" s="9">
        <f t="shared" si="60"/>
        <v>774.50940416238484</v>
      </c>
      <c r="L674" s="9">
        <v>2000</v>
      </c>
      <c r="M674" s="9">
        <v>2000</v>
      </c>
      <c r="N674" s="9">
        <f t="shared" si="61"/>
        <v>0</v>
      </c>
      <c r="O674" s="9">
        <f t="shared" si="62"/>
        <v>0</v>
      </c>
      <c r="P674" s="9">
        <f t="shared" si="63"/>
        <v>0</v>
      </c>
    </row>
    <row r="675" spans="5:16">
      <c r="E675" s="2">
        <f t="shared" si="64"/>
        <v>273.14999999999998</v>
      </c>
      <c r="F675" s="2">
        <v>650</v>
      </c>
      <c r="G675" s="2">
        <f t="shared" si="65"/>
        <v>311.14999999999998</v>
      </c>
      <c r="H675" s="9">
        <v>789</v>
      </c>
      <c r="I675" s="9">
        <v>772</v>
      </c>
      <c r="J675" s="78">
        <v>793.42149532710289</v>
      </c>
      <c r="K675" s="9">
        <f t="shared" si="60"/>
        <v>774.51504704615263</v>
      </c>
      <c r="L675" s="9">
        <v>2000</v>
      </c>
      <c r="M675" s="9">
        <v>2000</v>
      </c>
      <c r="N675" s="9">
        <f t="shared" si="61"/>
        <v>0</v>
      </c>
      <c r="O675" s="9">
        <f t="shared" si="62"/>
        <v>0</v>
      </c>
      <c r="P675" s="9">
        <f t="shared" si="63"/>
        <v>0</v>
      </c>
    </row>
    <row r="676" spans="5:16">
      <c r="E676" s="2">
        <f t="shared" si="64"/>
        <v>273.14999999999998</v>
      </c>
      <c r="F676" s="2">
        <v>651</v>
      </c>
      <c r="G676" s="2">
        <f t="shared" si="65"/>
        <v>311.14999999999998</v>
      </c>
      <c r="H676" s="9">
        <v>789</v>
      </c>
      <c r="I676" s="9">
        <v>772</v>
      </c>
      <c r="J676" s="78">
        <v>793.42149532710289</v>
      </c>
      <c r="K676" s="9">
        <f t="shared" si="60"/>
        <v>774.52065672183585</v>
      </c>
      <c r="L676" s="9">
        <v>2000</v>
      </c>
      <c r="M676" s="9">
        <v>2000</v>
      </c>
      <c r="N676" s="9">
        <f t="shared" si="61"/>
        <v>0</v>
      </c>
      <c r="O676" s="9">
        <f t="shared" si="62"/>
        <v>0</v>
      </c>
      <c r="P676" s="9">
        <f t="shared" si="63"/>
        <v>0</v>
      </c>
    </row>
    <row r="677" spans="5:16">
      <c r="E677" s="2">
        <f t="shared" si="64"/>
        <v>273.14999999999998</v>
      </c>
      <c r="F677" s="2">
        <v>652</v>
      </c>
      <c r="G677" s="2">
        <f t="shared" si="65"/>
        <v>311.14999999999998</v>
      </c>
      <c r="H677" s="9">
        <v>789</v>
      </c>
      <c r="I677" s="9">
        <v>772</v>
      </c>
      <c r="J677" s="78">
        <v>793.42149532710289</v>
      </c>
      <c r="K677" s="9">
        <f t="shared" si="60"/>
        <v>774.5262334817163</v>
      </c>
      <c r="L677" s="9">
        <v>2000</v>
      </c>
      <c r="M677" s="9">
        <v>2000</v>
      </c>
      <c r="N677" s="9">
        <f t="shared" si="61"/>
        <v>0</v>
      </c>
      <c r="O677" s="9">
        <f t="shared" si="62"/>
        <v>0</v>
      </c>
      <c r="P677" s="9">
        <f t="shared" si="63"/>
        <v>0</v>
      </c>
    </row>
    <row r="678" spans="5:16">
      <c r="E678" s="2">
        <f t="shared" si="64"/>
        <v>273.14999999999998</v>
      </c>
      <c r="F678" s="2">
        <v>653</v>
      </c>
      <c r="G678" s="2">
        <f t="shared" si="65"/>
        <v>311.14999999999998</v>
      </c>
      <c r="H678" s="9">
        <v>789</v>
      </c>
      <c r="I678" s="9">
        <v>772</v>
      </c>
      <c r="J678" s="78">
        <v>793.42149532710289</v>
      </c>
      <c r="K678" s="9">
        <f t="shared" si="60"/>
        <v>774.53177761465588</v>
      </c>
      <c r="L678" s="9">
        <v>2000</v>
      </c>
      <c r="M678" s="9">
        <v>2000</v>
      </c>
      <c r="N678" s="9">
        <f t="shared" si="61"/>
        <v>0</v>
      </c>
      <c r="O678" s="9">
        <f t="shared" si="62"/>
        <v>0</v>
      </c>
      <c r="P678" s="9">
        <f t="shared" si="63"/>
        <v>0</v>
      </c>
    </row>
    <row r="679" spans="5:16">
      <c r="E679" s="2">
        <f t="shared" si="64"/>
        <v>273.14999999999998</v>
      </c>
      <c r="F679" s="2">
        <v>654</v>
      </c>
      <c r="G679" s="2">
        <f t="shared" si="65"/>
        <v>311.14999999999998</v>
      </c>
      <c r="H679" s="9">
        <v>789</v>
      </c>
      <c r="I679" s="9">
        <v>772</v>
      </c>
      <c r="J679" s="78">
        <v>793.42149532710289</v>
      </c>
      <c r="K679" s="9">
        <f t="shared" si="60"/>
        <v>774.53728940614621</v>
      </c>
      <c r="L679" s="9">
        <v>2000</v>
      </c>
      <c r="M679" s="9">
        <v>2000</v>
      </c>
      <c r="N679" s="9">
        <f t="shared" si="61"/>
        <v>0</v>
      </c>
      <c r="O679" s="9">
        <f t="shared" si="62"/>
        <v>0</v>
      </c>
      <c r="P679" s="9">
        <f t="shared" si="63"/>
        <v>0</v>
      </c>
    </row>
    <row r="680" spans="5:16">
      <c r="E680" s="2">
        <f t="shared" si="64"/>
        <v>273.14999999999998</v>
      </c>
      <c r="F680" s="2">
        <v>655</v>
      </c>
      <c r="G680" s="2">
        <f t="shared" si="65"/>
        <v>311.14999999999998</v>
      </c>
      <c r="H680" s="9">
        <v>789</v>
      </c>
      <c r="I680" s="9">
        <v>772</v>
      </c>
      <c r="J680" s="78">
        <v>793.42149532710289</v>
      </c>
      <c r="K680" s="9">
        <f t="shared" si="60"/>
        <v>774.54276913835781</v>
      </c>
      <c r="L680" s="9">
        <v>2000</v>
      </c>
      <c r="M680" s="9">
        <v>2000</v>
      </c>
      <c r="N680" s="9">
        <f t="shared" si="61"/>
        <v>0</v>
      </c>
      <c r="O680" s="9">
        <f t="shared" si="62"/>
        <v>0</v>
      </c>
      <c r="P680" s="9">
        <f t="shared" si="63"/>
        <v>0</v>
      </c>
    </row>
    <row r="681" spans="5:16">
      <c r="E681" s="2">
        <f t="shared" si="64"/>
        <v>273.14999999999998</v>
      </c>
      <c r="F681" s="2">
        <v>656</v>
      </c>
      <c r="G681" s="2">
        <f t="shared" si="65"/>
        <v>311.14999999999998</v>
      </c>
      <c r="H681" s="9">
        <v>789</v>
      </c>
      <c r="I681" s="9">
        <v>772</v>
      </c>
      <c r="J681" s="78">
        <v>793.42149532710289</v>
      </c>
      <c r="K681" s="9">
        <f t="shared" si="60"/>
        <v>774.54821709018825</v>
      </c>
      <c r="L681" s="9">
        <v>2000</v>
      </c>
      <c r="M681" s="9">
        <v>2000</v>
      </c>
      <c r="N681" s="9">
        <f t="shared" si="61"/>
        <v>0</v>
      </c>
      <c r="O681" s="9">
        <f t="shared" si="62"/>
        <v>0</v>
      </c>
      <c r="P681" s="9">
        <f t="shared" si="63"/>
        <v>0</v>
      </c>
    </row>
    <row r="682" spans="5:16">
      <c r="E682" s="2">
        <f t="shared" si="64"/>
        <v>273.14999999999998</v>
      </c>
      <c r="F682" s="2">
        <v>657</v>
      </c>
      <c r="G682" s="2">
        <f t="shared" si="65"/>
        <v>311.14999999999998</v>
      </c>
      <c r="H682" s="9">
        <v>789</v>
      </c>
      <c r="I682" s="9">
        <v>772</v>
      </c>
      <c r="J682" s="78">
        <v>793.42149532710289</v>
      </c>
      <c r="K682" s="9">
        <f t="shared" si="60"/>
        <v>774.55363353730968</v>
      </c>
      <c r="L682" s="9">
        <v>2000</v>
      </c>
      <c r="M682" s="9">
        <v>2000</v>
      </c>
      <c r="N682" s="9">
        <f t="shared" si="61"/>
        <v>0</v>
      </c>
      <c r="O682" s="9">
        <f t="shared" si="62"/>
        <v>0</v>
      </c>
      <c r="P682" s="9">
        <f t="shared" si="63"/>
        <v>0</v>
      </c>
    </row>
    <row r="683" spans="5:16">
      <c r="E683" s="2">
        <f t="shared" si="64"/>
        <v>273.14999999999998</v>
      </c>
      <c r="F683" s="2">
        <v>658</v>
      </c>
      <c r="G683" s="2">
        <f t="shared" si="65"/>
        <v>311.14999999999998</v>
      </c>
      <c r="H683" s="9">
        <v>789</v>
      </c>
      <c r="I683" s="9">
        <v>772</v>
      </c>
      <c r="J683" s="78">
        <v>793.42149532710289</v>
      </c>
      <c r="K683" s="9">
        <f t="shared" si="60"/>
        <v>774.55901875221457</v>
      </c>
      <c r="L683" s="9">
        <v>2000</v>
      </c>
      <c r="M683" s="9">
        <v>2000</v>
      </c>
      <c r="N683" s="9">
        <f t="shared" si="61"/>
        <v>0</v>
      </c>
      <c r="O683" s="9">
        <f t="shared" si="62"/>
        <v>0</v>
      </c>
      <c r="P683" s="9">
        <f t="shared" si="63"/>
        <v>0</v>
      </c>
    </row>
    <row r="684" spans="5:16">
      <c r="E684" s="2">
        <f t="shared" si="64"/>
        <v>273.14999999999998</v>
      </c>
      <c r="F684" s="2">
        <v>659</v>
      </c>
      <c r="G684" s="2">
        <f t="shared" si="65"/>
        <v>311.14999999999998</v>
      </c>
      <c r="H684" s="9">
        <v>789</v>
      </c>
      <c r="I684" s="9">
        <v>772</v>
      </c>
      <c r="J684" s="78">
        <v>793.42149532710289</v>
      </c>
      <c r="K684" s="9">
        <f t="shared" si="60"/>
        <v>774.56437300426262</v>
      </c>
      <c r="L684" s="9">
        <v>2000</v>
      </c>
      <c r="M684" s="9">
        <v>2000</v>
      </c>
      <c r="N684" s="9">
        <f t="shared" si="61"/>
        <v>0</v>
      </c>
      <c r="O684" s="9">
        <f t="shared" si="62"/>
        <v>0</v>
      </c>
      <c r="P684" s="9">
        <f t="shared" si="63"/>
        <v>0</v>
      </c>
    </row>
    <row r="685" spans="5:16">
      <c r="E685" s="2">
        <f t="shared" si="64"/>
        <v>273.14999999999998</v>
      </c>
      <c r="F685" s="2">
        <v>660</v>
      </c>
      <c r="G685" s="2">
        <f t="shared" si="65"/>
        <v>311.14999999999998</v>
      </c>
      <c r="H685" s="9">
        <v>789</v>
      </c>
      <c r="I685" s="9">
        <v>772</v>
      </c>
      <c r="J685" s="78">
        <v>793.42149532710289</v>
      </c>
      <c r="K685" s="9">
        <f t="shared" si="60"/>
        <v>774.56969655972432</v>
      </c>
      <c r="L685" s="9">
        <v>2000</v>
      </c>
      <c r="M685" s="9">
        <v>2000</v>
      </c>
      <c r="N685" s="9">
        <f t="shared" si="61"/>
        <v>0</v>
      </c>
      <c r="O685" s="9">
        <f t="shared" si="62"/>
        <v>0</v>
      </c>
      <c r="P685" s="9">
        <f t="shared" si="63"/>
        <v>0</v>
      </c>
    </row>
    <row r="686" spans="5:16">
      <c r="E686" s="2">
        <f t="shared" si="64"/>
        <v>273.14999999999998</v>
      </c>
      <c r="F686" s="2">
        <v>661</v>
      </c>
      <c r="G686" s="2">
        <f t="shared" si="65"/>
        <v>311.14999999999998</v>
      </c>
      <c r="H686" s="9">
        <v>789</v>
      </c>
      <c r="I686" s="9">
        <v>772</v>
      </c>
      <c r="J686" s="78">
        <v>793.42149532710289</v>
      </c>
      <c r="K686" s="9">
        <f t="shared" si="60"/>
        <v>774.57498968182631</v>
      </c>
      <c r="L686" s="9">
        <v>2000</v>
      </c>
      <c r="M686" s="9">
        <v>2000</v>
      </c>
      <c r="N686" s="9">
        <f t="shared" si="61"/>
        <v>0</v>
      </c>
      <c r="O686" s="9">
        <f t="shared" si="62"/>
        <v>0</v>
      </c>
      <c r="P686" s="9">
        <f t="shared" si="63"/>
        <v>0</v>
      </c>
    </row>
    <row r="687" spans="5:16">
      <c r="E687" s="2">
        <f t="shared" si="64"/>
        <v>273.14999999999998</v>
      </c>
      <c r="F687" s="2">
        <v>662</v>
      </c>
      <c r="G687" s="2">
        <f t="shared" si="65"/>
        <v>311.14999999999998</v>
      </c>
      <c r="H687" s="9">
        <v>789</v>
      </c>
      <c r="I687" s="9">
        <v>772</v>
      </c>
      <c r="J687" s="78">
        <v>793.42149532710289</v>
      </c>
      <c r="K687" s="9">
        <f t="shared" si="60"/>
        <v>774.58025263079389</v>
      </c>
      <c r="L687" s="9">
        <v>2000</v>
      </c>
      <c r="M687" s="9">
        <v>2000</v>
      </c>
      <c r="N687" s="9">
        <f t="shared" si="61"/>
        <v>0</v>
      </c>
      <c r="O687" s="9">
        <f t="shared" si="62"/>
        <v>0</v>
      </c>
      <c r="P687" s="9">
        <f t="shared" si="63"/>
        <v>0</v>
      </c>
    </row>
    <row r="688" spans="5:16">
      <c r="E688" s="2">
        <f t="shared" si="64"/>
        <v>273.14999999999998</v>
      </c>
      <c r="F688" s="2">
        <v>663</v>
      </c>
      <c r="G688" s="2">
        <f t="shared" si="65"/>
        <v>311.14999999999998</v>
      </c>
      <c r="H688" s="9">
        <v>789</v>
      </c>
      <c r="I688" s="9">
        <v>772</v>
      </c>
      <c r="J688" s="78">
        <v>793.42149532710289</v>
      </c>
      <c r="K688" s="9">
        <f t="shared" si="60"/>
        <v>774.58548566389413</v>
      </c>
      <c r="L688" s="9">
        <v>2000</v>
      </c>
      <c r="M688" s="9">
        <v>2000</v>
      </c>
      <c r="N688" s="9">
        <f t="shared" si="61"/>
        <v>0</v>
      </c>
      <c r="O688" s="9">
        <f t="shared" si="62"/>
        <v>0</v>
      </c>
      <c r="P688" s="9">
        <f t="shared" si="63"/>
        <v>0</v>
      </c>
    </row>
    <row r="689" spans="5:16">
      <c r="E689" s="2">
        <f t="shared" si="64"/>
        <v>273.14999999999998</v>
      </c>
      <c r="F689" s="2">
        <v>664</v>
      </c>
      <c r="G689" s="2">
        <f t="shared" si="65"/>
        <v>311.14999999999998</v>
      </c>
      <c r="H689" s="9">
        <v>789</v>
      </c>
      <c r="I689" s="9">
        <v>772</v>
      </c>
      <c r="J689" s="78">
        <v>793.42149532710289</v>
      </c>
      <c r="K689" s="9">
        <f t="shared" si="60"/>
        <v>774.59068903547757</v>
      </c>
      <c r="L689" s="9">
        <v>2000</v>
      </c>
      <c r="M689" s="9">
        <v>2000</v>
      </c>
      <c r="N689" s="9">
        <f t="shared" si="61"/>
        <v>0</v>
      </c>
      <c r="O689" s="9">
        <f t="shared" si="62"/>
        <v>0</v>
      </c>
      <c r="P689" s="9">
        <f t="shared" si="63"/>
        <v>0</v>
      </c>
    </row>
    <row r="690" spans="5:16">
      <c r="E690" s="2">
        <f t="shared" si="64"/>
        <v>273.14999999999998</v>
      </c>
      <c r="F690" s="2">
        <v>665</v>
      </c>
      <c r="G690" s="2">
        <f t="shared" si="65"/>
        <v>311.14999999999998</v>
      </c>
      <c r="H690" s="9">
        <v>789</v>
      </c>
      <c r="I690" s="9">
        <v>772</v>
      </c>
      <c r="J690" s="78">
        <v>793.42149532710289</v>
      </c>
      <c r="K690" s="9">
        <f t="shared" si="60"/>
        <v>774.59586299701948</v>
      </c>
      <c r="L690" s="9">
        <v>2000</v>
      </c>
      <c r="M690" s="9">
        <v>2000</v>
      </c>
      <c r="N690" s="9">
        <f t="shared" si="61"/>
        <v>0</v>
      </c>
      <c r="O690" s="9">
        <f t="shared" si="62"/>
        <v>0</v>
      </c>
      <c r="P690" s="9">
        <f t="shared" si="63"/>
        <v>0</v>
      </c>
    </row>
    <row r="691" spans="5:16">
      <c r="E691" s="2">
        <f t="shared" si="64"/>
        <v>273.14999999999998</v>
      </c>
      <c r="F691" s="2">
        <v>666</v>
      </c>
      <c r="G691" s="2">
        <f t="shared" si="65"/>
        <v>311.14999999999998</v>
      </c>
      <c r="H691" s="9">
        <v>789</v>
      </c>
      <c r="I691" s="9">
        <v>772</v>
      </c>
      <c r="J691" s="78">
        <v>793.42149532710289</v>
      </c>
      <c r="K691" s="9">
        <f t="shared" si="60"/>
        <v>774.60100779716072</v>
      </c>
      <c r="L691" s="9">
        <v>2000</v>
      </c>
      <c r="M691" s="9">
        <v>2000</v>
      </c>
      <c r="N691" s="9">
        <f t="shared" si="61"/>
        <v>0</v>
      </c>
      <c r="O691" s="9">
        <f t="shared" si="62"/>
        <v>0</v>
      </c>
      <c r="P691" s="9">
        <f t="shared" si="63"/>
        <v>0</v>
      </c>
    </row>
    <row r="692" spans="5:16">
      <c r="E692" s="2">
        <f t="shared" si="64"/>
        <v>273.14999999999998</v>
      </c>
      <c r="F692" s="2">
        <v>667</v>
      </c>
      <c r="G692" s="2">
        <f t="shared" si="65"/>
        <v>311.14999999999998</v>
      </c>
      <c r="H692" s="9">
        <v>789</v>
      </c>
      <c r="I692" s="9">
        <v>772</v>
      </c>
      <c r="J692" s="78">
        <v>793.42149532710289</v>
      </c>
      <c r="K692" s="9">
        <f t="shared" si="60"/>
        <v>774.60612368174668</v>
      </c>
      <c r="L692" s="9">
        <v>2000</v>
      </c>
      <c r="M692" s="9">
        <v>2000</v>
      </c>
      <c r="N692" s="9">
        <f t="shared" si="61"/>
        <v>0</v>
      </c>
      <c r="O692" s="9">
        <f t="shared" si="62"/>
        <v>0</v>
      </c>
      <c r="P692" s="9">
        <f t="shared" si="63"/>
        <v>0</v>
      </c>
    </row>
    <row r="693" spans="5:16">
      <c r="E693" s="2">
        <f t="shared" si="64"/>
        <v>273.14999999999998</v>
      </c>
      <c r="F693" s="2">
        <v>668</v>
      </c>
      <c r="G693" s="2">
        <f t="shared" si="65"/>
        <v>311.14999999999998</v>
      </c>
      <c r="H693" s="9">
        <v>789</v>
      </c>
      <c r="I693" s="9">
        <v>772</v>
      </c>
      <c r="J693" s="78">
        <v>793.42149532710289</v>
      </c>
      <c r="K693" s="9">
        <f t="shared" si="60"/>
        <v>774.61121089386768</v>
      </c>
      <c r="L693" s="9">
        <v>2000</v>
      </c>
      <c r="M693" s="9">
        <v>2000</v>
      </c>
      <c r="N693" s="9">
        <f t="shared" si="61"/>
        <v>0</v>
      </c>
      <c r="O693" s="9">
        <f t="shared" si="62"/>
        <v>0</v>
      </c>
      <c r="P693" s="9">
        <f t="shared" si="63"/>
        <v>0</v>
      </c>
    </row>
    <row r="694" spans="5:16">
      <c r="E694" s="2">
        <f t="shared" si="64"/>
        <v>273.14999999999998</v>
      </c>
      <c r="F694" s="2">
        <v>669</v>
      </c>
      <c r="G694" s="2">
        <f t="shared" si="65"/>
        <v>311.14999999999998</v>
      </c>
      <c r="H694" s="9">
        <v>789</v>
      </c>
      <c r="I694" s="9">
        <v>772</v>
      </c>
      <c r="J694" s="78">
        <v>793.42149532710289</v>
      </c>
      <c r="K694" s="9">
        <f t="shared" si="60"/>
        <v>774.61626967389623</v>
      </c>
      <c r="L694" s="9">
        <v>2000</v>
      </c>
      <c r="M694" s="9">
        <v>2000</v>
      </c>
      <c r="N694" s="9">
        <f t="shared" si="61"/>
        <v>0</v>
      </c>
      <c r="O694" s="9">
        <f t="shared" si="62"/>
        <v>0</v>
      </c>
      <c r="P694" s="9">
        <f t="shared" si="63"/>
        <v>0</v>
      </c>
    </row>
    <row r="695" spans="5:16">
      <c r="E695" s="2">
        <f t="shared" si="64"/>
        <v>273.14999999999998</v>
      </c>
      <c r="F695" s="2">
        <v>670</v>
      </c>
      <c r="G695" s="2">
        <f t="shared" si="65"/>
        <v>311.14999999999998</v>
      </c>
      <c r="H695" s="9">
        <v>789</v>
      </c>
      <c r="I695" s="9">
        <v>772</v>
      </c>
      <c r="J695" s="78">
        <v>793.42149532710289</v>
      </c>
      <c r="K695" s="9">
        <f t="shared" si="60"/>
        <v>774.62130025952592</v>
      </c>
      <c r="L695" s="9">
        <v>2000</v>
      </c>
      <c r="M695" s="9">
        <v>2000</v>
      </c>
      <c r="N695" s="9">
        <f t="shared" si="61"/>
        <v>0</v>
      </c>
      <c r="O695" s="9">
        <f t="shared" si="62"/>
        <v>0</v>
      </c>
      <c r="P695" s="9">
        <f t="shared" si="63"/>
        <v>0</v>
      </c>
    </row>
    <row r="696" spans="5:16">
      <c r="E696" s="2">
        <f t="shared" si="64"/>
        <v>273.14999999999998</v>
      </c>
      <c r="F696" s="2">
        <v>671</v>
      </c>
      <c r="G696" s="2">
        <f t="shared" si="65"/>
        <v>311.14999999999998</v>
      </c>
      <c r="H696" s="9">
        <v>789</v>
      </c>
      <c r="I696" s="9">
        <v>772</v>
      </c>
      <c r="J696" s="78">
        <v>793.42149532710289</v>
      </c>
      <c r="K696" s="9">
        <f t="shared" si="60"/>
        <v>774.62630288580795</v>
      </c>
      <c r="L696" s="9">
        <v>2000</v>
      </c>
      <c r="M696" s="9">
        <v>2000</v>
      </c>
      <c r="N696" s="9">
        <f t="shared" si="61"/>
        <v>0</v>
      </c>
      <c r="O696" s="9">
        <f t="shared" si="62"/>
        <v>0</v>
      </c>
      <c r="P696" s="9">
        <f t="shared" si="63"/>
        <v>0</v>
      </c>
    </row>
    <row r="697" spans="5:16">
      <c r="E697" s="2">
        <f t="shared" si="64"/>
        <v>273.14999999999998</v>
      </c>
      <c r="F697" s="2">
        <v>672</v>
      </c>
      <c r="G697" s="2">
        <f t="shared" si="65"/>
        <v>311.14999999999998</v>
      </c>
      <c r="H697" s="9">
        <v>789</v>
      </c>
      <c r="I697" s="9">
        <v>772</v>
      </c>
      <c r="J697" s="78">
        <v>793.42149532710289</v>
      </c>
      <c r="K697" s="9">
        <f t="shared" si="60"/>
        <v>774.63127778518799</v>
      </c>
      <c r="L697" s="9">
        <v>2000</v>
      </c>
      <c r="M697" s="9">
        <v>2000</v>
      </c>
      <c r="N697" s="9">
        <f t="shared" si="61"/>
        <v>0</v>
      </c>
      <c r="O697" s="9">
        <f t="shared" si="62"/>
        <v>0</v>
      </c>
      <c r="P697" s="9">
        <f t="shared" si="63"/>
        <v>0</v>
      </c>
    </row>
    <row r="698" spans="5:16">
      <c r="E698" s="2">
        <f t="shared" si="64"/>
        <v>273.14999999999998</v>
      </c>
      <c r="F698" s="2">
        <v>673</v>
      </c>
      <c r="G698" s="2">
        <f t="shared" si="65"/>
        <v>311.14999999999998</v>
      </c>
      <c r="H698" s="9">
        <v>789</v>
      </c>
      <c r="I698" s="9">
        <v>772</v>
      </c>
      <c r="J698" s="78">
        <v>793.42149532710289</v>
      </c>
      <c r="K698" s="9">
        <f t="shared" ref="K698:K761" si="66">J698+((I698-H698)*((E698-F698)/(G698-F698)))</f>
        <v>774.63622518754232</v>
      </c>
      <c r="L698" s="9">
        <v>2000</v>
      </c>
      <c r="M698" s="9">
        <v>2000</v>
      </c>
      <c r="N698" s="9">
        <f t="shared" ref="N698:N761" si="67">C698*(SQRT(K698/I698))*(H698/J698)*(L698/M698)</f>
        <v>0</v>
      </c>
      <c r="O698" s="9">
        <f t="shared" ref="O698:O761" si="68">N698*J698/24</f>
        <v>0</v>
      </c>
      <c r="P698" s="9">
        <f t="shared" ref="P698:P761" si="69">N698/159</f>
        <v>0</v>
      </c>
    </row>
    <row r="699" spans="5:16">
      <c r="E699" s="2">
        <f t="shared" si="64"/>
        <v>273.14999999999998</v>
      </c>
      <c r="F699" s="2">
        <v>674</v>
      </c>
      <c r="G699" s="2">
        <f t="shared" si="65"/>
        <v>311.14999999999998</v>
      </c>
      <c r="H699" s="9">
        <v>789</v>
      </c>
      <c r="I699" s="9">
        <v>772</v>
      </c>
      <c r="J699" s="78">
        <v>793.42149532710289</v>
      </c>
      <c r="K699" s="9">
        <f t="shared" si="66"/>
        <v>774.64114532021301</v>
      </c>
      <c r="L699" s="9">
        <v>2000</v>
      </c>
      <c r="M699" s="9">
        <v>2000</v>
      </c>
      <c r="N699" s="9">
        <f t="shared" si="67"/>
        <v>0</v>
      </c>
      <c r="O699" s="9">
        <f t="shared" si="68"/>
        <v>0</v>
      </c>
      <c r="P699" s="9">
        <f t="shared" si="69"/>
        <v>0</v>
      </c>
    </row>
    <row r="700" spans="5:16">
      <c r="E700" s="2">
        <f t="shared" si="64"/>
        <v>273.14999999999998</v>
      </c>
      <c r="F700" s="2">
        <v>675</v>
      </c>
      <c r="G700" s="2">
        <f t="shared" si="65"/>
        <v>311.14999999999998</v>
      </c>
      <c r="H700" s="9">
        <v>789</v>
      </c>
      <c r="I700" s="9">
        <v>772</v>
      </c>
      <c r="J700" s="78">
        <v>793.42149532710289</v>
      </c>
      <c r="K700" s="9">
        <f t="shared" si="66"/>
        <v>774.64603840804284</v>
      </c>
      <c r="L700" s="9">
        <v>2000</v>
      </c>
      <c r="M700" s="9">
        <v>2000</v>
      </c>
      <c r="N700" s="9">
        <f t="shared" si="67"/>
        <v>0</v>
      </c>
      <c r="O700" s="9">
        <f t="shared" si="68"/>
        <v>0</v>
      </c>
      <c r="P700" s="9">
        <f t="shared" si="69"/>
        <v>0</v>
      </c>
    </row>
    <row r="701" spans="5:16">
      <c r="E701" s="2">
        <f t="shared" si="64"/>
        <v>273.14999999999998</v>
      </c>
      <c r="F701" s="2">
        <v>676</v>
      </c>
      <c r="G701" s="2">
        <f t="shared" si="65"/>
        <v>311.14999999999998</v>
      </c>
      <c r="H701" s="9">
        <v>789</v>
      </c>
      <c r="I701" s="9">
        <v>772</v>
      </c>
      <c r="J701" s="78">
        <v>793.42149532710289</v>
      </c>
      <c r="K701" s="9">
        <f t="shared" si="66"/>
        <v>774.65090467340963</v>
      </c>
      <c r="L701" s="9">
        <v>2000</v>
      </c>
      <c r="M701" s="9">
        <v>2000</v>
      </c>
      <c r="N701" s="9">
        <f t="shared" si="67"/>
        <v>0</v>
      </c>
      <c r="O701" s="9">
        <f t="shared" si="68"/>
        <v>0</v>
      </c>
      <c r="P701" s="9">
        <f t="shared" si="69"/>
        <v>0</v>
      </c>
    </row>
    <row r="702" spans="5:16">
      <c r="E702" s="2">
        <f t="shared" si="64"/>
        <v>273.14999999999998</v>
      </c>
      <c r="F702" s="2">
        <v>677</v>
      </c>
      <c r="G702" s="2">
        <f t="shared" si="65"/>
        <v>311.14999999999998</v>
      </c>
      <c r="H702" s="9">
        <v>789</v>
      </c>
      <c r="I702" s="9">
        <v>772</v>
      </c>
      <c r="J702" s="78">
        <v>793.42149532710289</v>
      </c>
      <c r="K702" s="9">
        <f t="shared" si="66"/>
        <v>774.65574433625966</v>
      </c>
      <c r="L702" s="9">
        <v>2000</v>
      </c>
      <c r="M702" s="9">
        <v>2000</v>
      </c>
      <c r="N702" s="9">
        <f t="shared" si="67"/>
        <v>0</v>
      </c>
      <c r="O702" s="9">
        <f t="shared" si="68"/>
        <v>0</v>
      </c>
      <c r="P702" s="9">
        <f t="shared" si="69"/>
        <v>0</v>
      </c>
    </row>
    <row r="703" spans="5:16">
      <c r="E703" s="2">
        <f t="shared" si="64"/>
        <v>273.14999999999998</v>
      </c>
      <c r="F703" s="2">
        <v>678</v>
      </c>
      <c r="G703" s="2">
        <f t="shared" si="65"/>
        <v>311.14999999999998</v>
      </c>
      <c r="H703" s="9">
        <v>789</v>
      </c>
      <c r="I703" s="9">
        <v>772</v>
      </c>
      <c r="J703" s="78">
        <v>793.42149532710289</v>
      </c>
      <c r="K703" s="9">
        <f t="shared" si="66"/>
        <v>774.66055761414123</v>
      </c>
      <c r="L703" s="9">
        <v>2000</v>
      </c>
      <c r="M703" s="9">
        <v>2000</v>
      </c>
      <c r="N703" s="9">
        <f t="shared" si="67"/>
        <v>0</v>
      </c>
      <c r="O703" s="9">
        <f t="shared" si="68"/>
        <v>0</v>
      </c>
      <c r="P703" s="9">
        <f t="shared" si="69"/>
        <v>0</v>
      </c>
    </row>
    <row r="704" spans="5:16">
      <c r="E704" s="2">
        <f t="shared" si="64"/>
        <v>273.14999999999998</v>
      </c>
      <c r="F704" s="2">
        <v>679</v>
      </c>
      <c r="G704" s="2">
        <f t="shared" si="65"/>
        <v>311.14999999999998</v>
      </c>
      <c r="H704" s="9">
        <v>789</v>
      </c>
      <c r="I704" s="9">
        <v>772</v>
      </c>
      <c r="J704" s="78">
        <v>793.42149532710289</v>
      </c>
      <c r="K704" s="9">
        <f t="shared" si="66"/>
        <v>774.6653447222368</v>
      </c>
      <c r="L704" s="9">
        <v>2000</v>
      </c>
      <c r="M704" s="9">
        <v>2000</v>
      </c>
      <c r="N704" s="9">
        <f t="shared" si="67"/>
        <v>0</v>
      </c>
      <c r="O704" s="9">
        <f t="shared" si="68"/>
        <v>0</v>
      </c>
      <c r="P704" s="9">
        <f t="shared" si="69"/>
        <v>0</v>
      </c>
    </row>
    <row r="705" spans="5:16">
      <c r="E705" s="2">
        <f t="shared" si="64"/>
        <v>273.14999999999998</v>
      </c>
      <c r="F705" s="2">
        <v>680</v>
      </c>
      <c r="G705" s="2">
        <f t="shared" si="65"/>
        <v>311.14999999999998</v>
      </c>
      <c r="H705" s="9">
        <v>789</v>
      </c>
      <c r="I705" s="9">
        <v>772</v>
      </c>
      <c r="J705" s="78">
        <v>793.42149532710289</v>
      </c>
      <c r="K705" s="9">
        <f t="shared" si="66"/>
        <v>774.67010587339541</v>
      </c>
      <c r="L705" s="9">
        <v>2000</v>
      </c>
      <c r="M705" s="9">
        <v>2000</v>
      </c>
      <c r="N705" s="9">
        <f t="shared" si="67"/>
        <v>0</v>
      </c>
      <c r="O705" s="9">
        <f t="shared" si="68"/>
        <v>0</v>
      </c>
      <c r="P705" s="9">
        <f t="shared" si="69"/>
        <v>0</v>
      </c>
    </row>
    <row r="706" spans="5:16">
      <c r="E706" s="2">
        <f t="shared" si="64"/>
        <v>273.14999999999998</v>
      </c>
      <c r="F706" s="2">
        <v>681</v>
      </c>
      <c r="G706" s="2">
        <f t="shared" si="65"/>
        <v>311.14999999999998</v>
      </c>
      <c r="H706" s="9">
        <v>789</v>
      </c>
      <c r="I706" s="9">
        <v>772</v>
      </c>
      <c r="J706" s="78">
        <v>793.42149532710289</v>
      </c>
      <c r="K706" s="9">
        <f t="shared" si="66"/>
        <v>774.67484127816408</v>
      </c>
      <c r="L706" s="9">
        <v>2000</v>
      </c>
      <c r="M706" s="9">
        <v>2000</v>
      </c>
      <c r="N706" s="9">
        <f t="shared" si="67"/>
        <v>0</v>
      </c>
      <c r="O706" s="9">
        <f t="shared" si="68"/>
        <v>0</v>
      </c>
      <c r="P706" s="9">
        <f t="shared" si="69"/>
        <v>0</v>
      </c>
    </row>
    <row r="707" spans="5:16">
      <c r="E707" s="2">
        <f t="shared" si="64"/>
        <v>273.14999999999998</v>
      </c>
      <c r="F707" s="2">
        <v>682</v>
      </c>
      <c r="G707" s="2">
        <f t="shared" si="65"/>
        <v>311.14999999999998</v>
      </c>
      <c r="H707" s="9">
        <v>789</v>
      </c>
      <c r="I707" s="9">
        <v>772</v>
      </c>
      <c r="J707" s="78">
        <v>793.42149532710289</v>
      </c>
      <c r="K707" s="9">
        <f t="shared" si="66"/>
        <v>774.6795511448189</v>
      </c>
      <c r="L707" s="9">
        <v>2000</v>
      </c>
      <c r="M707" s="9">
        <v>2000</v>
      </c>
      <c r="N707" s="9">
        <f t="shared" si="67"/>
        <v>0</v>
      </c>
      <c r="O707" s="9">
        <f t="shared" si="68"/>
        <v>0</v>
      </c>
      <c r="P707" s="9">
        <f t="shared" si="69"/>
        <v>0</v>
      </c>
    </row>
    <row r="708" spans="5:16">
      <c r="E708" s="2">
        <f t="shared" si="64"/>
        <v>273.14999999999998</v>
      </c>
      <c r="F708" s="2">
        <v>683</v>
      </c>
      <c r="G708" s="2">
        <f t="shared" si="65"/>
        <v>311.14999999999998</v>
      </c>
      <c r="H708" s="9">
        <v>789</v>
      </c>
      <c r="I708" s="9">
        <v>772</v>
      </c>
      <c r="J708" s="78">
        <v>793.42149532710289</v>
      </c>
      <c r="K708" s="9">
        <f t="shared" si="66"/>
        <v>774.68423567939544</v>
      </c>
      <c r="L708" s="9">
        <v>2000</v>
      </c>
      <c r="M708" s="9">
        <v>2000</v>
      </c>
      <c r="N708" s="9">
        <f t="shared" si="67"/>
        <v>0</v>
      </c>
      <c r="O708" s="9">
        <f t="shared" si="68"/>
        <v>0</v>
      </c>
      <c r="P708" s="9">
        <f t="shared" si="69"/>
        <v>0</v>
      </c>
    </row>
    <row r="709" spans="5:16">
      <c r="E709" s="2">
        <f t="shared" si="64"/>
        <v>273.14999999999998</v>
      </c>
      <c r="F709" s="2">
        <v>684</v>
      </c>
      <c r="G709" s="2">
        <f t="shared" si="65"/>
        <v>311.14999999999998</v>
      </c>
      <c r="H709" s="9">
        <v>789</v>
      </c>
      <c r="I709" s="9">
        <v>772</v>
      </c>
      <c r="J709" s="78">
        <v>793.42149532710289</v>
      </c>
      <c r="K709" s="9">
        <f t="shared" si="66"/>
        <v>774.68889508571897</v>
      </c>
      <c r="L709" s="9">
        <v>2000</v>
      </c>
      <c r="M709" s="9">
        <v>2000</v>
      </c>
      <c r="N709" s="9">
        <f t="shared" si="67"/>
        <v>0</v>
      </c>
      <c r="O709" s="9">
        <f t="shared" si="68"/>
        <v>0</v>
      </c>
      <c r="P709" s="9">
        <f t="shared" si="69"/>
        <v>0</v>
      </c>
    </row>
    <row r="710" spans="5:16">
      <c r="E710" s="2">
        <f t="shared" si="64"/>
        <v>273.14999999999998</v>
      </c>
      <c r="F710" s="2">
        <v>685</v>
      </c>
      <c r="G710" s="2">
        <f t="shared" si="65"/>
        <v>311.14999999999998</v>
      </c>
      <c r="H710" s="9">
        <v>789</v>
      </c>
      <c r="I710" s="9">
        <v>772</v>
      </c>
      <c r="J710" s="78">
        <v>793.42149532710289</v>
      </c>
      <c r="K710" s="9">
        <f t="shared" si="66"/>
        <v>774.69352956543378</v>
      </c>
      <c r="L710" s="9">
        <v>2000</v>
      </c>
      <c r="M710" s="9">
        <v>2000</v>
      </c>
      <c r="N710" s="9">
        <f t="shared" si="67"/>
        <v>0</v>
      </c>
      <c r="O710" s="9">
        <f t="shared" si="68"/>
        <v>0</v>
      </c>
      <c r="P710" s="9">
        <f t="shared" si="69"/>
        <v>0</v>
      </c>
    </row>
    <row r="711" spans="5:16">
      <c r="E711" s="2">
        <f t="shared" si="64"/>
        <v>273.14999999999998</v>
      </c>
      <c r="F711" s="2">
        <v>686</v>
      </c>
      <c r="G711" s="2">
        <f t="shared" si="65"/>
        <v>311.14999999999998</v>
      </c>
      <c r="H711" s="9">
        <v>789</v>
      </c>
      <c r="I711" s="9">
        <v>772</v>
      </c>
      <c r="J711" s="78">
        <v>793.42149532710289</v>
      </c>
      <c r="K711" s="9">
        <f t="shared" si="66"/>
        <v>774.69813931803264</v>
      </c>
      <c r="L711" s="9">
        <v>2000</v>
      </c>
      <c r="M711" s="9">
        <v>2000</v>
      </c>
      <c r="N711" s="9">
        <f t="shared" si="67"/>
        <v>0</v>
      </c>
      <c r="O711" s="9">
        <f t="shared" si="68"/>
        <v>0</v>
      </c>
      <c r="P711" s="9">
        <f t="shared" si="69"/>
        <v>0</v>
      </c>
    </row>
    <row r="712" spans="5:16">
      <c r="E712" s="2">
        <f t="shared" si="64"/>
        <v>273.14999999999998</v>
      </c>
      <c r="F712" s="2">
        <v>687</v>
      </c>
      <c r="G712" s="2">
        <f t="shared" si="65"/>
        <v>311.14999999999998</v>
      </c>
      <c r="H712" s="9">
        <v>789</v>
      </c>
      <c r="I712" s="9">
        <v>772</v>
      </c>
      <c r="J712" s="78">
        <v>793.42149532710289</v>
      </c>
      <c r="K712" s="9">
        <f t="shared" si="66"/>
        <v>774.70272454088501</v>
      </c>
      <c r="L712" s="9">
        <v>2000</v>
      </c>
      <c r="M712" s="9">
        <v>2000</v>
      </c>
      <c r="N712" s="9">
        <f t="shared" si="67"/>
        <v>0</v>
      </c>
      <c r="O712" s="9">
        <f t="shared" si="68"/>
        <v>0</v>
      </c>
      <c r="P712" s="9">
        <f t="shared" si="69"/>
        <v>0</v>
      </c>
    </row>
    <row r="713" spans="5:16">
      <c r="E713" s="2">
        <f t="shared" ref="E713:E776" si="70">D713+273.15</f>
        <v>273.14999999999998</v>
      </c>
      <c r="F713" s="2">
        <v>688</v>
      </c>
      <c r="G713" s="2">
        <f t="shared" ref="G713:G776" si="71">38+273.15</f>
        <v>311.14999999999998</v>
      </c>
      <c r="H713" s="9">
        <v>789</v>
      </c>
      <c r="I713" s="9">
        <v>772</v>
      </c>
      <c r="J713" s="78">
        <v>793.42149532710289</v>
      </c>
      <c r="K713" s="9">
        <f t="shared" si="66"/>
        <v>774.70728542926554</v>
      </c>
      <c r="L713" s="9">
        <v>2000</v>
      </c>
      <c r="M713" s="9">
        <v>2000</v>
      </c>
      <c r="N713" s="9">
        <f t="shared" si="67"/>
        <v>0</v>
      </c>
      <c r="O713" s="9">
        <f t="shared" si="68"/>
        <v>0</v>
      </c>
      <c r="P713" s="9">
        <f t="shared" si="69"/>
        <v>0</v>
      </c>
    </row>
    <row r="714" spans="5:16">
      <c r="E714" s="2">
        <f t="shared" si="70"/>
        <v>273.14999999999998</v>
      </c>
      <c r="F714" s="2">
        <v>689</v>
      </c>
      <c r="G714" s="2">
        <f t="shared" si="71"/>
        <v>311.14999999999998</v>
      </c>
      <c r="H714" s="9">
        <v>789</v>
      </c>
      <c r="I714" s="9">
        <v>772</v>
      </c>
      <c r="J714" s="78">
        <v>793.42149532710289</v>
      </c>
      <c r="K714" s="9">
        <f t="shared" si="66"/>
        <v>774.7118221763817</v>
      </c>
      <c r="L714" s="9">
        <v>2000</v>
      </c>
      <c r="M714" s="9">
        <v>2000</v>
      </c>
      <c r="N714" s="9">
        <f t="shared" si="67"/>
        <v>0</v>
      </c>
      <c r="O714" s="9">
        <f t="shared" si="68"/>
        <v>0</v>
      </c>
      <c r="P714" s="9">
        <f t="shared" si="69"/>
        <v>0</v>
      </c>
    </row>
    <row r="715" spans="5:16">
      <c r="E715" s="2">
        <f t="shared" si="70"/>
        <v>273.14999999999998</v>
      </c>
      <c r="F715" s="2">
        <v>690</v>
      </c>
      <c r="G715" s="2">
        <f t="shared" si="71"/>
        <v>311.14999999999998</v>
      </c>
      <c r="H715" s="9">
        <v>789</v>
      </c>
      <c r="I715" s="9">
        <v>772</v>
      </c>
      <c r="J715" s="78">
        <v>793.42149532710289</v>
      </c>
      <c r="K715" s="9">
        <f t="shared" si="66"/>
        <v>774.71633497340088</v>
      </c>
      <c r="L715" s="9">
        <v>2000</v>
      </c>
      <c r="M715" s="9">
        <v>2000</v>
      </c>
      <c r="N715" s="9">
        <f t="shared" si="67"/>
        <v>0</v>
      </c>
      <c r="O715" s="9">
        <f t="shared" si="68"/>
        <v>0</v>
      </c>
      <c r="P715" s="9">
        <f t="shared" si="69"/>
        <v>0</v>
      </c>
    </row>
    <row r="716" spans="5:16">
      <c r="E716" s="2">
        <f t="shared" si="70"/>
        <v>273.14999999999998</v>
      </c>
      <c r="F716" s="2">
        <v>691</v>
      </c>
      <c r="G716" s="2">
        <f t="shared" si="71"/>
        <v>311.14999999999998</v>
      </c>
      <c r="H716" s="9">
        <v>789</v>
      </c>
      <c r="I716" s="9">
        <v>772</v>
      </c>
      <c r="J716" s="78">
        <v>793.42149532710289</v>
      </c>
      <c r="K716" s="9">
        <f t="shared" si="66"/>
        <v>774.7208240094775</v>
      </c>
      <c r="L716" s="9">
        <v>2000</v>
      </c>
      <c r="M716" s="9">
        <v>2000</v>
      </c>
      <c r="N716" s="9">
        <f t="shared" si="67"/>
        <v>0</v>
      </c>
      <c r="O716" s="9">
        <f t="shared" si="68"/>
        <v>0</v>
      </c>
      <c r="P716" s="9">
        <f t="shared" si="69"/>
        <v>0</v>
      </c>
    </row>
    <row r="717" spans="5:16">
      <c r="E717" s="2">
        <f t="shared" si="70"/>
        <v>273.14999999999998</v>
      </c>
      <c r="F717" s="2">
        <v>692</v>
      </c>
      <c r="G717" s="2">
        <f t="shared" si="71"/>
        <v>311.14999999999998</v>
      </c>
      <c r="H717" s="9">
        <v>789</v>
      </c>
      <c r="I717" s="9">
        <v>772</v>
      </c>
      <c r="J717" s="78">
        <v>793.42149532710289</v>
      </c>
      <c r="K717" s="9">
        <f t="shared" si="66"/>
        <v>774.72528947177932</v>
      </c>
      <c r="L717" s="9">
        <v>2000</v>
      </c>
      <c r="M717" s="9">
        <v>2000</v>
      </c>
      <c r="N717" s="9">
        <f t="shared" si="67"/>
        <v>0</v>
      </c>
      <c r="O717" s="9">
        <f t="shared" si="68"/>
        <v>0</v>
      </c>
      <c r="P717" s="9">
        <f t="shared" si="69"/>
        <v>0</v>
      </c>
    </row>
    <row r="718" spans="5:16">
      <c r="E718" s="2">
        <f t="shared" si="70"/>
        <v>273.14999999999998</v>
      </c>
      <c r="F718" s="2">
        <v>693</v>
      </c>
      <c r="G718" s="2">
        <f t="shared" si="71"/>
        <v>311.14999999999998</v>
      </c>
      <c r="H718" s="9">
        <v>789</v>
      </c>
      <c r="I718" s="9">
        <v>772</v>
      </c>
      <c r="J718" s="78">
        <v>793.42149532710289</v>
      </c>
      <c r="K718" s="9">
        <f t="shared" si="66"/>
        <v>774.72973154551323</v>
      </c>
      <c r="L718" s="9">
        <v>2000</v>
      </c>
      <c r="M718" s="9">
        <v>2000</v>
      </c>
      <c r="N718" s="9">
        <f t="shared" si="67"/>
        <v>0</v>
      </c>
      <c r="O718" s="9">
        <f t="shared" si="68"/>
        <v>0</v>
      </c>
      <c r="P718" s="9">
        <f t="shared" si="69"/>
        <v>0</v>
      </c>
    </row>
    <row r="719" spans="5:16">
      <c r="E719" s="2">
        <f t="shared" si="70"/>
        <v>273.14999999999998</v>
      </c>
      <c r="F719" s="2">
        <v>694</v>
      </c>
      <c r="G719" s="2">
        <f t="shared" si="71"/>
        <v>311.14999999999998</v>
      </c>
      <c r="H719" s="9">
        <v>789</v>
      </c>
      <c r="I719" s="9">
        <v>772</v>
      </c>
      <c r="J719" s="78">
        <v>793.42149532710289</v>
      </c>
      <c r="K719" s="9">
        <f t="shared" si="66"/>
        <v>774.73415041395151</v>
      </c>
      <c r="L719" s="9">
        <v>2000</v>
      </c>
      <c r="M719" s="9">
        <v>2000</v>
      </c>
      <c r="N719" s="9">
        <f t="shared" si="67"/>
        <v>0</v>
      </c>
      <c r="O719" s="9">
        <f t="shared" si="68"/>
        <v>0</v>
      </c>
      <c r="P719" s="9">
        <f t="shared" si="69"/>
        <v>0</v>
      </c>
    </row>
    <row r="720" spans="5:16">
      <c r="E720" s="2">
        <f t="shared" si="70"/>
        <v>273.14999999999998</v>
      </c>
      <c r="F720" s="2">
        <v>695</v>
      </c>
      <c r="G720" s="2">
        <f t="shared" si="71"/>
        <v>311.14999999999998</v>
      </c>
      <c r="H720" s="9">
        <v>789</v>
      </c>
      <c r="I720" s="9">
        <v>772</v>
      </c>
      <c r="J720" s="78">
        <v>793.42149532710289</v>
      </c>
      <c r="K720" s="9">
        <f t="shared" si="66"/>
        <v>774.73854625845627</v>
      </c>
      <c r="L720" s="9">
        <v>2000</v>
      </c>
      <c r="M720" s="9">
        <v>2000</v>
      </c>
      <c r="N720" s="9">
        <f t="shared" si="67"/>
        <v>0</v>
      </c>
      <c r="O720" s="9">
        <f t="shared" si="68"/>
        <v>0</v>
      </c>
      <c r="P720" s="9">
        <f t="shared" si="69"/>
        <v>0</v>
      </c>
    </row>
    <row r="721" spans="5:16">
      <c r="E721" s="2">
        <f t="shared" si="70"/>
        <v>273.14999999999998</v>
      </c>
      <c r="F721" s="2">
        <v>696</v>
      </c>
      <c r="G721" s="2">
        <f t="shared" si="71"/>
        <v>311.14999999999998</v>
      </c>
      <c r="H721" s="9">
        <v>789</v>
      </c>
      <c r="I721" s="9">
        <v>772</v>
      </c>
      <c r="J721" s="78">
        <v>793.42149532710289</v>
      </c>
      <c r="K721" s="9">
        <f t="shared" si="66"/>
        <v>774.74291925850468</v>
      </c>
      <c r="L721" s="9">
        <v>2000</v>
      </c>
      <c r="M721" s="9">
        <v>2000</v>
      </c>
      <c r="N721" s="9">
        <f t="shared" si="67"/>
        <v>0</v>
      </c>
      <c r="O721" s="9">
        <f t="shared" si="68"/>
        <v>0</v>
      </c>
      <c r="P721" s="9">
        <f t="shared" si="69"/>
        <v>0</v>
      </c>
    </row>
    <row r="722" spans="5:16">
      <c r="E722" s="2">
        <f t="shared" si="70"/>
        <v>273.14999999999998</v>
      </c>
      <c r="F722" s="2">
        <v>697</v>
      </c>
      <c r="G722" s="2">
        <f t="shared" si="71"/>
        <v>311.14999999999998</v>
      </c>
      <c r="H722" s="9">
        <v>789</v>
      </c>
      <c r="I722" s="9">
        <v>772</v>
      </c>
      <c r="J722" s="78">
        <v>793.42149532710289</v>
      </c>
      <c r="K722" s="9">
        <f t="shared" si="66"/>
        <v>774.74726959171346</v>
      </c>
      <c r="L722" s="9">
        <v>2000</v>
      </c>
      <c r="M722" s="9">
        <v>2000</v>
      </c>
      <c r="N722" s="9">
        <f t="shared" si="67"/>
        <v>0</v>
      </c>
      <c r="O722" s="9">
        <f t="shared" si="68"/>
        <v>0</v>
      </c>
      <c r="P722" s="9">
        <f t="shared" si="69"/>
        <v>0</v>
      </c>
    </row>
    <row r="723" spans="5:16">
      <c r="E723" s="2">
        <f t="shared" si="70"/>
        <v>273.14999999999998</v>
      </c>
      <c r="F723" s="2">
        <v>698</v>
      </c>
      <c r="G723" s="2">
        <f t="shared" si="71"/>
        <v>311.14999999999998</v>
      </c>
      <c r="H723" s="9">
        <v>789</v>
      </c>
      <c r="I723" s="9">
        <v>772</v>
      </c>
      <c r="J723" s="78">
        <v>793.42149532710289</v>
      </c>
      <c r="K723" s="9">
        <f t="shared" si="66"/>
        <v>774.75159743386257</v>
      </c>
      <c r="L723" s="9">
        <v>2000</v>
      </c>
      <c r="M723" s="9">
        <v>2000</v>
      </c>
      <c r="N723" s="9">
        <f t="shared" si="67"/>
        <v>0</v>
      </c>
      <c r="O723" s="9">
        <f t="shared" si="68"/>
        <v>0</v>
      </c>
      <c r="P723" s="9">
        <f t="shared" si="69"/>
        <v>0</v>
      </c>
    </row>
    <row r="724" spans="5:16">
      <c r="E724" s="2">
        <f t="shared" si="70"/>
        <v>273.14999999999998</v>
      </c>
      <c r="F724" s="2">
        <v>699</v>
      </c>
      <c r="G724" s="2">
        <f t="shared" si="71"/>
        <v>311.14999999999998</v>
      </c>
      <c r="H724" s="9">
        <v>789</v>
      </c>
      <c r="I724" s="9">
        <v>772</v>
      </c>
      <c r="J724" s="78">
        <v>793.42149532710289</v>
      </c>
      <c r="K724" s="9">
        <f t="shared" si="66"/>
        <v>774.75590295891936</v>
      </c>
      <c r="L724" s="9">
        <v>2000</v>
      </c>
      <c r="M724" s="9">
        <v>2000</v>
      </c>
      <c r="N724" s="9">
        <f t="shared" si="67"/>
        <v>0</v>
      </c>
      <c r="O724" s="9">
        <f t="shared" si="68"/>
        <v>0</v>
      </c>
      <c r="P724" s="9">
        <f t="shared" si="69"/>
        <v>0</v>
      </c>
    </row>
    <row r="725" spans="5:16">
      <c r="E725" s="2">
        <f t="shared" si="70"/>
        <v>273.14999999999998</v>
      </c>
      <c r="F725" s="2">
        <v>700</v>
      </c>
      <c r="G725" s="2">
        <f t="shared" si="71"/>
        <v>311.14999999999998</v>
      </c>
      <c r="H725" s="9">
        <v>789</v>
      </c>
      <c r="I725" s="9">
        <v>772</v>
      </c>
      <c r="J725" s="78">
        <v>793.42149532710289</v>
      </c>
      <c r="K725" s="9">
        <f t="shared" si="66"/>
        <v>774.76018633906119</v>
      </c>
      <c r="L725" s="9">
        <v>2000</v>
      </c>
      <c r="M725" s="9">
        <v>2000</v>
      </c>
      <c r="N725" s="9">
        <f t="shared" si="67"/>
        <v>0</v>
      </c>
      <c r="O725" s="9">
        <f t="shared" si="68"/>
        <v>0</v>
      </c>
      <c r="P725" s="9">
        <f t="shared" si="69"/>
        <v>0</v>
      </c>
    </row>
    <row r="726" spans="5:16">
      <c r="E726" s="2">
        <f t="shared" si="70"/>
        <v>273.14999999999998</v>
      </c>
      <c r="F726" s="2">
        <v>701</v>
      </c>
      <c r="G726" s="2">
        <f t="shared" si="71"/>
        <v>311.14999999999998</v>
      </c>
      <c r="H726" s="9">
        <v>789</v>
      </c>
      <c r="I726" s="9">
        <v>772</v>
      </c>
      <c r="J726" s="78">
        <v>793.42149532710289</v>
      </c>
      <c r="K726" s="9">
        <f t="shared" si="66"/>
        <v>774.7644477446994</v>
      </c>
      <c r="L726" s="9">
        <v>2000</v>
      </c>
      <c r="M726" s="9">
        <v>2000</v>
      </c>
      <c r="N726" s="9">
        <f t="shared" si="67"/>
        <v>0</v>
      </c>
      <c r="O726" s="9">
        <f t="shared" si="68"/>
        <v>0</v>
      </c>
      <c r="P726" s="9">
        <f t="shared" si="69"/>
        <v>0</v>
      </c>
    </row>
    <row r="727" spans="5:16">
      <c r="E727" s="2">
        <f t="shared" si="70"/>
        <v>273.14999999999998</v>
      </c>
      <c r="F727" s="2">
        <v>702</v>
      </c>
      <c r="G727" s="2">
        <f t="shared" si="71"/>
        <v>311.14999999999998</v>
      </c>
      <c r="H727" s="9">
        <v>789</v>
      </c>
      <c r="I727" s="9">
        <v>772</v>
      </c>
      <c r="J727" s="78">
        <v>793.42149532710289</v>
      </c>
      <c r="K727" s="9">
        <f t="shared" si="66"/>
        <v>774.7686873445009</v>
      </c>
      <c r="L727" s="9">
        <v>2000</v>
      </c>
      <c r="M727" s="9">
        <v>2000</v>
      </c>
      <c r="N727" s="9">
        <f t="shared" si="67"/>
        <v>0</v>
      </c>
      <c r="O727" s="9">
        <f t="shared" si="68"/>
        <v>0</v>
      </c>
      <c r="P727" s="9">
        <f t="shared" si="69"/>
        <v>0</v>
      </c>
    </row>
    <row r="728" spans="5:16">
      <c r="E728" s="2">
        <f t="shared" si="70"/>
        <v>273.14999999999998</v>
      </c>
      <c r="F728" s="2">
        <v>703</v>
      </c>
      <c r="G728" s="2">
        <f t="shared" si="71"/>
        <v>311.14999999999998</v>
      </c>
      <c r="H728" s="9">
        <v>789</v>
      </c>
      <c r="I728" s="9">
        <v>772</v>
      </c>
      <c r="J728" s="78">
        <v>793.42149532710289</v>
      </c>
      <c r="K728" s="9">
        <f t="shared" si="66"/>
        <v>774.77290530541086</v>
      </c>
      <c r="L728" s="9">
        <v>2000</v>
      </c>
      <c r="M728" s="9">
        <v>2000</v>
      </c>
      <c r="N728" s="9">
        <f t="shared" si="67"/>
        <v>0</v>
      </c>
      <c r="O728" s="9">
        <f t="shared" si="68"/>
        <v>0</v>
      </c>
      <c r="P728" s="9">
        <f t="shared" si="69"/>
        <v>0</v>
      </c>
    </row>
    <row r="729" spans="5:16">
      <c r="E729" s="2">
        <f t="shared" si="70"/>
        <v>273.14999999999998</v>
      </c>
      <c r="F729" s="2">
        <v>704</v>
      </c>
      <c r="G729" s="2">
        <f t="shared" si="71"/>
        <v>311.14999999999998</v>
      </c>
      <c r="H729" s="9">
        <v>789</v>
      </c>
      <c r="I729" s="9">
        <v>772</v>
      </c>
      <c r="J729" s="78">
        <v>793.42149532710289</v>
      </c>
      <c r="K729" s="9">
        <f t="shared" si="66"/>
        <v>774.77710179267501</v>
      </c>
      <c r="L729" s="9">
        <v>2000</v>
      </c>
      <c r="M729" s="9">
        <v>2000</v>
      </c>
      <c r="N729" s="9">
        <f t="shared" si="67"/>
        <v>0</v>
      </c>
      <c r="O729" s="9">
        <f t="shared" si="68"/>
        <v>0</v>
      </c>
      <c r="P729" s="9">
        <f t="shared" si="69"/>
        <v>0</v>
      </c>
    </row>
    <row r="730" spans="5:16">
      <c r="E730" s="2">
        <f t="shared" si="70"/>
        <v>273.14999999999998</v>
      </c>
      <c r="F730" s="2">
        <v>705</v>
      </c>
      <c r="G730" s="2">
        <f t="shared" si="71"/>
        <v>311.14999999999998</v>
      </c>
      <c r="H730" s="9">
        <v>789</v>
      </c>
      <c r="I730" s="9">
        <v>772</v>
      </c>
      <c r="J730" s="78">
        <v>793.42149532710289</v>
      </c>
      <c r="K730" s="9">
        <f t="shared" si="66"/>
        <v>774.7812769698603</v>
      </c>
      <c r="L730" s="9">
        <v>2000</v>
      </c>
      <c r="M730" s="9">
        <v>2000</v>
      </c>
      <c r="N730" s="9">
        <f t="shared" si="67"/>
        <v>0</v>
      </c>
      <c r="O730" s="9">
        <f t="shared" si="68"/>
        <v>0</v>
      </c>
      <c r="P730" s="9">
        <f t="shared" si="69"/>
        <v>0</v>
      </c>
    </row>
    <row r="731" spans="5:16">
      <c r="E731" s="2">
        <f t="shared" si="70"/>
        <v>273.14999999999998</v>
      </c>
      <c r="F731" s="2">
        <v>706</v>
      </c>
      <c r="G731" s="2">
        <f t="shared" si="71"/>
        <v>311.14999999999998</v>
      </c>
      <c r="H731" s="9">
        <v>789</v>
      </c>
      <c r="I731" s="9">
        <v>772</v>
      </c>
      <c r="J731" s="78">
        <v>793.42149532710289</v>
      </c>
      <c r="K731" s="9">
        <f t="shared" si="66"/>
        <v>774.78543099887702</v>
      </c>
      <c r="L731" s="9">
        <v>2000</v>
      </c>
      <c r="M731" s="9">
        <v>2000</v>
      </c>
      <c r="N731" s="9">
        <f t="shared" si="67"/>
        <v>0</v>
      </c>
      <c r="O731" s="9">
        <f t="shared" si="68"/>
        <v>0</v>
      </c>
      <c r="P731" s="9">
        <f t="shared" si="69"/>
        <v>0</v>
      </c>
    </row>
    <row r="732" spans="5:16">
      <c r="E732" s="2">
        <f t="shared" si="70"/>
        <v>273.14999999999998</v>
      </c>
      <c r="F732" s="2">
        <v>707</v>
      </c>
      <c r="G732" s="2">
        <f t="shared" si="71"/>
        <v>311.14999999999998</v>
      </c>
      <c r="H732" s="9">
        <v>789</v>
      </c>
      <c r="I732" s="9">
        <v>772</v>
      </c>
      <c r="J732" s="78">
        <v>793.42149532710289</v>
      </c>
      <c r="K732" s="9">
        <f t="shared" si="66"/>
        <v>774.78956403999916</v>
      </c>
      <c r="L732" s="9">
        <v>2000</v>
      </c>
      <c r="M732" s="9">
        <v>2000</v>
      </c>
      <c r="N732" s="9">
        <f t="shared" si="67"/>
        <v>0</v>
      </c>
      <c r="O732" s="9">
        <f t="shared" si="68"/>
        <v>0</v>
      </c>
      <c r="P732" s="9">
        <f t="shared" si="69"/>
        <v>0</v>
      </c>
    </row>
    <row r="733" spans="5:16">
      <c r="E733" s="2">
        <f t="shared" si="70"/>
        <v>273.14999999999998</v>
      </c>
      <c r="F733" s="2">
        <v>708</v>
      </c>
      <c r="G733" s="2">
        <f t="shared" si="71"/>
        <v>311.14999999999998</v>
      </c>
      <c r="H733" s="9">
        <v>789</v>
      </c>
      <c r="I733" s="9">
        <v>772</v>
      </c>
      <c r="J733" s="78">
        <v>793.42149532710289</v>
      </c>
      <c r="K733" s="9">
        <f t="shared" si="66"/>
        <v>774.79367625188559</v>
      </c>
      <c r="L733" s="9">
        <v>2000</v>
      </c>
      <c r="M733" s="9">
        <v>2000</v>
      </c>
      <c r="N733" s="9">
        <f t="shared" si="67"/>
        <v>0</v>
      </c>
      <c r="O733" s="9">
        <f t="shared" si="68"/>
        <v>0</v>
      </c>
      <c r="P733" s="9">
        <f t="shared" si="69"/>
        <v>0</v>
      </c>
    </row>
    <row r="734" spans="5:16">
      <c r="E734" s="2">
        <f t="shared" si="70"/>
        <v>273.14999999999998</v>
      </c>
      <c r="F734" s="2">
        <v>709</v>
      </c>
      <c r="G734" s="2">
        <f t="shared" si="71"/>
        <v>311.14999999999998</v>
      </c>
      <c r="H734" s="9">
        <v>789</v>
      </c>
      <c r="I734" s="9">
        <v>772</v>
      </c>
      <c r="J734" s="78">
        <v>793.42149532710289</v>
      </c>
      <c r="K734" s="9">
        <f t="shared" si="66"/>
        <v>774.79776779159954</v>
      </c>
      <c r="L734" s="9">
        <v>2000</v>
      </c>
      <c r="M734" s="9">
        <v>2000</v>
      </c>
      <c r="N734" s="9">
        <f t="shared" si="67"/>
        <v>0</v>
      </c>
      <c r="O734" s="9">
        <f t="shared" si="68"/>
        <v>0</v>
      </c>
      <c r="P734" s="9">
        <f t="shared" si="69"/>
        <v>0</v>
      </c>
    </row>
    <row r="735" spans="5:16">
      <c r="E735" s="2">
        <f t="shared" si="70"/>
        <v>273.14999999999998</v>
      </c>
      <c r="F735" s="2">
        <v>710</v>
      </c>
      <c r="G735" s="2">
        <f t="shared" si="71"/>
        <v>311.14999999999998</v>
      </c>
      <c r="H735" s="9">
        <v>789</v>
      </c>
      <c r="I735" s="9">
        <v>772</v>
      </c>
      <c r="J735" s="78">
        <v>793.42149532710289</v>
      </c>
      <c r="K735" s="9">
        <f t="shared" si="66"/>
        <v>774.80183881462949</v>
      </c>
      <c r="L735" s="9">
        <v>2000</v>
      </c>
      <c r="M735" s="9">
        <v>2000</v>
      </c>
      <c r="N735" s="9">
        <f t="shared" si="67"/>
        <v>0</v>
      </c>
      <c r="O735" s="9">
        <f t="shared" si="68"/>
        <v>0</v>
      </c>
      <c r="P735" s="9">
        <f t="shared" si="69"/>
        <v>0</v>
      </c>
    </row>
    <row r="736" spans="5:16">
      <c r="E736" s="2">
        <f t="shared" si="70"/>
        <v>273.14999999999998</v>
      </c>
      <c r="F736" s="2">
        <v>711</v>
      </c>
      <c r="G736" s="2">
        <f t="shared" si="71"/>
        <v>311.14999999999998</v>
      </c>
      <c r="H736" s="9">
        <v>789</v>
      </c>
      <c r="I736" s="9">
        <v>772</v>
      </c>
      <c r="J736" s="78">
        <v>793.42149532710289</v>
      </c>
      <c r="K736" s="9">
        <f t="shared" si="66"/>
        <v>774.80588947490833</v>
      </c>
      <c r="L736" s="9">
        <v>2000</v>
      </c>
      <c r="M736" s="9">
        <v>2000</v>
      </c>
      <c r="N736" s="9">
        <f t="shared" si="67"/>
        <v>0</v>
      </c>
      <c r="O736" s="9">
        <f t="shared" si="68"/>
        <v>0</v>
      </c>
      <c r="P736" s="9">
        <f t="shared" si="69"/>
        <v>0</v>
      </c>
    </row>
    <row r="737" spans="5:16">
      <c r="E737" s="2">
        <f t="shared" si="70"/>
        <v>273.14999999999998</v>
      </c>
      <c r="F737" s="2">
        <v>712</v>
      </c>
      <c r="G737" s="2">
        <f t="shared" si="71"/>
        <v>311.14999999999998</v>
      </c>
      <c r="H737" s="9">
        <v>789</v>
      </c>
      <c r="I737" s="9">
        <v>772</v>
      </c>
      <c r="J737" s="78">
        <v>793.42149532710289</v>
      </c>
      <c r="K737" s="9">
        <f t="shared" si="66"/>
        <v>774.80991992483268</v>
      </c>
      <c r="L737" s="9">
        <v>2000</v>
      </c>
      <c r="M737" s="9">
        <v>2000</v>
      </c>
      <c r="N737" s="9">
        <f t="shared" si="67"/>
        <v>0</v>
      </c>
      <c r="O737" s="9">
        <f t="shared" si="68"/>
        <v>0</v>
      </c>
      <c r="P737" s="9">
        <f t="shared" si="69"/>
        <v>0</v>
      </c>
    </row>
    <row r="738" spans="5:16">
      <c r="E738" s="2">
        <f t="shared" si="70"/>
        <v>273.14999999999998</v>
      </c>
      <c r="F738" s="2">
        <v>713</v>
      </c>
      <c r="G738" s="2">
        <f t="shared" si="71"/>
        <v>311.14999999999998</v>
      </c>
      <c r="H738" s="9">
        <v>789</v>
      </c>
      <c r="I738" s="9">
        <v>772</v>
      </c>
      <c r="J738" s="78">
        <v>793.42149532710289</v>
      </c>
      <c r="K738" s="9">
        <f t="shared" si="66"/>
        <v>774.81393031528251</v>
      </c>
      <c r="L738" s="9">
        <v>2000</v>
      </c>
      <c r="M738" s="9">
        <v>2000</v>
      </c>
      <c r="N738" s="9">
        <f t="shared" si="67"/>
        <v>0</v>
      </c>
      <c r="O738" s="9">
        <f t="shared" si="68"/>
        <v>0</v>
      </c>
      <c r="P738" s="9">
        <f t="shared" si="69"/>
        <v>0</v>
      </c>
    </row>
    <row r="739" spans="5:16">
      <c r="E739" s="2">
        <f t="shared" si="70"/>
        <v>273.14999999999998</v>
      </c>
      <c r="F739" s="2">
        <v>714</v>
      </c>
      <c r="G739" s="2">
        <f t="shared" si="71"/>
        <v>311.14999999999998</v>
      </c>
      <c r="H739" s="9">
        <v>789</v>
      </c>
      <c r="I739" s="9">
        <v>772</v>
      </c>
      <c r="J739" s="78">
        <v>793.42149532710289</v>
      </c>
      <c r="K739" s="9">
        <f t="shared" si="66"/>
        <v>774.81792079563957</v>
      </c>
      <c r="L739" s="9">
        <v>2000</v>
      </c>
      <c r="M739" s="9">
        <v>2000</v>
      </c>
      <c r="N739" s="9">
        <f t="shared" si="67"/>
        <v>0</v>
      </c>
      <c r="O739" s="9">
        <f t="shared" si="68"/>
        <v>0</v>
      </c>
      <c r="P739" s="9">
        <f t="shared" si="69"/>
        <v>0</v>
      </c>
    </row>
    <row r="740" spans="5:16">
      <c r="E740" s="2">
        <f t="shared" si="70"/>
        <v>273.14999999999998</v>
      </c>
      <c r="F740" s="2">
        <v>715</v>
      </c>
      <c r="G740" s="2">
        <f t="shared" si="71"/>
        <v>311.14999999999998</v>
      </c>
      <c r="H740" s="9">
        <v>789</v>
      </c>
      <c r="I740" s="9">
        <v>772</v>
      </c>
      <c r="J740" s="78">
        <v>793.42149532710289</v>
      </c>
      <c r="K740" s="9">
        <f t="shared" si="66"/>
        <v>774.82189151380589</v>
      </c>
      <c r="L740" s="9">
        <v>2000</v>
      </c>
      <c r="M740" s="9">
        <v>2000</v>
      </c>
      <c r="N740" s="9">
        <f t="shared" si="67"/>
        <v>0</v>
      </c>
      <c r="O740" s="9">
        <f t="shared" si="68"/>
        <v>0</v>
      </c>
      <c r="P740" s="9">
        <f t="shared" si="69"/>
        <v>0</v>
      </c>
    </row>
    <row r="741" spans="5:16">
      <c r="E741" s="2">
        <f t="shared" si="70"/>
        <v>273.14999999999998</v>
      </c>
      <c r="F741" s="2">
        <v>716</v>
      </c>
      <c r="G741" s="2">
        <f t="shared" si="71"/>
        <v>311.14999999999998</v>
      </c>
      <c r="H741" s="9">
        <v>789</v>
      </c>
      <c r="I741" s="9">
        <v>772</v>
      </c>
      <c r="J741" s="78">
        <v>793.42149532710289</v>
      </c>
      <c r="K741" s="9">
        <f t="shared" si="66"/>
        <v>774.8258426162223</v>
      </c>
      <c r="L741" s="9">
        <v>2000</v>
      </c>
      <c r="M741" s="9">
        <v>2000</v>
      </c>
      <c r="N741" s="9">
        <f t="shared" si="67"/>
        <v>0</v>
      </c>
      <c r="O741" s="9">
        <f t="shared" si="68"/>
        <v>0</v>
      </c>
      <c r="P741" s="9">
        <f t="shared" si="69"/>
        <v>0</v>
      </c>
    </row>
    <row r="742" spans="5:16">
      <c r="E742" s="2">
        <f t="shared" si="70"/>
        <v>273.14999999999998</v>
      </c>
      <c r="F742" s="2">
        <v>717</v>
      </c>
      <c r="G742" s="2">
        <f t="shared" si="71"/>
        <v>311.14999999999998</v>
      </c>
      <c r="H742" s="9">
        <v>789</v>
      </c>
      <c r="I742" s="9">
        <v>772</v>
      </c>
      <c r="J742" s="78">
        <v>793.42149532710289</v>
      </c>
      <c r="K742" s="9">
        <f t="shared" si="66"/>
        <v>774.82977424788646</v>
      </c>
      <c r="L742" s="9">
        <v>2000</v>
      </c>
      <c r="M742" s="9">
        <v>2000</v>
      </c>
      <c r="N742" s="9">
        <f t="shared" si="67"/>
        <v>0</v>
      </c>
      <c r="O742" s="9">
        <f t="shared" si="68"/>
        <v>0</v>
      </c>
      <c r="P742" s="9">
        <f t="shared" si="69"/>
        <v>0</v>
      </c>
    </row>
    <row r="743" spans="5:16">
      <c r="E743" s="2">
        <f t="shared" si="70"/>
        <v>273.14999999999998</v>
      </c>
      <c r="F743" s="2">
        <v>718</v>
      </c>
      <c r="G743" s="2">
        <f t="shared" si="71"/>
        <v>311.14999999999998</v>
      </c>
      <c r="H743" s="9">
        <v>789</v>
      </c>
      <c r="I743" s="9">
        <v>772</v>
      </c>
      <c r="J743" s="78">
        <v>793.42149532710289</v>
      </c>
      <c r="K743" s="9">
        <f t="shared" si="66"/>
        <v>774.83368655237018</v>
      </c>
      <c r="L743" s="9">
        <v>2000</v>
      </c>
      <c r="M743" s="9">
        <v>2000</v>
      </c>
      <c r="N743" s="9">
        <f t="shared" si="67"/>
        <v>0</v>
      </c>
      <c r="O743" s="9">
        <f t="shared" si="68"/>
        <v>0</v>
      </c>
      <c r="P743" s="9">
        <f t="shared" si="69"/>
        <v>0</v>
      </c>
    </row>
    <row r="744" spans="5:16">
      <c r="E744" s="2">
        <f t="shared" si="70"/>
        <v>273.14999999999998</v>
      </c>
      <c r="F744" s="2">
        <v>719</v>
      </c>
      <c r="G744" s="2">
        <f t="shared" si="71"/>
        <v>311.14999999999998</v>
      </c>
      <c r="H744" s="9">
        <v>789</v>
      </c>
      <c r="I744" s="9">
        <v>772</v>
      </c>
      <c r="J744" s="78">
        <v>793.42149532710289</v>
      </c>
      <c r="K744" s="9">
        <f t="shared" si="66"/>
        <v>774.83757967183749</v>
      </c>
      <c r="L744" s="9">
        <v>2000</v>
      </c>
      <c r="M744" s="9">
        <v>2000</v>
      </c>
      <c r="N744" s="9">
        <f t="shared" si="67"/>
        <v>0</v>
      </c>
      <c r="O744" s="9">
        <f t="shared" si="68"/>
        <v>0</v>
      </c>
      <c r="P744" s="9">
        <f t="shared" si="69"/>
        <v>0</v>
      </c>
    </row>
    <row r="745" spans="5:16">
      <c r="E745" s="2">
        <f t="shared" si="70"/>
        <v>273.14999999999998</v>
      </c>
      <c r="F745" s="2">
        <v>720</v>
      </c>
      <c r="G745" s="2">
        <f t="shared" si="71"/>
        <v>311.14999999999998</v>
      </c>
      <c r="H745" s="9">
        <v>789</v>
      </c>
      <c r="I745" s="9">
        <v>772</v>
      </c>
      <c r="J745" s="78">
        <v>793.42149532710289</v>
      </c>
      <c r="K745" s="9">
        <f t="shared" si="66"/>
        <v>774.84145374706134</v>
      </c>
      <c r="L745" s="9">
        <v>2000</v>
      </c>
      <c r="M745" s="9">
        <v>2000</v>
      </c>
      <c r="N745" s="9">
        <f t="shared" si="67"/>
        <v>0</v>
      </c>
      <c r="O745" s="9">
        <f t="shared" si="68"/>
        <v>0</v>
      </c>
      <c r="P745" s="9">
        <f t="shared" si="69"/>
        <v>0</v>
      </c>
    </row>
    <row r="746" spans="5:16">
      <c r="E746" s="2">
        <f t="shared" si="70"/>
        <v>273.14999999999998</v>
      </c>
      <c r="F746" s="2">
        <v>721</v>
      </c>
      <c r="G746" s="2">
        <f t="shared" si="71"/>
        <v>311.14999999999998</v>
      </c>
      <c r="H746" s="9">
        <v>789</v>
      </c>
      <c r="I746" s="9">
        <v>772</v>
      </c>
      <c r="J746" s="78">
        <v>793.42149532710289</v>
      </c>
      <c r="K746" s="9">
        <f t="shared" si="66"/>
        <v>774.84530891744078</v>
      </c>
      <c r="L746" s="9">
        <v>2000</v>
      </c>
      <c r="M746" s="9">
        <v>2000</v>
      </c>
      <c r="N746" s="9">
        <f t="shared" si="67"/>
        <v>0</v>
      </c>
      <c r="O746" s="9">
        <f t="shared" si="68"/>
        <v>0</v>
      </c>
      <c r="P746" s="9">
        <f t="shared" si="69"/>
        <v>0</v>
      </c>
    </row>
    <row r="747" spans="5:16">
      <c r="E747" s="2">
        <f t="shared" si="70"/>
        <v>273.14999999999998</v>
      </c>
      <c r="F747" s="2">
        <v>722</v>
      </c>
      <c r="G747" s="2">
        <f t="shared" si="71"/>
        <v>311.14999999999998</v>
      </c>
      <c r="H747" s="9">
        <v>789</v>
      </c>
      <c r="I747" s="9">
        <v>772</v>
      </c>
      <c r="J747" s="78">
        <v>793.42149532710289</v>
      </c>
      <c r="K747" s="9">
        <f t="shared" si="66"/>
        <v>774.84914532101789</v>
      </c>
      <c r="L747" s="9">
        <v>2000</v>
      </c>
      <c r="M747" s="9">
        <v>2000</v>
      </c>
      <c r="N747" s="9">
        <f t="shared" si="67"/>
        <v>0</v>
      </c>
      <c r="O747" s="9">
        <f t="shared" si="68"/>
        <v>0</v>
      </c>
      <c r="P747" s="9">
        <f t="shared" si="69"/>
        <v>0</v>
      </c>
    </row>
    <row r="748" spans="5:16">
      <c r="E748" s="2">
        <f t="shared" si="70"/>
        <v>273.14999999999998</v>
      </c>
      <c r="F748" s="2">
        <v>723</v>
      </c>
      <c r="G748" s="2">
        <f t="shared" si="71"/>
        <v>311.14999999999998</v>
      </c>
      <c r="H748" s="9">
        <v>789</v>
      </c>
      <c r="I748" s="9">
        <v>772</v>
      </c>
      <c r="J748" s="78">
        <v>793.42149532710289</v>
      </c>
      <c r="K748" s="9">
        <f t="shared" si="66"/>
        <v>774.85296309449393</v>
      </c>
      <c r="L748" s="9">
        <v>2000</v>
      </c>
      <c r="M748" s="9">
        <v>2000</v>
      </c>
      <c r="N748" s="9">
        <f t="shared" si="67"/>
        <v>0</v>
      </c>
      <c r="O748" s="9">
        <f t="shared" si="68"/>
        <v>0</v>
      </c>
      <c r="P748" s="9">
        <f t="shared" si="69"/>
        <v>0</v>
      </c>
    </row>
    <row r="749" spans="5:16">
      <c r="E749" s="2">
        <f t="shared" si="70"/>
        <v>273.14999999999998</v>
      </c>
      <c r="F749" s="2">
        <v>724</v>
      </c>
      <c r="G749" s="2">
        <f t="shared" si="71"/>
        <v>311.14999999999998</v>
      </c>
      <c r="H749" s="9">
        <v>789</v>
      </c>
      <c r="I749" s="9">
        <v>772</v>
      </c>
      <c r="J749" s="78">
        <v>793.42149532710289</v>
      </c>
      <c r="K749" s="9">
        <f t="shared" si="66"/>
        <v>774.8567623732456</v>
      </c>
      <c r="L749" s="9">
        <v>2000</v>
      </c>
      <c r="M749" s="9">
        <v>2000</v>
      </c>
      <c r="N749" s="9">
        <f t="shared" si="67"/>
        <v>0</v>
      </c>
      <c r="O749" s="9">
        <f t="shared" si="68"/>
        <v>0</v>
      </c>
      <c r="P749" s="9">
        <f t="shared" si="69"/>
        <v>0</v>
      </c>
    </row>
    <row r="750" spans="5:16">
      <c r="E750" s="2">
        <f t="shared" si="70"/>
        <v>273.14999999999998</v>
      </c>
      <c r="F750" s="2">
        <v>725</v>
      </c>
      <c r="G750" s="2">
        <f t="shared" si="71"/>
        <v>311.14999999999998</v>
      </c>
      <c r="H750" s="9">
        <v>789</v>
      </c>
      <c r="I750" s="9">
        <v>772</v>
      </c>
      <c r="J750" s="78">
        <v>793.42149532710289</v>
      </c>
      <c r="K750" s="9">
        <f t="shared" si="66"/>
        <v>774.86054329134117</v>
      </c>
      <c r="L750" s="9">
        <v>2000</v>
      </c>
      <c r="M750" s="9">
        <v>2000</v>
      </c>
      <c r="N750" s="9">
        <f t="shared" si="67"/>
        <v>0</v>
      </c>
      <c r="O750" s="9">
        <f t="shared" si="68"/>
        <v>0</v>
      </c>
      <c r="P750" s="9">
        <f t="shared" si="69"/>
        <v>0</v>
      </c>
    </row>
    <row r="751" spans="5:16">
      <c r="E751" s="2">
        <f t="shared" si="70"/>
        <v>273.14999999999998</v>
      </c>
      <c r="F751" s="2">
        <v>726</v>
      </c>
      <c r="G751" s="2">
        <f t="shared" si="71"/>
        <v>311.14999999999998</v>
      </c>
      <c r="H751" s="9">
        <v>789</v>
      </c>
      <c r="I751" s="9">
        <v>772</v>
      </c>
      <c r="J751" s="78">
        <v>793.42149532710289</v>
      </c>
      <c r="K751" s="9">
        <f t="shared" si="66"/>
        <v>774.8643059815563</v>
      </c>
      <c r="L751" s="9">
        <v>2000</v>
      </c>
      <c r="M751" s="9">
        <v>2000</v>
      </c>
      <c r="N751" s="9">
        <f t="shared" si="67"/>
        <v>0</v>
      </c>
      <c r="O751" s="9">
        <f t="shared" si="68"/>
        <v>0</v>
      </c>
      <c r="P751" s="9">
        <f t="shared" si="69"/>
        <v>0</v>
      </c>
    </row>
    <row r="752" spans="5:16">
      <c r="E752" s="2">
        <f t="shared" si="70"/>
        <v>273.14999999999998</v>
      </c>
      <c r="F752" s="2">
        <v>727</v>
      </c>
      <c r="G752" s="2">
        <f t="shared" si="71"/>
        <v>311.14999999999998</v>
      </c>
      <c r="H752" s="9">
        <v>789</v>
      </c>
      <c r="I752" s="9">
        <v>772</v>
      </c>
      <c r="J752" s="78">
        <v>793.42149532710289</v>
      </c>
      <c r="K752" s="9">
        <f t="shared" si="66"/>
        <v>774.86805057538959</v>
      </c>
      <c r="L752" s="9">
        <v>2000</v>
      </c>
      <c r="M752" s="9">
        <v>2000</v>
      </c>
      <c r="N752" s="9">
        <f t="shared" si="67"/>
        <v>0</v>
      </c>
      <c r="O752" s="9">
        <f t="shared" si="68"/>
        <v>0</v>
      </c>
      <c r="P752" s="9">
        <f t="shared" si="69"/>
        <v>0</v>
      </c>
    </row>
    <row r="753" spans="5:16">
      <c r="E753" s="2">
        <f t="shared" si="70"/>
        <v>273.14999999999998</v>
      </c>
      <c r="F753" s="2">
        <v>728</v>
      </c>
      <c r="G753" s="2">
        <f t="shared" si="71"/>
        <v>311.14999999999998</v>
      </c>
      <c r="H753" s="9">
        <v>789</v>
      </c>
      <c r="I753" s="9">
        <v>772</v>
      </c>
      <c r="J753" s="78">
        <v>793.42149532710289</v>
      </c>
      <c r="K753" s="9">
        <f t="shared" si="66"/>
        <v>774.8717772030775</v>
      </c>
      <c r="L753" s="9">
        <v>2000</v>
      </c>
      <c r="M753" s="9">
        <v>2000</v>
      </c>
      <c r="N753" s="9">
        <f t="shared" si="67"/>
        <v>0</v>
      </c>
      <c r="O753" s="9">
        <f t="shared" si="68"/>
        <v>0</v>
      </c>
      <c r="P753" s="9">
        <f t="shared" si="69"/>
        <v>0</v>
      </c>
    </row>
    <row r="754" spans="5:16">
      <c r="E754" s="2">
        <f t="shared" si="70"/>
        <v>273.14999999999998</v>
      </c>
      <c r="F754" s="2">
        <v>729</v>
      </c>
      <c r="G754" s="2">
        <f t="shared" si="71"/>
        <v>311.14999999999998</v>
      </c>
      <c r="H754" s="9">
        <v>789</v>
      </c>
      <c r="I754" s="9">
        <v>772</v>
      </c>
      <c r="J754" s="78">
        <v>793.42149532710289</v>
      </c>
      <c r="K754" s="9">
        <f t="shared" si="66"/>
        <v>774.87548599361003</v>
      </c>
      <c r="L754" s="9">
        <v>2000</v>
      </c>
      <c r="M754" s="9">
        <v>2000</v>
      </c>
      <c r="N754" s="9">
        <f t="shared" si="67"/>
        <v>0</v>
      </c>
      <c r="O754" s="9">
        <f t="shared" si="68"/>
        <v>0</v>
      </c>
      <c r="P754" s="9">
        <f t="shared" si="69"/>
        <v>0</v>
      </c>
    </row>
    <row r="755" spans="5:16">
      <c r="E755" s="2">
        <f t="shared" si="70"/>
        <v>273.14999999999998</v>
      </c>
      <c r="F755" s="2">
        <v>730</v>
      </c>
      <c r="G755" s="2">
        <f t="shared" si="71"/>
        <v>311.14999999999998</v>
      </c>
      <c r="H755" s="9">
        <v>789</v>
      </c>
      <c r="I755" s="9">
        <v>772</v>
      </c>
      <c r="J755" s="78">
        <v>793.42149532710289</v>
      </c>
      <c r="K755" s="9">
        <f t="shared" si="66"/>
        <v>774.87917707474526</v>
      </c>
      <c r="L755" s="9">
        <v>2000</v>
      </c>
      <c r="M755" s="9">
        <v>2000</v>
      </c>
      <c r="N755" s="9">
        <f t="shared" si="67"/>
        <v>0</v>
      </c>
      <c r="O755" s="9">
        <f t="shared" si="68"/>
        <v>0</v>
      </c>
      <c r="P755" s="9">
        <f t="shared" si="69"/>
        <v>0</v>
      </c>
    </row>
    <row r="756" spans="5:16">
      <c r="E756" s="2">
        <f t="shared" si="70"/>
        <v>273.14999999999998</v>
      </c>
      <c r="F756" s="2">
        <v>731</v>
      </c>
      <c r="G756" s="2">
        <f t="shared" si="71"/>
        <v>311.14999999999998</v>
      </c>
      <c r="H756" s="9">
        <v>789</v>
      </c>
      <c r="I756" s="9">
        <v>772</v>
      </c>
      <c r="J756" s="78">
        <v>793.42149532710289</v>
      </c>
      <c r="K756" s="9">
        <f t="shared" si="66"/>
        <v>774.88285057302403</v>
      </c>
      <c r="L756" s="9">
        <v>2000</v>
      </c>
      <c r="M756" s="9">
        <v>2000</v>
      </c>
      <c r="N756" s="9">
        <f t="shared" si="67"/>
        <v>0</v>
      </c>
      <c r="O756" s="9">
        <f t="shared" si="68"/>
        <v>0</v>
      </c>
      <c r="P756" s="9">
        <f t="shared" si="69"/>
        <v>0</v>
      </c>
    </row>
    <row r="757" spans="5:16">
      <c r="E757" s="2">
        <f t="shared" si="70"/>
        <v>273.14999999999998</v>
      </c>
      <c r="F757" s="2">
        <v>732</v>
      </c>
      <c r="G757" s="2">
        <f t="shared" si="71"/>
        <v>311.14999999999998</v>
      </c>
      <c r="H757" s="9">
        <v>789</v>
      </c>
      <c r="I757" s="9">
        <v>772</v>
      </c>
      <c r="J757" s="78">
        <v>793.42149532710289</v>
      </c>
      <c r="K757" s="9">
        <f t="shared" si="66"/>
        <v>774.8865066137846</v>
      </c>
      <c r="L757" s="9">
        <v>2000</v>
      </c>
      <c r="M757" s="9">
        <v>2000</v>
      </c>
      <c r="N757" s="9">
        <f t="shared" si="67"/>
        <v>0</v>
      </c>
      <c r="O757" s="9">
        <f t="shared" si="68"/>
        <v>0</v>
      </c>
      <c r="P757" s="9">
        <f t="shared" si="69"/>
        <v>0</v>
      </c>
    </row>
    <row r="758" spans="5:16">
      <c r="E758" s="2">
        <f t="shared" si="70"/>
        <v>273.14999999999998</v>
      </c>
      <c r="F758" s="2">
        <v>733</v>
      </c>
      <c r="G758" s="2">
        <f t="shared" si="71"/>
        <v>311.14999999999998</v>
      </c>
      <c r="H758" s="9">
        <v>789</v>
      </c>
      <c r="I758" s="9">
        <v>772</v>
      </c>
      <c r="J758" s="78">
        <v>793.42149532710289</v>
      </c>
      <c r="K758" s="9">
        <f t="shared" si="66"/>
        <v>774.89014532117665</v>
      </c>
      <c r="L758" s="9">
        <v>2000</v>
      </c>
      <c r="M758" s="9">
        <v>2000</v>
      </c>
      <c r="N758" s="9">
        <f t="shared" si="67"/>
        <v>0</v>
      </c>
      <c r="O758" s="9">
        <f t="shared" si="68"/>
        <v>0</v>
      </c>
      <c r="P758" s="9">
        <f t="shared" si="69"/>
        <v>0</v>
      </c>
    </row>
    <row r="759" spans="5:16">
      <c r="E759" s="2">
        <f t="shared" si="70"/>
        <v>273.14999999999998</v>
      </c>
      <c r="F759" s="2">
        <v>734</v>
      </c>
      <c r="G759" s="2">
        <f t="shared" si="71"/>
        <v>311.14999999999998</v>
      </c>
      <c r="H759" s="9">
        <v>789</v>
      </c>
      <c r="I759" s="9">
        <v>772</v>
      </c>
      <c r="J759" s="78">
        <v>793.42149532710289</v>
      </c>
      <c r="K759" s="9">
        <f t="shared" si="66"/>
        <v>774.89376681817532</v>
      </c>
      <c r="L759" s="9">
        <v>2000</v>
      </c>
      <c r="M759" s="9">
        <v>2000</v>
      </c>
      <c r="N759" s="9">
        <f t="shared" si="67"/>
        <v>0</v>
      </c>
      <c r="O759" s="9">
        <f t="shared" si="68"/>
        <v>0</v>
      </c>
      <c r="P759" s="9">
        <f t="shared" si="69"/>
        <v>0</v>
      </c>
    </row>
    <row r="760" spans="5:16">
      <c r="E760" s="2">
        <f t="shared" si="70"/>
        <v>273.14999999999998</v>
      </c>
      <c r="F760" s="2">
        <v>735</v>
      </c>
      <c r="G760" s="2">
        <f t="shared" si="71"/>
        <v>311.14999999999998</v>
      </c>
      <c r="H760" s="9">
        <v>789</v>
      </c>
      <c r="I760" s="9">
        <v>772</v>
      </c>
      <c r="J760" s="78">
        <v>793.42149532710289</v>
      </c>
      <c r="K760" s="9">
        <f t="shared" si="66"/>
        <v>774.89737122659562</v>
      </c>
      <c r="L760" s="9">
        <v>2000</v>
      </c>
      <c r="M760" s="9">
        <v>2000</v>
      </c>
      <c r="N760" s="9">
        <f t="shared" si="67"/>
        <v>0</v>
      </c>
      <c r="O760" s="9">
        <f t="shared" si="68"/>
        <v>0</v>
      </c>
      <c r="P760" s="9">
        <f t="shared" si="69"/>
        <v>0</v>
      </c>
    </row>
    <row r="761" spans="5:16">
      <c r="E761" s="2">
        <f t="shared" si="70"/>
        <v>273.14999999999998</v>
      </c>
      <c r="F761" s="2">
        <v>736</v>
      </c>
      <c r="G761" s="2">
        <f t="shared" si="71"/>
        <v>311.14999999999998</v>
      </c>
      <c r="H761" s="9">
        <v>789</v>
      </c>
      <c r="I761" s="9">
        <v>772</v>
      </c>
      <c r="J761" s="78">
        <v>793.42149532710289</v>
      </c>
      <c r="K761" s="9">
        <f t="shared" si="66"/>
        <v>774.90095866710521</v>
      </c>
      <c r="L761" s="9">
        <v>2000</v>
      </c>
      <c r="M761" s="9">
        <v>2000</v>
      </c>
      <c r="N761" s="9">
        <f t="shared" si="67"/>
        <v>0</v>
      </c>
      <c r="O761" s="9">
        <f t="shared" si="68"/>
        <v>0</v>
      </c>
      <c r="P761" s="9">
        <f t="shared" si="69"/>
        <v>0</v>
      </c>
    </row>
    <row r="762" spans="5:16">
      <c r="E762" s="2">
        <f t="shared" si="70"/>
        <v>273.14999999999998</v>
      </c>
      <c r="F762" s="2">
        <v>737</v>
      </c>
      <c r="G762" s="2">
        <f t="shared" si="71"/>
        <v>311.14999999999998</v>
      </c>
      <c r="H762" s="9">
        <v>789</v>
      </c>
      <c r="I762" s="9">
        <v>772</v>
      </c>
      <c r="J762" s="78">
        <v>793.42149532710289</v>
      </c>
      <c r="K762" s="9">
        <f t="shared" ref="K762:K825" si="72">J762+((I762-H762)*((E762-F762)/(G762-F762)))</f>
        <v>774.90452925923864</v>
      </c>
      <c r="L762" s="9">
        <v>2000</v>
      </c>
      <c r="M762" s="9">
        <v>2000</v>
      </c>
      <c r="N762" s="9">
        <f t="shared" ref="N762:N825" si="73">C762*(SQRT(K762/I762))*(H762/J762)*(L762/M762)</f>
        <v>0</v>
      </c>
      <c r="O762" s="9">
        <f t="shared" ref="O762:O825" si="74">N762*J762/24</f>
        <v>0</v>
      </c>
      <c r="P762" s="9">
        <f t="shared" ref="P762:P825" si="75">N762/159</f>
        <v>0</v>
      </c>
    </row>
    <row r="763" spans="5:16">
      <c r="E763" s="2">
        <f t="shared" si="70"/>
        <v>273.14999999999998</v>
      </c>
      <c r="F763" s="2">
        <v>738</v>
      </c>
      <c r="G763" s="2">
        <f t="shared" si="71"/>
        <v>311.14999999999998</v>
      </c>
      <c r="H763" s="9">
        <v>789</v>
      </c>
      <c r="I763" s="9">
        <v>772</v>
      </c>
      <c r="J763" s="78">
        <v>793.42149532710289</v>
      </c>
      <c r="K763" s="9">
        <f t="shared" si="72"/>
        <v>774.90808312141007</v>
      </c>
      <c r="L763" s="9">
        <v>2000</v>
      </c>
      <c r="M763" s="9">
        <v>2000</v>
      </c>
      <c r="N763" s="9">
        <f t="shared" si="73"/>
        <v>0</v>
      </c>
      <c r="O763" s="9">
        <f t="shared" si="74"/>
        <v>0</v>
      </c>
      <c r="P763" s="9">
        <f t="shared" si="75"/>
        <v>0</v>
      </c>
    </row>
    <row r="764" spans="5:16">
      <c r="E764" s="2">
        <f t="shared" si="70"/>
        <v>273.14999999999998</v>
      </c>
      <c r="F764" s="2">
        <v>739</v>
      </c>
      <c r="G764" s="2">
        <f t="shared" si="71"/>
        <v>311.14999999999998</v>
      </c>
      <c r="H764" s="9">
        <v>789</v>
      </c>
      <c r="I764" s="9">
        <v>772</v>
      </c>
      <c r="J764" s="78">
        <v>793.42149532710289</v>
      </c>
      <c r="K764" s="9">
        <f t="shared" si="72"/>
        <v>774.9116203709267</v>
      </c>
      <c r="L764" s="9">
        <v>2000</v>
      </c>
      <c r="M764" s="9">
        <v>2000</v>
      </c>
      <c r="N764" s="9">
        <f t="shared" si="73"/>
        <v>0</v>
      </c>
      <c r="O764" s="9">
        <f t="shared" si="74"/>
        <v>0</v>
      </c>
      <c r="P764" s="9">
        <f t="shared" si="75"/>
        <v>0</v>
      </c>
    </row>
    <row r="765" spans="5:16">
      <c r="E765" s="2">
        <f t="shared" si="70"/>
        <v>273.14999999999998</v>
      </c>
      <c r="F765" s="2">
        <v>740</v>
      </c>
      <c r="G765" s="2">
        <f t="shared" si="71"/>
        <v>311.14999999999998</v>
      </c>
      <c r="H765" s="9">
        <v>789</v>
      </c>
      <c r="I765" s="9">
        <v>772</v>
      </c>
      <c r="J765" s="78">
        <v>793.42149532710289</v>
      </c>
      <c r="K765" s="9">
        <f t="shared" si="72"/>
        <v>774.91514112400159</v>
      </c>
      <c r="L765" s="9">
        <v>2000</v>
      </c>
      <c r="M765" s="9">
        <v>2000</v>
      </c>
      <c r="N765" s="9">
        <f t="shared" si="73"/>
        <v>0</v>
      </c>
      <c r="O765" s="9">
        <f t="shared" si="74"/>
        <v>0</v>
      </c>
      <c r="P765" s="9">
        <f t="shared" si="75"/>
        <v>0</v>
      </c>
    </row>
    <row r="766" spans="5:16">
      <c r="E766" s="2">
        <f t="shared" si="70"/>
        <v>273.14999999999998</v>
      </c>
      <c r="F766" s="2">
        <v>741</v>
      </c>
      <c r="G766" s="2">
        <f t="shared" si="71"/>
        <v>311.14999999999998</v>
      </c>
      <c r="H766" s="9">
        <v>789</v>
      </c>
      <c r="I766" s="9">
        <v>772</v>
      </c>
      <c r="J766" s="78">
        <v>793.42149532710289</v>
      </c>
      <c r="K766" s="9">
        <f t="shared" si="72"/>
        <v>774.91864549576633</v>
      </c>
      <c r="L766" s="9">
        <v>2000</v>
      </c>
      <c r="M766" s="9">
        <v>2000</v>
      </c>
      <c r="N766" s="9">
        <f t="shared" si="73"/>
        <v>0</v>
      </c>
      <c r="O766" s="9">
        <f t="shared" si="74"/>
        <v>0</v>
      </c>
      <c r="P766" s="9">
        <f t="shared" si="75"/>
        <v>0</v>
      </c>
    </row>
    <row r="767" spans="5:16">
      <c r="E767" s="2">
        <f t="shared" si="70"/>
        <v>273.14999999999998</v>
      </c>
      <c r="F767" s="2">
        <v>742</v>
      </c>
      <c r="G767" s="2">
        <f t="shared" si="71"/>
        <v>311.14999999999998</v>
      </c>
      <c r="H767" s="9">
        <v>789</v>
      </c>
      <c r="I767" s="9">
        <v>772</v>
      </c>
      <c r="J767" s="78">
        <v>793.42149532710289</v>
      </c>
      <c r="K767" s="9">
        <f t="shared" si="72"/>
        <v>774.92213360028381</v>
      </c>
      <c r="L767" s="9">
        <v>2000</v>
      </c>
      <c r="M767" s="9">
        <v>2000</v>
      </c>
      <c r="N767" s="9">
        <f t="shared" si="73"/>
        <v>0</v>
      </c>
      <c r="O767" s="9">
        <f t="shared" si="74"/>
        <v>0</v>
      </c>
      <c r="P767" s="9">
        <f t="shared" si="75"/>
        <v>0</v>
      </c>
    </row>
    <row r="768" spans="5:16">
      <c r="E768" s="2">
        <f t="shared" si="70"/>
        <v>273.14999999999998</v>
      </c>
      <c r="F768" s="2">
        <v>743</v>
      </c>
      <c r="G768" s="2">
        <f t="shared" si="71"/>
        <v>311.14999999999998</v>
      </c>
      <c r="H768" s="9">
        <v>789</v>
      </c>
      <c r="I768" s="9">
        <v>772</v>
      </c>
      <c r="J768" s="78">
        <v>793.42149532710289</v>
      </c>
      <c r="K768" s="9">
        <f t="shared" si="72"/>
        <v>774.92560555056014</v>
      </c>
      <c r="L768" s="9">
        <v>2000</v>
      </c>
      <c r="M768" s="9">
        <v>2000</v>
      </c>
      <c r="N768" s="9">
        <f t="shared" si="73"/>
        <v>0</v>
      </c>
      <c r="O768" s="9">
        <f t="shared" si="74"/>
        <v>0</v>
      </c>
      <c r="P768" s="9">
        <f t="shared" si="75"/>
        <v>0</v>
      </c>
    </row>
    <row r="769" spans="5:16">
      <c r="E769" s="2">
        <f t="shared" si="70"/>
        <v>273.14999999999998</v>
      </c>
      <c r="F769" s="2">
        <v>744</v>
      </c>
      <c r="G769" s="2">
        <f t="shared" si="71"/>
        <v>311.14999999999998</v>
      </c>
      <c r="H769" s="9">
        <v>789</v>
      </c>
      <c r="I769" s="9">
        <v>772</v>
      </c>
      <c r="J769" s="78">
        <v>793.42149532710289</v>
      </c>
      <c r="K769" s="9">
        <f t="shared" si="72"/>
        <v>774.92906145855716</v>
      </c>
      <c r="L769" s="9">
        <v>2000</v>
      </c>
      <c r="M769" s="9">
        <v>2000</v>
      </c>
      <c r="N769" s="9">
        <f t="shared" si="73"/>
        <v>0</v>
      </c>
      <c r="O769" s="9">
        <f t="shared" si="74"/>
        <v>0</v>
      </c>
      <c r="P769" s="9">
        <f t="shared" si="75"/>
        <v>0</v>
      </c>
    </row>
    <row r="770" spans="5:16">
      <c r="E770" s="2">
        <f t="shared" si="70"/>
        <v>273.14999999999998</v>
      </c>
      <c r="F770" s="2">
        <v>745</v>
      </c>
      <c r="G770" s="2">
        <f t="shared" si="71"/>
        <v>311.14999999999998</v>
      </c>
      <c r="H770" s="9">
        <v>789</v>
      </c>
      <c r="I770" s="9">
        <v>772</v>
      </c>
      <c r="J770" s="78">
        <v>793.42149532710289</v>
      </c>
      <c r="K770" s="9">
        <f t="shared" si="72"/>
        <v>774.93250143520481</v>
      </c>
      <c r="L770" s="9">
        <v>2000</v>
      </c>
      <c r="M770" s="9">
        <v>2000</v>
      </c>
      <c r="N770" s="9">
        <f t="shared" si="73"/>
        <v>0</v>
      </c>
      <c r="O770" s="9">
        <f t="shared" si="74"/>
        <v>0</v>
      </c>
      <c r="P770" s="9">
        <f t="shared" si="75"/>
        <v>0</v>
      </c>
    </row>
    <row r="771" spans="5:16">
      <c r="E771" s="2">
        <f t="shared" si="70"/>
        <v>273.14999999999998</v>
      </c>
      <c r="F771" s="2">
        <v>746</v>
      </c>
      <c r="G771" s="2">
        <f t="shared" si="71"/>
        <v>311.14999999999998</v>
      </c>
      <c r="H771" s="9">
        <v>789</v>
      </c>
      <c r="I771" s="9">
        <v>772</v>
      </c>
      <c r="J771" s="78">
        <v>793.42149532710289</v>
      </c>
      <c r="K771" s="9">
        <f t="shared" si="72"/>
        <v>774.93592559041213</v>
      </c>
      <c r="L771" s="9">
        <v>2000</v>
      </c>
      <c r="M771" s="9">
        <v>2000</v>
      </c>
      <c r="N771" s="9">
        <f t="shared" si="73"/>
        <v>0</v>
      </c>
      <c r="O771" s="9">
        <f t="shared" si="74"/>
        <v>0</v>
      </c>
      <c r="P771" s="9">
        <f t="shared" si="75"/>
        <v>0</v>
      </c>
    </row>
    <row r="772" spans="5:16">
      <c r="E772" s="2">
        <f t="shared" si="70"/>
        <v>273.14999999999998</v>
      </c>
      <c r="F772" s="2">
        <v>747</v>
      </c>
      <c r="G772" s="2">
        <f t="shared" si="71"/>
        <v>311.14999999999998</v>
      </c>
      <c r="H772" s="9">
        <v>789</v>
      </c>
      <c r="I772" s="9">
        <v>772</v>
      </c>
      <c r="J772" s="78">
        <v>793.42149532710289</v>
      </c>
      <c r="K772" s="9">
        <f t="shared" si="72"/>
        <v>774.93933403307972</v>
      </c>
      <c r="L772" s="9">
        <v>2000</v>
      </c>
      <c r="M772" s="9">
        <v>2000</v>
      </c>
      <c r="N772" s="9">
        <f t="shared" si="73"/>
        <v>0</v>
      </c>
      <c r="O772" s="9">
        <f t="shared" si="74"/>
        <v>0</v>
      </c>
      <c r="P772" s="9">
        <f t="shared" si="75"/>
        <v>0</v>
      </c>
    </row>
    <row r="773" spans="5:16">
      <c r="E773" s="2">
        <f t="shared" si="70"/>
        <v>273.14999999999998</v>
      </c>
      <c r="F773" s="2">
        <v>748</v>
      </c>
      <c r="G773" s="2">
        <f t="shared" si="71"/>
        <v>311.14999999999998</v>
      </c>
      <c r="H773" s="9">
        <v>789</v>
      </c>
      <c r="I773" s="9">
        <v>772</v>
      </c>
      <c r="J773" s="78">
        <v>793.42149532710289</v>
      </c>
      <c r="K773" s="9">
        <f t="shared" si="72"/>
        <v>774.94272687111118</v>
      </c>
      <c r="L773" s="9">
        <v>2000</v>
      </c>
      <c r="M773" s="9">
        <v>2000</v>
      </c>
      <c r="N773" s="9">
        <f t="shared" si="73"/>
        <v>0</v>
      </c>
      <c r="O773" s="9">
        <f t="shared" si="74"/>
        <v>0</v>
      </c>
      <c r="P773" s="9">
        <f t="shared" si="75"/>
        <v>0</v>
      </c>
    </row>
    <row r="774" spans="5:16">
      <c r="E774" s="2">
        <f t="shared" si="70"/>
        <v>273.14999999999998</v>
      </c>
      <c r="F774" s="2">
        <v>749</v>
      </c>
      <c r="G774" s="2">
        <f t="shared" si="71"/>
        <v>311.14999999999998</v>
      </c>
      <c r="H774" s="9">
        <v>789</v>
      </c>
      <c r="I774" s="9">
        <v>772</v>
      </c>
      <c r="J774" s="78">
        <v>793.42149532710289</v>
      </c>
      <c r="K774" s="9">
        <f t="shared" si="72"/>
        <v>774.94610421142397</v>
      </c>
      <c r="L774" s="9">
        <v>2000</v>
      </c>
      <c r="M774" s="9">
        <v>2000</v>
      </c>
      <c r="N774" s="9">
        <f t="shared" si="73"/>
        <v>0</v>
      </c>
      <c r="O774" s="9">
        <f t="shared" si="74"/>
        <v>0</v>
      </c>
      <c r="P774" s="9">
        <f t="shared" si="75"/>
        <v>0</v>
      </c>
    </row>
    <row r="775" spans="5:16">
      <c r="E775" s="2">
        <f t="shared" si="70"/>
        <v>273.14999999999998</v>
      </c>
      <c r="F775" s="2">
        <v>750</v>
      </c>
      <c r="G775" s="2">
        <f t="shared" si="71"/>
        <v>311.14999999999998</v>
      </c>
      <c r="H775" s="9">
        <v>789</v>
      </c>
      <c r="I775" s="9">
        <v>772</v>
      </c>
      <c r="J775" s="78">
        <v>793.42149532710289</v>
      </c>
      <c r="K775" s="9">
        <f t="shared" si="72"/>
        <v>774.9494661599615</v>
      </c>
      <c r="L775" s="9">
        <v>2000</v>
      </c>
      <c r="M775" s="9">
        <v>2000</v>
      </c>
      <c r="N775" s="9">
        <f t="shared" si="73"/>
        <v>0</v>
      </c>
      <c r="O775" s="9">
        <f t="shared" si="74"/>
        <v>0</v>
      </c>
      <c r="P775" s="9">
        <f t="shared" si="75"/>
        <v>0</v>
      </c>
    </row>
    <row r="776" spans="5:16">
      <c r="E776" s="2">
        <f t="shared" si="70"/>
        <v>273.14999999999998</v>
      </c>
      <c r="F776" s="2">
        <v>751</v>
      </c>
      <c r="G776" s="2">
        <f t="shared" si="71"/>
        <v>311.14999999999998</v>
      </c>
      <c r="H776" s="9">
        <v>789</v>
      </c>
      <c r="I776" s="9">
        <v>772</v>
      </c>
      <c r="J776" s="78">
        <v>793.42149532710289</v>
      </c>
      <c r="K776" s="9">
        <f t="shared" si="72"/>
        <v>774.95281282170333</v>
      </c>
      <c r="L776" s="9">
        <v>2000</v>
      </c>
      <c r="M776" s="9">
        <v>2000</v>
      </c>
      <c r="N776" s="9">
        <f t="shared" si="73"/>
        <v>0</v>
      </c>
      <c r="O776" s="9">
        <f t="shared" si="74"/>
        <v>0</v>
      </c>
      <c r="P776" s="9">
        <f t="shared" si="75"/>
        <v>0</v>
      </c>
    </row>
    <row r="777" spans="5:16">
      <c r="E777" s="2">
        <f t="shared" ref="E777:E840" si="76">D777+273.15</f>
        <v>273.14999999999998</v>
      </c>
      <c r="F777" s="2">
        <v>752</v>
      </c>
      <c r="G777" s="2">
        <f t="shared" ref="G777:G840" si="77">38+273.15</f>
        <v>311.14999999999998</v>
      </c>
      <c r="H777" s="9">
        <v>789</v>
      </c>
      <c r="I777" s="9">
        <v>772</v>
      </c>
      <c r="J777" s="78">
        <v>793.42149532710289</v>
      </c>
      <c r="K777" s="9">
        <f t="shared" si="72"/>
        <v>774.95614430067667</v>
      </c>
      <c r="L777" s="9">
        <v>2000</v>
      </c>
      <c r="M777" s="9">
        <v>2000</v>
      </c>
      <c r="N777" s="9">
        <f t="shared" si="73"/>
        <v>0</v>
      </c>
      <c r="O777" s="9">
        <f t="shared" si="74"/>
        <v>0</v>
      </c>
      <c r="P777" s="9">
        <f t="shared" si="75"/>
        <v>0</v>
      </c>
    </row>
    <row r="778" spans="5:16">
      <c r="E778" s="2">
        <f t="shared" si="76"/>
        <v>273.14999999999998</v>
      </c>
      <c r="F778" s="2">
        <v>753</v>
      </c>
      <c r="G778" s="2">
        <f t="shared" si="77"/>
        <v>311.14999999999998</v>
      </c>
      <c r="H778" s="9">
        <v>789</v>
      </c>
      <c r="I778" s="9">
        <v>772</v>
      </c>
      <c r="J778" s="78">
        <v>793.42149532710289</v>
      </c>
      <c r="K778" s="9">
        <f t="shared" si="72"/>
        <v>774.95946069996694</v>
      </c>
      <c r="L778" s="9">
        <v>2000</v>
      </c>
      <c r="M778" s="9">
        <v>2000</v>
      </c>
      <c r="N778" s="9">
        <f t="shared" si="73"/>
        <v>0</v>
      </c>
      <c r="O778" s="9">
        <f t="shared" si="74"/>
        <v>0</v>
      </c>
      <c r="P778" s="9">
        <f t="shared" si="75"/>
        <v>0</v>
      </c>
    </row>
    <row r="779" spans="5:16">
      <c r="E779" s="2">
        <f t="shared" si="76"/>
        <v>273.14999999999998</v>
      </c>
      <c r="F779" s="2">
        <v>754</v>
      </c>
      <c r="G779" s="2">
        <f t="shared" si="77"/>
        <v>311.14999999999998</v>
      </c>
      <c r="H779" s="9">
        <v>789</v>
      </c>
      <c r="I779" s="9">
        <v>772</v>
      </c>
      <c r="J779" s="78">
        <v>793.42149532710289</v>
      </c>
      <c r="K779" s="9">
        <f t="shared" si="72"/>
        <v>774.96276212172859</v>
      </c>
      <c r="L779" s="9">
        <v>2000</v>
      </c>
      <c r="M779" s="9">
        <v>2000</v>
      </c>
      <c r="N779" s="9">
        <f t="shared" si="73"/>
        <v>0</v>
      </c>
      <c r="O779" s="9">
        <f t="shared" si="74"/>
        <v>0</v>
      </c>
      <c r="P779" s="9">
        <f t="shared" si="75"/>
        <v>0</v>
      </c>
    </row>
    <row r="780" spans="5:16">
      <c r="E780" s="2">
        <f t="shared" si="76"/>
        <v>273.14999999999998</v>
      </c>
      <c r="F780" s="2">
        <v>755</v>
      </c>
      <c r="G780" s="2">
        <f t="shared" si="77"/>
        <v>311.14999999999998</v>
      </c>
      <c r="H780" s="9">
        <v>789</v>
      </c>
      <c r="I780" s="9">
        <v>772</v>
      </c>
      <c r="J780" s="78">
        <v>793.42149532710289</v>
      </c>
      <c r="K780" s="9">
        <f t="shared" si="72"/>
        <v>774.96604866719531</v>
      </c>
      <c r="L780" s="9">
        <v>2000</v>
      </c>
      <c r="M780" s="9">
        <v>2000</v>
      </c>
      <c r="N780" s="9">
        <f t="shared" si="73"/>
        <v>0</v>
      </c>
      <c r="O780" s="9">
        <f t="shared" si="74"/>
        <v>0</v>
      </c>
      <c r="P780" s="9">
        <f t="shared" si="75"/>
        <v>0</v>
      </c>
    </row>
    <row r="781" spans="5:16">
      <c r="E781" s="2">
        <f t="shared" si="76"/>
        <v>273.14999999999998</v>
      </c>
      <c r="F781" s="2">
        <v>756</v>
      </c>
      <c r="G781" s="2">
        <f t="shared" si="77"/>
        <v>311.14999999999998</v>
      </c>
      <c r="H781" s="9">
        <v>789</v>
      </c>
      <c r="I781" s="9">
        <v>772</v>
      </c>
      <c r="J781" s="78">
        <v>793.42149532710289</v>
      </c>
      <c r="K781" s="9">
        <f t="shared" si="72"/>
        <v>774.9693204366904</v>
      </c>
      <c r="L781" s="9">
        <v>2000</v>
      </c>
      <c r="M781" s="9">
        <v>2000</v>
      </c>
      <c r="N781" s="9">
        <f t="shared" si="73"/>
        <v>0</v>
      </c>
      <c r="O781" s="9">
        <f t="shared" si="74"/>
        <v>0</v>
      </c>
      <c r="P781" s="9">
        <f t="shared" si="75"/>
        <v>0</v>
      </c>
    </row>
    <row r="782" spans="5:16">
      <c r="E782" s="2">
        <f t="shared" si="76"/>
        <v>273.14999999999998</v>
      </c>
      <c r="F782" s="2">
        <v>757</v>
      </c>
      <c r="G782" s="2">
        <f t="shared" si="77"/>
        <v>311.14999999999998</v>
      </c>
      <c r="H782" s="9">
        <v>789</v>
      </c>
      <c r="I782" s="9">
        <v>772</v>
      </c>
      <c r="J782" s="78">
        <v>793.42149532710289</v>
      </c>
      <c r="K782" s="9">
        <f t="shared" si="72"/>
        <v>774.97257752963742</v>
      </c>
      <c r="L782" s="9">
        <v>2000</v>
      </c>
      <c r="M782" s="9">
        <v>2000</v>
      </c>
      <c r="N782" s="9">
        <f t="shared" si="73"/>
        <v>0</v>
      </c>
      <c r="O782" s="9">
        <f t="shared" si="74"/>
        <v>0</v>
      </c>
      <c r="P782" s="9">
        <f t="shared" si="75"/>
        <v>0</v>
      </c>
    </row>
    <row r="783" spans="5:16">
      <c r="E783" s="2">
        <f t="shared" si="76"/>
        <v>273.14999999999998</v>
      </c>
      <c r="F783" s="2">
        <v>758</v>
      </c>
      <c r="G783" s="2">
        <f t="shared" si="77"/>
        <v>311.14999999999998</v>
      </c>
      <c r="H783" s="9">
        <v>789</v>
      </c>
      <c r="I783" s="9">
        <v>772</v>
      </c>
      <c r="J783" s="78">
        <v>793.42149532710289</v>
      </c>
      <c r="K783" s="9">
        <f t="shared" si="72"/>
        <v>774.97582004456956</v>
      </c>
      <c r="L783" s="9">
        <v>2000</v>
      </c>
      <c r="M783" s="9">
        <v>2000</v>
      </c>
      <c r="N783" s="9">
        <f t="shared" si="73"/>
        <v>0</v>
      </c>
      <c r="O783" s="9">
        <f t="shared" si="74"/>
        <v>0</v>
      </c>
      <c r="P783" s="9">
        <f t="shared" si="75"/>
        <v>0</v>
      </c>
    </row>
    <row r="784" spans="5:16">
      <c r="E784" s="2">
        <f t="shared" si="76"/>
        <v>273.14999999999998</v>
      </c>
      <c r="F784" s="2">
        <v>759</v>
      </c>
      <c r="G784" s="2">
        <f t="shared" si="77"/>
        <v>311.14999999999998</v>
      </c>
      <c r="H784" s="9">
        <v>789</v>
      </c>
      <c r="I784" s="9">
        <v>772</v>
      </c>
      <c r="J784" s="78">
        <v>793.42149532710289</v>
      </c>
      <c r="K784" s="9">
        <f t="shared" si="72"/>
        <v>774.9790480791404</v>
      </c>
      <c r="L784" s="9">
        <v>2000</v>
      </c>
      <c r="M784" s="9">
        <v>2000</v>
      </c>
      <c r="N784" s="9">
        <f t="shared" si="73"/>
        <v>0</v>
      </c>
      <c r="O784" s="9">
        <f t="shared" si="74"/>
        <v>0</v>
      </c>
      <c r="P784" s="9">
        <f t="shared" si="75"/>
        <v>0</v>
      </c>
    </row>
    <row r="785" spans="5:16">
      <c r="E785" s="2">
        <f t="shared" si="76"/>
        <v>273.14999999999998</v>
      </c>
      <c r="F785" s="2">
        <v>760</v>
      </c>
      <c r="G785" s="2">
        <f t="shared" si="77"/>
        <v>311.14999999999998</v>
      </c>
      <c r="H785" s="9">
        <v>789</v>
      </c>
      <c r="I785" s="9">
        <v>772</v>
      </c>
      <c r="J785" s="78">
        <v>793.42149532710289</v>
      </c>
      <c r="K785" s="9">
        <f t="shared" si="72"/>
        <v>774.9822617301329</v>
      </c>
      <c r="L785" s="9">
        <v>2000</v>
      </c>
      <c r="M785" s="9">
        <v>2000</v>
      </c>
      <c r="N785" s="9">
        <f t="shared" si="73"/>
        <v>0</v>
      </c>
      <c r="O785" s="9">
        <f t="shared" si="74"/>
        <v>0</v>
      </c>
      <c r="P785" s="9">
        <f t="shared" si="75"/>
        <v>0</v>
      </c>
    </row>
    <row r="786" spans="5:16">
      <c r="E786" s="2">
        <f t="shared" si="76"/>
        <v>273.14999999999998</v>
      </c>
      <c r="F786" s="2">
        <v>761</v>
      </c>
      <c r="G786" s="2">
        <f t="shared" si="77"/>
        <v>311.14999999999998</v>
      </c>
      <c r="H786" s="9">
        <v>789</v>
      </c>
      <c r="I786" s="9">
        <v>772</v>
      </c>
      <c r="J786" s="78">
        <v>793.42149532710289</v>
      </c>
      <c r="K786" s="9">
        <f t="shared" si="72"/>
        <v>774.98546109346944</v>
      </c>
      <c r="L786" s="9">
        <v>2000</v>
      </c>
      <c r="M786" s="9">
        <v>2000</v>
      </c>
      <c r="N786" s="9">
        <f t="shared" si="73"/>
        <v>0</v>
      </c>
      <c r="O786" s="9">
        <f t="shared" si="74"/>
        <v>0</v>
      </c>
      <c r="P786" s="9">
        <f t="shared" si="75"/>
        <v>0</v>
      </c>
    </row>
    <row r="787" spans="5:16">
      <c r="E787" s="2">
        <f t="shared" si="76"/>
        <v>273.14999999999998</v>
      </c>
      <c r="F787" s="2">
        <v>762</v>
      </c>
      <c r="G787" s="2">
        <f t="shared" si="77"/>
        <v>311.14999999999998</v>
      </c>
      <c r="H787" s="9">
        <v>789</v>
      </c>
      <c r="I787" s="9">
        <v>772</v>
      </c>
      <c r="J787" s="78">
        <v>793.42149532710289</v>
      </c>
      <c r="K787" s="9">
        <f t="shared" si="72"/>
        <v>774.98864626422164</v>
      </c>
      <c r="L787" s="9">
        <v>2000</v>
      </c>
      <c r="M787" s="9">
        <v>2000</v>
      </c>
      <c r="N787" s="9">
        <f t="shared" si="73"/>
        <v>0</v>
      </c>
      <c r="O787" s="9">
        <f t="shared" si="74"/>
        <v>0</v>
      </c>
      <c r="P787" s="9">
        <f t="shared" si="75"/>
        <v>0</v>
      </c>
    </row>
    <row r="788" spans="5:16">
      <c r="E788" s="2">
        <f t="shared" si="76"/>
        <v>273.14999999999998</v>
      </c>
      <c r="F788" s="2">
        <v>763</v>
      </c>
      <c r="G788" s="2">
        <f t="shared" si="77"/>
        <v>311.14999999999998</v>
      </c>
      <c r="H788" s="9">
        <v>789</v>
      </c>
      <c r="I788" s="9">
        <v>772</v>
      </c>
      <c r="J788" s="78">
        <v>793.42149532710289</v>
      </c>
      <c r="K788" s="9">
        <f t="shared" si="72"/>
        <v>774.99181733661931</v>
      </c>
      <c r="L788" s="9">
        <v>2000</v>
      </c>
      <c r="M788" s="9">
        <v>2000</v>
      </c>
      <c r="N788" s="9">
        <f t="shared" si="73"/>
        <v>0</v>
      </c>
      <c r="O788" s="9">
        <f t="shared" si="74"/>
        <v>0</v>
      </c>
      <c r="P788" s="9">
        <f t="shared" si="75"/>
        <v>0</v>
      </c>
    </row>
    <row r="789" spans="5:16">
      <c r="E789" s="2">
        <f t="shared" si="76"/>
        <v>273.14999999999998</v>
      </c>
      <c r="F789" s="2">
        <v>764</v>
      </c>
      <c r="G789" s="2">
        <f t="shared" si="77"/>
        <v>311.14999999999998</v>
      </c>
      <c r="H789" s="9">
        <v>789</v>
      </c>
      <c r="I789" s="9">
        <v>772</v>
      </c>
      <c r="J789" s="78">
        <v>793.42149532710289</v>
      </c>
      <c r="K789" s="9">
        <f t="shared" si="72"/>
        <v>774.99497440405992</v>
      </c>
      <c r="L789" s="9">
        <v>2000</v>
      </c>
      <c r="M789" s="9">
        <v>2000</v>
      </c>
      <c r="N789" s="9">
        <f t="shared" si="73"/>
        <v>0</v>
      </c>
      <c r="O789" s="9">
        <f t="shared" si="74"/>
        <v>0</v>
      </c>
      <c r="P789" s="9">
        <f t="shared" si="75"/>
        <v>0</v>
      </c>
    </row>
    <row r="790" spans="5:16">
      <c r="E790" s="2">
        <f t="shared" si="76"/>
        <v>273.14999999999998</v>
      </c>
      <c r="F790" s="2">
        <v>765</v>
      </c>
      <c r="G790" s="2">
        <f t="shared" si="77"/>
        <v>311.14999999999998</v>
      </c>
      <c r="H790" s="9">
        <v>789</v>
      </c>
      <c r="I790" s="9">
        <v>772</v>
      </c>
      <c r="J790" s="78">
        <v>793.42149532710289</v>
      </c>
      <c r="K790" s="9">
        <f t="shared" si="72"/>
        <v>774.99811755911787</v>
      </c>
      <c r="L790" s="9">
        <v>2000</v>
      </c>
      <c r="M790" s="9">
        <v>2000</v>
      </c>
      <c r="N790" s="9">
        <f t="shared" si="73"/>
        <v>0</v>
      </c>
      <c r="O790" s="9">
        <f t="shared" si="74"/>
        <v>0</v>
      </c>
      <c r="P790" s="9">
        <f t="shared" si="75"/>
        <v>0</v>
      </c>
    </row>
    <row r="791" spans="5:16">
      <c r="E791" s="2">
        <f t="shared" si="76"/>
        <v>273.14999999999998</v>
      </c>
      <c r="F791" s="2">
        <v>766</v>
      </c>
      <c r="G791" s="2">
        <f t="shared" si="77"/>
        <v>311.14999999999998</v>
      </c>
      <c r="H791" s="9">
        <v>789</v>
      </c>
      <c r="I791" s="9">
        <v>772</v>
      </c>
      <c r="J791" s="78">
        <v>793.42149532710289</v>
      </c>
      <c r="K791" s="9">
        <f t="shared" si="72"/>
        <v>775.00124689355334</v>
      </c>
      <c r="L791" s="9">
        <v>2000</v>
      </c>
      <c r="M791" s="9">
        <v>2000</v>
      </c>
      <c r="N791" s="9">
        <f t="shared" si="73"/>
        <v>0</v>
      </c>
      <c r="O791" s="9">
        <f t="shared" si="74"/>
        <v>0</v>
      </c>
      <c r="P791" s="9">
        <f t="shared" si="75"/>
        <v>0</v>
      </c>
    </row>
    <row r="792" spans="5:16">
      <c r="E792" s="2">
        <f t="shared" si="76"/>
        <v>273.14999999999998</v>
      </c>
      <c r="F792" s="2">
        <v>767</v>
      </c>
      <c r="G792" s="2">
        <f t="shared" si="77"/>
        <v>311.14999999999998</v>
      </c>
      <c r="H792" s="9">
        <v>789</v>
      </c>
      <c r="I792" s="9">
        <v>772</v>
      </c>
      <c r="J792" s="78">
        <v>793.42149532710289</v>
      </c>
      <c r="K792" s="9">
        <f t="shared" si="72"/>
        <v>775.00436249832148</v>
      </c>
      <c r="L792" s="9">
        <v>2000</v>
      </c>
      <c r="M792" s="9">
        <v>2000</v>
      </c>
      <c r="N792" s="9">
        <f t="shared" si="73"/>
        <v>0</v>
      </c>
      <c r="O792" s="9">
        <f t="shared" si="74"/>
        <v>0</v>
      </c>
      <c r="P792" s="9">
        <f t="shared" si="75"/>
        <v>0</v>
      </c>
    </row>
    <row r="793" spans="5:16">
      <c r="E793" s="2">
        <f t="shared" si="76"/>
        <v>273.14999999999998</v>
      </c>
      <c r="F793" s="2">
        <v>768</v>
      </c>
      <c r="G793" s="2">
        <f t="shared" si="77"/>
        <v>311.14999999999998</v>
      </c>
      <c r="H793" s="9">
        <v>789</v>
      </c>
      <c r="I793" s="9">
        <v>772</v>
      </c>
      <c r="J793" s="78">
        <v>793.42149532710289</v>
      </c>
      <c r="K793" s="9">
        <f t="shared" si="72"/>
        <v>775.00746446358096</v>
      </c>
      <c r="L793" s="9">
        <v>2000</v>
      </c>
      <c r="M793" s="9">
        <v>2000</v>
      </c>
      <c r="N793" s="9">
        <f t="shared" si="73"/>
        <v>0</v>
      </c>
      <c r="O793" s="9">
        <f t="shared" si="74"/>
        <v>0</v>
      </c>
      <c r="P793" s="9">
        <f t="shared" si="75"/>
        <v>0</v>
      </c>
    </row>
    <row r="794" spans="5:16">
      <c r="E794" s="2">
        <f t="shared" si="76"/>
        <v>273.14999999999998</v>
      </c>
      <c r="F794" s="2">
        <v>769</v>
      </c>
      <c r="G794" s="2">
        <f t="shared" si="77"/>
        <v>311.14999999999998</v>
      </c>
      <c r="H794" s="9">
        <v>789</v>
      </c>
      <c r="I794" s="9">
        <v>772</v>
      </c>
      <c r="J794" s="78">
        <v>793.42149532710289</v>
      </c>
      <c r="K794" s="9">
        <f t="shared" si="72"/>
        <v>775.01055287870281</v>
      </c>
      <c r="L794" s="9">
        <v>2000</v>
      </c>
      <c r="M794" s="9">
        <v>2000</v>
      </c>
      <c r="N794" s="9">
        <f t="shared" si="73"/>
        <v>0</v>
      </c>
      <c r="O794" s="9">
        <f t="shared" si="74"/>
        <v>0</v>
      </c>
      <c r="P794" s="9">
        <f t="shared" si="75"/>
        <v>0</v>
      </c>
    </row>
    <row r="795" spans="5:16">
      <c r="E795" s="2">
        <f t="shared" si="76"/>
        <v>273.14999999999998</v>
      </c>
      <c r="F795" s="2">
        <v>770</v>
      </c>
      <c r="G795" s="2">
        <f t="shared" si="77"/>
        <v>311.14999999999998</v>
      </c>
      <c r="H795" s="9">
        <v>789</v>
      </c>
      <c r="I795" s="9">
        <v>772</v>
      </c>
      <c r="J795" s="78">
        <v>793.42149532710289</v>
      </c>
      <c r="K795" s="9">
        <f t="shared" si="72"/>
        <v>775.01362783227887</v>
      </c>
      <c r="L795" s="9">
        <v>2000</v>
      </c>
      <c r="M795" s="9">
        <v>2000</v>
      </c>
      <c r="N795" s="9">
        <f t="shared" si="73"/>
        <v>0</v>
      </c>
      <c r="O795" s="9">
        <f t="shared" si="74"/>
        <v>0</v>
      </c>
      <c r="P795" s="9">
        <f t="shared" si="75"/>
        <v>0</v>
      </c>
    </row>
    <row r="796" spans="5:16">
      <c r="E796" s="2">
        <f t="shared" si="76"/>
        <v>273.14999999999998</v>
      </c>
      <c r="F796" s="2">
        <v>771</v>
      </c>
      <c r="G796" s="2">
        <f t="shared" si="77"/>
        <v>311.14999999999998</v>
      </c>
      <c r="H796" s="9">
        <v>789</v>
      </c>
      <c r="I796" s="9">
        <v>772</v>
      </c>
      <c r="J796" s="78">
        <v>793.42149532710289</v>
      </c>
      <c r="K796" s="9">
        <f t="shared" si="72"/>
        <v>775.01668941213063</v>
      </c>
      <c r="L796" s="9">
        <v>2000</v>
      </c>
      <c r="M796" s="9">
        <v>2000</v>
      </c>
      <c r="N796" s="9">
        <f t="shared" si="73"/>
        <v>0</v>
      </c>
      <c r="O796" s="9">
        <f t="shared" si="74"/>
        <v>0</v>
      </c>
      <c r="P796" s="9">
        <f t="shared" si="75"/>
        <v>0</v>
      </c>
    </row>
    <row r="797" spans="5:16">
      <c r="E797" s="2">
        <f t="shared" si="76"/>
        <v>273.14999999999998</v>
      </c>
      <c r="F797" s="2">
        <v>772</v>
      </c>
      <c r="G797" s="2">
        <f t="shared" si="77"/>
        <v>311.14999999999998</v>
      </c>
      <c r="H797" s="9">
        <v>789</v>
      </c>
      <c r="I797" s="9">
        <v>772</v>
      </c>
      <c r="J797" s="78">
        <v>793.42149532710289</v>
      </c>
      <c r="K797" s="9">
        <f t="shared" si="72"/>
        <v>775.01973770531708</v>
      </c>
      <c r="L797" s="9">
        <v>2000</v>
      </c>
      <c r="M797" s="9">
        <v>2000</v>
      </c>
      <c r="N797" s="9">
        <f t="shared" si="73"/>
        <v>0</v>
      </c>
      <c r="O797" s="9">
        <f t="shared" si="74"/>
        <v>0</v>
      </c>
      <c r="P797" s="9">
        <f t="shared" si="75"/>
        <v>0</v>
      </c>
    </row>
    <row r="798" spans="5:16">
      <c r="E798" s="2">
        <f t="shared" si="76"/>
        <v>273.14999999999998</v>
      </c>
      <c r="F798" s="2">
        <v>773</v>
      </c>
      <c r="G798" s="2">
        <f t="shared" si="77"/>
        <v>311.14999999999998</v>
      </c>
      <c r="H798" s="9">
        <v>789</v>
      </c>
      <c r="I798" s="9">
        <v>772</v>
      </c>
      <c r="J798" s="78">
        <v>793.42149532710289</v>
      </c>
      <c r="K798" s="9">
        <f t="shared" si="72"/>
        <v>775.02277279814325</v>
      </c>
      <c r="L798" s="9">
        <v>2000</v>
      </c>
      <c r="M798" s="9">
        <v>2000</v>
      </c>
      <c r="N798" s="9">
        <f t="shared" si="73"/>
        <v>0</v>
      </c>
      <c r="O798" s="9">
        <f t="shared" si="74"/>
        <v>0</v>
      </c>
      <c r="P798" s="9">
        <f t="shared" si="75"/>
        <v>0</v>
      </c>
    </row>
    <row r="799" spans="5:16">
      <c r="E799" s="2">
        <f t="shared" si="76"/>
        <v>273.14999999999998</v>
      </c>
      <c r="F799" s="2">
        <v>774</v>
      </c>
      <c r="G799" s="2">
        <f t="shared" si="77"/>
        <v>311.14999999999998</v>
      </c>
      <c r="H799" s="9">
        <v>789</v>
      </c>
      <c r="I799" s="9">
        <v>772</v>
      </c>
      <c r="J799" s="78">
        <v>793.42149532710289</v>
      </c>
      <c r="K799" s="9">
        <f t="shared" si="72"/>
        <v>775.02579477616848</v>
      </c>
      <c r="L799" s="9">
        <v>2000</v>
      </c>
      <c r="M799" s="9">
        <v>2000</v>
      </c>
      <c r="N799" s="9">
        <f t="shared" si="73"/>
        <v>0</v>
      </c>
      <c r="O799" s="9">
        <f t="shared" si="74"/>
        <v>0</v>
      </c>
      <c r="P799" s="9">
        <f t="shared" si="75"/>
        <v>0</v>
      </c>
    </row>
    <row r="800" spans="5:16">
      <c r="E800" s="2">
        <f t="shared" si="76"/>
        <v>273.14999999999998</v>
      </c>
      <c r="F800" s="2">
        <v>775</v>
      </c>
      <c r="G800" s="2">
        <f t="shared" si="77"/>
        <v>311.14999999999998</v>
      </c>
      <c r="H800" s="9">
        <v>789</v>
      </c>
      <c r="I800" s="9">
        <v>772</v>
      </c>
      <c r="J800" s="78">
        <v>793.42149532710289</v>
      </c>
      <c r="K800" s="9">
        <f t="shared" si="72"/>
        <v>775.02880372421407</v>
      </c>
      <c r="L800" s="9">
        <v>2000</v>
      </c>
      <c r="M800" s="9">
        <v>2000</v>
      </c>
      <c r="N800" s="9">
        <f t="shared" si="73"/>
        <v>0</v>
      </c>
      <c r="O800" s="9">
        <f t="shared" si="74"/>
        <v>0</v>
      </c>
      <c r="P800" s="9">
        <f t="shared" si="75"/>
        <v>0</v>
      </c>
    </row>
    <row r="801" spans="5:16">
      <c r="E801" s="2">
        <f t="shared" si="76"/>
        <v>273.14999999999998</v>
      </c>
      <c r="F801" s="2">
        <v>776</v>
      </c>
      <c r="G801" s="2">
        <f t="shared" si="77"/>
        <v>311.14999999999998</v>
      </c>
      <c r="H801" s="9">
        <v>789</v>
      </c>
      <c r="I801" s="9">
        <v>772</v>
      </c>
      <c r="J801" s="78">
        <v>793.42149532710289</v>
      </c>
      <c r="K801" s="9">
        <f t="shared" si="72"/>
        <v>775.03179972637145</v>
      </c>
      <c r="L801" s="9">
        <v>2000</v>
      </c>
      <c r="M801" s="9">
        <v>2000</v>
      </c>
      <c r="N801" s="9">
        <f t="shared" si="73"/>
        <v>0</v>
      </c>
      <c r="O801" s="9">
        <f t="shared" si="74"/>
        <v>0</v>
      </c>
      <c r="P801" s="9">
        <f t="shared" si="75"/>
        <v>0</v>
      </c>
    </row>
    <row r="802" spans="5:16">
      <c r="E802" s="2">
        <f t="shared" si="76"/>
        <v>273.14999999999998</v>
      </c>
      <c r="F802" s="2">
        <v>777</v>
      </c>
      <c r="G802" s="2">
        <f t="shared" si="77"/>
        <v>311.14999999999998</v>
      </c>
      <c r="H802" s="9">
        <v>789</v>
      </c>
      <c r="I802" s="9">
        <v>772</v>
      </c>
      <c r="J802" s="78">
        <v>793.42149532710289</v>
      </c>
      <c r="K802" s="9">
        <f t="shared" si="72"/>
        <v>775.03478286601023</v>
      </c>
      <c r="L802" s="9">
        <v>2000</v>
      </c>
      <c r="M802" s="9">
        <v>2000</v>
      </c>
      <c r="N802" s="9">
        <f t="shared" si="73"/>
        <v>0</v>
      </c>
      <c r="O802" s="9">
        <f t="shared" si="74"/>
        <v>0</v>
      </c>
      <c r="P802" s="9">
        <f t="shared" si="75"/>
        <v>0</v>
      </c>
    </row>
    <row r="803" spans="5:16">
      <c r="E803" s="2">
        <f t="shared" si="76"/>
        <v>273.14999999999998</v>
      </c>
      <c r="F803" s="2">
        <v>778</v>
      </c>
      <c r="G803" s="2">
        <f t="shared" si="77"/>
        <v>311.14999999999998</v>
      </c>
      <c r="H803" s="9">
        <v>789</v>
      </c>
      <c r="I803" s="9">
        <v>772</v>
      </c>
      <c r="J803" s="78">
        <v>793.42149532710289</v>
      </c>
      <c r="K803" s="9">
        <f t="shared" si="72"/>
        <v>775.03775322578554</v>
      </c>
      <c r="L803" s="9">
        <v>2000</v>
      </c>
      <c r="M803" s="9">
        <v>2000</v>
      </c>
      <c r="N803" s="9">
        <f t="shared" si="73"/>
        <v>0</v>
      </c>
      <c r="O803" s="9">
        <f t="shared" si="74"/>
        <v>0</v>
      </c>
      <c r="P803" s="9">
        <f t="shared" si="75"/>
        <v>0</v>
      </c>
    </row>
    <row r="804" spans="5:16">
      <c r="E804" s="2">
        <f t="shared" si="76"/>
        <v>273.14999999999998</v>
      </c>
      <c r="F804" s="2">
        <v>779</v>
      </c>
      <c r="G804" s="2">
        <f t="shared" si="77"/>
        <v>311.14999999999998</v>
      </c>
      <c r="H804" s="9">
        <v>789</v>
      </c>
      <c r="I804" s="9">
        <v>772</v>
      </c>
      <c r="J804" s="78">
        <v>793.42149532710289</v>
      </c>
      <c r="K804" s="9">
        <f t="shared" si="72"/>
        <v>775.04071088764579</v>
      </c>
      <c r="L804" s="9">
        <v>2000</v>
      </c>
      <c r="M804" s="9">
        <v>2000</v>
      </c>
      <c r="N804" s="9">
        <f t="shared" si="73"/>
        <v>0</v>
      </c>
      <c r="O804" s="9">
        <f t="shared" si="74"/>
        <v>0</v>
      </c>
      <c r="P804" s="9">
        <f t="shared" si="75"/>
        <v>0</v>
      </c>
    </row>
    <row r="805" spans="5:16">
      <c r="E805" s="2">
        <f t="shared" si="76"/>
        <v>273.14999999999998</v>
      </c>
      <c r="F805" s="2">
        <v>780</v>
      </c>
      <c r="G805" s="2">
        <f t="shared" si="77"/>
        <v>311.14999999999998</v>
      </c>
      <c r="H805" s="9">
        <v>789</v>
      </c>
      <c r="I805" s="9">
        <v>772</v>
      </c>
      <c r="J805" s="78">
        <v>793.42149532710289</v>
      </c>
      <c r="K805" s="9">
        <f t="shared" si="72"/>
        <v>775.04365593284035</v>
      </c>
      <c r="L805" s="9">
        <v>2000</v>
      </c>
      <c r="M805" s="9">
        <v>2000</v>
      </c>
      <c r="N805" s="9">
        <f t="shared" si="73"/>
        <v>0</v>
      </c>
      <c r="O805" s="9">
        <f t="shared" si="74"/>
        <v>0</v>
      </c>
      <c r="P805" s="9">
        <f t="shared" si="75"/>
        <v>0</v>
      </c>
    </row>
    <row r="806" spans="5:16">
      <c r="E806" s="2">
        <f t="shared" si="76"/>
        <v>273.14999999999998</v>
      </c>
      <c r="F806" s="2">
        <v>781</v>
      </c>
      <c r="G806" s="2">
        <f t="shared" si="77"/>
        <v>311.14999999999998</v>
      </c>
      <c r="H806" s="9">
        <v>789</v>
      </c>
      <c r="I806" s="9">
        <v>772</v>
      </c>
      <c r="J806" s="78">
        <v>793.42149532710289</v>
      </c>
      <c r="K806" s="9">
        <f t="shared" si="72"/>
        <v>775.04658844192681</v>
      </c>
      <c r="L806" s="9">
        <v>2000</v>
      </c>
      <c r="M806" s="9">
        <v>2000</v>
      </c>
      <c r="N806" s="9">
        <f t="shared" si="73"/>
        <v>0</v>
      </c>
      <c r="O806" s="9">
        <f t="shared" si="74"/>
        <v>0</v>
      </c>
      <c r="P806" s="9">
        <f t="shared" si="75"/>
        <v>0</v>
      </c>
    </row>
    <row r="807" spans="5:16">
      <c r="E807" s="2">
        <f t="shared" si="76"/>
        <v>273.14999999999998</v>
      </c>
      <c r="F807" s="2">
        <v>782</v>
      </c>
      <c r="G807" s="2">
        <f t="shared" si="77"/>
        <v>311.14999999999998</v>
      </c>
      <c r="H807" s="9">
        <v>789</v>
      </c>
      <c r="I807" s="9">
        <v>772</v>
      </c>
      <c r="J807" s="78">
        <v>793.42149532710289</v>
      </c>
      <c r="K807" s="9">
        <f t="shared" si="72"/>
        <v>775.04950849477837</v>
      </c>
      <c r="L807" s="9">
        <v>2000</v>
      </c>
      <c r="M807" s="9">
        <v>2000</v>
      </c>
      <c r="N807" s="9">
        <f t="shared" si="73"/>
        <v>0</v>
      </c>
      <c r="O807" s="9">
        <f t="shared" si="74"/>
        <v>0</v>
      </c>
      <c r="P807" s="9">
        <f t="shared" si="75"/>
        <v>0</v>
      </c>
    </row>
    <row r="808" spans="5:16">
      <c r="E808" s="2">
        <f t="shared" si="76"/>
        <v>273.14999999999998</v>
      </c>
      <c r="F808" s="2">
        <v>783</v>
      </c>
      <c r="G808" s="2">
        <f t="shared" si="77"/>
        <v>311.14999999999998</v>
      </c>
      <c r="H808" s="9">
        <v>789</v>
      </c>
      <c r="I808" s="9">
        <v>772</v>
      </c>
      <c r="J808" s="78">
        <v>793.42149532710289</v>
      </c>
      <c r="K808" s="9">
        <f t="shared" si="72"/>
        <v>775.0524161705913</v>
      </c>
      <c r="L808" s="9">
        <v>2000</v>
      </c>
      <c r="M808" s="9">
        <v>2000</v>
      </c>
      <c r="N808" s="9">
        <f t="shared" si="73"/>
        <v>0</v>
      </c>
      <c r="O808" s="9">
        <f t="shared" si="74"/>
        <v>0</v>
      </c>
      <c r="P808" s="9">
        <f t="shared" si="75"/>
        <v>0</v>
      </c>
    </row>
    <row r="809" spans="5:16">
      <c r="E809" s="2">
        <f t="shared" si="76"/>
        <v>273.14999999999998</v>
      </c>
      <c r="F809" s="2">
        <v>784</v>
      </c>
      <c r="G809" s="2">
        <f t="shared" si="77"/>
        <v>311.14999999999998</v>
      </c>
      <c r="H809" s="9">
        <v>789</v>
      </c>
      <c r="I809" s="9">
        <v>772</v>
      </c>
      <c r="J809" s="78">
        <v>793.42149532710289</v>
      </c>
      <c r="K809" s="9">
        <f t="shared" si="72"/>
        <v>775.05531154789173</v>
      </c>
      <c r="L809" s="9">
        <v>2000</v>
      </c>
      <c r="M809" s="9">
        <v>2000</v>
      </c>
      <c r="N809" s="9">
        <f t="shared" si="73"/>
        <v>0</v>
      </c>
      <c r="O809" s="9">
        <f t="shared" si="74"/>
        <v>0</v>
      </c>
      <c r="P809" s="9">
        <f t="shared" si="75"/>
        <v>0</v>
      </c>
    </row>
    <row r="810" spans="5:16">
      <c r="E810" s="2">
        <f t="shared" si="76"/>
        <v>273.14999999999998</v>
      </c>
      <c r="F810" s="2">
        <v>785</v>
      </c>
      <c r="G810" s="2">
        <f t="shared" si="77"/>
        <v>311.14999999999998</v>
      </c>
      <c r="H810" s="9">
        <v>789</v>
      </c>
      <c r="I810" s="9">
        <v>772</v>
      </c>
      <c r="J810" s="78">
        <v>793.42149532710289</v>
      </c>
      <c r="K810" s="9">
        <f t="shared" si="72"/>
        <v>775.05819470454298</v>
      </c>
      <c r="L810" s="9">
        <v>2000</v>
      </c>
      <c r="M810" s="9">
        <v>2000</v>
      </c>
      <c r="N810" s="9">
        <f t="shared" si="73"/>
        <v>0</v>
      </c>
      <c r="O810" s="9">
        <f t="shared" si="74"/>
        <v>0</v>
      </c>
      <c r="P810" s="9">
        <f t="shared" si="75"/>
        <v>0</v>
      </c>
    </row>
    <row r="811" spans="5:16">
      <c r="E811" s="2">
        <f t="shared" si="76"/>
        <v>273.14999999999998</v>
      </c>
      <c r="F811" s="2">
        <v>786</v>
      </c>
      <c r="G811" s="2">
        <f t="shared" si="77"/>
        <v>311.14999999999998</v>
      </c>
      <c r="H811" s="9">
        <v>789</v>
      </c>
      <c r="I811" s="9">
        <v>772</v>
      </c>
      <c r="J811" s="78">
        <v>793.42149532710289</v>
      </c>
      <c r="K811" s="9">
        <f t="shared" si="72"/>
        <v>775.06106571775263</v>
      </c>
      <c r="L811" s="9">
        <v>2000</v>
      </c>
      <c r="M811" s="9">
        <v>2000</v>
      </c>
      <c r="N811" s="9">
        <f t="shared" si="73"/>
        <v>0</v>
      </c>
      <c r="O811" s="9">
        <f t="shared" si="74"/>
        <v>0</v>
      </c>
      <c r="P811" s="9">
        <f t="shared" si="75"/>
        <v>0</v>
      </c>
    </row>
    <row r="812" spans="5:16">
      <c r="E812" s="2">
        <f t="shared" si="76"/>
        <v>273.14999999999998</v>
      </c>
      <c r="F812" s="2">
        <v>787</v>
      </c>
      <c r="G812" s="2">
        <f t="shared" si="77"/>
        <v>311.14999999999998</v>
      </c>
      <c r="H812" s="9">
        <v>789</v>
      </c>
      <c r="I812" s="9">
        <v>772</v>
      </c>
      <c r="J812" s="78">
        <v>793.42149532710289</v>
      </c>
      <c r="K812" s="9">
        <f t="shared" si="72"/>
        <v>775.06392466407885</v>
      </c>
      <c r="L812" s="9">
        <v>2000</v>
      </c>
      <c r="M812" s="9">
        <v>2000</v>
      </c>
      <c r="N812" s="9">
        <f t="shared" si="73"/>
        <v>0</v>
      </c>
      <c r="O812" s="9">
        <f t="shared" si="74"/>
        <v>0</v>
      </c>
      <c r="P812" s="9">
        <f t="shared" si="75"/>
        <v>0</v>
      </c>
    </row>
    <row r="813" spans="5:16">
      <c r="E813" s="2">
        <f t="shared" si="76"/>
        <v>273.14999999999998</v>
      </c>
      <c r="F813" s="2">
        <v>788</v>
      </c>
      <c r="G813" s="2">
        <f t="shared" si="77"/>
        <v>311.14999999999998</v>
      </c>
      <c r="H813" s="9">
        <v>789</v>
      </c>
      <c r="I813" s="9">
        <v>772</v>
      </c>
      <c r="J813" s="78">
        <v>793.42149532710289</v>
      </c>
      <c r="K813" s="9">
        <f t="shared" si="72"/>
        <v>775.06677161943799</v>
      </c>
      <c r="L813" s="9">
        <v>2000</v>
      </c>
      <c r="M813" s="9">
        <v>2000</v>
      </c>
      <c r="N813" s="9">
        <f t="shared" si="73"/>
        <v>0</v>
      </c>
      <c r="O813" s="9">
        <f t="shared" si="74"/>
        <v>0</v>
      </c>
      <c r="P813" s="9">
        <f t="shared" si="75"/>
        <v>0</v>
      </c>
    </row>
    <row r="814" spans="5:16">
      <c r="E814" s="2">
        <f t="shared" si="76"/>
        <v>273.14999999999998</v>
      </c>
      <c r="F814" s="2">
        <v>789</v>
      </c>
      <c r="G814" s="2">
        <f t="shared" si="77"/>
        <v>311.14999999999998</v>
      </c>
      <c r="H814" s="9">
        <v>789</v>
      </c>
      <c r="I814" s="9">
        <v>772</v>
      </c>
      <c r="J814" s="78">
        <v>793.42149532710289</v>
      </c>
      <c r="K814" s="9">
        <f t="shared" si="72"/>
        <v>775.06960665911083</v>
      </c>
      <c r="L814" s="9">
        <v>2000</v>
      </c>
      <c r="M814" s="9">
        <v>2000</v>
      </c>
      <c r="N814" s="9">
        <f t="shared" si="73"/>
        <v>0</v>
      </c>
      <c r="O814" s="9">
        <f t="shared" si="74"/>
        <v>0</v>
      </c>
      <c r="P814" s="9">
        <f t="shared" si="75"/>
        <v>0</v>
      </c>
    </row>
    <row r="815" spans="5:16">
      <c r="E815" s="2">
        <f t="shared" si="76"/>
        <v>273.14999999999998</v>
      </c>
      <c r="F815" s="2">
        <v>790</v>
      </c>
      <c r="G815" s="2">
        <f t="shared" si="77"/>
        <v>311.14999999999998</v>
      </c>
      <c r="H815" s="9">
        <v>789</v>
      </c>
      <c r="I815" s="9">
        <v>772</v>
      </c>
      <c r="J815" s="78">
        <v>793.42149532710289</v>
      </c>
      <c r="K815" s="9">
        <f t="shared" si="72"/>
        <v>775.07242985774928</v>
      </c>
      <c r="L815" s="9">
        <v>2000</v>
      </c>
      <c r="M815" s="9">
        <v>2000</v>
      </c>
      <c r="N815" s="9">
        <f t="shared" si="73"/>
        <v>0</v>
      </c>
      <c r="O815" s="9">
        <f t="shared" si="74"/>
        <v>0</v>
      </c>
      <c r="P815" s="9">
        <f t="shared" si="75"/>
        <v>0</v>
      </c>
    </row>
    <row r="816" spans="5:16">
      <c r="E816" s="2">
        <f t="shared" si="76"/>
        <v>273.14999999999998</v>
      </c>
      <c r="F816" s="2">
        <v>791</v>
      </c>
      <c r="G816" s="2">
        <f t="shared" si="77"/>
        <v>311.14999999999998</v>
      </c>
      <c r="H816" s="9">
        <v>789</v>
      </c>
      <c r="I816" s="9">
        <v>772</v>
      </c>
      <c r="J816" s="78">
        <v>793.42149532710289</v>
      </c>
      <c r="K816" s="9">
        <f t="shared" si="72"/>
        <v>775.0752412893828</v>
      </c>
      <c r="L816" s="9">
        <v>2000</v>
      </c>
      <c r="M816" s="9">
        <v>2000</v>
      </c>
      <c r="N816" s="9">
        <f t="shared" si="73"/>
        <v>0</v>
      </c>
      <c r="O816" s="9">
        <f t="shared" si="74"/>
        <v>0</v>
      </c>
      <c r="P816" s="9">
        <f t="shared" si="75"/>
        <v>0</v>
      </c>
    </row>
    <row r="817" spans="5:16">
      <c r="E817" s="2">
        <f t="shared" si="76"/>
        <v>273.14999999999998</v>
      </c>
      <c r="F817" s="2">
        <v>792</v>
      </c>
      <c r="G817" s="2">
        <f t="shared" si="77"/>
        <v>311.14999999999998</v>
      </c>
      <c r="H817" s="9">
        <v>789</v>
      </c>
      <c r="I817" s="9">
        <v>772</v>
      </c>
      <c r="J817" s="78">
        <v>793.42149532710289</v>
      </c>
      <c r="K817" s="9">
        <f t="shared" si="72"/>
        <v>775.07804102742523</v>
      </c>
      <c r="L817" s="9">
        <v>2000</v>
      </c>
      <c r="M817" s="9">
        <v>2000</v>
      </c>
      <c r="N817" s="9">
        <f t="shared" si="73"/>
        <v>0</v>
      </c>
      <c r="O817" s="9">
        <f t="shared" si="74"/>
        <v>0</v>
      </c>
      <c r="P817" s="9">
        <f t="shared" si="75"/>
        <v>0</v>
      </c>
    </row>
    <row r="818" spans="5:16">
      <c r="E818" s="2">
        <f t="shared" si="76"/>
        <v>273.14999999999998</v>
      </c>
      <c r="F818" s="2">
        <v>793</v>
      </c>
      <c r="G818" s="2">
        <f t="shared" si="77"/>
        <v>311.14999999999998</v>
      </c>
      <c r="H818" s="9">
        <v>789</v>
      </c>
      <c r="I818" s="9">
        <v>772</v>
      </c>
      <c r="J818" s="78">
        <v>793.42149532710289</v>
      </c>
      <c r="K818" s="9">
        <f t="shared" si="72"/>
        <v>775.08082914468093</v>
      </c>
      <c r="L818" s="9">
        <v>2000</v>
      </c>
      <c r="M818" s="9">
        <v>2000</v>
      </c>
      <c r="N818" s="9">
        <f t="shared" si="73"/>
        <v>0</v>
      </c>
      <c r="O818" s="9">
        <f t="shared" si="74"/>
        <v>0</v>
      </c>
      <c r="P818" s="9">
        <f t="shared" si="75"/>
        <v>0</v>
      </c>
    </row>
    <row r="819" spans="5:16">
      <c r="E819" s="2">
        <f t="shared" si="76"/>
        <v>273.14999999999998</v>
      </c>
      <c r="F819" s="2">
        <v>794</v>
      </c>
      <c r="G819" s="2">
        <f t="shared" si="77"/>
        <v>311.14999999999998</v>
      </c>
      <c r="H819" s="9">
        <v>789</v>
      </c>
      <c r="I819" s="9">
        <v>772</v>
      </c>
      <c r="J819" s="78">
        <v>793.42149532710289</v>
      </c>
      <c r="K819" s="9">
        <f t="shared" si="72"/>
        <v>775.08360571335118</v>
      </c>
      <c r="L819" s="9">
        <v>2000</v>
      </c>
      <c r="M819" s="9">
        <v>2000</v>
      </c>
      <c r="N819" s="9">
        <f t="shared" si="73"/>
        <v>0</v>
      </c>
      <c r="O819" s="9">
        <f t="shared" si="74"/>
        <v>0</v>
      </c>
      <c r="P819" s="9">
        <f t="shared" si="75"/>
        <v>0</v>
      </c>
    </row>
    <row r="820" spans="5:16">
      <c r="E820" s="2">
        <f t="shared" si="76"/>
        <v>273.14999999999998</v>
      </c>
      <c r="F820" s="2">
        <v>795</v>
      </c>
      <c r="G820" s="2">
        <f t="shared" si="77"/>
        <v>311.14999999999998</v>
      </c>
      <c r="H820" s="9">
        <v>789</v>
      </c>
      <c r="I820" s="9">
        <v>772</v>
      </c>
      <c r="J820" s="78">
        <v>793.42149532710289</v>
      </c>
      <c r="K820" s="9">
        <f t="shared" si="72"/>
        <v>775.08637080504025</v>
      </c>
      <c r="L820" s="9">
        <v>2000</v>
      </c>
      <c r="M820" s="9">
        <v>2000</v>
      </c>
      <c r="N820" s="9">
        <f t="shared" si="73"/>
        <v>0</v>
      </c>
      <c r="O820" s="9">
        <f t="shared" si="74"/>
        <v>0</v>
      </c>
      <c r="P820" s="9">
        <f t="shared" si="75"/>
        <v>0</v>
      </c>
    </row>
    <row r="821" spans="5:16">
      <c r="E821" s="2">
        <f t="shared" si="76"/>
        <v>273.14999999999998</v>
      </c>
      <c r="F821" s="2">
        <v>796</v>
      </c>
      <c r="G821" s="2">
        <f t="shared" si="77"/>
        <v>311.14999999999998</v>
      </c>
      <c r="H821" s="9">
        <v>789</v>
      </c>
      <c r="I821" s="9">
        <v>772</v>
      </c>
      <c r="J821" s="78">
        <v>793.42149532710289</v>
      </c>
      <c r="K821" s="9">
        <f t="shared" si="72"/>
        <v>775.08912449076172</v>
      </c>
      <c r="L821" s="9">
        <v>2000</v>
      </c>
      <c r="M821" s="9">
        <v>2000</v>
      </c>
      <c r="N821" s="9">
        <f t="shared" si="73"/>
        <v>0</v>
      </c>
      <c r="O821" s="9">
        <f t="shared" si="74"/>
        <v>0</v>
      </c>
      <c r="P821" s="9">
        <f t="shared" si="75"/>
        <v>0</v>
      </c>
    </row>
    <row r="822" spans="5:16">
      <c r="E822" s="2">
        <f t="shared" si="76"/>
        <v>273.14999999999998</v>
      </c>
      <c r="F822" s="2">
        <v>797</v>
      </c>
      <c r="G822" s="2">
        <f t="shared" si="77"/>
        <v>311.14999999999998</v>
      </c>
      <c r="H822" s="9">
        <v>789</v>
      </c>
      <c r="I822" s="9">
        <v>772</v>
      </c>
      <c r="J822" s="78">
        <v>793.42149532710289</v>
      </c>
      <c r="K822" s="9">
        <f t="shared" si="72"/>
        <v>775.09186684094459</v>
      </c>
      <c r="L822" s="9">
        <v>2000</v>
      </c>
      <c r="M822" s="9">
        <v>2000</v>
      </c>
      <c r="N822" s="9">
        <f t="shared" si="73"/>
        <v>0</v>
      </c>
      <c r="O822" s="9">
        <f t="shared" si="74"/>
        <v>0</v>
      </c>
      <c r="P822" s="9">
        <f t="shared" si="75"/>
        <v>0</v>
      </c>
    </row>
    <row r="823" spans="5:16">
      <c r="E823" s="2">
        <f t="shared" si="76"/>
        <v>273.14999999999998</v>
      </c>
      <c r="F823" s="2">
        <v>798</v>
      </c>
      <c r="G823" s="2">
        <f t="shared" si="77"/>
        <v>311.14999999999998</v>
      </c>
      <c r="H823" s="9">
        <v>789</v>
      </c>
      <c r="I823" s="9">
        <v>772</v>
      </c>
      <c r="J823" s="78">
        <v>793.42149532710289</v>
      </c>
      <c r="K823" s="9">
        <f t="shared" si="72"/>
        <v>775.09459792543907</v>
      </c>
      <c r="L823" s="9">
        <v>2000</v>
      </c>
      <c r="M823" s="9">
        <v>2000</v>
      </c>
      <c r="N823" s="9">
        <f t="shared" si="73"/>
        <v>0</v>
      </c>
      <c r="O823" s="9">
        <f t="shared" si="74"/>
        <v>0</v>
      </c>
      <c r="P823" s="9">
        <f t="shared" si="75"/>
        <v>0</v>
      </c>
    </row>
    <row r="824" spans="5:16">
      <c r="E824" s="2">
        <f t="shared" si="76"/>
        <v>273.14999999999998</v>
      </c>
      <c r="F824" s="2">
        <v>799</v>
      </c>
      <c r="G824" s="2">
        <f t="shared" si="77"/>
        <v>311.14999999999998</v>
      </c>
      <c r="H824" s="9">
        <v>789</v>
      </c>
      <c r="I824" s="9">
        <v>772</v>
      </c>
      <c r="J824" s="78">
        <v>793.42149532710289</v>
      </c>
      <c r="K824" s="9">
        <f t="shared" si="72"/>
        <v>775.09731781352286</v>
      </c>
      <c r="L824" s="9">
        <v>2000</v>
      </c>
      <c r="M824" s="9">
        <v>2000</v>
      </c>
      <c r="N824" s="9">
        <f t="shared" si="73"/>
        <v>0</v>
      </c>
      <c r="O824" s="9">
        <f t="shared" si="74"/>
        <v>0</v>
      </c>
      <c r="P824" s="9">
        <f t="shared" si="75"/>
        <v>0</v>
      </c>
    </row>
    <row r="825" spans="5:16">
      <c r="E825" s="2">
        <f t="shared" si="76"/>
        <v>273.14999999999998</v>
      </c>
      <c r="F825" s="2">
        <v>800</v>
      </c>
      <c r="G825" s="2">
        <f t="shared" si="77"/>
        <v>311.14999999999998</v>
      </c>
      <c r="H825" s="9">
        <v>789</v>
      </c>
      <c r="I825" s="9">
        <v>772</v>
      </c>
      <c r="J825" s="78">
        <v>793.42149532710289</v>
      </c>
      <c r="K825" s="9">
        <f t="shared" si="72"/>
        <v>775.10002657390658</v>
      </c>
      <c r="L825" s="9">
        <v>2000</v>
      </c>
      <c r="M825" s="9">
        <v>2000</v>
      </c>
      <c r="N825" s="9">
        <f t="shared" si="73"/>
        <v>0</v>
      </c>
      <c r="O825" s="9">
        <f t="shared" si="74"/>
        <v>0</v>
      </c>
      <c r="P825" s="9">
        <f t="shared" si="75"/>
        <v>0</v>
      </c>
    </row>
    <row r="826" spans="5:16">
      <c r="E826" s="2">
        <f t="shared" si="76"/>
        <v>273.14999999999998</v>
      </c>
      <c r="F826" s="2">
        <v>801</v>
      </c>
      <c r="G826" s="2">
        <f t="shared" si="77"/>
        <v>311.14999999999998</v>
      </c>
      <c r="H826" s="9">
        <v>789</v>
      </c>
      <c r="I826" s="9">
        <v>772</v>
      </c>
      <c r="J826" s="78">
        <v>793.42149532710289</v>
      </c>
      <c r="K826" s="9">
        <f t="shared" ref="K826:K889" si="78">J826+((I826-H826)*((E826-F826)/(G826-F826)))</f>
        <v>775.1027242747399</v>
      </c>
      <c r="L826" s="9">
        <v>2000</v>
      </c>
      <c r="M826" s="9">
        <v>2000</v>
      </c>
      <c r="N826" s="9">
        <f t="shared" ref="N826:N889" si="79">C826*(SQRT(K826/I826))*(H826/J826)*(L826/M826)</f>
        <v>0</v>
      </c>
      <c r="O826" s="9">
        <f t="shared" ref="O826:O889" si="80">N826*J826/24</f>
        <v>0</v>
      </c>
      <c r="P826" s="9">
        <f t="shared" ref="P826:P889" si="81">N826/159</f>
        <v>0</v>
      </c>
    </row>
    <row r="827" spans="5:16">
      <c r="E827" s="2">
        <f t="shared" si="76"/>
        <v>273.14999999999998</v>
      </c>
      <c r="F827" s="2">
        <v>802</v>
      </c>
      <c r="G827" s="2">
        <f t="shared" si="77"/>
        <v>311.14999999999998</v>
      </c>
      <c r="H827" s="9">
        <v>789</v>
      </c>
      <c r="I827" s="9">
        <v>772</v>
      </c>
      <c r="J827" s="78">
        <v>793.42149532710289</v>
      </c>
      <c r="K827" s="9">
        <f t="shared" si="78"/>
        <v>775.10541098361705</v>
      </c>
      <c r="L827" s="9">
        <v>2000</v>
      </c>
      <c r="M827" s="9">
        <v>2000</v>
      </c>
      <c r="N827" s="9">
        <f t="shared" si="79"/>
        <v>0</v>
      </c>
      <c r="O827" s="9">
        <f t="shared" si="80"/>
        <v>0</v>
      </c>
      <c r="P827" s="9">
        <f t="shared" si="81"/>
        <v>0</v>
      </c>
    </row>
    <row r="828" spans="5:16">
      <c r="E828" s="2">
        <f t="shared" si="76"/>
        <v>273.14999999999998</v>
      </c>
      <c r="F828" s="2">
        <v>803</v>
      </c>
      <c r="G828" s="2">
        <f t="shared" si="77"/>
        <v>311.14999999999998</v>
      </c>
      <c r="H828" s="9">
        <v>789</v>
      </c>
      <c r="I828" s="9">
        <v>772</v>
      </c>
      <c r="J828" s="78">
        <v>793.42149532710289</v>
      </c>
      <c r="K828" s="9">
        <f t="shared" si="78"/>
        <v>775.10808676758268</v>
      </c>
      <c r="L828" s="9">
        <v>2000</v>
      </c>
      <c r="M828" s="9">
        <v>2000</v>
      </c>
      <c r="N828" s="9">
        <f t="shared" si="79"/>
        <v>0</v>
      </c>
      <c r="O828" s="9">
        <f t="shared" si="80"/>
        <v>0</v>
      </c>
      <c r="P828" s="9">
        <f t="shared" si="81"/>
        <v>0</v>
      </c>
    </row>
    <row r="829" spans="5:16">
      <c r="E829" s="2">
        <f t="shared" si="76"/>
        <v>273.14999999999998</v>
      </c>
      <c r="F829" s="2">
        <v>804</v>
      </c>
      <c r="G829" s="2">
        <f t="shared" si="77"/>
        <v>311.14999999999998</v>
      </c>
      <c r="H829" s="9">
        <v>789</v>
      </c>
      <c r="I829" s="9">
        <v>772</v>
      </c>
      <c r="J829" s="78">
        <v>793.42149532710289</v>
      </c>
      <c r="K829" s="9">
        <f t="shared" si="78"/>
        <v>775.11075169313722</v>
      </c>
      <c r="L829" s="9">
        <v>2000</v>
      </c>
      <c r="M829" s="9">
        <v>2000</v>
      </c>
      <c r="N829" s="9">
        <f t="shared" si="79"/>
        <v>0</v>
      </c>
      <c r="O829" s="9">
        <f t="shared" si="80"/>
        <v>0</v>
      </c>
      <c r="P829" s="9">
        <f t="shared" si="81"/>
        <v>0</v>
      </c>
    </row>
    <row r="830" spans="5:16">
      <c r="E830" s="2">
        <f t="shared" si="76"/>
        <v>273.14999999999998</v>
      </c>
      <c r="F830" s="2">
        <v>805</v>
      </c>
      <c r="G830" s="2">
        <f t="shared" si="77"/>
        <v>311.14999999999998</v>
      </c>
      <c r="H830" s="9">
        <v>789</v>
      </c>
      <c r="I830" s="9">
        <v>772</v>
      </c>
      <c r="J830" s="78">
        <v>793.42149532710289</v>
      </c>
      <c r="K830" s="9">
        <f t="shared" si="78"/>
        <v>775.11340582624234</v>
      </c>
      <c r="L830" s="9">
        <v>2000</v>
      </c>
      <c r="M830" s="9">
        <v>2000</v>
      </c>
      <c r="N830" s="9">
        <f t="shared" si="79"/>
        <v>0</v>
      </c>
      <c r="O830" s="9">
        <f t="shared" si="80"/>
        <v>0</v>
      </c>
      <c r="P830" s="9">
        <f t="shared" si="81"/>
        <v>0</v>
      </c>
    </row>
    <row r="831" spans="5:16">
      <c r="E831" s="2">
        <f t="shared" si="76"/>
        <v>273.14999999999998</v>
      </c>
      <c r="F831" s="2">
        <v>806</v>
      </c>
      <c r="G831" s="2">
        <f t="shared" si="77"/>
        <v>311.14999999999998</v>
      </c>
      <c r="H831" s="9">
        <v>789</v>
      </c>
      <c r="I831" s="9">
        <v>772</v>
      </c>
      <c r="J831" s="78">
        <v>793.42149532710289</v>
      </c>
      <c r="K831" s="9">
        <f t="shared" si="78"/>
        <v>775.11604923232665</v>
      </c>
      <c r="L831" s="9">
        <v>2000</v>
      </c>
      <c r="M831" s="9">
        <v>2000</v>
      </c>
      <c r="N831" s="9">
        <f t="shared" si="79"/>
        <v>0</v>
      </c>
      <c r="O831" s="9">
        <f t="shared" si="80"/>
        <v>0</v>
      </c>
      <c r="P831" s="9">
        <f t="shared" si="81"/>
        <v>0</v>
      </c>
    </row>
    <row r="832" spans="5:16">
      <c r="E832" s="2">
        <f t="shared" si="76"/>
        <v>273.14999999999998</v>
      </c>
      <c r="F832" s="2">
        <v>807</v>
      </c>
      <c r="G832" s="2">
        <f t="shared" si="77"/>
        <v>311.14999999999998</v>
      </c>
      <c r="H832" s="9">
        <v>789</v>
      </c>
      <c r="I832" s="9">
        <v>772</v>
      </c>
      <c r="J832" s="78">
        <v>793.42149532710289</v>
      </c>
      <c r="K832" s="9">
        <f t="shared" si="78"/>
        <v>775.1186819762911</v>
      </c>
      <c r="L832" s="9">
        <v>2000</v>
      </c>
      <c r="M832" s="9">
        <v>2000</v>
      </c>
      <c r="N832" s="9">
        <f t="shared" si="79"/>
        <v>0</v>
      </c>
      <c r="O832" s="9">
        <f t="shared" si="80"/>
        <v>0</v>
      </c>
      <c r="P832" s="9">
        <f t="shared" si="81"/>
        <v>0</v>
      </c>
    </row>
    <row r="833" spans="5:16">
      <c r="E833" s="2">
        <f t="shared" si="76"/>
        <v>273.14999999999998</v>
      </c>
      <c r="F833" s="2">
        <v>808</v>
      </c>
      <c r="G833" s="2">
        <f t="shared" si="77"/>
        <v>311.14999999999998</v>
      </c>
      <c r="H833" s="9">
        <v>789</v>
      </c>
      <c r="I833" s="9">
        <v>772</v>
      </c>
      <c r="J833" s="78">
        <v>793.42149532710289</v>
      </c>
      <c r="K833" s="9">
        <f t="shared" si="78"/>
        <v>775.12130412251395</v>
      </c>
      <c r="L833" s="9">
        <v>2000</v>
      </c>
      <c r="M833" s="9">
        <v>2000</v>
      </c>
      <c r="N833" s="9">
        <f t="shared" si="79"/>
        <v>0</v>
      </c>
      <c r="O833" s="9">
        <f t="shared" si="80"/>
        <v>0</v>
      </c>
      <c r="P833" s="9">
        <f t="shared" si="81"/>
        <v>0</v>
      </c>
    </row>
    <row r="834" spans="5:16">
      <c r="E834" s="2">
        <f t="shared" si="76"/>
        <v>273.14999999999998</v>
      </c>
      <c r="F834" s="2">
        <v>809</v>
      </c>
      <c r="G834" s="2">
        <f t="shared" si="77"/>
        <v>311.14999999999998</v>
      </c>
      <c r="H834" s="9">
        <v>789</v>
      </c>
      <c r="I834" s="9">
        <v>772</v>
      </c>
      <c r="J834" s="78">
        <v>793.42149532710289</v>
      </c>
      <c r="K834" s="9">
        <f t="shared" si="78"/>
        <v>775.12391573485627</v>
      </c>
      <c r="L834" s="9">
        <v>2000</v>
      </c>
      <c r="M834" s="9">
        <v>2000</v>
      </c>
      <c r="N834" s="9">
        <f t="shared" si="79"/>
        <v>0</v>
      </c>
      <c r="O834" s="9">
        <f t="shared" si="80"/>
        <v>0</v>
      </c>
      <c r="P834" s="9">
        <f t="shared" si="81"/>
        <v>0</v>
      </c>
    </row>
    <row r="835" spans="5:16">
      <c r="E835" s="2">
        <f t="shared" si="76"/>
        <v>273.14999999999998</v>
      </c>
      <c r="F835" s="2">
        <v>810</v>
      </c>
      <c r="G835" s="2">
        <f t="shared" si="77"/>
        <v>311.14999999999998</v>
      </c>
      <c r="H835" s="9">
        <v>789</v>
      </c>
      <c r="I835" s="9">
        <v>772</v>
      </c>
      <c r="J835" s="78">
        <v>793.42149532710289</v>
      </c>
      <c r="K835" s="9">
        <f t="shared" si="78"/>
        <v>775.12651687666687</v>
      </c>
      <c r="L835" s="9">
        <v>2000</v>
      </c>
      <c r="M835" s="9">
        <v>2000</v>
      </c>
      <c r="N835" s="9">
        <f t="shared" si="79"/>
        <v>0</v>
      </c>
      <c r="O835" s="9">
        <f t="shared" si="80"/>
        <v>0</v>
      </c>
      <c r="P835" s="9">
        <f t="shared" si="81"/>
        <v>0</v>
      </c>
    </row>
    <row r="836" spans="5:16">
      <c r="E836" s="2">
        <f t="shared" si="76"/>
        <v>273.14999999999998</v>
      </c>
      <c r="F836" s="2">
        <v>811</v>
      </c>
      <c r="G836" s="2">
        <f t="shared" si="77"/>
        <v>311.14999999999998</v>
      </c>
      <c r="H836" s="9">
        <v>789</v>
      </c>
      <c r="I836" s="9">
        <v>772</v>
      </c>
      <c r="J836" s="78">
        <v>793.42149532710289</v>
      </c>
      <c r="K836" s="9">
        <f t="shared" si="78"/>
        <v>775.12910761078797</v>
      </c>
      <c r="L836" s="9">
        <v>2000</v>
      </c>
      <c r="M836" s="9">
        <v>2000</v>
      </c>
      <c r="N836" s="9">
        <f t="shared" si="79"/>
        <v>0</v>
      </c>
      <c r="O836" s="9">
        <f t="shared" si="80"/>
        <v>0</v>
      </c>
      <c r="P836" s="9">
        <f t="shared" si="81"/>
        <v>0</v>
      </c>
    </row>
    <row r="837" spans="5:16">
      <c r="E837" s="2">
        <f t="shared" si="76"/>
        <v>273.14999999999998</v>
      </c>
      <c r="F837" s="2">
        <v>812</v>
      </c>
      <c r="G837" s="2">
        <f t="shared" si="77"/>
        <v>311.14999999999998</v>
      </c>
      <c r="H837" s="9">
        <v>789</v>
      </c>
      <c r="I837" s="9">
        <v>772</v>
      </c>
      <c r="J837" s="78">
        <v>793.42149532710289</v>
      </c>
      <c r="K837" s="9">
        <f t="shared" si="78"/>
        <v>775.13168799955974</v>
      </c>
      <c r="L837" s="9">
        <v>2000</v>
      </c>
      <c r="M837" s="9">
        <v>2000</v>
      </c>
      <c r="N837" s="9">
        <f t="shared" si="79"/>
        <v>0</v>
      </c>
      <c r="O837" s="9">
        <f t="shared" si="80"/>
        <v>0</v>
      </c>
      <c r="P837" s="9">
        <f t="shared" si="81"/>
        <v>0</v>
      </c>
    </row>
    <row r="838" spans="5:16">
      <c r="E838" s="2">
        <f t="shared" si="76"/>
        <v>273.14999999999998</v>
      </c>
      <c r="F838" s="2">
        <v>813</v>
      </c>
      <c r="G838" s="2">
        <f t="shared" si="77"/>
        <v>311.14999999999998</v>
      </c>
      <c r="H838" s="9">
        <v>789</v>
      </c>
      <c r="I838" s="9">
        <v>772</v>
      </c>
      <c r="J838" s="78">
        <v>793.42149532710289</v>
      </c>
      <c r="K838" s="9">
        <f t="shared" si="78"/>
        <v>775.13425810482534</v>
      </c>
      <c r="L838" s="9">
        <v>2000</v>
      </c>
      <c r="M838" s="9">
        <v>2000</v>
      </c>
      <c r="N838" s="9">
        <f t="shared" si="79"/>
        <v>0</v>
      </c>
      <c r="O838" s="9">
        <f t="shared" si="80"/>
        <v>0</v>
      </c>
      <c r="P838" s="9">
        <f t="shared" si="81"/>
        <v>0</v>
      </c>
    </row>
    <row r="839" spans="5:16">
      <c r="E839" s="2">
        <f t="shared" si="76"/>
        <v>273.14999999999998</v>
      </c>
      <c r="F839" s="2">
        <v>814</v>
      </c>
      <c r="G839" s="2">
        <f t="shared" si="77"/>
        <v>311.14999999999998</v>
      </c>
      <c r="H839" s="9">
        <v>789</v>
      </c>
      <c r="I839" s="9">
        <v>772</v>
      </c>
      <c r="J839" s="78">
        <v>793.42149532710289</v>
      </c>
      <c r="K839" s="9">
        <f t="shared" si="78"/>
        <v>775.13681798793618</v>
      </c>
      <c r="L839" s="9">
        <v>2000</v>
      </c>
      <c r="M839" s="9">
        <v>2000</v>
      </c>
      <c r="N839" s="9">
        <f t="shared" si="79"/>
        <v>0</v>
      </c>
      <c r="O839" s="9">
        <f t="shared" si="80"/>
        <v>0</v>
      </c>
      <c r="P839" s="9">
        <f t="shared" si="81"/>
        <v>0</v>
      </c>
    </row>
    <row r="840" spans="5:16">
      <c r="E840" s="2">
        <f t="shared" si="76"/>
        <v>273.14999999999998</v>
      </c>
      <c r="F840" s="2">
        <v>815</v>
      </c>
      <c r="G840" s="2">
        <f t="shared" si="77"/>
        <v>311.14999999999998</v>
      </c>
      <c r="H840" s="9">
        <v>789</v>
      </c>
      <c r="I840" s="9">
        <v>772</v>
      </c>
      <c r="J840" s="78">
        <v>793.42149532710289</v>
      </c>
      <c r="K840" s="9">
        <f t="shared" si="78"/>
        <v>775.13936770975647</v>
      </c>
      <c r="L840" s="9">
        <v>2000</v>
      </c>
      <c r="M840" s="9">
        <v>2000</v>
      </c>
      <c r="N840" s="9">
        <f t="shared" si="79"/>
        <v>0</v>
      </c>
      <c r="O840" s="9">
        <f t="shared" si="80"/>
        <v>0</v>
      </c>
      <c r="P840" s="9">
        <f t="shared" si="81"/>
        <v>0</v>
      </c>
    </row>
    <row r="841" spans="5:16">
      <c r="E841" s="2">
        <f t="shared" ref="E841:E904" si="82">D841+273.15</f>
        <v>273.14999999999998</v>
      </c>
      <c r="F841" s="2">
        <v>816</v>
      </c>
      <c r="G841" s="2">
        <f t="shared" ref="G841:G904" si="83">38+273.15</f>
        <v>311.14999999999998</v>
      </c>
      <c r="H841" s="9">
        <v>789</v>
      </c>
      <c r="I841" s="9">
        <v>772</v>
      </c>
      <c r="J841" s="78">
        <v>793.42149532710289</v>
      </c>
      <c r="K841" s="9">
        <f t="shared" si="78"/>
        <v>775.14190733066835</v>
      </c>
      <c r="L841" s="9">
        <v>2000</v>
      </c>
      <c r="M841" s="9">
        <v>2000</v>
      </c>
      <c r="N841" s="9">
        <f t="shared" si="79"/>
        <v>0</v>
      </c>
      <c r="O841" s="9">
        <f t="shared" si="80"/>
        <v>0</v>
      </c>
      <c r="P841" s="9">
        <f t="shared" si="81"/>
        <v>0</v>
      </c>
    </row>
    <row r="842" spans="5:16">
      <c r="E842" s="2">
        <f t="shared" si="82"/>
        <v>273.14999999999998</v>
      </c>
      <c r="F842" s="2">
        <v>817</v>
      </c>
      <c r="G842" s="2">
        <f t="shared" si="83"/>
        <v>311.14999999999998</v>
      </c>
      <c r="H842" s="9">
        <v>789</v>
      </c>
      <c r="I842" s="9">
        <v>772</v>
      </c>
      <c r="J842" s="78">
        <v>793.42149532710289</v>
      </c>
      <c r="K842" s="9">
        <f t="shared" si="78"/>
        <v>775.14443691057625</v>
      </c>
      <c r="L842" s="9">
        <v>2000</v>
      </c>
      <c r="M842" s="9">
        <v>2000</v>
      </c>
      <c r="N842" s="9">
        <f t="shared" si="79"/>
        <v>0</v>
      </c>
      <c r="O842" s="9">
        <f t="shared" si="80"/>
        <v>0</v>
      </c>
      <c r="P842" s="9">
        <f t="shared" si="81"/>
        <v>0</v>
      </c>
    </row>
    <row r="843" spans="5:16">
      <c r="E843" s="2">
        <f t="shared" si="82"/>
        <v>273.14999999999998</v>
      </c>
      <c r="F843" s="2">
        <v>818</v>
      </c>
      <c r="G843" s="2">
        <f t="shared" si="83"/>
        <v>311.14999999999998</v>
      </c>
      <c r="H843" s="9">
        <v>789</v>
      </c>
      <c r="I843" s="9">
        <v>772</v>
      </c>
      <c r="J843" s="78">
        <v>793.42149532710289</v>
      </c>
      <c r="K843" s="9">
        <f t="shared" si="78"/>
        <v>775.14695650891213</v>
      </c>
      <c r="L843" s="9">
        <v>2000</v>
      </c>
      <c r="M843" s="9">
        <v>2000</v>
      </c>
      <c r="N843" s="9">
        <f t="shared" si="79"/>
        <v>0</v>
      </c>
      <c r="O843" s="9">
        <f t="shared" si="80"/>
        <v>0</v>
      </c>
      <c r="P843" s="9">
        <f t="shared" si="81"/>
        <v>0</v>
      </c>
    </row>
    <row r="844" spans="5:16">
      <c r="E844" s="2">
        <f t="shared" si="82"/>
        <v>273.14999999999998</v>
      </c>
      <c r="F844" s="2">
        <v>819</v>
      </c>
      <c r="G844" s="2">
        <f t="shared" si="83"/>
        <v>311.14999999999998</v>
      </c>
      <c r="H844" s="9">
        <v>789</v>
      </c>
      <c r="I844" s="9">
        <v>772</v>
      </c>
      <c r="J844" s="78">
        <v>793.42149532710289</v>
      </c>
      <c r="K844" s="9">
        <f t="shared" si="78"/>
        <v>775.14946618463955</v>
      </c>
      <c r="L844" s="9">
        <v>2000</v>
      </c>
      <c r="M844" s="9">
        <v>2000</v>
      </c>
      <c r="N844" s="9">
        <f t="shared" si="79"/>
        <v>0</v>
      </c>
      <c r="O844" s="9">
        <f t="shared" si="80"/>
        <v>0</v>
      </c>
      <c r="P844" s="9">
        <f t="shared" si="81"/>
        <v>0</v>
      </c>
    </row>
    <row r="845" spans="5:16">
      <c r="E845" s="2">
        <f t="shared" si="82"/>
        <v>273.14999999999998</v>
      </c>
      <c r="F845" s="2">
        <v>820</v>
      </c>
      <c r="G845" s="2">
        <f t="shared" si="83"/>
        <v>311.14999999999998</v>
      </c>
      <c r="H845" s="9">
        <v>789</v>
      </c>
      <c r="I845" s="9">
        <v>772</v>
      </c>
      <c r="J845" s="78">
        <v>793.42149532710289</v>
      </c>
      <c r="K845" s="9">
        <f t="shared" si="78"/>
        <v>775.15196599625881</v>
      </c>
      <c r="L845" s="9">
        <v>2000</v>
      </c>
      <c r="M845" s="9">
        <v>2000</v>
      </c>
      <c r="N845" s="9">
        <f t="shared" si="79"/>
        <v>0</v>
      </c>
      <c r="O845" s="9">
        <f t="shared" si="80"/>
        <v>0</v>
      </c>
      <c r="P845" s="9">
        <f t="shared" si="81"/>
        <v>0</v>
      </c>
    </row>
    <row r="846" spans="5:16">
      <c r="E846" s="2">
        <f t="shared" si="82"/>
        <v>273.14999999999998</v>
      </c>
      <c r="F846" s="2">
        <v>821</v>
      </c>
      <c r="G846" s="2">
        <f t="shared" si="83"/>
        <v>311.14999999999998</v>
      </c>
      <c r="H846" s="9">
        <v>789</v>
      </c>
      <c r="I846" s="9">
        <v>772</v>
      </c>
      <c r="J846" s="78">
        <v>793.42149532710289</v>
      </c>
      <c r="K846" s="9">
        <f t="shared" si="78"/>
        <v>775.15445600181113</v>
      </c>
      <c r="L846" s="9">
        <v>2000</v>
      </c>
      <c r="M846" s="9">
        <v>2000</v>
      </c>
      <c r="N846" s="9">
        <f t="shared" si="79"/>
        <v>0</v>
      </c>
      <c r="O846" s="9">
        <f t="shared" si="80"/>
        <v>0</v>
      </c>
      <c r="P846" s="9">
        <f t="shared" si="81"/>
        <v>0</v>
      </c>
    </row>
    <row r="847" spans="5:16">
      <c r="E847" s="2">
        <f t="shared" si="82"/>
        <v>273.14999999999998</v>
      </c>
      <c r="F847" s="2">
        <v>822</v>
      </c>
      <c r="G847" s="2">
        <f t="shared" si="83"/>
        <v>311.14999999999998</v>
      </c>
      <c r="H847" s="9">
        <v>789</v>
      </c>
      <c r="I847" s="9">
        <v>772</v>
      </c>
      <c r="J847" s="78">
        <v>793.42149532710289</v>
      </c>
      <c r="K847" s="9">
        <f t="shared" si="78"/>
        <v>775.15693625888321</v>
      </c>
      <c r="L847" s="9">
        <v>2000</v>
      </c>
      <c r="M847" s="9">
        <v>2000</v>
      </c>
      <c r="N847" s="9">
        <f t="shared" si="79"/>
        <v>0</v>
      </c>
      <c r="O847" s="9">
        <f t="shared" si="80"/>
        <v>0</v>
      </c>
      <c r="P847" s="9">
        <f t="shared" si="81"/>
        <v>0</v>
      </c>
    </row>
    <row r="848" spans="5:16">
      <c r="E848" s="2">
        <f t="shared" si="82"/>
        <v>273.14999999999998</v>
      </c>
      <c r="F848" s="2">
        <v>823</v>
      </c>
      <c r="G848" s="2">
        <f t="shared" si="83"/>
        <v>311.14999999999998</v>
      </c>
      <c r="H848" s="9">
        <v>789</v>
      </c>
      <c r="I848" s="9">
        <v>772</v>
      </c>
      <c r="J848" s="78">
        <v>793.42149532710289</v>
      </c>
      <c r="K848" s="9">
        <f t="shared" si="78"/>
        <v>775.15940682461189</v>
      </c>
      <c r="L848" s="9">
        <v>2000</v>
      </c>
      <c r="M848" s="9">
        <v>2000</v>
      </c>
      <c r="N848" s="9">
        <f t="shared" si="79"/>
        <v>0</v>
      </c>
      <c r="O848" s="9">
        <f t="shared" si="80"/>
        <v>0</v>
      </c>
      <c r="P848" s="9">
        <f t="shared" si="81"/>
        <v>0</v>
      </c>
    </row>
    <row r="849" spans="5:16">
      <c r="E849" s="2">
        <f t="shared" si="82"/>
        <v>273.14999999999998</v>
      </c>
      <c r="F849" s="2">
        <v>824</v>
      </c>
      <c r="G849" s="2">
        <f t="shared" si="83"/>
        <v>311.14999999999998</v>
      </c>
      <c r="H849" s="9">
        <v>789</v>
      </c>
      <c r="I849" s="9">
        <v>772</v>
      </c>
      <c r="J849" s="78">
        <v>793.42149532710289</v>
      </c>
      <c r="K849" s="9">
        <f t="shared" si="78"/>
        <v>775.16186775568826</v>
      </c>
      <c r="L849" s="9">
        <v>2000</v>
      </c>
      <c r="M849" s="9">
        <v>2000</v>
      </c>
      <c r="N849" s="9">
        <f t="shared" si="79"/>
        <v>0</v>
      </c>
      <c r="O849" s="9">
        <f t="shared" si="80"/>
        <v>0</v>
      </c>
      <c r="P849" s="9">
        <f t="shared" si="81"/>
        <v>0</v>
      </c>
    </row>
    <row r="850" spans="5:16">
      <c r="E850" s="2">
        <f t="shared" si="82"/>
        <v>273.14999999999998</v>
      </c>
      <c r="F850" s="2">
        <v>825</v>
      </c>
      <c r="G850" s="2">
        <f t="shared" si="83"/>
        <v>311.14999999999998</v>
      </c>
      <c r="H850" s="9">
        <v>789</v>
      </c>
      <c r="I850" s="9">
        <v>772</v>
      </c>
      <c r="J850" s="78">
        <v>793.42149532710289</v>
      </c>
      <c r="K850" s="9">
        <f t="shared" si="78"/>
        <v>775.16431910836195</v>
      </c>
      <c r="L850" s="9">
        <v>2000</v>
      </c>
      <c r="M850" s="9">
        <v>2000</v>
      </c>
      <c r="N850" s="9">
        <f t="shared" si="79"/>
        <v>0</v>
      </c>
      <c r="O850" s="9">
        <f t="shared" si="80"/>
        <v>0</v>
      </c>
      <c r="P850" s="9">
        <f t="shared" si="81"/>
        <v>0</v>
      </c>
    </row>
    <row r="851" spans="5:16">
      <c r="E851" s="2">
        <f t="shared" si="82"/>
        <v>273.14999999999998</v>
      </c>
      <c r="F851" s="2">
        <v>826</v>
      </c>
      <c r="G851" s="2">
        <f t="shared" si="83"/>
        <v>311.14999999999998</v>
      </c>
      <c r="H851" s="9">
        <v>789</v>
      </c>
      <c r="I851" s="9">
        <v>772</v>
      </c>
      <c r="J851" s="78">
        <v>793.42149532710289</v>
      </c>
      <c r="K851" s="9">
        <f t="shared" si="78"/>
        <v>775.16676093844603</v>
      </c>
      <c r="L851" s="9">
        <v>2000</v>
      </c>
      <c r="M851" s="9">
        <v>2000</v>
      </c>
      <c r="N851" s="9">
        <f t="shared" si="79"/>
        <v>0</v>
      </c>
      <c r="O851" s="9">
        <f t="shared" si="80"/>
        <v>0</v>
      </c>
      <c r="P851" s="9">
        <f t="shared" si="81"/>
        <v>0</v>
      </c>
    </row>
    <row r="852" spans="5:16">
      <c r="E852" s="2">
        <f t="shared" si="82"/>
        <v>273.14999999999998</v>
      </c>
      <c r="F852" s="2">
        <v>827</v>
      </c>
      <c r="G852" s="2">
        <f t="shared" si="83"/>
        <v>311.14999999999998</v>
      </c>
      <c r="H852" s="9">
        <v>789</v>
      </c>
      <c r="I852" s="9">
        <v>772</v>
      </c>
      <c r="J852" s="78">
        <v>793.42149532710289</v>
      </c>
      <c r="K852" s="9">
        <f t="shared" si="78"/>
        <v>775.16919330132021</v>
      </c>
      <c r="L852" s="9">
        <v>2000</v>
      </c>
      <c r="M852" s="9">
        <v>2000</v>
      </c>
      <c r="N852" s="9">
        <f t="shared" si="79"/>
        <v>0</v>
      </c>
      <c r="O852" s="9">
        <f t="shared" si="80"/>
        <v>0</v>
      </c>
      <c r="P852" s="9">
        <f t="shared" si="81"/>
        <v>0</v>
      </c>
    </row>
    <row r="853" spans="5:16">
      <c r="E853" s="2">
        <f t="shared" si="82"/>
        <v>273.14999999999998</v>
      </c>
      <c r="F853" s="2">
        <v>828</v>
      </c>
      <c r="G853" s="2">
        <f t="shared" si="83"/>
        <v>311.14999999999998</v>
      </c>
      <c r="H853" s="9">
        <v>789</v>
      </c>
      <c r="I853" s="9">
        <v>772</v>
      </c>
      <c r="J853" s="78">
        <v>793.42149532710289</v>
      </c>
      <c r="K853" s="9">
        <f t="shared" si="78"/>
        <v>775.17161625193603</v>
      </c>
      <c r="L853" s="9">
        <v>2000</v>
      </c>
      <c r="M853" s="9">
        <v>2000</v>
      </c>
      <c r="N853" s="9">
        <f t="shared" si="79"/>
        <v>0</v>
      </c>
      <c r="O853" s="9">
        <f t="shared" si="80"/>
        <v>0</v>
      </c>
      <c r="P853" s="9">
        <f t="shared" si="81"/>
        <v>0</v>
      </c>
    </row>
    <row r="854" spans="5:16">
      <c r="E854" s="2">
        <f t="shared" si="82"/>
        <v>273.14999999999998</v>
      </c>
      <c r="F854" s="2">
        <v>829</v>
      </c>
      <c r="G854" s="2">
        <f t="shared" si="83"/>
        <v>311.14999999999998</v>
      </c>
      <c r="H854" s="9">
        <v>789</v>
      </c>
      <c r="I854" s="9">
        <v>772</v>
      </c>
      <c r="J854" s="78">
        <v>793.42149532710289</v>
      </c>
      <c r="K854" s="9">
        <f t="shared" si="78"/>
        <v>775.17402984482032</v>
      </c>
      <c r="L854" s="9">
        <v>2000</v>
      </c>
      <c r="M854" s="9">
        <v>2000</v>
      </c>
      <c r="N854" s="9">
        <f t="shared" si="79"/>
        <v>0</v>
      </c>
      <c r="O854" s="9">
        <f t="shared" si="80"/>
        <v>0</v>
      </c>
      <c r="P854" s="9">
        <f t="shared" si="81"/>
        <v>0</v>
      </c>
    </row>
    <row r="855" spans="5:16">
      <c r="E855" s="2">
        <f t="shared" si="82"/>
        <v>273.14999999999998</v>
      </c>
      <c r="F855" s="2">
        <v>830</v>
      </c>
      <c r="G855" s="2">
        <f t="shared" si="83"/>
        <v>311.14999999999998</v>
      </c>
      <c r="H855" s="9">
        <v>789</v>
      </c>
      <c r="I855" s="9">
        <v>772</v>
      </c>
      <c r="J855" s="78">
        <v>793.42149532710289</v>
      </c>
      <c r="K855" s="9">
        <f t="shared" si="78"/>
        <v>775.17643413407984</v>
      </c>
      <c r="L855" s="9">
        <v>2000</v>
      </c>
      <c r="M855" s="9">
        <v>2000</v>
      </c>
      <c r="N855" s="9">
        <f t="shared" si="79"/>
        <v>0</v>
      </c>
      <c r="O855" s="9">
        <f t="shared" si="80"/>
        <v>0</v>
      </c>
      <c r="P855" s="9">
        <f t="shared" si="81"/>
        <v>0</v>
      </c>
    </row>
    <row r="856" spans="5:16">
      <c r="E856" s="2">
        <f t="shared" si="82"/>
        <v>273.14999999999998</v>
      </c>
      <c r="F856" s="2">
        <v>831</v>
      </c>
      <c r="G856" s="2">
        <f t="shared" si="83"/>
        <v>311.14999999999998</v>
      </c>
      <c r="H856" s="9">
        <v>789</v>
      </c>
      <c r="I856" s="9">
        <v>772</v>
      </c>
      <c r="J856" s="78">
        <v>793.42149532710289</v>
      </c>
      <c r="K856" s="9">
        <f t="shared" si="78"/>
        <v>775.17882917340467</v>
      </c>
      <c r="L856" s="9">
        <v>2000</v>
      </c>
      <c r="M856" s="9">
        <v>2000</v>
      </c>
      <c r="N856" s="9">
        <f t="shared" si="79"/>
        <v>0</v>
      </c>
      <c r="O856" s="9">
        <f t="shared" si="80"/>
        <v>0</v>
      </c>
      <c r="P856" s="9">
        <f t="shared" si="81"/>
        <v>0</v>
      </c>
    </row>
    <row r="857" spans="5:16">
      <c r="E857" s="2">
        <f t="shared" si="82"/>
        <v>273.14999999999998</v>
      </c>
      <c r="F857" s="2">
        <v>832</v>
      </c>
      <c r="G857" s="2">
        <f t="shared" si="83"/>
        <v>311.14999999999998</v>
      </c>
      <c r="H857" s="9">
        <v>789</v>
      </c>
      <c r="I857" s="9">
        <v>772</v>
      </c>
      <c r="J857" s="78">
        <v>793.42149532710289</v>
      </c>
      <c r="K857" s="9">
        <f t="shared" si="78"/>
        <v>775.18121501607288</v>
      </c>
      <c r="L857" s="9">
        <v>2000</v>
      </c>
      <c r="M857" s="9">
        <v>2000</v>
      </c>
      <c r="N857" s="9">
        <f t="shared" si="79"/>
        <v>0</v>
      </c>
      <c r="O857" s="9">
        <f t="shared" si="80"/>
        <v>0</v>
      </c>
      <c r="P857" s="9">
        <f t="shared" si="81"/>
        <v>0</v>
      </c>
    </row>
    <row r="858" spans="5:16">
      <c r="E858" s="2">
        <f t="shared" si="82"/>
        <v>273.14999999999998</v>
      </c>
      <c r="F858" s="2">
        <v>833</v>
      </c>
      <c r="G858" s="2">
        <f t="shared" si="83"/>
        <v>311.14999999999998</v>
      </c>
      <c r="H858" s="9">
        <v>789</v>
      </c>
      <c r="I858" s="9">
        <v>772</v>
      </c>
      <c r="J858" s="78">
        <v>793.42149532710289</v>
      </c>
      <c r="K858" s="9">
        <f t="shared" si="78"/>
        <v>775.18359171495376</v>
      </c>
      <c r="L858" s="9">
        <v>2000</v>
      </c>
      <c r="M858" s="9">
        <v>2000</v>
      </c>
      <c r="N858" s="9">
        <f t="shared" si="79"/>
        <v>0</v>
      </c>
      <c r="O858" s="9">
        <f t="shared" si="80"/>
        <v>0</v>
      </c>
      <c r="P858" s="9">
        <f t="shared" si="81"/>
        <v>0</v>
      </c>
    </row>
    <row r="859" spans="5:16">
      <c r="E859" s="2">
        <f t="shared" si="82"/>
        <v>273.14999999999998</v>
      </c>
      <c r="F859" s="2">
        <v>834</v>
      </c>
      <c r="G859" s="2">
        <f t="shared" si="83"/>
        <v>311.14999999999998</v>
      </c>
      <c r="H859" s="9">
        <v>789</v>
      </c>
      <c r="I859" s="9">
        <v>772</v>
      </c>
      <c r="J859" s="78">
        <v>793.42149532710289</v>
      </c>
      <c r="K859" s="9">
        <f t="shared" si="78"/>
        <v>775.18595932251264</v>
      </c>
      <c r="L859" s="9">
        <v>2000</v>
      </c>
      <c r="M859" s="9">
        <v>2000</v>
      </c>
      <c r="N859" s="9">
        <f t="shared" si="79"/>
        <v>0</v>
      </c>
      <c r="O859" s="9">
        <f t="shared" si="80"/>
        <v>0</v>
      </c>
      <c r="P859" s="9">
        <f t="shared" si="81"/>
        <v>0</v>
      </c>
    </row>
    <row r="860" spans="5:16">
      <c r="E860" s="2">
        <f t="shared" si="82"/>
        <v>273.14999999999998</v>
      </c>
      <c r="F860" s="2">
        <v>835</v>
      </c>
      <c r="G860" s="2">
        <f t="shared" si="83"/>
        <v>311.14999999999998</v>
      </c>
      <c r="H860" s="9">
        <v>789</v>
      </c>
      <c r="I860" s="9">
        <v>772</v>
      </c>
      <c r="J860" s="78">
        <v>793.42149532710289</v>
      </c>
      <c r="K860" s="9">
        <f t="shared" si="78"/>
        <v>775.18831789081389</v>
      </c>
      <c r="L860" s="9">
        <v>2000</v>
      </c>
      <c r="M860" s="9">
        <v>2000</v>
      </c>
      <c r="N860" s="9">
        <f t="shared" si="79"/>
        <v>0</v>
      </c>
      <c r="O860" s="9">
        <f t="shared" si="80"/>
        <v>0</v>
      </c>
      <c r="P860" s="9">
        <f t="shared" si="81"/>
        <v>0</v>
      </c>
    </row>
    <row r="861" spans="5:16">
      <c r="E861" s="2">
        <f t="shared" si="82"/>
        <v>273.14999999999998</v>
      </c>
      <c r="F861" s="2">
        <v>836</v>
      </c>
      <c r="G861" s="2">
        <f t="shared" si="83"/>
        <v>311.14999999999998</v>
      </c>
      <c r="H861" s="9">
        <v>789</v>
      </c>
      <c r="I861" s="9">
        <v>772</v>
      </c>
      <c r="J861" s="78">
        <v>793.42149532710289</v>
      </c>
      <c r="K861" s="9">
        <f t="shared" si="78"/>
        <v>775.1906674715251</v>
      </c>
      <c r="L861" s="9">
        <v>2000</v>
      </c>
      <c r="M861" s="9">
        <v>2000</v>
      </c>
      <c r="N861" s="9">
        <f t="shared" si="79"/>
        <v>0</v>
      </c>
      <c r="O861" s="9">
        <f t="shared" si="80"/>
        <v>0</v>
      </c>
      <c r="P861" s="9">
        <f t="shared" si="81"/>
        <v>0</v>
      </c>
    </row>
    <row r="862" spans="5:16">
      <c r="E862" s="2">
        <f t="shared" si="82"/>
        <v>273.14999999999998</v>
      </c>
      <c r="F862" s="2">
        <v>837</v>
      </c>
      <c r="G862" s="2">
        <f t="shared" si="83"/>
        <v>311.14999999999998</v>
      </c>
      <c r="H862" s="9">
        <v>789</v>
      </c>
      <c r="I862" s="9">
        <v>772</v>
      </c>
      <c r="J862" s="78">
        <v>793.42149532710289</v>
      </c>
      <c r="K862" s="9">
        <f t="shared" si="78"/>
        <v>775.19300811592097</v>
      </c>
      <c r="L862" s="9">
        <v>2000</v>
      </c>
      <c r="M862" s="9">
        <v>2000</v>
      </c>
      <c r="N862" s="9">
        <f t="shared" si="79"/>
        <v>0</v>
      </c>
      <c r="O862" s="9">
        <f t="shared" si="80"/>
        <v>0</v>
      </c>
      <c r="P862" s="9">
        <f t="shared" si="81"/>
        <v>0</v>
      </c>
    </row>
    <row r="863" spans="5:16">
      <c r="E863" s="2">
        <f t="shared" si="82"/>
        <v>273.14999999999998</v>
      </c>
      <c r="F863" s="2">
        <v>838</v>
      </c>
      <c r="G863" s="2">
        <f t="shared" si="83"/>
        <v>311.14999999999998</v>
      </c>
      <c r="H863" s="9">
        <v>789</v>
      </c>
      <c r="I863" s="9">
        <v>772</v>
      </c>
      <c r="J863" s="78">
        <v>793.42149532710289</v>
      </c>
      <c r="K863" s="9">
        <f t="shared" si="78"/>
        <v>775.19533987488694</v>
      </c>
      <c r="L863" s="9">
        <v>2000</v>
      </c>
      <c r="M863" s="9">
        <v>2000</v>
      </c>
      <c r="N863" s="9">
        <f t="shared" si="79"/>
        <v>0</v>
      </c>
      <c r="O863" s="9">
        <f t="shared" si="80"/>
        <v>0</v>
      </c>
      <c r="P863" s="9">
        <f t="shared" si="81"/>
        <v>0</v>
      </c>
    </row>
    <row r="864" spans="5:16">
      <c r="E864" s="2">
        <f t="shared" si="82"/>
        <v>273.14999999999998</v>
      </c>
      <c r="F864" s="2">
        <v>839</v>
      </c>
      <c r="G864" s="2">
        <f t="shared" si="83"/>
        <v>311.14999999999998</v>
      </c>
      <c r="H864" s="9">
        <v>789</v>
      </c>
      <c r="I864" s="9">
        <v>772</v>
      </c>
      <c r="J864" s="78">
        <v>793.42149532710289</v>
      </c>
      <c r="K864" s="9">
        <f t="shared" si="78"/>
        <v>775.19766279892258</v>
      </c>
      <c r="L864" s="9">
        <v>2000</v>
      </c>
      <c r="M864" s="9">
        <v>2000</v>
      </c>
      <c r="N864" s="9">
        <f t="shared" si="79"/>
        <v>0</v>
      </c>
      <c r="O864" s="9">
        <f t="shared" si="80"/>
        <v>0</v>
      </c>
      <c r="P864" s="9">
        <f t="shared" si="81"/>
        <v>0</v>
      </c>
    </row>
    <row r="865" spans="5:16">
      <c r="E865" s="2">
        <f t="shared" si="82"/>
        <v>273.14999999999998</v>
      </c>
      <c r="F865" s="2">
        <v>840</v>
      </c>
      <c r="G865" s="2">
        <f t="shared" si="83"/>
        <v>311.14999999999998</v>
      </c>
      <c r="H865" s="9">
        <v>789</v>
      </c>
      <c r="I865" s="9">
        <v>772</v>
      </c>
      <c r="J865" s="78">
        <v>793.42149532710289</v>
      </c>
      <c r="K865" s="9">
        <f t="shared" si="78"/>
        <v>775.19997693814571</v>
      </c>
      <c r="L865" s="9">
        <v>2000</v>
      </c>
      <c r="M865" s="9">
        <v>2000</v>
      </c>
      <c r="N865" s="9">
        <f t="shared" si="79"/>
        <v>0</v>
      </c>
      <c r="O865" s="9">
        <f t="shared" si="80"/>
        <v>0</v>
      </c>
      <c r="P865" s="9">
        <f t="shared" si="81"/>
        <v>0</v>
      </c>
    </row>
    <row r="866" spans="5:16">
      <c r="E866" s="2">
        <f t="shared" si="82"/>
        <v>273.14999999999998</v>
      </c>
      <c r="F866" s="2">
        <v>841</v>
      </c>
      <c r="G866" s="2">
        <f t="shared" si="83"/>
        <v>311.14999999999998</v>
      </c>
      <c r="H866" s="9">
        <v>789</v>
      </c>
      <c r="I866" s="9">
        <v>772</v>
      </c>
      <c r="J866" s="78">
        <v>793.42149532710289</v>
      </c>
      <c r="K866" s="9">
        <f t="shared" si="78"/>
        <v>775.20228234229592</v>
      </c>
      <c r="L866" s="9">
        <v>2000</v>
      </c>
      <c r="M866" s="9">
        <v>2000</v>
      </c>
      <c r="N866" s="9">
        <f t="shared" si="79"/>
        <v>0</v>
      </c>
      <c r="O866" s="9">
        <f t="shared" si="80"/>
        <v>0</v>
      </c>
      <c r="P866" s="9">
        <f t="shared" si="81"/>
        <v>0</v>
      </c>
    </row>
    <row r="867" spans="5:16">
      <c r="E867" s="2">
        <f t="shared" si="82"/>
        <v>273.14999999999998</v>
      </c>
      <c r="F867" s="2">
        <v>842</v>
      </c>
      <c r="G867" s="2">
        <f t="shared" si="83"/>
        <v>311.14999999999998</v>
      </c>
      <c r="H867" s="9">
        <v>789</v>
      </c>
      <c r="I867" s="9">
        <v>772</v>
      </c>
      <c r="J867" s="78">
        <v>793.42149532710289</v>
      </c>
      <c r="K867" s="9">
        <f t="shared" si="78"/>
        <v>775.20457906073761</v>
      </c>
      <c r="L867" s="9">
        <v>2000</v>
      </c>
      <c r="M867" s="9">
        <v>2000</v>
      </c>
      <c r="N867" s="9">
        <f t="shared" si="79"/>
        <v>0</v>
      </c>
      <c r="O867" s="9">
        <f t="shared" si="80"/>
        <v>0</v>
      </c>
      <c r="P867" s="9">
        <f t="shared" si="81"/>
        <v>0</v>
      </c>
    </row>
    <row r="868" spans="5:16">
      <c r="E868" s="2">
        <f t="shared" si="82"/>
        <v>273.14999999999998</v>
      </c>
      <c r="F868" s="2">
        <v>843</v>
      </c>
      <c r="G868" s="2">
        <f t="shared" si="83"/>
        <v>311.14999999999998</v>
      </c>
      <c r="H868" s="9">
        <v>789</v>
      </c>
      <c r="I868" s="9">
        <v>772</v>
      </c>
      <c r="J868" s="78">
        <v>793.42149532710289</v>
      </c>
      <c r="K868" s="9">
        <f t="shared" si="78"/>
        <v>775.20686714246438</v>
      </c>
      <c r="L868" s="9">
        <v>2000</v>
      </c>
      <c r="M868" s="9">
        <v>2000</v>
      </c>
      <c r="N868" s="9">
        <f t="shared" si="79"/>
        <v>0</v>
      </c>
      <c r="O868" s="9">
        <f t="shared" si="80"/>
        <v>0</v>
      </c>
      <c r="P868" s="9">
        <f t="shared" si="81"/>
        <v>0</v>
      </c>
    </row>
    <row r="869" spans="5:16">
      <c r="E869" s="2">
        <f t="shared" si="82"/>
        <v>273.14999999999998</v>
      </c>
      <c r="F869" s="2">
        <v>844</v>
      </c>
      <c r="G869" s="2">
        <f t="shared" si="83"/>
        <v>311.14999999999998</v>
      </c>
      <c r="H869" s="9">
        <v>789</v>
      </c>
      <c r="I869" s="9">
        <v>772</v>
      </c>
      <c r="J869" s="78">
        <v>793.42149532710289</v>
      </c>
      <c r="K869" s="9">
        <f t="shared" si="78"/>
        <v>775.20914663610165</v>
      </c>
      <c r="L869" s="9">
        <v>2000</v>
      </c>
      <c r="M869" s="9">
        <v>2000</v>
      </c>
      <c r="N869" s="9">
        <f t="shared" si="79"/>
        <v>0</v>
      </c>
      <c r="O869" s="9">
        <f t="shared" si="80"/>
        <v>0</v>
      </c>
      <c r="P869" s="9">
        <f t="shared" si="81"/>
        <v>0</v>
      </c>
    </row>
    <row r="870" spans="5:16">
      <c r="E870" s="2">
        <f t="shared" si="82"/>
        <v>273.14999999999998</v>
      </c>
      <c r="F870" s="2">
        <v>845</v>
      </c>
      <c r="G870" s="2">
        <f t="shared" si="83"/>
        <v>311.14999999999998</v>
      </c>
      <c r="H870" s="9">
        <v>789</v>
      </c>
      <c r="I870" s="9">
        <v>772</v>
      </c>
      <c r="J870" s="78">
        <v>793.42149532710289</v>
      </c>
      <c r="K870" s="9">
        <f t="shared" si="78"/>
        <v>775.21141758991075</v>
      </c>
      <c r="L870" s="9">
        <v>2000</v>
      </c>
      <c r="M870" s="9">
        <v>2000</v>
      </c>
      <c r="N870" s="9">
        <f t="shared" si="79"/>
        <v>0</v>
      </c>
      <c r="O870" s="9">
        <f t="shared" si="80"/>
        <v>0</v>
      </c>
      <c r="P870" s="9">
        <f t="shared" si="81"/>
        <v>0</v>
      </c>
    </row>
    <row r="871" spans="5:16">
      <c r="E871" s="2">
        <f t="shared" si="82"/>
        <v>273.14999999999998</v>
      </c>
      <c r="F871" s="2">
        <v>846</v>
      </c>
      <c r="G871" s="2">
        <f t="shared" si="83"/>
        <v>311.14999999999998</v>
      </c>
      <c r="H871" s="9">
        <v>789</v>
      </c>
      <c r="I871" s="9">
        <v>772</v>
      </c>
      <c r="J871" s="78">
        <v>793.42149532710289</v>
      </c>
      <c r="K871" s="9">
        <f t="shared" si="78"/>
        <v>775.21368005179204</v>
      </c>
      <c r="L871" s="9">
        <v>2000</v>
      </c>
      <c r="M871" s="9">
        <v>2000</v>
      </c>
      <c r="N871" s="9">
        <f t="shared" si="79"/>
        <v>0</v>
      </c>
      <c r="O871" s="9">
        <f t="shared" si="80"/>
        <v>0</v>
      </c>
      <c r="P871" s="9">
        <f t="shared" si="81"/>
        <v>0</v>
      </c>
    </row>
    <row r="872" spans="5:16">
      <c r="E872" s="2">
        <f t="shared" si="82"/>
        <v>273.14999999999998</v>
      </c>
      <c r="F872" s="2">
        <v>847</v>
      </c>
      <c r="G872" s="2">
        <f t="shared" si="83"/>
        <v>311.14999999999998</v>
      </c>
      <c r="H872" s="9">
        <v>789</v>
      </c>
      <c r="I872" s="9">
        <v>772</v>
      </c>
      <c r="J872" s="78">
        <v>793.42149532710289</v>
      </c>
      <c r="K872" s="9">
        <f t="shared" si="78"/>
        <v>775.21593406928821</v>
      </c>
      <c r="L872" s="9">
        <v>2000</v>
      </c>
      <c r="M872" s="9">
        <v>2000</v>
      </c>
      <c r="N872" s="9">
        <f t="shared" si="79"/>
        <v>0</v>
      </c>
      <c r="O872" s="9">
        <f t="shared" si="80"/>
        <v>0</v>
      </c>
      <c r="P872" s="9">
        <f t="shared" si="81"/>
        <v>0</v>
      </c>
    </row>
    <row r="873" spans="5:16">
      <c r="E873" s="2">
        <f t="shared" si="82"/>
        <v>273.14999999999998</v>
      </c>
      <c r="F873" s="2">
        <v>848</v>
      </c>
      <c r="G873" s="2">
        <f t="shared" si="83"/>
        <v>311.14999999999998</v>
      </c>
      <c r="H873" s="9">
        <v>789</v>
      </c>
      <c r="I873" s="9">
        <v>772</v>
      </c>
      <c r="J873" s="78">
        <v>793.42149532710289</v>
      </c>
      <c r="K873" s="9">
        <f t="shared" si="78"/>
        <v>775.21817968958771</v>
      </c>
      <c r="L873" s="9">
        <v>2000</v>
      </c>
      <c r="M873" s="9">
        <v>2000</v>
      </c>
      <c r="N873" s="9">
        <f t="shared" si="79"/>
        <v>0</v>
      </c>
      <c r="O873" s="9">
        <f t="shared" si="80"/>
        <v>0</v>
      </c>
      <c r="P873" s="9">
        <f t="shared" si="81"/>
        <v>0</v>
      </c>
    </row>
    <row r="874" spans="5:16">
      <c r="E874" s="2">
        <f t="shared" si="82"/>
        <v>273.14999999999998</v>
      </c>
      <c r="F874" s="2">
        <v>849</v>
      </c>
      <c r="G874" s="2">
        <f t="shared" si="83"/>
        <v>311.14999999999998</v>
      </c>
      <c r="H874" s="9">
        <v>789</v>
      </c>
      <c r="I874" s="9">
        <v>772</v>
      </c>
      <c r="J874" s="78">
        <v>793.42149532710289</v>
      </c>
      <c r="K874" s="9">
        <f t="shared" si="78"/>
        <v>775.22041695952828</v>
      </c>
      <c r="L874" s="9">
        <v>2000</v>
      </c>
      <c r="M874" s="9">
        <v>2000</v>
      </c>
      <c r="N874" s="9">
        <f t="shared" si="79"/>
        <v>0</v>
      </c>
      <c r="O874" s="9">
        <f t="shared" si="80"/>
        <v>0</v>
      </c>
      <c r="P874" s="9">
        <f t="shared" si="81"/>
        <v>0</v>
      </c>
    </row>
    <row r="875" spans="5:16">
      <c r="E875" s="2">
        <f t="shared" si="82"/>
        <v>273.14999999999998</v>
      </c>
      <c r="F875" s="2">
        <v>850</v>
      </c>
      <c r="G875" s="2">
        <f t="shared" si="83"/>
        <v>311.14999999999998</v>
      </c>
      <c r="H875" s="9">
        <v>789</v>
      </c>
      <c r="I875" s="9">
        <v>772</v>
      </c>
      <c r="J875" s="78">
        <v>793.42149532710289</v>
      </c>
      <c r="K875" s="9">
        <f t="shared" si="78"/>
        <v>775.22264592559964</v>
      </c>
      <c r="L875" s="9">
        <v>2000</v>
      </c>
      <c r="M875" s="9">
        <v>2000</v>
      </c>
      <c r="N875" s="9">
        <f t="shared" si="79"/>
        <v>0</v>
      </c>
      <c r="O875" s="9">
        <f t="shared" si="80"/>
        <v>0</v>
      </c>
      <c r="P875" s="9">
        <f t="shared" si="81"/>
        <v>0</v>
      </c>
    </row>
    <row r="876" spans="5:16">
      <c r="E876" s="2">
        <f t="shared" si="82"/>
        <v>273.14999999999998</v>
      </c>
      <c r="F876" s="2">
        <v>851</v>
      </c>
      <c r="G876" s="2">
        <f t="shared" si="83"/>
        <v>311.14999999999998</v>
      </c>
      <c r="H876" s="9">
        <v>789</v>
      </c>
      <c r="I876" s="9">
        <v>772</v>
      </c>
      <c r="J876" s="78">
        <v>793.42149532710289</v>
      </c>
      <c r="K876" s="9">
        <f t="shared" si="78"/>
        <v>775.22486663394739</v>
      </c>
      <c r="L876" s="9">
        <v>2000</v>
      </c>
      <c r="M876" s="9">
        <v>2000</v>
      </c>
      <c r="N876" s="9">
        <f t="shared" si="79"/>
        <v>0</v>
      </c>
      <c r="O876" s="9">
        <f t="shared" si="80"/>
        <v>0</v>
      </c>
      <c r="P876" s="9">
        <f t="shared" si="81"/>
        <v>0</v>
      </c>
    </row>
    <row r="877" spans="5:16">
      <c r="E877" s="2">
        <f t="shared" si="82"/>
        <v>273.14999999999998</v>
      </c>
      <c r="F877" s="2">
        <v>852</v>
      </c>
      <c r="G877" s="2">
        <f t="shared" si="83"/>
        <v>311.14999999999998</v>
      </c>
      <c r="H877" s="9">
        <v>789</v>
      </c>
      <c r="I877" s="9">
        <v>772</v>
      </c>
      <c r="J877" s="78">
        <v>793.42149532710289</v>
      </c>
      <c r="K877" s="9">
        <f t="shared" si="78"/>
        <v>775.2270791303755</v>
      </c>
      <c r="L877" s="9">
        <v>2000</v>
      </c>
      <c r="M877" s="9">
        <v>2000</v>
      </c>
      <c r="N877" s="9">
        <f t="shared" si="79"/>
        <v>0</v>
      </c>
      <c r="O877" s="9">
        <f t="shared" si="80"/>
        <v>0</v>
      </c>
      <c r="P877" s="9">
        <f t="shared" si="81"/>
        <v>0</v>
      </c>
    </row>
    <row r="878" spans="5:16">
      <c r="E878" s="2">
        <f t="shared" si="82"/>
        <v>273.14999999999998</v>
      </c>
      <c r="F878" s="2">
        <v>853</v>
      </c>
      <c r="G878" s="2">
        <f t="shared" si="83"/>
        <v>311.14999999999998</v>
      </c>
      <c r="H878" s="9">
        <v>789</v>
      </c>
      <c r="I878" s="9">
        <v>772</v>
      </c>
      <c r="J878" s="78">
        <v>793.42149532710289</v>
      </c>
      <c r="K878" s="9">
        <f t="shared" si="78"/>
        <v>775.22928346035008</v>
      </c>
      <c r="L878" s="9">
        <v>2000</v>
      </c>
      <c r="M878" s="9">
        <v>2000</v>
      </c>
      <c r="N878" s="9">
        <f t="shared" si="79"/>
        <v>0</v>
      </c>
      <c r="O878" s="9">
        <f t="shared" si="80"/>
        <v>0</v>
      </c>
      <c r="P878" s="9">
        <f t="shared" si="81"/>
        <v>0</v>
      </c>
    </row>
    <row r="879" spans="5:16">
      <c r="E879" s="2">
        <f t="shared" si="82"/>
        <v>273.14999999999998</v>
      </c>
      <c r="F879" s="2">
        <v>854</v>
      </c>
      <c r="G879" s="2">
        <f t="shared" si="83"/>
        <v>311.14999999999998</v>
      </c>
      <c r="H879" s="9">
        <v>789</v>
      </c>
      <c r="I879" s="9">
        <v>772</v>
      </c>
      <c r="J879" s="78">
        <v>793.42149532710289</v>
      </c>
      <c r="K879" s="9">
        <f t="shared" si="78"/>
        <v>775.23147966900217</v>
      </c>
      <c r="L879" s="9">
        <v>2000</v>
      </c>
      <c r="M879" s="9">
        <v>2000</v>
      </c>
      <c r="N879" s="9">
        <f t="shared" si="79"/>
        <v>0</v>
      </c>
      <c r="O879" s="9">
        <f t="shared" si="80"/>
        <v>0</v>
      </c>
      <c r="P879" s="9">
        <f t="shared" si="81"/>
        <v>0</v>
      </c>
    </row>
    <row r="880" spans="5:16">
      <c r="E880" s="2">
        <f t="shared" si="82"/>
        <v>273.14999999999998</v>
      </c>
      <c r="F880" s="2">
        <v>855</v>
      </c>
      <c r="G880" s="2">
        <f t="shared" si="83"/>
        <v>311.14999999999998</v>
      </c>
      <c r="H880" s="9">
        <v>789</v>
      </c>
      <c r="I880" s="9">
        <v>772</v>
      </c>
      <c r="J880" s="78">
        <v>793.42149532710289</v>
      </c>
      <c r="K880" s="9">
        <f t="shared" si="78"/>
        <v>775.23366780113065</v>
      </c>
      <c r="L880" s="9">
        <v>2000</v>
      </c>
      <c r="M880" s="9">
        <v>2000</v>
      </c>
      <c r="N880" s="9">
        <f t="shared" si="79"/>
        <v>0</v>
      </c>
      <c r="O880" s="9">
        <f t="shared" si="80"/>
        <v>0</v>
      </c>
      <c r="P880" s="9">
        <f t="shared" si="81"/>
        <v>0</v>
      </c>
    </row>
    <row r="881" spans="5:16">
      <c r="E881" s="2">
        <f t="shared" si="82"/>
        <v>273.14999999999998</v>
      </c>
      <c r="F881" s="2">
        <v>856</v>
      </c>
      <c r="G881" s="2">
        <f t="shared" si="83"/>
        <v>311.14999999999998</v>
      </c>
      <c r="H881" s="9">
        <v>789</v>
      </c>
      <c r="I881" s="9">
        <v>772</v>
      </c>
      <c r="J881" s="78">
        <v>793.42149532710289</v>
      </c>
      <c r="K881" s="9">
        <f t="shared" si="78"/>
        <v>775.23584790120583</v>
      </c>
      <c r="L881" s="9">
        <v>2000</v>
      </c>
      <c r="M881" s="9">
        <v>2000</v>
      </c>
      <c r="N881" s="9">
        <f t="shared" si="79"/>
        <v>0</v>
      </c>
      <c r="O881" s="9">
        <f t="shared" si="80"/>
        <v>0</v>
      </c>
      <c r="P881" s="9">
        <f t="shared" si="81"/>
        <v>0</v>
      </c>
    </row>
    <row r="882" spans="5:16">
      <c r="E882" s="2">
        <f t="shared" si="82"/>
        <v>273.14999999999998</v>
      </c>
      <c r="F882" s="2">
        <v>857</v>
      </c>
      <c r="G882" s="2">
        <f t="shared" si="83"/>
        <v>311.14999999999998</v>
      </c>
      <c r="H882" s="9">
        <v>789</v>
      </c>
      <c r="I882" s="9">
        <v>772</v>
      </c>
      <c r="J882" s="78">
        <v>793.42149532710289</v>
      </c>
      <c r="K882" s="9">
        <f t="shared" si="78"/>
        <v>775.23802001337197</v>
      </c>
      <c r="L882" s="9">
        <v>2000</v>
      </c>
      <c r="M882" s="9">
        <v>2000</v>
      </c>
      <c r="N882" s="9">
        <f t="shared" si="79"/>
        <v>0</v>
      </c>
      <c r="O882" s="9">
        <f t="shared" si="80"/>
        <v>0</v>
      </c>
      <c r="P882" s="9">
        <f t="shared" si="81"/>
        <v>0</v>
      </c>
    </row>
    <row r="883" spans="5:16">
      <c r="E883" s="2">
        <f t="shared" si="82"/>
        <v>273.14999999999998</v>
      </c>
      <c r="F883" s="2">
        <v>858</v>
      </c>
      <c r="G883" s="2">
        <f t="shared" si="83"/>
        <v>311.14999999999998</v>
      </c>
      <c r="H883" s="9">
        <v>789</v>
      </c>
      <c r="I883" s="9">
        <v>772</v>
      </c>
      <c r="J883" s="78">
        <v>793.42149532710289</v>
      </c>
      <c r="K883" s="9">
        <f t="shared" si="78"/>
        <v>775.24018418145056</v>
      </c>
      <c r="L883" s="9">
        <v>2000</v>
      </c>
      <c r="M883" s="9">
        <v>2000</v>
      </c>
      <c r="N883" s="9">
        <f t="shared" si="79"/>
        <v>0</v>
      </c>
      <c r="O883" s="9">
        <f t="shared" si="80"/>
        <v>0</v>
      </c>
      <c r="P883" s="9">
        <f t="shared" si="81"/>
        <v>0</v>
      </c>
    </row>
    <row r="884" spans="5:16">
      <c r="E884" s="2">
        <f t="shared" si="82"/>
        <v>273.14999999999998</v>
      </c>
      <c r="F884" s="2">
        <v>859</v>
      </c>
      <c r="G884" s="2">
        <f t="shared" si="83"/>
        <v>311.14999999999998</v>
      </c>
      <c r="H884" s="9">
        <v>789</v>
      </c>
      <c r="I884" s="9">
        <v>772</v>
      </c>
      <c r="J884" s="78">
        <v>793.42149532710289</v>
      </c>
      <c r="K884" s="9">
        <f t="shared" si="78"/>
        <v>775.24234044894285</v>
      </c>
      <c r="L884" s="9">
        <v>2000</v>
      </c>
      <c r="M884" s="9">
        <v>2000</v>
      </c>
      <c r="N884" s="9">
        <f t="shared" si="79"/>
        <v>0</v>
      </c>
      <c r="O884" s="9">
        <f t="shared" si="80"/>
        <v>0</v>
      </c>
      <c r="P884" s="9">
        <f t="shared" si="81"/>
        <v>0</v>
      </c>
    </row>
    <row r="885" spans="5:16">
      <c r="E885" s="2">
        <f t="shared" si="82"/>
        <v>273.14999999999998</v>
      </c>
      <c r="F885" s="2">
        <v>860</v>
      </c>
      <c r="G885" s="2">
        <f t="shared" si="83"/>
        <v>311.14999999999998</v>
      </c>
      <c r="H885" s="9">
        <v>789</v>
      </c>
      <c r="I885" s="9">
        <v>772</v>
      </c>
      <c r="J885" s="78">
        <v>793.42149532710289</v>
      </c>
      <c r="K885" s="9">
        <f t="shared" si="78"/>
        <v>775.24448885903325</v>
      </c>
      <c r="L885" s="9">
        <v>2000</v>
      </c>
      <c r="M885" s="9">
        <v>2000</v>
      </c>
      <c r="N885" s="9">
        <f t="shared" si="79"/>
        <v>0</v>
      </c>
      <c r="O885" s="9">
        <f t="shared" si="80"/>
        <v>0</v>
      </c>
      <c r="P885" s="9">
        <f t="shared" si="81"/>
        <v>0</v>
      </c>
    </row>
    <row r="886" spans="5:16">
      <c r="E886" s="2">
        <f t="shared" si="82"/>
        <v>273.14999999999998</v>
      </c>
      <c r="F886" s="2">
        <v>861</v>
      </c>
      <c r="G886" s="2">
        <f t="shared" si="83"/>
        <v>311.14999999999998</v>
      </c>
      <c r="H886" s="9">
        <v>789</v>
      </c>
      <c r="I886" s="9">
        <v>772</v>
      </c>
      <c r="J886" s="78">
        <v>793.42149532710289</v>
      </c>
      <c r="K886" s="9">
        <f t="shared" si="78"/>
        <v>775.24662945459215</v>
      </c>
      <c r="L886" s="9">
        <v>2000</v>
      </c>
      <c r="M886" s="9">
        <v>2000</v>
      </c>
      <c r="N886" s="9">
        <f t="shared" si="79"/>
        <v>0</v>
      </c>
      <c r="O886" s="9">
        <f t="shared" si="80"/>
        <v>0</v>
      </c>
      <c r="P886" s="9">
        <f t="shared" si="81"/>
        <v>0</v>
      </c>
    </row>
    <row r="887" spans="5:16">
      <c r="E887" s="2">
        <f t="shared" si="82"/>
        <v>273.14999999999998</v>
      </c>
      <c r="F887" s="2">
        <v>862</v>
      </c>
      <c r="G887" s="2">
        <f t="shared" si="83"/>
        <v>311.14999999999998</v>
      </c>
      <c r="H887" s="9">
        <v>789</v>
      </c>
      <c r="I887" s="9">
        <v>772</v>
      </c>
      <c r="J887" s="78">
        <v>793.42149532710289</v>
      </c>
      <c r="K887" s="9">
        <f t="shared" si="78"/>
        <v>775.24876227817845</v>
      </c>
      <c r="L887" s="9">
        <v>2000</v>
      </c>
      <c r="M887" s="9">
        <v>2000</v>
      </c>
      <c r="N887" s="9">
        <f t="shared" si="79"/>
        <v>0</v>
      </c>
      <c r="O887" s="9">
        <f t="shared" si="80"/>
        <v>0</v>
      </c>
      <c r="P887" s="9">
        <f t="shared" si="81"/>
        <v>0</v>
      </c>
    </row>
    <row r="888" spans="5:16">
      <c r="E888" s="2">
        <f t="shared" si="82"/>
        <v>273.14999999999998</v>
      </c>
      <c r="F888" s="2">
        <v>863</v>
      </c>
      <c r="G888" s="2">
        <f t="shared" si="83"/>
        <v>311.14999999999998</v>
      </c>
      <c r="H888" s="9">
        <v>789</v>
      </c>
      <c r="I888" s="9">
        <v>772</v>
      </c>
      <c r="J888" s="78">
        <v>793.42149532710289</v>
      </c>
      <c r="K888" s="9">
        <f t="shared" si="78"/>
        <v>775.2508873720426</v>
      </c>
      <c r="L888" s="9">
        <v>2000</v>
      </c>
      <c r="M888" s="9">
        <v>2000</v>
      </c>
      <c r="N888" s="9">
        <f t="shared" si="79"/>
        <v>0</v>
      </c>
      <c r="O888" s="9">
        <f t="shared" si="80"/>
        <v>0</v>
      </c>
      <c r="P888" s="9">
        <f t="shared" si="81"/>
        <v>0</v>
      </c>
    </row>
    <row r="889" spans="5:16">
      <c r="E889" s="2">
        <f t="shared" si="82"/>
        <v>273.14999999999998</v>
      </c>
      <c r="F889" s="2">
        <v>864</v>
      </c>
      <c r="G889" s="2">
        <f t="shared" si="83"/>
        <v>311.14999999999998</v>
      </c>
      <c r="H889" s="9">
        <v>789</v>
      </c>
      <c r="I889" s="9">
        <v>772</v>
      </c>
      <c r="J889" s="78">
        <v>793.42149532710289</v>
      </c>
      <c r="K889" s="9">
        <f t="shared" si="78"/>
        <v>775.25300477812937</v>
      </c>
      <c r="L889" s="9">
        <v>2000</v>
      </c>
      <c r="M889" s="9">
        <v>2000</v>
      </c>
      <c r="N889" s="9">
        <f t="shared" si="79"/>
        <v>0</v>
      </c>
      <c r="O889" s="9">
        <f t="shared" si="80"/>
        <v>0</v>
      </c>
      <c r="P889" s="9">
        <f t="shared" si="81"/>
        <v>0</v>
      </c>
    </row>
    <row r="890" spans="5:16">
      <c r="E890" s="2">
        <f t="shared" si="82"/>
        <v>273.14999999999998</v>
      </c>
      <c r="F890" s="2">
        <v>865</v>
      </c>
      <c r="G890" s="2">
        <f t="shared" si="83"/>
        <v>311.14999999999998</v>
      </c>
      <c r="H890" s="9">
        <v>789</v>
      </c>
      <c r="I890" s="9">
        <v>772</v>
      </c>
      <c r="J890" s="78">
        <v>793.42149532710289</v>
      </c>
      <c r="K890" s="9">
        <f t="shared" ref="K890:K953" si="84">J890+((I890-H890)*((E890-F890)/(G890-F890)))</f>
        <v>775.25511453808053</v>
      </c>
      <c r="L890" s="9">
        <v>2000</v>
      </c>
      <c r="M890" s="9">
        <v>2000</v>
      </c>
      <c r="N890" s="9">
        <f t="shared" ref="N890:N953" si="85">C890*(SQRT(K890/I890))*(H890/J890)*(L890/M890)</f>
        <v>0</v>
      </c>
      <c r="O890" s="9">
        <f t="shared" ref="O890:O953" si="86">N890*J890/24</f>
        <v>0</v>
      </c>
      <c r="P890" s="9">
        <f t="shared" ref="P890:P953" si="87">N890/159</f>
        <v>0</v>
      </c>
    </row>
    <row r="891" spans="5:16">
      <c r="E891" s="2">
        <f t="shared" si="82"/>
        <v>273.14999999999998</v>
      </c>
      <c r="F891" s="2">
        <v>866</v>
      </c>
      <c r="G891" s="2">
        <f t="shared" si="83"/>
        <v>311.14999999999998</v>
      </c>
      <c r="H891" s="9">
        <v>789</v>
      </c>
      <c r="I891" s="9">
        <v>772</v>
      </c>
      <c r="J891" s="78">
        <v>793.42149532710289</v>
      </c>
      <c r="K891" s="9">
        <f t="shared" si="84"/>
        <v>775.25721669323787</v>
      </c>
      <c r="L891" s="9">
        <v>2000</v>
      </c>
      <c r="M891" s="9">
        <v>2000</v>
      </c>
      <c r="N891" s="9">
        <f t="shared" si="85"/>
        <v>0</v>
      </c>
      <c r="O891" s="9">
        <f t="shared" si="86"/>
        <v>0</v>
      </c>
      <c r="P891" s="9">
        <f t="shared" si="87"/>
        <v>0</v>
      </c>
    </row>
    <row r="892" spans="5:16">
      <c r="E892" s="2">
        <f t="shared" si="82"/>
        <v>273.14999999999998</v>
      </c>
      <c r="F892" s="2">
        <v>867</v>
      </c>
      <c r="G892" s="2">
        <f t="shared" si="83"/>
        <v>311.14999999999998</v>
      </c>
      <c r="H892" s="9">
        <v>789</v>
      </c>
      <c r="I892" s="9">
        <v>772</v>
      </c>
      <c r="J892" s="78">
        <v>793.42149532710289</v>
      </c>
      <c r="K892" s="9">
        <f t="shared" si="84"/>
        <v>775.25931128464538</v>
      </c>
      <c r="L892" s="9">
        <v>2000</v>
      </c>
      <c r="M892" s="9">
        <v>2000</v>
      </c>
      <c r="N892" s="9">
        <f t="shared" si="85"/>
        <v>0</v>
      </c>
      <c r="O892" s="9">
        <f t="shared" si="86"/>
        <v>0</v>
      </c>
      <c r="P892" s="9">
        <f t="shared" si="87"/>
        <v>0</v>
      </c>
    </row>
    <row r="893" spans="5:16">
      <c r="E893" s="2">
        <f t="shared" si="82"/>
        <v>273.14999999999998</v>
      </c>
      <c r="F893" s="2">
        <v>868</v>
      </c>
      <c r="G893" s="2">
        <f t="shared" si="83"/>
        <v>311.14999999999998</v>
      </c>
      <c r="H893" s="9">
        <v>789</v>
      </c>
      <c r="I893" s="9">
        <v>772</v>
      </c>
      <c r="J893" s="78">
        <v>793.42149532710289</v>
      </c>
      <c r="K893" s="9">
        <f t="shared" si="84"/>
        <v>775.26139835305241</v>
      </c>
      <c r="L893" s="9">
        <v>2000</v>
      </c>
      <c r="M893" s="9">
        <v>2000</v>
      </c>
      <c r="N893" s="9">
        <f t="shared" si="85"/>
        <v>0</v>
      </c>
      <c r="O893" s="9">
        <f t="shared" si="86"/>
        <v>0</v>
      </c>
      <c r="P893" s="9">
        <f t="shared" si="87"/>
        <v>0</v>
      </c>
    </row>
    <row r="894" spans="5:16">
      <c r="E894" s="2">
        <f t="shared" si="82"/>
        <v>273.14999999999998</v>
      </c>
      <c r="F894" s="2">
        <v>869</v>
      </c>
      <c r="G894" s="2">
        <f t="shared" si="83"/>
        <v>311.14999999999998</v>
      </c>
      <c r="H894" s="9">
        <v>789</v>
      </c>
      <c r="I894" s="9">
        <v>772</v>
      </c>
      <c r="J894" s="78">
        <v>793.42149532710289</v>
      </c>
      <c r="K894" s="9">
        <f t="shared" si="84"/>
        <v>775.26347793891614</v>
      </c>
      <c r="L894" s="9">
        <v>2000</v>
      </c>
      <c r="M894" s="9">
        <v>2000</v>
      </c>
      <c r="N894" s="9">
        <f t="shared" si="85"/>
        <v>0</v>
      </c>
      <c r="O894" s="9">
        <f t="shared" si="86"/>
        <v>0</v>
      </c>
      <c r="P894" s="9">
        <f t="shared" si="87"/>
        <v>0</v>
      </c>
    </row>
    <row r="895" spans="5:16">
      <c r="E895" s="2">
        <f t="shared" si="82"/>
        <v>273.14999999999998</v>
      </c>
      <c r="F895" s="2">
        <v>870</v>
      </c>
      <c r="G895" s="2">
        <f t="shared" si="83"/>
        <v>311.14999999999998</v>
      </c>
      <c r="H895" s="9">
        <v>789</v>
      </c>
      <c r="I895" s="9">
        <v>772</v>
      </c>
      <c r="J895" s="78">
        <v>793.42149532710289</v>
      </c>
      <c r="K895" s="9">
        <f t="shared" si="84"/>
        <v>775.26555008240393</v>
      </c>
      <c r="L895" s="9">
        <v>2000</v>
      </c>
      <c r="M895" s="9">
        <v>2000</v>
      </c>
      <c r="N895" s="9">
        <f t="shared" si="85"/>
        <v>0</v>
      </c>
      <c r="O895" s="9">
        <f t="shared" si="86"/>
        <v>0</v>
      </c>
      <c r="P895" s="9">
        <f t="shared" si="87"/>
        <v>0</v>
      </c>
    </row>
    <row r="896" spans="5:16">
      <c r="E896" s="2">
        <f t="shared" si="82"/>
        <v>273.14999999999998</v>
      </c>
      <c r="F896" s="2">
        <v>871</v>
      </c>
      <c r="G896" s="2">
        <f t="shared" si="83"/>
        <v>311.14999999999998</v>
      </c>
      <c r="H896" s="9">
        <v>789</v>
      </c>
      <c r="I896" s="9">
        <v>772</v>
      </c>
      <c r="J896" s="78">
        <v>793.42149532710289</v>
      </c>
      <c r="K896" s="9">
        <f t="shared" si="84"/>
        <v>775.26761482339657</v>
      </c>
      <c r="L896" s="9">
        <v>2000</v>
      </c>
      <c r="M896" s="9">
        <v>2000</v>
      </c>
      <c r="N896" s="9">
        <f t="shared" si="85"/>
        <v>0</v>
      </c>
      <c r="O896" s="9">
        <f t="shared" si="86"/>
        <v>0</v>
      </c>
      <c r="P896" s="9">
        <f t="shared" si="87"/>
        <v>0</v>
      </c>
    </row>
    <row r="897" spans="5:16">
      <c r="E897" s="2">
        <f t="shared" si="82"/>
        <v>273.14999999999998</v>
      </c>
      <c r="F897" s="2">
        <v>872</v>
      </c>
      <c r="G897" s="2">
        <f t="shared" si="83"/>
        <v>311.14999999999998</v>
      </c>
      <c r="H897" s="9">
        <v>789</v>
      </c>
      <c r="I897" s="9">
        <v>772</v>
      </c>
      <c r="J897" s="78">
        <v>793.42149532710289</v>
      </c>
      <c r="K897" s="9">
        <f t="shared" si="84"/>
        <v>775.26967220148993</v>
      </c>
      <c r="L897" s="9">
        <v>2000</v>
      </c>
      <c r="M897" s="9">
        <v>2000</v>
      </c>
      <c r="N897" s="9">
        <f t="shared" si="85"/>
        <v>0</v>
      </c>
      <c r="O897" s="9">
        <f t="shared" si="86"/>
        <v>0</v>
      </c>
      <c r="P897" s="9">
        <f t="shared" si="87"/>
        <v>0</v>
      </c>
    </row>
    <row r="898" spans="5:16">
      <c r="E898" s="2">
        <f t="shared" si="82"/>
        <v>273.14999999999998</v>
      </c>
      <c r="F898" s="2">
        <v>873</v>
      </c>
      <c r="G898" s="2">
        <f t="shared" si="83"/>
        <v>311.14999999999998</v>
      </c>
      <c r="H898" s="9">
        <v>789</v>
      </c>
      <c r="I898" s="9">
        <v>772</v>
      </c>
      <c r="J898" s="78">
        <v>793.42149532710289</v>
      </c>
      <c r="K898" s="9">
        <f t="shared" si="84"/>
        <v>775.2717222559985</v>
      </c>
      <c r="L898" s="9">
        <v>2000</v>
      </c>
      <c r="M898" s="9">
        <v>2000</v>
      </c>
      <c r="N898" s="9">
        <f t="shared" si="85"/>
        <v>0</v>
      </c>
      <c r="O898" s="9">
        <f t="shared" si="86"/>
        <v>0</v>
      </c>
      <c r="P898" s="9">
        <f t="shared" si="87"/>
        <v>0</v>
      </c>
    </row>
    <row r="899" spans="5:16">
      <c r="E899" s="2">
        <f t="shared" si="82"/>
        <v>273.14999999999998</v>
      </c>
      <c r="F899" s="2">
        <v>874</v>
      </c>
      <c r="G899" s="2">
        <f t="shared" si="83"/>
        <v>311.14999999999998</v>
      </c>
      <c r="H899" s="9">
        <v>789</v>
      </c>
      <c r="I899" s="9">
        <v>772</v>
      </c>
      <c r="J899" s="78">
        <v>793.42149532710289</v>
      </c>
      <c r="K899" s="9">
        <f t="shared" si="84"/>
        <v>775.27376502595689</v>
      </c>
      <c r="L899" s="9">
        <v>2000</v>
      </c>
      <c r="M899" s="9">
        <v>2000</v>
      </c>
      <c r="N899" s="9">
        <f t="shared" si="85"/>
        <v>0</v>
      </c>
      <c r="O899" s="9">
        <f t="shared" si="86"/>
        <v>0</v>
      </c>
      <c r="P899" s="9">
        <f t="shared" si="87"/>
        <v>0</v>
      </c>
    </row>
    <row r="900" spans="5:16">
      <c r="E900" s="2">
        <f t="shared" si="82"/>
        <v>273.14999999999998</v>
      </c>
      <c r="F900" s="2">
        <v>875</v>
      </c>
      <c r="G900" s="2">
        <f t="shared" si="83"/>
        <v>311.14999999999998</v>
      </c>
      <c r="H900" s="9">
        <v>789</v>
      </c>
      <c r="I900" s="9">
        <v>772</v>
      </c>
      <c r="J900" s="78">
        <v>793.42149532710289</v>
      </c>
      <c r="K900" s="9">
        <f t="shared" si="84"/>
        <v>775.27580055012322</v>
      </c>
      <c r="L900" s="9">
        <v>2000</v>
      </c>
      <c r="M900" s="9">
        <v>2000</v>
      </c>
      <c r="N900" s="9">
        <f t="shared" si="85"/>
        <v>0</v>
      </c>
      <c r="O900" s="9">
        <f t="shared" si="86"/>
        <v>0</v>
      </c>
      <c r="P900" s="9">
        <f t="shared" si="87"/>
        <v>0</v>
      </c>
    </row>
    <row r="901" spans="5:16">
      <c r="E901" s="2">
        <f t="shared" si="82"/>
        <v>273.14999999999998</v>
      </c>
      <c r="F901" s="2">
        <v>876</v>
      </c>
      <c r="G901" s="2">
        <f t="shared" si="83"/>
        <v>311.14999999999998</v>
      </c>
      <c r="H901" s="9">
        <v>789</v>
      </c>
      <c r="I901" s="9">
        <v>772</v>
      </c>
      <c r="J901" s="78">
        <v>793.42149532710289</v>
      </c>
      <c r="K901" s="9">
        <f t="shared" si="84"/>
        <v>775.27782886698071</v>
      </c>
      <c r="L901" s="9">
        <v>2000</v>
      </c>
      <c r="M901" s="9">
        <v>2000</v>
      </c>
      <c r="N901" s="9">
        <f t="shared" si="85"/>
        <v>0</v>
      </c>
      <c r="O901" s="9">
        <f t="shared" si="86"/>
        <v>0</v>
      </c>
      <c r="P901" s="9">
        <f t="shared" si="87"/>
        <v>0</v>
      </c>
    </row>
    <row r="902" spans="5:16">
      <c r="E902" s="2">
        <f t="shared" si="82"/>
        <v>273.14999999999998</v>
      </c>
      <c r="F902" s="2">
        <v>877</v>
      </c>
      <c r="G902" s="2">
        <f t="shared" si="83"/>
        <v>311.14999999999998</v>
      </c>
      <c r="H902" s="9">
        <v>789</v>
      </c>
      <c r="I902" s="9">
        <v>772</v>
      </c>
      <c r="J902" s="78">
        <v>793.42149532710289</v>
      </c>
      <c r="K902" s="9">
        <f t="shared" si="84"/>
        <v>775.27985001474099</v>
      </c>
      <c r="L902" s="9">
        <v>2000</v>
      </c>
      <c r="M902" s="9">
        <v>2000</v>
      </c>
      <c r="N902" s="9">
        <f t="shared" si="85"/>
        <v>0</v>
      </c>
      <c r="O902" s="9">
        <f t="shared" si="86"/>
        <v>0</v>
      </c>
      <c r="P902" s="9">
        <f t="shared" si="87"/>
        <v>0</v>
      </c>
    </row>
    <row r="903" spans="5:16">
      <c r="E903" s="2">
        <f t="shared" si="82"/>
        <v>273.14999999999998</v>
      </c>
      <c r="F903" s="2">
        <v>878</v>
      </c>
      <c r="G903" s="2">
        <f t="shared" si="83"/>
        <v>311.14999999999998</v>
      </c>
      <c r="H903" s="9">
        <v>789</v>
      </c>
      <c r="I903" s="9">
        <v>772</v>
      </c>
      <c r="J903" s="78">
        <v>793.42149532710289</v>
      </c>
      <c r="K903" s="9">
        <f t="shared" si="84"/>
        <v>775.28186403134566</v>
      </c>
      <c r="L903" s="9">
        <v>2000</v>
      </c>
      <c r="M903" s="9">
        <v>2000</v>
      </c>
      <c r="N903" s="9">
        <f t="shared" si="85"/>
        <v>0</v>
      </c>
      <c r="O903" s="9">
        <f t="shared" si="86"/>
        <v>0</v>
      </c>
      <c r="P903" s="9">
        <f t="shared" si="87"/>
        <v>0</v>
      </c>
    </row>
    <row r="904" spans="5:16">
      <c r="E904" s="2">
        <f t="shared" si="82"/>
        <v>273.14999999999998</v>
      </c>
      <c r="F904" s="2">
        <v>879</v>
      </c>
      <c r="G904" s="2">
        <f t="shared" si="83"/>
        <v>311.14999999999998</v>
      </c>
      <c r="H904" s="9">
        <v>789</v>
      </c>
      <c r="I904" s="9">
        <v>772</v>
      </c>
      <c r="J904" s="78">
        <v>793.42149532710289</v>
      </c>
      <c r="K904" s="9">
        <f t="shared" si="84"/>
        <v>775.28387095446931</v>
      </c>
      <c r="L904" s="9">
        <v>2000</v>
      </c>
      <c r="M904" s="9">
        <v>2000</v>
      </c>
      <c r="N904" s="9">
        <f t="shared" si="85"/>
        <v>0</v>
      </c>
      <c r="O904" s="9">
        <f t="shared" si="86"/>
        <v>0</v>
      </c>
      <c r="P904" s="9">
        <f t="shared" si="87"/>
        <v>0</v>
      </c>
    </row>
    <row r="905" spans="5:16">
      <c r="E905" s="2">
        <f t="shared" ref="E905:E968" si="88">D905+273.15</f>
        <v>273.14999999999998</v>
      </c>
      <c r="F905" s="2">
        <v>880</v>
      </c>
      <c r="G905" s="2">
        <f t="shared" ref="G905:G968" si="89">38+273.15</f>
        <v>311.14999999999998</v>
      </c>
      <c r="H905" s="9">
        <v>789</v>
      </c>
      <c r="I905" s="9">
        <v>772</v>
      </c>
      <c r="J905" s="78">
        <v>793.42149532710289</v>
      </c>
      <c r="K905" s="9">
        <f t="shared" si="84"/>
        <v>775.28587082152148</v>
      </c>
      <c r="L905" s="9">
        <v>2000</v>
      </c>
      <c r="M905" s="9">
        <v>2000</v>
      </c>
      <c r="N905" s="9">
        <f t="shared" si="85"/>
        <v>0</v>
      </c>
      <c r="O905" s="9">
        <f t="shared" si="86"/>
        <v>0</v>
      </c>
      <c r="P905" s="9">
        <f t="shared" si="87"/>
        <v>0</v>
      </c>
    </row>
    <row r="906" spans="5:16">
      <c r="E906" s="2">
        <f t="shared" si="88"/>
        <v>273.14999999999998</v>
      </c>
      <c r="F906" s="2">
        <v>881</v>
      </c>
      <c r="G906" s="2">
        <f t="shared" si="89"/>
        <v>311.14999999999998</v>
      </c>
      <c r="H906" s="9">
        <v>789</v>
      </c>
      <c r="I906" s="9">
        <v>772</v>
      </c>
      <c r="J906" s="78">
        <v>793.42149532710289</v>
      </c>
      <c r="K906" s="9">
        <f t="shared" si="84"/>
        <v>775.28786366964914</v>
      </c>
      <c r="L906" s="9">
        <v>2000</v>
      </c>
      <c r="M906" s="9">
        <v>2000</v>
      </c>
      <c r="N906" s="9">
        <f t="shared" si="85"/>
        <v>0</v>
      </c>
      <c r="O906" s="9">
        <f t="shared" si="86"/>
        <v>0</v>
      </c>
      <c r="P906" s="9">
        <f t="shared" si="87"/>
        <v>0</v>
      </c>
    </row>
    <row r="907" spans="5:16">
      <c r="E907" s="2">
        <f t="shared" si="88"/>
        <v>273.14999999999998</v>
      </c>
      <c r="F907" s="2">
        <v>882</v>
      </c>
      <c r="G907" s="2">
        <f t="shared" si="89"/>
        <v>311.14999999999998</v>
      </c>
      <c r="H907" s="9">
        <v>789</v>
      </c>
      <c r="I907" s="9">
        <v>772</v>
      </c>
      <c r="J907" s="78">
        <v>793.42149532710289</v>
      </c>
      <c r="K907" s="9">
        <f t="shared" si="84"/>
        <v>775.28984953573911</v>
      </c>
      <c r="L907" s="9">
        <v>2000</v>
      </c>
      <c r="M907" s="9">
        <v>2000</v>
      </c>
      <c r="N907" s="9">
        <f t="shared" si="85"/>
        <v>0</v>
      </c>
      <c r="O907" s="9">
        <f t="shared" si="86"/>
        <v>0</v>
      </c>
      <c r="P907" s="9">
        <f t="shared" si="87"/>
        <v>0</v>
      </c>
    </row>
    <row r="908" spans="5:16">
      <c r="E908" s="2">
        <f t="shared" si="88"/>
        <v>273.14999999999998</v>
      </c>
      <c r="F908" s="2">
        <v>883</v>
      </c>
      <c r="G908" s="2">
        <f t="shared" si="89"/>
        <v>311.14999999999998</v>
      </c>
      <c r="H908" s="9">
        <v>789</v>
      </c>
      <c r="I908" s="9">
        <v>772</v>
      </c>
      <c r="J908" s="78">
        <v>793.42149532710289</v>
      </c>
      <c r="K908" s="9">
        <f t="shared" si="84"/>
        <v>775.29182845642003</v>
      </c>
      <c r="L908" s="9">
        <v>2000</v>
      </c>
      <c r="M908" s="9">
        <v>2000</v>
      </c>
      <c r="N908" s="9">
        <f t="shared" si="85"/>
        <v>0</v>
      </c>
      <c r="O908" s="9">
        <f t="shared" si="86"/>
        <v>0</v>
      </c>
      <c r="P908" s="9">
        <f t="shared" si="87"/>
        <v>0</v>
      </c>
    </row>
    <row r="909" spans="5:16">
      <c r="E909" s="2">
        <f t="shared" si="88"/>
        <v>273.14999999999998</v>
      </c>
      <c r="F909" s="2">
        <v>884</v>
      </c>
      <c r="G909" s="2">
        <f t="shared" si="89"/>
        <v>311.14999999999998</v>
      </c>
      <c r="H909" s="9">
        <v>789</v>
      </c>
      <c r="I909" s="9">
        <v>772</v>
      </c>
      <c r="J909" s="78">
        <v>793.42149532710289</v>
      </c>
      <c r="K909" s="9">
        <f t="shared" si="84"/>
        <v>775.29380046806477</v>
      </c>
      <c r="L909" s="9">
        <v>2000</v>
      </c>
      <c r="M909" s="9">
        <v>2000</v>
      </c>
      <c r="N909" s="9">
        <f t="shared" si="85"/>
        <v>0</v>
      </c>
      <c r="O909" s="9">
        <f t="shared" si="86"/>
        <v>0</v>
      </c>
      <c r="P909" s="9">
        <f t="shared" si="87"/>
        <v>0</v>
      </c>
    </row>
    <row r="910" spans="5:16">
      <c r="E910" s="2">
        <f t="shared" si="88"/>
        <v>273.14999999999998</v>
      </c>
      <c r="F910" s="2">
        <v>885</v>
      </c>
      <c r="G910" s="2">
        <f t="shared" si="89"/>
        <v>311.14999999999998</v>
      </c>
      <c r="H910" s="9">
        <v>789</v>
      </c>
      <c r="I910" s="9">
        <v>772</v>
      </c>
      <c r="J910" s="78">
        <v>793.42149532710289</v>
      </c>
      <c r="K910" s="9">
        <f t="shared" si="84"/>
        <v>775.29576560679266</v>
      </c>
      <c r="L910" s="9">
        <v>2000</v>
      </c>
      <c r="M910" s="9">
        <v>2000</v>
      </c>
      <c r="N910" s="9">
        <f t="shared" si="85"/>
        <v>0</v>
      </c>
      <c r="O910" s="9">
        <f t="shared" si="86"/>
        <v>0</v>
      </c>
      <c r="P910" s="9">
        <f t="shared" si="87"/>
        <v>0</v>
      </c>
    </row>
    <row r="911" spans="5:16">
      <c r="E911" s="2">
        <f t="shared" si="88"/>
        <v>273.14999999999998</v>
      </c>
      <c r="F911" s="2">
        <v>886</v>
      </c>
      <c r="G911" s="2">
        <f t="shared" si="89"/>
        <v>311.14999999999998</v>
      </c>
      <c r="H911" s="9">
        <v>789</v>
      </c>
      <c r="I911" s="9">
        <v>772</v>
      </c>
      <c r="J911" s="78">
        <v>793.42149532710289</v>
      </c>
      <c r="K911" s="9">
        <f t="shared" si="84"/>
        <v>775.29772390847199</v>
      </c>
      <c r="L911" s="9">
        <v>2000</v>
      </c>
      <c r="M911" s="9">
        <v>2000</v>
      </c>
      <c r="N911" s="9">
        <f t="shared" si="85"/>
        <v>0</v>
      </c>
      <c r="O911" s="9">
        <f t="shared" si="86"/>
        <v>0</v>
      </c>
      <c r="P911" s="9">
        <f t="shared" si="87"/>
        <v>0</v>
      </c>
    </row>
    <row r="912" spans="5:16">
      <c r="E912" s="2">
        <f t="shared" si="88"/>
        <v>273.14999999999998</v>
      </c>
      <c r="F912" s="2">
        <v>887</v>
      </c>
      <c r="G912" s="2">
        <f t="shared" si="89"/>
        <v>311.14999999999998</v>
      </c>
      <c r="H912" s="9">
        <v>789</v>
      </c>
      <c r="I912" s="9">
        <v>772</v>
      </c>
      <c r="J912" s="78">
        <v>793.42149532710289</v>
      </c>
      <c r="K912" s="9">
        <f t="shared" si="84"/>
        <v>775.29967540872133</v>
      </c>
      <c r="L912" s="9">
        <v>2000</v>
      </c>
      <c r="M912" s="9">
        <v>2000</v>
      </c>
      <c r="N912" s="9">
        <f t="shared" si="85"/>
        <v>0</v>
      </c>
      <c r="O912" s="9">
        <f t="shared" si="86"/>
        <v>0</v>
      </c>
      <c r="P912" s="9">
        <f t="shared" si="87"/>
        <v>0</v>
      </c>
    </row>
    <row r="913" spans="5:16">
      <c r="E913" s="2">
        <f t="shared" si="88"/>
        <v>273.14999999999998</v>
      </c>
      <c r="F913" s="2">
        <v>888</v>
      </c>
      <c r="G913" s="2">
        <f t="shared" si="89"/>
        <v>311.14999999999998</v>
      </c>
      <c r="H913" s="9">
        <v>789</v>
      </c>
      <c r="I913" s="9">
        <v>772</v>
      </c>
      <c r="J913" s="78">
        <v>793.42149532710289</v>
      </c>
      <c r="K913" s="9">
        <f t="shared" si="84"/>
        <v>775.30162014291284</v>
      </c>
      <c r="L913" s="9">
        <v>2000</v>
      </c>
      <c r="M913" s="9">
        <v>2000</v>
      </c>
      <c r="N913" s="9">
        <f t="shared" si="85"/>
        <v>0</v>
      </c>
      <c r="O913" s="9">
        <f t="shared" si="86"/>
        <v>0</v>
      </c>
      <c r="P913" s="9">
        <f t="shared" si="87"/>
        <v>0</v>
      </c>
    </row>
    <row r="914" spans="5:16">
      <c r="E914" s="2">
        <f t="shared" si="88"/>
        <v>273.14999999999998</v>
      </c>
      <c r="F914" s="2">
        <v>889</v>
      </c>
      <c r="G914" s="2">
        <f t="shared" si="89"/>
        <v>311.14999999999998</v>
      </c>
      <c r="H914" s="9">
        <v>789</v>
      </c>
      <c r="I914" s="9">
        <v>772</v>
      </c>
      <c r="J914" s="78">
        <v>793.42149532710289</v>
      </c>
      <c r="K914" s="9">
        <f t="shared" si="84"/>
        <v>775.3035581461736</v>
      </c>
      <c r="L914" s="9">
        <v>2000</v>
      </c>
      <c r="M914" s="9">
        <v>2000</v>
      </c>
      <c r="N914" s="9">
        <f t="shared" si="85"/>
        <v>0</v>
      </c>
      <c r="O914" s="9">
        <f t="shared" si="86"/>
        <v>0</v>
      </c>
      <c r="P914" s="9">
        <f t="shared" si="87"/>
        <v>0</v>
      </c>
    </row>
    <row r="915" spans="5:16">
      <c r="E915" s="2">
        <f t="shared" si="88"/>
        <v>273.14999999999998</v>
      </c>
      <c r="F915" s="2">
        <v>890</v>
      </c>
      <c r="G915" s="2">
        <f t="shared" si="89"/>
        <v>311.14999999999998</v>
      </c>
      <c r="H915" s="9">
        <v>789</v>
      </c>
      <c r="I915" s="9">
        <v>772</v>
      </c>
      <c r="J915" s="78">
        <v>793.42149532710289</v>
      </c>
      <c r="K915" s="9">
        <f t="shared" si="84"/>
        <v>775.30548945338774</v>
      </c>
      <c r="L915" s="9">
        <v>2000</v>
      </c>
      <c r="M915" s="9">
        <v>2000</v>
      </c>
      <c r="N915" s="9">
        <f t="shared" si="85"/>
        <v>0</v>
      </c>
      <c r="O915" s="9">
        <f t="shared" si="86"/>
        <v>0</v>
      </c>
      <c r="P915" s="9">
        <f t="shared" si="87"/>
        <v>0</v>
      </c>
    </row>
    <row r="916" spans="5:16">
      <c r="E916" s="2">
        <f t="shared" si="88"/>
        <v>273.14999999999998</v>
      </c>
      <c r="F916" s="2">
        <v>891</v>
      </c>
      <c r="G916" s="2">
        <f t="shared" si="89"/>
        <v>311.14999999999998</v>
      </c>
      <c r="H916" s="9">
        <v>789</v>
      </c>
      <c r="I916" s="9">
        <v>772</v>
      </c>
      <c r="J916" s="78">
        <v>793.42149532710289</v>
      </c>
      <c r="K916" s="9">
        <f t="shared" si="84"/>
        <v>775.30741409919915</v>
      </c>
      <c r="L916" s="9">
        <v>2000</v>
      </c>
      <c r="M916" s="9">
        <v>2000</v>
      </c>
      <c r="N916" s="9">
        <f t="shared" si="85"/>
        <v>0</v>
      </c>
      <c r="O916" s="9">
        <f t="shared" si="86"/>
        <v>0</v>
      </c>
      <c r="P916" s="9">
        <f t="shared" si="87"/>
        <v>0</v>
      </c>
    </row>
    <row r="917" spans="5:16">
      <c r="E917" s="2">
        <f t="shared" si="88"/>
        <v>273.14999999999998</v>
      </c>
      <c r="F917" s="2">
        <v>892</v>
      </c>
      <c r="G917" s="2">
        <f t="shared" si="89"/>
        <v>311.14999999999998</v>
      </c>
      <c r="H917" s="9">
        <v>789</v>
      </c>
      <c r="I917" s="9">
        <v>772</v>
      </c>
      <c r="J917" s="78">
        <v>793.42149532710289</v>
      </c>
      <c r="K917" s="9">
        <f t="shared" si="84"/>
        <v>775.30933211801278</v>
      </c>
      <c r="L917" s="9">
        <v>2000</v>
      </c>
      <c r="M917" s="9">
        <v>2000</v>
      </c>
      <c r="N917" s="9">
        <f t="shared" si="85"/>
        <v>0</v>
      </c>
      <c r="O917" s="9">
        <f t="shared" si="86"/>
        <v>0</v>
      </c>
      <c r="P917" s="9">
        <f t="shared" si="87"/>
        <v>0</v>
      </c>
    </row>
    <row r="918" spans="5:16">
      <c r="E918" s="2">
        <f t="shared" si="88"/>
        <v>273.14999999999998</v>
      </c>
      <c r="F918" s="2">
        <v>893</v>
      </c>
      <c r="G918" s="2">
        <f t="shared" si="89"/>
        <v>311.14999999999998</v>
      </c>
      <c r="H918" s="9">
        <v>789</v>
      </c>
      <c r="I918" s="9">
        <v>772</v>
      </c>
      <c r="J918" s="78">
        <v>793.42149532710289</v>
      </c>
      <c r="K918" s="9">
        <f t="shared" si="84"/>
        <v>775.31124354399731</v>
      </c>
      <c r="L918" s="9">
        <v>2000</v>
      </c>
      <c r="M918" s="9">
        <v>2000</v>
      </c>
      <c r="N918" s="9">
        <f t="shared" si="85"/>
        <v>0</v>
      </c>
      <c r="O918" s="9">
        <f t="shared" si="86"/>
        <v>0</v>
      </c>
      <c r="P918" s="9">
        <f t="shared" si="87"/>
        <v>0</v>
      </c>
    </row>
    <row r="919" spans="5:16">
      <c r="E919" s="2">
        <f t="shared" si="88"/>
        <v>273.14999999999998</v>
      </c>
      <c r="F919" s="2">
        <v>894</v>
      </c>
      <c r="G919" s="2">
        <f t="shared" si="89"/>
        <v>311.14999999999998</v>
      </c>
      <c r="H919" s="9">
        <v>789</v>
      </c>
      <c r="I919" s="9">
        <v>772</v>
      </c>
      <c r="J919" s="78">
        <v>793.42149532710289</v>
      </c>
      <c r="K919" s="9">
        <f t="shared" si="84"/>
        <v>775.31314841108679</v>
      </c>
      <c r="L919" s="9">
        <v>2000</v>
      </c>
      <c r="M919" s="9">
        <v>2000</v>
      </c>
      <c r="N919" s="9">
        <f t="shared" si="85"/>
        <v>0</v>
      </c>
      <c r="O919" s="9">
        <f t="shared" si="86"/>
        <v>0</v>
      </c>
      <c r="P919" s="9">
        <f t="shared" si="87"/>
        <v>0</v>
      </c>
    </row>
    <row r="920" spans="5:16">
      <c r="E920" s="2">
        <f t="shared" si="88"/>
        <v>273.14999999999998</v>
      </c>
      <c r="F920" s="2">
        <v>895</v>
      </c>
      <c r="G920" s="2">
        <f t="shared" si="89"/>
        <v>311.14999999999998</v>
      </c>
      <c r="H920" s="9">
        <v>789</v>
      </c>
      <c r="I920" s="9">
        <v>772</v>
      </c>
      <c r="J920" s="78">
        <v>793.42149532710289</v>
      </c>
      <c r="K920" s="9">
        <f t="shared" si="84"/>
        <v>775.31504675298288</v>
      </c>
      <c r="L920" s="9">
        <v>2000</v>
      </c>
      <c r="M920" s="9">
        <v>2000</v>
      </c>
      <c r="N920" s="9">
        <f t="shared" si="85"/>
        <v>0</v>
      </c>
      <c r="O920" s="9">
        <f t="shared" si="86"/>
        <v>0</v>
      </c>
      <c r="P920" s="9">
        <f t="shared" si="87"/>
        <v>0</v>
      </c>
    </row>
    <row r="921" spans="5:16">
      <c r="E921" s="2">
        <f t="shared" si="88"/>
        <v>273.14999999999998</v>
      </c>
      <c r="F921" s="2">
        <v>896</v>
      </c>
      <c r="G921" s="2">
        <f t="shared" si="89"/>
        <v>311.14999999999998</v>
      </c>
      <c r="H921" s="9">
        <v>789</v>
      </c>
      <c r="I921" s="9">
        <v>772</v>
      </c>
      <c r="J921" s="78">
        <v>793.42149532710289</v>
      </c>
      <c r="K921" s="9">
        <f t="shared" si="84"/>
        <v>775.31693860315659</v>
      </c>
      <c r="L921" s="9">
        <v>2000</v>
      </c>
      <c r="M921" s="9">
        <v>2000</v>
      </c>
      <c r="N921" s="9">
        <f t="shared" si="85"/>
        <v>0</v>
      </c>
      <c r="O921" s="9">
        <f t="shared" si="86"/>
        <v>0</v>
      </c>
      <c r="P921" s="9">
        <f t="shared" si="87"/>
        <v>0</v>
      </c>
    </row>
    <row r="922" spans="5:16">
      <c r="E922" s="2">
        <f t="shared" si="88"/>
        <v>273.14999999999998</v>
      </c>
      <c r="F922" s="2">
        <v>897</v>
      </c>
      <c r="G922" s="2">
        <f t="shared" si="89"/>
        <v>311.14999999999998</v>
      </c>
      <c r="H922" s="9">
        <v>789</v>
      </c>
      <c r="I922" s="9">
        <v>772</v>
      </c>
      <c r="J922" s="78">
        <v>793.42149532710289</v>
      </c>
      <c r="K922" s="9">
        <f t="shared" si="84"/>
        <v>775.31882399485062</v>
      </c>
      <c r="L922" s="9">
        <v>2000</v>
      </c>
      <c r="M922" s="9">
        <v>2000</v>
      </c>
      <c r="N922" s="9">
        <f t="shared" si="85"/>
        <v>0</v>
      </c>
      <c r="O922" s="9">
        <f t="shared" si="86"/>
        <v>0</v>
      </c>
      <c r="P922" s="9">
        <f t="shared" si="87"/>
        <v>0</v>
      </c>
    </row>
    <row r="923" spans="5:16">
      <c r="E923" s="2">
        <f t="shared" si="88"/>
        <v>273.14999999999998</v>
      </c>
      <c r="F923" s="2">
        <v>898</v>
      </c>
      <c r="G923" s="2">
        <f t="shared" si="89"/>
        <v>311.14999999999998</v>
      </c>
      <c r="H923" s="9">
        <v>789</v>
      </c>
      <c r="I923" s="9">
        <v>772</v>
      </c>
      <c r="J923" s="78">
        <v>793.42149532710289</v>
      </c>
      <c r="K923" s="9">
        <f t="shared" si="84"/>
        <v>775.32070296108088</v>
      </c>
      <c r="L923" s="9">
        <v>2000</v>
      </c>
      <c r="M923" s="9">
        <v>2000</v>
      </c>
      <c r="N923" s="9">
        <f t="shared" si="85"/>
        <v>0</v>
      </c>
      <c r="O923" s="9">
        <f t="shared" si="86"/>
        <v>0</v>
      </c>
      <c r="P923" s="9">
        <f t="shared" si="87"/>
        <v>0</v>
      </c>
    </row>
    <row r="924" spans="5:16">
      <c r="E924" s="2">
        <f t="shared" si="88"/>
        <v>273.14999999999998</v>
      </c>
      <c r="F924" s="2">
        <v>899</v>
      </c>
      <c r="G924" s="2">
        <f t="shared" si="89"/>
        <v>311.14999999999998</v>
      </c>
      <c r="H924" s="9">
        <v>789</v>
      </c>
      <c r="I924" s="9">
        <v>772</v>
      </c>
      <c r="J924" s="78">
        <v>793.42149532710289</v>
      </c>
      <c r="K924" s="9">
        <f t="shared" si="84"/>
        <v>775.32257553463887</v>
      </c>
      <c r="L924" s="9">
        <v>2000</v>
      </c>
      <c r="M924" s="9">
        <v>2000</v>
      </c>
      <c r="N924" s="9">
        <f t="shared" si="85"/>
        <v>0</v>
      </c>
      <c r="O924" s="9">
        <f t="shared" si="86"/>
        <v>0</v>
      </c>
      <c r="P924" s="9">
        <f t="shared" si="87"/>
        <v>0</v>
      </c>
    </row>
    <row r="925" spans="5:16">
      <c r="E925" s="2">
        <f t="shared" si="88"/>
        <v>273.14999999999998</v>
      </c>
      <c r="F925" s="2">
        <v>900</v>
      </c>
      <c r="G925" s="2">
        <f t="shared" si="89"/>
        <v>311.14999999999998</v>
      </c>
      <c r="H925" s="9">
        <v>789</v>
      </c>
      <c r="I925" s="9">
        <v>772</v>
      </c>
      <c r="J925" s="78">
        <v>793.42149532710289</v>
      </c>
      <c r="K925" s="9">
        <f t="shared" si="84"/>
        <v>775.32444174809291</v>
      </c>
      <c r="L925" s="9">
        <v>2000</v>
      </c>
      <c r="M925" s="9">
        <v>2000</v>
      </c>
      <c r="N925" s="9">
        <f t="shared" si="85"/>
        <v>0</v>
      </c>
      <c r="O925" s="9">
        <f t="shared" si="86"/>
        <v>0</v>
      </c>
      <c r="P925" s="9">
        <f t="shared" si="87"/>
        <v>0</v>
      </c>
    </row>
    <row r="926" spans="5:16">
      <c r="E926" s="2">
        <f t="shared" si="88"/>
        <v>273.14999999999998</v>
      </c>
      <c r="F926" s="2">
        <v>901</v>
      </c>
      <c r="G926" s="2">
        <f t="shared" si="89"/>
        <v>311.14999999999998</v>
      </c>
      <c r="H926" s="9">
        <v>789</v>
      </c>
      <c r="I926" s="9">
        <v>772</v>
      </c>
      <c r="J926" s="78">
        <v>793.42149532710289</v>
      </c>
      <c r="K926" s="9">
        <f t="shared" si="84"/>
        <v>775.32630163379099</v>
      </c>
      <c r="L926" s="9">
        <v>2000</v>
      </c>
      <c r="M926" s="9">
        <v>2000</v>
      </c>
      <c r="N926" s="9">
        <f t="shared" si="85"/>
        <v>0</v>
      </c>
      <c r="O926" s="9">
        <f t="shared" si="86"/>
        <v>0</v>
      </c>
      <c r="P926" s="9">
        <f t="shared" si="87"/>
        <v>0</v>
      </c>
    </row>
    <row r="927" spans="5:16">
      <c r="E927" s="2">
        <f t="shared" si="88"/>
        <v>273.14999999999998</v>
      </c>
      <c r="F927" s="2">
        <v>902</v>
      </c>
      <c r="G927" s="2">
        <f t="shared" si="89"/>
        <v>311.14999999999998</v>
      </c>
      <c r="H927" s="9">
        <v>789</v>
      </c>
      <c r="I927" s="9">
        <v>772</v>
      </c>
      <c r="J927" s="78">
        <v>793.42149532710289</v>
      </c>
      <c r="K927" s="9">
        <f t="shared" si="84"/>
        <v>775.32815522386181</v>
      </c>
      <c r="L927" s="9">
        <v>2000</v>
      </c>
      <c r="M927" s="9">
        <v>2000</v>
      </c>
      <c r="N927" s="9">
        <f t="shared" si="85"/>
        <v>0</v>
      </c>
      <c r="O927" s="9">
        <f t="shared" si="86"/>
        <v>0</v>
      </c>
      <c r="P927" s="9">
        <f t="shared" si="87"/>
        <v>0</v>
      </c>
    </row>
    <row r="928" spans="5:16">
      <c r="E928" s="2">
        <f t="shared" si="88"/>
        <v>273.14999999999998</v>
      </c>
      <c r="F928" s="2">
        <v>903</v>
      </c>
      <c r="G928" s="2">
        <f t="shared" si="89"/>
        <v>311.14999999999998</v>
      </c>
      <c r="H928" s="9">
        <v>789</v>
      </c>
      <c r="I928" s="9">
        <v>772</v>
      </c>
      <c r="J928" s="78">
        <v>793.42149532710289</v>
      </c>
      <c r="K928" s="9">
        <f t="shared" si="84"/>
        <v>775.33000255021682</v>
      </c>
      <c r="L928" s="9">
        <v>2000</v>
      </c>
      <c r="M928" s="9">
        <v>2000</v>
      </c>
      <c r="N928" s="9">
        <f t="shared" si="85"/>
        <v>0</v>
      </c>
      <c r="O928" s="9">
        <f t="shared" si="86"/>
        <v>0</v>
      </c>
      <c r="P928" s="9">
        <f t="shared" si="87"/>
        <v>0</v>
      </c>
    </row>
    <row r="929" spans="5:16">
      <c r="E929" s="2">
        <f t="shared" si="88"/>
        <v>273.14999999999998</v>
      </c>
      <c r="F929" s="2">
        <v>904</v>
      </c>
      <c r="G929" s="2">
        <f t="shared" si="89"/>
        <v>311.14999999999998</v>
      </c>
      <c r="H929" s="9">
        <v>789</v>
      </c>
      <c r="I929" s="9">
        <v>772</v>
      </c>
      <c r="J929" s="78">
        <v>793.42149532710289</v>
      </c>
      <c r="K929" s="9">
        <f t="shared" si="84"/>
        <v>775.33184364455246</v>
      </c>
      <c r="L929" s="9">
        <v>2000</v>
      </c>
      <c r="M929" s="9">
        <v>2000</v>
      </c>
      <c r="N929" s="9">
        <f t="shared" si="85"/>
        <v>0</v>
      </c>
      <c r="O929" s="9">
        <f t="shared" si="86"/>
        <v>0</v>
      </c>
      <c r="P929" s="9">
        <f t="shared" si="87"/>
        <v>0</v>
      </c>
    </row>
    <row r="930" spans="5:16">
      <c r="E930" s="2">
        <f t="shared" si="88"/>
        <v>273.14999999999998</v>
      </c>
      <c r="F930" s="2">
        <v>905</v>
      </c>
      <c r="G930" s="2">
        <f t="shared" si="89"/>
        <v>311.14999999999998</v>
      </c>
      <c r="H930" s="9">
        <v>789</v>
      </c>
      <c r="I930" s="9">
        <v>772</v>
      </c>
      <c r="J930" s="78">
        <v>793.42149532710289</v>
      </c>
      <c r="K930" s="9">
        <f t="shared" si="84"/>
        <v>775.33367853835148</v>
      </c>
      <c r="L930" s="9">
        <v>2000</v>
      </c>
      <c r="M930" s="9">
        <v>2000</v>
      </c>
      <c r="N930" s="9">
        <f t="shared" si="85"/>
        <v>0</v>
      </c>
      <c r="O930" s="9">
        <f t="shared" si="86"/>
        <v>0</v>
      </c>
      <c r="P930" s="9">
        <f t="shared" si="87"/>
        <v>0</v>
      </c>
    </row>
    <row r="931" spans="5:16">
      <c r="E931" s="2">
        <f t="shared" si="88"/>
        <v>273.14999999999998</v>
      </c>
      <c r="F931" s="2">
        <v>906</v>
      </c>
      <c r="G931" s="2">
        <f t="shared" si="89"/>
        <v>311.14999999999998</v>
      </c>
      <c r="H931" s="9">
        <v>789</v>
      </c>
      <c r="I931" s="9">
        <v>772</v>
      </c>
      <c r="J931" s="78">
        <v>793.42149532710289</v>
      </c>
      <c r="K931" s="9">
        <f t="shared" si="84"/>
        <v>775.33550726288502</v>
      </c>
      <c r="L931" s="9">
        <v>2000</v>
      </c>
      <c r="M931" s="9">
        <v>2000</v>
      </c>
      <c r="N931" s="9">
        <f t="shared" si="85"/>
        <v>0</v>
      </c>
      <c r="O931" s="9">
        <f t="shared" si="86"/>
        <v>0</v>
      </c>
      <c r="P931" s="9">
        <f t="shared" si="87"/>
        <v>0</v>
      </c>
    </row>
    <row r="932" spans="5:16">
      <c r="E932" s="2">
        <f t="shared" si="88"/>
        <v>273.14999999999998</v>
      </c>
      <c r="F932" s="2">
        <v>907</v>
      </c>
      <c r="G932" s="2">
        <f t="shared" si="89"/>
        <v>311.14999999999998</v>
      </c>
      <c r="H932" s="9">
        <v>789</v>
      </c>
      <c r="I932" s="9">
        <v>772</v>
      </c>
      <c r="J932" s="78">
        <v>793.42149532710289</v>
      </c>
      <c r="K932" s="9">
        <f t="shared" si="84"/>
        <v>775.33732984921414</v>
      </c>
      <c r="L932" s="9">
        <v>2000</v>
      </c>
      <c r="M932" s="9">
        <v>2000</v>
      </c>
      <c r="N932" s="9">
        <f t="shared" si="85"/>
        <v>0</v>
      </c>
      <c r="O932" s="9">
        <f t="shared" si="86"/>
        <v>0</v>
      </c>
      <c r="P932" s="9">
        <f t="shared" si="87"/>
        <v>0</v>
      </c>
    </row>
    <row r="933" spans="5:16">
      <c r="E933" s="2">
        <f t="shared" si="88"/>
        <v>273.14999999999998</v>
      </c>
      <c r="F933" s="2">
        <v>908</v>
      </c>
      <c r="G933" s="2">
        <f t="shared" si="89"/>
        <v>311.14999999999998</v>
      </c>
      <c r="H933" s="9">
        <v>789</v>
      </c>
      <c r="I933" s="9">
        <v>772</v>
      </c>
      <c r="J933" s="78">
        <v>793.42149532710289</v>
      </c>
      <c r="K933" s="9">
        <f t="shared" si="84"/>
        <v>775.33914632819199</v>
      </c>
      <c r="L933" s="9">
        <v>2000</v>
      </c>
      <c r="M933" s="9">
        <v>2000</v>
      </c>
      <c r="N933" s="9">
        <f t="shared" si="85"/>
        <v>0</v>
      </c>
      <c r="O933" s="9">
        <f t="shared" si="86"/>
        <v>0</v>
      </c>
      <c r="P933" s="9">
        <f t="shared" si="87"/>
        <v>0</v>
      </c>
    </row>
    <row r="934" spans="5:16">
      <c r="E934" s="2">
        <f t="shared" si="88"/>
        <v>273.14999999999998</v>
      </c>
      <c r="F934" s="2">
        <v>909</v>
      </c>
      <c r="G934" s="2">
        <f t="shared" si="89"/>
        <v>311.14999999999998</v>
      </c>
      <c r="H934" s="9">
        <v>789</v>
      </c>
      <c r="I934" s="9">
        <v>772</v>
      </c>
      <c r="J934" s="78">
        <v>793.42149532710289</v>
      </c>
      <c r="K934" s="9">
        <f t="shared" si="84"/>
        <v>775.34095673046488</v>
      </c>
      <c r="L934" s="9">
        <v>2000</v>
      </c>
      <c r="M934" s="9">
        <v>2000</v>
      </c>
      <c r="N934" s="9">
        <f t="shared" si="85"/>
        <v>0</v>
      </c>
      <c r="O934" s="9">
        <f t="shared" si="86"/>
        <v>0</v>
      </c>
      <c r="P934" s="9">
        <f t="shared" si="87"/>
        <v>0</v>
      </c>
    </row>
    <row r="935" spans="5:16">
      <c r="E935" s="2">
        <f t="shared" si="88"/>
        <v>273.14999999999998</v>
      </c>
      <c r="F935" s="2">
        <v>910</v>
      </c>
      <c r="G935" s="2">
        <f t="shared" si="89"/>
        <v>311.14999999999998</v>
      </c>
      <c r="H935" s="9">
        <v>789</v>
      </c>
      <c r="I935" s="9">
        <v>772</v>
      </c>
      <c r="J935" s="78">
        <v>793.42149532710289</v>
      </c>
      <c r="K935" s="9">
        <f t="shared" si="84"/>
        <v>775.34276108647498</v>
      </c>
      <c r="L935" s="9">
        <v>2000</v>
      </c>
      <c r="M935" s="9">
        <v>2000</v>
      </c>
      <c r="N935" s="9">
        <f t="shared" si="85"/>
        <v>0</v>
      </c>
      <c r="O935" s="9">
        <f t="shared" si="86"/>
        <v>0</v>
      </c>
      <c r="P935" s="9">
        <f t="shared" si="87"/>
        <v>0</v>
      </c>
    </row>
    <row r="936" spans="5:16">
      <c r="E936" s="2">
        <f t="shared" si="88"/>
        <v>273.14999999999998</v>
      </c>
      <c r="F936" s="2">
        <v>911</v>
      </c>
      <c r="G936" s="2">
        <f t="shared" si="89"/>
        <v>311.14999999999998</v>
      </c>
      <c r="H936" s="9">
        <v>789</v>
      </c>
      <c r="I936" s="9">
        <v>772</v>
      </c>
      <c r="J936" s="78">
        <v>793.42149532710289</v>
      </c>
      <c r="K936" s="9">
        <f t="shared" si="84"/>
        <v>775.34455942646105</v>
      </c>
      <c r="L936" s="9">
        <v>2000</v>
      </c>
      <c r="M936" s="9">
        <v>2000</v>
      </c>
      <c r="N936" s="9">
        <f t="shared" si="85"/>
        <v>0</v>
      </c>
      <c r="O936" s="9">
        <f t="shared" si="86"/>
        <v>0</v>
      </c>
      <c r="P936" s="9">
        <f t="shared" si="87"/>
        <v>0</v>
      </c>
    </row>
    <row r="937" spans="5:16">
      <c r="E937" s="2">
        <f t="shared" si="88"/>
        <v>273.14999999999998</v>
      </c>
      <c r="F937" s="2">
        <v>912</v>
      </c>
      <c r="G937" s="2">
        <f t="shared" si="89"/>
        <v>311.14999999999998</v>
      </c>
      <c r="H937" s="9">
        <v>789</v>
      </c>
      <c r="I937" s="9">
        <v>772</v>
      </c>
      <c r="J937" s="78">
        <v>793.42149532710289</v>
      </c>
      <c r="K937" s="9">
        <f t="shared" si="84"/>
        <v>775.34635178046062</v>
      </c>
      <c r="L937" s="9">
        <v>2000</v>
      </c>
      <c r="M937" s="9">
        <v>2000</v>
      </c>
      <c r="N937" s="9">
        <f t="shared" si="85"/>
        <v>0</v>
      </c>
      <c r="O937" s="9">
        <f t="shared" si="86"/>
        <v>0</v>
      </c>
      <c r="P937" s="9">
        <f t="shared" si="87"/>
        <v>0</v>
      </c>
    </row>
    <row r="938" spans="5:16">
      <c r="E938" s="2">
        <f t="shared" si="88"/>
        <v>273.14999999999998</v>
      </c>
      <c r="F938" s="2">
        <v>913</v>
      </c>
      <c r="G938" s="2">
        <f t="shared" si="89"/>
        <v>311.14999999999998</v>
      </c>
      <c r="H938" s="9">
        <v>789</v>
      </c>
      <c r="I938" s="9">
        <v>772</v>
      </c>
      <c r="J938" s="78">
        <v>793.42149532710289</v>
      </c>
      <c r="K938" s="9">
        <f t="shared" si="84"/>
        <v>775.34813817831161</v>
      </c>
      <c r="L938" s="9">
        <v>2000</v>
      </c>
      <c r="M938" s="9">
        <v>2000</v>
      </c>
      <c r="N938" s="9">
        <f t="shared" si="85"/>
        <v>0</v>
      </c>
      <c r="O938" s="9">
        <f t="shared" si="86"/>
        <v>0</v>
      </c>
      <c r="P938" s="9">
        <f t="shared" si="87"/>
        <v>0</v>
      </c>
    </row>
    <row r="939" spans="5:16">
      <c r="E939" s="2">
        <f t="shared" si="88"/>
        <v>273.14999999999998</v>
      </c>
      <c r="F939" s="2">
        <v>914</v>
      </c>
      <c r="G939" s="2">
        <f t="shared" si="89"/>
        <v>311.14999999999998</v>
      </c>
      <c r="H939" s="9">
        <v>789</v>
      </c>
      <c r="I939" s="9">
        <v>772</v>
      </c>
      <c r="J939" s="78">
        <v>793.42149532710289</v>
      </c>
      <c r="K939" s="9">
        <f t="shared" si="84"/>
        <v>775.34991864965411</v>
      </c>
      <c r="L939" s="9">
        <v>2000</v>
      </c>
      <c r="M939" s="9">
        <v>2000</v>
      </c>
      <c r="N939" s="9">
        <f t="shared" si="85"/>
        <v>0</v>
      </c>
      <c r="O939" s="9">
        <f t="shared" si="86"/>
        <v>0</v>
      </c>
      <c r="P939" s="9">
        <f t="shared" si="87"/>
        <v>0</v>
      </c>
    </row>
    <row r="940" spans="5:16">
      <c r="E940" s="2">
        <f t="shared" si="88"/>
        <v>273.14999999999998</v>
      </c>
      <c r="F940" s="2">
        <v>915</v>
      </c>
      <c r="G940" s="2">
        <f t="shared" si="89"/>
        <v>311.14999999999998</v>
      </c>
      <c r="H940" s="9">
        <v>789</v>
      </c>
      <c r="I940" s="9">
        <v>772</v>
      </c>
      <c r="J940" s="78">
        <v>793.42149532710289</v>
      </c>
      <c r="K940" s="9">
        <f t="shared" si="84"/>
        <v>775.35169322393153</v>
      </c>
      <c r="L940" s="9">
        <v>2000</v>
      </c>
      <c r="M940" s="9">
        <v>2000</v>
      </c>
      <c r="N940" s="9">
        <f t="shared" si="85"/>
        <v>0</v>
      </c>
      <c r="O940" s="9">
        <f t="shared" si="86"/>
        <v>0</v>
      </c>
      <c r="P940" s="9">
        <f t="shared" si="87"/>
        <v>0</v>
      </c>
    </row>
    <row r="941" spans="5:16">
      <c r="E941" s="2">
        <f t="shared" si="88"/>
        <v>273.14999999999998</v>
      </c>
      <c r="F941" s="2">
        <v>916</v>
      </c>
      <c r="G941" s="2">
        <f t="shared" si="89"/>
        <v>311.14999999999998</v>
      </c>
      <c r="H941" s="9">
        <v>789</v>
      </c>
      <c r="I941" s="9">
        <v>772</v>
      </c>
      <c r="J941" s="78">
        <v>793.42149532710289</v>
      </c>
      <c r="K941" s="9">
        <f t="shared" si="84"/>
        <v>775.353461930393</v>
      </c>
      <c r="L941" s="9">
        <v>2000</v>
      </c>
      <c r="M941" s="9">
        <v>2000</v>
      </c>
      <c r="N941" s="9">
        <f t="shared" si="85"/>
        <v>0</v>
      </c>
      <c r="O941" s="9">
        <f t="shared" si="86"/>
        <v>0</v>
      </c>
      <c r="P941" s="9">
        <f t="shared" si="87"/>
        <v>0</v>
      </c>
    </row>
    <row r="942" spans="5:16">
      <c r="E942" s="2">
        <f t="shared" si="88"/>
        <v>273.14999999999998</v>
      </c>
      <c r="F942" s="2">
        <v>917</v>
      </c>
      <c r="G942" s="2">
        <f t="shared" si="89"/>
        <v>311.14999999999998</v>
      </c>
      <c r="H942" s="9">
        <v>789</v>
      </c>
      <c r="I942" s="9">
        <v>772</v>
      </c>
      <c r="J942" s="78">
        <v>793.42149532710289</v>
      </c>
      <c r="K942" s="9">
        <f t="shared" si="84"/>
        <v>775.35522479809401</v>
      </c>
      <c r="L942" s="9">
        <v>2000</v>
      </c>
      <c r="M942" s="9">
        <v>2000</v>
      </c>
      <c r="N942" s="9">
        <f t="shared" si="85"/>
        <v>0</v>
      </c>
      <c r="O942" s="9">
        <f t="shared" si="86"/>
        <v>0</v>
      </c>
      <c r="P942" s="9">
        <f t="shared" si="87"/>
        <v>0</v>
      </c>
    </row>
    <row r="943" spans="5:16">
      <c r="E943" s="2">
        <f t="shared" si="88"/>
        <v>273.14999999999998</v>
      </c>
      <c r="F943" s="2">
        <v>918</v>
      </c>
      <c r="G943" s="2">
        <f t="shared" si="89"/>
        <v>311.14999999999998</v>
      </c>
      <c r="H943" s="9">
        <v>789</v>
      </c>
      <c r="I943" s="9">
        <v>772</v>
      </c>
      <c r="J943" s="78">
        <v>793.42149532710289</v>
      </c>
      <c r="K943" s="9">
        <f t="shared" si="84"/>
        <v>775.35698185589911</v>
      </c>
      <c r="L943" s="9">
        <v>2000</v>
      </c>
      <c r="M943" s="9">
        <v>2000</v>
      </c>
      <c r="N943" s="9">
        <f t="shared" si="85"/>
        <v>0</v>
      </c>
      <c r="O943" s="9">
        <f t="shared" si="86"/>
        <v>0</v>
      </c>
      <c r="P943" s="9">
        <f t="shared" si="87"/>
        <v>0</v>
      </c>
    </row>
    <row r="944" spans="5:16">
      <c r="E944" s="2">
        <f t="shared" si="88"/>
        <v>273.14999999999998</v>
      </c>
      <c r="F944" s="2">
        <v>919</v>
      </c>
      <c r="G944" s="2">
        <f t="shared" si="89"/>
        <v>311.14999999999998</v>
      </c>
      <c r="H944" s="9">
        <v>789</v>
      </c>
      <c r="I944" s="9">
        <v>772</v>
      </c>
      <c r="J944" s="78">
        <v>793.42149532710289</v>
      </c>
      <c r="K944" s="9">
        <f t="shared" si="84"/>
        <v>775.35873313248248</v>
      </c>
      <c r="L944" s="9">
        <v>2000</v>
      </c>
      <c r="M944" s="9">
        <v>2000</v>
      </c>
      <c r="N944" s="9">
        <f t="shared" si="85"/>
        <v>0</v>
      </c>
      <c r="O944" s="9">
        <f t="shared" si="86"/>
        <v>0</v>
      </c>
      <c r="P944" s="9">
        <f t="shared" si="87"/>
        <v>0</v>
      </c>
    </row>
    <row r="945" spans="5:16">
      <c r="E945" s="2">
        <f t="shared" si="88"/>
        <v>273.14999999999998</v>
      </c>
      <c r="F945" s="2">
        <v>920</v>
      </c>
      <c r="G945" s="2">
        <f t="shared" si="89"/>
        <v>311.14999999999998</v>
      </c>
      <c r="H945" s="9">
        <v>789</v>
      </c>
      <c r="I945" s="9">
        <v>772</v>
      </c>
      <c r="J945" s="78">
        <v>793.42149532710289</v>
      </c>
      <c r="K945" s="9">
        <f t="shared" si="84"/>
        <v>775.36047865633009</v>
      </c>
      <c r="L945" s="9">
        <v>2000</v>
      </c>
      <c r="M945" s="9">
        <v>2000</v>
      </c>
      <c r="N945" s="9">
        <f t="shared" si="85"/>
        <v>0</v>
      </c>
      <c r="O945" s="9">
        <f t="shared" si="86"/>
        <v>0</v>
      </c>
      <c r="P945" s="9">
        <f t="shared" si="87"/>
        <v>0</v>
      </c>
    </row>
    <row r="946" spans="5:16">
      <c r="E946" s="2">
        <f t="shared" si="88"/>
        <v>273.14999999999998</v>
      </c>
      <c r="F946" s="2">
        <v>921</v>
      </c>
      <c r="G946" s="2">
        <f t="shared" si="89"/>
        <v>311.14999999999998</v>
      </c>
      <c r="H946" s="9">
        <v>789</v>
      </c>
      <c r="I946" s="9">
        <v>772</v>
      </c>
      <c r="J946" s="78">
        <v>793.42149532710289</v>
      </c>
      <c r="K946" s="9">
        <f t="shared" si="84"/>
        <v>775.36221845574107</v>
      </c>
      <c r="L946" s="9">
        <v>2000</v>
      </c>
      <c r="M946" s="9">
        <v>2000</v>
      </c>
      <c r="N946" s="9">
        <f t="shared" si="85"/>
        <v>0</v>
      </c>
      <c r="O946" s="9">
        <f t="shared" si="86"/>
        <v>0</v>
      </c>
      <c r="P946" s="9">
        <f t="shared" si="87"/>
        <v>0</v>
      </c>
    </row>
    <row r="947" spans="5:16">
      <c r="E947" s="2">
        <f t="shared" si="88"/>
        <v>273.14999999999998</v>
      </c>
      <c r="F947" s="2">
        <v>922</v>
      </c>
      <c r="G947" s="2">
        <f t="shared" si="89"/>
        <v>311.14999999999998</v>
      </c>
      <c r="H947" s="9">
        <v>789</v>
      </c>
      <c r="I947" s="9">
        <v>772</v>
      </c>
      <c r="J947" s="78">
        <v>793.42149532710289</v>
      </c>
      <c r="K947" s="9">
        <f t="shared" si="84"/>
        <v>775.36395255882917</v>
      </c>
      <c r="L947" s="9">
        <v>2000</v>
      </c>
      <c r="M947" s="9">
        <v>2000</v>
      </c>
      <c r="N947" s="9">
        <f t="shared" si="85"/>
        <v>0</v>
      </c>
      <c r="O947" s="9">
        <f t="shared" si="86"/>
        <v>0</v>
      </c>
      <c r="P947" s="9">
        <f t="shared" si="87"/>
        <v>0</v>
      </c>
    </row>
    <row r="948" spans="5:16">
      <c r="E948" s="2">
        <f t="shared" si="88"/>
        <v>273.14999999999998</v>
      </c>
      <c r="F948" s="2">
        <v>923</v>
      </c>
      <c r="G948" s="2">
        <f t="shared" si="89"/>
        <v>311.14999999999998</v>
      </c>
      <c r="H948" s="9">
        <v>789</v>
      </c>
      <c r="I948" s="9">
        <v>772</v>
      </c>
      <c r="J948" s="78">
        <v>793.42149532710289</v>
      </c>
      <c r="K948" s="9">
        <f t="shared" si="84"/>
        <v>775.36568099352439</v>
      </c>
      <c r="L948" s="9">
        <v>2000</v>
      </c>
      <c r="M948" s="9">
        <v>2000</v>
      </c>
      <c r="N948" s="9">
        <f t="shared" si="85"/>
        <v>0</v>
      </c>
      <c r="O948" s="9">
        <f t="shared" si="86"/>
        <v>0</v>
      </c>
      <c r="P948" s="9">
        <f t="shared" si="87"/>
        <v>0</v>
      </c>
    </row>
    <row r="949" spans="5:16">
      <c r="E949" s="2">
        <f t="shared" si="88"/>
        <v>273.14999999999998</v>
      </c>
      <c r="F949" s="2">
        <v>924</v>
      </c>
      <c r="G949" s="2">
        <f t="shared" si="89"/>
        <v>311.14999999999998</v>
      </c>
      <c r="H949" s="9">
        <v>789</v>
      </c>
      <c r="I949" s="9">
        <v>772</v>
      </c>
      <c r="J949" s="78">
        <v>793.42149532710289</v>
      </c>
      <c r="K949" s="9">
        <f t="shared" si="84"/>
        <v>775.3674037875744</v>
      </c>
      <c r="L949" s="9">
        <v>2000</v>
      </c>
      <c r="M949" s="9">
        <v>2000</v>
      </c>
      <c r="N949" s="9">
        <f t="shared" si="85"/>
        <v>0</v>
      </c>
      <c r="O949" s="9">
        <f t="shared" si="86"/>
        <v>0</v>
      </c>
      <c r="P949" s="9">
        <f t="shared" si="87"/>
        <v>0</v>
      </c>
    </row>
    <row r="950" spans="5:16">
      <c r="E950" s="2">
        <f t="shared" si="88"/>
        <v>273.14999999999998</v>
      </c>
      <c r="F950" s="2">
        <v>925</v>
      </c>
      <c r="G950" s="2">
        <f t="shared" si="89"/>
        <v>311.14999999999998</v>
      </c>
      <c r="H950" s="9">
        <v>789</v>
      </c>
      <c r="I950" s="9">
        <v>772</v>
      </c>
      <c r="J950" s="78">
        <v>793.42149532710289</v>
      </c>
      <c r="K950" s="9">
        <f t="shared" si="84"/>
        <v>775.36912096854621</v>
      </c>
      <c r="L950" s="9">
        <v>2000</v>
      </c>
      <c r="M950" s="9">
        <v>2000</v>
      </c>
      <c r="N950" s="9">
        <f t="shared" si="85"/>
        <v>0</v>
      </c>
      <c r="O950" s="9">
        <f t="shared" si="86"/>
        <v>0</v>
      </c>
      <c r="P950" s="9">
        <f t="shared" si="87"/>
        <v>0</v>
      </c>
    </row>
    <row r="951" spans="5:16">
      <c r="E951" s="2">
        <f t="shared" si="88"/>
        <v>273.14999999999998</v>
      </c>
      <c r="F951" s="2">
        <v>926</v>
      </c>
      <c r="G951" s="2">
        <f t="shared" si="89"/>
        <v>311.14999999999998</v>
      </c>
      <c r="H951" s="9">
        <v>789</v>
      </c>
      <c r="I951" s="9">
        <v>772</v>
      </c>
      <c r="J951" s="78">
        <v>793.42149532710289</v>
      </c>
      <c r="K951" s="9">
        <f t="shared" si="84"/>
        <v>775.37083256382732</v>
      </c>
      <c r="L951" s="9">
        <v>2000</v>
      </c>
      <c r="M951" s="9">
        <v>2000</v>
      </c>
      <c r="N951" s="9">
        <f t="shared" si="85"/>
        <v>0</v>
      </c>
      <c r="O951" s="9">
        <f t="shared" si="86"/>
        <v>0</v>
      </c>
      <c r="P951" s="9">
        <f t="shared" si="87"/>
        <v>0</v>
      </c>
    </row>
    <row r="952" spans="5:16">
      <c r="E952" s="2">
        <f t="shared" si="88"/>
        <v>273.14999999999998</v>
      </c>
      <c r="F952" s="2">
        <v>927</v>
      </c>
      <c r="G952" s="2">
        <f t="shared" si="89"/>
        <v>311.14999999999998</v>
      </c>
      <c r="H952" s="9">
        <v>789</v>
      </c>
      <c r="I952" s="9">
        <v>772</v>
      </c>
      <c r="J952" s="78">
        <v>793.42149532710289</v>
      </c>
      <c r="K952" s="9">
        <f t="shared" si="84"/>
        <v>775.37253860062731</v>
      </c>
      <c r="L952" s="9">
        <v>2000</v>
      </c>
      <c r="M952" s="9">
        <v>2000</v>
      </c>
      <c r="N952" s="9">
        <f t="shared" si="85"/>
        <v>0</v>
      </c>
      <c r="O952" s="9">
        <f t="shared" si="86"/>
        <v>0</v>
      </c>
      <c r="P952" s="9">
        <f t="shared" si="87"/>
        <v>0</v>
      </c>
    </row>
    <row r="953" spans="5:16">
      <c r="E953" s="2">
        <f t="shared" si="88"/>
        <v>273.14999999999998</v>
      </c>
      <c r="F953" s="2">
        <v>928</v>
      </c>
      <c r="G953" s="2">
        <f t="shared" si="89"/>
        <v>311.14999999999998</v>
      </c>
      <c r="H953" s="9">
        <v>789</v>
      </c>
      <c r="I953" s="9">
        <v>772</v>
      </c>
      <c r="J953" s="78">
        <v>793.42149532710289</v>
      </c>
      <c r="K953" s="9">
        <f t="shared" si="84"/>
        <v>775.37423910597943</v>
      </c>
      <c r="L953" s="9">
        <v>2000</v>
      </c>
      <c r="M953" s="9">
        <v>2000</v>
      </c>
      <c r="N953" s="9">
        <f t="shared" si="85"/>
        <v>0</v>
      </c>
      <c r="O953" s="9">
        <f t="shared" si="86"/>
        <v>0</v>
      </c>
      <c r="P953" s="9">
        <f t="shared" si="87"/>
        <v>0</v>
      </c>
    </row>
    <row r="954" spans="5:16">
      <c r="E954" s="2">
        <f t="shared" si="88"/>
        <v>273.14999999999998</v>
      </c>
      <c r="F954" s="2">
        <v>929</v>
      </c>
      <c r="G954" s="2">
        <f t="shared" si="89"/>
        <v>311.14999999999998</v>
      </c>
      <c r="H954" s="9">
        <v>789</v>
      </c>
      <c r="I954" s="9">
        <v>772</v>
      </c>
      <c r="J954" s="78">
        <v>793.42149532710289</v>
      </c>
      <c r="K954" s="9">
        <f t="shared" ref="K954:K1017" si="90">J954+((I954-H954)*((E954-F954)/(G954-F954)))</f>
        <v>775.37593410674197</v>
      </c>
      <c r="L954" s="9">
        <v>2000</v>
      </c>
      <c r="M954" s="9">
        <v>2000</v>
      </c>
      <c r="N954" s="9">
        <f t="shared" ref="N954:N1017" si="91">C954*(SQRT(K954/I954))*(H954/J954)*(L954/M954)</f>
        <v>0</v>
      </c>
      <c r="O954" s="9">
        <f t="shared" ref="O954:O1017" si="92">N954*J954/24</f>
        <v>0</v>
      </c>
      <c r="P954" s="9">
        <f t="shared" ref="P954:P1017" si="93">N954/159</f>
        <v>0</v>
      </c>
    </row>
    <row r="955" spans="5:16">
      <c r="E955" s="2">
        <f t="shared" si="88"/>
        <v>273.14999999999998</v>
      </c>
      <c r="F955" s="2">
        <v>930</v>
      </c>
      <c r="G955" s="2">
        <f t="shared" si="89"/>
        <v>311.14999999999998</v>
      </c>
      <c r="H955" s="9">
        <v>789</v>
      </c>
      <c r="I955" s="9">
        <v>772</v>
      </c>
      <c r="J955" s="78">
        <v>793.42149532710289</v>
      </c>
      <c r="K955" s="9">
        <f t="shared" si="90"/>
        <v>775.3776236295995</v>
      </c>
      <c r="L955" s="9">
        <v>2000</v>
      </c>
      <c r="M955" s="9">
        <v>2000</v>
      </c>
      <c r="N955" s="9">
        <f t="shared" si="91"/>
        <v>0</v>
      </c>
      <c r="O955" s="9">
        <f t="shared" si="92"/>
        <v>0</v>
      </c>
      <c r="P955" s="9">
        <f t="shared" si="93"/>
        <v>0</v>
      </c>
    </row>
    <row r="956" spans="5:16">
      <c r="E956" s="2">
        <f t="shared" si="88"/>
        <v>273.14999999999998</v>
      </c>
      <c r="F956" s="2">
        <v>931</v>
      </c>
      <c r="G956" s="2">
        <f t="shared" si="89"/>
        <v>311.14999999999998</v>
      </c>
      <c r="H956" s="9">
        <v>789</v>
      </c>
      <c r="I956" s="9">
        <v>772</v>
      </c>
      <c r="J956" s="78">
        <v>793.42149532710289</v>
      </c>
      <c r="K956" s="9">
        <f t="shared" si="90"/>
        <v>775.37930770106436</v>
      </c>
      <c r="L956" s="9">
        <v>2000</v>
      </c>
      <c r="M956" s="9">
        <v>2000</v>
      </c>
      <c r="N956" s="9">
        <f t="shared" si="91"/>
        <v>0</v>
      </c>
      <c r="O956" s="9">
        <f t="shared" si="92"/>
        <v>0</v>
      </c>
      <c r="P956" s="9">
        <f t="shared" si="93"/>
        <v>0</v>
      </c>
    </row>
    <row r="957" spans="5:16">
      <c r="E957" s="2">
        <f t="shared" si="88"/>
        <v>273.14999999999998</v>
      </c>
      <c r="F957" s="2">
        <v>932</v>
      </c>
      <c r="G957" s="2">
        <f t="shared" si="89"/>
        <v>311.14999999999998</v>
      </c>
      <c r="H957" s="9">
        <v>789</v>
      </c>
      <c r="I957" s="9">
        <v>772</v>
      </c>
      <c r="J957" s="78">
        <v>793.42149532710289</v>
      </c>
      <c r="K957" s="9">
        <f t="shared" si="90"/>
        <v>775.38098634747814</v>
      </c>
      <c r="L957" s="9">
        <v>2000</v>
      </c>
      <c r="M957" s="9">
        <v>2000</v>
      </c>
      <c r="N957" s="9">
        <f t="shared" si="91"/>
        <v>0</v>
      </c>
      <c r="O957" s="9">
        <f t="shared" si="92"/>
        <v>0</v>
      </c>
      <c r="P957" s="9">
        <f t="shared" si="93"/>
        <v>0</v>
      </c>
    </row>
    <row r="958" spans="5:16">
      <c r="E958" s="2">
        <f t="shared" si="88"/>
        <v>273.14999999999998</v>
      </c>
      <c r="F958" s="2">
        <v>933</v>
      </c>
      <c r="G958" s="2">
        <f t="shared" si="89"/>
        <v>311.14999999999998</v>
      </c>
      <c r="H958" s="9">
        <v>789</v>
      </c>
      <c r="I958" s="9">
        <v>772</v>
      </c>
      <c r="J958" s="78">
        <v>793.42149532710289</v>
      </c>
      <c r="K958" s="9">
        <f t="shared" si="90"/>
        <v>775.38265959501314</v>
      </c>
      <c r="L958" s="9">
        <v>2000</v>
      </c>
      <c r="M958" s="9">
        <v>2000</v>
      </c>
      <c r="N958" s="9">
        <f t="shared" si="91"/>
        <v>0</v>
      </c>
      <c r="O958" s="9">
        <f t="shared" si="92"/>
        <v>0</v>
      </c>
      <c r="P958" s="9">
        <f t="shared" si="93"/>
        <v>0</v>
      </c>
    </row>
    <row r="959" spans="5:16">
      <c r="E959" s="2">
        <f t="shared" si="88"/>
        <v>273.14999999999998</v>
      </c>
      <c r="F959" s="2">
        <v>934</v>
      </c>
      <c r="G959" s="2">
        <f t="shared" si="89"/>
        <v>311.14999999999998</v>
      </c>
      <c r="H959" s="9">
        <v>789</v>
      </c>
      <c r="I959" s="9">
        <v>772</v>
      </c>
      <c r="J959" s="78">
        <v>793.42149532710289</v>
      </c>
      <c r="K959" s="9">
        <f t="shared" si="90"/>
        <v>775.38432746967328</v>
      </c>
      <c r="L959" s="9">
        <v>2000</v>
      </c>
      <c r="M959" s="9">
        <v>2000</v>
      </c>
      <c r="N959" s="9">
        <f t="shared" si="91"/>
        <v>0</v>
      </c>
      <c r="O959" s="9">
        <f t="shared" si="92"/>
        <v>0</v>
      </c>
      <c r="P959" s="9">
        <f t="shared" si="93"/>
        <v>0</v>
      </c>
    </row>
    <row r="960" spans="5:16">
      <c r="E960" s="2">
        <f t="shared" si="88"/>
        <v>273.14999999999998</v>
      </c>
      <c r="F960" s="2">
        <v>935</v>
      </c>
      <c r="G960" s="2">
        <f t="shared" si="89"/>
        <v>311.14999999999998</v>
      </c>
      <c r="H960" s="9">
        <v>789</v>
      </c>
      <c r="I960" s="9">
        <v>772</v>
      </c>
      <c r="J960" s="78">
        <v>793.42149532710289</v>
      </c>
      <c r="K960" s="9">
        <f t="shared" si="90"/>
        <v>775.38598999729606</v>
      </c>
      <c r="L960" s="9">
        <v>2000</v>
      </c>
      <c r="M960" s="9">
        <v>2000</v>
      </c>
      <c r="N960" s="9">
        <f t="shared" si="91"/>
        <v>0</v>
      </c>
      <c r="O960" s="9">
        <f t="shared" si="92"/>
        <v>0</v>
      </c>
      <c r="P960" s="9">
        <f t="shared" si="93"/>
        <v>0</v>
      </c>
    </row>
    <row r="961" spans="5:16">
      <c r="E961" s="2">
        <f t="shared" si="88"/>
        <v>273.14999999999998</v>
      </c>
      <c r="F961" s="2">
        <v>936</v>
      </c>
      <c r="G961" s="2">
        <f t="shared" si="89"/>
        <v>311.14999999999998</v>
      </c>
      <c r="H961" s="9">
        <v>789</v>
      </c>
      <c r="I961" s="9">
        <v>772</v>
      </c>
      <c r="J961" s="78">
        <v>793.42149532710289</v>
      </c>
      <c r="K961" s="9">
        <f t="shared" si="90"/>
        <v>775.38764720355323</v>
      </c>
      <c r="L961" s="9">
        <v>2000</v>
      </c>
      <c r="M961" s="9">
        <v>2000</v>
      </c>
      <c r="N961" s="9">
        <f t="shared" si="91"/>
        <v>0</v>
      </c>
      <c r="O961" s="9">
        <f t="shared" si="92"/>
        <v>0</v>
      </c>
      <c r="P961" s="9">
        <f t="shared" si="93"/>
        <v>0</v>
      </c>
    </row>
    <row r="962" spans="5:16">
      <c r="E962" s="2">
        <f t="shared" si="88"/>
        <v>273.14999999999998</v>
      </c>
      <c r="F962" s="2">
        <v>937</v>
      </c>
      <c r="G962" s="2">
        <f t="shared" si="89"/>
        <v>311.14999999999998</v>
      </c>
      <c r="H962" s="9">
        <v>789</v>
      </c>
      <c r="I962" s="9">
        <v>772</v>
      </c>
      <c r="J962" s="78">
        <v>793.42149532710289</v>
      </c>
      <c r="K962" s="9">
        <f t="shared" si="90"/>
        <v>775.3892991139528</v>
      </c>
      <c r="L962" s="9">
        <v>2000</v>
      </c>
      <c r="M962" s="9">
        <v>2000</v>
      </c>
      <c r="N962" s="9">
        <f t="shared" si="91"/>
        <v>0</v>
      </c>
      <c r="O962" s="9">
        <f t="shared" si="92"/>
        <v>0</v>
      </c>
      <c r="P962" s="9">
        <f t="shared" si="93"/>
        <v>0</v>
      </c>
    </row>
    <row r="963" spans="5:16">
      <c r="E963" s="2">
        <f t="shared" si="88"/>
        <v>273.14999999999998</v>
      </c>
      <c r="F963" s="2">
        <v>938</v>
      </c>
      <c r="G963" s="2">
        <f t="shared" si="89"/>
        <v>311.14999999999998</v>
      </c>
      <c r="H963" s="9">
        <v>789</v>
      </c>
      <c r="I963" s="9">
        <v>772</v>
      </c>
      <c r="J963" s="78">
        <v>793.42149532710289</v>
      </c>
      <c r="K963" s="9">
        <f t="shared" si="90"/>
        <v>775.39094575383979</v>
      </c>
      <c r="L963" s="9">
        <v>2000</v>
      </c>
      <c r="M963" s="9">
        <v>2000</v>
      </c>
      <c r="N963" s="9">
        <f t="shared" si="91"/>
        <v>0</v>
      </c>
      <c r="O963" s="9">
        <f t="shared" si="92"/>
        <v>0</v>
      </c>
      <c r="P963" s="9">
        <f t="shared" si="93"/>
        <v>0</v>
      </c>
    </row>
    <row r="964" spans="5:16">
      <c r="E964" s="2">
        <f t="shared" si="88"/>
        <v>273.14999999999998</v>
      </c>
      <c r="F964" s="2">
        <v>939</v>
      </c>
      <c r="G964" s="2">
        <f t="shared" si="89"/>
        <v>311.14999999999998</v>
      </c>
      <c r="H964" s="9">
        <v>789</v>
      </c>
      <c r="I964" s="9">
        <v>772</v>
      </c>
      <c r="J964" s="78">
        <v>793.42149532710289</v>
      </c>
      <c r="K964" s="9">
        <f t="shared" si="90"/>
        <v>775.39258714839775</v>
      </c>
      <c r="L964" s="9">
        <v>2000</v>
      </c>
      <c r="M964" s="9">
        <v>2000</v>
      </c>
      <c r="N964" s="9">
        <f t="shared" si="91"/>
        <v>0</v>
      </c>
      <c r="O964" s="9">
        <f t="shared" si="92"/>
        <v>0</v>
      </c>
      <c r="P964" s="9">
        <f t="shared" si="93"/>
        <v>0</v>
      </c>
    </row>
    <row r="965" spans="5:16">
      <c r="E965" s="2">
        <f t="shared" si="88"/>
        <v>273.14999999999998</v>
      </c>
      <c r="F965" s="2">
        <v>940</v>
      </c>
      <c r="G965" s="2">
        <f t="shared" si="89"/>
        <v>311.14999999999998</v>
      </c>
      <c r="H965" s="9">
        <v>789</v>
      </c>
      <c r="I965" s="9">
        <v>772</v>
      </c>
      <c r="J965" s="78">
        <v>793.42149532710289</v>
      </c>
      <c r="K965" s="9">
        <f t="shared" si="90"/>
        <v>775.3942233226503</v>
      </c>
      <c r="L965" s="9">
        <v>2000</v>
      </c>
      <c r="M965" s="9">
        <v>2000</v>
      </c>
      <c r="N965" s="9">
        <f t="shared" si="91"/>
        <v>0</v>
      </c>
      <c r="O965" s="9">
        <f t="shared" si="92"/>
        <v>0</v>
      </c>
      <c r="P965" s="9">
        <f t="shared" si="93"/>
        <v>0</v>
      </c>
    </row>
    <row r="966" spans="5:16">
      <c r="E966" s="2">
        <f t="shared" si="88"/>
        <v>273.14999999999998</v>
      </c>
      <c r="F966" s="2">
        <v>941</v>
      </c>
      <c r="G966" s="2">
        <f t="shared" si="89"/>
        <v>311.14999999999998</v>
      </c>
      <c r="H966" s="9">
        <v>789</v>
      </c>
      <c r="I966" s="9">
        <v>772</v>
      </c>
      <c r="J966" s="78">
        <v>793.42149532710289</v>
      </c>
      <c r="K966" s="9">
        <f t="shared" si="90"/>
        <v>775.3958543014619</v>
      </c>
      <c r="L966" s="9">
        <v>2000</v>
      </c>
      <c r="M966" s="9">
        <v>2000</v>
      </c>
      <c r="N966" s="9">
        <f t="shared" si="91"/>
        <v>0</v>
      </c>
      <c r="O966" s="9">
        <f t="shared" si="92"/>
        <v>0</v>
      </c>
      <c r="P966" s="9">
        <f t="shared" si="93"/>
        <v>0</v>
      </c>
    </row>
    <row r="967" spans="5:16">
      <c r="E967" s="2">
        <f t="shared" si="88"/>
        <v>273.14999999999998</v>
      </c>
      <c r="F967" s="2">
        <v>942</v>
      </c>
      <c r="G967" s="2">
        <f t="shared" si="89"/>
        <v>311.14999999999998</v>
      </c>
      <c r="H967" s="9">
        <v>789</v>
      </c>
      <c r="I967" s="9">
        <v>772</v>
      </c>
      <c r="J967" s="78">
        <v>793.42149532710289</v>
      </c>
      <c r="K967" s="9">
        <f t="shared" si="90"/>
        <v>775.39748010953929</v>
      </c>
      <c r="L967" s="9">
        <v>2000</v>
      </c>
      <c r="M967" s="9">
        <v>2000</v>
      </c>
      <c r="N967" s="9">
        <f t="shared" si="91"/>
        <v>0</v>
      </c>
      <c r="O967" s="9">
        <f t="shared" si="92"/>
        <v>0</v>
      </c>
      <c r="P967" s="9">
        <f t="shared" si="93"/>
        <v>0</v>
      </c>
    </row>
    <row r="968" spans="5:16">
      <c r="E968" s="2">
        <f t="shared" si="88"/>
        <v>273.14999999999998</v>
      </c>
      <c r="F968" s="2">
        <v>943</v>
      </c>
      <c r="G968" s="2">
        <f t="shared" si="89"/>
        <v>311.14999999999998</v>
      </c>
      <c r="H968" s="9">
        <v>789</v>
      </c>
      <c r="I968" s="9">
        <v>772</v>
      </c>
      <c r="J968" s="78">
        <v>793.42149532710289</v>
      </c>
      <c r="K968" s="9">
        <f t="shared" si="90"/>
        <v>775.39910077143304</v>
      </c>
      <c r="L968" s="9">
        <v>2000</v>
      </c>
      <c r="M968" s="9">
        <v>2000</v>
      </c>
      <c r="N968" s="9">
        <f t="shared" si="91"/>
        <v>0</v>
      </c>
      <c r="O968" s="9">
        <f t="shared" si="92"/>
        <v>0</v>
      </c>
      <c r="P968" s="9">
        <f t="shared" si="93"/>
        <v>0</v>
      </c>
    </row>
    <row r="969" spans="5:16">
      <c r="E969" s="2">
        <f t="shared" ref="E969:E1032" si="94">D969+273.15</f>
        <v>273.14999999999998</v>
      </c>
      <c r="F969" s="2">
        <v>944</v>
      </c>
      <c r="G969" s="2">
        <f t="shared" ref="G969:G1032" si="95">38+273.15</f>
        <v>311.14999999999998</v>
      </c>
      <c r="H969" s="9">
        <v>789</v>
      </c>
      <c r="I969" s="9">
        <v>772</v>
      </c>
      <c r="J969" s="78">
        <v>793.42149532710289</v>
      </c>
      <c r="K969" s="9">
        <f t="shared" si="90"/>
        <v>775.40071631153842</v>
      </c>
      <c r="L969" s="9">
        <v>2000</v>
      </c>
      <c r="M969" s="9">
        <v>2000</v>
      </c>
      <c r="N969" s="9">
        <f t="shared" si="91"/>
        <v>0</v>
      </c>
      <c r="O969" s="9">
        <f t="shared" si="92"/>
        <v>0</v>
      </c>
      <c r="P969" s="9">
        <f t="shared" si="93"/>
        <v>0</v>
      </c>
    </row>
    <row r="970" spans="5:16">
      <c r="E970" s="2">
        <f t="shared" si="94"/>
        <v>273.14999999999998</v>
      </c>
      <c r="F970" s="2">
        <v>945</v>
      </c>
      <c r="G970" s="2">
        <f t="shared" si="95"/>
        <v>311.14999999999998</v>
      </c>
      <c r="H970" s="9">
        <v>789</v>
      </c>
      <c r="I970" s="9">
        <v>772</v>
      </c>
      <c r="J970" s="78">
        <v>793.42149532710289</v>
      </c>
      <c r="K970" s="9">
        <f t="shared" si="90"/>
        <v>775.40232675409663</v>
      </c>
      <c r="L970" s="9">
        <v>2000</v>
      </c>
      <c r="M970" s="9">
        <v>2000</v>
      </c>
      <c r="N970" s="9">
        <f t="shared" si="91"/>
        <v>0</v>
      </c>
      <c r="O970" s="9">
        <f t="shared" si="92"/>
        <v>0</v>
      </c>
      <c r="P970" s="9">
        <f t="shared" si="93"/>
        <v>0</v>
      </c>
    </row>
    <row r="971" spans="5:16">
      <c r="E971" s="2">
        <f t="shared" si="94"/>
        <v>273.14999999999998</v>
      </c>
      <c r="F971" s="2">
        <v>946</v>
      </c>
      <c r="G971" s="2">
        <f t="shared" si="95"/>
        <v>311.14999999999998</v>
      </c>
      <c r="H971" s="9">
        <v>789</v>
      </c>
      <c r="I971" s="9">
        <v>772</v>
      </c>
      <c r="J971" s="78">
        <v>793.42149532710289</v>
      </c>
      <c r="K971" s="9">
        <f t="shared" si="90"/>
        <v>775.40393212319645</v>
      </c>
      <c r="L971" s="9">
        <v>2000</v>
      </c>
      <c r="M971" s="9">
        <v>2000</v>
      </c>
      <c r="N971" s="9">
        <f t="shared" si="91"/>
        <v>0</v>
      </c>
      <c r="O971" s="9">
        <f t="shared" si="92"/>
        <v>0</v>
      </c>
      <c r="P971" s="9">
        <f t="shared" si="93"/>
        <v>0</v>
      </c>
    </row>
    <row r="972" spans="5:16">
      <c r="E972" s="2">
        <f t="shared" si="94"/>
        <v>273.14999999999998</v>
      </c>
      <c r="F972" s="2">
        <v>947</v>
      </c>
      <c r="G972" s="2">
        <f t="shared" si="95"/>
        <v>311.14999999999998</v>
      </c>
      <c r="H972" s="9">
        <v>789</v>
      </c>
      <c r="I972" s="9">
        <v>772</v>
      </c>
      <c r="J972" s="78">
        <v>793.42149532710289</v>
      </c>
      <c r="K972" s="9">
        <f t="shared" si="90"/>
        <v>775.40553244277487</v>
      </c>
      <c r="L972" s="9">
        <v>2000</v>
      </c>
      <c r="M972" s="9">
        <v>2000</v>
      </c>
      <c r="N972" s="9">
        <f t="shared" si="91"/>
        <v>0</v>
      </c>
      <c r="O972" s="9">
        <f t="shared" si="92"/>
        <v>0</v>
      </c>
      <c r="P972" s="9">
        <f t="shared" si="93"/>
        <v>0</v>
      </c>
    </row>
    <row r="973" spans="5:16">
      <c r="E973" s="2">
        <f t="shared" si="94"/>
        <v>273.14999999999998</v>
      </c>
      <c r="F973" s="2">
        <v>948</v>
      </c>
      <c r="G973" s="2">
        <f t="shared" si="95"/>
        <v>311.14999999999998</v>
      </c>
      <c r="H973" s="9">
        <v>789</v>
      </c>
      <c r="I973" s="9">
        <v>772</v>
      </c>
      <c r="J973" s="78">
        <v>793.42149532710289</v>
      </c>
      <c r="K973" s="9">
        <f t="shared" si="90"/>
        <v>775.40712773661846</v>
      </c>
      <c r="L973" s="9">
        <v>2000</v>
      </c>
      <c r="M973" s="9">
        <v>2000</v>
      </c>
      <c r="N973" s="9">
        <f t="shared" si="91"/>
        <v>0</v>
      </c>
      <c r="O973" s="9">
        <f t="shared" si="92"/>
        <v>0</v>
      </c>
      <c r="P973" s="9">
        <f t="shared" si="93"/>
        <v>0</v>
      </c>
    </row>
    <row r="974" spans="5:16">
      <c r="E974" s="2">
        <f t="shared" si="94"/>
        <v>273.14999999999998</v>
      </c>
      <c r="F974" s="2">
        <v>949</v>
      </c>
      <c r="G974" s="2">
        <f t="shared" si="95"/>
        <v>311.14999999999998</v>
      </c>
      <c r="H974" s="9">
        <v>789</v>
      </c>
      <c r="I974" s="9">
        <v>772</v>
      </c>
      <c r="J974" s="78">
        <v>793.42149532710289</v>
      </c>
      <c r="K974" s="9">
        <f t="shared" si="90"/>
        <v>775.40871802836489</v>
      </c>
      <c r="L974" s="9">
        <v>2000</v>
      </c>
      <c r="M974" s="9">
        <v>2000</v>
      </c>
      <c r="N974" s="9">
        <f t="shared" si="91"/>
        <v>0</v>
      </c>
      <c r="O974" s="9">
        <f t="shared" si="92"/>
        <v>0</v>
      </c>
      <c r="P974" s="9">
        <f t="shared" si="93"/>
        <v>0</v>
      </c>
    </row>
    <row r="975" spans="5:16">
      <c r="E975" s="2">
        <f t="shared" si="94"/>
        <v>273.14999999999998</v>
      </c>
      <c r="F975" s="2">
        <v>950</v>
      </c>
      <c r="G975" s="2">
        <f t="shared" si="95"/>
        <v>311.14999999999998</v>
      </c>
      <c r="H975" s="9">
        <v>789</v>
      </c>
      <c r="I975" s="9">
        <v>772</v>
      </c>
      <c r="J975" s="78">
        <v>793.42149532710289</v>
      </c>
      <c r="K975" s="9">
        <f t="shared" si="90"/>
        <v>775.41030334150378</v>
      </c>
      <c r="L975" s="9">
        <v>2000</v>
      </c>
      <c r="M975" s="9">
        <v>2000</v>
      </c>
      <c r="N975" s="9">
        <f t="shared" si="91"/>
        <v>0</v>
      </c>
      <c r="O975" s="9">
        <f t="shared" si="92"/>
        <v>0</v>
      </c>
      <c r="P975" s="9">
        <f t="shared" si="93"/>
        <v>0</v>
      </c>
    </row>
    <row r="976" spans="5:16">
      <c r="E976" s="2">
        <f t="shared" si="94"/>
        <v>273.14999999999998</v>
      </c>
      <c r="F976" s="2">
        <v>951</v>
      </c>
      <c r="G976" s="2">
        <f t="shared" si="95"/>
        <v>311.14999999999998</v>
      </c>
      <c r="H976" s="9">
        <v>789</v>
      </c>
      <c r="I976" s="9">
        <v>772</v>
      </c>
      <c r="J976" s="78">
        <v>793.42149532710289</v>
      </c>
      <c r="K976" s="9">
        <f t="shared" si="90"/>
        <v>775.41188369937765</v>
      </c>
      <c r="L976" s="9">
        <v>2000</v>
      </c>
      <c r="M976" s="9">
        <v>2000</v>
      </c>
      <c r="N976" s="9">
        <f t="shared" si="91"/>
        <v>0</v>
      </c>
      <c r="O976" s="9">
        <f t="shared" si="92"/>
        <v>0</v>
      </c>
      <c r="P976" s="9">
        <f t="shared" si="93"/>
        <v>0</v>
      </c>
    </row>
    <row r="977" spans="5:16">
      <c r="E977" s="2">
        <f t="shared" si="94"/>
        <v>273.14999999999998</v>
      </c>
      <c r="F977" s="2">
        <v>952</v>
      </c>
      <c r="G977" s="2">
        <f t="shared" si="95"/>
        <v>311.14999999999998</v>
      </c>
      <c r="H977" s="9">
        <v>789</v>
      </c>
      <c r="I977" s="9">
        <v>772</v>
      </c>
      <c r="J977" s="78">
        <v>793.42149532710289</v>
      </c>
      <c r="K977" s="9">
        <f t="shared" si="90"/>
        <v>775.41345912518352</v>
      </c>
      <c r="L977" s="9">
        <v>2000</v>
      </c>
      <c r="M977" s="9">
        <v>2000</v>
      </c>
      <c r="N977" s="9">
        <f t="shared" si="91"/>
        <v>0</v>
      </c>
      <c r="O977" s="9">
        <f t="shared" si="92"/>
        <v>0</v>
      </c>
      <c r="P977" s="9">
        <f t="shared" si="93"/>
        <v>0</v>
      </c>
    </row>
    <row r="978" spans="5:16">
      <c r="E978" s="2">
        <f t="shared" si="94"/>
        <v>273.14999999999998</v>
      </c>
      <c r="F978" s="2">
        <v>953</v>
      </c>
      <c r="G978" s="2">
        <f t="shared" si="95"/>
        <v>311.14999999999998</v>
      </c>
      <c r="H978" s="9">
        <v>789</v>
      </c>
      <c r="I978" s="9">
        <v>772</v>
      </c>
      <c r="J978" s="78">
        <v>793.42149532710289</v>
      </c>
      <c r="K978" s="9">
        <f t="shared" si="90"/>
        <v>775.415029641974</v>
      </c>
      <c r="L978" s="9">
        <v>2000</v>
      </c>
      <c r="M978" s="9">
        <v>2000</v>
      </c>
      <c r="N978" s="9">
        <f t="shared" si="91"/>
        <v>0</v>
      </c>
      <c r="O978" s="9">
        <f t="shared" si="92"/>
        <v>0</v>
      </c>
      <c r="P978" s="9">
        <f t="shared" si="93"/>
        <v>0</v>
      </c>
    </row>
    <row r="979" spans="5:16">
      <c r="E979" s="2">
        <f t="shared" si="94"/>
        <v>273.14999999999998</v>
      </c>
      <c r="F979" s="2">
        <v>954</v>
      </c>
      <c r="G979" s="2">
        <f t="shared" si="95"/>
        <v>311.14999999999998</v>
      </c>
      <c r="H979" s="9">
        <v>789</v>
      </c>
      <c r="I979" s="9">
        <v>772</v>
      </c>
      <c r="J979" s="78">
        <v>793.42149532710289</v>
      </c>
      <c r="K979" s="9">
        <f t="shared" si="90"/>
        <v>775.41659527265779</v>
      </c>
      <c r="L979" s="9">
        <v>2000</v>
      </c>
      <c r="M979" s="9">
        <v>2000</v>
      </c>
      <c r="N979" s="9">
        <f t="shared" si="91"/>
        <v>0</v>
      </c>
      <c r="O979" s="9">
        <f t="shared" si="92"/>
        <v>0</v>
      </c>
      <c r="P979" s="9">
        <f t="shared" si="93"/>
        <v>0</v>
      </c>
    </row>
    <row r="980" spans="5:16">
      <c r="E980" s="2">
        <f t="shared" si="94"/>
        <v>273.14999999999998</v>
      </c>
      <c r="F980" s="2">
        <v>955</v>
      </c>
      <c r="G980" s="2">
        <f t="shared" si="95"/>
        <v>311.14999999999998</v>
      </c>
      <c r="H980" s="9">
        <v>789</v>
      </c>
      <c r="I980" s="9">
        <v>772</v>
      </c>
      <c r="J980" s="78">
        <v>793.42149532710289</v>
      </c>
      <c r="K980" s="9">
        <f t="shared" si="90"/>
        <v>775.4181560400018</v>
      </c>
      <c r="L980" s="9">
        <v>2000</v>
      </c>
      <c r="M980" s="9">
        <v>2000</v>
      </c>
      <c r="N980" s="9">
        <f t="shared" si="91"/>
        <v>0</v>
      </c>
      <c r="O980" s="9">
        <f t="shared" si="92"/>
        <v>0</v>
      </c>
      <c r="P980" s="9">
        <f t="shared" si="93"/>
        <v>0</v>
      </c>
    </row>
    <row r="981" spans="5:16">
      <c r="E981" s="2">
        <f t="shared" si="94"/>
        <v>273.14999999999998</v>
      </c>
      <c r="F981" s="2">
        <v>956</v>
      </c>
      <c r="G981" s="2">
        <f t="shared" si="95"/>
        <v>311.14999999999998</v>
      </c>
      <c r="H981" s="9">
        <v>789</v>
      </c>
      <c r="I981" s="9">
        <v>772</v>
      </c>
      <c r="J981" s="78">
        <v>793.42149532710289</v>
      </c>
      <c r="K981" s="9">
        <f t="shared" si="90"/>
        <v>775.41971196663144</v>
      </c>
      <c r="L981" s="9">
        <v>2000</v>
      </c>
      <c r="M981" s="9">
        <v>2000</v>
      </c>
      <c r="N981" s="9">
        <f t="shared" si="91"/>
        <v>0</v>
      </c>
      <c r="O981" s="9">
        <f t="shared" si="92"/>
        <v>0</v>
      </c>
      <c r="P981" s="9">
        <f t="shared" si="93"/>
        <v>0</v>
      </c>
    </row>
    <row r="982" spans="5:16">
      <c r="E982" s="2">
        <f t="shared" si="94"/>
        <v>273.14999999999998</v>
      </c>
      <c r="F982" s="2">
        <v>957</v>
      </c>
      <c r="G982" s="2">
        <f t="shared" si="95"/>
        <v>311.14999999999998</v>
      </c>
      <c r="H982" s="9">
        <v>789</v>
      </c>
      <c r="I982" s="9">
        <v>772</v>
      </c>
      <c r="J982" s="78">
        <v>793.42149532710289</v>
      </c>
      <c r="K982" s="9">
        <f t="shared" si="90"/>
        <v>775.42126307503202</v>
      </c>
      <c r="L982" s="9">
        <v>2000</v>
      </c>
      <c r="M982" s="9">
        <v>2000</v>
      </c>
      <c r="N982" s="9">
        <f t="shared" si="91"/>
        <v>0</v>
      </c>
      <c r="O982" s="9">
        <f t="shared" si="92"/>
        <v>0</v>
      </c>
      <c r="P982" s="9">
        <f t="shared" si="93"/>
        <v>0</v>
      </c>
    </row>
    <row r="983" spans="5:16">
      <c r="E983" s="2">
        <f t="shared" si="94"/>
        <v>273.14999999999998</v>
      </c>
      <c r="F983" s="2">
        <v>958</v>
      </c>
      <c r="G983" s="2">
        <f t="shared" si="95"/>
        <v>311.14999999999998</v>
      </c>
      <c r="H983" s="9">
        <v>789</v>
      </c>
      <c r="I983" s="9">
        <v>772</v>
      </c>
      <c r="J983" s="78">
        <v>793.42149532710289</v>
      </c>
      <c r="K983" s="9">
        <f t="shared" si="90"/>
        <v>775.42280938754971</v>
      </c>
      <c r="L983" s="9">
        <v>2000</v>
      </c>
      <c r="M983" s="9">
        <v>2000</v>
      </c>
      <c r="N983" s="9">
        <f t="shared" si="91"/>
        <v>0</v>
      </c>
      <c r="O983" s="9">
        <f t="shared" si="92"/>
        <v>0</v>
      </c>
      <c r="P983" s="9">
        <f t="shared" si="93"/>
        <v>0</v>
      </c>
    </row>
    <row r="984" spans="5:16">
      <c r="E984" s="2">
        <f t="shared" si="94"/>
        <v>273.14999999999998</v>
      </c>
      <c r="F984" s="2">
        <v>959</v>
      </c>
      <c r="G984" s="2">
        <f t="shared" si="95"/>
        <v>311.14999999999998</v>
      </c>
      <c r="H984" s="9">
        <v>789</v>
      </c>
      <c r="I984" s="9">
        <v>772</v>
      </c>
      <c r="J984" s="78">
        <v>793.42149532710289</v>
      </c>
      <c r="K984" s="9">
        <f t="shared" si="90"/>
        <v>775.42435092639289</v>
      </c>
      <c r="L984" s="9">
        <v>2000</v>
      </c>
      <c r="M984" s="9">
        <v>2000</v>
      </c>
      <c r="N984" s="9">
        <f t="shared" si="91"/>
        <v>0</v>
      </c>
      <c r="O984" s="9">
        <f t="shared" si="92"/>
        <v>0</v>
      </c>
      <c r="P984" s="9">
        <f t="shared" si="93"/>
        <v>0</v>
      </c>
    </row>
    <row r="985" spans="5:16">
      <c r="E985" s="2">
        <f t="shared" si="94"/>
        <v>273.14999999999998</v>
      </c>
      <c r="F985" s="2">
        <v>960</v>
      </c>
      <c r="G985" s="2">
        <f t="shared" si="95"/>
        <v>311.14999999999998</v>
      </c>
      <c r="H985" s="9">
        <v>789</v>
      </c>
      <c r="I985" s="9">
        <v>772</v>
      </c>
      <c r="J985" s="78">
        <v>793.42149532710289</v>
      </c>
      <c r="K985" s="9">
        <f t="shared" si="90"/>
        <v>775.42588771363285</v>
      </c>
      <c r="L985" s="9">
        <v>2000</v>
      </c>
      <c r="M985" s="9">
        <v>2000</v>
      </c>
      <c r="N985" s="9">
        <f t="shared" si="91"/>
        <v>0</v>
      </c>
      <c r="O985" s="9">
        <f t="shared" si="92"/>
        <v>0</v>
      </c>
      <c r="P985" s="9">
        <f t="shared" si="93"/>
        <v>0</v>
      </c>
    </row>
    <row r="986" spans="5:16">
      <c r="E986" s="2">
        <f t="shared" si="94"/>
        <v>273.14999999999998</v>
      </c>
      <c r="F986" s="2">
        <v>961</v>
      </c>
      <c r="G986" s="2">
        <f t="shared" si="95"/>
        <v>311.14999999999998</v>
      </c>
      <c r="H986" s="9">
        <v>789</v>
      </c>
      <c r="I986" s="9">
        <v>772</v>
      </c>
      <c r="J986" s="78">
        <v>793.42149532710289</v>
      </c>
      <c r="K986" s="9">
        <f t="shared" si="90"/>
        <v>775.42741977120534</v>
      </c>
      <c r="L986" s="9">
        <v>2000</v>
      </c>
      <c r="M986" s="9">
        <v>2000</v>
      </c>
      <c r="N986" s="9">
        <f t="shared" si="91"/>
        <v>0</v>
      </c>
      <c r="O986" s="9">
        <f t="shared" si="92"/>
        <v>0</v>
      </c>
      <c r="P986" s="9">
        <f t="shared" si="93"/>
        <v>0</v>
      </c>
    </row>
    <row r="987" spans="5:16">
      <c r="E987" s="2">
        <f t="shared" si="94"/>
        <v>273.14999999999998</v>
      </c>
      <c r="F987" s="2">
        <v>962</v>
      </c>
      <c r="G987" s="2">
        <f t="shared" si="95"/>
        <v>311.14999999999998</v>
      </c>
      <c r="H987" s="9">
        <v>789</v>
      </c>
      <c r="I987" s="9">
        <v>772</v>
      </c>
      <c r="J987" s="78">
        <v>793.42149532710289</v>
      </c>
      <c r="K987" s="9">
        <f t="shared" si="90"/>
        <v>775.42894712091095</v>
      </c>
      <c r="L987" s="9">
        <v>2000</v>
      </c>
      <c r="M987" s="9">
        <v>2000</v>
      </c>
      <c r="N987" s="9">
        <f t="shared" si="91"/>
        <v>0</v>
      </c>
      <c r="O987" s="9">
        <f t="shared" si="92"/>
        <v>0</v>
      </c>
      <c r="P987" s="9">
        <f t="shared" si="93"/>
        <v>0</v>
      </c>
    </row>
    <row r="988" spans="5:16">
      <c r="E988" s="2">
        <f t="shared" si="94"/>
        <v>273.14999999999998</v>
      </c>
      <c r="F988" s="2">
        <v>963</v>
      </c>
      <c r="G988" s="2">
        <f t="shared" si="95"/>
        <v>311.14999999999998</v>
      </c>
      <c r="H988" s="9">
        <v>789</v>
      </c>
      <c r="I988" s="9">
        <v>772</v>
      </c>
      <c r="J988" s="78">
        <v>793.42149532710289</v>
      </c>
      <c r="K988" s="9">
        <f t="shared" si="90"/>
        <v>775.43046978441669</v>
      </c>
      <c r="L988" s="9">
        <v>2000</v>
      </c>
      <c r="M988" s="9">
        <v>2000</v>
      </c>
      <c r="N988" s="9">
        <f t="shared" si="91"/>
        <v>0</v>
      </c>
      <c r="O988" s="9">
        <f t="shared" si="92"/>
        <v>0</v>
      </c>
      <c r="P988" s="9">
        <f t="shared" si="93"/>
        <v>0</v>
      </c>
    </row>
    <row r="989" spans="5:16">
      <c r="E989" s="2">
        <f t="shared" si="94"/>
        <v>273.14999999999998</v>
      </c>
      <c r="F989" s="2">
        <v>964</v>
      </c>
      <c r="G989" s="2">
        <f t="shared" si="95"/>
        <v>311.14999999999998</v>
      </c>
      <c r="H989" s="9">
        <v>789</v>
      </c>
      <c r="I989" s="9">
        <v>772</v>
      </c>
      <c r="J989" s="78">
        <v>793.42149532710289</v>
      </c>
      <c r="K989" s="9">
        <f t="shared" si="90"/>
        <v>775.43198778325666</v>
      </c>
      <c r="L989" s="9">
        <v>2000</v>
      </c>
      <c r="M989" s="9">
        <v>2000</v>
      </c>
      <c r="N989" s="9">
        <f t="shared" si="91"/>
        <v>0</v>
      </c>
      <c r="O989" s="9">
        <f t="shared" si="92"/>
        <v>0</v>
      </c>
      <c r="P989" s="9">
        <f t="shared" si="93"/>
        <v>0</v>
      </c>
    </row>
    <row r="990" spans="5:16">
      <c r="E990" s="2">
        <f t="shared" si="94"/>
        <v>273.14999999999998</v>
      </c>
      <c r="F990" s="2">
        <v>965</v>
      </c>
      <c r="G990" s="2">
        <f t="shared" si="95"/>
        <v>311.14999999999998</v>
      </c>
      <c r="H990" s="9">
        <v>789</v>
      </c>
      <c r="I990" s="9">
        <v>772</v>
      </c>
      <c r="J990" s="78">
        <v>793.42149532710289</v>
      </c>
      <c r="K990" s="9">
        <f t="shared" si="90"/>
        <v>775.43350113883344</v>
      </c>
      <c r="L990" s="9">
        <v>2000</v>
      </c>
      <c r="M990" s="9">
        <v>2000</v>
      </c>
      <c r="N990" s="9">
        <f t="shared" si="91"/>
        <v>0</v>
      </c>
      <c r="O990" s="9">
        <f t="shared" si="92"/>
        <v>0</v>
      </c>
      <c r="P990" s="9">
        <f t="shared" si="93"/>
        <v>0</v>
      </c>
    </row>
    <row r="991" spans="5:16">
      <c r="E991" s="2">
        <f t="shared" si="94"/>
        <v>273.14999999999998</v>
      </c>
      <c r="F991" s="2">
        <v>966</v>
      </c>
      <c r="G991" s="2">
        <f t="shared" si="95"/>
        <v>311.14999999999998</v>
      </c>
      <c r="H991" s="9">
        <v>789</v>
      </c>
      <c r="I991" s="9">
        <v>772</v>
      </c>
      <c r="J991" s="78">
        <v>793.42149532710289</v>
      </c>
      <c r="K991" s="9">
        <f t="shared" si="90"/>
        <v>775.43500987241862</v>
      </c>
      <c r="L991" s="9">
        <v>2000</v>
      </c>
      <c r="M991" s="9">
        <v>2000</v>
      </c>
      <c r="N991" s="9">
        <f t="shared" si="91"/>
        <v>0</v>
      </c>
      <c r="O991" s="9">
        <f t="shared" si="92"/>
        <v>0</v>
      </c>
      <c r="P991" s="9">
        <f t="shared" si="93"/>
        <v>0</v>
      </c>
    </row>
    <row r="992" spans="5:16">
      <c r="E992" s="2">
        <f t="shared" si="94"/>
        <v>273.14999999999998</v>
      </c>
      <c r="F992" s="2">
        <v>967</v>
      </c>
      <c r="G992" s="2">
        <f t="shared" si="95"/>
        <v>311.14999999999998</v>
      </c>
      <c r="H992" s="9">
        <v>789</v>
      </c>
      <c r="I992" s="9">
        <v>772</v>
      </c>
      <c r="J992" s="78">
        <v>793.42149532710289</v>
      </c>
      <c r="K992" s="9">
        <f t="shared" si="90"/>
        <v>775.43651400515432</v>
      </c>
      <c r="L992" s="9">
        <v>2000</v>
      </c>
      <c r="M992" s="9">
        <v>2000</v>
      </c>
      <c r="N992" s="9">
        <f t="shared" si="91"/>
        <v>0</v>
      </c>
      <c r="O992" s="9">
        <f t="shared" si="92"/>
        <v>0</v>
      </c>
      <c r="P992" s="9">
        <f t="shared" si="93"/>
        <v>0</v>
      </c>
    </row>
    <row r="993" spans="5:16">
      <c r="E993" s="2">
        <f t="shared" si="94"/>
        <v>273.14999999999998</v>
      </c>
      <c r="F993" s="2">
        <v>968</v>
      </c>
      <c r="G993" s="2">
        <f t="shared" si="95"/>
        <v>311.14999999999998</v>
      </c>
      <c r="H993" s="9">
        <v>789</v>
      </c>
      <c r="I993" s="9">
        <v>772</v>
      </c>
      <c r="J993" s="78">
        <v>793.42149532710289</v>
      </c>
      <c r="K993" s="9">
        <f t="shared" si="90"/>
        <v>775.43801355805363</v>
      </c>
      <c r="L993" s="9">
        <v>2000</v>
      </c>
      <c r="M993" s="9">
        <v>2000</v>
      </c>
      <c r="N993" s="9">
        <f t="shared" si="91"/>
        <v>0</v>
      </c>
      <c r="O993" s="9">
        <f t="shared" si="92"/>
        <v>0</v>
      </c>
      <c r="P993" s="9">
        <f t="shared" si="93"/>
        <v>0</v>
      </c>
    </row>
    <row r="994" spans="5:16">
      <c r="E994" s="2">
        <f t="shared" si="94"/>
        <v>273.14999999999998</v>
      </c>
      <c r="F994" s="2">
        <v>969</v>
      </c>
      <c r="G994" s="2">
        <f t="shared" si="95"/>
        <v>311.14999999999998</v>
      </c>
      <c r="H994" s="9">
        <v>789</v>
      </c>
      <c r="I994" s="9">
        <v>772</v>
      </c>
      <c r="J994" s="78">
        <v>793.42149532710289</v>
      </c>
      <c r="K994" s="9">
        <f t="shared" si="90"/>
        <v>775.43950855200217</v>
      </c>
      <c r="L994" s="9">
        <v>2000</v>
      </c>
      <c r="M994" s="9">
        <v>2000</v>
      </c>
      <c r="N994" s="9">
        <f t="shared" si="91"/>
        <v>0</v>
      </c>
      <c r="O994" s="9">
        <f t="shared" si="92"/>
        <v>0</v>
      </c>
      <c r="P994" s="9">
        <f t="shared" si="93"/>
        <v>0</v>
      </c>
    </row>
    <row r="995" spans="5:16">
      <c r="E995" s="2">
        <f t="shared" si="94"/>
        <v>273.14999999999998</v>
      </c>
      <c r="F995" s="2">
        <v>970</v>
      </c>
      <c r="G995" s="2">
        <f t="shared" si="95"/>
        <v>311.14999999999998</v>
      </c>
      <c r="H995" s="9">
        <v>789</v>
      </c>
      <c r="I995" s="9">
        <v>772</v>
      </c>
      <c r="J995" s="78">
        <v>793.42149532710289</v>
      </c>
      <c r="K995" s="9">
        <f t="shared" si="90"/>
        <v>775.44099900775859</v>
      </c>
      <c r="L995" s="9">
        <v>2000</v>
      </c>
      <c r="M995" s="9">
        <v>2000</v>
      </c>
      <c r="N995" s="9">
        <f t="shared" si="91"/>
        <v>0</v>
      </c>
      <c r="O995" s="9">
        <f t="shared" si="92"/>
        <v>0</v>
      </c>
      <c r="P995" s="9">
        <f t="shared" si="93"/>
        <v>0</v>
      </c>
    </row>
    <row r="996" spans="5:16">
      <c r="E996" s="2">
        <f t="shared" si="94"/>
        <v>273.14999999999998</v>
      </c>
      <c r="F996" s="2">
        <v>971</v>
      </c>
      <c r="G996" s="2">
        <f t="shared" si="95"/>
        <v>311.14999999999998</v>
      </c>
      <c r="H996" s="9">
        <v>789</v>
      </c>
      <c r="I996" s="9">
        <v>772</v>
      </c>
      <c r="J996" s="78">
        <v>793.42149532710289</v>
      </c>
      <c r="K996" s="9">
        <f t="shared" si="90"/>
        <v>775.4424849459557</v>
      </c>
      <c r="L996" s="9">
        <v>2000</v>
      </c>
      <c r="M996" s="9">
        <v>2000</v>
      </c>
      <c r="N996" s="9">
        <f t="shared" si="91"/>
        <v>0</v>
      </c>
      <c r="O996" s="9">
        <f t="shared" si="92"/>
        <v>0</v>
      </c>
      <c r="P996" s="9">
        <f t="shared" si="93"/>
        <v>0</v>
      </c>
    </row>
    <row r="997" spans="5:16">
      <c r="E997" s="2">
        <f t="shared" si="94"/>
        <v>273.14999999999998</v>
      </c>
      <c r="F997" s="2">
        <v>972</v>
      </c>
      <c r="G997" s="2">
        <f t="shared" si="95"/>
        <v>311.14999999999998</v>
      </c>
      <c r="H997" s="9">
        <v>789</v>
      </c>
      <c r="I997" s="9">
        <v>772</v>
      </c>
      <c r="J997" s="78">
        <v>793.42149532710289</v>
      </c>
      <c r="K997" s="9">
        <f t="shared" si="90"/>
        <v>775.44396638710134</v>
      </c>
      <c r="L997" s="9">
        <v>2000</v>
      </c>
      <c r="M997" s="9">
        <v>2000</v>
      </c>
      <c r="N997" s="9">
        <f t="shared" si="91"/>
        <v>0</v>
      </c>
      <c r="O997" s="9">
        <f t="shared" si="92"/>
        <v>0</v>
      </c>
      <c r="P997" s="9">
        <f t="shared" si="93"/>
        <v>0</v>
      </c>
    </row>
    <row r="998" spans="5:16">
      <c r="E998" s="2">
        <f t="shared" si="94"/>
        <v>273.14999999999998</v>
      </c>
      <c r="F998" s="2">
        <v>973</v>
      </c>
      <c r="G998" s="2">
        <f t="shared" si="95"/>
        <v>311.14999999999998</v>
      </c>
      <c r="H998" s="9">
        <v>789</v>
      </c>
      <c r="I998" s="9">
        <v>772</v>
      </c>
      <c r="J998" s="78">
        <v>793.42149532710289</v>
      </c>
      <c r="K998" s="9">
        <f t="shared" si="90"/>
        <v>775.44544335157968</v>
      </c>
      <c r="L998" s="9">
        <v>2000</v>
      </c>
      <c r="M998" s="9">
        <v>2000</v>
      </c>
      <c r="N998" s="9">
        <f t="shared" si="91"/>
        <v>0</v>
      </c>
      <c r="O998" s="9">
        <f t="shared" si="92"/>
        <v>0</v>
      </c>
      <c r="P998" s="9">
        <f t="shared" si="93"/>
        <v>0</v>
      </c>
    </row>
    <row r="999" spans="5:16">
      <c r="E999" s="2">
        <f t="shared" si="94"/>
        <v>273.14999999999998</v>
      </c>
      <c r="F999" s="2">
        <v>974</v>
      </c>
      <c r="G999" s="2">
        <f t="shared" si="95"/>
        <v>311.14999999999998</v>
      </c>
      <c r="H999" s="9">
        <v>789</v>
      </c>
      <c r="I999" s="9">
        <v>772</v>
      </c>
      <c r="J999" s="78">
        <v>793.42149532710289</v>
      </c>
      <c r="K999" s="9">
        <f t="shared" si="90"/>
        <v>775.44691585965177</v>
      </c>
      <c r="L999" s="9">
        <v>2000</v>
      </c>
      <c r="M999" s="9">
        <v>2000</v>
      </c>
      <c r="N999" s="9">
        <f t="shared" si="91"/>
        <v>0</v>
      </c>
      <c r="O999" s="9">
        <f t="shared" si="92"/>
        <v>0</v>
      </c>
      <c r="P999" s="9">
        <f t="shared" si="93"/>
        <v>0</v>
      </c>
    </row>
    <row r="1000" spans="5:16">
      <c r="E1000" s="2">
        <f t="shared" si="94"/>
        <v>273.14999999999998</v>
      </c>
      <c r="F1000" s="2">
        <v>975</v>
      </c>
      <c r="G1000" s="2">
        <f t="shared" si="95"/>
        <v>311.14999999999998</v>
      </c>
      <c r="H1000" s="9">
        <v>789</v>
      </c>
      <c r="I1000" s="9">
        <v>772</v>
      </c>
      <c r="J1000" s="78">
        <v>793.42149532710289</v>
      </c>
      <c r="K1000" s="9">
        <f t="shared" si="90"/>
        <v>775.44838393145631</v>
      </c>
      <c r="L1000" s="9">
        <v>2000</v>
      </c>
      <c r="M1000" s="9">
        <v>2000</v>
      </c>
      <c r="N1000" s="9">
        <f t="shared" si="91"/>
        <v>0</v>
      </c>
      <c r="O1000" s="9">
        <f t="shared" si="92"/>
        <v>0</v>
      </c>
      <c r="P1000" s="9">
        <f t="shared" si="93"/>
        <v>0</v>
      </c>
    </row>
    <row r="1001" spans="5:16">
      <c r="E1001" s="2">
        <f t="shared" si="94"/>
        <v>273.14999999999998</v>
      </c>
      <c r="F1001" s="2">
        <v>976</v>
      </c>
      <c r="G1001" s="2">
        <f t="shared" si="95"/>
        <v>311.14999999999998</v>
      </c>
      <c r="H1001" s="9">
        <v>789</v>
      </c>
      <c r="I1001" s="9">
        <v>772</v>
      </c>
      <c r="J1001" s="78">
        <v>793.42149532710289</v>
      </c>
      <c r="K1001" s="9">
        <f t="shared" si="90"/>
        <v>775.44984758701116</v>
      </c>
      <c r="L1001" s="9">
        <v>2000</v>
      </c>
      <c r="M1001" s="9">
        <v>2000</v>
      </c>
      <c r="N1001" s="9">
        <f t="shared" si="91"/>
        <v>0</v>
      </c>
      <c r="O1001" s="9">
        <f t="shared" si="92"/>
        <v>0</v>
      </c>
      <c r="P1001" s="9">
        <f t="shared" si="93"/>
        <v>0</v>
      </c>
    </row>
    <row r="1002" spans="5:16">
      <c r="E1002" s="2">
        <f t="shared" si="94"/>
        <v>273.14999999999998</v>
      </c>
      <c r="F1002" s="2">
        <v>977</v>
      </c>
      <c r="G1002" s="2">
        <f t="shared" si="95"/>
        <v>311.14999999999998</v>
      </c>
      <c r="H1002" s="9">
        <v>789</v>
      </c>
      <c r="I1002" s="9">
        <v>772</v>
      </c>
      <c r="J1002" s="78">
        <v>793.42149532710289</v>
      </c>
      <c r="K1002" s="9">
        <f t="shared" si="90"/>
        <v>775.45130684621381</v>
      </c>
      <c r="L1002" s="9">
        <v>2000</v>
      </c>
      <c r="M1002" s="9">
        <v>2000</v>
      </c>
      <c r="N1002" s="9">
        <f t="shared" si="91"/>
        <v>0</v>
      </c>
      <c r="O1002" s="9">
        <f t="shared" si="92"/>
        <v>0</v>
      </c>
      <c r="P1002" s="9">
        <f t="shared" si="93"/>
        <v>0</v>
      </c>
    </row>
    <row r="1003" spans="5:16">
      <c r="E1003" s="2">
        <f t="shared" si="94"/>
        <v>273.14999999999998</v>
      </c>
      <c r="F1003" s="2">
        <v>978</v>
      </c>
      <c r="G1003" s="2">
        <f t="shared" si="95"/>
        <v>311.14999999999998</v>
      </c>
      <c r="H1003" s="9">
        <v>789</v>
      </c>
      <c r="I1003" s="9">
        <v>772</v>
      </c>
      <c r="J1003" s="78">
        <v>793.42149532710289</v>
      </c>
      <c r="K1003" s="9">
        <f t="shared" si="90"/>
        <v>775.45276172884246</v>
      </c>
      <c r="L1003" s="9">
        <v>2000</v>
      </c>
      <c r="M1003" s="9">
        <v>2000</v>
      </c>
      <c r="N1003" s="9">
        <f t="shared" si="91"/>
        <v>0</v>
      </c>
      <c r="O1003" s="9">
        <f t="shared" si="92"/>
        <v>0</v>
      </c>
      <c r="P1003" s="9">
        <f t="shared" si="93"/>
        <v>0</v>
      </c>
    </row>
    <row r="1004" spans="5:16">
      <c r="E1004" s="2">
        <f t="shared" si="94"/>
        <v>273.14999999999998</v>
      </c>
      <c r="F1004" s="2">
        <v>979</v>
      </c>
      <c r="G1004" s="2">
        <f t="shared" si="95"/>
        <v>311.14999999999998</v>
      </c>
      <c r="H1004" s="9">
        <v>789</v>
      </c>
      <c r="I1004" s="9">
        <v>772</v>
      </c>
      <c r="J1004" s="78">
        <v>793.42149532710289</v>
      </c>
      <c r="K1004" s="9">
        <f t="shared" si="90"/>
        <v>775.45421225455664</v>
      </c>
      <c r="L1004" s="9">
        <v>2000</v>
      </c>
      <c r="M1004" s="9">
        <v>2000</v>
      </c>
      <c r="N1004" s="9">
        <f t="shared" si="91"/>
        <v>0</v>
      </c>
      <c r="O1004" s="9">
        <f t="shared" si="92"/>
        <v>0</v>
      </c>
      <c r="P1004" s="9">
        <f t="shared" si="93"/>
        <v>0</v>
      </c>
    </row>
    <row r="1005" spans="5:16">
      <c r="E1005" s="2">
        <f t="shared" si="94"/>
        <v>273.14999999999998</v>
      </c>
      <c r="F1005" s="2">
        <v>980</v>
      </c>
      <c r="G1005" s="2">
        <f t="shared" si="95"/>
        <v>311.14999999999998</v>
      </c>
      <c r="H1005" s="9">
        <v>789</v>
      </c>
      <c r="I1005" s="9">
        <v>772</v>
      </c>
      <c r="J1005" s="78">
        <v>793.42149532710289</v>
      </c>
      <c r="K1005" s="9">
        <f t="shared" si="90"/>
        <v>775.45565844289865</v>
      </c>
      <c r="L1005" s="9">
        <v>2000</v>
      </c>
      <c r="M1005" s="9">
        <v>2000</v>
      </c>
      <c r="N1005" s="9">
        <f t="shared" si="91"/>
        <v>0</v>
      </c>
      <c r="O1005" s="9">
        <f t="shared" si="92"/>
        <v>0</v>
      </c>
      <c r="P1005" s="9">
        <f t="shared" si="93"/>
        <v>0</v>
      </c>
    </row>
    <row r="1006" spans="5:16">
      <c r="E1006" s="2">
        <f t="shared" si="94"/>
        <v>273.14999999999998</v>
      </c>
      <c r="F1006" s="2">
        <v>981</v>
      </c>
      <c r="G1006" s="2">
        <f t="shared" si="95"/>
        <v>311.14999999999998</v>
      </c>
      <c r="H1006" s="9">
        <v>789</v>
      </c>
      <c r="I1006" s="9">
        <v>772</v>
      </c>
      <c r="J1006" s="78">
        <v>793.42149532710289</v>
      </c>
      <c r="K1006" s="9">
        <f t="shared" si="90"/>
        <v>775.45710031329384</v>
      </c>
      <c r="L1006" s="9">
        <v>2000</v>
      </c>
      <c r="M1006" s="9">
        <v>2000</v>
      </c>
      <c r="N1006" s="9">
        <f t="shared" si="91"/>
        <v>0</v>
      </c>
      <c r="O1006" s="9">
        <f t="shared" si="92"/>
        <v>0</v>
      </c>
      <c r="P1006" s="9">
        <f t="shared" si="93"/>
        <v>0</v>
      </c>
    </row>
    <row r="1007" spans="5:16">
      <c r="E1007" s="2">
        <f t="shared" si="94"/>
        <v>273.14999999999998</v>
      </c>
      <c r="F1007" s="2">
        <v>982</v>
      </c>
      <c r="G1007" s="2">
        <f t="shared" si="95"/>
        <v>311.14999999999998</v>
      </c>
      <c r="H1007" s="9">
        <v>789</v>
      </c>
      <c r="I1007" s="9">
        <v>772</v>
      </c>
      <c r="J1007" s="78">
        <v>793.42149532710289</v>
      </c>
      <c r="K1007" s="9">
        <f t="shared" si="90"/>
        <v>775.45853788505178</v>
      </c>
      <c r="L1007" s="9">
        <v>2000</v>
      </c>
      <c r="M1007" s="9">
        <v>2000</v>
      </c>
      <c r="N1007" s="9">
        <f t="shared" si="91"/>
        <v>0</v>
      </c>
      <c r="O1007" s="9">
        <f t="shared" si="92"/>
        <v>0</v>
      </c>
      <c r="P1007" s="9">
        <f t="shared" si="93"/>
        <v>0</v>
      </c>
    </row>
    <row r="1008" spans="5:16">
      <c r="E1008" s="2">
        <f t="shared" si="94"/>
        <v>273.14999999999998</v>
      </c>
      <c r="F1008" s="2">
        <v>983</v>
      </c>
      <c r="G1008" s="2">
        <f t="shared" si="95"/>
        <v>311.14999999999998</v>
      </c>
      <c r="H1008" s="9">
        <v>789</v>
      </c>
      <c r="I1008" s="9">
        <v>772</v>
      </c>
      <c r="J1008" s="78">
        <v>793.42149532710289</v>
      </c>
      <c r="K1008" s="9">
        <f t="shared" si="90"/>
        <v>775.45997117736704</v>
      </c>
      <c r="L1008" s="9">
        <v>2000</v>
      </c>
      <c r="M1008" s="9">
        <v>2000</v>
      </c>
      <c r="N1008" s="9">
        <f t="shared" si="91"/>
        <v>0</v>
      </c>
      <c r="O1008" s="9">
        <f t="shared" si="92"/>
        <v>0</v>
      </c>
      <c r="P1008" s="9">
        <f t="shared" si="93"/>
        <v>0</v>
      </c>
    </row>
    <row r="1009" spans="5:16">
      <c r="E1009" s="2">
        <f t="shared" si="94"/>
        <v>273.14999999999998</v>
      </c>
      <c r="F1009" s="2">
        <v>984</v>
      </c>
      <c r="G1009" s="2">
        <f t="shared" si="95"/>
        <v>311.14999999999998</v>
      </c>
      <c r="H1009" s="9">
        <v>789</v>
      </c>
      <c r="I1009" s="9">
        <v>772</v>
      </c>
      <c r="J1009" s="78">
        <v>793.42149532710289</v>
      </c>
      <c r="K1009" s="9">
        <f t="shared" si="90"/>
        <v>775.46140020932035</v>
      </c>
      <c r="L1009" s="9">
        <v>2000</v>
      </c>
      <c r="M1009" s="9">
        <v>2000</v>
      </c>
      <c r="N1009" s="9">
        <f t="shared" si="91"/>
        <v>0</v>
      </c>
      <c r="O1009" s="9">
        <f t="shared" si="92"/>
        <v>0</v>
      </c>
      <c r="P1009" s="9">
        <f t="shared" si="93"/>
        <v>0</v>
      </c>
    </row>
    <row r="1010" spans="5:16">
      <c r="E1010" s="2">
        <f t="shared" si="94"/>
        <v>273.14999999999998</v>
      </c>
      <c r="F1010" s="2">
        <v>985</v>
      </c>
      <c r="G1010" s="2">
        <f t="shared" si="95"/>
        <v>311.14999999999998</v>
      </c>
      <c r="H1010" s="9">
        <v>789</v>
      </c>
      <c r="I1010" s="9">
        <v>772</v>
      </c>
      <c r="J1010" s="78">
        <v>793.42149532710289</v>
      </c>
      <c r="K1010" s="9">
        <f t="shared" si="90"/>
        <v>775.46282499987876</v>
      </c>
      <c r="L1010" s="9">
        <v>2000</v>
      </c>
      <c r="M1010" s="9">
        <v>2000</v>
      </c>
      <c r="N1010" s="9">
        <f t="shared" si="91"/>
        <v>0</v>
      </c>
      <c r="O1010" s="9">
        <f t="shared" si="92"/>
        <v>0</v>
      </c>
      <c r="P1010" s="9">
        <f t="shared" si="93"/>
        <v>0</v>
      </c>
    </row>
    <row r="1011" spans="5:16">
      <c r="E1011" s="2">
        <f t="shared" si="94"/>
        <v>273.14999999999998</v>
      </c>
      <c r="F1011" s="2">
        <v>986</v>
      </c>
      <c r="G1011" s="2">
        <f t="shared" si="95"/>
        <v>311.14999999999998</v>
      </c>
      <c r="H1011" s="9">
        <v>789</v>
      </c>
      <c r="I1011" s="9">
        <v>772</v>
      </c>
      <c r="J1011" s="78">
        <v>793.42149532710289</v>
      </c>
      <c r="K1011" s="9">
        <f t="shared" si="90"/>
        <v>775.46424556789714</v>
      </c>
      <c r="L1011" s="9">
        <v>2000</v>
      </c>
      <c r="M1011" s="9">
        <v>2000</v>
      </c>
      <c r="N1011" s="9">
        <f t="shared" si="91"/>
        <v>0</v>
      </c>
      <c r="O1011" s="9">
        <f t="shared" si="92"/>
        <v>0</v>
      </c>
      <c r="P1011" s="9">
        <f t="shared" si="93"/>
        <v>0</v>
      </c>
    </row>
    <row r="1012" spans="5:16">
      <c r="E1012" s="2">
        <f t="shared" si="94"/>
        <v>273.14999999999998</v>
      </c>
      <c r="F1012" s="2">
        <v>987</v>
      </c>
      <c r="G1012" s="2">
        <f t="shared" si="95"/>
        <v>311.14999999999998</v>
      </c>
      <c r="H1012" s="9">
        <v>789</v>
      </c>
      <c r="I1012" s="9">
        <v>772</v>
      </c>
      <c r="J1012" s="78">
        <v>793.42149532710289</v>
      </c>
      <c r="K1012" s="9">
        <f t="shared" si="90"/>
        <v>775.46566193211879</v>
      </c>
      <c r="L1012" s="9">
        <v>2000</v>
      </c>
      <c r="M1012" s="9">
        <v>2000</v>
      </c>
      <c r="N1012" s="9">
        <f t="shared" si="91"/>
        <v>0</v>
      </c>
      <c r="O1012" s="9">
        <f t="shared" si="92"/>
        <v>0</v>
      </c>
      <c r="P1012" s="9">
        <f t="shared" si="93"/>
        <v>0</v>
      </c>
    </row>
    <row r="1013" spans="5:16">
      <c r="E1013" s="2">
        <f t="shared" si="94"/>
        <v>273.14999999999998</v>
      </c>
      <c r="F1013" s="2">
        <v>988</v>
      </c>
      <c r="G1013" s="2">
        <f t="shared" si="95"/>
        <v>311.14999999999998</v>
      </c>
      <c r="H1013" s="9">
        <v>789</v>
      </c>
      <c r="I1013" s="9">
        <v>772</v>
      </c>
      <c r="J1013" s="78">
        <v>793.42149532710289</v>
      </c>
      <c r="K1013" s="9">
        <f t="shared" si="90"/>
        <v>775.4670741111762</v>
      </c>
      <c r="L1013" s="9">
        <v>2000</v>
      </c>
      <c r="M1013" s="9">
        <v>2000</v>
      </c>
      <c r="N1013" s="9">
        <f t="shared" si="91"/>
        <v>0</v>
      </c>
      <c r="O1013" s="9">
        <f t="shared" si="92"/>
        <v>0</v>
      </c>
      <c r="P1013" s="9">
        <f t="shared" si="93"/>
        <v>0</v>
      </c>
    </row>
    <row r="1014" spans="5:16">
      <c r="E1014" s="2">
        <f t="shared" si="94"/>
        <v>273.14999999999998</v>
      </c>
      <c r="F1014" s="2">
        <v>989</v>
      </c>
      <c r="G1014" s="2">
        <f t="shared" si="95"/>
        <v>311.14999999999998</v>
      </c>
      <c r="H1014" s="9">
        <v>789</v>
      </c>
      <c r="I1014" s="9">
        <v>772</v>
      </c>
      <c r="J1014" s="78">
        <v>793.42149532710289</v>
      </c>
      <c r="K1014" s="9">
        <f t="shared" si="90"/>
        <v>775.4684821235918</v>
      </c>
      <c r="L1014" s="9">
        <v>2000</v>
      </c>
      <c r="M1014" s="9">
        <v>2000</v>
      </c>
      <c r="N1014" s="9">
        <f t="shared" si="91"/>
        <v>0</v>
      </c>
      <c r="O1014" s="9">
        <f t="shared" si="92"/>
        <v>0</v>
      </c>
      <c r="P1014" s="9">
        <f t="shared" si="93"/>
        <v>0</v>
      </c>
    </row>
    <row r="1015" spans="5:16">
      <c r="E1015" s="2">
        <f t="shared" si="94"/>
        <v>273.14999999999998</v>
      </c>
      <c r="F1015" s="2">
        <v>990</v>
      </c>
      <c r="G1015" s="2">
        <f t="shared" si="95"/>
        <v>311.14999999999998</v>
      </c>
      <c r="H1015" s="9">
        <v>789</v>
      </c>
      <c r="I1015" s="9">
        <v>772</v>
      </c>
      <c r="J1015" s="78">
        <v>793.42149532710289</v>
      </c>
      <c r="K1015" s="9">
        <f t="shared" si="90"/>
        <v>775.46988598777898</v>
      </c>
      <c r="L1015" s="9">
        <v>2000</v>
      </c>
      <c r="M1015" s="9">
        <v>2000</v>
      </c>
      <c r="N1015" s="9">
        <f t="shared" si="91"/>
        <v>0</v>
      </c>
      <c r="O1015" s="9">
        <f t="shared" si="92"/>
        <v>0</v>
      </c>
      <c r="P1015" s="9">
        <f t="shared" si="93"/>
        <v>0</v>
      </c>
    </row>
    <row r="1016" spans="5:16">
      <c r="E1016" s="2">
        <f t="shared" si="94"/>
        <v>273.14999999999998</v>
      </c>
      <c r="F1016" s="2">
        <v>991</v>
      </c>
      <c r="G1016" s="2">
        <f t="shared" si="95"/>
        <v>311.14999999999998</v>
      </c>
      <c r="H1016" s="9">
        <v>789</v>
      </c>
      <c r="I1016" s="9">
        <v>772</v>
      </c>
      <c r="J1016" s="78">
        <v>793.42149532710289</v>
      </c>
      <c r="K1016" s="9">
        <f t="shared" si="90"/>
        <v>775.47128572204292</v>
      </c>
      <c r="L1016" s="9">
        <v>2000</v>
      </c>
      <c r="M1016" s="9">
        <v>2000</v>
      </c>
      <c r="N1016" s="9">
        <f t="shared" si="91"/>
        <v>0</v>
      </c>
      <c r="O1016" s="9">
        <f t="shared" si="92"/>
        <v>0</v>
      </c>
      <c r="P1016" s="9">
        <f t="shared" si="93"/>
        <v>0</v>
      </c>
    </row>
    <row r="1017" spans="5:16">
      <c r="E1017" s="2">
        <f t="shared" si="94"/>
        <v>273.14999999999998</v>
      </c>
      <c r="F1017" s="2">
        <v>992</v>
      </c>
      <c r="G1017" s="2">
        <f t="shared" si="95"/>
        <v>311.14999999999998</v>
      </c>
      <c r="H1017" s="9">
        <v>789</v>
      </c>
      <c r="I1017" s="9">
        <v>772</v>
      </c>
      <c r="J1017" s="78">
        <v>793.42149532710289</v>
      </c>
      <c r="K1017" s="9">
        <f t="shared" si="90"/>
        <v>775.47268134458102</v>
      </c>
      <c r="L1017" s="9">
        <v>2000</v>
      </c>
      <c r="M1017" s="9">
        <v>2000</v>
      </c>
      <c r="N1017" s="9">
        <f t="shared" si="91"/>
        <v>0</v>
      </c>
      <c r="O1017" s="9">
        <f t="shared" si="92"/>
        <v>0</v>
      </c>
      <c r="P1017" s="9">
        <f t="shared" si="93"/>
        <v>0</v>
      </c>
    </row>
    <row r="1018" spans="5:16">
      <c r="E1018" s="2">
        <f t="shared" si="94"/>
        <v>273.14999999999998</v>
      </c>
      <c r="F1018" s="2">
        <v>993</v>
      </c>
      <c r="G1018" s="2">
        <f t="shared" si="95"/>
        <v>311.14999999999998</v>
      </c>
      <c r="H1018" s="9">
        <v>789</v>
      </c>
      <c r="I1018" s="9">
        <v>772</v>
      </c>
      <c r="J1018" s="78">
        <v>793.42149532710289</v>
      </c>
      <c r="K1018" s="9">
        <f t="shared" ref="K1018:K1081" si="96">J1018+((I1018-H1018)*((E1018-F1018)/(G1018-F1018)))</f>
        <v>775.47407287348403</v>
      </c>
      <c r="L1018" s="9">
        <v>2000</v>
      </c>
      <c r="M1018" s="9">
        <v>2000</v>
      </c>
      <c r="N1018" s="9">
        <f t="shared" ref="N1018:N1081" si="97">C1018*(SQRT(K1018/I1018))*(H1018/J1018)*(L1018/M1018)</f>
        <v>0</v>
      </c>
      <c r="O1018" s="9">
        <f t="shared" ref="O1018:O1081" si="98">N1018*J1018/24</f>
        <v>0</v>
      </c>
      <c r="P1018" s="9">
        <f t="shared" ref="P1018:P1081" si="99">N1018/159</f>
        <v>0</v>
      </c>
    </row>
    <row r="1019" spans="5:16">
      <c r="E1019" s="2">
        <f t="shared" si="94"/>
        <v>273.14999999999998</v>
      </c>
      <c r="F1019" s="2">
        <v>994</v>
      </c>
      <c r="G1019" s="2">
        <f t="shared" si="95"/>
        <v>311.14999999999998</v>
      </c>
      <c r="H1019" s="9">
        <v>789</v>
      </c>
      <c r="I1019" s="9">
        <v>772</v>
      </c>
      <c r="J1019" s="78">
        <v>793.42149532710289</v>
      </c>
      <c r="K1019" s="9">
        <f t="shared" si="96"/>
        <v>775.47546032673677</v>
      </c>
      <c r="L1019" s="9">
        <v>2000</v>
      </c>
      <c r="M1019" s="9">
        <v>2000</v>
      </c>
      <c r="N1019" s="9">
        <f t="shared" si="97"/>
        <v>0</v>
      </c>
      <c r="O1019" s="9">
        <f t="shared" si="98"/>
        <v>0</v>
      </c>
      <c r="P1019" s="9">
        <f t="shared" si="99"/>
        <v>0</v>
      </c>
    </row>
    <row r="1020" spans="5:16">
      <c r="E1020" s="2">
        <f t="shared" si="94"/>
        <v>273.14999999999998</v>
      </c>
      <c r="F1020" s="2">
        <v>995</v>
      </c>
      <c r="G1020" s="2">
        <f t="shared" si="95"/>
        <v>311.14999999999998</v>
      </c>
      <c r="H1020" s="9">
        <v>789</v>
      </c>
      <c r="I1020" s="9">
        <v>772</v>
      </c>
      <c r="J1020" s="78">
        <v>793.42149532710289</v>
      </c>
      <c r="K1020" s="9">
        <f t="shared" si="96"/>
        <v>775.47684372221875</v>
      </c>
      <c r="L1020" s="9">
        <v>2000</v>
      </c>
      <c r="M1020" s="9">
        <v>2000</v>
      </c>
      <c r="N1020" s="9">
        <f t="shared" si="97"/>
        <v>0</v>
      </c>
      <c r="O1020" s="9">
        <f t="shared" si="98"/>
        <v>0</v>
      </c>
      <c r="P1020" s="9">
        <f t="shared" si="99"/>
        <v>0</v>
      </c>
    </row>
    <row r="1021" spans="5:16">
      <c r="E1021" s="2">
        <f t="shared" si="94"/>
        <v>273.14999999999998</v>
      </c>
      <c r="F1021" s="2">
        <v>996</v>
      </c>
      <c r="G1021" s="2">
        <f t="shared" si="95"/>
        <v>311.14999999999998</v>
      </c>
      <c r="H1021" s="9">
        <v>789</v>
      </c>
      <c r="I1021" s="9">
        <v>772</v>
      </c>
      <c r="J1021" s="78">
        <v>793.42149532710289</v>
      </c>
      <c r="K1021" s="9">
        <f t="shared" si="96"/>
        <v>775.47822307770525</v>
      </c>
      <c r="L1021" s="9">
        <v>2000</v>
      </c>
      <c r="M1021" s="9">
        <v>2000</v>
      </c>
      <c r="N1021" s="9">
        <f t="shared" si="97"/>
        <v>0</v>
      </c>
      <c r="O1021" s="9">
        <f t="shared" si="98"/>
        <v>0</v>
      </c>
      <c r="P1021" s="9">
        <f t="shared" si="99"/>
        <v>0</v>
      </c>
    </row>
    <row r="1022" spans="5:16">
      <c r="E1022" s="2">
        <f t="shared" si="94"/>
        <v>273.14999999999998</v>
      </c>
      <c r="F1022" s="2">
        <v>997</v>
      </c>
      <c r="G1022" s="2">
        <f t="shared" si="95"/>
        <v>311.14999999999998</v>
      </c>
      <c r="H1022" s="9">
        <v>789</v>
      </c>
      <c r="I1022" s="9">
        <v>772</v>
      </c>
      <c r="J1022" s="78">
        <v>793.42149532710289</v>
      </c>
      <c r="K1022" s="9">
        <f t="shared" si="96"/>
        <v>775.47959841086754</v>
      </c>
      <c r="L1022" s="9">
        <v>2000</v>
      </c>
      <c r="M1022" s="9">
        <v>2000</v>
      </c>
      <c r="N1022" s="9">
        <f t="shared" si="97"/>
        <v>0</v>
      </c>
      <c r="O1022" s="9">
        <f t="shared" si="98"/>
        <v>0</v>
      </c>
      <c r="P1022" s="9">
        <f t="shared" si="99"/>
        <v>0</v>
      </c>
    </row>
    <row r="1023" spans="5:16">
      <c r="E1023" s="2">
        <f t="shared" si="94"/>
        <v>273.14999999999998</v>
      </c>
      <c r="F1023" s="2">
        <v>998</v>
      </c>
      <c r="G1023" s="2">
        <f t="shared" si="95"/>
        <v>311.14999999999998</v>
      </c>
      <c r="H1023" s="9">
        <v>789</v>
      </c>
      <c r="I1023" s="9">
        <v>772</v>
      </c>
      <c r="J1023" s="78">
        <v>793.42149532710289</v>
      </c>
      <c r="K1023" s="9">
        <f t="shared" si="96"/>
        <v>775.48096973927443</v>
      </c>
      <c r="L1023" s="9">
        <v>2000</v>
      </c>
      <c r="M1023" s="9">
        <v>2000</v>
      </c>
      <c r="N1023" s="9">
        <f t="shared" si="97"/>
        <v>0</v>
      </c>
      <c r="O1023" s="9">
        <f t="shared" si="98"/>
        <v>0</v>
      </c>
      <c r="P1023" s="9">
        <f t="shared" si="99"/>
        <v>0</v>
      </c>
    </row>
    <row r="1024" spans="5:16">
      <c r="E1024" s="2">
        <f t="shared" si="94"/>
        <v>273.14999999999998</v>
      </c>
      <c r="F1024" s="2">
        <v>999</v>
      </c>
      <c r="G1024" s="2">
        <f t="shared" si="95"/>
        <v>311.14999999999998</v>
      </c>
      <c r="H1024" s="9">
        <v>789</v>
      </c>
      <c r="I1024" s="9">
        <v>772</v>
      </c>
      <c r="J1024" s="78">
        <v>793.42149532710289</v>
      </c>
      <c r="K1024" s="9">
        <f t="shared" si="96"/>
        <v>775.48233708039209</v>
      </c>
      <c r="L1024" s="9">
        <v>2000</v>
      </c>
      <c r="M1024" s="9">
        <v>2000</v>
      </c>
      <c r="N1024" s="9">
        <f t="shared" si="97"/>
        <v>0</v>
      </c>
      <c r="O1024" s="9">
        <f t="shared" si="98"/>
        <v>0</v>
      </c>
      <c r="P1024" s="9">
        <f t="shared" si="99"/>
        <v>0</v>
      </c>
    </row>
    <row r="1025" spans="5:16">
      <c r="E1025" s="2">
        <f t="shared" si="94"/>
        <v>273.14999999999998</v>
      </c>
      <c r="F1025" s="2">
        <v>1000</v>
      </c>
      <c r="G1025" s="2">
        <f t="shared" si="95"/>
        <v>311.14999999999998</v>
      </c>
      <c r="H1025" s="9">
        <v>789</v>
      </c>
      <c r="I1025" s="9">
        <v>772</v>
      </c>
      <c r="J1025" s="78">
        <v>793.42149532710289</v>
      </c>
      <c r="K1025" s="9">
        <f t="shared" si="96"/>
        <v>775.48370045158572</v>
      </c>
      <c r="L1025" s="9">
        <v>2000</v>
      </c>
      <c r="M1025" s="9">
        <v>2000</v>
      </c>
      <c r="N1025" s="9">
        <f t="shared" si="97"/>
        <v>0</v>
      </c>
      <c r="O1025" s="9">
        <f t="shared" si="98"/>
        <v>0</v>
      </c>
      <c r="P1025" s="9">
        <f t="shared" si="99"/>
        <v>0</v>
      </c>
    </row>
    <row r="1026" spans="5:16">
      <c r="E1026" s="2">
        <f t="shared" si="94"/>
        <v>273.14999999999998</v>
      </c>
      <c r="F1026" s="2">
        <v>1001</v>
      </c>
      <c r="G1026" s="2">
        <f t="shared" si="95"/>
        <v>311.14999999999998</v>
      </c>
      <c r="H1026" s="9">
        <v>789</v>
      </c>
      <c r="I1026" s="9">
        <v>772</v>
      </c>
      <c r="J1026" s="78">
        <v>793.42149532710289</v>
      </c>
      <c r="K1026" s="9">
        <f t="shared" si="96"/>
        <v>775.48505987011947</v>
      </c>
      <c r="L1026" s="9">
        <v>2000</v>
      </c>
      <c r="M1026" s="9">
        <v>2000</v>
      </c>
      <c r="N1026" s="9">
        <f t="shared" si="97"/>
        <v>0</v>
      </c>
      <c r="O1026" s="9">
        <f t="shared" si="98"/>
        <v>0</v>
      </c>
      <c r="P1026" s="9">
        <f t="shared" si="99"/>
        <v>0</v>
      </c>
    </row>
    <row r="1027" spans="5:16">
      <c r="E1027" s="2">
        <f t="shared" si="94"/>
        <v>273.14999999999998</v>
      </c>
      <c r="F1027" s="2">
        <v>1002</v>
      </c>
      <c r="G1027" s="2">
        <f t="shared" si="95"/>
        <v>311.14999999999998</v>
      </c>
      <c r="H1027" s="9">
        <v>789</v>
      </c>
      <c r="I1027" s="9">
        <v>772</v>
      </c>
      <c r="J1027" s="78">
        <v>793.42149532710289</v>
      </c>
      <c r="K1027" s="9">
        <f t="shared" si="96"/>
        <v>775.48641535315778</v>
      </c>
      <c r="L1027" s="9">
        <v>2000</v>
      </c>
      <c r="M1027" s="9">
        <v>2000</v>
      </c>
      <c r="N1027" s="9">
        <f t="shared" si="97"/>
        <v>0</v>
      </c>
      <c r="O1027" s="9">
        <f t="shared" si="98"/>
        <v>0</v>
      </c>
      <c r="P1027" s="9">
        <f t="shared" si="99"/>
        <v>0</v>
      </c>
    </row>
    <row r="1028" spans="5:16">
      <c r="E1028" s="2">
        <f t="shared" si="94"/>
        <v>273.14999999999998</v>
      </c>
      <c r="F1028" s="2">
        <v>1003</v>
      </c>
      <c r="G1028" s="2">
        <f t="shared" si="95"/>
        <v>311.14999999999998</v>
      </c>
      <c r="H1028" s="9">
        <v>789</v>
      </c>
      <c r="I1028" s="9">
        <v>772</v>
      </c>
      <c r="J1028" s="78">
        <v>793.42149532710289</v>
      </c>
      <c r="K1028" s="9">
        <f t="shared" si="96"/>
        <v>775.48776691776561</v>
      </c>
      <c r="L1028" s="9">
        <v>2000</v>
      </c>
      <c r="M1028" s="9">
        <v>2000</v>
      </c>
      <c r="N1028" s="9">
        <f t="shared" si="97"/>
        <v>0</v>
      </c>
      <c r="O1028" s="9">
        <f t="shared" si="98"/>
        <v>0</v>
      </c>
      <c r="P1028" s="9">
        <f t="shared" si="99"/>
        <v>0</v>
      </c>
    </row>
    <row r="1029" spans="5:16">
      <c r="E1029" s="2">
        <f t="shared" si="94"/>
        <v>273.14999999999998</v>
      </c>
      <c r="F1029" s="2">
        <v>1004</v>
      </c>
      <c r="G1029" s="2">
        <f t="shared" si="95"/>
        <v>311.14999999999998</v>
      </c>
      <c r="H1029" s="9">
        <v>789</v>
      </c>
      <c r="I1029" s="9">
        <v>772</v>
      </c>
      <c r="J1029" s="78">
        <v>793.42149532710289</v>
      </c>
      <c r="K1029" s="9">
        <f t="shared" si="96"/>
        <v>775.48911458090959</v>
      </c>
      <c r="L1029" s="9">
        <v>2000</v>
      </c>
      <c r="M1029" s="9">
        <v>2000</v>
      </c>
      <c r="N1029" s="9">
        <f t="shared" si="97"/>
        <v>0</v>
      </c>
      <c r="O1029" s="9">
        <f t="shared" si="98"/>
        <v>0</v>
      </c>
      <c r="P1029" s="9">
        <f t="shared" si="99"/>
        <v>0</v>
      </c>
    </row>
    <row r="1030" spans="5:16">
      <c r="E1030" s="2">
        <f t="shared" si="94"/>
        <v>273.14999999999998</v>
      </c>
      <c r="F1030" s="2">
        <v>1005</v>
      </c>
      <c r="G1030" s="2">
        <f t="shared" si="95"/>
        <v>311.14999999999998</v>
      </c>
      <c r="H1030" s="9">
        <v>789</v>
      </c>
      <c r="I1030" s="9">
        <v>772</v>
      </c>
      <c r="J1030" s="78">
        <v>793.42149532710289</v>
      </c>
      <c r="K1030" s="9">
        <f t="shared" si="96"/>
        <v>775.49045835945856</v>
      </c>
      <c r="L1030" s="9">
        <v>2000</v>
      </c>
      <c r="M1030" s="9">
        <v>2000</v>
      </c>
      <c r="N1030" s="9">
        <f t="shared" si="97"/>
        <v>0</v>
      </c>
      <c r="O1030" s="9">
        <f t="shared" si="98"/>
        <v>0</v>
      </c>
      <c r="P1030" s="9">
        <f t="shared" si="99"/>
        <v>0</v>
      </c>
    </row>
    <row r="1031" spans="5:16">
      <c r="E1031" s="2">
        <f t="shared" si="94"/>
        <v>273.14999999999998</v>
      </c>
      <c r="F1031" s="2">
        <v>1006</v>
      </c>
      <c r="G1031" s="2">
        <f t="shared" si="95"/>
        <v>311.14999999999998</v>
      </c>
      <c r="H1031" s="9">
        <v>789</v>
      </c>
      <c r="I1031" s="9">
        <v>772</v>
      </c>
      <c r="J1031" s="78">
        <v>793.42149532710289</v>
      </c>
      <c r="K1031" s="9">
        <f t="shared" si="96"/>
        <v>775.49179827018418</v>
      </c>
      <c r="L1031" s="9">
        <v>2000</v>
      </c>
      <c r="M1031" s="9">
        <v>2000</v>
      </c>
      <c r="N1031" s="9">
        <f t="shared" si="97"/>
        <v>0</v>
      </c>
      <c r="O1031" s="9">
        <f t="shared" si="98"/>
        <v>0</v>
      </c>
      <c r="P1031" s="9">
        <f t="shared" si="99"/>
        <v>0</v>
      </c>
    </row>
    <row r="1032" spans="5:16">
      <c r="E1032" s="2">
        <f t="shared" si="94"/>
        <v>273.14999999999998</v>
      </c>
      <c r="F1032" s="2">
        <v>1007</v>
      </c>
      <c r="G1032" s="2">
        <f t="shared" si="95"/>
        <v>311.14999999999998</v>
      </c>
      <c r="H1032" s="9">
        <v>789</v>
      </c>
      <c r="I1032" s="9">
        <v>772</v>
      </c>
      <c r="J1032" s="78">
        <v>793.42149532710289</v>
      </c>
      <c r="K1032" s="9">
        <f t="shared" si="96"/>
        <v>775.49313432976146</v>
      </c>
      <c r="L1032" s="9">
        <v>2000</v>
      </c>
      <c r="M1032" s="9">
        <v>2000</v>
      </c>
      <c r="N1032" s="9">
        <f t="shared" si="97"/>
        <v>0</v>
      </c>
      <c r="O1032" s="9">
        <f t="shared" si="98"/>
        <v>0</v>
      </c>
      <c r="P1032" s="9">
        <f t="shared" si="99"/>
        <v>0</v>
      </c>
    </row>
    <row r="1033" spans="5:16">
      <c r="E1033" s="2">
        <f t="shared" ref="E1033:E1096" si="100">D1033+273.15</f>
        <v>273.14999999999998</v>
      </c>
      <c r="F1033" s="2">
        <v>1008</v>
      </c>
      <c r="G1033" s="2">
        <f t="shared" ref="G1033:G1096" si="101">38+273.15</f>
        <v>311.14999999999998</v>
      </c>
      <c r="H1033" s="9">
        <v>789</v>
      </c>
      <c r="I1033" s="9">
        <v>772</v>
      </c>
      <c r="J1033" s="78">
        <v>793.42149532710289</v>
      </c>
      <c r="K1033" s="9">
        <f t="shared" si="96"/>
        <v>775.49446655477027</v>
      </c>
      <c r="L1033" s="9">
        <v>2000</v>
      </c>
      <c r="M1033" s="9">
        <v>2000</v>
      </c>
      <c r="N1033" s="9">
        <f t="shared" si="97"/>
        <v>0</v>
      </c>
      <c r="O1033" s="9">
        <f t="shared" si="98"/>
        <v>0</v>
      </c>
      <c r="P1033" s="9">
        <f t="shared" si="99"/>
        <v>0</v>
      </c>
    </row>
    <row r="1034" spans="5:16">
      <c r="E1034" s="2">
        <f t="shared" si="100"/>
        <v>273.14999999999998</v>
      </c>
      <c r="F1034" s="2">
        <v>1009</v>
      </c>
      <c r="G1034" s="2">
        <f t="shared" si="101"/>
        <v>311.14999999999998</v>
      </c>
      <c r="H1034" s="9">
        <v>789</v>
      </c>
      <c r="I1034" s="9">
        <v>772</v>
      </c>
      <c r="J1034" s="78">
        <v>793.42149532710289</v>
      </c>
      <c r="K1034" s="9">
        <f t="shared" si="96"/>
        <v>775.49579496169486</v>
      </c>
      <c r="L1034" s="9">
        <v>2000</v>
      </c>
      <c r="M1034" s="9">
        <v>2000</v>
      </c>
      <c r="N1034" s="9">
        <f t="shared" si="97"/>
        <v>0</v>
      </c>
      <c r="O1034" s="9">
        <f t="shared" si="98"/>
        <v>0</v>
      </c>
      <c r="P1034" s="9">
        <f t="shared" si="99"/>
        <v>0</v>
      </c>
    </row>
    <row r="1035" spans="5:16">
      <c r="E1035" s="2">
        <f t="shared" si="100"/>
        <v>273.14999999999998</v>
      </c>
      <c r="F1035" s="2">
        <v>1010</v>
      </c>
      <c r="G1035" s="2">
        <f t="shared" si="101"/>
        <v>311.14999999999998</v>
      </c>
      <c r="H1035" s="9">
        <v>789</v>
      </c>
      <c r="I1035" s="9">
        <v>772</v>
      </c>
      <c r="J1035" s="78">
        <v>793.42149532710289</v>
      </c>
      <c r="K1035" s="9">
        <f t="shared" si="96"/>
        <v>775.49711956692545</v>
      </c>
      <c r="L1035" s="9">
        <v>2000</v>
      </c>
      <c r="M1035" s="9">
        <v>2000</v>
      </c>
      <c r="N1035" s="9">
        <f t="shared" si="97"/>
        <v>0</v>
      </c>
      <c r="O1035" s="9">
        <f t="shared" si="98"/>
        <v>0</v>
      </c>
      <c r="P1035" s="9">
        <f t="shared" si="99"/>
        <v>0</v>
      </c>
    </row>
    <row r="1036" spans="5:16">
      <c r="E1036" s="2">
        <f t="shared" si="100"/>
        <v>273.14999999999998</v>
      </c>
      <c r="F1036" s="2">
        <v>1011</v>
      </c>
      <c r="G1036" s="2">
        <f t="shared" si="101"/>
        <v>311.14999999999998</v>
      </c>
      <c r="H1036" s="9">
        <v>789</v>
      </c>
      <c r="I1036" s="9">
        <v>772</v>
      </c>
      <c r="J1036" s="78">
        <v>793.42149532710289</v>
      </c>
      <c r="K1036" s="9">
        <f t="shared" si="96"/>
        <v>775.49844038675849</v>
      </c>
      <c r="L1036" s="9">
        <v>2000</v>
      </c>
      <c r="M1036" s="9">
        <v>2000</v>
      </c>
      <c r="N1036" s="9">
        <f t="shared" si="97"/>
        <v>0</v>
      </c>
      <c r="O1036" s="9">
        <f t="shared" si="98"/>
        <v>0</v>
      </c>
      <c r="P1036" s="9">
        <f t="shared" si="99"/>
        <v>0</v>
      </c>
    </row>
    <row r="1037" spans="5:16">
      <c r="E1037" s="2">
        <f t="shared" si="100"/>
        <v>273.14999999999998</v>
      </c>
      <c r="F1037" s="2">
        <v>1012</v>
      </c>
      <c r="G1037" s="2">
        <f t="shared" si="101"/>
        <v>311.14999999999998</v>
      </c>
      <c r="H1037" s="9">
        <v>789</v>
      </c>
      <c r="I1037" s="9">
        <v>772</v>
      </c>
      <c r="J1037" s="78">
        <v>793.42149532710289</v>
      </c>
      <c r="K1037" s="9">
        <f t="shared" si="96"/>
        <v>775.49975743739753</v>
      </c>
      <c r="L1037" s="9">
        <v>2000</v>
      </c>
      <c r="M1037" s="9">
        <v>2000</v>
      </c>
      <c r="N1037" s="9">
        <f t="shared" si="97"/>
        <v>0</v>
      </c>
      <c r="O1037" s="9">
        <f t="shared" si="98"/>
        <v>0</v>
      </c>
      <c r="P1037" s="9">
        <f t="shared" si="99"/>
        <v>0</v>
      </c>
    </row>
    <row r="1038" spans="5:16">
      <c r="E1038" s="2">
        <f t="shared" si="100"/>
        <v>273.14999999999998</v>
      </c>
      <c r="F1038" s="2">
        <v>1013</v>
      </c>
      <c r="G1038" s="2">
        <f t="shared" si="101"/>
        <v>311.14999999999998</v>
      </c>
      <c r="H1038" s="9">
        <v>789</v>
      </c>
      <c r="I1038" s="9">
        <v>772</v>
      </c>
      <c r="J1038" s="78">
        <v>793.42149532710289</v>
      </c>
      <c r="K1038" s="9">
        <f t="shared" si="96"/>
        <v>775.5010707349536</v>
      </c>
      <c r="L1038" s="9">
        <v>2000</v>
      </c>
      <c r="M1038" s="9">
        <v>2000</v>
      </c>
      <c r="N1038" s="9">
        <f t="shared" si="97"/>
        <v>0</v>
      </c>
      <c r="O1038" s="9">
        <f t="shared" si="98"/>
        <v>0</v>
      </c>
      <c r="P1038" s="9">
        <f t="shared" si="99"/>
        <v>0</v>
      </c>
    </row>
    <row r="1039" spans="5:16">
      <c r="E1039" s="2">
        <f t="shared" si="100"/>
        <v>273.14999999999998</v>
      </c>
      <c r="F1039" s="2">
        <v>1014</v>
      </c>
      <c r="G1039" s="2">
        <f t="shared" si="101"/>
        <v>311.14999999999998</v>
      </c>
      <c r="H1039" s="9">
        <v>789</v>
      </c>
      <c r="I1039" s="9">
        <v>772</v>
      </c>
      <c r="J1039" s="78">
        <v>793.42149532710289</v>
      </c>
      <c r="K1039" s="9">
        <f t="shared" si="96"/>
        <v>775.50238029544607</v>
      </c>
      <c r="L1039" s="9">
        <v>2000</v>
      </c>
      <c r="M1039" s="9">
        <v>2000</v>
      </c>
      <c r="N1039" s="9">
        <f t="shared" si="97"/>
        <v>0</v>
      </c>
      <c r="O1039" s="9">
        <f t="shared" si="98"/>
        <v>0</v>
      </c>
      <c r="P1039" s="9">
        <f t="shared" si="99"/>
        <v>0</v>
      </c>
    </row>
    <row r="1040" spans="5:16">
      <c r="E1040" s="2">
        <f t="shared" si="100"/>
        <v>273.14999999999998</v>
      </c>
      <c r="F1040" s="2">
        <v>1015</v>
      </c>
      <c r="G1040" s="2">
        <f t="shared" si="101"/>
        <v>311.14999999999998</v>
      </c>
      <c r="H1040" s="9">
        <v>789</v>
      </c>
      <c r="I1040" s="9">
        <v>772</v>
      </c>
      <c r="J1040" s="78">
        <v>793.42149532710289</v>
      </c>
      <c r="K1040" s="9">
        <f t="shared" si="96"/>
        <v>775.50368613480339</v>
      </c>
      <c r="L1040" s="9">
        <v>2000</v>
      </c>
      <c r="M1040" s="9">
        <v>2000</v>
      </c>
      <c r="N1040" s="9">
        <f t="shared" si="97"/>
        <v>0</v>
      </c>
      <c r="O1040" s="9">
        <f t="shared" si="98"/>
        <v>0</v>
      </c>
      <c r="P1040" s="9">
        <f t="shared" si="99"/>
        <v>0</v>
      </c>
    </row>
    <row r="1041" spans="5:16">
      <c r="E1041" s="2">
        <f t="shared" si="100"/>
        <v>273.14999999999998</v>
      </c>
      <c r="F1041" s="2">
        <v>1016</v>
      </c>
      <c r="G1041" s="2">
        <f t="shared" si="101"/>
        <v>311.14999999999998</v>
      </c>
      <c r="H1041" s="9">
        <v>789</v>
      </c>
      <c r="I1041" s="9">
        <v>772</v>
      </c>
      <c r="J1041" s="78">
        <v>793.42149532710289</v>
      </c>
      <c r="K1041" s="9">
        <f t="shared" si="96"/>
        <v>775.5049882688636</v>
      </c>
      <c r="L1041" s="9">
        <v>2000</v>
      </c>
      <c r="M1041" s="9">
        <v>2000</v>
      </c>
      <c r="N1041" s="9">
        <f t="shared" si="97"/>
        <v>0</v>
      </c>
      <c r="O1041" s="9">
        <f t="shared" si="98"/>
        <v>0</v>
      </c>
      <c r="P1041" s="9">
        <f t="shared" si="99"/>
        <v>0</v>
      </c>
    </row>
    <row r="1042" spans="5:16">
      <c r="E1042" s="2">
        <f t="shared" si="100"/>
        <v>273.14999999999998</v>
      </c>
      <c r="F1042" s="2">
        <v>1017</v>
      </c>
      <c r="G1042" s="2">
        <f t="shared" si="101"/>
        <v>311.14999999999998</v>
      </c>
      <c r="H1042" s="9">
        <v>789</v>
      </c>
      <c r="I1042" s="9">
        <v>772</v>
      </c>
      <c r="J1042" s="78">
        <v>793.42149532710289</v>
      </c>
      <c r="K1042" s="9">
        <f t="shared" si="96"/>
        <v>775.50628671337472</v>
      </c>
      <c r="L1042" s="9">
        <v>2000</v>
      </c>
      <c r="M1042" s="9">
        <v>2000</v>
      </c>
      <c r="N1042" s="9">
        <f t="shared" si="97"/>
        <v>0</v>
      </c>
      <c r="O1042" s="9">
        <f t="shared" si="98"/>
        <v>0</v>
      </c>
      <c r="P1042" s="9">
        <f t="shared" si="99"/>
        <v>0</v>
      </c>
    </row>
    <row r="1043" spans="5:16">
      <c r="E1043" s="2">
        <f t="shared" si="100"/>
        <v>273.14999999999998</v>
      </c>
      <c r="F1043" s="2">
        <v>1018</v>
      </c>
      <c r="G1043" s="2">
        <f t="shared" si="101"/>
        <v>311.14999999999998</v>
      </c>
      <c r="H1043" s="9">
        <v>789</v>
      </c>
      <c r="I1043" s="9">
        <v>772</v>
      </c>
      <c r="J1043" s="78">
        <v>793.42149532710289</v>
      </c>
      <c r="K1043" s="9">
        <f t="shared" si="96"/>
        <v>775.50758148399609</v>
      </c>
      <c r="L1043" s="9">
        <v>2000</v>
      </c>
      <c r="M1043" s="9">
        <v>2000</v>
      </c>
      <c r="N1043" s="9">
        <f t="shared" si="97"/>
        <v>0</v>
      </c>
      <c r="O1043" s="9">
        <f t="shared" si="98"/>
        <v>0</v>
      </c>
      <c r="P1043" s="9">
        <f t="shared" si="99"/>
        <v>0</v>
      </c>
    </row>
    <row r="1044" spans="5:16">
      <c r="E1044" s="2">
        <f t="shared" si="100"/>
        <v>273.14999999999998</v>
      </c>
      <c r="F1044" s="2">
        <v>1019</v>
      </c>
      <c r="G1044" s="2">
        <f t="shared" si="101"/>
        <v>311.14999999999998</v>
      </c>
      <c r="H1044" s="9">
        <v>789</v>
      </c>
      <c r="I1044" s="9">
        <v>772</v>
      </c>
      <c r="J1044" s="78">
        <v>793.42149532710289</v>
      </c>
      <c r="K1044" s="9">
        <f t="shared" si="96"/>
        <v>775.50887259629837</v>
      </c>
      <c r="L1044" s="9">
        <v>2000</v>
      </c>
      <c r="M1044" s="9">
        <v>2000</v>
      </c>
      <c r="N1044" s="9">
        <f t="shared" si="97"/>
        <v>0</v>
      </c>
      <c r="O1044" s="9">
        <f t="shared" si="98"/>
        <v>0</v>
      </c>
      <c r="P1044" s="9">
        <f t="shared" si="99"/>
        <v>0</v>
      </c>
    </row>
    <row r="1045" spans="5:16">
      <c r="E1045" s="2">
        <f t="shared" si="100"/>
        <v>273.14999999999998</v>
      </c>
      <c r="F1045" s="2">
        <v>1020</v>
      </c>
      <c r="G1045" s="2">
        <f t="shared" si="101"/>
        <v>311.14999999999998</v>
      </c>
      <c r="H1045" s="9">
        <v>789</v>
      </c>
      <c r="I1045" s="9">
        <v>772</v>
      </c>
      <c r="J1045" s="78">
        <v>793.42149532710289</v>
      </c>
      <c r="K1045" s="9">
        <f t="shared" si="96"/>
        <v>775.51016006576413</v>
      </c>
      <c r="L1045" s="9">
        <v>2000</v>
      </c>
      <c r="M1045" s="9">
        <v>2000</v>
      </c>
      <c r="N1045" s="9">
        <f t="shared" si="97"/>
        <v>0</v>
      </c>
      <c r="O1045" s="9">
        <f t="shared" si="98"/>
        <v>0</v>
      </c>
      <c r="P1045" s="9">
        <f t="shared" si="99"/>
        <v>0</v>
      </c>
    </row>
    <row r="1046" spans="5:16">
      <c r="E1046" s="2">
        <f t="shared" si="100"/>
        <v>273.14999999999998</v>
      </c>
      <c r="F1046" s="2">
        <v>1021</v>
      </c>
      <c r="G1046" s="2">
        <f t="shared" si="101"/>
        <v>311.14999999999998</v>
      </c>
      <c r="H1046" s="9">
        <v>789</v>
      </c>
      <c r="I1046" s="9">
        <v>772</v>
      </c>
      <c r="J1046" s="78">
        <v>793.42149532710289</v>
      </c>
      <c r="K1046" s="9">
        <f t="shared" si="96"/>
        <v>775.51144390778893</v>
      </c>
      <c r="L1046" s="9">
        <v>2000</v>
      </c>
      <c r="M1046" s="9">
        <v>2000</v>
      </c>
      <c r="N1046" s="9">
        <f t="shared" si="97"/>
        <v>0</v>
      </c>
      <c r="O1046" s="9">
        <f t="shared" si="98"/>
        <v>0</v>
      </c>
      <c r="P1046" s="9">
        <f t="shared" si="99"/>
        <v>0</v>
      </c>
    </row>
    <row r="1047" spans="5:16">
      <c r="E1047" s="2">
        <f t="shared" si="100"/>
        <v>273.14999999999998</v>
      </c>
      <c r="F1047" s="2">
        <v>1022</v>
      </c>
      <c r="G1047" s="2">
        <f t="shared" si="101"/>
        <v>311.14999999999998</v>
      </c>
      <c r="H1047" s="9">
        <v>789</v>
      </c>
      <c r="I1047" s="9">
        <v>772</v>
      </c>
      <c r="J1047" s="78">
        <v>793.42149532710289</v>
      </c>
      <c r="K1047" s="9">
        <f t="shared" si="96"/>
        <v>775.51272413768174</v>
      </c>
      <c r="L1047" s="9">
        <v>2000</v>
      </c>
      <c r="M1047" s="9">
        <v>2000</v>
      </c>
      <c r="N1047" s="9">
        <f t="shared" si="97"/>
        <v>0</v>
      </c>
      <c r="O1047" s="9">
        <f t="shared" si="98"/>
        <v>0</v>
      </c>
      <c r="P1047" s="9">
        <f t="shared" si="99"/>
        <v>0</v>
      </c>
    </row>
    <row r="1048" spans="5:16">
      <c r="E1048" s="2">
        <f t="shared" si="100"/>
        <v>273.14999999999998</v>
      </c>
      <c r="F1048" s="2">
        <v>1023</v>
      </c>
      <c r="G1048" s="2">
        <f t="shared" si="101"/>
        <v>311.14999999999998</v>
      </c>
      <c r="H1048" s="9">
        <v>789</v>
      </c>
      <c r="I1048" s="9">
        <v>772</v>
      </c>
      <c r="J1048" s="78">
        <v>793.42149532710289</v>
      </c>
      <c r="K1048" s="9">
        <f t="shared" si="96"/>
        <v>775.51400077066546</v>
      </c>
      <c r="L1048" s="9">
        <v>2000</v>
      </c>
      <c r="M1048" s="9">
        <v>2000</v>
      </c>
      <c r="N1048" s="9">
        <f t="shared" si="97"/>
        <v>0</v>
      </c>
      <c r="O1048" s="9">
        <f t="shared" si="98"/>
        <v>0</v>
      </c>
      <c r="P1048" s="9">
        <f t="shared" si="99"/>
        <v>0</v>
      </c>
    </row>
    <row r="1049" spans="5:16">
      <c r="E1049" s="2">
        <f t="shared" si="100"/>
        <v>273.14999999999998</v>
      </c>
      <c r="F1049" s="2">
        <v>1024</v>
      </c>
      <c r="G1049" s="2">
        <f t="shared" si="101"/>
        <v>311.14999999999998</v>
      </c>
      <c r="H1049" s="9">
        <v>789</v>
      </c>
      <c r="I1049" s="9">
        <v>772</v>
      </c>
      <c r="J1049" s="78">
        <v>793.42149532710289</v>
      </c>
      <c r="K1049" s="9">
        <f t="shared" si="96"/>
        <v>775.51527382187737</v>
      </c>
      <c r="L1049" s="9">
        <v>2000</v>
      </c>
      <c r="M1049" s="9">
        <v>2000</v>
      </c>
      <c r="N1049" s="9">
        <f t="shared" si="97"/>
        <v>0</v>
      </c>
      <c r="O1049" s="9">
        <f t="shared" si="98"/>
        <v>0</v>
      </c>
      <c r="P1049" s="9">
        <f t="shared" si="99"/>
        <v>0</v>
      </c>
    </row>
    <row r="1050" spans="5:16">
      <c r="E1050" s="2">
        <f t="shared" si="100"/>
        <v>273.14999999999998</v>
      </c>
      <c r="F1050" s="2">
        <v>1025</v>
      </c>
      <c r="G1050" s="2">
        <f t="shared" si="101"/>
        <v>311.14999999999998</v>
      </c>
      <c r="H1050" s="9">
        <v>789</v>
      </c>
      <c r="I1050" s="9">
        <v>772</v>
      </c>
      <c r="J1050" s="78">
        <v>793.42149532710289</v>
      </c>
      <c r="K1050" s="9">
        <f t="shared" si="96"/>
        <v>775.51654330637029</v>
      </c>
      <c r="L1050" s="9">
        <v>2000</v>
      </c>
      <c r="M1050" s="9">
        <v>2000</v>
      </c>
      <c r="N1050" s="9">
        <f t="shared" si="97"/>
        <v>0</v>
      </c>
      <c r="O1050" s="9">
        <f t="shared" si="98"/>
        <v>0</v>
      </c>
      <c r="P1050" s="9">
        <f t="shared" si="99"/>
        <v>0</v>
      </c>
    </row>
    <row r="1051" spans="5:16">
      <c r="E1051" s="2">
        <f t="shared" si="100"/>
        <v>273.14999999999998</v>
      </c>
      <c r="F1051" s="2">
        <v>1026</v>
      </c>
      <c r="G1051" s="2">
        <f t="shared" si="101"/>
        <v>311.14999999999998</v>
      </c>
      <c r="H1051" s="9">
        <v>789</v>
      </c>
      <c r="I1051" s="9">
        <v>772</v>
      </c>
      <c r="J1051" s="78">
        <v>793.42149532710289</v>
      </c>
      <c r="K1051" s="9">
        <f t="shared" si="96"/>
        <v>775.51780923911235</v>
      </c>
      <c r="L1051" s="9">
        <v>2000</v>
      </c>
      <c r="M1051" s="9">
        <v>2000</v>
      </c>
      <c r="N1051" s="9">
        <f t="shared" si="97"/>
        <v>0</v>
      </c>
      <c r="O1051" s="9">
        <f t="shared" si="98"/>
        <v>0</v>
      </c>
      <c r="P1051" s="9">
        <f t="shared" si="99"/>
        <v>0</v>
      </c>
    </row>
    <row r="1052" spans="5:16">
      <c r="E1052" s="2">
        <f t="shared" si="100"/>
        <v>273.14999999999998</v>
      </c>
      <c r="F1052" s="2">
        <v>1027</v>
      </c>
      <c r="G1052" s="2">
        <f t="shared" si="101"/>
        <v>311.14999999999998</v>
      </c>
      <c r="H1052" s="9">
        <v>789</v>
      </c>
      <c r="I1052" s="9">
        <v>772</v>
      </c>
      <c r="J1052" s="78">
        <v>793.42149532710289</v>
      </c>
      <c r="K1052" s="9">
        <f t="shared" si="96"/>
        <v>775.51907163498868</v>
      </c>
      <c r="L1052" s="9">
        <v>2000</v>
      </c>
      <c r="M1052" s="9">
        <v>2000</v>
      </c>
      <c r="N1052" s="9">
        <f t="shared" si="97"/>
        <v>0</v>
      </c>
      <c r="O1052" s="9">
        <f t="shared" si="98"/>
        <v>0</v>
      </c>
      <c r="P1052" s="9">
        <f t="shared" si="99"/>
        <v>0</v>
      </c>
    </row>
    <row r="1053" spans="5:16">
      <c r="E1053" s="2">
        <f t="shared" si="100"/>
        <v>273.14999999999998</v>
      </c>
      <c r="F1053" s="2">
        <v>1028</v>
      </c>
      <c r="G1053" s="2">
        <f t="shared" si="101"/>
        <v>311.14999999999998</v>
      </c>
      <c r="H1053" s="9">
        <v>789</v>
      </c>
      <c r="I1053" s="9">
        <v>772</v>
      </c>
      <c r="J1053" s="78">
        <v>793.42149532710289</v>
      </c>
      <c r="K1053" s="9">
        <f t="shared" si="96"/>
        <v>775.52033050880061</v>
      </c>
      <c r="L1053" s="9">
        <v>2000</v>
      </c>
      <c r="M1053" s="9">
        <v>2000</v>
      </c>
      <c r="N1053" s="9">
        <f t="shared" si="97"/>
        <v>0</v>
      </c>
      <c r="O1053" s="9">
        <f t="shared" si="98"/>
        <v>0</v>
      </c>
      <c r="P1053" s="9">
        <f t="shared" si="99"/>
        <v>0</v>
      </c>
    </row>
    <row r="1054" spans="5:16">
      <c r="E1054" s="2">
        <f t="shared" si="100"/>
        <v>273.14999999999998</v>
      </c>
      <c r="F1054" s="2">
        <v>1029</v>
      </c>
      <c r="G1054" s="2">
        <f t="shared" si="101"/>
        <v>311.14999999999998</v>
      </c>
      <c r="H1054" s="9">
        <v>789</v>
      </c>
      <c r="I1054" s="9">
        <v>772</v>
      </c>
      <c r="J1054" s="78">
        <v>793.42149532710289</v>
      </c>
      <c r="K1054" s="9">
        <f t="shared" si="96"/>
        <v>775.52158587526753</v>
      </c>
      <c r="L1054" s="9">
        <v>2000</v>
      </c>
      <c r="M1054" s="9">
        <v>2000</v>
      </c>
      <c r="N1054" s="9">
        <f t="shared" si="97"/>
        <v>0</v>
      </c>
      <c r="O1054" s="9">
        <f t="shared" si="98"/>
        <v>0</v>
      </c>
      <c r="P1054" s="9">
        <f t="shared" si="99"/>
        <v>0</v>
      </c>
    </row>
    <row r="1055" spans="5:16">
      <c r="E1055" s="2">
        <f t="shared" si="100"/>
        <v>273.14999999999998</v>
      </c>
      <c r="F1055" s="2">
        <v>1030</v>
      </c>
      <c r="G1055" s="2">
        <f t="shared" si="101"/>
        <v>311.14999999999998</v>
      </c>
      <c r="H1055" s="9">
        <v>789</v>
      </c>
      <c r="I1055" s="9">
        <v>772</v>
      </c>
      <c r="J1055" s="78">
        <v>793.42149532710289</v>
      </c>
      <c r="K1055" s="9">
        <f t="shared" si="96"/>
        <v>775.52283774902685</v>
      </c>
      <c r="L1055" s="9">
        <v>2000</v>
      </c>
      <c r="M1055" s="9">
        <v>2000</v>
      </c>
      <c r="N1055" s="9">
        <f t="shared" si="97"/>
        <v>0</v>
      </c>
      <c r="O1055" s="9">
        <f t="shared" si="98"/>
        <v>0</v>
      </c>
      <c r="P1055" s="9">
        <f t="shared" si="99"/>
        <v>0</v>
      </c>
    </row>
    <row r="1056" spans="5:16">
      <c r="E1056" s="2">
        <f t="shared" si="100"/>
        <v>273.14999999999998</v>
      </c>
      <c r="F1056" s="2">
        <v>1031</v>
      </c>
      <c r="G1056" s="2">
        <f t="shared" si="101"/>
        <v>311.14999999999998</v>
      </c>
      <c r="H1056" s="9">
        <v>789</v>
      </c>
      <c r="I1056" s="9">
        <v>772</v>
      </c>
      <c r="J1056" s="78">
        <v>793.42149532710289</v>
      </c>
      <c r="K1056" s="9">
        <f t="shared" si="96"/>
        <v>775.52408614463434</v>
      </c>
      <c r="L1056" s="9">
        <v>2000</v>
      </c>
      <c r="M1056" s="9">
        <v>2000</v>
      </c>
      <c r="N1056" s="9">
        <f t="shared" si="97"/>
        <v>0</v>
      </c>
      <c r="O1056" s="9">
        <f t="shared" si="98"/>
        <v>0</v>
      </c>
      <c r="P1056" s="9">
        <f t="shared" si="99"/>
        <v>0</v>
      </c>
    </row>
    <row r="1057" spans="5:16">
      <c r="E1057" s="2">
        <f t="shared" si="100"/>
        <v>273.14999999999998</v>
      </c>
      <c r="F1057" s="2">
        <v>1032</v>
      </c>
      <c r="G1057" s="2">
        <f t="shared" si="101"/>
        <v>311.14999999999998</v>
      </c>
      <c r="H1057" s="9">
        <v>789</v>
      </c>
      <c r="I1057" s="9">
        <v>772</v>
      </c>
      <c r="J1057" s="78">
        <v>793.42149532710289</v>
      </c>
      <c r="K1057" s="9">
        <f t="shared" si="96"/>
        <v>775.52533107656529</v>
      </c>
      <c r="L1057" s="9">
        <v>2000</v>
      </c>
      <c r="M1057" s="9">
        <v>2000</v>
      </c>
      <c r="N1057" s="9">
        <f t="shared" si="97"/>
        <v>0</v>
      </c>
      <c r="O1057" s="9">
        <f t="shared" si="98"/>
        <v>0</v>
      </c>
      <c r="P1057" s="9">
        <f t="shared" si="99"/>
        <v>0</v>
      </c>
    </row>
    <row r="1058" spans="5:16">
      <c r="E1058" s="2">
        <f t="shared" si="100"/>
        <v>273.14999999999998</v>
      </c>
      <c r="F1058" s="2">
        <v>1033</v>
      </c>
      <c r="G1058" s="2">
        <f t="shared" si="101"/>
        <v>311.14999999999998</v>
      </c>
      <c r="H1058" s="9">
        <v>789</v>
      </c>
      <c r="I1058" s="9">
        <v>772</v>
      </c>
      <c r="J1058" s="78">
        <v>793.42149532710289</v>
      </c>
      <c r="K1058" s="9">
        <f t="shared" si="96"/>
        <v>775.52657255921486</v>
      </c>
      <c r="L1058" s="9">
        <v>2000</v>
      </c>
      <c r="M1058" s="9">
        <v>2000</v>
      </c>
      <c r="N1058" s="9">
        <f t="shared" si="97"/>
        <v>0</v>
      </c>
      <c r="O1058" s="9">
        <f t="shared" si="98"/>
        <v>0</v>
      </c>
      <c r="P1058" s="9">
        <f t="shared" si="99"/>
        <v>0</v>
      </c>
    </row>
    <row r="1059" spans="5:16">
      <c r="E1059" s="2">
        <f t="shared" si="100"/>
        <v>273.14999999999998</v>
      </c>
      <c r="F1059" s="2">
        <v>1034</v>
      </c>
      <c r="G1059" s="2">
        <f t="shared" si="101"/>
        <v>311.14999999999998</v>
      </c>
      <c r="H1059" s="9">
        <v>789</v>
      </c>
      <c r="I1059" s="9">
        <v>772</v>
      </c>
      <c r="J1059" s="78">
        <v>793.42149532710289</v>
      </c>
      <c r="K1059" s="9">
        <f t="shared" si="96"/>
        <v>775.52781060689813</v>
      </c>
      <c r="L1059" s="9">
        <v>2000</v>
      </c>
      <c r="M1059" s="9">
        <v>2000</v>
      </c>
      <c r="N1059" s="9">
        <f t="shared" si="97"/>
        <v>0</v>
      </c>
      <c r="O1059" s="9">
        <f t="shared" si="98"/>
        <v>0</v>
      </c>
      <c r="P1059" s="9">
        <f t="shared" si="99"/>
        <v>0</v>
      </c>
    </row>
    <row r="1060" spans="5:16">
      <c r="E1060" s="2">
        <f t="shared" si="100"/>
        <v>273.14999999999998</v>
      </c>
      <c r="F1060" s="2">
        <v>1035</v>
      </c>
      <c r="G1060" s="2">
        <f t="shared" si="101"/>
        <v>311.14999999999998</v>
      </c>
      <c r="H1060" s="9">
        <v>789</v>
      </c>
      <c r="I1060" s="9">
        <v>772</v>
      </c>
      <c r="J1060" s="78">
        <v>793.42149532710289</v>
      </c>
      <c r="K1060" s="9">
        <f t="shared" si="96"/>
        <v>775.52904523385155</v>
      </c>
      <c r="L1060" s="9">
        <v>2000</v>
      </c>
      <c r="M1060" s="9">
        <v>2000</v>
      </c>
      <c r="N1060" s="9">
        <f t="shared" si="97"/>
        <v>0</v>
      </c>
      <c r="O1060" s="9">
        <f t="shared" si="98"/>
        <v>0</v>
      </c>
      <c r="P1060" s="9">
        <f t="shared" si="99"/>
        <v>0</v>
      </c>
    </row>
    <row r="1061" spans="5:16">
      <c r="E1061" s="2">
        <f t="shared" si="100"/>
        <v>273.14999999999998</v>
      </c>
      <c r="F1061" s="2">
        <v>1036</v>
      </c>
      <c r="G1061" s="2">
        <f t="shared" si="101"/>
        <v>311.14999999999998</v>
      </c>
      <c r="H1061" s="9">
        <v>789</v>
      </c>
      <c r="I1061" s="9">
        <v>772</v>
      </c>
      <c r="J1061" s="78">
        <v>793.42149532710289</v>
      </c>
      <c r="K1061" s="9">
        <f t="shared" si="96"/>
        <v>775.53027645423265</v>
      </c>
      <c r="L1061" s="9">
        <v>2000</v>
      </c>
      <c r="M1061" s="9">
        <v>2000</v>
      </c>
      <c r="N1061" s="9">
        <f t="shared" si="97"/>
        <v>0</v>
      </c>
      <c r="O1061" s="9">
        <f t="shared" si="98"/>
        <v>0</v>
      </c>
      <c r="P1061" s="9">
        <f t="shared" si="99"/>
        <v>0</v>
      </c>
    </row>
    <row r="1062" spans="5:16">
      <c r="E1062" s="2">
        <f t="shared" si="100"/>
        <v>273.14999999999998</v>
      </c>
      <c r="F1062" s="2">
        <v>1037</v>
      </c>
      <c r="G1062" s="2">
        <f t="shared" si="101"/>
        <v>311.14999999999998</v>
      </c>
      <c r="H1062" s="9">
        <v>789</v>
      </c>
      <c r="I1062" s="9">
        <v>772</v>
      </c>
      <c r="J1062" s="78">
        <v>793.42149532710289</v>
      </c>
      <c r="K1062" s="9">
        <f t="shared" si="96"/>
        <v>775.53150428212109</v>
      </c>
      <c r="L1062" s="9">
        <v>2000</v>
      </c>
      <c r="M1062" s="9">
        <v>2000</v>
      </c>
      <c r="N1062" s="9">
        <f t="shared" si="97"/>
        <v>0</v>
      </c>
      <c r="O1062" s="9">
        <f t="shared" si="98"/>
        <v>0</v>
      </c>
      <c r="P1062" s="9">
        <f t="shared" si="99"/>
        <v>0</v>
      </c>
    </row>
    <row r="1063" spans="5:16">
      <c r="E1063" s="2">
        <f t="shared" si="100"/>
        <v>273.14999999999998</v>
      </c>
      <c r="F1063" s="2">
        <v>1038</v>
      </c>
      <c r="G1063" s="2">
        <f t="shared" si="101"/>
        <v>311.14999999999998</v>
      </c>
      <c r="H1063" s="9">
        <v>789</v>
      </c>
      <c r="I1063" s="9">
        <v>772</v>
      </c>
      <c r="J1063" s="78">
        <v>793.42149532710289</v>
      </c>
      <c r="K1063" s="9">
        <f t="shared" si="96"/>
        <v>775.53272873151923</v>
      </c>
      <c r="L1063" s="9">
        <v>2000</v>
      </c>
      <c r="M1063" s="9">
        <v>2000</v>
      </c>
      <c r="N1063" s="9">
        <f t="shared" si="97"/>
        <v>0</v>
      </c>
      <c r="O1063" s="9">
        <f t="shared" si="98"/>
        <v>0</v>
      </c>
      <c r="P1063" s="9">
        <f t="shared" si="99"/>
        <v>0</v>
      </c>
    </row>
    <row r="1064" spans="5:16">
      <c r="E1064" s="2">
        <f t="shared" si="100"/>
        <v>273.14999999999998</v>
      </c>
      <c r="F1064" s="2">
        <v>1039</v>
      </c>
      <c r="G1064" s="2">
        <f t="shared" si="101"/>
        <v>311.14999999999998</v>
      </c>
      <c r="H1064" s="9">
        <v>789</v>
      </c>
      <c r="I1064" s="9">
        <v>772</v>
      </c>
      <c r="J1064" s="78">
        <v>793.42149532710289</v>
      </c>
      <c r="K1064" s="9">
        <f t="shared" si="96"/>
        <v>775.53394981635211</v>
      </c>
      <c r="L1064" s="9">
        <v>2000</v>
      </c>
      <c r="M1064" s="9">
        <v>2000</v>
      </c>
      <c r="N1064" s="9">
        <f t="shared" si="97"/>
        <v>0</v>
      </c>
      <c r="O1064" s="9">
        <f t="shared" si="98"/>
        <v>0</v>
      </c>
      <c r="P1064" s="9">
        <f t="shared" si="99"/>
        <v>0</v>
      </c>
    </row>
    <row r="1065" spans="5:16">
      <c r="E1065" s="2">
        <f t="shared" si="100"/>
        <v>273.14999999999998</v>
      </c>
      <c r="F1065" s="2">
        <v>1040</v>
      </c>
      <c r="G1065" s="2">
        <f t="shared" si="101"/>
        <v>311.14999999999998</v>
      </c>
      <c r="H1065" s="9">
        <v>789</v>
      </c>
      <c r="I1065" s="9">
        <v>772</v>
      </c>
      <c r="J1065" s="78">
        <v>793.42149532710289</v>
      </c>
      <c r="K1065" s="9">
        <f t="shared" si="96"/>
        <v>775.53516755046849</v>
      </c>
      <c r="L1065" s="9">
        <v>2000</v>
      </c>
      <c r="M1065" s="9">
        <v>2000</v>
      </c>
      <c r="N1065" s="9">
        <f t="shared" si="97"/>
        <v>0</v>
      </c>
      <c r="O1065" s="9">
        <f t="shared" si="98"/>
        <v>0</v>
      </c>
      <c r="P1065" s="9">
        <f t="shared" si="99"/>
        <v>0</v>
      </c>
    </row>
    <row r="1066" spans="5:16">
      <c r="E1066" s="2">
        <f t="shared" si="100"/>
        <v>273.14999999999998</v>
      </c>
      <c r="F1066" s="2">
        <v>1041</v>
      </c>
      <c r="G1066" s="2">
        <f t="shared" si="101"/>
        <v>311.14999999999998</v>
      </c>
      <c r="H1066" s="9">
        <v>789</v>
      </c>
      <c r="I1066" s="9">
        <v>772</v>
      </c>
      <c r="J1066" s="78">
        <v>793.42149532710289</v>
      </c>
      <c r="K1066" s="9">
        <f t="shared" si="96"/>
        <v>775.5363819476413</v>
      </c>
      <c r="L1066" s="9">
        <v>2000</v>
      </c>
      <c r="M1066" s="9">
        <v>2000</v>
      </c>
      <c r="N1066" s="9">
        <f t="shared" si="97"/>
        <v>0</v>
      </c>
      <c r="O1066" s="9">
        <f t="shared" si="98"/>
        <v>0</v>
      </c>
      <c r="P1066" s="9">
        <f t="shared" si="99"/>
        <v>0</v>
      </c>
    </row>
    <row r="1067" spans="5:16">
      <c r="E1067" s="2">
        <f t="shared" si="100"/>
        <v>273.14999999999998</v>
      </c>
      <c r="F1067" s="2">
        <v>1042</v>
      </c>
      <c r="G1067" s="2">
        <f t="shared" si="101"/>
        <v>311.14999999999998</v>
      </c>
      <c r="H1067" s="9">
        <v>789</v>
      </c>
      <c r="I1067" s="9">
        <v>772</v>
      </c>
      <c r="J1067" s="78">
        <v>793.42149532710289</v>
      </c>
      <c r="K1067" s="9">
        <f t="shared" si="96"/>
        <v>775.53759302156823</v>
      </c>
      <c r="L1067" s="9">
        <v>2000</v>
      </c>
      <c r="M1067" s="9">
        <v>2000</v>
      </c>
      <c r="N1067" s="9">
        <f t="shared" si="97"/>
        <v>0</v>
      </c>
      <c r="O1067" s="9">
        <f t="shared" si="98"/>
        <v>0</v>
      </c>
      <c r="P1067" s="9">
        <f t="shared" si="99"/>
        <v>0</v>
      </c>
    </row>
    <row r="1068" spans="5:16">
      <c r="E1068" s="2">
        <f t="shared" si="100"/>
        <v>273.14999999999998</v>
      </c>
      <c r="F1068" s="2">
        <v>1043</v>
      </c>
      <c r="G1068" s="2">
        <f t="shared" si="101"/>
        <v>311.14999999999998</v>
      </c>
      <c r="H1068" s="9">
        <v>789</v>
      </c>
      <c r="I1068" s="9">
        <v>772</v>
      </c>
      <c r="J1068" s="78">
        <v>793.42149532710289</v>
      </c>
      <c r="K1068" s="9">
        <f t="shared" si="96"/>
        <v>775.53880078587179</v>
      </c>
      <c r="L1068" s="9">
        <v>2000</v>
      </c>
      <c r="M1068" s="9">
        <v>2000</v>
      </c>
      <c r="N1068" s="9">
        <f t="shared" si="97"/>
        <v>0</v>
      </c>
      <c r="O1068" s="9">
        <f t="shared" si="98"/>
        <v>0</v>
      </c>
      <c r="P1068" s="9">
        <f t="shared" si="99"/>
        <v>0</v>
      </c>
    </row>
    <row r="1069" spans="5:16">
      <c r="E1069" s="2">
        <f t="shared" si="100"/>
        <v>273.14999999999998</v>
      </c>
      <c r="F1069" s="2">
        <v>1044</v>
      </c>
      <c r="G1069" s="2">
        <f t="shared" si="101"/>
        <v>311.14999999999998</v>
      </c>
      <c r="H1069" s="9">
        <v>789</v>
      </c>
      <c r="I1069" s="9">
        <v>772</v>
      </c>
      <c r="J1069" s="78">
        <v>793.42149532710289</v>
      </c>
      <c r="K1069" s="9">
        <f t="shared" si="96"/>
        <v>775.54000525410027</v>
      </c>
      <c r="L1069" s="9">
        <v>2000</v>
      </c>
      <c r="M1069" s="9">
        <v>2000</v>
      </c>
      <c r="N1069" s="9">
        <f t="shared" si="97"/>
        <v>0</v>
      </c>
      <c r="O1069" s="9">
        <f t="shared" si="98"/>
        <v>0</v>
      </c>
      <c r="P1069" s="9">
        <f t="shared" si="99"/>
        <v>0</v>
      </c>
    </row>
    <row r="1070" spans="5:16">
      <c r="E1070" s="2">
        <f t="shared" si="100"/>
        <v>273.14999999999998</v>
      </c>
      <c r="F1070" s="2">
        <v>1045</v>
      </c>
      <c r="G1070" s="2">
        <f t="shared" si="101"/>
        <v>311.14999999999998</v>
      </c>
      <c r="H1070" s="9">
        <v>789</v>
      </c>
      <c r="I1070" s="9">
        <v>772</v>
      </c>
      <c r="J1070" s="78">
        <v>793.42149532710289</v>
      </c>
      <c r="K1070" s="9">
        <f t="shared" si="96"/>
        <v>775.54120643972806</v>
      </c>
      <c r="L1070" s="9">
        <v>2000</v>
      </c>
      <c r="M1070" s="9">
        <v>2000</v>
      </c>
      <c r="N1070" s="9">
        <f t="shared" si="97"/>
        <v>0</v>
      </c>
      <c r="O1070" s="9">
        <f t="shared" si="98"/>
        <v>0</v>
      </c>
      <c r="P1070" s="9">
        <f t="shared" si="99"/>
        <v>0</v>
      </c>
    </row>
    <row r="1071" spans="5:16">
      <c r="E1071" s="2">
        <f t="shared" si="100"/>
        <v>273.14999999999998</v>
      </c>
      <c r="F1071" s="2">
        <v>1046</v>
      </c>
      <c r="G1071" s="2">
        <f t="shared" si="101"/>
        <v>311.14999999999998</v>
      </c>
      <c r="H1071" s="9">
        <v>789</v>
      </c>
      <c r="I1071" s="9">
        <v>772</v>
      </c>
      <c r="J1071" s="78">
        <v>793.42149532710289</v>
      </c>
      <c r="K1071" s="9">
        <f t="shared" si="96"/>
        <v>775.54240435615645</v>
      </c>
      <c r="L1071" s="9">
        <v>2000</v>
      </c>
      <c r="M1071" s="9">
        <v>2000</v>
      </c>
      <c r="N1071" s="9">
        <f t="shared" si="97"/>
        <v>0</v>
      </c>
      <c r="O1071" s="9">
        <f t="shared" si="98"/>
        <v>0</v>
      </c>
      <c r="P1071" s="9">
        <f t="shared" si="99"/>
        <v>0</v>
      </c>
    </row>
    <row r="1072" spans="5:16">
      <c r="E1072" s="2">
        <f t="shared" si="100"/>
        <v>273.14999999999998</v>
      </c>
      <c r="F1072" s="2">
        <v>1047</v>
      </c>
      <c r="G1072" s="2">
        <f t="shared" si="101"/>
        <v>311.14999999999998</v>
      </c>
      <c r="H1072" s="9">
        <v>789</v>
      </c>
      <c r="I1072" s="9">
        <v>772</v>
      </c>
      <c r="J1072" s="78">
        <v>793.42149532710289</v>
      </c>
      <c r="K1072" s="9">
        <f t="shared" si="96"/>
        <v>775.54359901671353</v>
      </c>
      <c r="L1072" s="9">
        <v>2000</v>
      </c>
      <c r="M1072" s="9">
        <v>2000</v>
      </c>
      <c r="N1072" s="9">
        <f t="shared" si="97"/>
        <v>0</v>
      </c>
      <c r="O1072" s="9">
        <f t="shared" si="98"/>
        <v>0</v>
      </c>
      <c r="P1072" s="9">
        <f t="shared" si="99"/>
        <v>0</v>
      </c>
    </row>
    <row r="1073" spans="5:16">
      <c r="E1073" s="2">
        <f t="shared" si="100"/>
        <v>273.14999999999998</v>
      </c>
      <c r="F1073" s="2">
        <v>1048</v>
      </c>
      <c r="G1073" s="2">
        <f t="shared" si="101"/>
        <v>311.14999999999998</v>
      </c>
      <c r="H1073" s="9">
        <v>789</v>
      </c>
      <c r="I1073" s="9">
        <v>772</v>
      </c>
      <c r="J1073" s="78">
        <v>793.42149532710289</v>
      </c>
      <c r="K1073" s="9">
        <f t="shared" si="96"/>
        <v>775.54479043465528</v>
      </c>
      <c r="L1073" s="9">
        <v>2000</v>
      </c>
      <c r="M1073" s="9">
        <v>2000</v>
      </c>
      <c r="N1073" s="9">
        <f t="shared" si="97"/>
        <v>0</v>
      </c>
      <c r="O1073" s="9">
        <f t="shared" si="98"/>
        <v>0</v>
      </c>
      <c r="P1073" s="9">
        <f t="shared" si="99"/>
        <v>0</v>
      </c>
    </row>
    <row r="1074" spans="5:16">
      <c r="E1074" s="2">
        <f t="shared" si="100"/>
        <v>273.14999999999998</v>
      </c>
      <c r="F1074" s="2">
        <v>1049</v>
      </c>
      <c r="G1074" s="2">
        <f t="shared" si="101"/>
        <v>311.14999999999998</v>
      </c>
      <c r="H1074" s="9">
        <v>789</v>
      </c>
      <c r="I1074" s="9">
        <v>772</v>
      </c>
      <c r="J1074" s="78">
        <v>793.42149532710289</v>
      </c>
      <c r="K1074" s="9">
        <f t="shared" si="96"/>
        <v>775.54597862316575</v>
      </c>
      <c r="L1074" s="9">
        <v>2000</v>
      </c>
      <c r="M1074" s="9">
        <v>2000</v>
      </c>
      <c r="N1074" s="9">
        <f t="shared" si="97"/>
        <v>0</v>
      </c>
      <c r="O1074" s="9">
        <f t="shared" si="98"/>
        <v>0</v>
      </c>
      <c r="P1074" s="9">
        <f t="shared" si="99"/>
        <v>0</v>
      </c>
    </row>
    <row r="1075" spans="5:16">
      <c r="E1075" s="2">
        <f t="shared" si="100"/>
        <v>273.14999999999998</v>
      </c>
      <c r="F1075" s="2">
        <v>1050</v>
      </c>
      <c r="G1075" s="2">
        <f t="shared" si="101"/>
        <v>311.14999999999998</v>
      </c>
      <c r="H1075" s="9">
        <v>789</v>
      </c>
      <c r="I1075" s="9">
        <v>772</v>
      </c>
      <c r="J1075" s="78">
        <v>793.42149532710289</v>
      </c>
      <c r="K1075" s="9">
        <f t="shared" si="96"/>
        <v>775.54716359535757</v>
      </c>
      <c r="L1075" s="9">
        <v>2000</v>
      </c>
      <c r="M1075" s="9">
        <v>2000</v>
      </c>
      <c r="N1075" s="9">
        <f t="shared" si="97"/>
        <v>0</v>
      </c>
      <c r="O1075" s="9">
        <f t="shared" si="98"/>
        <v>0</v>
      </c>
      <c r="P1075" s="9">
        <f t="shared" si="99"/>
        <v>0</v>
      </c>
    </row>
    <row r="1076" spans="5:16">
      <c r="E1076" s="2">
        <f t="shared" si="100"/>
        <v>273.14999999999998</v>
      </c>
      <c r="F1076" s="2">
        <v>1051</v>
      </c>
      <c r="G1076" s="2">
        <f t="shared" si="101"/>
        <v>311.14999999999998</v>
      </c>
      <c r="H1076" s="9">
        <v>789</v>
      </c>
      <c r="I1076" s="9">
        <v>772</v>
      </c>
      <c r="J1076" s="78">
        <v>793.42149532710289</v>
      </c>
      <c r="K1076" s="9">
        <f t="shared" si="96"/>
        <v>775.54834536427256</v>
      </c>
      <c r="L1076" s="9">
        <v>2000</v>
      </c>
      <c r="M1076" s="9">
        <v>2000</v>
      </c>
      <c r="N1076" s="9">
        <f t="shared" si="97"/>
        <v>0</v>
      </c>
      <c r="O1076" s="9">
        <f t="shared" si="98"/>
        <v>0</v>
      </c>
      <c r="P1076" s="9">
        <f t="shared" si="99"/>
        <v>0</v>
      </c>
    </row>
    <row r="1077" spans="5:16">
      <c r="E1077" s="2">
        <f t="shared" si="100"/>
        <v>273.14999999999998</v>
      </c>
      <c r="F1077" s="2">
        <v>1052</v>
      </c>
      <c r="G1077" s="2">
        <f t="shared" si="101"/>
        <v>311.14999999999998</v>
      </c>
      <c r="H1077" s="9">
        <v>789</v>
      </c>
      <c r="I1077" s="9">
        <v>772</v>
      </c>
      <c r="J1077" s="78">
        <v>793.42149532710289</v>
      </c>
      <c r="K1077" s="9">
        <f t="shared" si="96"/>
        <v>775.54952394288205</v>
      </c>
      <c r="L1077" s="9">
        <v>2000</v>
      </c>
      <c r="M1077" s="9">
        <v>2000</v>
      </c>
      <c r="N1077" s="9">
        <f t="shared" si="97"/>
        <v>0</v>
      </c>
      <c r="O1077" s="9">
        <f t="shared" si="98"/>
        <v>0</v>
      </c>
      <c r="P1077" s="9">
        <f t="shared" si="99"/>
        <v>0</v>
      </c>
    </row>
    <row r="1078" spans="5:16">
      <c r="E1078" s="2">
        <f t="shared" si="100"/>
        <v>273.14999999999998</v>
      </c>
      <c r="F1078" s="2">
        <v>1053</v>
      </c>
      <c r="G1078" s="2">
        <f t="shared" si="101"/>
        <v>311.14999999999998</v>
      </c>
      <c r="H1078" s="9">
        <v>789</v>
      </c>
      <c r="I1078" s="9">
        <v>772</v>
      </c>
      <c r="J1078" s="78">
        <v>793.42149532710289</v>
      </c>
      <c r="K1078" s="9">
        <f t="shared" si="96"/>
        <v>775.55069934408743</v>
      </c>
      <c r="L1078" s="9">
        <v>2000</v>
      </c>
      <c r="M1078" s="9">
        <v>2000</v>
      </c>
      <c r="N1078" s="9">
        <f t="shared" si="97"/>
        <v>0</v>
      </c>
      <c r="O1078" s="9">
        <f t="shared" si="98"/>
        <v>0</v>
      </c>
      <c r="P1078" s="9">
        <f t="shared" si="99"/>
        <v>0</v>
      </c>
    </row>
    <row r="1079" spans="5:16">
      <c r="E1079" s="2">
        <f t="shared" si="100"/>
        <v>273.14999999999998</v>
      </c>
      <c r="F1079" s="2">
        <v>1054</v>
      </c>
      <c r="G1079" s="2">
        <f t="shared" si="101"/>
        <v>311.14999999999998</v>
      </c>
      <c r="H1079" s="9">
        <v>789</v>
      </c>
      <c r="I1079" s="9">
        <v>772</v>
      </c>
      <c r="J1079" s="78">
        <v>793.42149532710289</v>
      </c>
      <c r="K1079" s="9">
        <f t="shared" si="96"/>
        <v>775.55187158072067</v>
      </c>
      <c r="L1079" s="9">
        <v>2000</v>
      </c>
      <c r="M1079" s="9">
        <v>2000</v>
      </c>
      <c r="N1079" s="9">
        <f t="shared" si="97"/>
        <v>0</v>
      </c>
      <c r="O1079" s="9">
        <f t="shared" si="98"/>
        <v>0</v>
      </c>
      <c r="P1079" s="9">
        <f t="shared" si="99"/>
        <v>0</v>
      </c>
    </row>
    <row r="1080" spans="5:16">
      <c r="E1080" s="2">
        <f t="shared" si="100"/>
        <v>273.14999999999998</v>
      </c>
      <c r="F1080" s="2">
        <v>1055</v>
      </c>
      <c r="G1080" s="2">
        <f t="shared" si="101"/>
        <v>311.14999999999998</v>
      </c>
      <c r="H1080" s="9">
        <v>789</v>
      </c>
      <c r="I1080" s="9">
        <v>772</v>
      </c>
      <c r="J1080" s="78">
        <v>793.42149532710289</v>
      </c>
      <c r="K1080" s="9">
        <f t="shared" si="96"/>
        <v>775.55304066554481</v>
      </c>
      <c r="L1080" s="9">
        <v>2000</v>
      </c>
      <c r="M1080" s="9">
        <v>2000</v>
      </c>
      <c r="N1080" s="9">
        <f t="shared" si="97"/>
        <v>0</v>
      </c>
      <c r="O1080" s="9">
        <f t="shared" si="98"/>
        <v>0</v>
      </c>
      <c r="P1080" s="9">
        <f t="shared" si="99"/>
        <v>0</v>
      </c>
    </row>
    <row r="1081" spans="5:16">
      <c r="E1081" s="2">
        <f t="shared" si="100"/>
        <v>273.14999999999998</v>
      </c>
      <c r="F1081" s="2">
        <v>1056</v>
      </c>
      <c r="G1081" s="2">
        <f t="shared" si="101"/>
        <v>311.14999999999998</v>
      </c>
      <c r="H1081" s="9">
        <v>789</v>
      </c>
      <c r="I1081" s="9">
        <v>772</v>
      </c>
      <c r="J1081" s="78">
        <v>793.42149532710289</v>
      </c>
      <c r="K1081" s="9">
        <f t="shared" si="96"/>
        <v>775.55420661125402</v>
      </c>
      <c r="L1081" s="9">
        <v>2000</v>
      </c>
      <c r="M1081" s="9">
        <v>2000</v>
      </c>
      <c r="N1081" s="9">
        <f t="shared" si="97"/>
        <v>0</v>
      </c>
      <c r="O1081" s="9">
        <f t="shared" si="98"/>
        <v>0</v>
      </c>
      <c r="P1081" s="9">
        <f t="shared" si="99"/>
        <v>0</v>
      </c>
    </row>
    <row r="1082" spans="5:16">
      <c r="E1082" s="2">
        <f t="shared" si="100"/>
        <v>273.14999999999998</v>
      </c>
      <c r="F1082" s="2">
        <v>1057</v>
      </c>
      <c r="G1082" s="2">
        <f t="shared" si="101"/>
        <v>311.14999999999998</v>
      </c>
      <c r="H1082" s="9">
        <v>789</v>
      </c>
      <c r="I1082" s="9">
        <v>772</v>
      </c>
      <c r="J1082" s="78">
        <v>793.42149532710289</v>
      </c>
      <c r="K1082" s="9">
        <f t="shared" ref="K1082:K1145" si="102">J1082+((I1082-H1082)*((E1082-F1082)/(G1082-F1082)))</f>
        <v>775.55536943047491</v>
      </c>
      <c r="L1082" s="9">
        <v>2000</v>
      </c>
      <c r="M1082" s="9">
        <v>2000</v>
      </c>
      <c r="N1082" s="9">
        <f t="shared" ref="N1082:N1145" si="103">C1082*(SQRT(K1082/I1082))*(H1082/J1082)*(L1082/M1082)</f>
        <v>0</v>
      </c>
      <c r="O1082" s="9">
        <f t="shared" ref="O1082:O1145" si="104">N1082*J1082/24</f>
        <v>0</v>
      </c>
      <c r="P1082" s="9">
        <f t="shared" ref="P1082:P1145" si="105">N1082/159</f>
        <v>0</v>
      </c>
    </row>
    <row r="1083" spans="5:16">
      <c r="E1083" s="2">
        <f t="shared" si="100"/>
        <v>273.14999999999998</v>
      </c>
      <c r="F1083" s="2">
        <v>1058</v>
      </c>
      <c r="G1083" s="2">
        <f t="shared" si="101"/>
        <v>311.14999999999998</v>
      </c>
      <c r="H1083" s="9">
        <v>789</v>
      </c>
      <c r="I1083" s="9">
        <v>772</v>
      </c>
      <c r="J1083" s="78">
        <v>793.42149532710289</v>
      </c>
      <c r="K1083" s="9">
        <f t="shared" si="102"/>
        <v>775.55652913576591</v>
      </c>
      <c r="L1083" s="9">
        <v>2000</v>
      </c>
      <c r="M1083" s="9">
        <v>2000</v>
      </c>
      <c r="N1083" s="9">
        <f t="shared" si="103"/>
        <v>0</v>
      </c>
      <c r="O1083" s="9">
        <f t="shared" si="104"/>
        <v>0</v>
      </c>
      <c r="P1083" s="9">
        <f t="shared" si="105"/>
        <v>0</v>
      </c>
    </row>
    <row r="1084" spans="5:16">
      <c r="E1084" s="2">
        <f t="shared" si="100"/>
        <v>273.14999999999998</v>
      </c>
      <c r="F1084" s="2">
        <v>1059</v>
      </c>
      <c r="G1084" s="2">
        <f t="shared" si="101"/>
        <v>311.14999999999998</v>
      </c>
      <c r="H1084" s="9">
        <v>789</v>
      </c>
      <c r="I1084" s="9">
        <v>772</v>
      </c>
      <c r="J1084" s="78">
        <v>793.42149532710289</v>
      </c>
      <c r="K1084" s="9">
        <f t="shared" si="102"/>
        <v>775.55768573961882</v>
      </c>
      <c r="L1084" s="9">
        <v>2000</v>
      </c>
      <c r="M1084" s="9">
        <v>2000</v>
      </c>
      <c r="N1084" s="9">
        <f t="shared" si="103"/>
        <v>0</v>
      </c>
      <c r="O1084" s="9">
        <f t="shared" si="104"/>
        <v>0</v>
      </c>
      <c r="P1084" s="9">
        <f t="shared" si="105"/>
        <v>0</v>
      </c>
    </row>
    <row r="1085" spans="5:16">
      <c r="E1085" s="2">
        <f t="shared" si="100"/>
        <v>273.14999999999998</v>
      </c>
      <c r="F1085" s="2">
        <v>1060</v>
      </c>
      <c r="G1085" s="2">
        <f t="shared" si="101"/>
        <v>311.14999999999998</v>
      </c>
      <c r="H1085" s="9">
        <v>789</v>
      </c>
      <c r="I1085" s="9">
        <v>772</v>
      </c>
      <c r="J1085" s="78">
        <v>793.42149532710289</v>
      </c>
      <c r="K1085" s="9">
        <f t="shared" si="102"/>
        <v>775.55883925445812</v>
      </c>
      <c r="L1085" s="9">
        <v>2000</v>
      </c>
      <c r="M1085" s="9">
        <v>2000</v>
      </c>
      <c r="N1085" s="9">
        <f t="shared" si="103"/>
        <v>0</v>
      </c>
      <c r="O1085" s="9">
        <f t="shared" si="104"/>
        <v>0</v>
      </c>
      <c r="P1085" s="9">
        <f t="shared" si="105"/>
        <v>0</v>
      </c>
    </row>
    <row r="1086" spans="5:16">
      <c r="E1086" s="2">
        <f t="shared" si="100"/>
        <v>273.14999999999998</v>
      </c>
      <c r="F1086" s="2">
        <v>1061</v>
      </c>
      <c r="G1086" s="2">
        <f t="shared" si="101"/>
        <v>311.14999999999998</v>
      </c>
      <c r="H1086" s="9">
        <v>789</v>
      </c>
      <c r="I1086" s="9">
        <v>772</v>
      </c>
      <c r="J1086" s="78">
        <v>793.42149532710289</v>
      </c>
      <c r="K1086" s="9">
        <f t="shared" si="102"/>
        <v>775.55998969264272</v>
      </c>
      <c r="L1086" s="9">
        <v>2000</v>
      </c>
      <c r="M1086" s="9">
        <v>2000</v>
      </c>
      <c r="N1086" s="9">
        <f t="shared" si="103"/>
        <v>0</v>
      </c>
      <c r="O1086" s="9">
        <f t="shared" si="104"/>
        <v>0</v>
      </c>
      <c r="P1086" s="9">
        <f t="shared" si="105"/>
        <v>0</v>
      </c>
    </row>
    <row r="1087" spans="5:16">
      <c r="E1087" s="2">
        <f t="shared" si="100"/>
        <v>273.14999999999998</v>
      </c>
      <c r="F1087" s="2">
        <v>1062</v>
      </c>
      <c r="G1087" s="2">
        <f t="shared" si="101"/>
        <v>311.14999999999998</v>
      </c>
      <c r="H1087" s="9">
        <v>789</v>
      </c>
      <c r="I1087" s="9">
        <v>772</v>
      </c>
      <c r="J1087" s="78">
        <v>793.42149532710289</v>
      </c>
      <c r="K1087" s="9">
        <f t="shared" si="102"/>
        <v>775.56113706646499</v>
      </c>
      <c r="L1087" s="9">
        <v>2000</v>
      </c>
      <c r="M1087" s="9">
        <v>2000</v>
      </c>
      <c r="N1087" s="9">
        <f t="shared" si="103"/>
        <v>0</v>
      </c>
      <c r="O1087" s="9">
        <f t="shared" si="104"/>
        <v>0</v>
      </c>
      <c r="P1087" s="9">
        <f t="shared" si="105"/>
        <v>0</v>
      </c>
    </row>
    <row r="1088" spans="5:16">
      <c r="E1088" s="2">
        <f t="shared" si="100"/>
        <v>273.14999999999998</v>
      </c>
      <c r="F1088" s="2">
        <v>1063</v>
      </c>
      <c r="G1088" s="2">
        <f t="shared" si="101"/>
        <v>311.14999999999998</v>
      </c>
      <c r="H1088" s="9">
        <v>789</v>
      </c>
      <c r="I1088" s="9">
        <v>772</v>
      </c>
      <c r="J1088" s="78">
        <v>793.42149532710289</v>
      </c>
      <c r="K1088" s="9">
        <f t="shared" si="102"/>
        <v>775.56228138815231</v>
      </c>
      <c r="L1088" s="9">
        <v>2000</v>
      </c>
      <c r="M1088" s="9">
        <v>2000</v>
      </c>
      <c r="N1088" s="9">
        <f t="shared" si="103"/>
        <v>0</v>
      </c>
      <c r="O1088" s="9">
        <f t="shared" si="104"/>
        <v>0</v>
      </c>
      <c r="P1088" s="9">
        <f t="shared" si="105"/>
        <v>0</v>
      </c>
    </row>
    <row r="1089" spans="5:16">
      <c r="E1089" s="2">
        <f t="shared" si="100"/>
        <v>273.14999999999998</v>
      </c>
      <c r="F1089" s="2">
        <v>1064</v>
      </c>
      <c r="G1089" s="2">
        <f t="shared" si="101"/>
        <v>311.14999999999998</v>
      </c>
      <c r="H1089" s="9">
        <v>789</v>
      </c>
      <c r="I1089" s="9">
        <v>772</v>
      </c>
      <c r="J1089" s="78">
        <v>793.42149532710289</v>
      </c>
      <c r="K1089" s="9">
        <f t="shared" si="102"/>
        <v>775.56342266986701</v>
      </c>
      <c r="L1089" s="9">
        <v>2000</v>
      </c>
      <c r="M1089" s="9">
        <v>2000</v>
      </c>
      <c r="N1089" s="9">
        <f t="shared" si="103"/>
        <v>0</v>
      </c>
      <c r="O1089" s="9">
        <f t="shared" si="104"/>
        <v>0</v>
      </c>
      <c r="P1089" s="9">
        <f t="shared" si="105"/>
        <v>0</v>
      </c>
    </row>
    <row r="1090" spans="5:16">
      <c r="E1090" s="2">
        <f t="shared" si="100"/>
        <v>273.14999999999998</v>
      </c>
      <c r="F1090" s="2">
        <v>1065</v>
      </c>
      <c r="G1090" s="2">
        <f t="shared" si="101"/>
        <v>311.14999999999998</v>
      </c>
      <c r="H1090" s="9">
        <v>789</v>
      </c>
      <c r="I1090" s="9">
        <v>772</v>
      </c>
      <c r="J1090" s="78">
        <v>793.42149532710289</v>
      </c>
      <c r="K1090" s="9">
        <f t="shared" si="102"/>
        <v>775.56456092370695</v>
      </c>
      <c r="L1090" s="9">
        <v>2000</v>
      </c>
      <c r="M1090" s="9">
        <v>2000</v>
      </c>
      <c r="N1090" s="9">
        <f t="shared" si="103"/>
        <v>0</v>
      </c>
      <c r="O1090" s="9">
        <f t="shared" si="104"/>
        <v>0</v>
      </c>
      <c r="P1090" s="9">
        <f t="shared" si="105"/>
        <v>0</v>
      </c>
    </row>
    <row r="1091" spans="5:16">
      <c r="E1091" s="2">
        <f t="shared" si="100"/>
        <v>273.14999999999998</v>
      </c>
      <c r="F1091" s="2">
        <v>1066</v>
      </c>
      <c r="G1091" s="2">
        <f t="shared" si="101"/>
        <v>311.14999999999998</v>
      </c>
      <c r="H1091" s="9">
        <v>789</v>
      </c>
      <c r="I1091" s="9">
        <v>772</v>
      </c>
      <c r="J1091" s="78">
        <v>793.42149532710289</v>
      </c>
      <c r="K1091" s="9">
        <f t="shared" si="102"/>
        <v>775.56569616170577</v>
      </c>
      <c r="L1091" s="9">
        <v>2000</v>
      </c>
      <c r="M1091" s="9">
        <v>2000</v>
      </c>
      <c r="N1091" s="9">
        <f t="shared" si="103"/>
        <v>0</v>
      </c>
      <c r="O1091" s="9">
        <f t="shared" si="104"/>
        <v>0</v>
      </c>
      <c r="P1091" s="9">
        <f t="shared" si="105"/>
        <v>0</v>
      </c>
    </row>
    <row r="1092" spans="5:16">
      <c r="E1092" s="2">
        <f t="shared" si="100"/>
        <v>273.14999999999998</v>
      </c>
      <c r="F1092" s="2">
        <v>1067</v>
      </c>
      <c r="G1092" s="2">
        <f t="shared" si="101"/>
        <v>311.14999999999998</v>
      </c>
      <c r="H1092" s="9">
        <v>789</v>
      </c>
      <c r="I1092" s="9">
        <v>772</v>
      </c>
      <c r="J1092" s="78">
        <v>793.42149532710289</v>
      </c>
      <c r="K1092" s="9">
        <f t="shared" si="102"/>
        <v>775.56682839583345</v>
      </c>
      <c r="L1092" s="9">
        <v>2000</v>
      </c>
      <c r="M1092" s="9">
        <v>2000</v>
      </c>
      <c r="N1092" s="9">
        <f t="shared" si="103"/>
        <v>0</v>
      </c>
      <c r="O1092" s="9">
        <f t="shared" si="104"/>
        <v>0</v>
      </c>
      <c r="P1092" s="9">
        <f t="shared" si="105"/>
        <v>0</v>
      </c>
    </row>
    <row r="1093" spans="5:16">
      <c r="E1093" s="2">
        <f t="shared" si="100"/>
        <v>273.14999999999998</v>
      </c>
      <c r="F1093" s="2">
        <v>1068</v>
      </c>
      <c r="G1093" s="2">
        <f t="shared" si="101"/>
        <v>311.14999999999998</v>
      </c>
      <c r="H1093" s="9">
        <v>789</v>
      </c>
      <c r="I1093" s="9">
        <v>772</v>
      </c>
      <c r="J1093" s="78">
        <v>793.42149532710289</v>
      </c>
      <c r="K1093" s="9">
        <f t="shared" si="102"/>
        <v>775.56795763799676</v>
      </c>
      <c r="L1093" s="9">
        <v>2000</v>
      </c>
      <c r="M1093" s="9">
        <v>2000</v>
      </c>
      <c r="N1093" s="9">
        <f t="shared" si="103"/>
        <v>0</v>
      </c>
      <c r="O1093" s="9">
        <f t="shared" si="104"/>
        <v>0</v>
      </c>
      <c r="P1093" s="9">
        <f t="shared" si="105"/>
        <v>0</v>
      </c>
    </row>
    <row r="1094" spans="5:16">
      <c r="E1094" s="2">
        <f t="shared" si="100"/>
        <v>273.14999999999998</v>
      </c>
      <c r="F1094" s="2">
        <v>1069</v>
      </c>
      <c r="G1094" s="2">
        <f t="shared" si="101"/>
        <v>311.14999999999998</v>
      </c>
      <c r="H1094" s="9">
        <v>789</v>
      </c>
      <c r="I1094" s="9">
        <v>772</v>
      </c>
      <c r="J1094" s="78">
        <v>793.42149532710289</v>
      </c>
      <c r="K1094" s="9">
        <f t="shared" si="102"/>
        <v>775.56908390003946</v>
      </c>
      <c r="L1094" s="9">
        <v>2000</v>
      </c>
      <c r="M1094" s="9">
        <v>2000</v>
      </c>
      <c r="N1094" s="9">
        <f t="shared" si="103"/>
        <v>0</v>
      </c>
      <c r="O1094" s="9">
        <f t="shared" si="104"/>
        <v>0</v>
      </c>
      <c r="P1094" s="9">
        <f t="shared" si="105"/>
        <v>0</v>
      </c>
    </row>
    <row r="1095" spans="5:16">
      <c r="E1095" s="2">
        <f t="shared" si="100"/>
        <v>273.14999999999998</v>
      </c>
      <c r="F1095" s="2">
        <v>1070</v>
      </c>
      <c r="G1095" s="2">
        <f t="shared" si="101"/>
        <v>311.14999999999998</v>
      </c>
      <c r="H1095" s="9">
        <v>789</v>
      </c>
      <c r="I1095" s="9">
        <v>772</v>
      </c>
      <c r="J1095" s="78">
        <v>793.42149532710289</v>
      </c>
      <c r="K1095" s="9">
        <f t="shared" si="102"/>
        <v>775.57020719374316</v>
      </c>
      <c r="L1095" s="9">
        <v>2000</v>
      </c>
      <c r="M1095" s="9">
        <v>2000</v>
      </c>
      <c r="N1095" s="9">
        <f t="shared" si="103"/>
        <v>0</v>
      </c>
      <c r="O1095" s="9">
        <f t="shared" si="104"/>
        <v>0</v>
      </c>
      <c r="P1095" s="9">
        <f t="shared" si="105"/>
        <v>0</v>
      </c>
    </row>
    <row r="1096" spans="5:16">
      <c r="E1096" s="2">
        <f t="shared" si="100"/>
        <v>273.14999999999998</v>
      </c>
      <c r="F1096" s="2">
        <v>1071</v>
      </c>
      <c r="G1096" s="2">
        <f t="shared" si="101"/>
        <v>311.14999999999998</v>
      </c>
      <c r="H1096" s="9">
        <v>789</v>
      </c>
      <c r="I1096" s="9">
        <v>772</v>
      </c>
      <c r="J1096" s="78">
        <v>793.42149532710289</v>
      </c>
      <c r="K1096" s="9">
        <f t="shared" si="102"/>
        <v>775.57132753082726</v>
      </c>
      <c r="L1096" s="9">
        <v>2000</v>
      </c>
      <c r="M1096" s="9">
        <v>2000</v>
      </c>
      <c r="N1096" s="9">
        <f t="shared" si="103"/>
        <v>0</v>
      </c>
      <c r="O1096" s="9">
        <f t="shared" si="104"/>
        <v>0</v>
      </c>
      <c r="P1096" s="9">
        <f t="shared" si="105"/>
        <v>0</v>
      </c>
    </row>
    <row r="1097" spans="5:16">
      <c r="E1097" s="2">
        <f t="shared" ref="E1097:E1160" si="106">D1097+273.15</f>
        <v>273.14999999999998</v>
      </c>
      <c r="F1097" s="2">
        <v>1072</v>
      </c>
      <c r="G1097" s="2">
        <f t="shared" ref="G1097:G1160" si="107">38+273.15</f>
        <v>311.14999999999998</v>
      </c>
      <c r="H1097" s="9">
        <v>789</v>
      </c>
      <c r="I1097" s="9">
        <v>772</v>
      </c>
      <c r="J1097" s="78">
        <v>793.42149532710289</v>
      </c>
      <c r="K1097" s="9">
        <f t="shared" si="102"/>
        <v>775.57244492294967</v>
      </c>
      <c r="L1097" s="9">
        <v>2000</v>
      </c>
      <c r="M1097" s="9">
        <v>2000</v>
      </c>
      <c r="N1097" s="9">
        <f t="shared" si="103"/>
        <v>0</v>
      </c>
      <c r="O1097" s="9">
        <f t="shared" si="104"/>
        <v>0</v>
      </c>
      <c r="P1097" s="9">
        <f t="shared" si="105"/>
        <v>0</v>
      </c>
    </row>
    <row r="1098" spans="5:16">
      <c r="E1098" s="2">
        <f t="shared" si="106"/>
        <v>273.14999999999998</v>
      </c>
      <c r="F1098" s="2">
        <v>1073</v>
      </c>
      <c r="G1098" s="2">
        <f t="shared" si="107"/>
        <v>311.14999999999998</v>
      </c>
      <c r="H1098" s="9">
        <v>789</v>
      </c>
      <c r="I1098" s="9">
        <v>772</v>
      </c>
      <c r="J1098" s="78">
        <v>793.42149532710289</v>
      </c>
      <c r="K1098" s="9">
        <f t="shared" si="102"/>
        <v>775.57355938170679</v>
      </c>
      <c r="L1098" s="9">
        <v>2000</v>
      </c>
      <c r="M1098" s="9">
        <v>2000</v>
      </c>
      <c r="N1098" s="9">
        <f t="shared" si="103"/>
        <v>0</v>
      </c>
      <c r="O1098" s="9">
        <f t="shared" si="104"/>
        <v>0</v>
      </c>
      <c r="P1098" s="9">
        <f t="shared" si="105"/>
        <v>0</v>
      </c>
    </row>
    <row r="1099" spans="5:16">
      <c r="E1099" s="2">
        <f t="shared" si="106"/>
        <v>273.14999999999998</v>
      </c>
      <c r="F1099" s="2">
        <v>1074</v>
      </c>
      <c r="G1099" s="2">
        <f t="shared" si="107"/>
        <v>311.14999999999998</v>
      </c>
      <c r="H1099" s="9">
        <v>789</v>
      </c>
      <c r="I1099" s="9">
        <v>772</v>
      </c>
      <c r="J1099" s="78">
        <v>793.42149532710289</v>
      </c>
      <c r="K1099" s="9">
        <f t="shared" si="102"/>
        <v>775.57467091863464</v>
      </c>
      <c r="L1099" s="9">
        <v>2000</v>
      </c>
      <c r="M1099" s="9">
        <v>2000</v>
      </c>
      <c r="N1099" s="9">
        <f t="shared" si="103"/>
        <v>0</v>
      </c>
      <c r="O1099" s="9">
        <f t="shared" si="104"/>
        <v>0</v>
      </c>
      <c r="P1099" s="9">
        <f t="shared" si="105"/>
        <v>0</v>
      </c>
    </row>
    <row r="1100" spans="5:16">
      <c r="E1100" s="2">
        <f t="shared" si="106"/>
        <v>273.14999999999998</v>
      </c>
      <c r="F1100" s="2">
        <v>1075</v>
      </c>
      <c r="G1100" s="2">
        <f t="shared" si="107"/>
        <v>311.14999999999998</v>
      </c>
      <c r="H1100" s="9">
        <v>789</v>
      </c>
      <c r="I1100" s="9">
        <v>772</v>
      </c>
      <c r="J1100" s="78">
        <v>793.42149532710289</v>
      </c>
      <c r="K1100" s="9">
        <f t="shared" si="102"/>
        <v>775.57577954520855</v>
      </c>
      <c r="L1100" s="9">
        <v>2000</v>
      </c>
      <c r="M1100" s="9">
        <v>2000</v>
      </c>
      <c r="N1100" s="9">
        <f t="shared" si="103"/>
        <v>0</v>
      </c>
      <c r="O1100" s="9">
        <f t="shared" si="104"/>
        <v>0</v>
      </c>
      <c r="P1100" s="9">
        <f t="shared" si="105"/>
        <v>0</v>
      </c>
    </row>
    <row r="1101" spans="5:16">
      <c r="E1101" s="2">
        <f t="shared" si="106"/>
        <v>273.14999999999998</v>
      </c>
      <c r="F1101" s="2">
        <v>1076</v>
      </c>
      <c r="G1101" s="2">
        <f t="shared" si="107"/>
        <v>311.14999999999998</v>
      </c>
      <c r="H1101" s="9">
        <v>789</v>
      </c>
      <c r="I1101" s="9">
        <v>772</v>
      </c>
      <c r="J1101" s="78">
        <v>793.42149532710289</v>
      </c>
      <c r="K1101" s="9">
        <f t="shared" si="102"/>
        <v>775.57688527284392</v>
      </c>
      <c r="L1101" s="9">
        <v>2000</v>
      </c>
      <c r="M1101" s="9">
        <v>2000</v>
      </c>
      <c r="N1101" s="9">
        <f t="shared" si="103"/>
        <v>0</v>
      </c>
      <c r="O1101" s="9">
        <f t="shared" si="104"/>
        <v>0</v>
      </c>
      <c r="P1101" s="9">
        <f t="shared" si="105"/>
        <v>0</v>
      </c>
    </row>
    <row r="1102" spans="5:16">
      <c r="E1102" s="2">
        <f t="shared" si="106"/>
        <v>273.14999999999998</v>
      </c>
      <c r="F1102" s="2">
        <v>1077</v>
      </c>
      <c r="G1102" s="2">
        <f t="shared" si="107"/>
        <v>311.14999999999998</v>
      </c>
      <c r="H1102" s="9">
        <v>789</v>
      </c>
      <c r="I1102" s="9">
        <v>772</v>
      </c>
      <c r="J1102" s="78">
        <v>793.42149532710289</v>
      </c>
      <c r="K1102" s="9">
        <f t="shared" si="102"/>
        <v>775.57798811289649</v>
      </c>
      <c r="L1102" s="9">
        <v>2000</v>
      </c>
      <c r="M1102" s="9">
        <v>2000</v>
      </c>
      <c r="N1102" s="9">
        <f t="shared" si="103"/>
        <v>0</v>
      </c>
      <c r="O1102" s="9">
        <f t="shared" si="104"/>
        <v>0</v>
      </c>
      <c r="P1102" s="9">
        <f t="shared" si="105"/>
        <v>0</v>
      </c>
    </row>
    <row r="1103" spans="5:16">
      <c r="E1103" s="2">
        <f t="shared" si="106"/>
        <v>273.14999999999998</v>
      </c>
      <c r="F1103" s="2">
        <v>1078</v>
      </c>
      <c r="G1103" s="2">
        <f t="shared" si="107"/>
        <v>311.14999999999998</v>
      </c>
      <c r="H1103" s="9">
        <v>789</v>
      </c>
      <c r="I1103" s="9">
        <v>772</v>
      </c>
      <c r="J1103" s="78">
        <v>793.42149532710289</v>
      </c>
      <c r="K1103" s="9">
        <f t="shared" si="102"/>
        <v>775.57908807666274</v>
      </c>
      <c r="L1103" s="9">
        <v>2000</v>
      </c>
      <c r="M1103" s="9">
        <v>2000</v>
      </c>
      <c r="N1103" s="9">
        <f t="shared" si="103"/>
        <v>0</v>
      </c>
      <c r="O1103" s="9">
        <f t="shared" si="104"/>
        <v>0</v>
      </c>
      <c r="P1103" s="9">
        <f t="shared" si="105"/>
        <v>0</v>
      </c>
    </row>
    <row r="1104" spans="5:16">
      <c r="E1104" s="2">
        <f t="shared" si="106"/>
        <v>273.14999999999998</v>
      </c>
      <c r="F1104" s="2">
        <v>1079</v>
      </c>
      <c r="G1104" s="2">
        <f t="shared" si="107"/>
        <v>311.14999999999998</v>
      </c>
      <c r="H1104" s="9">
        <v>789</v>
      </c>
      <c r="I1104" s="9">
        <v>772</v>
      </c>
      <c r="J1104" s="78">
        <v>793.42149532710289</v>
      </c>
      <c r="K1104" s="9">
        <f t="shared" si="102"/>
        <v>775.58018517538051</v>
      </c>
      <c r="L1104" s="9">
        <v>2000</v>
      </c>
      <c r="M1104" s="9">
        <v>2000</v>
      </c>
      <c r="N1104" s="9">
        <f t="shared" si="103"/>
        <v>0</v>
      </c>
      <c r="O1104" s="9">
        <f t="shared" si="104"/>
        <v>0</v>
      </c>
      <c r="P1104" s="9">
        <f t="shared" si="105"/>
        <v>0</v>
      </c>
    </row>
    <row r="1105" spans="5:16">
      <c r="E1105" s="2">
        <f t="shared" si="106"/>
        <v>273.14999999999998</v>
      </c>
      <c r="F1105" s="2">
        <v>1080</v>
      </c>
      <c r="G1105" s="2">
        <f t="shared" si="107"/>
        <v>311.14999999999998</v>
      </c>
      <c r="H1105" s="9">
        <v>789</v>
      </c>
      <c r="I1105" s="9">
        <v>772</v>
      </c>
      <c r="J1105" s="78">
        <v>793.42149532710289</v>
      </c>
      <c r="K1105" s="9">
        <f t="shared" si="102"/>
        <v>775.58127942022895</v>
      </c>
      <c r="L1105" s="9">
        <v>2000</v>
      </c>
      <c r="M1105" s="9">
        <v>2000</v>
      </c>
      <c r="N1105" s="9">
        <f t="shared" si="103"/>
        <v>0</v>
      </c>
      <c r="O1105" s="9">
        <f t="shared" si="104"/>
        <v>0</v>
      </c>
      <c r="P1105" s="9">
        <f t="shared" si="105"/>
        <v>0</v>
      </c>
    </row>
    <row r="1106" spans="5:16">
      <c r="E1106" s="2">
        <f t="shared" si="106"/>
        <v>273.14999999999998</v>
      </c>
      <c r="F1106" s="2">
        <v>1081</v>
      </c>
      <c r="G1106" s="2">
        <f t="shared" si="107"/>
        <v>311.14999999999998</v>
      </c>
      <c r="H1106" s="9">
        <v>789</v>
      </c>
      <c r="I1106" s="9">
        <v>772</v>
      </c>
      <c r="J1106" s="78">
        <v>793.42149532710289</v>
      </c>
      <c r="K1106" s="9">
        <f t="shared" si="102"/>
        <v>775.58237082232927</v>
      </c>
      <c r="L1106" s="9">
        <v>2000</v>
      </c>
      <c r="M1106" s="9">
        <v>2000</v>
      </c>
      <c r="N1106" s="9">
        <f t="shared" si="103"/>
        <v>0</v>
      </c>
      <c r="O1106" s="9">
        <f t="shared" si="104"/>
        <v>0</v>
      </c>
      <c r="P1106" s="9">
        <f t="shared" si="105"/>
        <v>0</v>
      </c>
    </row>
    <row r="1107" spans="5:16">
      <c r="E1107" s="2">
        <f t="shared" si="106"/>
        <v>273.14999999999998</v>
      </c>
      <c r="F1107" s="2">
        <v>1082</v>
      </c>
      <c r="G1107" s="2">
        <f t="shared" si="107"/>
        <v>311.14999999999998</v>
      </c>
      <c r="H1107" s="9">
        <v>789</v>
      </c>
      <c r="I1107" s="9">
        <v>772</v>
      </c>
      <c r="J1107" s="78">
        <v>793.42149532710289</v>
      </c>
      <c r="K1107" s="9">
        <f t="shared" si="102"/>
        <v>775.58345939274477</v>
      </c>
      <c r="L1107" s="9">
        <v>2000</v>
      </c>
      <c r="M1107" s="9">
        <v>2000</v>
      </c>
      <c r="N1107" s="9">
        <f t="shared" si="103"/>
        <v>0</v>
      </c>
      <c r="O1107" s="9">
        <f t="shared" si="104"/>
        <v>0</v>
      </c>
      <c r="P1107" s="9">
        <f t="shared" si="105"/>
        <v>0</v>
      </c>
    </row>
    <row r="1108" spans="5:16">
      <c r="E1108" s="2">
        <f t="shared" si="106"/>
        <v>273.14999999999998</v>
      </c>
      <c r="F1108" s="2">
        <v>1083</v>
      </c>
      <c r="G1108" s="2">
        <f t="shared" si="107"/>
        <v>311.14999999999998</v>
      </c>
      <c r="H1108" s="9">
        <v>789</v>
      </c>
      <c r="I1108" s="9">
        <v>772</v>
      </c>
      <c r="J1108" s="78">
        <v>793.42149532710289</v>
      </c>
      <c r="K1108" s="9">
        <f t="shared" si="102"/>
        <v>775.58454514248149</v>
      </c>
      <c r="L1108" s="9">
        <v>2000</v>
      </c>
      <c r="M1108" s="9">
        <v>2000</v>
      </c>
      <c r="N1108" s="9">
        <f t="shared" si="103"/>
        <v>0</v>
      </c>
      <c r="O1108" s="9">
        <f t="shared" si="104"/>
        <v>0</v>
      </c>
      <c r="P1108" s="9">
        <f t="shared" si="105"/>
        <v>0</v>
      </c>
    </row>
    <row r="1109" spans="5:16">
      <c r="E1109" s="2">
        <f t="shared" si="106"/>
        <v>273.14999999999998</v>
      </c>
      <c r="F1109" s="2">
        <v>1084</v>
      </c>
      <c r="G1109" s="2">
        <f t="shared" si="107"/>
        <v>311.14999999999998</v>
      </c>
      <c r="H1109" s="9">
        <v>789</v>
      </c>
      <c r="I1109" s="9">
        <v>772</v>
      </c>
      <c r="J1109" s="78">
        <v>793.42149532710289</v>
      </c>
      <c r="K1109" s="9">
        <f t="shared" si="102"/>
        <v>775.58562808248882</v>
      </c>
      <c r="L1109" s="9">
        <v>2000</v>
      </c>
      <c r="M1109" s="9">
        <v>2000</v>
      </c>
      <c r="N1109" s="9">
        <f t="shared" si="103"/>
        <v>0</v>
      </c>
      <c r="O1109" s="9">
        <f t="shared" si="104"/>
        <v>0</v>
      </c>
      <c r="P1109" s="9">
        <f t="shared" si="105"/>
        <v>0</v>
      </c>
    </row>
    <row r="1110" spans="5:16">
      <c r="E1110" s="2">
        <f t="shared" si="106"/>
        <v>273.14999999999998</v>
      </c>
      <c r="F1110" s="2">
        <v>1085</v>
      </c>
      <c r="G1110" s="2">
        <f t="shared" si="107"/>
        <v>311.14999999999998</v>
      </c>
      <c r="H1110" s="9">
        <v>789</v>
      </c>
      <c r="I1110" s="9">
        <v>772</v>
      </c>
      <c r="J1110" s="78">
        <v>793.42149532710289</v>
      </c>
      <c r="K1110" s="9">
        <f t="shared" si="102"/>
        <v>775.58670822365912</v>
      </c>
      <c r="L1110" s="9">
        <v>2000</v>
      </c>
      <c r="M1110" s="9">
        <v>2000</v>
      </c>
      <c r="N1110" s="9">
        <f t="shared" si="103"/>
        <v>0</v>
      </c>
      <c r="O1110" s="9">
        <f t="shared" si="104"/>
        <v>0</v>
      </c>
      <c r="P1110" s="9">
        <f t="shared" si="105"/>
        <v>0</v>
      </c>
    </row>
    <row r="1111" spans="5:16">
      <c r="E1111" s="2">
        <f t="shared" si="106"/>
        <v>273.14999999999998</v>
      </c>
      <c r="F1111" s="2">
        <v>1086</v>
      </c>
      <c r="G1111" s="2">
        <f t="shared" si="107"/>
        <v>311.14999999999998</v>
      </c>
      <c r="H1111" s="9">
        <v>789</v>
      </c>
      <c r="I1111" s="9">
        <v>772</v>
      </c>
      <c r="J1111" s="78">
        <v>793.42149532710289</v>
      </c>
      <c r="K1111" s="9">
        <f t="shared" si="102"/>
        <v>775.58778557682865</v>
      </c>
      <c r="L1111" s="9">
        <v>2000</v>
      </c>
      <c r="M1111" s="9">
        <v>2000</v>
      </c>
      <c r="N1111" s="9">
        <f t="shared" si="103"/>
        <v>0</v>
      </c>
      <c r="O1111" s="9">
        <f t="shared" si="104"/>
        <v>0</v>
      </c>
      <c r="P1111" s="9">
        <f t="shared" si="105"/>
        <v>0</v>
      </c>
    </row>
    <row r="1112" spans="5:16">
      <c r="E1112" s="2">
        <f t="shared" si="106"/>
        <v>273.14999999999998</v>
      </c>
      <c r="F1112" s="2">
        <v>1087</v>
      </c>
      <c r="G1112" s="2">
        <f t="shared" si="107"/>
        <v>311.14999999999998</v>
      </c>
      <c r="H1112" s="9">
        <v>789</v>
      </c>
      <c r="I1112" s="9">
        <v>772</v>
      </c>
      <c r="J1112" s="78">
        <v>793.42149532710289</v>
      </c>
      <c r="K1112" s="9">
        <f t="shared" si="102"/>
        <v>775.5888601527779</v>
      </c>
      <c r="L1112" s="9">
        <v>2000</v>
      </c>
      <c r="M1112" s="9">
        <v>2000</v>
      </c>
      <c r="N1112" s="9">
        <f t="shared" si="103"/>
        <v>0</v>
      </c>
      <c r="O1112" s="9">
        <f t="shared" si="104"/>
        <v>0</v>
      </c>
      <c r="P1112" s="9">
        <f t="shared" si="105"/>
        <v>0</v>
      </c>
    </row>
    <row r="1113" spans="5:16">
      <c r="E1113" s="2">
        <f t="shared" si="106"/>
        <v>273.14999999999998</v>
      </c>
      <c r="F1113" s="2">
        <v>1088</v>
      </c>
      <c r="G1113" s="2">
        <f t="shared" si="107"/>
        <v>311.14999999999998</v>
      </c>
      <c r="H1113" s="9">
        <v>789</v>
      </c>
      <c r="I1113" s="9">
        <v>772</v>
      </c>
      <c r="J1113" s="78">
        <v>793.42149532710289</v>
      </c>
      <c r="K1113" s="9">
        <f t="shared" si="102"/>
        <v>775.58993196223196</v>
      </c>
      <c r="L1113" s="9">
        <v>2000</v>
      </c>
      <c r="M1113" s="9">
        <v>2000</v>
      </c>
      <c r="N1113" s="9">
        <f t="shared" si="103"/>
        <v>0</v>
      </c>
      <c r="O1113" s="9">
        <f t="shared" si="104"/>
        <v>0</v>
      </c>
      <c r="P1113" s="9">
        <f t="shared" si="105"/>
        <v>0</v>
      </c>
    </row>
    <row r="1114" spans="5:16">
      <c r="E1114" s="2">
        <f t="shared" si="106"/>
        <v>273.14999999999998</v>
      </c>
      <c r="F1114" s="2">
        <v>1089</v>
      </c>
      <c r="G1114" s="2">
        <f t="shared" si="107"/>
        <v>311.14999999999998</v>
      </c>
      <c r="H1114" s="9">
        <v>789</v>
      </c>
      <c r="I1114" s="9">
        <v>772</v>
      </c>
      <c r="J1114" s="78">
        <v>793.42149532710289</v>
      </c>
      <c r="K1114" s="9">
        <f t="shared" si="102"/>
        <v>775.59100101586034</v>
      </c>
      <c r="L1114" s="9">
        <v>2000</v>
      </c>
      <c r="M1114" s="9">
        <v>2000</v>
      </c>
      <c r="N1114" s="9">
        <f t="shared" si="103"/>
        <v>0</v>
      </c>
      <c r="O1114" s="9">
        <f t="shared" si="104"/>
        <v>0</v>
      </c>
      <c r="P1114" s="9">
        <f t="shared" si="105"/>
        <v>0</v>
      </c>
    </row>
    <row r="1115" spans="5:16">
      <c r="E1115" s="2">
        <f t="shared" si="106"/>
        <v>273.14999999999998</v>
      </c>
      <c r="F1115" s="2">
        <v>1090</v>
      </c>
      <c r="G1115" s="2">
        <f t="shared" si="107"/>
        <v>311.14999999999998</v>
      </c>
      <c r="H1115" s="9">
        <v>789</v>
      </c>
      <c r="I1115" s="9">
        <v>772</v>
      </c>
      <c r="J1115" s="78">
        <v>793.42149532710289</v>
      </c>
      <c r="K1115" s="9">
        <f t="shared" si="102"/>
        <v>775.59206732427822</v>
      </c>
      <c r="L1115" s="9">
        <v>2000</v>
      </c>
      <c r="M1115" s="9">
        <v>2000</v>
      </c>
      <c r="N1115" s="9">
        <f t="shared" si="103"/>
        <v>0</v>
      </c>
      <c r="O1115" s="9">
        <f t="shared" si="104"/>
        <v>0</v>
      </c>
      <c r="P1115" s="9">
        <f t="shared" si="105"/>
        <v>0</v>
      </c>
    </row>
    <row r="1116" spans="5:16">
      <c r="E1116" s="2">
        <f t="shared" si="106"/>
        <v>273.14999999999998</v>
      </c>
      <c r="F1116" s="2">
        <v>1091</v>
      </c>
      <c r="G1116" s="2">
        <f t="shared" si="107"/>
        <v>311.14999999999998</v>
      </c>
      <c r="H1116" s="9">
        <v>789</v>
      </c>
      <c r="I1116" s="9">
        <v>772</v>
      </c>
      <c r="J1116" s="78">
        <v>793.42149532710289</v>
      </c>
      <c r="K1116" s="9">
        <f t="shared" si="102"/>
        <v>775.59313089804607</v>
      </c>
      <c r="L1116" s="9">
        <v>2000</v>
      </c>
      <c r="M1116" s="9">
        <v>2000</v>
      </c>
      <c r="N1116" s="9">
        <f t="shared" si="103"/>
        <v>0</v>
      </c>
      <c r="O1116" s="9">
        <f t="shared" si="104"/>
        <v>0</v>
      </c>
      <c r="P1116" s="9">
        <f t="shared" si="105"/>
        <v>0</v>
      </c>
    </row>
    <row r="1117" spans="5:16">
      <c r="E1117" s="2">
        <f t="shared" si="106"/>
        <v>273.14999999999998</v>
      </c>
      <c r="F1117" s="2">
        <v>1092</v>
      </c>
      <c r="G1117" s="2">
        <f t="shared" si="107"/>
        <v>311.14999999999998</v>
      </c>
      <c r="H1117" s="9">
        <v>789</v>
      </c>
      <c r="I1117" s="9">
        <v>772</v>
      </c>
      <c r="J1117" s="78">
        <v>793.42149532710289</v>
      </c>
      <c r="K1117" s="9">
        <f t="shared" si="102"/>
        <v>775.59419174767027</v>
      </c>
      <c r="L1117" s="9">
        <v>2000</v>
      </c>
      <c r="M1117" s="9">
        <v>2000</v>
      </c>
      <c r="N1117" s="9">
        <f t="shared" si="103"/>
        <v>0</v>
      </c>
      <c r="O1117" s="9">
        <f t="shared" si="104"/>
        <v>0</v>
      </c>
      <c r="P1117" s="9">
        <f t="shared" si="105"/>
        <v>0</v>
      </c>
    </row>
    <row r="1118" spans="5:16">
      <c r="E1118" s="2">
        <f t="shared" si="106"/>
        <v>273.14999999999998</v>
      </c>
      <c r="F1118" s="2">
        <v>1093</v>
      </c>
      <c r="G1118" s="2">
        <f t="shared" si="107"/>
        <v>311.14999999999998</v>
      </c>
      <c r="H1118" s="9">
        <v>789</v>
      </c>
      <c r="I1118" s="9">
        <v>772</v>
      </c>
      <c r="J1118" s="78">
        <v>793.42149532710289</v>
      </c>
      <c r="K1118" s="9">
        <f t="shared" si="102"/>
        <v>775.59524988360351</v>
      </c>
      <c r="L1118" s="9">
        <v>2000</v>
      </c>
      <c r="M1118" s="9">
        <v>2000</v>
      </c>
      <c r="N1118" s="9">
        <f t="shared" si="103"/>
        <v>0</v>
      </c>
      <c r="O1118" s="9">
        <f t="shared" si="104"/>
        <v>0</v>
      </c>
      <c r="P1118" s="9">
        <f t="shared" si="105"/>
        <v>0</v>
      </c>
    </row>
    <row r="1119" spans="5:16">
      <c r="E1119" s="2">
        <f t="shared" si="106"/>
        <v>273.14999999999998</v>
      </c>
      <c r="F1119" s="2">
        <v>1094</v>
      </c>
      <c r="G1119" s="2">
        <f t="shared" si="107"/>
        <v>311.14999999999998</v>
      </c>
      <c r="H1119" s="9">
        <v>789</v>
      </c>
      <c r="I1119" s="9">
        <v>772</v>
      </c>
      <c r="J1119" s="78">
        <v>793.42149532710289</v>
      </c>
      <c r="K1119" s="9">
        <f t="shared" si="102"/>
        <v>775.59630531624509</v>
      </c>
      <c r="L1119" s="9">
        <v>2000</v>
      </c>
      <c r="M1119" s="9">
        <v>2000</v>
      </c>
      <c r="N1119" s="9">
        <f t="shared" si="103"/>
        <v>0</v>
      </c>
      <c r="O1119" s="9">
        <f t="shared" si="104"/>
        <v>0</v>
      </c>
      <c r="P1119" s="9">
        <f t="shared" si="105"/>
        <v>0</v>
      </c>
    </row>
    <row r="1120" spans="5:16">
      <c r="E1120" s="2">
        <f t="shared" si="106"/>
        <v>273.14999999999998</v>
      </c>
      <c r="F1120" s="2">
        <v>1095</v>
      </c>
      <c r="G1120" s="2">
        <f t="shared" si="107"/>
        <v>311.14999999999998</v>
      </c>
      <c r="H1120" s="9">
        <v>789</v>
      </c>
      <c r="I1120" s="9">
        <v>772</v>
      </c>
      <c r="J1120" s="78">
        <v>793.42149532710289</v>
      </c>
      <c r="K1120" s="9">
        <f t="shared" si="102"/>
        <v>775.5973580559413</v>
      </c>
      <c r="L1120" s="9">
        <v>2000</v>
      </c>
      <c r="M1120" s="9">
        <v>2000</v>
      </c>
      <c r="N1120" s="9">
        <f t="shared" si="103"/>
        <v>0</v>
      </c>
      <c r="O1120" s="9">
        <f t="shared" si="104"/>
        <v>0</v>
      </c>
      <c r="P1120" s="9">
        <f t="shared" si="105"/>
        <v>0</v>
      </c>
    </row>
    <row r="1121" spans="5:16">
      <c r="E1121" s="2">
        <f t="shared" si="106"/>
        <v>273.14999999999998</v>
      </c>
      <c r="F1121" s="2">
        <v>1096</v>
      </c>
      <c r="G1121" s="2">
        <f t="shared" si="107"/>
        <v>311.14999999999998</v>
      </c>
      <c r="H1121" s="9">
        <v>789</v>
      </c>
      <c r="I1121" s="9">
        <v>772</v>
      </c>
      <c r="J1121" s="78">
        <v>793.42149532710289</v>
      </c>
      <c r="K1121" s="9">
        <f t="shared" si="102"/>
        <v>775.59840811298557</v>
      </c>
      <c r="L1121" s="9">
        <v>2000</v>
      </c>
      <c r="M1121" s="9">
        <v>2000</v>
      </c>
      <c r="N1121" s="9">
        <f t="shared" si="103"/>
        <v>0</v>
      </c>
      <c r="O1121" s="9">
        <f t="shared" si="104"/>
        <v>0</v>
      </c>
      <c r="P1121" s="9">
        <f t="shared" si="105"/>
        <v>0</v>
      </c>
    </row>
    <row r="1122" spans="5:16">
      <c r="E1122" s="2">
        <f t="shared" si="106"/>
        <v>273.14999999999998</v>
      </c>
      <c r="F1122" s="2">
        <v>1097</v>
      </c>
      <c r="G1122" s="2">
        <f t="shared" si="107"/>
        <v>311.14999999999998</v>
      </c>
      <c r="H1122" s="9">
        <v>789</v>
      </c>
      <c r="I1122" s="9">
        <v>772</v>
      </c>
      <c r="J1122" s="78">
        <v>793.42149532710289</v>
      </c>
      <c r="K1122" s="9">
        <f t="shared" si="102"/>
        <v>775.59945549761892</v>
      </c>
      <c r="L1122" s="9">
        <v>2000</v>
      </c>
      <c r="M1122" s="9">
        <v>2000</v>
      </c>
      <c r="N1122" s="9">
        <f t="shared" si="103"/>
        <v>0</v>
      </c>
      <c r="O1122" s="9">
        <f t="shared" si="104"/>
        <v>0</v>
      </c>
      <c r="P1122" s="9">
        <f t="shared" si="105"/>
        <v>0</v>
      </c>
    </row>
    <row r="1123" spans="5:16">
      <c r="E1123" s="2">
        <f t="shared" si="106"/>
        <v>273.14999999999998</v>
      </c>
      <c r="F1123" s="2">
        <v>1098</v>
      </c>
      <c r="G1123" s="2">
        <f t="shared" si="107"/>
        <v>311.14999999999998</v>
      </c>
      <c r="H1123" s="9">
        <v>789</v>
      </c>
      <c r="I1123" s="9">
        <v>772</v>
      </c>
      <c r="J1123" s="78">
        <v>793.42149532710289</v>
      </c>
      <c r="K1123" s="9">
        <f t="shared" si="102"/>
        <v>775.60050022003043</v>
      </c>
      <c r="L1123" s="9">
        <v>2000</v>
      </c>
      <c r="M1123" s="9">
        <v>2000</v>
      </c>
      <c r="N1123" s="9">
        <f t="shared" si="103"/>
        <v>0</v>
      </c>
      <c r="O1123" s="9">
        <f t="shared" si="104"/>
        <v>0</v>
      </c>
      <c r="P1123" s="9">
        <f t="shared" si="105"/>
        <v>0</v>
      </c>
    </row>
    <row r="1124" spans="5:16">
      <c r="E1124" s="2">
        <f t="shared" si="106"/>
        <v>273.14999999999998</v>
      </c>
      <c r="F1124" s="2">
        <v>1099</v>
      </c>
      <c r="G1124" s="2">
        <f t="shared" si="107"/>
        <v>311.14999999999998</v>
      </c>
      <c r="H1124" s="9">
        <v>789</v>
      </c>
      <c r="I1124" s="9">
        <v>772</v>
      </c>
      <c r="J1124" s="78">
        <v>793.42149532710289</v>
      </c>
      <c r="K1124" s="9">
        <f t="shared" si="102"/>
        <v>775.60154229035732</v>
      </c>
      <c r="L1124" s="9">
        <v>2000</v>
      </c>
      <c r="M1124" s="9">
        <v>2000</v>
      </c>
      <c r="N1124" s="9">
        <f t="shared" si="103"/>
        <v>0</v>
      </c>
      <c r="O1124" s="9">
        <f t="shared" si="104"/>
        <v>0</v>
      </c>
      <c r="P1124" s="9">
        <f t="shared" si="105"/>
        <v>0</v>
      </c>
    </row>
    <row r="1125" spans="5:16">
      <c r="E1125" s="2">
        <f t="shared" si="106"/>
        <v>273.14999999999998</v>
      </c>
      <c r="F1125" s="2">
        <v>1100</v>
      </c>
      <c r="G1125" s="2">
        <f t="shared" si="107"/>
        <v>311.14999999999998</v>
      </c>
      <c r="H1125" s="9">
        <v>789</v>
      </c>
      <c r="I1125" s="9">
        <v>772</v>
      </c>
      <c r="J1125" s="78">
        <v>793.42149532710289</v>
      </c>
      <c r="K1125" s="9">
        <f t="shared" si="102"/>
        <v>775.60258171868554</v>
      </c>
      <c r="L1125" s="9">
        <v>2000</v>
      </c>
      <c r="M1125" s="9">
        <v>2000</v>
      </c>
      <c r="N1125" s="9">
        <f t="shared" si="103"/>
        <v>0</v>
      </c>
      <c r="O1125" s="9">
        <f t="shared" si="104"/>
        <v>0</v>
      </c>
      <c r="P1125" s="9">
        <f t="shared" si="105"/>
        <v>0</v>
      </c>
    </row>
    <row r="1126" spans="5:16">
      <c r="E1126" s="2">
        <f t="shared" si="106"/>
        <v>273.14999999999998</v>
      </c>
      <c r="F1126" s="2">
        <v>1101</v>
      </c>
      <c r="G1126" s="2">
        <f t="shared" si="107"/>
        <v>311.14999999999998</v>
      </c>
      <c r="H1126" s="9">
        <v>789</v>
      </c>
      <c r="I1126" s="9">
        <v>772</v>
      </c>
      <c r="J1126" s="78">
        <v>793.42149532710289</v>
      </c>
      <c r="K1126" s="9">
        <f t="shared" si="102"/>
        <v>775.60361851505002</v>
      </c>
      <c r="L1126" s="9">
        <v>2000</v>
      </c>
      <c r="M1126" s="9">
        <v>2000</v>
      </c>
      <c r="N1126" s="9">
        <f t="shared" si="103"/>
        <v>0</v>
      </c>
      <c r="O1126" s="9">
        <f t="shared" si="104"/>
        <v>0</v>
      </c>
      <c r="P1126" s="9">
        <f t="shared" si="105"/>
        <v>0</v>
      </c>
    </row>
    <row r="1127" spans="5:16">
      <c r="E1127" s="2">
        <f t="shared" si="106"/>
        <v>273.14999999999998</v>
      </c>
      <c r="F1127" s="2">
        <v>1102</v>
      </c>
      <c r="G1127" s="2">
        <f t="shared" si="107"/>
        <v>311.14999999999998</v>
      </c>
      <c r="H1127" s="9">
        <v>789</v>
      </c>
      <c r="I1127" s="9">
        <v>772</v>
      </c>
      <c r="J1127" s="78">
        <v>793.42149532710289</v>
      </c>
      <c r="K1127" s="9">
        <f t="shared" si="102"/>
        <v>775.6046526894346</v>
      </c>
      <c r="L1127" s="9">
        <v>2000</v>
      </c>
      <c r="M1127" s="9">
        <v>2000</v>
      </c>
      <c r="N1127" s="9">
        <f t="shared" si="103"/>
        <v>0</v>
      </c>
      <c r="O1127" s="9">
        <f t="shared" si="104"/>
        <v>0</v>
      </c>
      <c r="P1127" s="9">
        <f t="shared" si="105"/>
        <v>0</v>
      </c>
    </row>
    <row r="1128" spans="5:16">
      <c r="E1128" s="2">
        <f t="shared" si="106"/>
        <v>273.14999999999998</v>
      </c>
      <c r="F1128" s="2">
        <v>1103</v>
      </c>
      <c r="G1128" s="2">
        <f t="shared" si="107"/>
        <v>311.14999999999998</v>
      </c>
      <c r="H1128" s="9">
        <v>789</v>
      </c>
      <c r="I1128" s="9">
        <v>772</v>
      </c>
      <c r="J1128" s="78">
        <v>793.42149532710289</v>
      </c>
      <c r="K1128" s="9">
        <f t="shared" si="102"/>
        <v>775.60568425177291</v>
      </c>
      <c r="L1128" s="9">
        <v>2000</v>
      </c>
      <c r="M1128" s="9">
        <v>2000</v>
      </c>
      <c r="N1128" s="9">
        <f t="shared" si="103"/>
        <v>0</v>
      </c>
      <c r="O1128" s="9">
        <f t="shared" si="104"/>
        <v>0</v>
      </c>
      <c r="P1128" s="9">
        <f t="shared" si="105"/>
        <v>0</v>
      </c>
    </row>
    <row r="1129" spans="5:16">
      <c r="E1129" s="2">
        <f t="shared" si="106"/>
        <v>273.14999999999998</v>
      </c>
      <c r="F1129" s="2">
        <v>1104</v>
      </c>
      <c r="G1129" s="2">
        <f t="shared" si="107"/>
        <v>311.14999999999998</v>
      </c>
      <c r="H1129" s="9">
        <v>789</v>
      </c>
      <c r="I1129" s="9">
        <v>772</v>
      </c>
      <c r="J1129" s="78">
        <v>793.42149532710289</v>
      </c>
      <c r="K1129" s="9">
        <f t="shared" si="102"/>
        <v>775.60671321194866</v>
      </c>
      <c r="L1129" s="9">
        <v>2000</v>
      </c>
      <c r="M1129" s="9">
        <v>2000</v>
      </c>
      <c r="N1129" s="9">
        <f t="shared" si="103"/>
        <v>0</v>
      </c>
      <c r="O1129" s="9">
        <f t="shared" si="104"/>
        <v>0</v>
      </c>
      <c r="P1129" s="9">
        <f t="shared" si="105"/>
        <v>0</v>
      </c>
    </row>
    <row r="1130" spans="5:16">
      <c r="E1130" s="2">
        <f t="shared" si="106"/>
        <v>273.14999999999998</v>
      </c>
      <c r="F1130" s="2">
        <v>1105</v>
      </c>
      <c r="G1130" s="2">
        <f t="shared" si="107"/>
        <v>311.14999999999998</v>
      </c>
      <c r="H1130" s="9">
        <v>789</v>
      </c>
      <c r="I1130" s="9">
        <v>772</v>
      </c>
      <c r="J1130" s="78">
        <v>793.42149532710289</v>
      </c>
      <c r="K1130" s="9">
        <f t="shared" si="102"/>
        <v>775.60773957979541</v>
      </c>
      <c r="L1130" s="9">
        <v>2000</v>
      </c>
      <c r="M1130" s="9">
        <v>2000</v>
      </c>
      <c r="N1130" s="9">
        <f t="shared" si="103"/>
        <v>0</v>
      </c>
      <c r="O1130" s="9">
        <f t="shared" si="104"/>
        <v>0</v>
      </c>
      <c r="P1130" s="9">
        <f t="shared" si="105"/>
        <v>0</v>
      </c>
    </row>
    <row r="1131" spans="5:16">
      <c r="E1131" s="2">
        <f t="shared" si="106"/>
        <v>273.14999999999998</v>
      </c>
      <c r="F1131" s="2">
        <v>1106</v>
      </c>
      <c r="G1131" s="2">
        <f t="shared" si="107"/>
        <v>311.14999999999998</v>
      </c>
      <c r="H1131" s="9">
        <v>789</v>
      </c>
      <c r="I1131" s="9">
        <v>772</v>
      </c>
      <c r="J1131" s="78">
        <v>793.42149532710289</v>
      </c>
      <c r="K1131" s="9">
        <f t="shared" si="102"/>
        <v>775.6087633650975</v>
      </c>
      <c r="L1131" s="9">
        <v>2000</v>
      </c>
      <c r="M1131" s="9">
        <v>2000</v>
      </c>
      <c r="N1131" s="9">
        <f t="shared" si="103"/>
        <v>0</v>
      </c>
      <c r="O1131" s="9">
        <f t="shared" si="104"/>
        <v>0</v>
      </c>
      <c r="P1131" s="9">
        <f t="shared" si="105"/>
        <v>0</v>
      </c>
    </row>
    <row r="1132" spans="5:16">
      <c r="E1132" s="2">
        <f t="shared" si="106"/>
        <v>273.14999999999998</v>
      </c>
      <c r="F1132" s="2">
        <v>1107</v>
      </c>
      <c r="G1132" s="2">
        <f t="shared" si="107"/>
        <v>311.14999999999998</v>
      </c>
      <c r="H1132" s="9">
        <v>789</v>
      </c>
      <c r="I1132" s="9">
        <v>772</v>
      </c>
      <c r="J1132" s="78">
        <v>793.42149532710289</v>
      </c>
      <c r="K1132" s="9">
        <f t="shared" si="102"/>
        <v>775.60978457758983</v>
      </c>
      <c r="L1132" s="9">
        <v>2000</v>
      </c>
      <c r="M1132" s="9">
        <v>2000</v>
      </c>
      <c r="N1132" s="9">
        <f t="shared" si="103"/>
        <v>0</v>
      </c>
      <c r="O1132" s="9">
        <f t="shared" si="104"/>
        <v>0</v>
      </c>
      <c r="P1132" s="9">
        <f t="shared" si="105"/>
        <v>0</v>
      </c>
    </row>
    <row r="1133" spans="5:16">
      <c r="E1133" s="2">
        <f t="shared" si="106"/>
        <v>273.14999999999998</v>
      </c>
      <c r="F1133" s="2">
        <v>1108</v>
      </c>
      <c r="G1133" s="2">
        <f t="shared" si="107"/>
        <v>311.14999999999998</v>
      </c>
      <c r="H1133" s="9">
        <v>789</v>
      </c>
      <c r="I1133" s="9">
        <v>772</v>
      </c>
      <c r="J1133" s="78">
        <v>793.42149532710289</v>
      </c>
      <c r="K1133" s="9">
        <f t="shared" si="102"/>
        <v>775.61080322695852</v>
      </c>
      <c r="L1133" s="9">
        <v>2000</v>
      </c>
      <c r="M1133" s="9">
        <v>2000</v>
      </c>
      <c r="N1133" s="9">
        <f t="shared" si="103"/>
        <v>0</v>
      </c>
      <c r="O1133" s="9">
        <f t="shared" si="104"/>
        <v>0</v>
      </c>
      <c r="P1133" s="9">
        <f t="shared" si="105"/>
        <v>0</v>
      </c>
    </row>
    <row r="1134" spans="5:16">
      <c r="E1134" s="2">
        <f t="shared" si="106"/>
        <v>273.14999999999998</v>
      </c>
      <c r="F1134" s="2">
        <v>1109</v>
      </c>
      <c r="G1134" s="2">
        <f t="shared" si="107"/>
        <v>311.14999999999998</v>
      </c>
      <c r="H1134" s="9">
        <v>789</v>
      </c>
      <c r="I1134" s="9">
        <v>772</v>
      </c>
      <c r="J1134" s="78">
        <v>793.42149532710289</v>
      </c>
      <c r="K1134" s="9">
        <f t="shared" si="102"/>
        <v>775.61181932284148</v>
      </c>
      <c r="L1134" s="9">
        <v>2000</v>
      </c>
      <c r="M1134" s="9">
        <v>2000</v>
      </c>
      <c r="N1134" s="9">
        <f t="shared" si="103"/>
        <v>0</v>
      </c>
      <c r="O1134" s="9">
        <f t="shared" si="104"/>
        <v>0</v>
      </c>
      <c r="P1134" s="9">
        <f t="shared" si="105"/>
        <v>0</v>
      </c>
    </row>
    <row r="1135" spans="5:16">
      <c r="E1135" s="2">
        <f t="shared" si="106"/>
        <v>273.14999999999998</v>
      </c>
      <c r="F1135" s="2">
        <v>1110</v>
      </c>
      <c r="G1135" s="2">
        <f t="shared" si="107"/>
        <v>311.14999999999998</v>
      </c>
      <c r="H1135" s="9">
        <v>789</v>
      </c>
      <c r="I1135" s="9">
        <v>772</v>
      </c>
      <c r="J1135" s="78">
        <v>793.42149532710289</v>
      </c>
      <c r="K1135" s="9">
        <f t="shared" si="102"/>
        <v>775.61283287482775</v>
      </c>
      <c r="L1135" s="9">
        <v>2000</v>
      </c>
      <c r="M1135" s="9">
        <v>2000</v>
      </c>
      <c r="N1135" s="9">
        <f t="shared" si="103"/>
        <v>0</v>
      </c>
      <c r="O1135" s="9">
        <f t="shared" si="104"/>
        <v>0</v>
      </c>
      <c r="P1135" s="9">
        <f t="shared" si="105"/>
        <v>0</v>
      </c>
    </row>
    <row r="1136" spans="5:16">
      <c r="E1136" s="2">
        <f t="shared" si="106"/>
        <v>273.14999999999998</v>
      </c>
      <c r="F1136" s="2">
        <v>1111</v>
      </c>
      <c r="G1136" s="2">
        <f t="shared" si="107"/>
        <v>311.14999999999998</v>
      </c>
      <c r="H1136" s="9">
        <v>789</v>
      </c>
      <c r="I1136" s="9">
        <v>772</v>
      </c>
      <c r="J1136" s="78">
        <v>793.42149532710289</v>
      </c>
      <c r="K1136" s="9">
        <f t="shared" si="102"/>
        <v>775.61384389245893</v>
      </c>
      <c r="L1136" s="9">
        <v>2000</v>
      </c>
      <c r="M1136" s="9">
        <v>2000</v>
      </c>
      <c r="N1136" s="9">
        <f t="shared" si="103"/>
        <v>0</v>
      </c>
      <c r="O1136" s="9">
        <f t="shared" si="104"/>
        <v>0</v>
      </c>
      <c r="P1136" s="9">
        <f t="shared" si="105"/>
        <v>0</v>
      </c>
    </row>
    <row r="1137" spans="5:16">
      <c r="E1137" s="2">
        <f t="shared" si="106"/>
        <v>273.14999999999998</v>
      </c>
      <c r="F1137" s="2">
        <v>1112</v>
      </c>
      <c r="G1137" s="2">
        <f t="shared" si="107"/>
        <v>311.14999999999998</v>
      </c>
      <c r="H1137" s="9">
        <v>789</v>
      </c>
      <c r="I1137" s="9">
        <v>772</v>
      </c>
      <c r="J1137" s="78">
        <v>793.42149532710289</v>
      </c>
      <c r="K1137" s="9">
        <f t="shared" si="102"/>
        <v>775.61485238522869</v>
      </c>
      <c r="L1137" s="9">
        <v>2000</v>
      </c>
      <c r="M1137" s="9">
        <v>2000</v>
      </c>
      <c r="N1137" s="9">
        <f t="shared" si="103"/>
        <v>0</v>
      </c>
      <c r="O1137" s="9">
        <f t="shared" si="104"/>
        <v>0</v>
      </c>
      <c r="P1137" s="9">
        <f t="shared" si="105"/>
        <v>0</v>
      </c>
    </row>
    <row r="1138" spans="5:16">
      <c r="E1138" s="2">
        <f t="shared" si="106"/>
        <v>273.14999999999998</v>
      </c>
      <c r="F1138" s="2">
        <v>1113</v>
      </c>
      <c r="G1138" s="2">
        <f t="shared" si="107"/>
        <v>311.14999999999998</v>
      </c>
      <c r="H1138" s="9">
        <v>789</v>
      </c>
      <c r="I1138" s="9">
        <v>772</v>
      </c>
      <c r="J1138" s="78">
        <v>793.42149532710289</v>
      </c>
      <c r="K1138" s="9">
        <f t="shared" si="102"/>
        <v>775.61585836258337</v>
      </c>
      <c r="L1138" s="9">
        <v>2000</v>
      </c>
      <c r="M1138" s="9">
        <v>2000</v>
      </c>
      <c r="N1138" s="9">
        <f t="shared" si="103"/>
        <v>0</v>
      </c>
      <c r="O1138" s="9">
        <f t="shared" si="104"/>
        <v>0</v>
      </c>
      <c r="P1138" s="9">
        <f t="shared" si="105"/>
        <v>0</v>
      </c>
    </row>
    <row r="1139" spans="5:16">
      <c r="E1139" s="2">
        <f t="shared" si="106"/>
        <v>273.14999999999998</v>
      </c>
      <c r="F1139" s="2">
        <v>1114</v>
      </c>
      <c r="G1139" s="2">
        <f t="shared" si="107"/>
        <v>311.14999999999998</v>
      </c>
      <c r="H1139" s="9">
        <v>789</v>
      </c>
      <c r="I1139" s="9">
        <v>772</v>
      </c>
      <c r="J1139" s="78">
        <v>793.42149532710289</v>
      </c>
      <c r="K1139" s="9">
        <f t="shared" si="102"/>
        <v>775.61686183392237</v>
      </c>
      <c r="L1139" s="9">
        <v>2000</v>
      </c>
      <c r="M1139" s="9">
        <v>2000</v>
      </c>
      <c r="N1139" s="9">
        <f t="shared" si="103"/>
        <v>0</v>
      </c>
      <c r="O1139" s="9">
        <f t="shared" si="104"/>
        <v>0</v>
      </c>
      <c r="P1139" s="9">
        <f t="shared" si="105"/>
        <v>0</v>
      </c>
    </row>
    <row r="1140" spans="5:16">
      <c r="E1140" s="2">
        <f t="shared" si="106"/>
        <v>273.14999999999998</v>
      </c>
      <c r="F1140" s="2">
        <v>1115</v>
      </c>
      <c r="G1140" s="2">
        <f t="shared" si="107"/>
        <v>311.14999999999998</v>
      </c>
      <c r="H1140" s="9">
        <v>789</v>
      </c>
      <c r="I1140" s="9">
        <v>772</v>
      </c>
      <c r="J1140" s="78">
        <v>793.42149532710289</v>
      </c>
      <c r="K1140" s="9">
        <f t="shared" si="102"/>
        <v>775.61786280859815</v>
      </c>
      <c r="L1140" s="9">
        <v>2000</v>
      </c>
      <c r="M1140" s="9">
        <v>2000</v>
      </c>
      <c r="N1140" s="9">
        <f t="shared" si="103"/>
        <v>0</v>
      </c>
      <c r="O1140" s="9">
        <f t="shared" si="104"/>
        <v>0</v>
      </c>
      <c r="P1140" s="9">
        <f t="shared" si="105"/>
        <v>0</v>
      </c>
    </row>
    <row r="1141" spans="5:16">
      <c r="E1141" s="2">
        <f t="shared" si="106"/>
        <v>273.14999999999998</v>
      </c>
      <c r="F1141" s="2">
        <v>1116</v>
      </c>
      <c r="G1141" s="2">
        <f t="shared" si="107"/>
        <v>311.14999999999998</v>
      </c>
      <c r="H1141" s="9">
        <v>789</v>
      </c>
      <c r="I1141" s="9">
        <v>772</v>
      </c>
      <c r="J1141" s="78">
        <v>793.42149532710289</v>
      </c>
      <c r="K1141" s="9">
        <f t="shared" si="102"/>
        <v>775.61886129591699</v>
      </c>
      <c r="L1141" s="9">
        <v>2000</v>
      </c>
      <c r="M1141" s="9">
        <v>2000</v>
      </c>
      <c r="N1141" s="9">
        <f t="shared" si="103"/>
        <v>0</v>
      </c>
      <c r="O1141" s="9">
        <f t="shared" si="104"/>
        <v>0</v>
      </c>
      <c r="P1141" s="9">
        <f t="shared" si="105"/>
        <v>0</v>
      </c>
    </row>
    <row r="1142" spans="5:16">
      <c r="E1142" s="2">
        <f t="shared" si="106"/>
        <v>273.14999999999998</v>
      </c>
      <c r="F1142" s="2">
        <v>1117</v>
      </c>
      <c r="G1142" s="2">
        <f t="shared" si="107"/>
        <v>311.14999999999998</v>
      </c>
      <c r="H1142" s="9">
        <v>789</v>
      </c>
      <c r="I1142" s="9">
        <v>772</v>
      </c>
      <c r="J1142" s="78">
        <v>793.42149532710289</v>
      </c>
      <c r="K1142" s="9">
        <f t="shared" si="102"/>
        <v>775.61985730513845</v>
      </c>
      <c r="L1142" s="9">
        <v>2000</v>
      </c>
      <c r="M1142" s="9">
        <v>2000</v>
      </c>
      <c r="N1142" s="9">
        <f t="shared" si="103"/>
        <v>0</v>
      </c>
      <c r="O1142" s="9">
        <f t="shared" si="104"/>
        <v>0</v>
      </c>
      <c r="P1142" s="9">
        <f t="shared" si="105"/>
        <v>0</v>
      </c>
    </row>
    <row r="1143" spans="5:16">
      <c r="E1143" s="2">
        <f t="shared" si="106"/>
        <v>273.14999999999998</v>
      </c>
      <c r="F1143" s="2">
        <v>1118</v>
      </c>
      <c r="G1143" s="2">
        <f t="shared" si="107"/>
        <v>311.14999999999998</v>
      </c>
      <c r="H1143" s="9">
        <v>789</v>
      </c>
      <c r="I1143" s="9">
        <v>772</v>
      </c>
      <c r="J1143" s="78">
        <v>793.42149532710289</v>
      </c>
      <c r="K1143" s="9">
        <f t="shared" si="102"/>
        <v>775.62085084547687</v>
      </c>
      <c r="L1143" s="9">
        <v>2000</v>
      </c>
      <c r="M1143" s="9">
        <v>2000</v>
      </c>
      <c r="N1143" s="9">
        <f t="shared" si="103"/>
        <v>0</v>
      </c>
      <c r="O1143" s="9">
        <f t="shared" si="104"/>
        <v>0</v>
      </c>
      <c r="P1143" s="9">
        <f t="shared" si="105"/>
        <v>0</v>
      </c>
    </row>
    <row r="1144" spans="5:16">
      <c r="E1144" s="2">
        <f t="shared" si="106"/>
        <v>273.14999999999998</v>
      </c>
      <c r="F1144" s="2">
        <v>1119</v>
      </c>
      <c r="G1144" s="2">
        <f t="shared" si="107"/>
        <v>311.14999999999998</v>
      </c>
      <c r="H1144" s="9">
        <v>789</v>
      </c>
      <c r="I1144" s="9">
        <v>772</v>
      </c>
      <c r="J1144" s="78">
        <v>793.42149532710289</v>
      </c>
      <c r="K1144" s="9">
        <f t="shared" si="102"/>
        <v>775.62184192610027</v>
      </c>
      <c r="L1144" s="9">
        <v>2000</v>
      </c>
      <c r="M1144" s="9">
        <v>2000</v>
      </c>
      <c r="N1144" s="9">
        <f t="shared" si="103"/>
        <v>0</v>
      </c>
      <c r="O1144" s="9">
        <f t="shared" si="104"/>
        <v>0</v>
      </c>
      <c r="P1144" s="9">
        <f t="shared" si="105"/>
        <v>0</v>
      </c>
    </row>
    <row r="1145" spans="5:16">
      <c r="E1145" s="2">
        <f t="shared" si="106"/>
        <v>273.14999999999998</v>
      </c>
      <c r="F1145" s="2">
        <v>1120</v>
      </c>
      <c r="G1145" s="2">
        <f t="shared" si="107"/>
        <v>311.14999999999998</v>
      </c>
      <c r="H1145" s="9">
        <v>789</v>
      </c>
      <c r="I1145" s="9">
        <v>772</v>
      </c>
      <c r="J1145" s="78">
        <v>793.42149532710289</v>
      </c>
      <c r="K1145" s="9">
        <f t="shared" si="102"/>
        <v>775.6228305561317</v>
      </c>
      <c r="L1145" s="9">
        <v>2000</v>
      </c>
      <c r="M1145" s="9">
        <v>2000</v>
      </c>
      <c r="N1145" s="9">
        <f t="shared" si="103"/>
        <v>0</v>
      </c>
      <c r="O1145" s="9">
        <f t="shared" si="104"/>
        <v>0</v>
      </c>
      <c r="P1145" s="9">
        <f t="shared" si="105"/>
        <v>0</v>
      </c>
    </row>
    <row r="1146" spans="5:16">
      <c r="E1146" s="2">
        <f t="shared" si="106"/>
        <v>273.14999999999998</v>
      </c>
      <c r="F1146" s="2">
        <v>1121</v>
      </c>
      <c r="G1146" s="2">
        <f t="shared" si="107"/>
        <v>311.14999999999998</v>
      </c>
      <c r="H1146" s="9">
        <v>789</v>
      </c>
      <c r="I1146" s="9">
        <v>772</v>
      </c>
      <c r="J1146" s="78">
        <v>793.42149532710289</v>
      </c>
      <c r="K1146" s="9">
        <f t="shared" ref="K1146:K1209" si="108">J1146+((I1146-H1146)*((E1146-F1146)/(G1146-F1146)))</f>
        <v>775.62381674464939</v>
      </c>
      <c r="L1146" s="9">
        <v>2000</v>
      </c>
      <c r="M1146" s="9">
        <v>2000</v>
      </c>
      <c r="N1146" s="9">
        <f t="shared" ref="N1146:N1209" si="109">C1146*(SQRT(K1146/I1146))*(H1146/J1146)*(L1146/M1146)</f>
        <v>0</v>
      </c>
      <c r="O1146" s="9">
        <f t="shared" ref="O1146:O1209" si="110">N1146*J1146/24</f>
        <v>0</v>
      </c>
      <c r="P1146" s="9">
        <f t="shared" ref="P1146:P1209" si="111">N1146/159</f>
        <v>0</v>
      </c>
    </row>
    <row r="1147" spans="5:16">
      <c r="E1147" s="2">
        <f t="shared" si="106"/>
        <v>273.14999999999998</v>
      </c>
      <c r="F1147" s="2">
        <v>1122</v>
      </c>
      <c r="G1147" s="2">
        <f t="shared" si="107"/>
        <v>311.14999999999998</v>
      </c>
      <c r="H1147" s="9">
        <v>789</v>
      </c>
      <c r="I1147" s="9">
        <v>772</v>
      </c>
      <c r="J1147" s="78">
        <v>793.42149532710289</v>
      </c>
      <c r="K1147" s="9">
        <f t="shared" si="108"/>
        <v>775.62480050068621</v>
      </c>
      <c r="L1147" s="9">
        <v>2000</v>
      </c>
      <c r="M1147" s="9">
        <v>2000</v>
      </c>
      <c r="N1147" s="9">
        <f t="shared" si="109"/>
        <v>0</v>
      </c>
      <c r="O1147" s="9">
        <f t="shared" si="110"/>
        <v>0</v>
      </c>
      <c r="P1147" s="9">
        <f t="shared" si="111"/>
        <v>0</v>
      </c>
    </row>
    <row r="1148" spans="5:16">
      <c r="E1148" s="2">
        <f t="shared" si="106"/>
        <v>273.14999999999998</v>
      </c>
      <c r="F1148" s="2">
        <v>1123</v>
      </c>
      <c r="G1148" s="2">
        <f t="shared" si="107"/>
        <v>311.14999999999998</v>
      </c>
      <c r="H1148" s="9">
        <v>789</v>
      </c>
      <c r="I1148" s="9">
        <v>772</v>
      </c>
      <c r="J1148" s="78">
        <v>793.42149532710289</v>
      </c>
      <c r="K1148" s="9">
        <f t="shared" si="108"/>
        <v>775.62578183323092</v>
      </c>
      <c r="L1148" s="9">
        <v>2000</v>
      </c>
      <c r="M1148" s="9">
        <v>2000</v>
      </c>
      <c r="N1148" s="9">
        <f t="shared" si="109"/>
        <v>0</v>
      </c>
      <c r="O1148" s="9">
        <f t="shared" si="110"/>
        <v>0</v>
      </c>
      <c r="P1148" s="9">
        <f t="shared" si="111"/>
        <v>0</v>
      </c>
    </row>
    <row r="1149" spans="5:16">
      <c r="E1149" s="2">
        <f t="shared" si="106"/>
        <v>273.14999999999998</v>
      </c>
      <c r="F1149" s="2">
        <v>1124</v>
      </c>
      <c r="G1149" s="2">
        <f t="shared" si="107"/>
        <v>311.14999999999998</v>
      </c>
      <c r="H1149" s="9">
        <v>789</v>
      </c>
      <c r="I1149" s="9">
        <v>772</v>
      </c>
      <c r="J1149" s="78">
        <v>793.42149532710289</v>
      </c>
      <c r="K1149" s="9">
        <f t="shared" si="108"/>
        <v>775.62676075122783</v>
      </c>
      <c r="L1149" s="9">
        <v>2000</v>
      </c>
      <c r="M1149" s="9">
        <v>2000</v>
      </c>
      <c r="N1149" s="9">
        <f t="shared" si="109"/>
        <v>0</v>
      </c>
      <c r="O1149" s="9">
        <f t="shared" si="110"/>
        <v>0</v>
      </c>
      <c r="P1149" s="9">
        <f t="shared" si="111"/>
        <v>0</v>
      </c>
    </row>
    <row r="1150" spans="5:16">
      <c r="E1150" s="2">
        <f t="shared" si="106"/>
        <v>273.14999999999998</v>
      </c>
      <c r="F1150" s="2">
        <v>1125</v>
      </c>
      <c r="G1150" s="2">
        <f t="shared" si="107"/>
        <v>311.14999999999998</v>
      </c>
      <c r="H1150" s="9">
        <v>789</v>
      </c>
      <c r="I1150" s="9">
        <v>772</v>
      </c>
      <c r="J1150" s="78">
        <v>793.42149532710289</v>
      </c>
      <c r="K1150" s="9">
        <f t="shared" si="108"/>
        <v>775.62773726357761</v>
      </c>
      <c r="L1150" s="9">
        <v>2000</v>
      </c>
      <c r="M1150" s="9">
        <v>2000</v>
      </c>
      <c r="N1150" s="9">
        <f t="shared" si="109"/>
        <v>0</v>
      </c>
      <c r="O1150" s="9">
        <f t="shared" si="110"/>
        <v>0</v>
      </c>
      <c r="P1150" s="9">
        <f t="shared" si="111"/>
        <v>0</v>
      </c>
    </row>
    <row r="1151" spans="5:16">
      <c r="E1151" s="2">
        <f t="shared" si="106"/>
        <v>273.14999999999998</v>
      </c>
      <c r="F1151" s="2">
        <v>1126</v>
      </c>
      <c r="G1151" s="2">
        <f t="shared" si="107"/>
        <v>311.14999999999998</v>
      </c>
      <c r="H1151" s="9">
        <v>789</v>
      </c>
      <c r="I1151" s="9">
        <v>772</v>
      </c>
      <c r="J1151" s="78">
        <v>793.42149532710289</v>
      </c>
      <c r="K1151" s="9">
        <f t="shared" si="108"/>
        <v>775.62871137913703</v>
      </c>
      <c r="L1151" s="9">
        <v>2000</v>
      </c>
      <c r="M1151" s="9">
        <v>2000</v>
      </c>
      <c r="N1151" s="9">
        <f t="shared" si="109"/>
        <v>0</v>
      </c>
      <c r="O1151" s="9">
        <f t="shared" si="110"/>
        <v>0</v>
      </c>
      <c r="P1151" s="9">
        <f t="shared" si="111"/>
        <v>0</v>
      </c>
    </row>
    <row r="1152" spans="5:16">
      <c r="E1152" s="2">
        <f t="shared" si="106"/>
        <v>273.14999999999998</v>
      </c>
      <c r="F1152" s="2">
        <v>1127</v>
      </c>
      <c r="G1152" s="2">
        <f t="shared" si="107"/>
        <v>311.14999999999998</v>
      </c>
      <c r="H1152" s="9">
        <v>789</v>
      </c>
      <c r="I1152" s="9">
        <v>772</v>
      </c>
      <c r="J1152" s="78">
        <v>793.42149532710289</v>
      </c>
      <c r="K1152" s="9">
        <f t="shared" si="108"/>
        <v>775.6296831067192</v>
      </c>
      <c r="L1152" s="9">
        <v>2000</v>
      </c>
      <c r="M1152" s="9">
        <v>2000</v>
      </c>
      <c r="N1152" s="9">
        <f t="shared" si="109"/>
        <v>0</v>
      </c>
      <c r="O1152" s="9">
        <f t="shared" si="110"/>
        <v>0</v>
      </c>
      <c r="P1152" s="9">
        <f t="shared" si="111"/>
        <v>0</v>
      </c>
    </row>
    <row r="1153" spans="5:16">
      <c r="E1153" s="2">
        <f t="shared" si="106"/>
        <v>273.14999999999998</v>
      </c>
      <c r="F1153" s="2">
        <v>1128</v>
      </c>
      <c r="G1153" s="2">
        <f t="shared" si="107"/>
        <v>311.14999999999998</v>
      </c>
      <c r="H1153" s="9">
        <v>789</v>
      </c>
      <c r="I1153" s="9">
        <v>772</v>
      </c>
      <c r="J1153" s="78">
        <v>793.42149532710289</v>
      </c>
      <c r="K1153" s="9">
        <f t="shared" si="108"/>
        <v>775.63065245509461</v>
      </c>
      <c r="L1153" s="9">
        <v>2000</v>
      </c>
      <c r="M1153" s="9">
        <v>2000</v>
      </c>
      <c r="N1153" s="9">
        <f t="shared" si="109"/>
        <v>0</v>
      </c>
      <c r="O1153" s="9">
        <f t="shared" si="110"/>
        <v>0</v>
      </c>
      <c r="P1153" s="9">
        <f t="shared" si="111"/>
        <v>0</v>
      </c>
    </row>
    <row r="1154" spans="5:16">
      <c r="E1154" s="2">
        <f t="shared" si="106"/>
        <v>273.14999999999998</v>
      </c>
      <c r="F1154" s="2">
        <v>1129</v>
      </c>
      <c r="G1154" s="2">
        <f t="shared" si="107"/>
        <v>311.14999999999998</v>
      </c>
      <c r="H1154" s="9">
        <v>789</v>
      </c>
      <c r="I1154" s="9">
        <v>772</v>
      </c>
      <c r="J1154" s="78">
        <v>793.42149532710289</v>
      </c>
      <c r="K1154" s="9">
        <f t="shared" si="108"/>
        <v>775.63161943299031</v>
      </c>
      <c r="L1154" s="9">
        <v>2000</v>
      </c>
      <c r="M1154" s="9">
        <v>2000</v>
      </c>
      <c r="N1154" s="9">
        <f t="shared" si="109"/>
        <v>0</v>
      </c>
      <c r="O1154" s="9">
        <f t="shared" si="110"/>
        <v>0</v>
      </c>
      <c r="P1154" s="9">
        <f t="shared" si="111"/>
        <v>0</v>
      </c>
    </row>
    <row r="1155" spans="5:16">
      <c r="E1155" s="2">
        <f t="shared" si="106"/>
        <v>273.14999999999998</v>
      </c>
      <c r="F1155" s="2">
        <v>1130</v>
      </c>
      <c r="G1155" s="2">
        <f t="shared" si="107"/>
        <v>311.14999999999998</v>
      </c>
      <c r="H1155" s="9">
        <v>789</v>
      </c>
      <c r="I1155" s="9">
        <v>772</v>
      </c>
      <c r="J1155" s="78">
        <v>793.42149532710289</v>
      </c>
      <c r="K1155" s="9">
        <f t="shared" si="108"/>
        <v>775.63258404909107</v>
      </c>
      <c r="L1155" s="9">
        <v>2000</v>
      </c>
      <c r="M1155" s="9">
        <v>2000</v>
      </c>
      <c r="N1155" s="9">
        <f t="shared" si="109"/>
        <v>0</v>
      </c>
      <c r="O1155" s="9">
        <f t="shared" si="110"/>
        <v>0</v>
      </c>
      <c r="P1155" s="9">
        <f t="shared" si="111"/>
        <v>0</v>
      </c>
    </row>
    <row r="1156" spans="5:16">
      <c r="E1156" s="2">
        <f t="shared" si="106"/>
        <v>273.14999999999998</v>
      </c>
      <c r="F1156" s="2">
        <v>1131</v>
      </c>
      <c r="G1156" s="2">
        <f t="shared" si="107"/>
        <v>311.14999999999998</v>
      </c>
      <c r="H1156" s="9">
        <v>789</v>
      </c>
      <c r="I1156" s="9">
        <v>772</v>
      </c>
      <c r="J1156" s="78">
        <v>793.42149532710289</v>
      </c>
      <c r="K1156" s="9">
        <f t="shared" si="108"/>
        <v>775.63354631203913</v>
      </c>
      <c r="L1156" s="9">
        <v>2000</v>
      </c>
      <c r="M1156" s="9">
        <v>2000</v>
      </c>
      <c r="N1156" s="9">
        <f t="shared" si="109"/>
        <v>0</v>
      </c>
      <c r="O1156" s="9">
        <f t="shared" si="110"/>
        <v>0</v>
      </c>
      <c r="P1156" s="9">
        <f t="shared" si="111"/>
        <v>0</v>
      </c>
    </row>
    <row r="1157" spans="5:16">
      <c r="E1157" s="2">
        <f t="shared" si="106"/>
        <v>273.14999999999998</v>
      </c>
      <c r="F1157" s="2">
        <v>1132</v>
      </c>
      <c r="G1157" s="2">
        <f t="shared" si="107"/>
        <v>311.14999999999998</v>
      </c>
      <c r="H1157" s="9">
        <v>789</v>
      </c>
      <c r="I1157" s="9">
        <v>772</v>
      </c>
      <c r="J1157" s="78">
        <v>793.42149532710289</v>
      </c>
      <c r="K1157" s="9">
        <f t="shared" si="108"/>
        <v>775.63450623043479</v>
      </c>
      <c r="L1157" s="9">
        <v>2000</v>
      </c>
      <c r="M1157" s="9">
        <v>2000</v>
      </c>
      <c r="N1157" s="9">
        <f t="shared" si="109"/>
        <v>0</v>
      </c>
      <c r="O1157" s="9">
        <f t="shared" si="110"/>
        <v>0</v>
      </c>
      <c r="P1157" s="9">
        <f t="shared" si="111"/>
        <v>0</v>
      </c>
    </row>
    <row r="1158" spans="5:16">
      <c r="E1158" s="2">
        <f t="shared" si="106"/>
        <v>273.14999999999998</v>
      </c>
      <c r="F1158" s="2">
        <v>1133</v>
      </c>
      <c r="G1158" s="2">
        <f t="shared" si="107"/>
        <v>311.14999999999998</v>
      </c>
      <c r="H1158" s="9">
        <v>789</v>
      </c>
      <c r="I1158" s="9">
        <v>772</v>
      </c>
      <c r="J1158" s="78">
        <v>793.42149532710289</v>
      </c>
      <c r="K1158" s="9">
        <f t="shared" si="108"/>
        <v>775.63546381283629</v>
      </c>
      <c r="L1158" s="9">
        <v>2000</v>
      </c>
      <c r="M1158" s="9">
        <v>2000</v>
      </c>
      <c r="N1158" s="9">
        <f t="shared" si="109"/>
        <v>0</v>
      </c>
      <c r="O1158" s="9">
        <f t="shared" si="110"/>
        <v>0</v>
      </c>
      <c r="P1158" s="9">
        <f t="shared" si="111"/>
        <v>0</v>
      </c>
    </row>
    <row r="1159" spans="5:16">
      <c r="E1159" s="2">
        <f t="shared" si="106"/>
        <v>273.14999999999998</v>
      </c>
      <c r="F1159" s="2">
        <v>1134</v>
      </c>
      <c r="G1159" s="2">
        <f t="shared" si="107"/>
        <v>311.14999999999998</v>
      </c>
      <c r="H1159" s="9">
        <v>789</v>
      </c>
      <c r="I1159" s="9">
        <v>772</v>
      </c>
      <c r="J1159" s="78">
        <v>793.42149532710289</v>
      </c>
      <c r="K1159" s="9">
        <f t="shared" si="108"/>
        <v>775.63641906776036</v>
      </c>
      <c r="L1159" s="9">
        <v>2000</v>
      </c>
      <c r="M1159" s="9">
        <v>2000</v>
      </c>
      <c r="N1159" s="9">
        <f t="shared" si="109"/>
        <v>0</v>
      </c>
      <c r="O1159" s="9">
        <f t="shared" si="110"/>
        <v>0</v>
      </c>
      <c r="P1159" s="9">
        <f t="shared" si="111"/>
        <v>0</v>
      </c>
    </row>
    <row r="1160" spans="5:16">
      <c r="E1160" s="2">
        <f t="shared" si="106"/>
        <v>273.14999999999998</v>
      </c>
      <c r="F1160" s="2">
        <v>1135</v>
      </c>
      <c r="G1160" s="2">
        <f t="shared" si="107"/>
        <v>311.14999999999998</v>
      </c>
      <c r="H1160" s="9">
        <v>789</v>
      </c>
      <c r="I1160" s="9">
        <v>772</v>
      </c>
      <c r="J1160" s="78">
        <v>793.42149532710289</v>
      </c>
      <c r="K1160" s="9">
        <f t="shared" si="108"/>
        <v>775.63737200368234</v>
      </c>
      <c r="L1160" s="9">
        <v>2000</v>
      </c>
      <c r="M1160" s="9">
        <v>2000</v>
      </c>
      <c r="N1160" s="9">
        <f t="shared" si="109"/>
        <v>0</v>
      </c>
      <c r="O1160" s="9">
        <f t="shared" si="110"/>
        <v>0</v>
      </c>
      <c r="P1160" s="9">
        <f t="shared" si="111"/>
        <v>0</v>
      </c>
    </row>
    <row r="1161" spans="5:16">
      <c r="E1161" s="2">
        <f t="shared" ref="E1161:E1224" si="112">D1161+273.15</f>
        <v>273.14999999999998</v>
      </c>
      <c r="F1161" s="2">
        <v>1136</v>
      </c>
      <c r="G1161" s="2">
        <f t="shared" ref="G1161:G1224" si="113">38+273.15</f>
        <v>311.14999999999998</v>
      </c>
      <c r="H1161" s="9">
        <v>789</v>
      </c>
      <c r="I1161" s="9">
        <v>772</v>
      </c>
      <c r="J1161" s="78">
        <v>793.42149532710289</v>
      </c>
      <c r="K1161" s="9">
        <f t="shared" si="108"/>
        <v>775.63832262903657</v>
      </c>
      <c r="L1161" s="9">
        <v>2000</v>
      </c>
      <c r="M1161" s="9">
        <v>2000</v>
      </c>
      <c r="N1161" s="9">
        <f t="shared" si="109"/>
        <v>0</v>
      </c>
      <c r="O1161" s="9">
        <f t="shared" si="110"/>
        <v>0</v>
      </c>
      <c r="P1161" s="9">
        <f t="shared" si="111"/>
        <v>0</v>
      </c>
    </row>
    <row r="1162" spans="5:16">
      <c r="E1162" s="2">
        <f t="shared" si="112"/>
        <v>273.14999999999998</v>
      </c>
      <c r="F1162" s="2">
        <v>1137</v>
      </c>
      <c r="G1162" s="2">
        <f t="shared" si="113"/>
        <v>311.14999999999998</v>
      </c>
      <c r="H1162" s="9">
        <v>789</v>
      </c>
      <c r="I1162" s="9">
        <v>772</v>
      </c>
      <c r="J1162" s="78">
        <v>793.42149532710289</v>
      </c>
      <c r="K1162" s="9">
        <f t="shared" si="108"/>
        <v>775.63927095221641</v>
      </c>
      <c r="L1162" s="9">
        <v>2000</v>
      </c>
      <c r="M1162" s="9">
        <v>2000</v>
      </c>
      <c r="N1162" s="9">
        <f t="shared" si="109"/>
        <v>0</v>
      </c>
      <c r="O1162" s="9">
        <f t="shared" si="110"/>
        <v>0</v>
      </c>
      <c r="P1162" s="9">
        <f t="shared" si="111"/>
        <v>0</v>
      </c>
    </row>
    <row r="1163" spans="5:16">
      <c r="E1163" s="2">
        <f t="shared" si="112"/>
        <v>273.14999999999998</v>
      </c>
      <c r="F1163" s="2">
        <v>1138</v>
      </c>
      <c r="G1163" s="2">
        <f t="shared" si="113"/>
        <v>311.14999999999998</v>
      </c>
      <c r="H1163" s="9">
        <v>789</v>
      </c>
      <c r="I1163" s="9">
        <v>772</v>
      </c>
      <c r="J1163" s="78">
        <v>793.42149532710289</v>
      </c>
      <c r="K1163" s="9">
        <f t="shared" si="108"/>
        <v>775.64021698157467</v>
      </c>
      <c r="L1163" s="9">
        <v>2000</v>
      </c>
      <c r="M1163" s="9">
        <v>2000</v>
      </c>
      <c r="N1163" s="9">
        <f t="shared" si="109"/>
        <v>0</v>
      </c>
      <c r="O1163" s="9">
        <f t="shared" si="110"/>
        <v>0</v>
      </c>
      <c r="P1163" s="9">
        <f t="shared" si="111"/>
        <v>0</v>
      </c>
    </row>
    <row r="1164" spans="5:16">
      <c r="E1164" s="2">
        <f t="shared" si="112"/>
        <v>273.14999999999998</v>
      </c>
      <c r="F1164" s="2">
        <v>1139</v>
      </c>
      <c r="G1164" s="2">
        <f t="shared" si="113"/>
        <v>311.14999999999998</v>
      </c>
      <c r="H1164" s="9">
        <v>789</v>
      </c>
      <c r="I1164" s="9">
        <v>772</v>
      </c>
      <c r="J1164" s="78">
        <v>793.42149532710289</v>
      </c>
      <c r="K1164" s="9">
        <f t="shared" si="108"/>
        <v>775.64116072542379</v>
      </c>
      <c r="L1164" s="9">
        <v>2000</v>
      </c>
      <c r="M1164" s="9">
        <v>2000</v>
      </c>
      <c r="N1164" s="9">
        <f t="shared" si="109"/>
        <v>0</v>
      </c>
      <c r="O1164" s="9">
        <f t="shared" si="110"/>
        <v>0</v>
      </c>
      <c r="P1164" s="9">
        <f t="shared" si="111"/>
        <v>0</v>
      </c>
    </row>
    <row r="1165" spans="5:16">
      <c r="E1165" s="2">
        <f t="shared" si="112"/>
        <v>273.14999999999998</v>
      </c>
      <c r="F1165" s="2">
        <v>1140</v>
      </c>
      <c r="G1165" s="2">
        <f t="shared" si="113"/>
        <v>311.14999999999998</v>
      </c>
      <c r="H1165" s="9">
        <v>789</v>
      </c>
      <c r="I1165" s="9">
        <v>772</v>
      </c>
      <c r="J1165" s="78">
        <v>793.42149532710289</v>
      </c>
      <c r="K1165" s="9">
        <f t="shared" si="108"/>
        <v>775.64210219203619</v>
      </c>
      <c r="L1165" s="9">
        <v>2000</v>
      </c>
      <c r="M1165" s="9">
        <v>2000</v>
      </c>
      <c r="N1165" s="9">
        <f t="shared" si="109"/>
        <v>0</v>
      </c>
      <c r="O1165" s="9">
        <f t="shared" si="110"/>
        <v>0</v>
      </c>
      <c r="P1165" s="9">
        <f t="shared" si="111"/>
        <v>0</v>
      </c>
    </row>
    <row r="1166" spans="5:16">
      <c r="E1166" s="2">
        <f t="shared" si="112"/>
        <v>273.14999999999998</v>
      </c>
      <c r="F1166" s="2">
        <v>1141</v>
      </c>
      <c r="G1166" s="2">
        <f t="shared" si="113"/>
        <v>311.14999999999998</v>
      </c>
      <c r="H1166" s="9">
        <v>789</v>
      </c>
      <c r="I1166" s="9">
        <v>772</v>
      </c>
      <c r="J1166" s="78">
        <v>793.42149532710289</v>
      </c>
      <c r="K1166" s="9">
        <f t="shared" si="108"/>
        <v>775.64304138964428</v>
      </c>
      <c r="L1166" s="9">
        <v>2000</v>
      </c>
      <c r="M1166" s="9">
        <v>2000</v>
      </c>
      <c r="N1166" s="9">
        <f t="shared" si="109"/>
        <v>0</v>
      </c>
      <c r="O1166" s="9">
        <f t="shared" si="110"/>
        <v>0</v>
      </c>
      <c r="P1166" s="9">
        <f t="shared" si="111"/>
        <v>0</v>
      </c>
    </row>
    <row r="1167" spans="5:16">
      <c r="E1167" s="2">
        <f t="shared" si="112"/>
        <v>273.14999999999998</v>
      </c>
      <c r="F1167" s="2">
        <v>1142</v>
      </c>
      <c r="G1167" s="2">
        <f t="shared" si="113"/>
        <v>311.14999999999998</v>
      </c>
      <c r="H1167" s="9">
        <v>789</v>
      </c>
      <c r="I1167" s="9">
        <v>772</v>
      </c>
      <c r="J1167" s="78">
        <v>793.42149532710289</v>
      </c>
      <c r="K1167" s="9">
        <f t="shared" si="108"/>
        <v>775.6439783264409</v>
      </c>
      <c r="L1167" s="9">
        <v>2000</v>
      </c>
      <c r="M1167" s="9">
        <v>2000</v>
      </c>
      <c r="N1167" s="9">
        <f t="shared" si="109"/>
        <v>0</v>
      </c>
      <c r="O1167" s="9">
        <f t="shared" si="110"/>
        <v>0</v>
      </c>
      <c r="P1167" s="9">
        <f t="shared" si="111"/>
        <v>0</v>
      </c>
    </row>
    <row r="1168" spans="5:16">
      <c r="E1168" s="2">
        <f t="shared" si="112"/>
        <v>273.14999999999998</v>
      </c>
      <c r="F1168" s="2">
        <v>1143</v>
      </c>
      <c r="G1168" s="2">
        <f t="shared" si="113"/>
        <v>311.14999999999998</v>
      </c>
      <c r="H1168" s="9">
        <v>789</v>
      </c>
      <c r="I1168" s="9">
        <v>772</v>
      </c>
      <c r="J1168" s="78">
        <v>793.42149532710289</v>
      </c>
      <c r="K1168" s="9">
        <f t="shared" si="108"/>
        <v>775.64491301057944</v>
      </c>
      <c r="L1168" s="9">
        <v>2000</v>
      </c>
      <c r="M1168" s="9">
        <v>2000</v>
      </c>
      <c r="N1168" s="9">
        <f t="shared" si="109"/>
        <v>0</v>
      </c>
      <c r="O1168" s="9">
        <f t="shared" si="110"/>
        <v>0</v>
      </c>
      <c r="P1168" s="9">
        <f t="shared" si="111"/>
        <v>0</v>
      </c>
    </row>
    <row r="1169" spans="5:16">
      <c r="E1169" s="2">
        <f t="shared" si="112"/>
        <v>273.14999999999998</v>
      </c>
      <c r="F1169" s="2">
        <v>1144</v>
      </c>
      <c r="G1169" s="2">
        <f t="shared" si="113"/>
        <v>311.14999999999998</v>
      </c>
      <c r="H1169" s="9">
        <v>789</v>
      </c>
      <c r="I1169" s="9">
        <v>772</v>
      </c>
      <c r="J1169" s="78">
        <v>793.42149532710289</v>
      </c>
      <c r="K1169" s="9">
        <f t="shared" si="108"/>
        <v>775.64584545017431</v>
      </c>
      <c r="L1169" s="9">
        <v>2000</v>
      </c>
      <c r="M1169" s="9">
        <v>2000</v>
      </c>
      <c r="N1169" s="9">
        <f t="shared" si="109"/>
        <v>0</v>
      </c>
      <c r="O1169" s="9">
        <f t="shared" si="110"/>
        <v>0</v>
      </c>
      <c r="P1169" s="9">
        <f t="shared" si="111"/>
        <v>0</v>
      </c>
    </row>
    <row r="1170" spans="5:16">
      <c r="E1170" s="2">
        <f t="shared" si="112"/>
        <v>273.14999999999998</v>
      </c>
      <c r="F1170" s="2">
        <v>1145</v>
      </c>
      <c r="G1170" s="2">
        <f t="shared" si="113"/>
        <v>311.14999999999998</v>
      </c>
      <c r="H1170" s="9">
        <v>789</v>
      </c>
      <c r="I1170" s="9">
        <v>772</v>
      </c>
      <c r="J1170" s="78">
        <v>793.42149532710289</v>
      </c>
      <c r="K1170" s="9">
        <f t="shared" si="108"/>
        <v>775.64677565330066</v>
      </c>
      <c r="L1170" s="9">
        <v>2000</v>
      </c>
      <c r="M1170" s="9">
        <v>2000</v>
      </c>
      <c r="N1170" s="9">
        <f t="shared" si="109"/>
        <v>0</v>
      </c>
      <c r="O1170" s="9">
        <f t="shared" si="110"/>
        <v>0</v>
      </c>
      <c r="P1170" s="9">
        <f t="shared" si="111"/>
        <v>0</v>
      </c>
    </row>
    <row r="1171" spans="5:16">
      <c r="E1171" s="2">
        <f t="shared" si="112"/>
        <v>273.14999999999998</v>
      </c>
      <c r="F1171" s="2">
        <v>1146</v>
      </c>
      <c r="G1171" s="2">
        <f t="shared" si="113"/>
        <v>311.14999999999998</v>
      </c>
      <c r="H1171" s="9">
        <v>789</v>
      </c>
      <c r="I1171" s="9">
        <v>772</v>
      </c>
      <c r="J1171" s="78">
        <v>793.42149532710289</v>
      </c>
      <c r="K1171" s="9">
        <f t="shared" si="108"/>
        <v>775.64770362799527</v>
      </c>
      <c r="L1171" s="9">
        <v>2000</v>
      </c>
      <c r="M1171" s="9">
        <v>2000</v>
      </c>
      <c r="N1171" s="9">
        <f t="shared" si="109"/>
        <v>0</v>
      </c>
      <c r="O1171" s="9">
        <f t="shared" si="110"/>
        <v>0</v>
      </c>
      <c r="P1171" s="9">
        <f t="shared" si="111"/>
        <v>0</v>
      </c>
    </row>
    <row r="1172" spans="5:16">
      <c r="E1172" s="2">
        <f t="shared" si="112"/>
        <v>273.14999999999998</v>
      </c>
      <c r="F1172" s="2">
        <v>1147</v>
      </c>
      <c r="G1172" s="2">
        <f t="shared" si="113"/>
        <v>311.14999999999998</v>
      </c>
      <c r="H1172" s="9">
        <v>789</v>
      </c>
      <c r="I1172" s="9">
        <v>772</v>
      </c>
      <c r="J1172" s="78">
        <v>793.42149532710289</v>
      </c>
      <c r="K1172" s="9">
        <f t="shared" si="108"/>
        <v>775.64862938225633</v>
      </c>
      <c r="L1172" s="9">
        <v>2000</v>
      </c>
      <c r="M1172" s="9">
        <v>2000</v>
      </c>
      <c r="N1172" s="9">
        <f t="shared" si="109"/>
        <v>0</v>
      </c>
      <c r="O1172" s="9">
        <f t="shared" si="110"/>
        <v>0</v>
      </c>
      <c r="P1172" s="9">
        <f t="shared" si="111"/>
        <v>0</v>
      </c>
    </row>
    <row r="1173" spans="5:16">
      <c r="E1173" s="2">
        <f t="shared" si="112"/>
        <v>273.14999999999998</v>
      </c>
      <c r="F1173" s="2">
        <v>1148</v>
      </c>
      <c r="G1173" s="2">
        <f t="shared" si="113"/>
        <v>311.14999999999998</v>
      </c>
      <c r="H1173" s="9">
        <v>789</v>
      </c>
      <c r="I1173" s="9">
        <v>772</v>
      </c>
      <c r="J1173" s="78">
        <v>793.42149532710289</v>
      </c>
      <c r="K1173" s="9">
        <f t="shared" si="108"/>
        <v>775.64955292404375</v>
      </c>
      <c r="L1173" s="9">
        <v>2000</v>
      </c>
      <c r="M1173" s="9">
        <v>2000</v>
      </c>
      <c r="N1173" s="9">
        <f t="shared" si="109"/>
        <v>0</v>
      </c>
      <c r="O1173" s="9">
        <f t="shared" si="110"/>
        <v>0</v>
      </c>
      <c r="P1173" s="9">
        <f t="shared" si="111"/>
        <v>0</v>
      </c>
    </row>
    <row r="1174" spans="5:16">
      <c r="E1174" s="2">
        <f t="shared" si="112"/>
        <v>273.14999999999998</v>
      </c>
      <c r="F1174" s="2">
        <v>1149</v>
      </c>
      <c r="G1174" s="2">
        <f t="shared" si="113"/>
        <v>311.14999999999998</v>
      </c>
      <c r="H1174" s="9">
        <v>789</v>
      </c>
      <c r="I1174" s="9">
        <v>772</v>
      </c>
      <c r="J1174" s="78">
        <v>793.42149532710289</v>
      </c>
      <c r="K1174" s="9">
        <f t="shared" si="108"/>
        <v>775.65047426127967</v>
      </c>
      <c r="L1174" s="9">
        <v>2000</v>
      </c>
      <c r="M1174" s="9">
        <v>2000</v>
      </c>
      <c r="N1174" s="9">
        <f t="shared" si="109"/>
        <v>0</v>
      </c>
      <c r="O1174" s="9">
        <f t="shared" si="110"/>
        <v>0</v>
      </c>
      <c r="P1174" s="9">
        <f t="shared" si="111"/>
        <v>0</v>
      </c>
    </row>
    <row r="1175" spans="5:16">
      <c r="E1175" s="2">
        <f t="shared" si="112"/>
        <v>273.14999999999998</v>
      </c>
      <c r="F1175" s="2">
        <v>1150</v>
      </c>
      <c r="G1175" s="2">
        <f t="shared" si="113"/>
        <v>311.14999999999998</v>
      </c>
      <c r="H1175" s="9">
        <v>789</v>
      </c>
      <c r="I1175" s="9">
        <v>772</v>
      </c>
      <c r="J1175" s="78">
        <v>793.42149532710289</v>
      </c>
      <c r="K1175" s="9">
        <f t="shared" si="108"/>
        <v>775.65139340184805</v>
      </c>
      <c r="L1175" s="9">
        <v>2000</v>
      </c>
      <c r="M1175" s="9">
        <v>2000</v>
      </c>
      <c r="N1175" s="9">
        <f t="shared" si="109"/>
        <v>0</v>
      </c>
      <c r="O1175" s="9">
        <f t="shared" si="110"/>
        <v>0</v>
      </c>
      <c r="P1175" s="9">
        <f t="shared" si="111"/>
        <v>0</v>
      </c>
    </row>
    <row r="1176" spans="5:16">
      <c r="E1176" s="2">
        <f t="shared" si="112"/>
        <v>273.14999999999998</v>
      </c>
      <c r="F1176" s="2">
        <v>1151</v>
      </c>
      <c r="G1176" s="2">
        <f t="shared" si="113"/>
        <v>311.14999999999998</v>
      </c>
      <c r="H1176" s="9">
        <v>789</v>
      </c>
      <c r="I1176" s="9">
        <v>772</v>
      </c>
      <c r="J1176" s="78">
        <v>793.42149532710289</v>
      </c>
      <c r="K1176" s="9">
        <f t="shared" si="108"/>
        <v>775.65231035359568</v>
      </c>
      <c r="L1176" s="9">
        <v>2000</v>
      </c>
      <c r="M1176" s="9">
        <v>2000</v>
      </c>
      <c r="N1176" s="9">
        <f t="shared" si="109"/>
        <v>0</v>
      </c>
      <c r="O1176" s="9">
        <f t="shared" si="110"/>
        <v>0</v>
      </c>
      <c r="P1176" s="9">
        <f t="shared" si="111"/>
        <v>0</v>
      </c>
    </row>
    <row r="1177" spans="5:16">
      <c r="E1177" s="2">
        <f t="shared" si="112"/>
        <v>273.14999999999998</v>
      </c>
      <c r="F1177" s="2">
        <v>1152</v>
      </c>
      <c r="G1177" s="2">
        <f t="shared" si="113"/>
        <v>311.14999999999998</v>
      </c>
      <c r="H1177" s="9">
        <v>789</v>
      </c>
      <c r="I1177" s="9">
        <v>772</v>
      </c>
      <c r="J1177" s="78">
        <v>793.42149532710289</v>
      </c>
      <c r="K1177" s="9">
        <f t="shared" si="108"/>
        <v>775.65322512433193</v>
      </c>
      <c r="L1177" s="9">
        <v>2000</v>
      </c>
      <c r="M1177" s="9">
        <v>2000</v>
      </c>
      <c r="N1177" s="9">
        <f t="shared" si="109"/>
        <v>0</v>
      </c>
      <c r="O1177" s="9">
        <f t="shared" si="110"/>
        <v>0</v>
      </c>
      <c r="P1177" s="9">
        <f t="shared" si="111"/>
        <v>0</v>
      </c>
    </row>
    <row r="1178" spans="5:16">
      <c r="E1178" s="2">
        <f t="shared" si="112"/>
        <v>273.14999999999998</v>
      </c>
      <c r="F1178" s="2">
        <v>1153</v>
      </c>
      <c r="G1178" s="2">
        <f t="shared" si="113"/>
        <v>311.14999999999998</v>
      </c>
      <c r="H1178" s="9">
        <v>789</v>
      </c>
      <c r="I1178" s="9">
        <v>772</v>
      </c>
      <c r="J1178" s="78">
        <v>793.42149532710289</v>
      </c>
      <c r="K1178" s="9">
        <f t="shared" si="108"/>
        <v>775.65413772182876</v>
      </c>
      <c r="L1178" s="9">
        <v>2000</v>
      </c>
      <c r="M1178" s="9">
        <v>2000</v>
      </c>
      <c r="N1178" s="9">
        <f t="shared" si="109"/>
        <v>0</v>
      </c>
      <c r="O1178" s="9">
        <f t="shared" si="110"/>
        <v>0</v>
      </c>
      <c r="P1178" s="9">
        <f t="shared" si="111"/>
        <v>0</v>
      </c>
    </row>
    <row r="1179" spans="5:16">
      <c r="E1179" s="2">
        <f t="shared" si="112"/>
        <v>273.14999999999998</v>
      </c>
      <c r="F1179" s="2">
        <v>1154</v>
      </c>
      <c r="G1179" s="2">
        <f t="shared" si="113"/>
        <v>311.14999999999998</v>
      </c>
      <c r="H1179" s="9">
        <v>789</v>
      </c>
      <c r="I1179" s="9">
        <v>772</v>
      </c>
      <c r="J1179" s="78">
        <v>793.42149532710289</v>
      </c>
      <c r="K1179" s="9">
        <f t="shared" si="108"/>
        <v>775.65504815382178</v>
      </c>
      <c r="L1179" s="9">
        <v>2000</v>
      </c>
      <c r="M1179" s="9">
        <v>2000</v>
      </c>
      <c r="N1179" s="9">
        <f t="shared" si="109"/>
        <v>0</v>
      </c>
      <c r="O1179" s="9">
        <f t="shared" si="110"/>
        <v>0</v>
      </c>
      <c r="P1179" s="9">
        <f t="shared" si="111"/>
        <v>0</v>
      </c>
    </row>
    <row r="1180" spans="5:16">
      <c r="E1180" s="2">
        <f t="shared" si="112"/>
        <v>273.14999999999998</v>
      </c>
      <c r="F1180" s="2">
        <v>1155</v>
      </c>
      <c r="G1180" s="2">
        <f t="shared" si="113"/>
        <v>311.14999999999998</v>
      </c>
      <c r="H1180" s="9">
        <v>789</v>
      </c>
      <c r="I1180" s="9">
        <v>772</v>
      </c>
      <c r="J1180" s="78">
        <v>793.42149532710289</v>
      </c>
      <c r="K1180" s="9">
        <f t="shared" si="108"/>
        <v>775.6559564280094</v>
      </c>
      <c r="L1180" s="9">
        <v>2000</v>
      </c>
      <c r="M1180" s="9">
        <v>2000</v>
      </c>
      <c r="N1180" s="9">
        <f t="shared" si="109"/>
        <v>0</v>
      </c>
      <c r="O1180" s="9">
        <f t="shared" si="110"/>
        <v>0</v>
      </c>
      <c r="P1180" s="9">
        <f t="shared" si="111"/>
        <v>0</v>
      </c>
    </row>
    <row r="1181" spans="5:16">
      <c r="E1181" s="2">
        <f t="shared" si="112"/>
        <v>273.14999999999998</v>
      </c>
      <c r="F1181" s="2">
        <v>1156</v>
      </c>
      <c r="G1181" s="2">
        <f t="shared" si="113"/>
        <v>311.14999999999998</v>
      </c>
      <c r="H1181" s="9">
        <v>789</v>
      </c>
      <c r="I1181" s="9">
        <v>772</v>
      </c>
      <c r="J1181" s="78">
        <v>793.42149532710289</v>
      </c>
      <c r="K1181" s="9">
        <f t="shared" si="108"/>
        <v>775.65686255205401</v>
      </c>
      <c r="L1181" s="9">
        <v>2000</v>
      </c>
      <c r="M1181" s="9">
        <v>2000</v>
      </c>
      <c r="N1181" s="9">
        <f t="shared" si="109"/>
        <v>0</v>
      </c>
      <c r="O1181" s="9">
        <f t="shared" si="110"/>
        <v>0</v>
      </c>
      <c r="P1181" s="9">
        <f t="shared" si="111"/>
        <v>0</v>
      </c>
    </row>
    <row r="1182" spans="5:16">
      <c r="E1182" s="2">
        <f t="shared" si="112"/>
        <v>273.14999999999998</v>
      </c>
      <c r="F1182" s="2">
        <v>1157</v>
      </c>
      <c r="G1182" s="2">
        <f t="shared" si="113"/>
        <v>311.14999999999998</v>
      </c>
      <c r="H1182" s="9">
        <v>789</v>
      </c>
      <c r="I1182" s="9">
        <v>772</v>
      </c>
      <c r="J1182" s="78">
        <v>793.42149532710289</v>
      </c>
      <c r="K1182" s="9">
        <f t="shared" si="108"/>
        <v>775.65776653358159</v>
      </c>
      <c r="L1182" s="9">
        <v>2000</v>
      </c>
      <c r="M1182" s="9">
        <v>2000</v>
      </c>
      <c r="N1182" s="9">
        <f t="shared" si="109"/>
        <v>0</v>
      </c>
      <c r="O1182" s="9">
        <f t="shared" si="110"/>
        <v>0</v>
      </c>
      <c r="P1182" s="9">
        <f t="shared" si="111"/>
        <v>0</v>
      </c>
    </row>
    <row r="1183" spans="5:16">
      <c r="E1183" s="2">
        <f t="shared" si="112"/>
        <v>273.14999999999998</v>
      </c>
      <c r="F1183" s="2">
        <v>1158</v>
      </c>
      <c r="G1183" s="2">
        <f t="shared" si="113"/>
        <v>311.14999999999998</v>
      </c>
      <c r="H1183" s="9">
        <v>789</v>
      </c>
      <c r="I1183" s="9">
        <v>772</v>
      </c>
      <c r="J1183" s="78">
        <v>793.42149532710289</v>
      </c>
      <c r="K1183" s="9">
        <f t="shared" si="108"/>
        <v>775.65866838018189</v>
      </c>
      <c r="L1183" s="9">
        <v>2000</v>
      </c>
      <c r="M1183" s="9">
        <v>2000</v>
      </c>
      <c r="N1183" s="9">
        <f t="shared" si="109"/>
        <v>0</v>
      </c>
      <c r="O1183" s="9">
        <f t="shared" si="110"/>
        <v>0</v>
      </c>
      <c r="P1183" s="9">
        <f t="shared" si="111"/>
        <v>0</v>
      </c>
    </row>
    <row r="1184" spans="5:16">
      <c r="E1184" s="2">
        <f t="shared" si="112"/>
        <v>273.14999999999998</v>
      </c>
      <c r="F1184" s="2">
        <v>1159</v>
      </c>
      <c r="G1184" s="2">
        <f t="shared" si="113"/>
        <v>311.14999999999998</v>
      </c>
      <c r="H1184" s="9">
        <v>789</v>
      </c>
      <c r="I1184" s="9">
        <v>772</v>
      </c>
      <c r="J1184" s="78">
        <v>793.42149532710289</v>
      </c>
      <c r="K1184" s="9">
        <f t="shared" si="108"/>
        <v>775.65956809940928</v>
      </c>
      <c r="L1184" s="9">
        <v>2000</v>
      </c>
      <c r="M1184" s="9">
        <v>2000</v>
      </c>
      <c r="N1184" s="9">
        <f t="shared" si="109"/>
        <v>0</v>
      </c>
      <c r="O1184" s="9">
        <f t="shared" si="110"/>
        <v>0</v>
      </c>
      <c r="P1184" s="9">
        <f t="shared" si="111"/>
        <v>0</v>
      </c>
    </row>
    <row r="1185" spans="5:16">
      <c r="E1185" s="2">
        <f t="shared" si="112"/>
        <v>273.14999999999998</v>
      </c>
      <c r="F1185" s="2">
        <v>1160</v>
      </c>
      <c r="G1185" s="2">
        <f t="shared" si="113"/>
        <v>311.14999999999998</v>
      </c>
      <c r="H1185" s="9">
        <v>789</v>
      </c>
      <c r="I1185" s="9">
        <v>772</v>
      </c>
      <c r="J1185" s="78">
        <v>793.42149532710289</v>
      </c>
      <c r="K1185" s="9">
        <f t="shared" si="108"/>
        <v>775.66046569878222</v>
      </c>
      <c r="L1185" s="9">
        <v>2000</v>
      </c>
      <c r="M1185" s="9">
        <v>2000</v>
      </c>
      <c r="N1185" s="9">
        <f t="shared" si="109"/>
        <v>0</v>
      </c>
      <c r="O1185" s="9">
        <f t="shared" si="110"/>
        <v>0</v>
      </c>
      <c r="P1185" s="9">
        <f t="shared" si="111"/>
        <v>0</v>
      </c>
    </row>
    <row r="1186" spans="5:16">
      <c r="E1186" s="2">
        <f t="shared" si="112"/>
        <v>273.14999999999998</v>
      </c>
      <c r="F1186" s="2">
        <v>1161</v>
      </c>
      <c r="G1186" s="2">
        <f t="shared" si="113"/>
        <v>311.14999999999998</v>
      </c>
      <c r="H1186" s="9">
        <v>789</v>
      </c>
      <c r="I1186" s="9">
        <v>772</v>
      </c>
      <c r="J1186" s="78">
        <v>793.42149532710289</v>
      </c>
      <c r="K1186" s="9">
        <f t="shared" si="108"/>
        <v>775.66136118578379</v>
      </c>
      <c r="L1186" s="9">
        <v>2000</v>
      </c>
      <c r="M1186" s="9">
        <v>2000</v>
      </c>
      <c r="N1186" s="9">
        <f t="shared" si="109"/>
        <v>0</v>
      </c>
      <c r="O1186" s="9">
        <f t="shared" si="110"/>
        <v>0</v>
      </c>
      <c r="P1186" s="9">
        <f t="shared" si="111"/>
        <v>0</v>
      </c>
    </row>
    <row r="1187" spans="5:16">
      <c r="E1187" s="2">
        <f t="shared" si="112"/>
        <v>273.14999999999998</v>
      </c>
      <c r="F1187" s="2">
        <v>1162</v>
      </c>
      <c r="G1187" s="2">
        <f t="shared" si="113"/>
        <v>311.14999999999998</v>
      </c>
      <c r="H1187" s="9">
        <v>789</v>
      </c>
      <c r="I1187" s="9">
        <v>772</v>
      </c>
      <c r="J1187" s="78">
        <v>793.42149532710289</v>
      </c>
      <c r="K1187" s="9">
        <f t="shared" si="108"/>
        <v>775.66225456786208</v>
      </c>
      <c r="L1187" s="9">
        <v>2000</v>
      </c>
      <c r="M1187" s="9">
        <v>2000</v>
      </c>
      <c r="N1187" s="9">
        <f t="shared" si="109"/>
        <v>0</v>
      </c>
      <c r="O1187" s="9">
        <f t="shared" si="110"/>
        <v>0</v>
      </c>
      <c r="P1187" s="9">
        <f t="shared" si="111"/>
        <v>0</v>
      </c>
    </row>
    <row r="1188" spans="5:16">
      <c r="E1188" s="2">
        <f t="shared" si="112"/>
        <v>273.14999999999998</v>
      </c>
      <c r="F1188" s="2">
        <v>1163</v>
      </c>
      <c r="G1188" s="2">
        <f t="shared" si="113"/>
        <v>311.14999999999998</v>
      </c>
      <c r="H1188" s="9">
        <v>789</v>
      </c>
      <c r="I1188" s="9">
        <v>772</v>
      </c>
      <c r="J1188" s="78">
        <v>793.42149532710289</v>
      </c>
      <c r="K1188" s="9">
        <f t="shared" si="108"/>
        <v>775.66314585243015</v>
      </c>
      <c r="L1188" s="9">
        <v>2000</v>
      </c>
      <c r="M1188" s="9">
        <v>2000</v>
      </c>
      <c r="N1188" s="9">
        <f t="shared" si="109"/>
        <v>0</v>
      </c>
      <c r="O1188" s="9">
        <f t="shared" si="110"/>
        <v>0</v>
      </c>
      <c r="P1188" s="9">
        <f t="shared" si="111"/>
        <v>0</v>
      </c>
    </row>
    <row r="1189" spans="5:16">
      <c r="E1189" s="2">
        <f t="shared" si="112"/>
        <v>273.14999999999998</v>
      </c>
      <c r="F1189" s="2">
        <v>1164</v>
      </c>
      <c r="G1189" s="2">
        <f t="shared" si="113"/>
        <v>311.14999999999998</v>
      </c>
      <c r="H1189" s="9">
        <v>789</v>
      </c>
      <c r="I1189" s="9">
        <v>772</v>
      </c>
      <c r="J1189" s="78">
        <v>793.42149532710289</v>
      </c>
      <c r="K1189" s="9">
        <f t="shared" si="108"/>
        <v>775.66403504686605</v>
      </c>
      <c r="L1189" s="9">
        <v>2000</v>
      </c>
      <c r="M1189" s="9">
        <v>2000</v>
      </c>
      <c r="N1189" s="9">
        <f t="shared" si="109"/>
        <v>0</v>
      </c>
      <c r="O1189" s="9">
        <f t="shared" si="110"/>
        <v>0</v>
      </c>
      <c r="P1189" s="9">
        <f t="shared" si="111"/>
        <v>0</v>
      </c>
    </row>
    <row r="1190" spans="5:16">
      <c r="E1190" s="2">
        <f t="shared" si="112"/>
        <v>273.14999999999998</v>
      </c>
      <c r="F1190" s="2">
        <v>1165</v>
      </c>
      <c r="G1190" s="2">
        <f t="shared" si="113"/>
        <v>311.14999999999998</v>
      </c>
      <c r="H1190" s="9">
        <v>789</v>
      </c>
      <c r="I1190" s="9">
        <v>772</v>
      </c>
      <c r="J1190" s="78">
        <v>793.42149532710289</v>
      </c>
      <c r="K1190" s="9">
        <f t="shared" si="108"/>
        <v>775.6649221585136</v>
      </c>
      <c r="L1190" s="9">
        <v>2000</v>
      </c>
      <c r="M1190" s="9">
        <v>2000</v>
      </c>
      <c r="N1190" s="9">
        <f t="shared" si="109"/>
        <v>0</v>
      </c>
      <c r="O1190" s="9">
        <f t="shared" si="110"/>
        <v>0</v>
      </c>
      <c r="P1190" s="9">
        <f t="shared" si="111"/>
        <v>0</v>
      </c>
    </row>
    <row r="1191" spans="5:16">
      <c r="E1191" s="2">
        <f t="shared" si="112"/>
        <v>273.14999999999998</v>
      </c>
      <c r="F1191" s="2">
        <v>1166</v>
      </c>
      <c r="G1191" s="2">
        <f t="shared" si="113"/>
        <v>311.14999999999998</v>
      </c>
      <c r="H1191" s="9">
        <v>789</v>
      </c>
      <c r="I1191" s="9">
        <v>772</v>
      </c>
      <c r="J1191" s="78">
        <v>793.42149532710289</v>
      </c>
      <c r="K1191" s="9">
        <f t="shared" si="108"/>
        <v>775.66580719468197</v>
      </c>
      <c r="L1191" s="9">
        <v>2000</v>
      </c>
      <c r="M1191" s="9">
        <v>2000</v>
      </c>
      <c r="N1191" s="9">
        <f t="shared" si="109"/>
        <v>0</v>
      </c>
      <c r="O1191" s="9">
        <f t="shared" si="110"/>
        <v>0</v>
      </c>
      <c r="P1191" s="9">
        <f t="shared" si="111"/>
        <v>0</v>
      </c>
    </row>
    <row r="1192" spans="5:16">
      <c r="E1192" s="2">
        <f t="shared" si="112"/>
        <v>273.14999999999998</v>
      </c>
      <c r="F1192" s="2">
        <v>1167</v>
      </c>
      <c r="G1192" s="2">
        <f t="shared" si="113"/>
        <v>311.14999999999998</v>
      </c>
      <c r="H1192" s="9">
        <v>789</v>
      </c>
      <c r="I1192" s="9">
        <v>772</v>
      </c>
      <c r="J1192" s="78">
        <v>793.42149532710289</v>
      </c>
      <c r="K1192" s="9">
        <f t="shared" si="108"/>
        <v>775.66669016264655</v>
      </c>
      <c r="L1192" s="9">
        <v>2000</v>
      </c>
      <c r="M1192" s="9">
        <v>2000</v>
      </c>
      <c r="N1192" s="9">
        <f t="shared" si="109"/>
        <v>0</v>
      </c>
      <c r="O1192" s="9">
        <f t="shared" si="110"/>
        <v>0</v>
      </c>
      <c r="P1192" s="9">
        <f t="shared" si="111"/>
        <v>0</v>
      </c>
    </row>
    <row r="1193" spans="5:16">
      <c r="E1193" s="2">
        <f t="shared" si="112"/>
        <v>273.14999999999998</v>
      </c>
      <c r="F1193" s="2">
        <v>1168</v>
      </c>
      <c r="G1193" s="2">
        <f t="shared" si="113"/>
        <v>311.14999999999998</v>
      </c>
      <c r="H1193" s="9">
        <v>789</v>
      </c>
      <c r="I1193" s="9">
        <v>772</v>
      </c>
      <c r="J1193" s="78">
        <v>793.42149532710289</v>
      </c>
      <c r="K1193" s="9">
        <f t="shared" si="108"/>
        <v>775.66757106964826</v>
      </c>
      <c r="L1193" s="9">
        <v>2000</v>
      </c>
      <c r="M1193" s="9">
        <v>2000</v>
      </c>
      <c r="N1193" s="9">
        <f t="shared" si="109"/>
        <v>0</v>
      </c>
      <c r="O1193" s="9">
        <f t="shared" si="110"/>
        <v>0</v>
      </c>
      <c r="P1193" s="9">
        <f t="shared" si="111"/>
        <v>0</v>
      </c>
    </row>
    <row r="1194" spans="5:16">
      <c r="E1194" s="2">
        <f t="shared" si="112"/>
        <v>273.14999999999998</v>
      </c>
      <c r="F1194" s="2">
        <v>1169</v>
      </c>
      <c r="G1194" s="2">
        <f t="shared" si="113"/>
        <v>311.14999999999998</v>
      </c>
      <c r="H1194" s="9">
        <v>789</v>
      </c>
      <c r="I1194" s="9">
        <v>772</v>
      </c>
      <c r="J1194" s="78">
        <v>793.42149532710289</v>
      </c>
      <c r="K1194" s="9">
        <f t="shared" si="108"/>
        <v>775.66844992289475</v>
      </c>
      <c r="L1194" s="9">
        <v>2000</v>
      </c>
      <c r="M1194" s="9">
        <v>2000</v>
      </c>
      <c r="N1194" s="9">
        <f t="shared" si="109"/>
        <v>0</v>
      </c>
      <c r="O1194" s="9">
        <f t="shared" si="110"/>
        <v>0</v>
      </c>
      <c r="P1194" s="9">
        <f t="shared" si="111"/>
        <v>0</v>
      </c>
    </row>
    <row r="1195" spans="5:16">
      <c r="E1195" s="2">
        <f t="shared" si="112"/>
        <v>273.14999999999998</v>
      </c>
      <c r="F1195" s="2">
        <v>1170</v>
      </c>
      <c r="G1195" s="2">
        <f t="shared" si="113"/>
        <v>311.14999999999998</v>
      </c>
      <c r="H1195" s="9">
        <v>789</v>
      </c>
      <c r="I1195" s="9">
        <v>772</v>
      </c>
      <c r="J1195" s="78">
        <v>793.42149532710289</v>
      </c>
      <c r="K1195" s="9">
        <f t="shared" si="108"/>
        <v>775.66932672955966</v>
      </c>
      <c r="L1195" s="9">
        <v>2000</v>
      </c>
      <c r="M1195" s="9">
        <v>2000</v>
      </c>
      <c r="N1195" s="9">
        <f t="shared" si="109"/>
        <v>0</v>
      </c>
      <c r="O1195" s="9">
        <f t="shared" si="110"/>
        <v>0</v>
      </c>
      <c r="P1195" s="9">
        <f t="shared" si="111"/>
        <v>0</v>
      </c>
    </row>
    <row r="1196" spans="5:16">
      <c r="E1196" s="2">
        <f t="shared" si="112"/>
        <v>273.14999999999998</v>
      </c>
      <c r="F1196" s="2">
        <v>1171</v>
      </c>
      <c r="G1196" s="2">
        <f t="shared" si="113"/>
        <v>311.14999999999998</v>
      </c>
      <c r="H1196" s="9">
        <v>789</v>
      </c>
      <c r="I1196" s="9">
        <v>772</v>
      </c>
      <c r="J1196" s="78">
        <v>793.42149532710289</v>
      </c>
      <c r="K1196" s="9">
        <f t="shared" si="108"/>
        <v>775.67020149678365</v>
      </c>
      <c r="L1196" s="9">
        <v>2000</v>
      </c>
      <c r="M1196" s="9">
        <v>2000</v>
      </c>
      <c r="N1196" s="9">
        <f t="shared" si="109"/>
        <v>0</v>
      </c>
      <c r="O1196" s="9">
        <f t="shared" si="110"/>
        <v>0</v>
      </c>
      <c r="P1196" s="9">
        <f t="shared" si="111"/>
        <v>0</v>
      </c>
    </row>
    <row r="1197" spans="5:16">
      <c r="E1197" s="2">
        <f t="shared" si="112"/>
        <v>273.14999999999998</v>
      </c>
      <c r="F1197" s="2">
        <v>1172</v>
      </c>
      <c r="G1197" s="2">
        <f t="shared" si="113"/>
        <v>311.14999999999998</v>
      </c>
      <c r="H1197" s="9">
        <v>789</v>
      </c>
      <c r="I1197" s="9">
        <v>772</v>
      </c>
      <c r="J1197" s="78">
        <v>793.42149532710289</v>
      </c>
      <c r="K1197" s="9">
        <f t="shared" si="108"/>
        <v>775.67107423167397</v>
      </c>
      <c r="L1197" s="9">
        <v>2000</v>
      </c>
      <c r="M1197" s="9">
        <v>2000</v>
      </c>
      <c r="N1197" s="9">
        <f t="shared" si="109"/>
        <v>0</v>
      </c>
      <c r="O1197" s="9">
        <f t="shared" si="110"/>
        <v>0</v>
      </c>
      <c r="P1197" s="9">
        <f t="shared" si="111"/>
        <v>0</v>
      </c>
    </row>
    <row r="1198" spans="5:16">
      <c r="E1198" s="2">
        <f t="shared" si="112"/>
        <v>273.14999999999998</v>
      </c>
      <c r="F1198" s="2">
        <v>1173</v>
      </c>
      <c r="G1198" s="2">
        <f t="shared" si="113"/>
        <v>311.14999999999998</v>
      </c>
      <c r="H1198" s="9">
        <v>789</v>
      </c>
      <c r="I1198" s="9">
        <v>772</v>
      </c>
      <c r="J1198" s="78">
        <v>793.42149532710289</v>
      </c>
      <c r="K1198" s="9">
        <f t="shared" si="108"/>
        <v>775.6719449413049</v>
      </c>
      <c r="L1198" s="9">
        <v>2000</v>
      </c>
      <c r="M1198" s="9">
        <v>2000</v>
      </c>
      <c r="N1198" s="9">
        <f t="shared" si="109"/>
        <v>0</v>
      </c>
      <c r="O1198" s="9">
        <f t="shared" si="110"/>
        <v>0</v>
      </c>
      <c r="P1198" s="9">
        <f t="shared" si="111"/>
        <v>0</v>
      </c>
    </row>
    <row r="1199" spans="5:16">
      <c r="E1199" s="2">
        <f t="shared" si="112"/>
        <v>273.14999999999998</v>
      </c>
      <c r="F1199" s="2">
        <v>1174</v>
      </c>
      <c r="G1199" s="2">
        <f t="shared" si="113"/>
        <v>311.14999999999998</v>
      </c>
      <c r="H1199" s="9">
        <v>789</v>
      </c>
      <c r="I1199" s="9">
        <v>772</v>
      </c>
      <c r="J1199" s="78">
        <v>793.42149532710289</v>
      </c>
      <c r="K1199" s="9">
        <f t="shared" si="108"/>
        <v>775.67281363271798</v>
      </c>
      <c r="L1199" s="9">
        <v>2000</v>
      </c>
      <c r="M1199" s="9">
        <v>2000</v>
      </c>
      <c r="N1199" s="9">
        <f t="shared" si="109"/>
        <v>0</v>
      </c>
      <c r="O1199" s="9">
        <f t="shared" si="110"/>
        <v>0</v>
      </c>
      <c r="P1199" s="9">
        <f t="shared" si="111"/>
        <v>0</v>
      </c>
    </row>
    <row r="1200" spans="5:16">
      <c r="E1200" s="2">
        <f t="shared" si="112"/>
        <v>273.14999999999998</v>
      </c>
      <c r="F1200" s="2">
        <v>1175</v>
      </c>
      <c r="G1200" s="2">
        <f t="shared" si="113"/>
        <v>311.14999999999998</v>
      </c>
      <c r="H1200" s="9">
        <v>789</v>
      </c>
      <c r="I1200" s="9">
        <v>772</v>
      </c>
      <c r="J1200" s="78">
        <v>793.42149532710289</v>
      </c>
      <c r="K1200" s="9">
        <f t="shared" si="108"/>
        <v>775.67368031292222</v>
      </c>
      <c r="L1200" s="9">
        <v>2000</v>
      </c>
      <c r="M1200" s="9">
        <v>2000</v>
      </c>
      <c r="N1200" s="9">
        <f t="shared" si="109"/>
        <v>0</v>
      </c>
      <c r="O1200" s="9">
        <f t="shared" si="110"/>
        <v>0</v>
      </c>
      <c r="P1200" s="9">
        <f t="shared" si="111"/>
        <v>0</v>
      </c>
    </row>
    <row r="1201" spans="5:16">
      <c r="E1201" s="2">
        <f t="shared" si="112"/>
        <v>273.14999999999998</v>
      </c>
      <c r="F1201" s="2">
        <v>1176</v>
      </c>
      <c r="G1201" s="2">
        <f t="shared" si="113"/>
        <v>311.14999999999998</v>
      </c>
      <c r="H1201" s="9">
        <v>789</v>
      </c>
      <c r="I1201" s="9">
        <v>772</v>
      </c>
      <c r="J1201" s="78">
        <v>793.42149532710289</v>
      </c>
      <c r="K1201" s="9">
        <f t="shared" si="108"/>
        <v>775.6745449888939</v>
      </c>
      <c r="L1201" s="9">
        <v>2000</v>
      </c>
      <c r="M1201" s="9">
        <v>2000</v>
      </c>
      <c r="N1201" s="9">
        <f t="shared" si="109"/>
        <v>0</v>
      </c>
      <c r="O1201" s="9">
        <f t="shared" si="110"/>
        <v>0</v>
      </c>
      <c r="P1201" s="9">
        <f t="shared" si="111"/>
        <v>0</v>
      </c>
    </row>
    <row r="1202" spans="5:16">
      <c r="E1202" s="2">
        <f t="shared" si="112"/>
        <v>273.14999999999998</v>
      </c>
      <c r="F1202" s="2">
        <v>1177</v>
      </c>
      <c r="G1202" s="2">
        <f t="shared" si="113"/>
        <v>311.14999999999998</v>
      </c>
      <c r="H1202" s="9">
        <v>789</v>
      </c>
      <c r="I1202" s="9">
        <v>772</v>
      </c>
      <c r="J1202" s="78">
        <v>793.42149532710289</v>
      </c>
      <c r="K1202" s="9">
        <f t="shared" si="108"/>
        <v>775.67540766757759</v>
      </c>
      <c r="L1202" s="9">
        <v>2000</v>
      </c>
      <c r="M1202" s="9">
        <v>2000</v>
      </c>
      <c r="N1202" s="9">
        <f t="shared" si="109"/>
        <v>0</v>
      </c>
      <c r="O1202" s="9">
        <f t="shared" si="110"/>
        <v>0</v>
      </c>
      <c r="P1202" s="9">
        <f t="shared" si="111"/>
        <v>0</v>
      </c>
    </row>
    <row r="1203" spans="5:16">
      <c r="E1203" s="2">
        <f t="shared" si="112"/>
        <v>273.14999999999998</v>
      </c>
      <c r="F1203" s="2">
        <v>1178</v>
      </c>
      <c r="G1203" s="2">
        <f t="shared" si="113"/>
        <v>311.14999999999998</v>
      </c>
      <c r="H1203" s="9">
        <v>789</v>
      </c>
      <c r="I1203" s="9">
        <v>772</v>
      </c>
      <c r="J1203" s="78">
        <v>793.42149532710289</v>
      </c>
      <c r="K1203" s="9">
        <f t="shared" si="108"/>
        <v>775.67626835588521</v>
      </c>
      <c r="L1203" s="9">
        <v>2000</v>
      </c>
      <c r="M1203" s="9">
        <v>2000</v>
      </c>
      <c r="N1203" s="9">
        <f t="shared" si="109"/>
        <v>0</v>
      </c>
      <c r="O1203" s="9">
        <f t="shared" si="110"/>
        <v>0</v>
      </c>
      <c r="P1203" s="9">
        <f t="shared" si="111"/>
        <v>0</v>
      </c>
    </row>
    <row r="1204" spans="5:16">
      <c r="E1204" s="2">
        <f t="shared" si="112"/>
        <v>273.14999999999998</v>
      </c>
      <c r="F1204" s="2">
        <v>1179</v>
      </c>
      <c r="G1204" s="2">
        <f t="shared" si="113"/>
        <v>311.14999999999998</v>
      </c>
      <c r="H1204" s="9">
        <v>789</v>
      </c>
      <c r="I1204" s="9">
        <v>772</v>
      </c>
      <c r="J1204" s="78">
        <v>793.42149532710289</v>
      </c>
      <c r="K1204" s="9">
        <f t="shared" si="108"/>
        <v>775.67712706069744</v>
      </c>
      <c r="L1204" s="9">
        <v>2000</v>
      </c>
      <c r="M1204" s="9">
        <v>2000</v>
      </c>
      <c r="N1204" s="9">
        <f t="shared" si="109"/>
        <v>0</v>
      </c>
      <c r="O1204" s="9">
        <f t="shared" si="110"/>
        <v>0</v>
      </c>
      <c r="P1204" s="9">
        <f t="shared" si="111"/>
        <v>0</v>
      </c>
    </row>
    <row r="1205" spans="5:16">
      <c r="E1205" s="2">
        <f t="shared" si="112"/>
        <v>273.14999999999998</v>
      </c>
      <c r="F1205" s="2">
        <v>1180</v>
      </c>
      <c r="G1205" s="2">
        <f t="shared" si="113"/>
        <v>311.14999999999998</v>
      </c>
      <c r="H1205" s="9">
        <v>789</v>
      </c>
      <c r="I1205" s="9">
        <v>772</v>
      </c>
      <c r="J1205" s="78">
        <v>793.42149532710289</v>
      </c>
      <c r="K1205" s="9">
        <f t="shared" si="108"/>
        <v>775.67798378886266</v>
      </c>
      <c r="L1205" s="9">
        <v>2000</v>
      </c>
      <c r="M1205" s="9">
        <v>2000</v>
      </c>
      <c r="N1205" s="9">
        <f t="shared" si="109"/>
        <v>0</v>
      </c>
      <c r="O1205" s="9">
        <f t="shared" si="110"/>
        <v>0</v>
      </c>
      <c r="P1205" s="9">
        <f t="shared" si="111"/>
        <v>0</v>
      </c>
    </row>
    <row r="1206" spans="5:16">
      <c r="E1206" s="2">
        <f t="shared" si="112"/>
        <v>273.14999999999998</v>
      </c>
      <c r="F1206" s="2">
        <v>1181</v>
      </c>
      <c r="G1206" s="2">
        <f t="shared" si="113"/>
        <v>311.14999999999998</v>
      </c>
      <c r="H1206" s="9">
        <v>789</v>
      </c>
      <c r="I1206" s="9">
        <v>772</v>
      </c>
      <c r="J1206" s="78">
        <v>793.42149532710289</v>
      </c>
      <c r="K1206" s="9">
        <f t="shared" si="108"/>
        <v>775.67883854719832</v>
      </c>
      <c r="L1206" s="9">
        <v>2000</v>
      </c>
      <c r="M1206" s="9">
        <v>2000</v>
      </c>
      <c r="N1206" s="9">
        <f t="shared" si="109"/>
        <v>0</v>
      </c>
      <c r="O1206" s="9">
        <f t="shared" si="110"/>
        <v>0</v>
      </c>
      <c r="P1206" s="9">
        <f t="shared" si="111"/>
        <v>0</v>
      </c>
    </row>
    <row r="1207" spans="5:16">
      <c r="E1207" s="2">
        <f t="shared" si="112"/>
        <v>273.14999999999998</v>
      </c>
      <c r="F1207" s="2">
        <v>1182</v>
      </c>
      <c r="G1207" s="2">
        <f t="shared" si="113"/>
        <v>311.14999999999998</v>
      </c>
      <c r="H1207" s="9">
        <v>789</v>
      </c>
      <c r="I1207" s="9">
        <v>772</v>
      </c>
      <c r="J1207" s="78">
        <v>793.42149532710289</v>
      </c>
      <c r="K1207" s="9">
        <f t="shared" si="108"/>
        <v>775.67969134249017</v>
      </c>
      <c r="L1207" s="9">
        <v>2000</v>
      </c>
      <c r="M1207" s="9">
        <v>2000</v>
      </c>
      <c r="N1207" s="9">
        <f t="shared" si="109"/>
        <v>0</v>
      </c>
      <c r="O1207" s="9">
        <f t="shared" si="110"/>
        <v>0</v>
      </c>
      <c r="P1207" s="9">
        <f t="shared" si="111"/>
        <v>0</v>
      </c>
    </row>
    <row r="1208" spans="5:16">
      <c r="E1208" s="2">
        <f t="shared" si="112"/>
        <v>273.14999999999998</v>
      </c>
      <c r="F1208" s="2">
        <v>1183</v>
      </c>
      <c r="G1208" s="2">
        <f t="shared" si="113"/>
        <v>311.14999999999998</v>
      </c>
      <c r="H1208" s="9">
        <v>789</v>
      </c>
      <c r="I1208" s="9">
        <v>772</v>
      </c>
      <c r="J1208" s="78">
        <v>793.42149532710289</v>
      </c>
      <c r="K1208" s="9">
        <f t="shared" si="108"/>
        <v>775.68054218149302</v>
      </c>
      <c r="L1208" s="9">
        <v>2000</v>
      </c>
      <c r="M1208" s="9">
        <v>2000</v>
      </c>
      <c r="N1208" s="9">
        <f t="shared" si="109"/>
        <v>0</v>
      </c>
      <c r="O1208" s="9">
        <f t="shared" si="110"/>
        <v>0</v>
      </c>
      <c r="P1208" s="9">
        <f t="shared" si="111"/>
        <v>0</v>
      </c>
    </row>
    <row r="1209" spans="5:16">
      <c r="E1209" s="2">
        <f t="shared" si="112"/>
        <v>273.14999999999998</v>
      </c>
      <c r="F1209" s="2">
        <v>1184</v>
      </c>
      <c r="G1209" s="2">
        <f t="shared" si="113"/>
        <v>311.14999999999998</v>
      </c>
      <c r="H1209" s="9">
        <v>789</v>
      </c>
      <c r="I1209" s="9">
        <v>772</v>
      </c>
      <c r="J1209" s="78">
        <v>793.42149532710289</v>
      </c>
      <c r="K1209" s="9">
        <f t="shared" si="108"/>
        <v>775.68139107093054</v>
      </c>
      <c r="L1209" s="9">
        <v>2000</v>
      </c>
      <c r="M1209" s="9">
        <v>2000</v>
      </c>
      <c r="N1209" s="9">
        <f t="shared" si="109"/>
        <v>0</v>
      </c>
      <c r="O1209" s="9">
        <f t="shared" si="110"/>
        <v>0</v>
      </c>
      <c r="P1209" s="9">
        <f t="shared" si="111"/>
        <v>0</v>
      </c>
    </row>
    <row r="1210" spans="5:16">
      <c r="E1210" s="2">
        <f t="shared" si="112"/>
        <v>273.14999999999998</v>
      </c>
      <c r="F1210" s="2">
        <v>1185</v>
      </c>
      <c r="G1210" s="2">
        <f t="shared" si="113"/>
        <v>311.14999999999998</v>
      </c>
      <c r="H1210" s="9">
        <v>789</v>
      </c>
      <c r="I1210" s="9">
        <v>772</v>
      </c>
      <c r="J1210" s="78">
        <v>793.42149532710289</v>
      </c>
      <c r="K1210" s="9">
        <f t="shared" ref="K1210:K1273" si="114">J1210+((I1210-H1210)*((E1210-F1210)/(G1210-F1210)))</f>
        <v>775.68223801749593</v>
      </c>
      <c r="L1210" s="9">
        <v>2000</v>
      </c>
      <c r="M1210" s="9">
        <v>2000</v>
      </c>
      <c r="N1210" s="9">
        <f t="shared" ref="N1210:N1273" si="115">C1210*(SQRT(K1210/I1210))*(H1210/J1210)*(L1210/M1210)</f>
        <v>0</v>
      </c>
      <c r="O1210" s="9">
        <f t="shared" ref="O1210:O1273" si="116">N1210*J1210/24</f>
        <v>0</v>
      </c>
      <c r="P1210" s="9">
        <f t="shared" ref="P1210:P1273" si="117">N1210/159</f>
        <v>0</v>
      </c>
    </row>
    <row r="1211" spans="5:16">
      <c r="E1211" s="2">
        <f t="shared" si="112"/>
        <v>273.14999999999998</v>
      </c>
      <c r="F1211" s="2">
        <v>1186</v>
      </c>
      <c r="G1211" s="2">
        <f t="shared" si="113"/>
        <v>311.14999999999998</v>
      </c>
      <c r="H1211" s="9">
        <v>789</v>
      </c>
      <c r="I1211" s="9">
        <v>772</v>
      </c>
      <c r="J1211" s="78">
        <v>793.42149532710289</v>
      </c>
      <c r="K1211" s="9">
        <f t="shared" si="114"/>
        <v>775.68308302785158</v>
      </c>
      <c r="L1211" s="9">
        <v>2000</v>
      </c>
      <c r="M1211" s="9">
        <v>2000</v>
      </c>
      <c r="N1211" s="9">
        <f t="shared" si="115"/>
        <v>0</v>
      </c>
      <c r="O1211" s="9">
        <f t="shared" si="116"/>
        <v>0</v>
      </c>
      <c r="P1211" s="9">
        <f t="shared" si="117"/>
        <v>0</v>
      </c>
    </row>
    <row r="1212" spans="5:16">
      <c r="E1212" s="2">
        <f t="shared" si="112"/>
        <v>273.14999999999998</v>
      </c>
      <c r="F1212" s="2">
        <v>1187</v>
      </c>
      <c r="G1212" s="2">
        <f t="shared" si="113"/>
        <v>311.14999999999998</v>
      </c>
      <c r="H1212" s="9">
        <v>789</v>
      </c>
      <c r="I1212" s="9">
        <v>772</v>
      </c>
      <c r="J1212" s="78">
        <v>793.42149532710289</v>
      </c>
      <c r="K1212" s="9">
        <f t="shared" si="114"/>
        <v>775.68392610862941</v>
      </c>
      <c r="L1212" s="9">
        <v>2000</v>
      </c>
      <c r="M1212" s="9">
        <v>2000</v>
      </c>
      <c r="N1212" s="9">
        <f t="shared" si="115"/>
        <v>0</v>
      </c>
      <c r="O1212" s="9">
        <f t="shared" si="116"/>
        <v>0</v>
      </c>
      <c r="P1212" s="9">
        <f t="shared" si="117"/>
        <v>0</v>
      </c>
    </row>
    <row r="1213" spans="5:16">
      <c r="E1213" s="2">
        <f t="shared" si="112"/>
        <v>273.14999999999998</v>
      </c>
      <c r="F1213" s="2">
        <v>1188</v>
      </c>
      <c r="G1213" s="2">
        <f t="shared" si="113"/>
        <v>311.14999999999998</v>
      </c>
      <c r="H1213" s="9">
        <v>789</v>
      </c>
      <c r="I1213" s="9">
        <v>772</v>
      </c>
      <c r="J1213" s="78">
        <v>793.42149532710289</v>
      </c>
      <c r="K1213" s="9">
        <f t="shared" si="114"/>
        <v>775.68476726643121</v>
      </c>
      <c r="L1213" s="9">
        <v>2000</v>
      </c>
      <c r="M1213" s="9">
        <v>2000</v>
      </c>
      <c r="N1213" s="9">
        <f t="shared" si="115"/>
        <v>0</v>
      </c>
      <c r="O1213" s="9">
        <f t="shared" si="116"/>
        <v>0</v>
      </c>
      <c r="P1213" s="9">
        <f t="shared" si="117"/>
        <v>0</v>
      </c>
    </row>
    <row r="1214" spans="5:16">
      <c r="E1214" s="2">
        <f t="shared" si="112"/>
        <v>273.14999999999998</v>
      </c>
      <c r="F1214" s="2">
        <v>1189</v>
      </c>
      <c r="G1214" s="2">
        <f t="shared" si="113"/>
        <v>311.14999999999998</v>
      </c>
      <c r="H1214" s="9">
        <v>789</v>
      </c>
      <c r="I1214" s="9">
        <v>772</v>
      </c>
      <c r="J1214" s="78">
        <v>793.42149532710289</v>
      </c>
      <c r="K1214" s="9">
        <f t="shared" si="114"/>
        <v>775.68560650782854</v>
      </c>
      <c r="L1214" s="9">
        <v>2000</v>
      </c>
      <c r="M1214" s="9">
        <v>2000</v>
      </c>
      <c r="N1214" s="9">
        <f t="shared" si="115"/>
        <v>0</v>
      </c>
      <c r="O1214" s="9">
        <f t="shared" si="116"/>
        <v>0</v>
      </c>
      <c r="P1214" s="9">
        <f t="shared" si="117"/>
        <v>0</v>
      </c>
    </row>
    <row r="1215" spans="5:16">
      <c r="E1215" s="2">
        <f t="shared" si="112"/>
        <v>273.14999999999998</v>
      </c>
      <c r="F1215" s="2">
        <v>1190</v>
      </c>
      <c r="G1215" s="2">
        <f t="shared" si="113"/>
        <v>311.14999999999998</v>
      </c>
      <c r="H1215" s="9">
        <v>789</v>
      </c>
      <c r="I1215" s="9">
        <v>772</v>
      </c>
      <c r="J1215" s="78">
        <v>793.42149532710289</v>
      </c>
      <c r="K1215" s="9">
        <f t="shared" si="114"/>
        <v>775.68644383936328</v>
      </c>
      <c r="L1215" s="9">
        <v>2000</v>
      </c>
      <c r="M1215" s="9">
        <v>2000</v>
      </c>
      <c r="N1215" s="9">
        <f t="shared" si="115"/>
        <v>0</v>
      </c>
      <c r="O1215" s="9">
        <f t="shared" si="116"/>
        <v>0</v>
      </c>
      <c r="P1215" s="9">
        <f t="shared" si="117"/>
        <v>0</v>
      </c>
    </row>
    <row r="1216" spans="5:16">
      <c r="E1216" s="2">
        <f t="shared" si="112"/>
        <v>273.14999999999998</v>
      </c>
      <c r="F1216" s="2">
        <v>1191</v>
      </c>
      <c r="G1216" s="2">
        <f t="shared" si="113"/>
        <v>311.14999999999998</v>
      </c>
      <c r="H1216" s="9">
        <v>789</v>
      </c>
      <c r="I1216" s="9">
        <v>772</v>
      </c>
      <c r="J1216" s="78">
        <v>793.42149532710289</v>
      </c>
      <c r="K1216" s="9">
        <f t="shared" si="114"/>
        <v>775.6872792675473</v>
      </c>
      <c r="L1216" s="9">
        <v>2000</v>
      </c>
      <c r="M1216" s="9">
        <v>2000</v>
      </c>
      <c r="N1216" s="9">
        <f t="shared" si="115"/>
        <v>0</v>
      </c>
      <c r="O1216" s="9">
        <f t="shared" si="116"/>
        <v>0</v>
      </c>
      <c r="P1216" s="9">
        <f t="shared" si="117"/>
        <v>0</v>
      </c>
    </row>
    <row r="1217" spans="5:16">
      <c r="E1217" s="2">
        <f t="shared" si="112"/>
        <v>273.14999999999998</v>
      </c>
      <c r="F1217" s="2">
        <v>1192</v>
      </c>
      <c r="G1217" s="2">
        <f t="shared" si="113"/>
        <v>311.14999999999998</v>
      </c>
      <c r="H1217" s="9">
        <v>789</v>
      </c>
      <c r="I1217" s="9">
        <v>772</v>
      </c>
      <c r="J1217" s="78">
        <v>793.42149532710289</v>
      </c>
      <c r="K1217" s="9">
        <f t="shared" si="114"/>
        <v>775.68811279886313</v>
      </c>
      <c r="L1217" s="9">
        <v>2000</v>
      </c>
      <c r="M1217" s="9">
        <v>2000</v>
      </c>
      <c r="N1217" s="9">
        <f t="shared" si="115"/>
        <v>0</v>
      </c>
      <c r="O1217" s="9">
        <f t="shared" si="116"/>
        <v>0</v>
      </c>
      <c r="P1217" s="9">
        <f t="shared" si="117"/>
        <v>0</v>
      </c>
    </row>
    <row r="1218" spans="5:16">
      <c r="E1218" s="2">
        <f t="shared" si="112"/>
        <v>273.14999999999998</v>
      </c>
      <c r="F1218" s="2">
        <v>1193</v>
      </c>
      <c r="G1218" s="2">
        <f t="shared" si="113"/>
        <v>311.14999999999998</v>
      </c>
      <c r="H1218" s="9">
        <v>789</v>
      </c>
      <c r="I1218" s="9">
        <v>772</v>
      </c>
      <c r="J1218" s="78">
        <v>793.42149532710289</v>
      </c>
      <c r="K1218" s="9">
        <f t="shared" si="114"/>
        <v>775.68894443976376</v>
      </c>
      <c r="L1218" s="9">
        <v>2000</v>
      </c>
      <c r="M1218" s="9">
        <v>2000</v>
      </c>
      <c r="N1218" s="9">
        <f t="shared" si="115"/>
        <v>0</v>
      </c>
      <c r="O1218" s="9">
        <f t="shared" si="116"/>
        <v>0</v>
      </c>
      <c r="P1218" s="9">
        <f t="shared" si="117"/>
        <v>0</v>
      </c>
    </row>
    <row r="1219" spans="5:16">
      <c r="E1219" s="2">
        <f t="shared" si="112"/>
        <v>273.14999999999998</v>
      </c>
      <c r="F1219" s="2">
        <v>1194</v>
      </c>
      <c r="G1219" s="2">
        <f t="shared" si="113"/>
        <v>311.14999999999998</v>
      </c>
      <c r="H1219" s="9">
        <v>789</v>
      </c>
      <c r="I1219" s="9">
        <v>772</v>
      </c>
      <c r="J1219" s="78">
        <v>793.42149532710289</v>
      </c>
      <c r="K1219" s="9">
        <f t="shared" si="114"/>
        <v>775.68977419667306</v>
      </c>
      <c r="L1219" s="9">
        <v>2000</v>
      </c>
      <c r="M1219" s="9">
        <v>2000</v>
      </c>
      <c r="N1219" s="9">
        <f t="shared" si="115"/>
        <v>0</v>
      </c>
      <c r="O1219" s="9">
        <f t="shared" si="116"/>
        <v>0</v>
      </c>
      <c r="P1219" s="9">
        <f t="shared" si="117"/>
        <v>0</v>
      </c>
    </row>
    <row r="1220" spans="5:16">
      <c r="E1220" s="2">
        <f t="shared" si="112"/>
        <v>273.14999999999998</v>
      </c>
      <c r="F1220" s="2">
        <v>1195</v>
      </c>
      <c r="G1220" s="2">
        <f t="shared" si="113"/>
        <v>311.14999999999998</v>
      </c>
      <c r="H1220" s="9">
        <v>789</v>
      </c>
      <c r="I1220" s="9">
        <v>772</v>
      </c>
      <c r="J1220" s="78">
        <v>793.42149532710289</v>
      </c>
      <c r="K1220" s="9">
        <f t="shared" si="114"/>
        <v>775.69060207598557</v>
      </c>
      <c r="L1220" s="9">
        <v>2000</v>
      </c>
      <c r="M1220" s="9">
        <v>2000</v>
      </c>
      <c r="N1220" s="9">
        <f t="shared" si="115"/>
        <v>0</v>
      </c>
      <c r="O1220" s="9">
        <f t="shared" si="116"/>
        <v>0</v>
      </c>
      <c r="P1220" s="9">
        <f t="shared" si="117"/>
        <v>0</v>
      </c>
    </row>
    <row r="1221" spans="5:16">
      <c r="E1221" s="2">
        <f t="shared" si="112"/>
        <v>273.14999999999998</v>
      </c>
      <c r="F1221" s="2">
        <v>1196</v>
      </c>
      <c r="G1221" s="2">
        <f t="shared" si="113"/>
        <v>311.14999999999998</v>
      </c>
      <c r="H1221" s="9">
        <v>789</v>
      </c>
      <c r="I1221" s="9">
        <v>772</v>
      </c>
      <c r="J1221" s="78">
        <v>793.42149532710289</v>
      </c>
      <c r="K1221" s="9">
        <f t="shared" si="114"/>
        <v>775.6914280840673</v>
      </c>
      <c r="L1221" s="9">
        <v>2000</v>
      </c>
      <c r="M1221" s="9">
        <v>2000</v>
      </c>
      <c r="N1221" s="9">
        <f t="shared" si="115"/>
        <v>0</v>
      </c>
      <c r="O1221" s="9">
        <f t="shared" si="116"/>
        <v>0</v>
      </c>
      <c r="P1221" s="9">
        <f t="shared" si="117"/>
        <v>0</v>
      </c>
    </row>
    <row r="1222" spans="5:16">
      <c r="E1222" s="2">
        <f t="shared" si="112"/>
        <v>273.14999999999998</v>
      </c>
      <c r="F1222" s="2">
        <v>1197</v>
      </c>
      <c r="G1222" s="2">
        <f t="shared" si="113"/>
        <v>311.14999999999998</v>
      </c>
      <c r="H1222" s="9">
        <v>789</v>
      </c>
      <c r="I1222" s="9">
        <v>772</v>
      </c>
      <c r="J1222" s="78">
        <v>793.42149532710289</v>
      </c>
      <c r="K1222" s="9">
        <f t="shared" si="114"/>
        <v>775.69225222725527</v>
      </c>
      <c r="L1222" s="9">
        <v>2000</v>
      </c>
      <c r="M1222" s="9">
        <v>2000</v>
      </c>
      <c r="N1222" s="9">
        <f t="shared" si="115"/>
        <v>0</v>
      </c>
      <c r="O1222" s="9">
        <f t="shared" si="116"/>
        <v>0</v>
      </c>
      <c r="P1222" s="9">
        <f t="shared" si="117"/>
        <v>0</v>
      </c>
    </row>
    <row r="1223" spans="5:16">
      <c r="E1223" s="2">
        <f t="shared" si="112"/>
        <v>273.14999999999998</v>
      </c>
      <c r="F1223" s="2">
        <v>1198</v>
      </c>
      <c r="G1223" s="2">
        <f t="shared" si="113"/>
        <v>311.14999999999998</v>
      </c>
      <c r="H1223" s="9">
        <v>789</v>
      </c>
      <c r="I1223" s="9">
        <v>772</v>
      </c>
      <c r="J1223" s="78">
        <v>793.42149532710289</v>
      </c>
      <c r="K1223" s="9">
        <f t="shared" si="114"/>
        <v>775.69307451185796</v>
      </c>
      <c r="L1223" s="9">
        <v>2000</v>
      </c>
      <c r="M1223" s="9">
        <v>2000</v>
      </c>
      <c r="N1223" s="9">
        <f t="shared" si="115"/>
        <v>0</v>
      </c>
      <c r="O1223" s="9">
        <f t="shared" si="116"/>
        <v>0</v>
      </c>
      <c r="P1223" s="9">
        <f t="shared" si="117"/>
        <v>0</v>
      </c>
    </row>
    <row r="1224" spans="5:16">
      <c r="E1224" s="2">
        <f t="shared" si="112"/>
        <v>273.14999999999998</v>
      </c>
      <c r="F1224" s="2">
        <v>1199</v>
      </c>
      <c r="G1224" s="2">
        <f t="shared" si="113"/>
        <v>311.14999999999998</v>
      </c>
      <c r="H1224" s="9">
        <v>789</v>
      </c>
      <c r="I1224" s="9">
        <v>772</v>
      </c>
      <c r="J1224" s="78">
        <v>793.42149532710289</v>
      </c>
      <c r="K1224" s="9">
        <f t="shared" si="114"/>
        <v>775.69389494415532</v>
      </c>
      <c r="L1224" s="9">
        <v>2000</v>
      </c>
      <c r="M1224" s="9">
        <v>2000</v>
      </c>
      <c r="N1224" s="9">
        <f t="shared" si="115"/>
        <v>0</v>
      </c>
      <c r="O1224" s="9">
        <f t="shared" si="116"/>
        <v>0</v>
      </c>
      <c r="P1224" s="9">
        <f t="shared" si="117"/>
        <v>0</v>
      </c>
    </row>
    <row r="1225" spans="5:16">
      <c r="E1225" s="2">
        <f t="shared" ref="E1225:E1288" si="118">D1225+273.15</f>
        <v>273.14999999999998</v>
      </c>
      <c r="F1225" s="2">
        <v>1200</v>
      </c>
      <c r="G1225" s="2">
        <f t="shared" ref="G1225:G1288" si="119">38+273.15</f>
        <v>311.14999999999998</v>
      </c>
      <c r="H1225" s="9">
        <v>789</v>
      </c>
      <c r="I1225" s="9">
        <v>772</v>
      </c>
      <c r="J1225" s="78">
        <v>793.42149532710289</v>
      </c>
      <c r="K1225" s="9">
        <f t="shared" si="114"/>
        <v>775.69471353039933</v>
      </c>
      <c r="L1225" s="9">
        <v>2000</v>
      </c>
      <c r="M1225" s="9">
        <v>2000</v>
      </c>
      <c r="N1225" s="9">
        <f t="shared" si="115"/>
        <v>0</v>
      </c>
      <c r="O1225" s="9">
        <f t="shared" si="116"/>
        <v>0</v>
      </c>
      <c r="P1225" s="9">
        <f t="shared" si="117"/>
        <v>0</v>
      </c>
    </row>
    <row r="1226" spans="5:16">
      <c r="E1226" s="2">
        <f t="shared" si="118"/>
        <v>273.14999999999998</v>
      </c>
      <c r="F1226" s="2">
        <v>1201</v>
      </c>
      <c r="G1226" s="2">
        <f t="shared" si="119"/>
        <v>311.14999999999998</v>
      </c>
      <c r="H1226" s="9">
        <v>789</v>
      </c>
      <c r="I1226" s="9">
        <v>772</v>
      </c>
      <c r="J1226" s="78">
        <v>793.42149532710289</v>
      </c>
      <c r="K1226" s="9">
        <f t="shared" si="114"/>
        <v>775.69553027681354</v>
      </c>
      <c r="L1226" s="9">
        <v>2000</v>
      </c>
      <c r="M1226" s="9">
        <v>2000</v>
      </c>
      <c r="N1226" s="9">
        <f t="shared" si="115"/>
        <v>0</v>
      </c>
      <c r="O1226" s="9">
        <f t="shared" si="116"/>
        <v>0</v>
      </c>
      <c r="P1226" s="9">
        <f t="shared" si="117"/>
        <v>0</v>
      </c>
    </row>
    <row r="1227" spans="5:16">
      <c r="E1227" s="2">
        <f t="shared" si="118"/>
        <v>273.14999999999998</v>
      </c>
      <c r="F1227" s="2">
        <v>1202</v>
      </c>
      <c r="G1227" s="2">
        <f t="shared" si="119"/>
        <v>311.14999999999998</v>
      </c>
      <c r="H1227" s="9">
        <v>789</v>
      </c>
      <c r="I1227" s="9">
        <v>772</v>
      </c>
      <c r="J1227" s="78">
        <v>793.42149532710289</v>
      </c>
      <c r="K1227" s="9">
        <f t="shared" si="114"/>
        <v>775.69634518959379</v>
      </c>
      <c r="L1227" s="9">
        <v>2000</v>
      </c>
      <c r="M1227" s="9">
        <v>2000</v>
      </c>
      <c r="N1227" s="9">
        <f t="shared" si="115"/>
        <v>0</v>
      </c>
      <c r="O1227" s="9">
        <f t="shared" si="116"/>
        <v>0</v>
      </c>
      <c r="P1227" s="9">
        <f t="shared" si="117"/>
        <v>0</v>
      </c>
    </row>
    <row r="1228" spans="5:16">
      <c r="E1228" s="2">
        <f t="shared" si="118"/>
        <v>273.14999999999998</v>
      </c>
      <c r="F1228" s="2">
        <v>1203</v>
      </c>
      <c r="G1228" s="2">
        <f t="shared" si="119"/>
        <v>311.14999999999998</v>
      </c>
      <c r="H1228" s="9">
        <v>789</v>
      </c>
      <c r="I1228" s="9">
        <v>772</v>
      </c>
      <c r="J1228" s="78">
        <v>793.42149532710289</v>
      </c>
      <c r="K1228" s="9">
        <f t="shared" si="114"/>
        <v>775.69715827490802</v>
      </c>
      <c r="L1228" s="9">
        <v>2000</v>
      </c>
      <c r="M1228" s="9">
        <v>2000</v>
      </c>
      <c r="N1228" s="9">
        <f t="shared" si="115"/>
        <v>0</v>
      </c>
      <c r="O1228" s="9">
        <f t="shared" si="116"/>
        <v>0</v>
      </c>
      <c r="P1228" s="9">
        <f t="shared" si="117"/>
        <v>0</v>
      </c>
    </row>
    <row r="1229" spans="5:16">
      <c r="E1229" s="2">
        <f t="shared" si="118"/>
        <v>273.14999999999998</v>
      </c>
      <c r="F1229" s="2">
        <v>1204</v>
      </c>
      <c r="G1229" s="2">
        <f t="shared" si="119"/>
        <v>311.14999999999998</v>
      </c>
      <c r="H1229" s="9">
        <v>789</v>
      </c>
      <c r="I1229" s="9">
        <v>772</v>
      </c>
      <c r="J1229" s="78">
        <v>793.42149532710289</v>
      </c>
      <c r="K1229" s="9">
        <f t="shared" si="114"/>
        <v>775.69796953889659</v>
      </c>
      <c r="L1229" s="9">
        <v>2000</v>
      </c>
      <c r="M1229" s="9">
        <v>2000</v>
      </c>
      <c r="N1229" s="9">
        <f t="shared" si="115"/>
        <v>0</v>
      </c>
      <c r="O1229" s="9">
        <f t="shared" si="116"/>
        <v>0</v>
      </c>
      <c r="P1229" s="9">
        <f t="shared" si="117"/>
        <v>0</v>
      </c>
    </row>
    <row r="1230" spans="5:16">
      <c r="E1230" s="2">
        <f t="shared" si="118"/>
        <v>273.14999999999998</v>
      </c>
      <c r="F1230" s="2">
        <v>1205</v>
      </c>
      <c r="G1230" s="2">
        <f t="shared" si="119"/>
        <v>311.14999999999998</v>
      </c>
      <c r="H1230" s="9">
        <v>789</v>
      </c>
      <c r="I1230" s="9">
        <v>772</v>
      </c>
      <c r="J1230" s="78">
        <v>793.42149532710289</v>
      </c>
      <c r="K1230" s="9">
        <f t="shared" si="114"/>
        <v>775.69877898767231</v>
      </c>
      <c r="L1230" s="9">
        <v>2000</v>
      </c>
      <c r="M1230" s="9">
        <v>2000</v>
      </c>
      <c r="N1230" s="9">
        <f t="shared" si="115"/>
        <v>0</v>
      </c>
      <c r="O1230" s="9">
        <f t="shared" si="116"/>
        <v>0</v>
      </c>
      <c r="P1230" s="9">
        <f t="shared" si="117"/>
        <v>0</v>
      </c>
    </row>
    <row r="1231" spans="5:16">
      <c r="E1231" s="2">
        <f t="shared" si="118"/>
        <v>273.14999999999998</v>
      </c>
      <c r="F1231" s="2">
        <v>1206</v>
      </c>
      <c r="G1231" s="2">
        <f t="shared" si="119"/>
        <v>311.14999999999998</v>
      </c>
      <c r="H1231" s="9">
        <v>789</v>
      </c>
      <c r="I1231" s="9">
        <v>772</v>
      </c>
      <c r="J1231" s="78">
        <v>793.42149532710289</v>
      </c>
      <c r="K1231" s="9">
        <f t="shared" si="114"/>
        <v>775.69958662732085</v>
      </c>
      <c r="L1231" s="9">
        <v>2000</v>
      </c>
      <c r="M1231" s="9">
        <v>2000</v>
      </c>
      <c r="N1231" s="9">
        <f t="shared" si="115"/>
        <v>0</v>
      </c>
      <c r="O1231" s="9">
        <f t="shared" si="116"/>
        <v>0</v>
      </c>
      <c r="P1231" s="9">
        <f t="shared" si="117"/>
        <v>0</v>
      </c>
    </row>
    <row r="1232" spans="5:16">
      <c r="E1232" s="2">
        <f t="shared" si="118"/>
        <v>273.14999999999998</v>
      </c>
      <c r="F1232" s="2">
        <v>1207</v>
      </c>
      <c r="G1232" s="2">
        <f t="shared" si="119"/>
        <v>311.14999999999998</v>
      </c>
      <c r="H1232" s="9">
        <v>789</v>
      </c>
      <c r="I1232" s="9">
        <v>772</v>
      </c>
      <c r="J1232" s="78">
        <v>793.42149532710289</v>
      </c>
      <c r="K1232" s="9">
        <f t="shared" si="114"/>
        <v>775.70039246390036</v>
      </c>
      <c r="L1232" s="9">
        <v>2000</v>
      </c>
      <c r="M1232" s="9">
        <v>2000</v>
      </c>
      <c r="N1232" s="9">
        <f t="shared" si="115"/>
        <v>0</v>
      </c>
      <c r="O1232" s="9">
        <f t="shared" si="116"/>
        <v>0</v>
      </c>
      <c r="P1232" s="9">
        <f t="shared" si="117"/>
        <v>0</v>
      </c>
    </row>
    <row r="1233" spans="5:16">
      <c r="E1233" s="2">
        <f t="shared" si="118"/>
        <v>273.14999999999998</v>
      </c>
      <c r="F1233" s="2">
        <v>1208</v>
      </c>
      <c r="G1233" s="2">
        <f t="shared" si="119"/>
        <v>311.14999999999998</v>
      </c>
      <c r="H1233" s="9">
        <v>789</v>
      </c>
      <c r="I1233" s="9">
        <v>772</v>
      </c>
      <c r="J1233" s="78">
        <v>793.42149532710289</v>
      </c>
      <c r="K1233" s="9">
        <f t="shared" si="114"/>
        <v>775.70119650344225</v>
      </c>
      <c r="L1233" s="9">
        <v>2000</v>
      </c>
      <c r="M1233" s="9">
        <v>2000</v>
      </c>
      <c r="N1233" s="9">
        <f t="shared" si="115"/>
        <v>0</v>
      </c>
      <c r="O1233" s="9">
        <f t="shared" si="116"/>
        <v>0</v>
      </c>
      <c r="P1233" s="9">
        <f t="shared" si="117"/>
        <v>0</v>
      </c>
    </row>
    <row r="1234" spans="5:16">
      <c r="E1234" s="2">
        <f t="shared" si="118"/>
        <v>273.14999999999998</v>
      </c>
      <c r="F1234" s="2">
        <v>1209</v>
      </c>
      <c r="G1234" s="2">
        <f t="shared" si="119"/>
        <v>311.14999999999998</v>
      </c>
      <c r="H1234" s="9">
        <v>789</v>
      </c>
      <c r="I1234" s="9">
        <v>772</v>
      </c>
      <c r="J1234" s="78">
        <v>793.42149532710289</v>
      </c>
      <c r="K1234" s="9">
        <f t="shared" si="114"/>
        <v>775.70199875195112</v>
      </c>
      <c r="L1234" s="9">
        <v>2000</v>
      </c>
      <c r="M1234" s="9">
        <v>2000</v>
      </c>
      <c r="N1234" s="9">
        <f t="shared" si="115"/>
        <v>0</v>
      </c>
      <c r="O1234" s="9">
        <f t="shared" si="116"/>
        <v>0</v>
      </c>
      <c r="P1234" s="9">
        <f t="shared" si="117"/>
        <v>0</v>
      </c>
    </row>
    <row r="1235" spans="5:16">
      <c r="E1235" s="2">
        <f t="shared" si="118"/>
        <v>273.14999999999998</v>
      </c>
      <c r="F1235" s="2">
        <v>1210</v>
      </c>
      <c r="G1235" s="2">
        <f t="shared" si="119"/>
        <v>311.14999999999998</v>
      </c>
      <c r="H1235" s="9">
        <v>789</v>
      </c>
      <c r="I1235" s="9">
        <v>772</v>
      </c>
      <c r="J1235" s="78">
        <v>793.42149532710289</v>
      </c>
      <c r="K1235" s="9">
        <f t="shared" si="114"/>
        <v>775.70279921540464</v>
      </c>
      <c r="L1235" s="9">
        <v>2000</v>
      </c>
      <c r="M1235" s="9">
        <v>2000</v>
      </c>
      <c r="N1235" s="9">
        <f t="shared" si="115"/>
        <v>0</v>
      </c>
      <c r="O1235" s="9">
        <f t="shared" si="116"/>
        <v>0</v>
      </c>
      <c r="P1235" s="9">
        <f t="shared" si="117"/>
        <v>0</v>
      </c>
    </row>
    <row r="1236" spans="5:16">
      <c r="E1236" s="2">
        <f t="shared" si="118"/>
        <v>273.14999999999998</v>
      </c>
      <c r="F1236" s="2">
        <v>1211</v>
      </c>
      <c r="G1236" s="2">
        <f t="shared" si="119"/>
        <v>311.14999999999998</v>
      </c>
      <c r="H1236" s="9">
        <v>789</v>
      </c>
      <c r="I1236" s="9">
        <v>772</v>
      </c>
      <c r="J1236" s="78">
        <v>793.42149532710289</v>
      </c>
      <c r="K1236" s="9">
        <f t="shared" si="114"/>
        <v>775.70359789975385</v>
      </c>
      <c r="L1236" s="9">
        <v>2000</v>
      </c>
      <c r="M1236" s="9">
        <v>2000</v>
      </c>
      <c r="N1236" s="9">
        <f t="shared" si="115"/>
        <v>0</v>
      </c>
      <c r="O1236" s="9">
        <f t="shared" si="116"/>
        <v>0</v>
      </c>
      <c r="P1236" s="9">
        <f t="shared" si="117"/>
        <v>0</v>
      </c>
    </row>
    <row r="1237" spans="5:16">
      <c r="E1237" s="2">
        <f t="shared" si="118"/>
        <v>273.14999999999998</v>
      </c>
      <c r="F1237" s="2">
        <v>1212</v>
      </c>
      <c r="G1237" s="2">
        <f t="shared" si="119"/>
        <v>311.14999999999998</v>
      </c>
      <c r="H1237" s="9">
        <v>789</v>
      </c>
      <c r="I1237" s="9">
        <v>772</v>
      </c>
      <c r="J1237" s="78">
        <v>793.42149532710289</v>
      </c>
      <c r="K1237" s="9">
        <f t="shared" si="114"/>
        <v>775.70439481092376</v>
      </c>
      <c r="L1237" s="9">
        <v>2000</v>
      </c>
      <c r="M1237" s="9">
        <v>2000</v>
      </c>
      <c r="N1237" s="9">
        <f t="shared" si="115"/>
        <v>0</v>
      </c>
      <c r="O1237" s="9">
        <f t="shared" si="116"/>
        <v>0</v>
      </c>
      <c r="P1237" s="9">
        <f t="shared" si="117"/>
        <v>0</v>
      </c>
    </row>
    <row r="1238" spans="5:16">
      <c r="E1238" s="2">
        <f t="shared" si="118"/>
        <v>273.14999999999998</v>
      </c>
      <c r="F1238" s="2">
        <v>1213</v>
      </c>
      <c r="G1238" s="2">
        <f t="shared" si="119"/>
        <v>311.14999999999998</v>
      </c>
      <c r="H1238" s="9">
        <v>789</v>
      </c>
      <c r="I1238" s="9">
        <v>772</v>
      </c>
      <c r="J1238" s="78">
        <v>793.42149532710289</v>
      </c>
      <c r="K1238" s="9">
        <f t="shared" si="114"/>
        <v>775.70518995481257</v>
      </c>
      <c r="L1238" s="9">
        <v>2000</v>
      </c>
      <c r="M1238" s="9">
        <v>2000</v>
      </c>
      <c r="N1238" s="9">
        <f t="shared" si="115"/>
        <v>0</v>
      </c>
      <c r="O1238" s="9">
        <f t="shared" si="116"/>
        <v>0</v>
      </c>
      <c r="P1238" s="9">
        <f t="shared" si="117"/>
        <v>0</v>
      </c>
    </row>
    <row r="1239" spans="5:16">
      <c r="E1239" s="2">
        <f t="shared" si="118"/>
        <v>273.14999999999998</v>
      </c>
      <c r="F1239" s="2">
        <v>1214</v>
      </c>
      <c r="G1239" s="2">
        <f t="shared" si="119"/>
        <v>311.14999999999998</v>
      </c>
      <c r="H1239" s="9">
        <v>789</v>
      </c>
      <c r="I1239" s="9">
        <v>772</v>
      </c>
      <c r="J1239" s="78">
        <v>793.42149532710289</v>
      </c>
      <c r="K1239" s="9">
        <f t="shared" si="114"/>
        <v>775.70598333729288</v>
      </c>
      <c r="L1239" s="9">
        <v>2000</v>
      </c>
      <c r="M1239" s="9">
        <v>2000</v>
      </c>
      <c r="N1239" s="9">
        <f t="shared" si="115"/>
        <v>0</v>
      </c>
      <c r="O1239" s="9">
        <f t="shared" si="116"/>
        <v>0</v>
      </c>
      <c r="P1239" s="9">
        <f t="shared" si="117"/>
        <v>0</v>
      </c>
    </row>
    <row r="1240" spans="5:16">
      <c r="E1240" s="2">
        <f t="shared" si="118"/>
        <v>273.14999999999998</v>
      </c>
      <c r="F1240" s="2">
        <v>1215</v>
      </c>
      <c r="G1240" s="2">
        <f t="shared" si="119"/>
        <v>311.14999999999998</v>
      </c>
      <c r="H1240" s="9">
        <v>789</v>
      </c>
      <c r="I1240" s="9">
        <v>772</v>
      </c>
      <c r="J1240" s="78">
        <v>793.42149532710289</v>
      </c>
      <c r="K1240" s="9">
        <f t="shared" si="114"/>
        <v>775.70677496421081</v>
      </c>
      <c r="L1240" s="9">
        <v>2000</v>
      </c>
      <c r="M1240" s="9">
        <v>2000</v>
      </c>
      <c r="N1240" s="9">
        <f t="shared" si="115"/>
        <v>0</v>
      </c>
      <c r="O1240" s="9">
        <f t="shared" si="116"/>
        <v>0</v>
      </c>
      <c r="P1240" s="9">
        <f t="shared" si="117"/>
        <v>0</v>
      </c>
    </row>
    <row r="1241" spans="5:16">
      <c r="E1241" s="2">
        <f t="shared" si="118"/>
        <v>273.14999999999998</v>
      </c>
      <c r="F1241" s="2">
        <v>1216</v>
      </c>
      <c r="G1241" s="2">
        <f t="shared" si="119"/>
        <v>311.14999999999998</v>
      </c>
      <c r="H1241" s="9">
        <v>789</v>
      </c>
      <c r="I1241" s="9">
        <v>772</v>
      </c>
      <c r="J1241" s="78">
        <v>793.42149532710289</v>
      </c>
      <c r="K1241" s="9">
        <f t="shared" si="114"/>
        <v>775.70756484138701</v>
      </c>
      <c r="L1241" s="9">
        <v>2000</v>
      </c>
      <c r="M1241" s="9">
        <v>2000</v>
      </c>
      <c r="N1241" s="9">
        <f t="shared" si="115"/>
        <v>0</v>
      </c>
      <c r="O1241" s="9">
        <f t="shared" si="116"/>
        <v>0</v>
      </c>
      <c r="P1241" s="9">
        <f t="shared" si="117"/>
        <v>0</v>
      </c>
    </row>
    <row r="1242" spans="5:16">
      <c r="E1242" s="2">
        <f t="shared" si="118"/>
        <v>273.14999999999998</v>
      </c>
      <c r="F1242" s="2">
        <v>1217</v>
      </c>
      <c r="G1242" s="2">
        <f t="shared" si="119"/>
        <v>311.14999999999998</v>
      </c>
      <c r="H1242" s="9">
        <v>789</v>
      </c>
      <c r="I1242" s="9">
        <v>772</v>
      </c>
      <c r="J1242" s="78">
        <v>793.42149532710289</v>
      </c>
      <c r="K1242" s="9">
        <f t="shared" si="114"/>
        <v>775.70835297461622</v>
      </c>
      <c r="L1242" s="9">
        <v>2000</v>
      </c>
      <c r="M1242" s="9">
        <v>2000</v>
      </c>
      <c r="N1242" s="9">
        <f t="shared" si="115"/>
        <v>0</v>
      </c>
      <c r="O1242" s="9">
        <f t="shared" si="116"/>
        <v>0</v>
      </c>
      <c r="P1242" s="9">
        <f t="shared" si="117"/>
        <v>0</v>
      </c>
    </row>
    <row r="1243" spans="5:16">
      <c r="E1243" s="2">
        <f t="shared" si="118"/>
        <v>273.14999999999998</v>
      </c>
      <c r="F1243" s="2">
        <v>1218</v>
      </c>
      <c r="G1243" s="2">
        <f t="shared" si="119"/>
        <v>311.14999999999998</v>
      </c>
      <c r="H1243" s="9">
        <v>789</v>
      </c>
      <c r="I1243" s="9">
        <v>772</v>
      </c>
      <c r="J1243" s="78">
        <v>793.42149532710289</v>
      </c>
      <c r="K1243" s="9">
        <f t="shared" si="114"/>
        <v>775.70913936966781</v>
      </c>
      <c r="L1243" s="9">
        <v>2000</v>
      </c>
      <c r="M1243" s="9">
        <v>2000</v>
      </c>
      <c r="N1243" s="9">
        <f t="shared" si="115"/>
        <v>0</v>
      </c>
      <c r="O1243" s="9">
        <f t="shared" si="116"/>
        <v>0</v>
      </c>
      <c r="P1243" s="9">
        <f t="shared" si="117"/>
        <v>0</v>
      </c>
    </row>
    <row r="1244" spans="5:16">
      <c r="E1244" s="2">
        <f t="shared" si="118"/>
        <v>273.14999999999998</v>
      </c>
      <c r="F1244" s="2">
        <v>1219</v>
      </c>
      <c r="G1244" s="2">
        <f t="shared" si="119"/>
        <v>311.14999999999998</v>
      </c>
      <c r="H1244" s="9">
        <v>789</v>
      </c>
      <c r="I1244" s="9">
        <v>772</v>
      </c>
      <c r="J1244" s="78">
        <v>793.42149532710289</v>
      </c>
      <c r="K1244" s="9">
        <f t="shared" si="114"/>
        <v>775.70992403228547</v>
      </c>
      <c r="L1244" s="9">
        <v>2000</v>
      </c>
      <c r="M1244" s="9">
        <v>2000</v>
      </c>
      <c r="N1244" s="9">
        <f t="shared" si="115"/>
        <v>0</v>
      </c>
      <c r="O1244" s="9">
        <f t="shared" si="116"/>
        <v>0</v>
      </c>
      <c r="P1244" s="9">
        <f t="shared" si="117"/>
        <v>0</v>
      </c>
    </row>
    <row r="1245" spans="5:16">
      <c r="E1245" s="2">
        <f t="shared" si="118"/>
        <v>273.14999999999998</v>
      </c>
      <c r="F1245" s="2">
        <v>1220</v>
      </c>
      <c r="G1245" s="2">
        <f t="shared" si="119"/>
        <v>311.14999999999998</v>
      </c>
      <c r="H1245" s="9">
        <v>789</v>
      </c>
      <c r="I1245" s="9">
        <v>772</v>
      </c>
      <c r="J1245" s="78">
        <v>793.42149532710289</v>
      </c>
      <c r="K1245" s="9">
        <f t="shared" si="114"/>
        <v>775.71070696818776</v>
      </c>
      <c r="L1245" s="9">
        <v>2000</v>
      </c>
      <c r="M1245" s="9">
        <v>2000</v>
      </c>
      <c r="N1245" s="9">
        <f t="shared" si="115"/>
        <v>0</v>
      </c>
      <c r="O1245" s="9">
        <f t="shared" si="116"/>
        <v>0</v>
      </c>
      <c r="P1245" s="9">
        <f t="shared" si="117"/>
        <v>0</v>
      </c>
    </row>
    <row r="1246" spans="5:16">
      <c r="E1246" s="2">
        <f t="shared" si="118"/>
        <v>273.14999999999998</v>
      </c>
      <c r="F1246" s="2">
        <v>1221</v>
      </c>
      <c r="G1246" s="2">
        <f t="shared" si="119"/>
        <v>311.14999999999998</v>
      </c>
      <c r="H1246" s="9">
        <v>789</v>
      </c>
      <c r="I1246" s="9">
        <v>772</v>
      </c>
      <c r="J1246" s="78">
        <v>793.42149532710289</v>
      </c>
      <c r="K1246" s="9">
        <f t="shared" si="114"/>
        <v>775.71148818306813</v>
      </c>
      <c r="L1246" s="9">
        <v>2000</v>
      </c>
      <c r="M1246" s="9">
        <v>2000</v>
      </c>
      <c r="N1246" s="9">
        <f t="shared" si="115"/>
        <v>0</v>
      </c>
      <c r="O1246" s="9">
        <f t="shared" si="116"/>
        <v>0</v>
      </c>
      <c r="P1246" s="9">
        <f t="shared" si="117"/>
        <v>0</v>
      </c>
    </row>
    <row r="1247" spans="5:16">
      <c r="E1247" s="2">
        <f t="shared" si="118"/>
        <v>273.14999999999998</v>
      </c>
      <c r="F1247" s="2">
        <v>1222</v>
      </c>
      <c r="G1247" s="2">
        <f t="shared" si="119"/>
        <v>311.14999999999998</v>
      </c>
      <c r="H1247" s="9">
        <v>789</v>
      </c>
      <c r="I1247" s="9">
        <v>772</v>
      </c>
      <c r="J1247" s="78">
        <v>793.42149532710289</v>
      </c>
      <c r="K1247" s="9">
        <f t="shared" si="114"/>
        <v>775.71226768259498</v>
      </c>
      <c r="L1247" s="9">
        <v>2000</v>
      </c>
      <c r="M1247" s="9">
        <v>2000</v>
      </c>
      <c r="N1247" s="9">
        <f t="shared" si="115"/>
        <v>0</v>
      </c>
      <c r="O1247" s="9">
        <f t="shared" si="116"/>
        <v>0</v>
      </c>
      <c r="P1247" s="9">
        <f t="shared" si="117"/>
        <v>0</v>
      </c>
    </row>
    <row r="1248" spans="5:16">
      <c r="E1248" s="2">
        <f t="shared" si="118"/>
        <v>273.14999999999998</v>
      </c>
      <c r="F1248" s="2">
        <v>1223</v>
      </c>
      <c r="G1248" s="2">
        <f t="shared" si="119"/>
        <v>311.14999999999998</v>
      </c>
      <c r="H1248" s="9">
        <v>789</v>
      </c>
      <c r="I1248" s="9">
        <v>772</v>
      </c>
      <c r="J1248" s="78">
        <v>793.42149532710289</v>
      </c>
      <c r="K1248" s="9">
        <f t="shared" si="114"/>
        <v>775.71304547241186</v>
      </c>
      <c r="L1248" s="9">
        <v>2000</v>
      </c>
      <c r="M1248" s="9">
        <v>2000</v>
      </c>
      <c r="N1248" s="9">
        <f t="shared" si="115"/>
        <v>0</v>
      </c>
      <c r="O1248" s="9">
        <f t="shared" si="116"/>
        <v>0</v>
      </c>
      <c r="P1248" s="9">
        <f t="shared" si="117"/>
        <v>0</v>
      </c>
    </row>
    <row r="1249" spans="5:16">
      <c r="E1249" s="2">
        <f t="shared" si="118"/>
        <v>273.14999999999998</v>
      </c>
      <c r="F1249" s="2">
        <v>1224</v>
      </c>
      <c r="G1249" s="2">
        <f t="shared" si="119"/>
        <v>311.14999999999998</v>
      </c>
      <c r="H1249" s="9">
        <v>789</v>
      </c>
      <c r="I1249" s="9">
        <v>772</v>
      </c>
      <c r="J1249" s="78">
        <v>793.42149532710289</v>
      </c>
      <c r="K1249" s="9">
        <f t="shared" si="114"/>
        <v>775.71382155813751</v>
      </c>
      <c r="L1249" s="9">
        <v>2000</v>
      </c>
      <c r="M1249" s="9">
        <v>2000</v>
      </c>
      <c r="N1249" s="9">
        <f t="shared" si="115"/>
        <v>0</v>
      </c>
      <c r="O1249" s="9">
        <f t="shared" si="116"/>
        <v>0</v>
      </c>
      <c r="P1249" s="9">
        <f t="shared" si="117"/>
        <v>0</v>
      </c>
    </row>
    <row r="1250" spans="5:16">
      <c r="E1250" s="2">
        <f t="shared" si="118"/>
        <v>273.14999999999998</v>
      </c>
      <c r="F1250" s="2">
        <v>1225</v>
      </c>
      <c r="G1250" s="2">
        <f t="shared" si="119"/>
        <v>311.14999999999998</v>
      </c>
      <c r="H1250" s="9">
        <v>789</v>
      </c>
      <c r="I1250" s="9">
        <v>772</v>
      </c>
      <c r="J1250" s="78">
        <v>793.42149532710289</v>
      </c>
      <c r="K1250" s="9">
        <f t="shared" si="114"/>
        <v>775.71459594536623</v>
      </c>
      <c r="L1250" s="9">
        <v>2000</v>
      </c>
      <c r="M1250" s="9">
        <v>2000</v>
      </c>
      <c r="N1250" s="9">
        <f t="shared" si="115"/>
        <v>0</v>
      </c>
      <c r="O1250" s="9">
        <f t="shared" si="116"/>
        <v>0</v>
      </c>
      <c r="P1250" s="9">
        <f t="shared" si="117"/>
        <v>0</v>
      </c>
    </row>
    <row r="1251" spans="5:16">
      <c r="E1251" s="2">
        <f t="shared" si="118"/>
        <v>273.14999999999998</v>
      </c>
      <c r="F1251" s="2">
        <v>1226</v>
      </c>
      <c r="G1251" s="2">
        <f t="shared" si="119"/>
        <v>311.14999999999998</v>
      </c>
      <c r="H1251" s="9">
        <v>789</v>
      </c>
      <c r="I1251" s="9">
        <v>772</v>
      </c>
      <c r="J1251" s="78">
        <v>793.42149532710289</v>
      </c>
      <c r="K1251" s="9">
        <f t="shared" si="114"/>
        <v>775.71536863966776</v>
      </c>
      <c r="L1251" s="9">
        <v>2000</v>
      </c>
      <c r="M1251" s="9">
        <v>2000</v>
      </c>
      <c r="N1251" s="9">
        <f t="shared" si="115"/>
        <v>0</v>
      </c>
      <c r="O1251" s="9">
        <f t="shared" si="116"/>
        <v>0</v>
      </c>
      <c r="P1251" s="9">
        <f t="shared" si="117"/>
        <v>0</v>
      </c>
    </row>
    <row r="1252" spans="5:16">
      <c r="E1252" s="2">
        <f t="shared" si="118"/>
        <v>273.14999999999998</v>
      </c>
      <c r="F1252" s="2">
        <v>1227</v>
      </c>
      <c r="G1252" s="2">
        <f t="shared" si="119"/>
        <v>311.14999999999998</v>
      </c>
      <c r="H1252" s="9">
        <v>789</v>
      </c>
      <c r="I1252" s="9">
        <v>772</v>
      </c>
      <c r="J1252" s="78">
        <v>793.42149532710289</v>
      </c>
      <c r="K1252" s="9">
        <f t="shared" si="114"/>
        <v>775.71613964658752</v>
      </c>
      <c r="L1252" s="9">
        <v>2000</v>
      </c>
      <c r="M1252" s="9">
        <v>2000</v>
      </c>
      <c r="N1252" s="9">
        <f t="shared" si="115"/>
        <v>0</v>
      </c>
      <c r="O1252" s="9">
        <f t="shared" si="116"/>
        <v>0</v>
      </c>
      <c r="P1252" s="9">
        <f t="shared" si="117"/>
        <v>0</v>
      </c>
    </row>
    <row r="1253" spans="5:16">
      <c r="E1253" s="2">
        <f t="shared" si="118"/>
        <v>273.14999999999998</v>
      </c>
      <c r="F1253" s="2">
        <v>1228</v>
      </c>
      <c r="G1253" s="2">
        <f t="shared" si="119"/>
        <v>311.14999999999998</v>
      </c>
      <c r="H1253" s="9">
        <v>789</v>
      </c>
      <c r="I1253" s="9">
        <v>772</v>
      </c>
      <c r="J1253" s="78">
        <v>793.42149532710289</v>
      </c>
      <c r="K1253" s="9">
        <f t="shared" si="114"/>
        <v>775.71690897164672</v>
      </c>
      <c r="L1253" s="9">
        <v>2000</v>
      </c>
      <c r="M1253" s="9">
        <v>2000</v>
      </c>
      <c r="N1253" s="9">
        <f t="shared" si="115"/>
        <v>0</v>
      </c>
      <c r="O1253" s="9">
        <f t="shared" si="116"/>
        <v>0</v>
      </c>
      <c r="P1253" s="9">
        <f t="shared" si="117"/>
        <v>0</v>
      </c>
    </row>
    <row r="1254" spans="5:16">
      <c r="E1254" s="2">
        <f t="shared" si="118"/>
        <v>273.14999999999998</v>
      </c>
      <c r="F1254" s="2">
        <v>1229</v>
      </c>
      <c r="G1254" s="2">
        <f t="shared" si="119"/>
        <v>311.14999999999998</v>
      </c>
      <c r="H1254" s="9">
        <v>789</v>
      </c>
      <c r="I1254" s="9">
        <v>772</v>
      </c>
      <c r="J1254" s="78">
        <v>793.42149532710289</v>
      </c>
      <c r="K1254" s="9">
        <f t="shared" si="114"/>
        <v>775.71767662034256</v>
      </c>
      <c r="L1254" s="9">
        <v>2000</v>
      </c>
      <c r="M1254" s="9">
        <v>2000</v>
      </c>
      <c r="N1254" s="9">
        <f t="shared" si="115"/>
        <v>0</v>
      </c>
      <c r="O1254" s="9">
        <f t="shared" si="116"/>
        <v>0</v>
      </c>
      <c r="P1254" s="9">
        <f t="shared" si="117"/>
        <v>0</v>
      </c>
    </row>
    <row r="1255" spans="5:16">
      <c r="E1255" s="2">
        <f t="shared" si="118"/>
        <v>273.14999999999998</v>
      </c>
      <c r="F1255" s="2">
        <v>1230</v>
      </c>
      <c r="G1255" s="2">
        <f t="shared" si="119"/>
        <v>311.14999999999998</v>
      </c>
      <c r="H1255" s="9">
        <v>789</v>
      </c>
      <c r="I1255" s="9">
        <v>772</v>
      </c>
      <c r="J1255" s="78">
        <v>793.42149532710289</v>
      </c>
      <c r="K1255" s="9">
        <f t="shared" si="114"/>
        <v>775.71844259814816</v>
      </c>
      <c r="L1255" s="9">
        <v>2000</v>
      </c>
      <c r="M1255" s="9">
        <v>2000</v>
      </c>
      <c r="N1255" s="9">
        <f t="shared" si="115"/>
        <v>0</v>
      </c>
      <c r="O1255" s="9">
        <f t="shared" si="116"/>
        <v>0</v>
      </c>
      <c r="P1255" s="9">
        <f t="shared" si="117"/>
        <v>0</v>
      </c>
    </row>
    <row r="1256" spans="5:16">
      <c r="E1256" s="2">
        <f t="shared" si="118"/>
        <v>273.14999999999998</v>
      </c>
      <c r="F1256" s="2">
        <v>1231</v>
      </c>
      <c r="G1256" s="2">
        <f t="shared" si="119"/>
        <v>311.14999999999998</v>
      </c>
      <c r="H1256" s="9">
        <v>789</v>
      </c>
      <c r="I1256" s="9">
        <v>772</v>
      </c>
      <c r="J1256" s="78">
        <v>793.42149532710289</v>
      </c>
      <c r="K1256" s="9">
        <f t="shared" si="114"/>
        <v>775.71920691051321</v>
      </c>
      <c r="L1256" s="9">
        <v>2000</v>
      </c>
      <c r="M1256" s="9">
        <v>2000</v>
      </c>
      <c r="N1256" s="9">
        <f t="shared" si="115"/>
        <v>0</v>
      </c>
      <c r="O1256" s="9">
        <f t="shared" si="116"/>
        <v>0</v>
      </c>
      <c r="P1256" s="9">
        <f t="shared" si="117"/>
        <v>0</v>
      </c>
    </row>
    <row r="1257" spans="5:16">
      <c r="E1257" s="2">
        <f t="shared" si="118"/>
        <v>273.14999999999998</v>
      </c>
      <c r="F1257" s="2">
        <v>1232</v>
      </c>
      <c r="G1257" s="2">
        <f t="shared" si="119"/>
        <v>311.14999999999998</v>
      </c>
      <c r="H1257" s="9">
        <v>789</v>
      </c>
      <c r="I1257" s="9">
        <v>772</v>
      </c>
      <c r="J1257" s="78">
        <v>793.42149532710289</v>
      </c>
      <c r="K1257" s="9">
        <f t="shared" si="114"/>
        <v>775.7199695628633</v>
      </c>
      <c r="L1257" s="9">
        <v>2000</v>
      </c>
      <c r="M1257" s="9">
        <v>2000</v>
      </c>
      <c r="N1257" s="9">
        <f t="shared" si="115"/>
        <v>0</v>
      </c>
      <c r="O1257" s="9">
        <f t="shared" si="116"/>
        <v>0</v>
      </c>
      <c r="P1257" s="9">
        <f t="shared" si="117"/>
        <v>0</v>
      </c>
    </row>
    <row r="1258" spans="5:16">
      <c r="E1258" s="2">
        <f t="shared" si="118"/>
        <v>273.14999999999998</v>
      </c>
      <c r="F1258" s="2">
        <v>1233</v>
      </c>
      <c r="G1258" s="2">
        <f t="shared" si="119"/>
        <v>311.14999999999998</v>
      </c>
      <c r="H1258" s="9">
        <v>789</v>
      </c>
      <c r="I1258" s="9">
        <v>772</v>
      </c>
      <c r="J1258" s="78">
        <v>793.42149532710289</v>
      </c>
      <c r="K1258" s="9">
        <f t="shared" si="114"/>
        <v>775.72073056060071</v>
      </c>
      <c r="L1258" s="9">
        <v>2000</v>
      </c>
      <c r="M1258" s="9">
        <v>2000</v>
      </c>
      <c r="N1258" s="9">
        <f t="shared" si="115"/>
        <v>0</v>
      </c>
      <c r="O1258" s="9">
        <f t="shared" si="116"/>
        <v>0</v>
      </c>
      <c r="P1258" s="9">
        <f t="shared" si="117"/>
        <v>0</v>
      </c>
    </row>
    <row r="1259" spans="5:16">
      <c r="E1259" s="2">
        <f t="shared" si="118"/>
        <v>273.14999999999998</v>
      </c>
      <c r="F1259" s="2">
        <v>1234</v>
      </c>
      <c r="G1259" s="2">
        <f t="shared" si="119"/>
        <v>311.14999999999998</v>
      </c>
      <c r="H1259" s="9">
        <v>789</v>
      </c>
      <c r="I1259" s="9">
        <v>772</v>
      </c>
      <c r="J1259" s="78">
        <v>793.42149532710289</v>
      </c>
      <c r="K1259" s="9">
        <f t="shared" si="114"/>
        <v>775.72148990910432</v>
      </c>
      <c r="L1259" s="9">
        <v>2000</v>
      </c>
      <c r="M1259" s="9">
        <v>2000</v>
      </c>
      <c r="N1259" s="9">
        <f t="shared" si="115"/>
        <v>0</v>
      </c>
      <c r="O1259" s="9">
        <f t="shared" si="116"/>
        <v>0</v>
      </c>
      <c r="P1259" s="9">
        <f t="shared" si="117"/>
        <v>0</v>
      </c>
    </row>
    <row r="1260" spans="5:16">
      <c r="E1260" s="2">
        <f t="shared" si="118"/>
        <v>273.14999999999998</v>
      </c>
      <c r="F1260" s="2">
        <v>1235</v>
      </c>
      <c r="G1260" s="2">
        <f t="shared" si="119"/>
        <v>311.14999999999998</v>
      </c>
      <c r="H1260" s="9">
        <v>789</v>
      </c>
      <c r="I1260" s="9">
        <v>772</v>
      </c>
      <c r="J1260" s="78">
        <v>793.42149532710289</v>
      </c>
      <c r="K1260" s="9">
        <f t="shared" si="114"/>
        <v>775.72224761372945</v>
      </c>
      <c r="L1260" s="9">
        <v>2000</v>
      </c>
      <c r="M1260" s="9">
        <v>2000</v>
      </c>
      <c r="N1260" s="9">
        <f t="shared" si="115"/>
        <v>0</v>
      </c>
      <c r="O1260" s="9">
        <f t="shared" si="116"/>
        <v>0</v>
      </c>
      <c r="P1260" s="9">
        <f t="shared" si="117"/>
        <v>0</v>
      </c>
    </row>
    <row r="1261" spans="5:16">
      <c r="E1261" s="2">
        <f t="shared" si="118"/>
        <v>273.14999999999998</v>
      </c>
      <c r="F1261" s="2">
        <v>1236</v>
      </c>
      <c r="G1261" s="2">
        <f t="shared" si="119"/>
        <v>311.14999999999998</v>
      </c>
      <c r="H1261" s="9">
        <v>789</v>
      </c>
      <c r="I1261" s="9">
        <v>772</v>
      </c>
      <c r="J1261" s="78">
        <v>793.42149532710289</v>
      </c>
      <c r="K1261" s="9">
        <f t="shared" si="114"/>
        <v>775.7230036798087</v>
      </c>
      <c r="L1261" s="9">
        <v>2000</v>
      </c>
      <c r="M1261" s="9">
        <v>2000</v>
      </c>
      <c r="N1261" s="9">
        <f t="shared" si="115"/>
        <v>0</v>
      </c>
      <c r="O1261" s="9">
        <f t="shared" si="116"/>
        <v>0</v>
      </c>
      <c r="P1261" s="9">
        <f t="shared" si="117"/>
        <v>0</v>
      </c>
    </row>
    <row r="1262" spans="5:16">
      <c r="E1262" s="2">
        <f t="shared" si="118"/>
        <v>273.14999999999998</v>
      </c>
      <c r="F1262" s="2">
        <v>1237</v>
      </c>
      <c r="G1262" s="2">
        <f t="shared" si="119"/>
        <v>311.14999999999998</v>
      </c>
      <c r="H1262" s="9">
        <v>789</v>
      </c>
      <c r="I1262" s="9">
        <v>772</v>
      </c>
      <c r="J1262" s="78">
        <v>793.42149532710289</v>
      </c>
      <c r="K1262" s="9">
        <f t="shared" si="114"/>
        <v>775.72375811265135</v>
      </c>
      <c r="L1262" s="9">
        <v>2000</v>
      </c>
      <c r="M1262" s="9">
        <v>2000</v>
      </c>
      <c r="N1262" s="9">
        <f t="shared" si="115"/>
        <v>0</v>
      </c>
      <c r="O1262" s="9">
        <f t="shared" si="116"/>
        <v>0</v>
      </c>
      <c r="P1262" s="9">
        <f t="shared" si="117"/>
        <v>0</v>
      </c>
    </row>
    <row r="1263" spans="5:16">
      <c r="E1263" s="2">
        <f t="shared" si="118"/>
        <v>273.14999999999998</v>
      </c>
      <c r="F1263" s="2">
        <v>1238</v>
      </c>
      <c r="G1263" s="2">
        <f t="shared" si="119"/>
        <v>311.14999999999998</v>
      </c>
      <c r="H1263" s="9">
        <v>789</v>
      </c>
      <c r="I1263" s="9">
        <v>772</v>
      </c>
      <c r="J1263" s="78">
        <v>793.42149532710289</v>
      </c>
      <c r="K1263" s="9">
        <f t="shared" si="114"/>
        <v>775.72451091754363</v>
      </c>
      <c r="L1263" s="9">
        <v>2000</v>
      </c>
      <c r="M1263" s="9">
        <v>2000</v>
      </c>
      <c r="N1263" s="9">
        <f t="shared" si="115"/>
        <v>0</v>
      </c>
      <c r="O1263" s="9">
        <f t="shared" si="116"/>
        <v>0</v>
      </c>
      <c r="P1263" s="9">
        <f t="shared" si="117"/>
        <v>0</v>
      </c>
    </row>
    <row r="1264" spans="5:16">
      <c r="E1264" s="2">
        <f t="shared" si="118"/>
        <v>273.14999999999998</v>
      </c>
      <c r="F1264" s="2">
        <v>1239</v>
      </c>
      <c r="G1264" s="2">
        <f t="shared" si="119"/>
        <v>311.14999999999998</v>
      </c>
      <c r="H1264" s="9">
        <v>789</v>
      </c>
      <c r="I1264" s="9">
        <v>772</v>
      </c>
      <c r="J1264" s="78">
        <v>793.42149532710289</v>
      </c>
      <c r="K1264" s="9">
        <f t="shared" si="114"/>
        <v>775.72526209974933</v>
      </c>
      <c r="L1264" s="9">
        <v>2000</v>
      </c>
      <c r="M1264" s="9">
        <v>2000</v>
      </c>
      <c r="N1264" s="9">
        <f t="shared" si="115"/>
        <v>0</v>
      </c>
      <c r="O1264" s="9">
        <f t="shared" si="116"/>
        <v>0</v>
      </c>
      <c r="P1264" s="9">
        <f t="shared" si="117"/>
        <v>0</v>
      </c>
    </row>
    <row r="1265" spans="5:16">
      <c r="E1265" s="2">
        <f t="shared" si="118"/>
        <v>273.14999999999998</v>
      </c>
      <c r="F1265" s="2">
        <v>1240</v>
      </c>
      <c r="G1265" s="2">
        <f t="shared" si="119"/>
        <v>311.14999999999998</v>
      </c>
      <c r="H1265" s="9">
        <v>789</v>
      </c>
      <c r="I1265" s="9">
        <v>772</v>
      </c>
      <c r="J1265" s="78">
        <v>793.42149532710289</v>
      </c>
      <c r="K1265" s="9">
        <f t="shared" si="114"/>
        <v>775.72601166450931</v>
      </c>
      <c r="L1265" s="9">
        <v>2000</v>
      </c>
      <c r="M1265" s="9">
        <v>2000</v>
      </c>
      <c r="N1265" s="9">
        <f t="shared" si="115"/>
        <v>0</v>
      </c>
      <c r="O1265" s="9">
        <f t="shared" si="116"/>
        <v>0</v>
      </c>
      <c r="P1265" s="9">
        <f t="shared" si="117"/>
        <v>0</v>
      </c>
    </row>
    <row r="1266" spans="5:16">
      <c r="E1266" s="2">
        <f t="shared" si="118"/>
        <v>273.14999999999998</v>
      </c>
      <c r="F1266" s="2">
        <v>1241</v>
      </c>
      <c r="G1266" s="2">
        <f t="shared" si="119"/>
        <v>311.14999999999998</v>
      </c>
      <c r="H1266" s="9">
        <v>789</v>
      </c>
      <c r="I1266" s="9">
        <v>772</v>
      </c>
      <c r="J1266" s="78">
        <v>793.42149532710289</v>
      </c>
      <c r="K1266" s="9">
        <f t="shared" si="114"/>
        <v>775.72675961704215</v>
      </c>
      <c r="L1266" s="9">
        <v>2000</v>
      </c>
      <c r="M1266" s="9">
        <v>2000</v>
      </c>
      <c r="N1266" s="9">
        <f t="shared" si="115"/>
        <v>0</v>
      </c>
      <c r="O1266" s="9">
        <f t="shared" si="116"/>
        <v>0</v>
      </c>
      <c r="P1266" s="9">
        <f t="shared" si="117"/>
        <v>0</v>
      </c>
    </row>
    <row r="1267" spans="5:16">
      <c r="E1267" s="2">
        <f t="shared" si="118"/>
        <v>273.14999999999998</v>
      </c>
      <c r="F1267" s="2">
        <v>1242</v>
      </c>
      <c r="G1267" s="2">
        <f t="shared" si="119"/>
        <v>311.14999999999998</v>
      </c>
      <c r="H1267" s="9">
        <v>789</v>
      </c>
      <c r="I1267" s="9">
        <v>772</v>
      </c>
      <c r="J1267" s="78">
        <v>793.42149532710289</v>
      </c>
      <c r="K1267" s="9">
        <f t="shared" si="114"/>
        <v>775.72750596254366</v>
      </c>
      <c r="L1267" s="9">
        <v>2000</v>
      </c>
      <c r="M1267" s="9">
        <v>2000</v>
      </c>
      <c r="N1267" s="9">
        <f t="shared" si="115"/>
        <v>0</v>
      </c>
      <c r="O1267" s="9">
        <f t="shared" si="116"/>
        <v>0</v>
      </c>
      <c r="P1267" s="9">
        <f t="shared" si="117"/>
        <v>0</v>
      </c>
    </row>
    <row r="1268" spans="5:16">
      <c r="E1268" s="2">
        <f t="shared" si="118"/>
        <v>273.14999999999998</v>
      </c>
      <c r="F1268" s="2">
        <v>1243</v>
      </c>
      <c r="G1268" s="2">
        <f t="shared" si="119"/>
        <v>311.14999999999998</v>
      </c>
      <c r="H1268" s="9">
        <v>789</v>
      </c>
      <c r="I1268" s="9">
        <v>772</v>
      </c>
      <c r="J1268" s="78">
        <v>793.42149532710289</v>
      </c>
      <c r="K1268" s="9">
        <f t="shared" si="114"/>
        <v>775.72825070618751</v>
      </c>
      <c r="L1268" s="9">
        <v>2000</v>
      </c>
      <c r="M1268" s="9">
        <v>2000</v>
      </c>
      <c r="N1268" s="9">
        <f t="shared" si="115"/>
        <v>0</v>
      </c>
      <c r="O1268" s="9">
        <f t="shared" si="116"/>
        <v>0</v>
      </c>
      <c r="P1268" s="9">
        <f t="shared" si="117"/>
        <v>0</v>
      </c>
    </row>
    <row r="1269" spans="5:16">
      <c r="E1269" s="2">
        <f t="shared" si="118"/>
        <v>273.14999999999998</v>
      </c>
      <c r="F1269" s="2">
        <v>1244</v>
      </c>
      <c r="G1269" s="2">
        <f t="shared" si="119"/>
        <v>311.14999999999998</v>
      </c>
      <c r="H1269" s="9">
        <v>789</v>
      </c>
      <c r="I1269" s="9">
        <v>772</v>
      </c>
      <c r="J1269" s="78">
        <v>793.42149532710289</v>
      </c>
      <c r="K1269" s="9">
        <f t="shared" si="114"/>
        <v>775.7289938531253</v>
      </c>
      <c r="L1269" s="9">
        <v>2000</v>
      </c>
      <c r="M1269" s="9">
        <v>2000</v>
      </c>
      <c r="N1269" s="9">
        <f t="shared" si="115"/>
        <v>0</v>
      </c>
      <c r="O1269" s="9">
        <f t="shared" si="116"/>
        <v>0</v>
      </c>
      <c r="P1269" s="9">
        <f t="shared" si="117"/>
        <v>0</v>
      </c>
    </row>
    <row r="1270" spans="5:16">
      <c r="E1270" s="2">
        <f t="shared" si="118"/>
        <v>273.14999999999998</v>
      </c>
      <c r="F1270" s="2">
        <v>1245</v>
      </c>
      <c r="G1270" s="2">
        <f t="shared" si="119"/>
        <v>311.14999999999998</v>
      </c>
      <c r="H1270" s="9">
        <v>789</v>
      </c>
      <c r="I1270" s="9">
        <v>772</v>
      </c>
      <c r="J1270" s="78">
        <v>793.42149532710289</v>
      </c>
      <c r="K1270" s="9">
        <f t="shared" si="114"/>
        <v>775.72973540848636</v>
      </c>
      <c r="L1270" s="9">
        <v>2000</v>
      </c>
      <c r="M1270" s="9">
        <v>2000</v>
      </c>
      <c r="N1270" s="9">
        <f t="shared" si="115"/>
        <v>0</v>
      </c>
      <c r="O1270" s="9">
        <f t="shared" si="116"/>
        <v>0</v>
      </c>
      <c r="P1270" s="9">
        <f t="shared" si="117"/>
        <v>0</v>
      </c>
    </row>
    <row r="1271" spans="5:16">
      <c r="E1271" s="2">
        <f t="shared" si="118"/>
        <v>273.14999999999998</v>
      </c>
      <c r="F1271" s="2">
        <v>1246</v>
      </c>
      <c r="G1271" s="2">
        <f t="shared" si="119"/>
        <v>311.14999999999998</v>
      </c>
      <c r="H1271" s="9">
        <v>789</v>
      </c>
      <c r="I1271" s="9">
        <v>772</v>
      </c>
      <c r="J1271" s="78">
        <v>793.42149532710289</v>
      </c>
      <c r="K1271" s="9">
        <f t="shared" si="114"/>
        <v>775.7304753773783</v>
      </c>
      <c r="L1271" s="9">
        <v>2000</v>
      </c>
      <c r="M1271" s="9">
        <v>2000</v>
      </c>
      <c r="N1271" s="9">
        <f t="shared" si="115"/>
        <v>0</v>
      </c>
      <c r="O1271" s="9">
        <f t="shared" si="116"/>
        <v>0</v>
      </c>
      <c r="P1271" s="9">
        <f t="shared" si="117"/>
        <v>0</v>
      </c>
    </row>
    <row r="1272" spans="5:16">
      <c r="E1272" s="2">
        <f t="shared" si="118"/>
        <v>273.14999999999998</v>
      </c>
      <c r="F1272" s="2">
        <v>1247</v>
      </c>
      <c r="G1272" s="2">
        <f t="shared" si="119"/>
        <v>311.14999999999998</v>
      </c>
      <c r="H1272" s="9">
        <v>789</v>
      </c>
      <c r="I1272" s="9">
        <v>772</v>
      </c>
      <c r="J1272" s="78">
        <v>793.42149532710289</v>
      </c>
      <c r="K1272" s="9">
        <f t="shared" si="114"/>
        <v>775.73121376488677</v>
      </c>
      <c r="L1272" s="9">
        <v>2000</v>
      </c>
      <c r="M1272" s="9">
        <v>2000</v>
      </c>
      <c r="N1272" s="9">
        <f t="shared" si="115"/>
        <v>0</v>
      </c>
      <c r="O1272" s="9">
        <f t="shared" si="116"/>
        <v>0</v>
      </c>
      <c r="P1272" s="9">
        <f t="shared" si="117"/>
        <v>0</v>
      </c>
    </row>
    <row r="1273" spans="5:16">
      <c r="E1273" s="2">
        <f t="shared" si="118"/>
        <v>273.14999999999998</v>
      </c>
      <c r="F1273" s="2">
        <v>1248</v>
      </c>
      <c r="G1273" s="2">
        <f t="shared" si="119"/>
        <v>311.14999999999998</v>
      </c>
      <c r="H1273" s="9">
        <v>789</v>
      </c>
      <c r="I1273" s="9">
        <v>772</v>
      </c>
      <c r="J1273" s="78">
        <v>793.42149532710289</v>
      </c>
      <c r="K1273" s="9">
        <f t="shared" si="114"/>
        <v>775.73195057607552</v>
      </c>
      <c r="L1273" s="9">
        <v>2000</v>
      </c>
      <c r="M1273" s="9">
        <v>2000</v>
      </c>
      <c r="N1273" s="9">
        <f t="shared" si="115"/>
        <v>0</v>
      </c>
      <c r="O1273" s="9">
        <f t="shared" si="116"/>
        <v>0</v>
      </c>
      <c r="P1273" s="9">
        <f t="shared" si="117"/>
        <v>0</v>
      </c>
    </row>
    <row r="1274" spans="5:16">
      <c r="E1274" s="2">
        <f t="shared" si="118"/>
        <v>273.14999999999998</v>
      </c>
      <c r="F1274" s="2">
        <v>1249</v>
      </c>
      <c r="G1274" s="2">
        <f t="shared" si="119"/>
        <v>311.14999999999998</v>
      </c>
      <c r="H1274" s="9">
        <v>789</v>
      </c>
      <c r="I1274" s="9">
        <v>772</v>
      </c>
      <c r="J1274" s="78">
        <v>793.42149532710289</v>
      </c>
      <c r="K1274" s="9">
        <f t="shared" ref="K1274:K1337" si="120">J1274+((I1274-H1274)*((E1274-F1274)/(G1274-F1274)))</f>
        <v>775.732685815987</v>
      </c>
      <c r="L1274" s="9">
        <v>2000</v>
      </c>
      <c r="M1274" s="9">
        <v>2000</v>
      </c>
      <c r="N1274" s="9">
        <f t="shared" ref="N1274:N1337" si="121">C1274*(SQRT(K1274/I1274))*(H1274/J1274)*(L1274/M1274)</f>
        <v>0</v>
      </c>
      <c r="O1274" s="9">
        <f t="shared" ref="O1274:O1337" si="122">N1274*J1274/24</f>
        <v>0</v>
      </c>
      <c r="P1274" s="9">
        <f t="shared" ref="P1274:P1337" si="123">N1274/159</f>
        <v>0</v>
      </c>
    </row>
    <row r="1275" spans="5:16">
      <c r="E1275" s="2">
        <f t="shared" si="118"/>
        <v>273.14999999999998</v>
      </c>
      <c r="F1275" s="2">
        <v>1250</v>
      </c>
      <c r="G1275" s="2">
        <f t="shared" si="119"/>
        <v>311.14999999999998</v>
      </c>
      <c r="H1275" s="9">
        <v>789</v>
      </c>
      <c r="I1275" s="9">
        <v>772</v>
      </c>
      <c r="J1275" s="78">
        <v>793.42149532710289</v>
      </c>
      <c r="K1275" s="9">
        <f t="shared" si="120"/>
        <v>775.73341948964219</v>
      </c>
      <c r="L1275" s="9">
        <v>2000</v>
      </c>
      <c r="M1275" s="9">
        <v>2000</v>
      </c>
      <c r="N1275" s="9">
        <f t="shared" si="121"/>
        <v>0</v>
      </c>
      <c r="O1275" s="9">
        <f t="shared" si="122"/>
        <v>0</v>
      </c>
      <c r="P1275" s="9">
        <f t="shared" si="123"/>
        <v>0</v>
      </c>
    </row>
    <row r="1276" spans="5:16">
      <c r="E1276" s="2">
        <f t="shared" si="118"/>
        <v>273.14999999999998</v>
      </c>
      <c r="F1276" s="2">
        <v>1251</v>
      </c>
      <c r="G1276" s="2">
        <f t="shared" si="119"/>
        <v>311.14999999999998</v>
      </c>
      <c r="H1276" s="9">
        <v>789</v>
      </c>
      <c r="I1276" s="9">
        <v>772</v>
      </c>
      <c r="J1276" s="78">
        <v>793.42149532710289</v>
      </c>
      <c r="K1276" s="9">
        <f t="shared" si="120"/>
        <v>775.73415160204036</v>
      </c>
      <c r="L1276" s="9">
        <v>2000</v>
      </c>
      <c r="M1276" s="9">
        <v>2000</v>
      </c>
      <c r="N1276" s="9">
        <f t="shared" si="121"/>
        <v>0</v>
      </c>
      <c r="O1276" s="9">
        <f t="shared" si="122"/>
        <v>0</v>
      </c>
      <c r="P1276" s="9">
        <f t="shared" si="123"/>
        <v>0</v>
      </c>
    </row>
    <row r="1277" spans="5:16">
      <c r="E1277" s="2">
        <f t="shared" si="118"/>
        <v>273.14999999999998</v>
      </c>
      <c r="F1277" s="2">
        <v>1252</v>
      </c>
      <c r="G1277" s="2">
        <f t="shared" si="119"/>
        <v>311.14999999999998</v>
      </c>
      <c r="H1277" s="9">
        <v>789</v>
      </c>
      <c r="I1277" s="9">
        <v>772</v>
      </c>
      <c r="J1277" s="78">
        <v>793.42149532710289</v>
      </c>
      <c r="K1277" s="9">
        <f t="shared" si="120"/>
        <v>775.73488215815996</v>
      </c>
      <c r="L1277" s="9">
        <v>2000</v>
      </c>
      <c r="M1277" s="9">
        <v>2000</v>
      </c>
      <c r="N1277" s="9">
        <f t="shared" si="121"/>
        <v>0</v>
      </c>
      <c r="O1277" s="9">
        <f t="shared" si="122"/>
        <v>0</v>
      </c>
      <c r="P1277" s="9">
        <f t="shared" si="123"/>
        <v>0</v>
      </c>
    </row>
    <row r="1278" spans="5:16">
      <c r="E1278" s="2">
        <f t="shared" si="118"/>
        <v>273.14999999999998</v>
      </c>
      <c r="F1278" s="2">
        <v>1253</v>
      </c>
      <c r="G1278" s="2">
        <f t="shared" si="119"/>
        <v>311.14999999999998</v>
      </c>
      <c r="H1278" s="9">
        <v>789</v>
      </c>
      <c r="I1278" s="9">
        <v>772</v>
      </c>
      <c r="J1278" s="78">
        <v>793.42149532710289</v>
      </c>
      <c r="K1278" s="9">
        <f t="shared" si="120"/>
        <v>775.73561116295787</v>
      </c>
      <c r="L1278" s="9">
        <v>2000</v>
      </c>
      <c r="M1278" s="9">
        <v>2000</v>
      </c>
      <c r="N1278" s="9">
        <f t="shared" si="121"/>
        <v>0</v>
      </c>
      <c r="O1278" s="9">
        <f t="shared" si="122"/>
        <v>0</v>
      </c>
      <c r="P1278" s="9">
        <f t="shared" si="123"/>
        <v>0</v>
      </c>
    </row>
    <row r="1279" spans="5:16">
      <c r="E1279" s="2">
        <f t="shared" si="118"/>
        <v>273.14999999999998</v>
      </c>
      <c r="F1279" s="2">
        <v>1254</v>
      </c>
      <c r="G1279" s="2">
        <f t="shared" si="119"/>
        <v>311.14999999999998</v>
      </c>
      <c r="H1279" s="9">
        <v>789</v>
      </c>
      <c r="I1279" s="9">
        <v>772</v>
      </c>
      <c r="J1279" s="78">
        <v>793.42149532710289</v>
      </c>
      <c r="K1279" s="9">
        <f t="shared" si="120"/>
        <v>775.73633862137024</v>
      </c>
      <c r="L1279" s="9">
        <v>2000</v>
      </c>
      <c r="M1279" s="9">
        <v>2000</v>
      </c>
      <c r="N1279" s="9">
        <f t="shared" si="121"/>
        <v>0</v>
      </c>
      <c r="O1279" s="9">
        <f t="shared" si="122"/>
        <v>0</v>
      </c>
      <c r="P1279" s="9">
        <f t="shared" si="123"/>
        <v>0</v>
      </c>
    </row>
    <row r="1280" spans="5:16">
      <c r="E1280" s="2">
        <f t="shared" si="118"/>
        <v>273.14999999999998</v>
      </c>
      <c r="F1280" s="2">
        <v>1255</v>
      </c>
      <c r="G1280" s="2">
        <f t="shared" si="119"/>
        <v>311.14999999999998</v>
      </c>
      <c r="H1280" s="9">
        <v>789</v>
      </c>
      <c r="I1280" s="9">
        <v>772</v>
      </c>
      <c r="J1280" s="78">
        <v>793.42149532710289</v>
      </c>
      <c r="K1280" s="9">
        <f t="shared" si="120"/>
        <v>775.73706453831232</v>
      </c>
      <c r="L1280" s="9">
        <v>2000</v>
      </c>
      <c r="M1280" s="9">
        <v>2000</v>
      </c>
      <c r="N1280" s="9">
        <f t="shared" si="121"/>
        <v>0</v>
      </c>
      <c r="O1280" s="9">
        <f t="shared" si="122"/>
        <v>0</v>
      </c>
      <c r="P1280" s="9">
        <f t="shared" si="123"/>
        <v>0</v>
      </c>
    </row>
    <row r="1281" spans="5:16">
      <c r="E1281" s="2">
        <f t="shared" si="118"/>
        <v>273.14999999999998</v>
      </c>
      <c r="F1281" s="2">
        <v>1256</v>
      </c>
      <c r="G1281" s="2">
        <f t="shared" si="119"/>
        <v>311.14999999999998</v>
      </c>
      <c r="H1281" s="9">
        <v>789</v>
      </c>
      <c r="I1281" s="9">
        <v>772</v>
      </c>
      <c r="J1281" s="78">
        <v>793.42149532710289</v>
      </c>
      <c r="K1281" s="9">
        <f t="shared" si="120"/>
        <v>775.73778891867823</v>
      </c>
      <c r="L1281" s="9">
        <v>2000</v>
      </c>
      <c r="M1281" s="9">
        <v>2000</v>
      </c>
      <c r="N1281" s="9">
        <f t="shared" si="121"/>
        <v>0</v>
      </c>
      <c r="O1281" s="9">
        <f t="shared" si="122"/>
        <v>0</v>
      </c>
      <c r="P1281" s="9">
        <f t="shared" si="123"/>
        <v>0</v>
      </c>
    </row>
    <row r="1282" spans="5:16">
      <c r="E1282" s="2">
        <f t="shared" si="118"/>
        <v>273.14999999999998</v>
      </c>
      <c r="F1282" s="2">
        <v>1257</v>
      </c>
      <c r="G1282" s="2">
        <f t="shared" si="119"/>
        <v>311.14999999999998</v>
      </c>
      <c r="H1282" s="9">
        <v>789</v>
      </c>
      <c r="I1282" s="9">
        <v>772</v>
      </c>
      <c r="J1282" s="78">
        <v>793.42149532710289</v>
      </c>
      <c r="K1282" s="9">
        <f t="shared" si="120"/>
        <v>775.73851176734183</v>
      </c>
      <c r="L1282" s="9">
        <v>2000</v>
      </c>
      <c r="M1282" s="9">
        <v>2000</v>
      </c>
      <c r="N1282" s="9">
        <f t="shared" si="121"/>
        <v>0</v>
      </c>
      <c r="O1282" s="9">
        <f t="shared" si="122"/>
        <v>0</v>
      </c>
      <c r="P1282" s="9">
        <f t="shared" si="123"/>
        <v>0</v>
      </c>
    </row>
    <row r="1283" spans="5:16">
      <c r="E1283" s="2">
        <f t="shared" si="118"/>
        <v>273.14999999999998</v>
      </c>
      <c r="F1283" s="2">
        <v>1258</v>
      </c>
      <c r="G1283" s="2">
        <f t="shared" si="119"/>
        <v>311.14999999999998</v>
      </c>
      <c r="H1283" s="9">
        <v>789</v>
      </c>
      <c r="I1283" s="9">
        <v>772</v>
      </c>
      <c r="J1283" s="78">
        <v>793.42149532710289</v>
      </c>
      <c r="K1283" s="9">
        <f t="shared" si="120"/>
        <v>775.73923308915596</v>
      </c>
      <c r="L1283" s="9">
        <v>2000</v>
      </c>
      <c r="M1283" s="9">
        <v>2000</v>
      </c>
      <c r="N1283" s="9">
        <f t="shared" si="121"/>
        <v>0</v>
      </c>
      <c r="O1283" s="9">
        <f t="shared" si="122"/>
        <v>0</v>
      </c>
      <c r="P1283" s="9">
        <f t="shared" si="123"/>
        <v>0</v>
      </c>
    </row>
    <row r="1284" spans="5:16">
      <c r="E1284" s="2">
        <f t="shared" si="118"/>
        <v>273.14999999999998</v>
      </c>
      <c r="F1284" s="2">
        <v>1259</v>
      </c>
      <c r="G1284" s="2">
        <f t="shared" si="119"/>
        <v>311.14999999999998</v>
      </c>
      <c r="H1284" s="9">
        <v>789</v>
      </c>
      <c r="I1284" s="9">
        <v>772</v>
      </c>
      <c r="J1284" s="78">
        <v>793.42149532710289</v>
      </c>
      <c r="K1284" s="9">
        <f t="shared" si="120"/>
        <v>775.73995288895344</v>
      </c>
      <c r="L1284" s="9">
        <v>2000</v>
      </c>
      <c r="M1284" s="9">
        <v>2000</v>
      </c>
      <c r="N1284" s="9">
        <f t="shared" si="121"/>
        <v>0</v>
      </c>
      <c r="O1284" s="9">
        <f t="shared" si="122"/>
        <v>0</v>
      </c>
      <c r="P1284" s="9">
        <f t="shared" si="123"/>
        <v>0</v>
      </c>
    </row>
    <row r="1285" spans="5:16">
      <c r="E1285" s="2">
        <f t="shared" si="118"/>
        <v>273.14999999999998</v>
      </c>
      <c r="F1285" s="2">
        <v>1260</v>
      </c>
      <c r="G1285" s="2">
        <f t="shared" si="119"/>
        <v>311.14999999999998</v>
      </c>
      <c r="H1285" s="9">
        <v>789</v>
      </c>
      <c r="I1285" s="9">
        <v>772</v>
      </c>
      <c r="J1285" s="78">
        <v>793.42149532710289</v>
      </c>
      <c r="K1285" s="9">
        <f t="shared" si="120"/>
        <v>775.74067117154618</v>
      </c>
      <c r="L1285" s="9">
        <v>2000</v>
      </c>
      <c r="M1285" s="9">
        <v>2000</v>
      </c>
      <c r="N1285" s="9">
        <f t="shared" si="121"/>
        <v>0</v>
      </c>
      <c r="O1285" s="9">
        <f t="shared" si="122"/>
        <v>0</v>
      </c>
      <c r="P1285" s="9">
        <f t="shared" si="123"/>
        <v>0</v>
      </c>
    </row>
    <row r="1286" spans="5:16">
      <c r="E1286" s="2">
        <f t="shared" si="118"/>
        <v>273.14999999999998</v>
      </c>
      <c r="F1286" s="2">
        <v>1261</v>
      </c>
      <c r="G1286" s="2">
        <f t="shared" si="119"/>
        <v>311.14999999999998</v>
      </c>
      <c r="H1286" s="9">
        <v>789</v>
      </c>
      <c r="I1286" s="9">
        <v>772</v>
      </c>
      <c r="J1286" s="78">
        <v>793.42149532710289</v>
      </c>
      <c r="K1286" s="9">
        <f t="shared" si="120"/>
        <v>775.7413879417262</v>
      </c>
      <c r="L1286" s="9">
        <v>2000</v>
      </c>
      <c r="M1286" s="9">
        <v>2000</v>
      </c>
      <c r="N1286" s="9">
        <f t="shared" si="121"/>
        <v>0</v>
      </c>
      <c r="O1286" s="9">
        <f t="shared" si="122"/>
        <v>0</v>
      </c>
      <c r="P1286" s="9">
        <f t="shared" si="123"/>
        <v>0</v>
      </c>
    </row>
    <row r="1287" spans="5:16">
      <c r="E1287" s="2">
        <f t="shared" si="118"/>
        <v>273.14999999999998</v>
      </c>
      <c r="F1287" s="2">
        <v>1262</v>
      </c>
      <c r="G1287" s="2">
        <f t="shared" si="119"/>
        <v>311.14999999999998</v>
      </c>
      <c r="H1287" s="9">
        <v>789</v>
      </c>
      <c r="I1287" s="9">
        <v>772</v>
      </c>
      <c r="J1287" s="78">
        <v>793.42149532710289</v>
      </c>
      <c r="K1287" s="9">
        <f t="shared" si="120"/>
        <v>775.74210320426539</v>
      </c>
      <c r="L1287" s="9">
        <v>2000</v>
      </c>
      <c r="M1287" s="9">
        <v>2000</v>
      </c>
      <c r="N1287" s="9">
        <f t="shared" si="121"/>
        <v>0</v>
      </c>
      <c r="O1287" s="9">
        <f t="shared" si="122"/>
        <v>0</v>
      </c>
      <c r="P1287" s="9">
        <f t="shared" si="123"/>
        <v>0</v>
      </c>
    </row>
    <row r="1288" spans="5:16">
      <c r="E1288" s="2">
        <f t="shared" si="118"/>
        <v>273.14999999999998</v>
      </c>
      <c r="F1288" s="2">
        <v>1263</v>
      </c>
      <c r="G1288" s="2">
        <f t="shared" si="119"/>
        <v>311.14999999999998</v>
      </c>
      <c r="H1288" s="9">
        <v>789</v>
      </c>
      <c r="I1288" s="9">
        <v>772</v>
      </c>
      <c r="J1288" s="78">
        <v>793.42149532710289</v>
      </c>
      <c r="K1288" s="9">
        <f t="shared" si="120"/>
        <v>775.7428169639154</v>
      </c>
      <c r="L1288" s="9">
        <v>2000</v>
      </c>
      <c r="M1288" s="9">
        <v>2000</v>
      </c>
      <c r="N1288" s="9">
        <f t="shared" si="121"/>
        <v>0</v>
      </c>
      <c r="O1288" s="9">
        <f t="shared" si="122"/>
        <v>0</v>
      </c>
      <c r="P1288" s="9">
        <f t="shared" si="123"/>
        <v>0</v>
      </c>
    </row>
    <row r="1289" spans="5:16">
      <c r="E1289" s="2">
        <f t="shared" ref="E1289:E1352" si="124">D1289+273.15</f>
        <v>273.14999999999998</v>
      </c>
      <c r="F1289" s="2">
        <v>1264</v>
      </c>
      <c r="G1289" s="2">
        <f t="shared" ref="G1289:G1352" si="125">38+273.15</f>
        <v>311.14999999999998</v>
      </c>
      <c r="H1289" s="9">
        <v>789</v>
      </c>
      <c r="I1289" s="9">
        <v>772</v>
      </c>
      <c r="J1289" s="78">
        <v>793.42149532710289</v>
      </c>
      <c r="K1289" s="9">
        <f t="shared" si="120"/>
        <v>775.743529225408</v>
      </c>
      <c r="L1289" s="9">
        <v>2000</v>
      </c>
      <c r="M1289" s="9">
        <v>2000</v>
      </c>
      <c r="N1289" s="9">
        <f t="shared" si="121"/>
        <v>0</v>
      </c>
      <c r="O1289" s="9">
        <f t="shared" si="122"/>
        <v>0</v>
      </c>
      <c r="P1289" s="9">
        <f t="shared" si="123"/>
        <v>0</v>
      </c>
    </row>
    <row r="1290" spans="5:16">
      <c r="E1290" s="2">
        <f t="shared" si="124"/>
        <v>273.14999999999998</v>
      </c>
      <c r="F1290" s="2">
        <v>1265</v>
      </c>
      <c r="G1290" s="2">
        <f t="shared" si="125"/>
        <v>311.14999999999998</v>
      </c>
      <c r="H1290" s="9">
        <v>789</v>
      </c>
      <c r="I1290" s="9">
        <v>772</v>
      </c>
      <c r="J1290" s="78">
        <v>793.42149532710289</v>
      </c>
      <c r="K1290" s="9">
        <f t="shared" si="120"/>
        <v>775.74423999345504</v>
      </c>
      <c r="L1290" s="9">
        <v>2000</v>
      </c>
      <c r="M1290" s="9">
        <v>2000</v>
      </c>
      <c r="N1290" s="9">
        <f t="shared" si="121"/>
        <v>0</v>
      </c>
      <c r="O1290" s="9">
        <f t="shared" si="122"/>
        <v>0</v>
      </c>
      <c r="P1290" s="9">
        <f t="shared" si="123"/>
        <v>0</v>
      </c>
    </row>
    <row r="1291" spans="5:16">
      <c r="E1291" s="2">
        <f t="shared" si="124"/>
        <v>273.14999999999998</v>
      </c>
      <c r="F1291" s="2">
        <v>1266</v>
      </c>
      <c r="G1291" s="2">
        <f t="shared" si="125"/>
        <v>311.14999999999998</v>
      </c>
      <c r="H1291" s="9">
        <v>789</v>
      </c>
      <c r="I1291" s="9">
        <v>772</v>
      </c>
      <c r="J1291" s="78">
        <v>793.42149532710289</v>
      </c>
      <c r="K1291" s="9">
        <f t="shared" si="120"/>
        <v>775.74494927274884</v>
      </c>
      <c r="L1291" s="9">
        <v>2000</v>
      </c>
      <c r="M1291" s="9">
        <v>2000</v>
      </c>
      <c r="N1291" s="9">
        <f t="shared" si="121"/>
        <v>0</v>
      </c>
      <c r="O1291" s="9">
        <f t="shared" si="122"/>
        <v>0</v>
      </c>
      <c r="P1291" s="9">
        <f t="shared" si="123"/>
        <v>0</v>
      </c>
    </row>
    <row r="1292" spans="5:16">
      <c r="E1292" s="2">
        <f t="shared" si="124"/>
        <v>273.14999999999998</v>
      </c>
      <c r="F1292" s="2">
        <v>1267</v>
      </c>
      <c r="G1292" s="2">
        <f t="shared" si="125"/>
        <v>311.14999999999998</v>
      </c>
      <c r="H1292" s="9">
        <v>789</v>
      </c>
      <c r="I1292" s="9">
        <v>772</v>
      </c>
      <c r="J1292" s="78">
        <v>793.42149532710289</v>
      </c>
      <c r="K1292" s="9">
        <f t="shared" si="120"/>
        <v>775.74565706796182</v>
      </c>
      <c r="L1292" s="9">
        <v>2000</v>
      </c>
      <c r="M1292" s="9">
        <v>2000</v>
      </c>
      <c r="N1292" s="9">
        <f t="shared" si="121"/>
        <v>0</v>
      </c>
      <c r="O1292" s="9">
        <f t="shared" si="122"/>
        <v>0</v>
      </c>
      <c r="P1292" s="9">
        <f t="shared" si="123"/>
        <v>0</v>
      </c>
    </row>
    <row r="1293" spans="5:16">
      <c r="E1293" s="2">
        <f t="shared" si="124"/>
        <v>273.14999999999998</v>
      </c>
      <c r="F1293" s="2">
        <v>1268</v>
      </c>
      <c r="G1293" s="2">
        <f t="shared" si="125"/>
        <v>311.14999999999998</v>
      </c>
      <c r="H1293" s="9">
        <v>789</v>
      </c>
      <c r="I1293" s="9">
        <v>772</v>
      </c>
      <c r="J1293" s="78">
        <v>793.42149532710289</v>
      </c>
      <c r="K1293" s="9">
        <f t="shared" si="120"/>
        <v>775.74636338374705</v>
      </c>
      <c r="L1293" s="9">
        <v>2000</v>
      </c>
      <c r="M1293" s="9">
        <v>2000</v>
      </c>
      <c r="N1293" s="9">
        <f t="shared" si="121"/>
        <v>0</v>
      </c>
      <c r="O1293" s="9">
        <f t="shared" si="122"/>
        <v>0</v>
      </c>
      <c r="P1293" s="9">
        <f t="shared" si="123"/>
        <v>0</v>
      </c>
    </row>
    <row r="1294" spans="5:16">
      <c r="E1294" s="2">
        <f t="shared" si="124"/>
        <v>273.14999999999998</v>
      </c>
      <c r="F1294" s="2">
        <v>1269</v>
      </c>
      <c r="G1294" s="2">
        <f t="shared" si="125"/>
        <v>311.14999999999998</v>
      </c>
      <c r="H1294" s="9">
        <v>789</v>
      </c>
      <c r="I1294" s="9">
        <v>772</v>
      </c>
      <c r="J1294" s="78">
        <v>793.42149532710289</v>
      </c>
      <c r="K1294" s="9">
        <f t="shared" si="120"/>
        <v>775.7470682247382</v>
      </c>
      <c r="L1294" s="9">
        <v>2000</v>
      </c>
      <c r="M1294" s="9">
        <v>2000</v>
      </c>
      <c r="N1294" s="9">
        <f t="shared" si="121"/>
        <v>0</v>
      </c>
      <c r="O1294" s="9">
        <f t="shared" si="122"/>
        <v>0</v>
      </c>
      <c r="P1294" s="9">
        <f t="shared" si="123"/>
        <v>0</v>
      </c>
    </row>
    <row r="1295" spans="5:16">
      <c r="E1295" s="2">
        <f t="shared" si="124"/>
        <v>273.14999999999998</v>
      </c>
      <c r="F1295" s="2">
        <v>1270</v>
      </c>
      <c r="G1295" s="2">
        <f t="shared" si="125"/>
        <v>311.14999999999998</v>
      </c>
      <c r="H1295" s="9">
        <v>789</v>
      </c>
      <c r="I1295" s="9">
        <v>772</v>
      </c>
      <c r="J1295" s="78">
        <v>793.42149532710289</v>
      </c>
      <c r="K1295" s="9">
        <f t="shared" si="120"/>
        <v>775.74777159554947</v>
      </c>
      <c r="L1295" s="9">
        <v>2000</v>
      </c>
      <c r="M1295" s="9">
        <v>2000</v>
      </c>
      <c r="N1295" s="9">
        <f t="shared" si="121"/>
        <v>0</v>
      </c>
      <c r="O1295" s="9">
        <f t="shared" si="122"/>
        <v>0</v>
      </c>
      <c r="P1295" s="9">
        <f t="shared" si="123"/>
        <v>0</v>
      </c>
    </row>
    <row r="1296" spans="5:16">
      <c r="E1296" s="2">
        <f t="shared" si="124"/>
        <v>273.14999999999998</v>
      </c>
      <c r="F1296" s="2">
        <v>1271</v>
      </c>
      <c r="G1296" s="2">
        <f t="shared" si="125"/>
        <v>311.14999999999998</v>
      </c>
      <c r="H1296" s="9">
        <v>789</v>
      </c>
      <c r="I1296" s="9">
        <v>772</v>
      </c>
      <c r="J1296" s="78">
        <v>793.42149532710289</v>
      </c>
      <c r="K1296" s="9">
        <f t="shared" si="120"/>
        <v>775.74847350077584</v>
      </c>
      <c r="L1296" s="9">
        <v>2000</v>
      </c>
      <c r="M1296" s="9">
        <v>2000</v>
      </c>
      <c r="N1296" s="9">
        <f t="shared" si="121"/>
        <v>0</v>
      </c>
      <c r="O1296" s="9">
        <f t="shared" si="122"/>
        <v>0</v>
      </c>
      <c r="P1296" s="9">
        <f t="shared" si="123"/>
        <v>0</v>
      </c>
    </row>
    <row r="1297" spans="5:16">
      <c r="E1297" s="2">
        <f t="shared" si="124"/>
        <v>273.14999999999998</v>
      </c>
      <c r="F1297" s="2">
        <v>1272</v>
      </c>
      <c r="G1297" s="2">
        <f t="shared" si="125"/>
        <v>311.14999999999998</v>
      </c>
      <c r="H1297" s="9">
        <v>789</v>
      </c>
      <c r="I1297" s="9">
        <v>772</v>
      </c>
      <c r="J1297" s="78">
        <v>793.42149532710289</v>
      </c>
      <c r="K1297" s="9">
        <f t="shared" si="120"/>
        <v>775.74917394499334</v>
      </c>
      <c r="L1297" s="9">
        <v>2000</v>
      </c>
      <c r="M1297" s="9">
        <v>2000</v>
      </c>
      <c r="N1297" s="9">
        <f t="shared" si="121"/>
        <v>0</v>
      </c>
      <c r="O1297" s="9">
        <f t="shared" si="122"/>
        <v>0</v>
      </c>
      <c r="P1297" s="9">
        <f t="shared" si="123"/>
        <v>0</v>
      </c>
    </row>
    <row r="1298" spans="5:16">
      <c r="E1298" s="2">
        <f t="shared" si="124"/>
        <v>273.14999999999998</v>
      </c>
      <c r="F1298" s="2">
        <v>1273</v>
      </c>
      <c r="G1298" s="2">
        <f t="shared" si="125"/>
        <v>311.14999999999998</v>
      </c>
      <c r="H1298" s="9">
        <v>789</v>
      </c>
      <c r="I1298" s="9">
        <v>772</v>
      </c>
      <c r="J1298" s="78">
        <v>793.42149532710289</v>
      </c>
      <c r="K1298" s="9">
        <f t="shared" si="120"/>
        <v>775.74987293275865</v>
      </c>
      <c r="L1298" s="9">
        <v>2000</v>
      </c>
      <c r="M1298" s="9">
        <v>2000</v>
      </c>
      <c r="N1298" s="9">
        <f t="shared" si="121"/>
        <v>0</v>
      </c>
      <c r="O1298" s="9">
        <f t="shared" si="122"/>
        <v>0</v>
      </c>
      <c r="P1298" s="9">
        <f t="shared" si="123"/>
        <v>0</v>
      </c>
    </row>
    <row r="1299" spans="5:16">
      <c r="E1299" s="2">
        <f t="shared" si="124"/>
        <v>273.14999999999998</v>
      </c>
      <c r="F1299" s="2">
        <v>1274</v>
      </c>
      <c r="G1299" s="2">
        <f t="shared" si="125"/>
        <v>311.14999999999998</v>
      </c>
      <c r="H1299" s="9">
        <v>789</v>
      </c>
      <c r="I1299" s="9">
        <v>772</v>
      </c>
      <c r="J1299" s="78">
        <v>793.42149532710289</v>
      </c>
      <c r="K1299" s="9">
        <f t="shared" si="120"/>
        <v>775.75057046860991</v>
      </c>
      <c r="L1299" s="9">
        <v>2000</v>
      </c>
      <c r="M1299" s="9">
        <v>2000</v>
      </c>
      <c r="N1299" s="9">
        <f t="shared" si="121"/>
        <v>0</v>
      </c>
      <c r="O1299" s="9">
        <f t="shared" si="122"/>
        <v>0</v>
      </c>
      <c r="P1299" s="9">
        <f t="shared" si="123"/>
        <v>0</v>
      </c>
    </row>
    <row r="1300" spans="5:16">
      <c r="E1300" s="2">
        <f t="shared" si="124"/>
        <v>273.14999999999998</v>
      </c>
      <c r="F1300" s="2">
        <v>1275</v>
      </c>
      <c r="G1300" s="2">
        <f t="shared" si="125"/>
        <v>311.14999999999998</v>
      </c>
      <c r="H1300" s="9">
        <v>789</v>
      </c>
      <c r="I1300" s="9">
        <v>772</v>
      </c>
      <c r="J1300" s="78">
        <v>793.42149532710289</v>
      </c>
      <c r="K1300" s="9">
        <f t="shared" si="120"/>
        <v>775.75126655706606</v>
      </c>
      <c r="L1300" s="9">
        <v>2000</v>
      </c>
      <c r="M1300" s="9">
        <v>2000</v>
      </c>
      <c r="N1300" s="9">
        <f t="shared" si="121"/>
        <v>0</v>
      </c>
      <c r="O1300" s="9">
        <f t="shared" si="122"/>
        <v>0</v>
      </c>
      <c r="P1300" s="9">
        <f t="shared" si="123"/>
        <v>0</v>
      </c>
    </row>
    <row r="1301" spans="5:16">
      <c r="E1301" s="2">
        <f t="shared" si="124"/>
        <v>273.14999999999998</v>
      </c>
      <c r="F1301" s="2">
        <v>1276</v>
      </c>
      <c r="G1301" s="2">
        <f t="shared" si="125"/>
        <v>311.14999999999998</v>
      </c>
      <c r="H1301" s="9">
        <v>789</v>
      </c>
      <c r="I1301" s="9">
        <v>772</v>
      </c>
      <c r="J1301" s="78">
        <v>793.42149532710289</v>
      </c>
      <c r="K1301" s="9">
        <f t="shared" si="120"/>
        <v>775.75196120262763</v>
      </c>
      <c r="L1301" s="9">
        <v>2000</v>
      </c>
      <c r="M1301" s="9">
        <v>2000</v>
      </c>
      <c r="N1301" s="9">
        <f t="shared" si="121"/>
        <v>0</v>
      </c>
      <c r="O1301" s="9">
        <f t="shared" si="122"/>
        <v>0</v>
      </c>
      <c r="P1301" s="9">
        <f t="shared" si="123"/>
        <v>0</v>
      </c>
    </row>
    <row r="1302" spans="5:16">
      <c r="E1302" s="2">
        <f t="shared" si="124"/>
        <v>273.14999999999998</v>
      </c>
      <c r="F1302" s="2">
        <v>1277</v>
      </c>
      <c r="G1302" s="2">
        <f t="shared" si="125"/>
        <v>311.14999999999998</v>
      </c>
      <c r="H1302" s="9">
        <v>789</v>
      </c>
      <c r="I1302" s="9">
        <v>772</v>
      </c>
      <c r="J1302" s="78">
        <v>793.42149532710289</v>
      </c>
      <c r="K1302" s="9">
        <f t="shared" si="120"/>
        <v>775.75265440977614</v>
      </c>
      <c r="L1302" s="9">
        <v>2000</v>
      </c>
      <c r="M1302" s="9">
        <v>2000</v>
      </c>
      <c r="N1302" s="9">
        <f t="shared" si="121"/>
        <v>0</v>
      </c>
      <c r="O1302" s="9">
        <f t="shared" si="122"/>
        <v>0</v>
      </c>
      <c r="P1302" s="9">
        <f t="shared" si="123"/>
        <v>0</v>
      </c>
    </row>
    <row r="1303" spans="5:16">
      <c r="E1303" s="2">
        <f t="shared" si="124"/>
        <v>273.14999999999998</v>
      </c>
      <c r="F1303" s="2">
        <v>1278</v>
      </c>
      <c r="G1303" s="2">
        <f t="shared" si="125"/>
        <v>311.14999999999998</v>
      </c>
      <c r="H1303" s="9">
        <v>789</v>
      </c>
      <c r="I1303" s="9">
        <v>772</v>
      </c>
      <c r="J1303" s="78">
        <v>793.42149532710289</v>
      </c>
      <c r="K1303" s="9">
        <f t="shared" si="120"/>
        <v>775.75334618297506</v>
      </c>
      <c r="L1303" s="9">
        <v>2000</v>
      </c>
      <c r="M1303" s="9">
        <v>2000</v>
      </c>
      <c r="N1303" s="9">
        <f t="shared" si="121"/>
        <v>0</v>
      </c>
      <c r="O1303" s="9">
        <f t="shared" si="122"/>
        <v>0</v>
      </c>
      <c r="P1303" s="9">
        <f t="shared" si="123"/>
        <v>0</v>
      </c>
    </row>
    <row r="1304" spans="5:16">
      <c r="E1304" s="2">
        <f t="shared" si="124"/>
        <v>273.14999999999998</v>
      </c>
      <c r="F1304" s="2">
        <v>1279</v>
      </c>
      <c r="G1304" s="2">
        <f t="shared" si="125"/>
        <v>311.14999999999998</v>
      </c>
      <c r="H1304" s="9">
        <v>789</v>
      </c>
      <c r="I1304" s="9">
        <v>772</v>
      </c>
      <c r="J1304" s="78">
        <v>793.42149532710289</v>
      </c>
      <c r="K1304" s="9">
        <f t="shared" si="120"/>
        <v>775.75403652666898</v>
      </c>
      <c r="L1304" s="9">
        <v>2000</v>
      </c>
      <c r="M1304" s="9">
        <v>2000</v>
      </c>
      <c r="N1304" s="9">
        <f t="shared" si="121"/>
        <v>0</v>
      </c>
      <c r="O1304" s="9">
        <f t="shared" si="122"/>
        <v>0</v>
      </c>
      <c r="P1304" s="9">
        <f t="shared" si="123"/>
        <v>0</v>
      </c>
    </row>
    <row r="1305" spans="5:16">
      <c r="E1305" s="2">
        <f t="shared" si="124"/>
        <v>273.14999999999998</v>
      </c>
      <c r="F1305" s="2">
        <v>1280</v>
      </c>
      <c r="G1305" s="2">
        <f t="shared" si="125"/>
        <v>311.14999999999998</v>
      </c>
      <c r="H1305" s="9">
        <v>789</v>
      </c>
      <c r="I1305" s="9">
        <v>772</v>
      </c>
      <c r="J1305" s="78">
        <v>793.42149532710289</v>
      </c>
      <c r="K1305" s="9">
        <f t="shared" si="120"/>
        <v>775.75472544528429</v>
      </c>
      <c r="L1305" s="9">
        <v>2000</v>
      </c>
      <c r="M1305" s="9">
        <v>2000</v>
      </c>
      <c r="N1305" s="9">
        <f t="shared" si="121"/>
        <v>0</v>
      </c>
      <c r="O1305" s="9">
        <f t="shared" si="122"/>
        <v>0</v>
      </c>
      <c r="P1305" s="9">
        <f t="shared" si="123"/>
        <v>0</v>
      </c>
    </row>
    <row r="1306" spans="5:16">
      <c r="E1306" s="2">
        <f t="shared" si="124"/>
        <v>273.14999999999998</v>
      </c>
      <c r="F1306" s="2">
        <v>1281</v>
      </c>
      <c r="G1306" s="2">
        <f t="shared" si="125"/>
        <v>311.14999999999998</v>
      </c>
      <c r="H1306" s="9">
        <v>789</v>
      </c>
      <c r="I1306" s="9">
        <v>772</v>
      </c>
      <c r="J1306" s="78">
        <v>793.42149532710289</v>
      </c>
      <c r="K1306" s="9">
        <f t="shared" si="120"/>
        <v>775.75541294322909</v>
      </c>
      <c r="L1306" s="9">
        <v>2000</v>
      </c>
      <c r="M1306" s="9">
        <v>2000</v>
      </c>
      <c r="N1306" s="9">
        <f t="shared" si="121"/>
        <v>0</v>
      </c>
      <c r="O1306" s="9">
        <f t="shared" si="122"/>
        <v>0</v>
      </c>
      <c r="P1306" s="9">
        <f t="shared" si="123"/>
        <v>0</v>
      </c>
    </row>
    <row r="1307" spans="5:16">
      <c r="E1307" s="2">
        <f t="shared" si="124"/>
        <v>273.14999999999998</v>
      </c>
      <c r="F1307" s="2">
        <v>1282</v>
      </c>
      <c r="G1307" s="2">
        <f t="shared" si="125"/>
        <v>311.14999999999998</v>
      </c>
      <c r="H1307" s="9">
        <v>789</v>
      </c>
      <c r="I1307" s="9">
        <v>772</v>
      </c>
      <c r="J1307" s="78">
        <v>793.42149532710289</v>
      </c>
      <c r="K1307" s="9">
        <f t="shared" si="120"/>
        <v>775.7560990248935</v>
      </c>
      <c r="L1307" s="9">
        <v>2000</v>
      </c>
      <c r="M1307" s="9">
        <v>2000</v>
      </c>
      <c r="N1307" s="9">
        <f t="shared" si="121"/>
        <v>0</v>
      </c>
      <c r="O1307" s="9">
        <f t="shared" si="122"/>
        <v>0</v>
      </c>
      <c r="P1307" s="9">
        <f t="shared" si="123"/>
        <v>0</v>
      </c>
    </row>
    <row r="1308" spans="5:16">
      <c r="E1308" s="2">
        <f t="shared" si="124"/>
        <v>273.14999999999998</v>
      </c>
      <c r="F1308" s="2">
        <v>1283</v>
      </c>
      <c r="G1308" s="2">
        <f t="shared" si="125"/>
        <v>311.14999999999998</v>
      </c>
      <c r="H1308" s="9">
        <v>789</v>
      </c>
      <c r="I1308" s="9">
        <v>772</v>
      </c>
      <c r="J1308" s="78">
        <v>793.42149532710289</v>
      </c>
      <c r="K1308" s="9">
        <f t="shared" si="120"/>
        <v>775.75678369464936</v>
      </c>
      <c r="L1308" s="9">
        <v>2000</v>
      </c>
      <c r="M1308" s="9">
        <v>2000</v>
      </c>
      <c r="N1308" s="9">
        <f t="shared" si="121"/>
        <v>0</v>
      </c>
      <c r="O1308" s="9">
        <f t="shared" si="122"/>
        <v>0</v>
      </c>
      <c r="P1308" s="9">
        <f t="shared" si="123"/>
        <v>0</v>
      </c>
    </row>
    <row r="1309" spans="5:16">
      <c r="E1309" s="2">
        <f t="shared" si="124"/>
        <v>273.14999999999998</v>
      </c>
      <c r="F1309" s="2">
        <v>1284</v>
      </c>
      <c r="G1309" s="2">
        <f t="shared" si="125"/>
        <v>311.14999999999998</v>
      </c>
      <c r="H1309" s="9">
        <v>789</v>
      </c>
      <c r="I1309" s="9">
        <v>772</v>
      </c>
      <c r="J1309" s="78">
        <v>793.42149532710289</v>
      </c>
      <c r="K1309" s="9">
        <f t="shared" si="120"/>
        <v>775.75746695685052</v>
      </c>
      <c r="L1309" s="9">
        <v>2000</v>
      </c>
      <c r="M1309" s="9">
        <v>2000</v>
      </c>
      <c r="N1309" s="9">
        <f t="shared" si="121"/>
        <v>0</v>
      </c>
      <c r="O1309" s="9">
        <f t="shared" si="122"/>
        <v>0</v>
      </c>
      <c r="P1309" s="9">
        <f t="shared" si="123"/>
        <v>0</v>
      </c>
    </row>
    <row r="1310" spans="5:16">
      <c r="E1310" s="2">
        <f t="shared" si="124"/>
        <v>273.14999999999998</v>
      </c>
      <c r="F1310" s="2">
        <v>1285</v>
      </c>
      <c r="G1310" s="2">
        <f t="shared" si="125"/>
        <v>311.14999999999998</v>
      </c>
      <c r="H1310" s="9">
        <v>789</v>
      </c>
      <c r="I1310" s="9">
        <v>772</v>
      </c>
      <c r="J1310" s="78">
        <v>793.42149532710289</v>
      </c>
      <c r="K1310" s="9">
        <f t="shared" si="120"/>
        <v>775.75814881583324</v>
      </c>
      <c r="L1310" s="9">
        <v>2000</v>
      </c>
      <c r="M1310" s="9">
        <v>2000</v>
      </c>
      <c r="N1310" s="9">
        <f t="shared" si="121"/>
        <v>0</v>
      </c>
      <c r="O1310" s="9">
        <f t="shared" si="122"/>
        <v>0</v>
      </c>
      <c r="P1310" s="9">
        <f t="shared" si="123"/>
        <v>0</v>
      </c>
    </row>
    <row r="1311" spans="5:16">
      <c r="E1311" s="2">
        <f t="shared" si="124"/>
        <v>273.14999999999998</v>
      </c>
      <c r="F1311" s="2">
        <v>1286</v>
      </c>
      <c r="G1311" s="2">
        <f t="shared" si="125"/>
        <v>311.14999999999998</v>
      </c>
      <c r="H1311" s="9">
        <v>789</v>
      </c>
      <c r="I1311" s="9">
        <v>772</v>
      </c>
      <c r="J1311" s="78">
        <v>793.42149532710289</v>
      </c>
      <c r="K1311" s="9">
        <f t="shared" si="120"/>
        <v>775.75882927591556</v>
      </c>
      <c r="L1311" s="9">
        <v>2000</v>
      </c>
      <c r="M1311" s="9">
        <v>2000</v>
      </c>
      <c r="N1311" s="9">
        <f t="shared" si="121"/>
        <v>0</v>
      </c>
      <c r="O1311" s="9">
        <f t="shared" si="122"/>
        <v>0</v>
      </c>
      <c r="P1311" s="9">
        <f t="shared" si="123"/>
        <v>0</v>
      </c>
    </row>
    <row r="1312" spans="5:16">
      <c r="E1312" s="2">
        <f t="shared" si="124"/>
        <v>273.14999999999998</v>
      </c>
      <c r="F1312" s="2">
        <v>1287</v>
      </c>
      <c r="G1312" s="2">
        <f t="shared" si="125"/>
        <v>311.14999999999998</v>
      </c>
      <c r="H1312" s="9">
        <v>789</v>
      </c>
      <c r="I1312" s="9">
        <v>772</v>
      </c>
      <c r="J1312" s="78">
        <v>793.42149532710289</v>
      </c>
      <c r="K1312" s="9">
        <f t="shared" si="120"/>
        <v>775.75950834139815</v>
      </c>
      <c r="L1312" s="9">
        <v>2000</v>
      </c>
      <c r="M1312" s="9">
        <v>2000</v>
      </c>
      <c r="N1312" s="9">
        <f t="shared" si="121"/>
        <v>0</v>
      </c>
      <c r="O1312" s="9">
        <f t="shared" si="122"/>
        <v>0</v>
      </c>
      <c r="P1312" s="9">
        <f t="shared" si="123"/>
        <v>0</v>
      </c>
    </row>
    <row r="1313" spans="5:16">
      <c r="E1313" s="2">
        <f t="shared" si="124"/>
        <v>273.14999999999998</v>
      </c>
      <c r="F1313" s="2">
        <v>1288</v>
      </c>
      <c r="G1313" s="2">
        <f t="shared" si="125"/>
        <v>311.14999999999998</v>
      </c>
      <c r="H1313" s="9">
        <v>789</v>
      </c>
      <c r="I1313" s="9">
        <v>772</v>
      </c>
      <c r="J1313" s="78">
        <v>793.42149532710289</v>
      </c>
      <c r="K1313" s="9">
        <f t="shared" si="120"/>
        <v>775.76018601656392</v>
      </c>
      <c r="L1313" s="9">
        <v>2000</v>
      </c>
      <c r="M1313" s="9">
        <v>2000</v>
      </c>
      <c r="N1313" s="9">
        <f t="shared" si="121"/>
        <v>0</v>
      </c>
      <c r="O1313" s="9">
        <f t="shared" si="122"/>
        <v>0</v>
      </c>
      <c r="P1313" s="9">
        <f t="shared" si="123"/>
        <v>0</v>
      </c>
    </row>
    <row r="1314" spans="5:16">
      <c r="E1314" s="2">
        <f t="shared" si="124"/>
        <v>273.14999999999998</v>
      </c>
      <c r="F1314" s="2">
        <v>1289</v>
      </c>
      <c r="G1314" s="2">
        <f t="shared" si="125"/>
        <v>311.14999999999998</v>
      </c>
      <c r="H1314" s="9">
        <v>789</v>
      </c>
      <c r="I1314" s="9">
        <v>772</v>
      </c>
      <c r="J1314" s="78">
        <v>793.42149532710289</v>
      </c>
      <c r="K1314" s="9">
        <f t="shared" si="120"/>
        <v>775.7608623056783</v>
      </c>
      <c r="L1314" s="9">
        <v>2000</v>
      </c>
      <c r="M1314" s="9">
        <v>2000</v>
      </c>
      <c r="N1314" s="9">
        <f t="shared" si="121"/>
        <v>0</v>
      </c>
      <c r="O1314" s="9">
        <f t="shared" si="122"/>
        <v>0</v>
      </c>
      <c r="P1314" s="9">
        <f t="shared" si="123"/>
        <v>0</v>
      </c>
    </row>
    <row r="1315" spans="5:16">
      <c r="E1315" s="2">
        <f t="shared" si="124"/>
        <v>273.14999999999998</v>
      </c>
      <c r="F1315" s="2">
        <v>1290</v>
      </c>
      <c r="G1315" s="2">
        <f t="shared" si="125"/>
        <v>311.14999999999998</v>
      </c>
      <c r="H1315" s="9">
        <v>789</v>
      </c>
      <c r="I1315" s="9">
        <v>772</v>
      </c>
      <c r="J1315" s="78">
        <v>793.42149532710289</v>
      </c>
      <c r="K1315" s="9">
        <f t="shared" si="120"/>
        <v>775.76153721298942</v>
      </c>
      <c r="L1315" s="9">
        <v>2000</v>
      </c>
      <c r="M1315" s="9">
        <v>2000</v>
      </c>
      <c r="N1315" s="9">
        <f t="shared" si="121"/>
        <v>0</v>
      </c>
      <c r="O1315" s="9">
        <f t="shared" si="122"/>
        <v>0</v>
      </c>
      <c r="P1315" s="9">
        <f t="shared" si="123"/>
        <v>0</v>
      </c>
    </row>
    <row r="1316" spans="5:16">
      <c r="E1316" s="2">
        <f t="shared" si="124"/>
        <v>273.14999999999998</v>
      </c>
      <c r="F1316" s="2">
        <v>1291</v>
      </c>
      <c r="G1316" s="2">
        <f t="shared" si="125"/>
        <v>311.14999999999998</v>
      </c>
      <c r="H1316" s="9">
        <v>789</v>
      </c>
      <c r="I1316" s="9">
        <v>772</v>
      </c>
      <c r="J1316" s="78">
        <v>793.42149532710289</v>
      </c>
      <c r="K1316" s="9">
        <f t="shared" si="120"/>
        <v>775.76221074272769</v>
      </c>
      <c r="L1316" s="9">
        <v>2000</v>
      </c>
      <c r="M1316" s="9">
        <v>2000</v>
      </c>
      <c r="N1316" s="9">
        <f t="shared" si="121"/>
        <v>0</v>
      </c>
      <c r="O1316" s="9">
        <f t="shared" si="122"/>
        <v>0</v>
      </c>
      <c r="P1316" s="9">
        <f t="shared" si="123"/>
        <v>0</v>
      </c>
    </row>
    <row r="1317" spans="5:16">
      <c r="E1317" s="2">
        <f t="shared" si="124"/>
        <v>273.14999999999998</v>
      </c>
      <c r="F1317" s="2">
        <v>1292</v>
      </c>
      <c r="G1317" s="2">
        <f t="shared" si="125"/>
        <v>311.14999999999998</v>
      </c>
      <c r="H1317" s="9">
        <v>789</v>
      </c>
      <c r="I1317" s="9">
        <v>772</v>
      </c>
      <c r="J1317" s="78">
        <v>793.42149532710289</v>
      </c>
      <c r="K1317" s="9">
        <f t="shared" si="120"/>
        <v>775.76288289910678</v>
      </c>
      <c r="L1317" s="9">
        <v>2000</v>
      </c>
      <c r="M1317" s="9">
        <v>2000</v>
      </c>
      <c r="N1317" s="9">
        <f t="shared" si="121"/>
        <v>0</v>
      </c>
      <c r="O1317" s="9">
        <f t="shared" si="122"/>
        <v>0</v>
      </c>
      <c r="P1317" s="9">
        <f t="shared" si="123"/>
        <v>0</v>
      </c>
    </row>
    <row r="1318" spans="5:16">
      <c r="E1318" s="2">
        <f t="shared" si="124"/>
        <v>273.14999999999998</v>
      </c>
      <c r="F1318" s="2">
        <v>1293</v>
      </c>
      <c r="G1318" s="2">
        <f t="shared" si="125"/>
        <v>311.14999999999998</v>
      </c>
      <c r="H1318" s="9">
        <v>789</v>
      </c>
      <c r="I1318" s="9">
        <v>772</v>
      </c>
      <c r="J1318" s="78">
        <v>793.42149532710289</v>
      </c>
      <c r="K1318" s="9">
        <f t="shared" si="120"/>
        <v>775.76355368632278</v>
      </c>
      <c r="L1318" s="9">
        <v>2000</v>
      </c>
      <c r="M1318" s="9">
        <v>2000</v>
      </c>
      <c r="N1318" s="9">
        <f t="shared" si="121"/>
        <v>0</v>
      </c>
      <c r="O1318" s="9">
        <f t="shared" si="122"/>
        <v>0</v>
      </c>
      <c r="P1318" s="9">
        <f t="shared" si="123"/>
        <v>0</v>
      </c>
    </row>
    <row r="1319" spans="5:16">
      <c r="E1319" s="2">
        <f t="shared" si="124"/>
        <v>273.14999999999998</v>
      </c>
      <c r="F1319" s="2">
        <v>1294</v>
      </c>
      <c r="G1319" s="2">
        <f t="shared" si="125"/>
        <v>311.14999999999998</v>
      </c>
      <c r="H1319" s="9">
        <v>789</v>
      </c>
      <c r="I1319" s="9">
        <v>772</v>
      </c>
      <c r="J1319" s="78">
        <v>793.42149532710289</v>
      </c>
      <c r="K1319" s="9">
        <f t="shared" si="120"/>
        <v>775.7642231085548</v>
      </c>
      <c r="L1319" s="9">
        <v>2000</v>
      </c>
      <c r="M1319" s="9">
        <v>2000</v>
      </c>
      <c r="N1319" s="9">
        <f t="shared" si="121"/>
        <v>0</v>
      </c>
      <c r="O1319" s="9">
        <f t="shared" si="122"/>
        <v>0</v>
      </c>
      <c r="P1319" s="9">
        <f t="shared" si="123"/>
        <v>0</v>
      </c>
    </row>
    <row r="1320" spans="5:16">
      <c r="E1320" s="2">
        <f t="shared" si="124"/>
        <v>273.14999999999998</v>
      </c>
      <c r="F1320" s="2">
        <v>1295</v>
      </c>
      <c r="G1320" s="2">
        <f t="shared" si="125"/>
        <v>311.14999999999998</v>
      </c>
      <c r="H1320" s="9">
        <v>789</v>
      </c>
      <c r="I1320" s="9">
        <v>772</v>
      </c>
      <c r="J1320" s="78">
        <v>793.42149532710289</v>
      </c>
      <c r="K1320" s="9">
        <f t="shared" si="120"/>
        <v>775.76489116996515</v>
      </c>
      <c r="L1320" s="9">
        <v>2000</v>
      </c>
      <c r="M1320" s="9">
        <v>2000</v>
      </c>
      <c r="N1320" s="9">
        <f t="shared" si="121"/>
        <v>0</v>
      </c>
      <c r="O1320" s="9">
        <f t="shared" si="122"/>
        <v>0</v>
      </c>
      <c r="P1320" s="9">
        <f t="shared" si="123"/>
        <v>0</v>
      </c>
    </row>
    <row r="1321" spans="5:16">
      <c r="E1321" s="2">
        <f t="shared" si="124"/>
        <v>273.14999999999998</v>
      </c>
      <c r="F1321" s="2">
        <v>1296</v>
      </c>
      <c r="G1321" s="2">
        <f t="shared" si="125"/>
        <v>311.14999999999998</v>
      </c>
      <c r="H1321" s="9">
        <v>789</v>
      </c>
      <c r="I1321" s="9">
        <v>772</v>
      </c>
      <c r="J1321" s="78">
        <v>793.42149532710289</v>
      </c>
      <c r="K1321" s="9">
        <f t="shared" si="120"/>
        <v>775.76555787469897</v>
      </c>
      <c r="L1321" s="9">
        <v>2000</v>
      </c>
      <c r="M1321" s="9">
        <v>2000</v>
      </c>
      <c r="N1321" s="9">
        <f t="shared" si="121"/>
        <v>0</v>
      </c>
      <c r="O1321" s="9">
        <f t="shared" si="122"/>
        <v>0</v>
      </c>
      <c r="P1321" s="9">
        <f t="shared" si="123"/>
        <v>0</v>
      </c>
    </row>
    <row r="1322" spans="5:16">
      <c r="E1322" s="2">
        <f t="shared" si="124"/>
        <v>273.14999999999998</v>
      </c>
      <c r="F1322" s="2">
        <v>1297</v>
      </c>
      <c r="G1322" s="2">
        <f t="shared" si="125"/>
        <v>311.14999999999998</v>
      </c>
      <c r="H1322" s="9">
        <v>789</v>
      </c>
      <c r="I1322" s="9">
        <v>772</v>
      </c>
      <c r="J1322" s="78">
        <v>793.42149532710289</v>
      </c>
      <c r="K1322" s="9">
        <f t="shared" si="120"/>
        <v>775.76622322688479</v>
      </c>
      <c r="L1322" s="9">
        <v>2000</v>
      </c>
      <c r="M1322" s="9">
        <v>2000</v>
      </c>
      <c r="N1322" s="9">
        <f t="shared" si="121"/>
        <v>0</v>
      </c>
      <c r="O1322" s="9">
        <f t="shared" si="122"/>
        <v>0</v>
      </c>
      <c r="P1322" s="9">
        <f t="shared" si="123"/>
        <v>0</v>
      </c>
    </row>
    <row r="1323" spans="5:16">
      <c r="E1323" s="2">
        <f t="shared" si="124"/>
        <v>273.14999999999998</v>
      </c>
      <c r="F1323" s="2">
        <v>1298</v>
      </c>
      <c r="G1323" s="2">
        <f t="shared" si="125"/>
        <v>311.14999999999998</v>
      </c>
      <c r="H1323" s="9">
        <v>789</v>
      </c>
      <c r="I1323" s="9">
        <v>772</v>
      </c>
      <c r="J1323" s="78">
        <v>793.42149532710289</v>
      </c>
      <c r="K1323" s="9">
        <f t="shared" si="120"/>
        <v>775.76688723063432</v>
      </c>
      <c r="L1323" s="9">
        <v>2000</v>
      </c>
      <c r="M1323" s="9">
        <v>2000</v>
      </c>
      <c r="N1323" s="9">
        <f t="shared" si="121"/>
        <v>0</v>
      </c>
      <c r="O1323" s="9">
        <f t="shared" si="122"/>
        <v>0</v>
      </c>
      <c r="P1323" s="9">
        <f t="shared" si="123"/>
        <v>0</v>
      </c>
    </row>
    <row r="1324" spans="5:16">
      <c r="E1324" s="2">
        <f t="shared" si="124"/>
        <v>273.14999999999998</v>
      </c>
      <c r="F1324" s="2">
        <v>1299</v>
      </c>
      <c r="G1324" s="2">
        <f t="shared" si="125"/>
        <v>311.14999999999998</v>
      </c>
      <c r="H1324" s="9">
        <v>789</v>
      </c>
      <c r="I1324" s="9">
        <v>772</v>
      </c>
      <c r="J1324" s="78">
        <v>793.42149532710289</v>
      </c>
      <c r="K1324" s="9">
        <f t="shared" si="120"/>
        <v>775.76754989004257</v>
      </c>
      <c r="L1324" s="9">
        <v>2000</v>
      </c>
      <c r="M1324" s="9">
        <v>2000</v>
      </c>
      <c r="N1324" s="9">
        <f t="shared" si="121"/>
        <v>0</v>
      </c>
      <c r="O1324" s="9">
        <f t="shared" si="122"/>
        <v>0</v>
      </c>
      <c r="P1324" s="9">
        <f t="shared" si="123"/>
        <v>0</v>
      </c>
    </row>
    <row r="1325" spans="5:16">
      <c r="E1325" s="2">
        <f t="shared" si="124"/>
        <v>273.14999999999998</v>
      </c>
      <c r="F1325" s="2">
        <v>1300</v>
      </c>
      <c r="G1325" s="2">
        <f t="shared" si="125"/>
        <v>311.14999999999998</v>
      </c>
      <c r="H1325" s="9">
        <v>789</v>
      </c>
      <c r="I1325" s="9">
        <v>772</v>
      </c>
      <c r="J1325" s="78">
        <v>793.42149532710289</v>
      </c>
      <c r="K1325" s="9">
        <f t="shared" si="120"/>
        <v>775.76821120918817</v>
      </c>
      <c r="L1325" s="9">
        <v>2000</v>
      </c>
      <c r="M1325" s="9">
        <v>2000</v>
      </c>
      <c r="N1325" s="9">
        <f t="shared" si="121"/>
        <v>0</v>
      </c>
      <c r="O1325" s="9">
        <f t="shared" si="122"/>
        <v>0</v>
      </c>
      <c r="P1325" s="9">
        <f t="shared" si="123"/>
        <v>0</v>
      </c>
    </row>
    <row r="1326" spans="5:16">
      <c r="E1326" s="2">
        <f t="shared" si="124"/>
        <v>273.14999999999998</v>
      </c>
      <c r="F1326" s="2">
        <v>1301</v>
      </c>
      <c r="G1326" s="2">
        <f t="shared" si="125"/>
        <v>311.14999999999998</v>
      </c>
      <c r="H1326" s="9">
        <v>789</v>
      </c>
      <c r="I1326" s="9">
        <v>772</v>
      </c>
      <c r="J1326" s="78">
        <v>793.42149532710289</v>
      </c>
      <c r="K1326" s="9">
        <f t="shared" si="120"/>
        <v>775.76887119213291</v>
      </c>
      <c r="L1326" s="9">
        <v>2000</v>
      </c>
      <c r="M1326" s="9">
        <v>2000</v>
      </c>
      <c r="N1326" s="9">
        <f t="shared" si="121"/>
        <v>0</v>
      </c>
      <c r="O1326" s="9">
        <f t="shared" si="122"/>
        <v>0</v>
      </c>
      <c r="P1326" s="9">
        <f t="shared" si="123"/>
        <v>0</v>
      </c>
    </row>
    <row r="1327" spans="5:16">
      <c r="E1327" s="2">
        <f t="shared" si="124"/>
        <v>273.14999999999998</v>
      </c>
      <c r="F1327" s="2">
        <v>1302</v>
      </c>
      <c r="G1327" s="2">
        <f t="shared" si="125"/>
        <v>311.14999999999998</v>
      </c>
      <c r="H1327" s="9">
        <v>789</v>
      </c>
      <c r="I1327" s="9">
        <v>772</v>
      </c>
      <c r="J1327" s="78">
        <v>793.42149532710289</v>
      </c>
      <c r="K1327" s="9">
        <f t="shared" si="120"/>
        <v>775.76952984292268</v>
      </c>
      <c r="L1327" s="9">
        <v>2000</v>
      </c>
      <c r="M1327" s="9">
        <v>2000</v>
      </c>
      <c r="N1327" s="9">
        <f t="shared" si="121"/>
        <v>0</v>
      </c>
      <c r="O1327" s="9">
        <f t="shared" si="122"/>
        <v>0</v>
      </c>
      <c r="P1327" s="9">
        <f t="shared" si="123"/>
        <v>0</v>
      </c>
    </row>
    <row r="1328" spans="5:16">
      <c r="E1328" s="2">
        <f t="shared" si="124"/>
        <v>273.14999999999998</v>
      </c>
      <c r="F1328" s="2">
        <v>1303</v>
      </c>
      <c r="G1328" s="2">
        <f t="shared" si="125"/>
        <v>311.14999999999998</v>
      </c>
      <c r="H1328" s="9">
        <v>789</v>
      </c>
      <c r="I1328" s="9">
        <v>772</v>
      </c>
      <c r="J1328" s="78">
        <v>793.42149532710289</v>
      </c>
      <c r="K1328" s="9">
        <f t="shared" si="120"/>
        <v>775.77018716558655</v>
      </c>
      <c r="L1328" s="9">
        <v>2000</v>
      </c>
      <c r="M1328" s="9">
        <v>2000</v>
      </c>
      <c r="N1328" s="9">
        <f t="shared" si="121"/>
        <v>0</v>
      </c>
      <c r="O1328" s="9">
        <f t="shared" si="122"/>
        <v>0</v>
      </c>
      <c r="P1328" s="9">
        <f t="shared" si="123"/>
        <v>0</v>
      </c>
    </row>
    <row r="1329" spans="5:16">
      <c r="E1329" s="2">
        <f t="shared" si="124"/>
        <v>273.14999999999998</v>
      </c>
      <c r="F1329" s="2">
        <v>1304</v>
      </c>
      <c r="G1329" s="2">
        <f t="shared" si="125"/>
        <v>311.14999999999998</v>
      </c>
      <c r="H1329" s="9">
        <v>789</v>
      </c>
      <c r="I1329" s="9">
        <v>772</v>
      </c>
      <c r="J1329" s="78">
        <v>793.42149532710289</v>
      </c>
      <c r="K1329" s="9">
        <f t="shared" si="120"/>
        <v>775.77084316413766</v>
      </c>
      <c r="L1329" s="9">
        <v>2000</v>
      </c>
      <c r="M1329" s="9">
        <v>2000</v>
      </c>
      <c r="N1329" s="9">
        <f t="shared" si="121"/>
        <v>0</v>
      </c>
      <c r="O1329" s="9">
        <f t="shared" si="122"/>
        <v>0</v>
      </c>
      <c r="P1329" s="9">
        <f t="shared" si="123"/>
        <v>0</v>
      </c>
    </row>
    <row r="1330" spans="5:16">
      <c r="E1330" s="2">
        <f t="shared" si="124"/>
        <v>273.14999999999998</v>
      </c>
      <c r="F1330" s="2">
        <v>1305</v>
      </c>
      <c r="G1330" s="2">
        <f t="shared" si="125"/>
        <v>311.14999999999998</v>
      </c>
      <c r="H1330" s="9">
        <v>789</v>
      </c>
      <c r="I1330" s="9">
        <v>772</v>
      </c>
      <c r="J1330" s="78">
        <v>793.42149532710289</v>
      </c>
      <c r="K1330" s="9">
        <f t="shared" si="120"/>
        <v>775.77149784257301</v>
      </c>
      <c r="L1330" s="9">
        <v>2000</v>
      </c>
      <c r="M1330" s="9">
        <v>2000</v>
      </c>
      <c r="N1330" s="9">
        <f t="shared" si="121"/>
        <v>0</v>
      </c>
      <c r="O1330" s="9">
        <f t="shared" si="122"/>
        <v>0</v>
      </c>
      <c r="P1330" s="9">
        <f t="shared" si="123"/>
        <v>0</v>
      </c>
    </row>
    <row r="1331" spans="5:16">
      <c r="E1331" s="2">
        <f t="shared" si="124"/>
        <v>273.14999999999998</v>
      </c>
      <c r="F1331" s="2">
        <v>1306</v>
      </c>
      <c r="G1331" s="2">
        <f t="shared" si="125"/>
        <v>311.14999999999998</v>
      </c>
      <c r="H1331" s="9">
        <v>789</v>
      </c>
      <c r="I1331" s="9">
        <v>772</v>
      </c>
      <c r="J1331" s="78">
        <v>793.42149532710289</v>
      </c>
      <c r="K1331" s="9">
        <f t="shared" si="120"/>
        <v>775.77215120487335</v>
      </c>
      <c r="L1331" s="9">
        <v>2000</v>
      </c>
      <c r="M1331" s="9">
        <v>2000</v>
      </c>
      <c r="N1331" s="9">
        <f t="shared" si="121"/>
        <v>0</v>
      </c>
      <c r="O1331" s="9">
        <f t="shared" si="122"/>
        <v>0</v>
      </c>
      <c r="P1331" s="9">
        <f t="shared" si="123"/>
        <v>0</v>
      </c>
    </row>
    <row r="1332" spans="5:16">
      <c r="E1332" s="2">
        <f t="shared" si="124"/>
        <v>273.14999999999998</v>
      </c>
      <c r="F1332" s="2">
        <v>1307</v>
      </c>
      <c r="G1332" s="2">
        <f t="shared" si="125"/>
        <v>311.14999999999998</v>
      </c>
      <c r="H1332" s="9">
        <v>789</v>
      </c>
      <c r="I1332" s="9">
        <v>772</v>
      </c>
      <c r="J1332" s="78">
        <v>793.42149532710289</v>
      </c>
      <c r="K1332" s="9">
        <f t="shared" si="120"/>
        <v>775.77280325500362</v>
      </c>
      <c r="L1332" s="9">
        <v>2000</v>
      </c>
      <c r="M1332" s="9">
        <v>2000</v>
      </c>
      <c r="N1332" s="9">
        <f t="shared" si="121"/>
        <v>0</v>
      </c>
      <c r="O1332" s="9">
        <f t="shared" si="122"/>
        <v>0</v>
      </c>
      <c r="P1332" s="9">
        <f t="shared" si="123"/>
        <v>0</v>
      </c>
    </row>
    <row r="1333" spans="5:16">
      <c r="E1333" s="2">
        <f t="shared" si="124"/>
        <v>273.14999999999998</v>
      </c>
      <c r="F1333" s="2">
        <v>1308</v>
      </c>
      <c r="G1333" s="2">
        <f t="shared" si="125"/>
        <v>311.14999999999998</v>
      </c>
      <c r="H1333" s="9">
        <v>789</v>
      </c>
      <c r="I1333" s="9">
        <v>772</v>
      </c>
      <c r="J1333" s="78">
        <v>793.42149532710289</v>
      </c>
      <c r="K1333" s="9">
        <f t="shared" si="120"/>
        <v>775.77345399691285</v>
      </c>
      <c r="L1333" s="9">
        <v>2000</v>
      </c>
      <c r="M1333" s="9">
        <v>2000</v>
      </c>
      <c r="N1333" s="9">
        <f t="shared" si="121"/>
        <v>0</v>
      </c>
      <c r="O1333" s="9">
        <f t="shared" si="122"/>
        <v>0</v>
      </c>
      <c r="P1333" s="9">
        <f t="shared" si="123"/>
        <v>0</v>
      </c>
    </row>
    <row r="1334" spans="5:16">
      <c r="E1334" s="2">
        <f t="shared" si="124"/>
        <v>273.14999999999998</v>
      </c>
      <c r="F1334" s="2">
        <v>1309</v>
      </c>
      <c r="G1334" s="2">
        <f t="shared" si="125"/>
        <v>311.14999999999998</v>
      </c>
      <c r="H1334" s="9">
        <v>789</v>
      </c>
      <c r="I1334" s="9">
        <v>772</v>
      </c>
      <c r="J1334" s="78">
        <v>793.42149532710289</v>
      </c>
      <c r="K1334" s="9">
        <f t="shared" si="120"/>
        <v>775.77410343453391</v>
      </c>
      <c r="L1334" s="9">
        <v>2000</v>
      </c>
      <c r="M1334" s="9">
        <v>2000</v>
      </c>
      <c r="N1334" s="9">
        <f t="shared" si="121"/>
        <v>0</v>
      </c>
      <c r="O1334" s="9">
        <f t="shared" si="122"/>
        <v>0</v>
      </c>
      <c r="P1334" s="9">
        <f t="shared" si="123"/>
        <v>0</v>
      </c>
    </row>
    <row r="1335" spans="5:16">
      <c r="E1335" s="2">
        <f t="shared" si="124"/>
        <v>273.14999999999998</v>
      </c>
      <c r="F1335" s="2">
        <v>1310</v>
      </c>
      <c r="G1335" s="2">
        <f t="shared" si="125"/>
        <v>311.14999999999998</v>
      </c>
      <c r="H1335" s="9">
        <v>789</v>
      </c>
      <c r="I1335" s="9">
        <v>772</v>
      </c>
      <c r="J1335" s="78">
        <v>793.42149532710289</v>
      </c>
      <c r="K1335" s="9">
        <f t="shared" si="120"/>
        <v>775.77475157178424</v>
      </c>
      <c r="L1335" s="9">
        <v>2000</v>
      </c>
      <c r="M1335" s="9">
        <v>2000</v>
      </c>
      <c r="N1335" s="9">
        <f t="shared" si="121"/>
        <v>0</v>
      </c>
      <c r="O1335" s="9">
        <f t="shared" si="122"/>
        <v>0</v>
      </c>
      <c r="P1335" s="9">
        <f t="shared" si="123"/>
        <v>0</v>
      </c>
    </row>
    <row r="1336" spans="5:16">
      <c r="E1336" s="2">
        <f t="shared" si="124"/>
        <v>273.14999999999998</v>
      </c>
      <c r="F1336" s="2">
        <v>1311</v>
      </c>
      <c r="G1336" s="2">
        <f t="shared" si="125"/>
        <v>311.14999999999998</v>
      </c>
      <c r="H1336" s="9">
        <v>789</v>
      </c>
      <c r="I1336" s="9">
        <v>772</v>
      </c>
      <c r="J1336" s="78">
        <v>793.42149532710289</v>
      </c>
      <c r="K1336" s="9">
        <f t="shared" si="120"/>
        <v>775.77539841256566</v>
      </c>
      <c r="L1336" s="9">
        <v>2000</v>
      </c>
      <c r="M1336" s="9">
        <v>2000</v>
      </c>
      <c r="N1336" s="9">
        <f t="shared" si="121"/>
        <v>0</v>
      </c>
      <c r="O1336" s="9">
        <f t="shared" si="122"/>
        <v>0</v>
      </c>
      <c r="P1336" s="9">
        <f t="shared" si="123"/>
        <v>0</v>
      </c>
    </row>
    <row r="1337" spans="5:16">
      <c r="E1337" s="2">
        <f t="shared" si="124"/>
        <v>273.14999999999998</v>
      </c>
      <c r="F1337" s="2">
        <v>1312</v>
      </c>
      <c r="G1337" s="2">
        <f t="shared" si="125"/>
        <v>311.14999999999998</v>
      </c>
      <c r="H1337" s="9">
        <v>789</v>
      </c>
      <c r="I1337" s="9">
        <v>772</v>
      </c>
      <c r="J1337" s="78">
        <v>793.42149532710289</v>
      </c>
      <c r="K1337" s="9">
        <f t="shared" si="120"/>
        <v>775.77604396076424</v>
      </c>
      <c r="L1337" s="9">
        <v>2000</v>
      </c>
      <c r="M1337" s="9">
        <v>2000</v>
      </c>
      <c r="N1337" s="9">
        <f t="shared" si="121"/>
        <v>0</v>
      </c>
      <c r="O1337" s="9">
        <f t="shared" si="122"/>
        <v>0</v>
      </c>
      <c r="P1337" s="9">
        <f t="shared" si="123"/>
        <v>0</v>
      </c>
    </row>
    <row r="1338" spans="5:16">
      <c r="E1338" s="2">
        <f t="shared" si="124"/>
        <v>273.14999999999998</v>
      </c>
      <c r="F1338" s="2">
        <v>1313</v>
      </c>
      <c r="G1338" s="2">
        <f t="shared" si="125"/>
        <v>311.14999999999998</v>
      </c>
      <c r="H1338" s="9">
        <v>789</v>
      </c>
      <c r="I1338" s="9">
        <v>772</v>
      </c>
      <c r="J1338" s="78">
        <v>793.42149532710289</v>
      </c>
      <c r="K1338" s="9">
        <f t="shared" ref="K1338:K1401" si="126">J1338+((I1338-H1338)*((E1338-F1338)/(G1338-F1338)))</f>
        <v>775.77668822025055</v>
      </c>
      <c r="L1338" s="9">
        <v>2000</v>
      </c>
      <c r="M1338" s="9">
        <v>2000</v>
      </c>
      <c r="N1338" s="9">
        <f t="shared" ref="N1338:N1401" si="127">C1338*(SQRT(K1338/I1338))*(H1338/J1338)*(L1338/M1338)</f>
        <v>0</v>
      </c>
      <c r="O1338" s="9">
        <f t="shared" ref="O1338:O1401" si="128">N1338*J1338/24</f>
        <v>0</v>
      </c>
      <c r="P1338" s="9">
        <f t="shared" ref="P1338:P1401" si="129">N1338/159</f>
        <v>0</v>
      </c>
    </row>
    <row r="1339" spans="5:16">
      <c r="E1339" s="2">
        <f t="shared" si="124"/>
        <v>273.14999999999998</v>
      </c>
      <c r="F1339" s="2">
        <v>1314</v>
      </c>
      <c r="G1339" s="2">
        <f t="shared" si="125"/>
        <v>311.14999999999998</v>
      </c>
      <c r="H1339" s="9">
        <v>789</v>
      </c>
      <c r="I1339" s="9">
        <v>772</v>
      </c>
      <c r="J1339" s="78">
        <v>793.42149532710289</v>
      </c>
      <c r="K1339" s="9">
        <f t="shared" si="126"/>
        <v>775.77733119487971</v>
      </c>
      <c r="L1339" s="9">
        <v>2000</v>
      </c>
      <c r="M1339" s="9">
        <v>2000</v>
      </c>
      <c r="N1339" s="9">
        <f t="shared" si="127"/>
        <v>0</v>
      </c>
      <c r="O1339" s="9">
        <f t="shared" si="128"/>
        <v>0</v>
      </c>
      <c r="P1339" s="9">
        <f t="shared" si="129"/>
        <v>0</v>
      </c>
    </row>
    <row r="1340" spans="5:16">
      <c r="E1340" s="2">
        <f t="shared" si="124"/>
        <v>273.14999999999998</v>
      </c>
      <c r="F1340" s="2">
        <v>1315</v>
      </c>
      <c r="G1340" s="2">
        <f t="shared" si="125"/>
        <v>311.14999999999998</v>
      </c>
      <c r="H1340" s="9">
        <v>789</v>
      </c>
      <c r="I1340" s="9">
        <v>772</v>
      </c>
      <c r="J1340" s="78">
        <v>793.42149532710289</v>
      </c>
      <c r="K1340" s="9">
        <f t="shared" si="126"/>
        <v>775.77797288849149</v>
      </c>
      <c r="L1340" s="9">
        <v>2000</v>
      </c>
      <c r="M1340" s="9">
        <v>2000</v>
      </c>
      <c r="N1340" s="9">
        <f t="shared" si="127"/>
        <v>0</v>
      </c>
      <c r="O1340" s="9">
        <f t="shared" si="128"/>
        <v>0</v>
      </c>
      <c r="P1340" s="9">
        <f t="shared" si="129"/>
        <v>0</v>
      </c>
    </row>
    <row r="1341" spans="5:16">
      <c r="E1341" s="2">
        <f t="shared" si="124"/>
        <v>273.14999999999998</v>
      </c>
      <c r="F1341" s="2">
        <v>1316</v>
      </c>
      <c r="G1341" s="2">
        <f t="shared" si="125"/>
        <v>311.14999999999998</v>
      </c>
      <c r="H1341" s="9">
        <v>789</v>
      </c>
      <c r="I1341" s="9">
        <v>772</v>
      </c>
      <c r="J1341" s="78">
        <v>793.42149532710289</v>
      </c>
      <c r="K1341" s="9">
        <f t="shared" si="126"/>
        <v>775.77861330491055</v>
      </c>
      <c r="L1341" s="9">
        <v>2000</v>
      </c>
      <c r="M1341" s="9">
        <v>2000</v>
      </c>
      <c r="N1341" s="9">
        <f t="shared" si="127"/>
        <v>0</v>
      </c>
      <c r="O1341" s="9">
        <f t="shared" si="128"/>
        <v>0</v>
      </c>
      <c r="P1341" s="9">
        <f t="shared" si="129"/>
        <v>0</v>
      </c>
    </row>
    <row r="1342" spans="5:16">
      <c r="E1342" s="2">
        <f t="shared" si="124"/>
        <v>273.14999999999998</v>
      </c>
      <c r="F1342" s="2">
        <v>1317</v>
      </c>
      <c r="G1342" s="2">
        <f t="shared" si="125"/>
        <v>311.14999999999998</v>
      </c>
      <c r="H1342" s="9">
        <v>789</v>
      </c>
      <c r="I1342" s="9">
        <v>772</v>
      </c>
      <c r="J1342" s="78">
        <v>793.42149532710289</v>
      </c>
      <c r="K1342" s="9">
        <f t="shared" si="126"/>
        <v>775.77925244794596</v>
      </c>
      <c r="L1342" s="9">
        <v>2000</v>
      </c>
      <c r="M1342" s="9">
        <v>2000</v>
      </c>
      <c r="N1342" s="9">
        <f t="shared" si="127"/>
        <v>0</v>
      </c>
      <c r="O1342" s="9">
        <f t="shared" si="128"/>
        <v>0</v>
      </c>
      <c r="P1342" s="9">
        <f t="shared" si="129"/>
        <v>0</v>
      </c>
    </row>
    <row r="1343" spans="5:16">
      <c r="E1343" s="2">
        <f t="shared" si="124"/>
        <v>273.14999999999998</v>
      </c>
      <c r="F1343" s="2">
        <v>1318</v>
      </c>
      <c r="G1343" s="2">
        <f t="shared" si="125"/>
        <v>311.14999999999998</v>
      </c>
      <c r="H1343" s="9">
        <v>789</v>
      </c>
      <c r="I1343" s="9">
        <v>772</v>
      </c>
      <c r="J1343" s="78">
        <v>793.42149532710289</v>
      </c>
      <c r="K1343" s="9">
        <f t="shared" si="126"/>
        <v>775.77989032139203</v>
      </c>
      <c r="L1343" s="9">
        <v>2000</v>
      </c>
      <c r="M1343" s="9">
        <v>2000</v>
      </c>
      <c r="N1343" s="9">
        <f t="shared" si="127"/>
        <v>0</v>
      </c>
      <c r="O1343" s="9">
        <f t="shared" si="128"/>
        <v>0</v>
      </c>
      <c r="P1343" s="9">
        <f t="shared" si="129"/>
        <v>0</v>
      </c>
    </row>
    <row r="1344" spans="5:16">
      <c r="E1344" s="2">
        <f t="shared" si="124"/>
        <v>273.14999999999998</v>
      </c>
      <c r="F1344" s="2">
        <v>1319</v>
      </c>
      <c r="G1344" s="2">
        <f t="shared" si="125"/>
        <v>311.14999999999998</v>
      </c>
      <c r="H1344" s="9">
        <v>789</v>
      </c>
      <c r="I1344" s="9">
        <v>772</v>
      </c>
      <c r="J1344" s="78">
        <v>793.42149532710289</v>
      </c>
      <c r="K1344" s="9">
        <f t="shared" si="126"/>
        <v>775.78052692902781</v>
      </c>
      <c r="L1344" s="9">
        <v>2000</v>
      </c>
      <c r="M1344" s="9">
        <v>2000</v>
      </c>
      <c r="N1344" s="9">
        <f t="shared" si="127"/>
        <v>0</v>
      </c>
      <c r="O1344" s="9">
        <f t="shared" si="128"/>
        <v>0</v>
      </c>
      <c r="P1344" s="9">
        <f t="shared" si="129"/>
        <v>0</v>
      </c>
    </row>
    <row r="1345" spans="5:16">
      <c r="E1345" s="2">
        <f t="shared" si="124"/>
        <v>273.14999999999998</v>
      </c>
      <c r="F1345" s="2">
        <v>1320</v>
      </c>
      <c r="G1345" s="2">
        <f t="shared" si="125"/>
        <v>311.14999999999998</v>
      </c>
      <c r="H1345" s="9">
        <v>789</v>
      </c>
      <c r="I1345" s="9">
        <v>772</v>
      </c>
      <c r="J1345" s="78">
        <v>793.42149532710289</v>
      </c>
      <c r="K1345" s="9">
        <f t="shared" si="126"/>
        <v>775.78116227461737</v>
      </c>
      <c r="L1345" s="9">
        <v>2000</v>
      </c>
      <c r="M1345" s="9">
        <v>2000</v>
      </c>
      <c r="N1345" s="9">
        <f t="shared" si="127"/>
        <v>0</v>
      </c>
      <c r="O1345" s="9">
        <f t="shared" si="128"/>
        <v>0</v>
      </c>
      <c r="P1345" s="9">
        <f t="shared" si="129"/>
        <v>0</v>
      </c>
    </row>
    <row r="1346" spans="5:16">
      <c r="E1346" s="2">
        <f t="shared" si="124"/>
        <v>273.14999999999998</v>
      </c>
      <c r="F1346" s="2">
        <v>1321</v>
      </c>
      <c r="G1346" s="2">
        <f t="shared" si="125"/>
        <v>311.14999999999998</v>
      </c>
      <c r="H1346" s="9">
        <v>789</v>
      </c>
      <c r="I1346" s="9">
        <v>772</v>
      </c>
      <c r="J1346" s="78">
        <v>793.42149532710289</v>
      </c>
      <c r="K1346" s="9">
        <f t="shared" si="126"/>
        <v>775.7817963619101</v>
      </c>
      <c r="L1346" s="9">
        <v>2000</v>
      </c>
      <c r="M1346" s="9">
        <v>2000</v>
      </c>
      <c r="N1346" s="9">
        <f t="shared" si="127"/>
        <v>0</v>
      </c>
      <c r="O1346" s="9">
        <f t="shared" si="128"/>
        <v>0</v>
      </c>
      <c r="P1346" s="9">
        <f t="shared" si="129"/>
        <v>0</v>
      </c>
    </row>
    <row r="1347" spans="5:16">
      <c r="E1347" s="2">
        <f t="shared" si="124"/>
        <v>273.14999999999998</v>
      </c>
      <c r="F1347" s="2">
        <v>1322</v>
      </c>
      <c r="G1347" s="2">
        <f t="shared" si="125"/>
        <v>311.14999999999998</v>
      </c>
      <c r="H1347" s="9">
        <v>789</v>
      </c>
      <c r="I1347" s="9">
        <v>772</v>
      </c>
      <c r="J1347" s="78">
        <v>793.42149532710289</v>
      </c>
      <c r="K1347" s="9">
        <f t="shared" si="126"/>
        <v>775.78242919464014</v>
      </c>
      <c r="L1347" s="9">
        <v>2000</v>
      </c>
      <c r="M1347" s="9">
        <v>2000</v>
      </c>
      <c r="N1347" s="9">
        <f t="shared" si="127"/>
        <v>0</v>
      </c>
      <c r="O1347" s="9">
        <f t="shared" si="128"/>
        <v>0</v>
      </c>
      <c r="P1347" s="9">
        <f t="shared" si="129"/>
        <v>0</v>
      </c>
    </row>
    <row r="1348" spans="5:16">
      <c r="E1348" s="2">
        <f t="shared" si="124"/>
        <v>273.14999999999998</v>
      </c>
      <c r="F1348" s="2">
        <v>1323</v>
      </c>
      <c r="G1348" s="2">
        <f t="shared" si="125"/>
        <v>311.14999999999998</v>
      </c>
      <c r="H1348" s="9">
        <v>789</v>
      </c>
      <c r="I1348" s="9">
        <v>772</v>
      </c>
      <c r="J1348" s="78">
        <v>793.42149532710289</v>
      </c>
      <c r="K1348" s="9">
        <f t="shared" si="126"/>
        <v>775.78306077652724</v>
      </c>
      <c r="L1348" s="9">
        <v>2000</v>
      </c>
      <c r="M1348" s="9">
        <v>2000</v>
      </c>
      <c r="N1348" s="9">
        <f t="shared" si="127"/>
        <v>0</v>
      </c>
      <c r="O1348" s="9">
        <f t="shared" si="128"/>
        <v>0</v>
      </c>
      <c r="P1348" s="9">
        <f t="shared" si="129"/>
        <v>0</v>
      </c>
    </row>
    <row r="1349" spans="5:16">
      <c r="E1349" s="2">
        <f t="shared" si="124"/>
        <v>273.14999999999998</v>
      </c>
      <c r="F1349" s="2">
        <v>1324</v>
      </c>
      <c r="G1349" s="2">
        <f t="shared" si="125"/>
        <v>311.14999999999998</v>
      </c>
      <c r="H1349" s="9">
        <v>789</v>
      </c>
      <c r="I1349" s="9">
        <v>772</v>
      </c>
      <c r="J1349" s="78">
        <v>793.42149532710289</v>
      </c>
      <c r="K1349" s="9">
        <f t="shared" si="126"/>
        <v>775.78369111127631</v>
      </c>
      <c r="L1349" s="9">
        <v>2000</v>
      </c>
      <c r="M1349" s="9">
        <v>2000</v>
      </c>
      <c r="N1349" s="9">
        <f t="shared" si="127"/>
        <v>0</v>
      </c>
      <c r="O1349" s="9">
        <f t="shared" si="128"/>
        <v>0</v>
      </c>
      <c r="P1349" s="9">
        <f t="shared" si="129"/>
        <v>0</v>
      </c>
    </row>
    <row r="1350" spans="5:16">
      <c r="E1350" s="2">
        <f t="shared" si="124"/>
        <v>273.14999999999998</v>
      </c>
      <c r="F1350" s="2">
        <v>1325</v>
      </c>
      <c r="G1350" s="2">
        <f t="shared" si="125"/>
        <v>311.14999999999998</v>
      </c>
      <c r="H1350" s="9">
        <v>789</v>
      </c>
      <c r="I1350" s="9">
        <v>772</v>
      </c>
      <c r="J1350" s="78">
        <v>793.42149532710289</v>
      </c>
      <c r="K1350" s="9">
        <f t="shared" si="126"/>
        <v>775.78432020257753</v>
      </c>
      <c r="L1350" s="9">
        <v>2000</v>
      </c>
      <c r="M1350" s="9">
        <v>2000</v>
      </c>
      <c r="N1350" s="9">
        <f t="shared" si="127"/>
        <v>0</v>
      </c>
      <c r="O1350" s="9">
        <f t="shared" si="128"/>
        <v>0</v>
      </c>
      <c r="P1350" s="9">
        <f t="shared" si="129"/>
        <v>0</v>
      </c>
    </row>
    <row r="1351" spans="5:16">
      <c r="E1351" s="2">
        <f t="shared" si="124"/>
        <v>273.14999999999998</v>
      </c>
      <c r="F1351" s="2">
        <v>1326</v>
      </c>
      <c r="G1351" s="2">
        <f t="shared" si="125"/>
        <v>311.14999999999998</v>
      </c>
      <c r="H1351" s="9">
        <v>789</v>
      </c>
      <c r="I1351" s="9">
        <v>772</v>
      </c>
      <c r="J1351" s="78">
        <v>793.42149532710289</v>
      </c>
      <c r="K1351" s="9">
        <f t="shared" si="126"/>
        <v>775.78494805410685</v>
      </c>
      <c r="L1351" s="9">
        <v>2000</v>
      </c>
      <c r="M1351" s="9">
        <v>2000</v>
      </c>
      <c r="N1351" s="9">
        <f t="shared" si="127"/>
        <v>0</v>
      </c>
      <c r="O1351" s="9">
        <f t="shared" si="128"/>
        <v>0</v>
      </c>
      <c r="P1351" s="9">
        <f t="shared" si="129"/>
        <v>0</v>
      </c>
    </row>
    <row r="1352" spans="5:16">
      <c r="E1352" s="2">
        <f t="shared" si="124"/>
        <v>273.14999999999998</v>
      </c>
      <c r="F1352" s="2">
        <v>1327</v>
      </c>
      <c r="G1352" s="2">
        <f t="shared" si="125"/>
        <v>311.14999999999998</v>
      </c>
      <c r="H1352" s="9">
        <v>789</v>
      </c>
      <c r="I1352" s="9">
        <v>772</v>
      </c>
      <c r="J1352" s="78">
        <v>793.42149532710289</v>
      </c>
      <c r="K1352" s="9">
        <f t="shared" si="126"/>
        <v>775.78557466952554</v>
      </c>
      <c r="L1352" s="9">
        <v>2000</v>
      </c>
      <c r="M1352" s="9">
        <v>2000</v>
      </c>
      <c r="N1352" s="9">
        <f t="shared" si="127"/>
        <v>0</v>
      </c>
      <c r="O1352" s="9">
        <f t="shared" si="128"/>
        <v>0</v>
      </c>
      <c r="P1352" s="9">
        <f t="shared" si="129"/>
        <v>0</v>
      </c>
    </row>
    <row r="1353" spans="5:16">
      <c r="E1353" s="2">
        <f t="shared" ref="E1353:E1416" si="130">D1353+273.15</f>
        <v>273.14999999999998</v>
      </c>
      <c r="F1353" s="2">
        <v>1328</v>
      </c>
      <c r="G1353" s="2">
        <f t="shared" ref="G1353:G1416" si="131">38+273.15</f>
        <v>311.14999999999998</v>
      </c>
      <c r="H1353" s="9">
        <v>789</v>
      </c>
      <c r="I1353" s="9">
        <v>772</v>
      </c>
      <c r="J1353" s="78">
        <v>793.42149532710289</v>
      </c>
      <c r="K1353" s="9">
        <f t="shared" si="126"/>
        <v>775.78620005248024</v>
      </c>
      <c r="L1353" s="9">
        <v>2000</v>
      </c>
      <c r="M1353" s="9">
        <v>2000</v>
      </c>
      <c r="N1353" s="9">
        <f t="shared" si="127"/>
        <v>0</v>
      </c>
      <c r="O1353" s="9">
        <f t="shared" si="128"/>
        <v>0</v>
      </c>
      <c r="P1353" s="9">
        <f t="shared" si="129"/>
        <v>0</v>
      </c>
    </row>
    <row r="1354" spans="5:16">
      <c r="E1354" s="2">
        <f t="shared" si="130"/>
        <v>273.14999999999998</v>
      </c>
      <c r="F1354" s="2">
        <v>1329</v>
      </c>
      <c r="G1354" s="2">
        <f t="shared" si="131"/>
        <v>311.14999999999998</v>
      </c>
      <c r="H1354" s="9">
        <v>789</v>
      </c>
      <c r="I1354" s="9">
        <v>772</v>
      </c>
      <c r="J1354" s="78">
        <v>793.42149532710289</v>
      </c>
      <c r="K1354" s="9">
        <f t="shared" si="126"/>
        <v>775.7868242066038</v>
      </c>
      <c r="L1354" s="9">
        <v>2000</v>
      </c>
      <c r="M1354" s="9">
        <v>2000</v>
      </c>
      <c r="N1354" s="9">
        <f t="shared" si="127"/>
        <v>0</v>
      </c>
      <c r="O1354" s="9">
        <f t="shared" si="128"/>
        <v>0</v>
      </c>
      <c r="P1354" s="9">
        <f t="shared" si="129"/>
        <v>0</v>
      </c>
    </row>
    <row r="1355" spans="5:16">
      <c r="E1355" s="2">
        <f t="shared" si="130"/>
        <v>273.14999999999998</v>
      </c>
      <c r="F1355" s="2">
        <v>1330</v>
      </c>
      <c r="G1355" s="2">
        <f t="shared" si="131"/>
        <v>311.14999999999998</v>
      </c>
      <c r="H1355" s="9">
        <v>789</v>
      </c>
      <c r="I1355" s="9">
        <v>772</v>
      </c>
      <c r="J1355" s="78">
        <v>793.42149532710289</v>
      </c>
      <c r="K1355" s="9">
        <f t="shared" si="126"/>
        <v>775.7874471355143</v>
      </c>
      <c r="L1355" s="9">
        <v>2000</v>
      </c>
      <c r="M1355" s="9">
        <v>2000</v>
      </c>
      <c r="N1355" s="9">
        <f t="shared" si="127"/>
        <v>0</v>
      </c>
      <c r="O1355" s="9">
        <f t="shared" si="128"/>
        <v>0</v>
      </c>
      <c r="P1355" s="9">
        <f t="shared" si="129"/>
        <v>0</v>
      </c>
    </row>
    <row r="1356" spans="5:16">
      <c r="E1356" s="2">
        <f t="shared" si="130"/>
        <v>273.14999999999998</v>
      </c>
      <c r="F1356" s="2">
        <v>1331</v>
      </c>
      <c r="G1356" s="2">
        <f t="shared" si="131"/>
        <v>311.14999999999998</v>
      </c>
      <c r="H1356" s="9">
        <v>789</v>
      </c>
      <c r="I1356" s="9">
        <v>772</v>
      </c>
      <c r="J1356" s="78">
        <v>793.42149532710289</v>
      </c>
      <c r="K1356" s="9">
        <f t="shared" si="126"/>
        <v>775.78806884281596</v>
      </c>
      <c r="L1356" s="9">
        <v>2000</v>
      </c>
      <c r="M1356" s="9">
        <v>2000</v>
      </c>
      <c r="N1356" s="9">
        <f t="shared" si="127"/>
        <v>0</v>
      </c>
      <c r="O1356" s="9">
        <f t="shared" si="128"/>
        <v>0</v>
      </c>
      <c r="P1356" s="9">
        <f t="shared" si="129"/>
        <v>0</v>
      </c>
    </row>
    <row r="1357" spans="5:16">
      <c r="E1357" s="2">
        <f t="shared" si="130"/>
        <v>273.14999999999998</v>
      </c>
      <c r="F1357" s="2">
        <v>1332</v>
      </c>
      <c r="G1357" s="2">
        <f t="shared" si="131"/>
        <v>311.14999999999998</v>
      </c>
      <c r="H1357" s="9">
        <v>789</v>
      </c>
      <c r="I1357" s="9">
        <v>772</v>
      </c>
      <c r="J1357" s="78">
        <v>793.42149532710289</v>
      </c>
      <c r="K1357" s="9">
        <f t="shared" si="126"/>
        <v>775.78868933209878</v>
      </c>
      <c r="L1357" s="9">
        <v>2000</v>
      </c>
      <c r="M1357" s="9">
        <v>2000</v>
      </c>
      <c r="N1357" s="9">
        <f t="shared" si="127"/>
        <v>0</v>
      </c>
      <c r="O1357" s="9">
        <f t="shared" si="128"/>
        <v>0</v>
      </c>
      <c r="P1357" s="9">
        <f t="shared" si="129"/>
        <v>0</v>
      </c>
    </row>
    <row r="1358" spans="5:16">
      <c r="E1358" s="2">
        <f t="shared" si="130"/>
        <v>273.14999999999998</v>
      </c>
      <c r="F1358" s="2">
        <v>1333</v>
      </c>
      <c r="G1358" s="2">
        <f t="shared" si="131"/>
        <v>311.14999999999998</v>
      </c>
      <c r="H1358" s="9">
        <v>789</v>
      </c>
      <c r="I1358" s="9">
        <v>772</v>
      </c>
      <c r="J1358" s="78">
        <v>793.42149532710289</v>
      </c>
      <c r="K1358" s="9">
        <f t="shared" si="126"/>
        <v>775.78930860693845</v>
      </c>
      <c r="L1358" s="9">
        <v>2000</v>
      </c>
      <c r="M1358" s="9">
        <v>2000</v>
      </c>
      <c r="N1358" s="9">
        <f t="shared" si="127"/>
        <v>0</v>
      </c>
      <c r="O1358" s="9">
        <f t="shared" si="128"/>
        <v>0</v>
      </c>
      <c r="P1358" s="9">
        <f t="shared" si="129"/>
        <v>0</v>
      </c>
    </row>
    <row r="1359" spans="5:16">
      <c r="E1359" s="2">
        <f t="shared" si="130"/>
        <v>273.14999999999998</v>
      </c>
      <c r="F1359" s="2">
        <v>1334</v>
      </c>
      <c r="G1359" s="2">
        <f t="shared" si="131"/>
        <v>311.14999999999998</v>
      </c>
      <c r="H1359" s="9">
        <v>789</v>
      </c>
      <c r="I1359" s="9">
        <v>772</v>
      </c>
      <c r="J1359" s="78">
        <v>793.42149532710289</v>
      </c>
      <c r="K1359" s="9">
        <f t="shared" si="126"/>
        <v>775.78992667089722</v>
      </c>
      <c r="L1359" s="9">
        <v>2000</v>
      </c>
      <c r="M1359" s="9">
        <v>2000</v>
      </c>
      <c r="N1359" s="9">
        <f t="shared" si="127"/>
        <v>0</v>
      </c>
      <c r="O1359" s="9">
        <f t="shared" si="128"/>
        <v>0</v>
      </c>
      <c r="P1359" s="9">
        <f t="shared" si="129"/>
        <v>0</v>
      </c>
    </row>
    <row r="1360" spans="5:16">
      <c r="E1360" s="2">
        <f t="shared" si="130"/>
        <v>273.14999999999998</v>
      </c>
      <c r="F1360" s="2">
        <v>1335</v>
      </c>
      <c r="G1360" s="2">
        <f t="shared" si="131"/>
        <v>311.14999999999998</v>
      </c>
      <c r="H1360" s="9">
        <v>789</v>
      </c>
      <c r="I1360" s="9">
        <v>772</v>
      </c>
      <c r="J1360" s="78">
        <v>793.42149532710289</v>
      </c>
      <c r="K1360" s="9">
        <f t="shared" si="126"/>
        <v>775.79054352752291</v>
      </c>
      <c r="L1360" s="9">
        <v>2000</v>
      </c>
      <c r="M1360" s="9">
        <v>2000</v>
      </c>
      <c r="N1360" s="9">
        <f t="shared" si="127"/>
        <v>0</v>
      </c>
      <c r="O1360" s="9">
        <f t="shared" si="128"/>
        <v>0</v>
      </c>
      <c r="P1360" s="9">
        <f t="shared" si="129"/>
        <v>0</v>
      </c>
    </row>
    <row r="1361" spans="5:16">
      <c r="E1361" s="2">
        <f t="shared" si="130"/>
        <v>273.14999999999998</v>
      </c>
      <c r="F1361" s="2">
        <v>1336</v>
      </c>
      <c r="G1361" s="2">
        <f t="shared" si="131"/>
        <v>311.14999999999998</v>
      </c>
      <c r="H1361" s="9">
        <v>789</v>
      </c>
      <c r="I1361" s="9">
        <v>772</v>
      </c>
      <c r="J1361" s="78">
        <v>793.42149532710289</v>
      </c>
      <c r="K1361" s="9">
        <f t="shared" si="126"/>
        <v>775.79115918034972</v>
      </c>
      <c r="L1361" s="9">
        <v>2000</v>
      </c>
      <c r="M1361" s="9">
        <v>2000</v>
      </c>
      <c r="N1361" s="9">
        <f t="shared" si="127"/>
        <v>0</v>
      </c>
      <c r="O1361" s="9">
        <f t="shared" si="128"/>
        <v>0</v>
      </c>
      <c r="P1361" s="9">
        <f t="shared" si="129"/>
        <v>0</v>
      </c>
    </row>
    <row r="1362" spans="5:16">
      <c r="E1362" s="2">
        <f t="shared" si="130"/>
        <v>273.14999999999998</v>
      </c>
      <c r="F1362" s="2">
        <v>1337</v>
      </c>
      <c r="G1362" s="2">
        <f t="shared" si="131"/>
        <v>311.14999999999998</v>
      </c>
      <c r="H1362" s="9">
        <v>789</v>
      </c>
      <c r="I1362" s="9">
        <v>772</v>
      </c>
      <c r="J1362" s="78">
        <v>793.42149532710289</v>
      </c>
      <c r="K1362" s="9">
        <f t="shared" si="126"/>
        <v>775.79177363289807</v>
      </c>
      <c r="L1362" s="9">
        <v>2000</v>
      </c>
      <c r="M1362" s="9">
        <v>2000</v>
      </c>
      <c r="N1362" s="9">
        <f t="shared" si="127"/>
        <v>0</v>
      </c>
      <c r="O1362" s="9">
        <f t="shared" si="128"/>
        <v>0</v>
      </c>
      <c r="P1362" s="9">
        <f t="shared" si="129"/>
        <v>0</v>
      </c>
    </row>
    <row r="1363" spans="5:16">
      <c r="E1363" s="2">
        <f t="shared" si="130"/>
        <v>273.14999999999998</v>
      </c>
      <c r="F1363" s="2">
        <v>1338</v>
      </c>
      <c r="G1363" s="2">
        <f t="shared" si="131"/>
        <v>311.14999999999998</v>
      </c>
      <c r="H1363" s="9">
        <v>789</v>
      </c>
      <c r="I1363" s="9">
        <v>772</v>
      </c>
      <c r="J1363" s="78">
        <v>793.42149532710289</v>
      </c>
      <c r="K1363" s="9">
        <f t="shared" si="126"/>
        <v>775.79238688867463</v>
      </c>
      <c r="L1363" s="9">
        <v>2000</v>
      </c>
      <c r="M1363" s="9">
        <v>2000</v>
      </c>
      <c r="N1363" s="9">
        <f t="shared" si="127"/>
        <v>0</v>
      </c>
      <c r="O1363" s="9">
        <f t="shared" si="128"/>
        <v>0</v>
      </c>
      <c r="P1363" s="9">
        <f t="shared" si="129"/>
        <v>0</v>
      </c>
    </row>
    <row r="1364" spans="5:16">
      <c r="E1364" s="2">
        <f t="shared" si="130"/>
        <v>273.14999999999998</v>
      </c>
      <c r="F1364" s="2">
        <v>1339</v>
      </c>
      <c r="G1364" s="2">
        <f t="shared" si="131"/>
        <v>311.14999999999998</v>
      </c>
      <c r="H1364" s="9">
        <v>789</v>
      </c>
      <c r="I1364" s="9">
        <v>772</v>
      </c>
      <c r="J1364" s="78">
        <v>793.42149532710289</v>
      </c>
      <c r="K1364" s="9">
        <f t="shared" si="126"/>
        <v>775.79299895117254</v>
      </c>
      <c r="L1364" s="9">
        <v>2000</v>
      </c>
      <c r="M1364" s="9">
        <v>2000</v>
      </c>
      <c r="N1364" s="9">
        <f t="shared" si="127"/>
        <v>0</v>
      </c>
      <c r="O1364" s="9">
        <f t="shared" si="128"/>
        <v>0</v>
      </c>
      <c r="P1364" s="9">
        <f t="shared" si="129"/>
        <v>0</v>
      </c>
    </row>
    <row r="1365" spans="5:16">
      <c r="E1365" s="2">
        <f t="shared" si="130"/>
        <v>273.14999999999998</v>
      </c>
      <c r="F1365" s="2">
        <v>1340</v>
      </c>
      <c r="G1365" s="2">
        <f t="shared" si="131"/>
        <v>311.14999999999998</v>
      </c>
      <c r="H1365" s="9">
        <v>789</v>
      </c>
      <c r="I1365" s="9">
        <v>772</v>
      </c>
      <c r="J1365" s="78">
        <v>793.42149532710289</v>
      </c>
      <c r="K1365" s="9">
        <f t="shared" si="126"/>
        <v>775.79360982387107</v>
      </c>
      <c r="L1365" s="9">
        <v>2000</v>
      </c>
      <c r="M1365" s="9">
        <v>2000</v>
      </c>
      <c r="N1365" s="9">
        <f t="shared" si="127"/>
        <v>0</v>
      </c>
      <c r="O1365" s="9">
        <f t="shared" si="128"/>
        <v>0</v>
      </c>
      <c r="P1365" s="9">
        <f t="shared" si="129"/>
        <v>0</v>
      </c>
    </row>
    <row r="1366" spans="5:16">
      <c r="E1366" s="2">
        <f t="shared" si="130"/>
        <v>273.14999999999998</v>
      </c>
      <c r="F1366" s="2">
        <v>1341</v>
      </c>
      <c r="G1366" s="2">
        <f t="shared" si="131"/>
        <v>311.14999999999998</v>
      </c>
      <c r="H1366" s="9">
        <v>789</v>
      </c>
      <c r="I1366" s="9">
        <v>772</v>
      </c>
      <c r="J1366" s="78">
        <v>793.42149532710289</v>
      </c>
      <c r="K1366" s="9">
        <f t="shared" si="126"/>
        <v>775.7942195102363</v>
      </c>
      <c r="L1366" s="9">
        <v>2000</v>
      </c>
      <c r="M1366" s="9">
        <v>2000</v>
      </c>
      <c r="N1366" s="9">
        <f t="shared" si="127"/>
        <v>0</v>
      </c>
      <c r="O1366" s="9">
        <f t="shared" si="128"/>
        <v>0</v>
      </c>
      <c r="P1366" s="9">
        <f t="shared" si="129"/>
        <v>0</v>
      </c>
    </row>
    <row r="1367" spans="5:16">
      <c r="E1367" s="2">
        <f t="shared" si="130"/>
        <v>273.14999999999998</v>
      </c>
      <c r="F1367" s="2">
        <v>1342</v>
      </c>
      <c r="G1367" s="2">
        <f t="shared" si="131"/>
        <v>311.14999999999998</v>
      </c>
      <c r="H1367" s="9">
        <v>789</v>
      </c>
      <c r="I1367" s="9">
        <v>772</v>
      </c>
      <c r="J1367" s="78">
        <v>793.42149532710289</v>
      </c>
      <c r="K1367" s="9">
        <f t="shared" si="126"/>
        <v>775.79482801372069</v>
      </c>
      <c r="L1367" s="9">
        <v>2000</v>
      </c>
      <c r="M1367" s="9">
        <v>2000</v>
      </c>
      <c r="N1367" s="9">
        <f t="shared" si="127"/>
        <v>0</v>
      </c>
      <c r="O1367" s="9">
        <f t="shared" si="128"/>
        <v>0</v>
      </c>
      <c r="P1367" s="9">
        <f t="shared" si="129"/>
        <v>0</v>
      </c>
    </row>
    <row r="1368" spans="5:16">
      <c r="E1368" s="2">
        <f t="shared" si="130"/>
        <v>273.14999999999998</v>
      </c>
      <c r="F1368" s="2">
        <v>1343</v>
      </c>
      <c r="G1368" s="2">
        <f t="shared" si="131"/>
        <v>311.14999999999998</v>
      </c>
      <c r="H1368" s="9">
        <v>789</v>
      </c>
      <c r="I1368" s="9">
        <v>772</v>
      </c>
      <c r="J1368" s="78">
        <v>793.42149532710289</v>
      </c>
      <c r="K1368" s="9">
        <f t="shared" si="126"/>
        <v>775.79543533776337</v>
      </c>
      <c r="L1368" s="9">
        <v>2000</v>
      </c>
      <c r="M1368" s="9">
        <v>2000</v>
      </c>
      <c r="N1368" s="9">
        <f t="shared" si="127"/>
        <v>0</v>
      </c>
      <c r="O1368" s="9">
        <f t="shared" si="128"/>
        <v>0</v>
      </c>
      <c r="P1368" s="9">
        <f t="shared" si="129"/>
        <v>0</v>
      </c>
    </row>
    <row r="1369" spans="5:16">
      <c r="E1369" s="2">
        <f t="shared" si="130"/>
        <v>273.14999999999998</v>
      </c>
      <c r="F1369" s="2">
        <v>1344</v>
      </c>
      <c r="G1369" s="2">
        <f t="shared" si="131"/>
        <v>311.14999999999998</v>
      </c>
      <c r="H1369" s="9">
        <v>789</v>
      </c>
      <c r="I1369" s="9">
        <v>772</v>
      </c>
      <c r="J1369" s="78">
        <v>793.42149532710289</v>
      </c>
      <c r="K1369" s="9">
        <f t="shared" si="126"/>
        <v>775.79604148579006</v>
      </c>
      <c r="L1369" s="9">
        <v>2000</v>
      </c>
      <c r="M1369" s="9">
        <v>2000</v>
      </c>
      <c r="N1369" s="9">
        <f t="shared" si="127"/>
        <v>0</v>
      </c>
      <c r="O1369" s="9">
        <f t="shared" si="128"/>
        <v>0</v>
      </c>
      <c r="P1369" s="9">
        <f t="shared" si="129"/>
        <v>0</v>
      </c>
    </row>
    <row r="1370" spans="5:16">
      <c r="E1370" s="2">
        <f t="shared" si="130"/>
        <v>273.14999999999998</v>
      </c>
      <c r="F1370" s="2">
        <v>1345</v>
      </c>
      <c r="G1370" s="2">
        <f t="shared" si="131"/>
        <v>311.14999999999998</v>
      </c>
      <c r="H1370" s="9">
        <v>789</v>
      </c>
      <c r="I1370" s="9">
        <v>772</v>
      </c>
      <c r="J1370" s="78">
        <v>793.42149532710289</v>
      </c>
      <c r="K1370" s="9">
        <f t="shared" si="126"/>
        <v>775.7966464612133</v>
      </c>
      <c r="L1370" s="9">
        <v>2000</v>
      </c>
      <c r="M1370" s="9">
        <v>2000</v>
      </c>
      <c r="N1370" s="9">
        <f t="shared" si="127"/>
        <v>0</v>
      </c>
      <c r="O1370" s="9">
        <f t="shared" si="128"/>
        <v>0</v>
      </c>
      <c r="P1370" s="9">
        <f t="shared" si="129"/>
        <v>0</v>
      </c>
    </row>
    <row r="1371" spans="5:16">
      <c r="E1371" s="2">
        <f t="shared" si="130"/>
        <v>273.14999999999998</v>
      </c>
      <c r="F1371" s="2">
        <v>1346</v>
      </c>
      <c r="G1371" s="2">
        <f t="shared" si="131"/>
        <v>311.14999999999998</v>
      </c>
      <c r="H1371" s="9">
        <v>789</v>
      </c>
      <c r="I1371" s="9">
        <v>772</v>
      </c>
      <c r="J1371" s="78">
        <v>793.42149532710289</v>
      </c>
      <c r="K1371" s="9">
        <f t="shared" si="126"/>
        <v>775.79725026743245</v>
      </c>
      <c r="L1371" s="9">
        <v>2000</v>
      </c>
      <c r="M1371" s="9">
        <v>2000</v>
      </c>
      <c r="N1371" s="9">
        <f t="shared" si="127"/>
        <v>0</v>
      </c>
      <c r="O1371" s="9">
        <f t="shared" si="128"/>
        <v>0</v>
      </c>
      <c r="P1371" s="9">
        <f t="shared" si="129"/>
        <v>0</v>
      </c>
    </row>
    <row r="1372" spans="5:16">
      <c r="E1372" s="2">
        <f t="shared" si="130"/>
        <v>273.14999999999998</v>
      </c>
      <c r="F1372" s="2">
        <v>1347</v>
      </c>
      <c r="G1372" s="2">
        <f t="shared" si="131"/>
        <v>311.14999999999998</v>
      </c>
      <c r="H1372" s="9">
        <v>789</v>
      </c>
      <c r="I1372" s="9">
        <v>772</v>
      </c>
      <c r="J1372" s="78">
        <v>793.42149532710289</v>
      </c>
      <c r="K1372" s="9">
        <f t="shared" si="126"/>
        <v>775.79785290783366</v>
      </c>
      <c r="L1372" s="9">
        <v>2000</v>
      </c>
      <c r="M1372" s="9">
        <v>2000</v>
      </c>
      <c r="N1372" s="9">
        <f t="shared" si="127"/>
        <v>0</v>
      </c>
      <c r="O1372" s="9">
        <f t="shared" si="128"/>
        <v>0</v>
      </c>
      <c r="P1372" s="9">
        <f t="shared" si="129"/>
        <v>0</v>
      </c>
    </row>
    <row r="1373" spans="5:16">
      <c r="E1373" s="2">
        <f t="shared" si="130"/>
        <v>273.14999999999998</v>
      </c>
      <c r="F1373" s="2">
        <v>1348</v>
      </c>
      <c r="G1373" s="2">
        <f t="shared" si="131"/>
        <v>311.14999999999998</v>
      </c>
      <c r="H1373" s="9">
        <v>789</v>
      </c>
      <c r="I1373" s="9">
        <v>772</v>
      </c>
      <c r="J1373" s="78">
        <v>793.42149532710289</v>
      </c>
      <c r="K1373" s="9">
        <f t="shared" si="126"/>
        <v>775.79845438579025</v>
      </c>
      <c r="L1373" s="9">
        <v>2000</v>
      </c>
      <c r="M1373" s="9">
        <v>2000</v>
      </c>
      <c r="N1373" s="9">
        <f t="shared" si="127"/>
        <v>0</v>
      </c>
      <c r="O1373" s="9">
        <f t="shared" si="128"/>
        <v>0</v>
      </c>
      <c r="P1373" s="9">
        <f t="shared" si="129"/>
        <v>0</v>
      </c>
    </row>
    <row r="1374" spans="5:16">
      <c r="E1374" s="2">
        <f t="shared" si="130"/>
        <v>273.14999999999998</v>
      </c>
      <c r="F1374" s="2">
        <v>1349</v>
      </c>
      <c r="G1374" s="2">
        <f t="shared" si="131"/>
        <v>311.14999999999998</v>
      </c>
      <c r="H1374" s="9">
        <v>789</v>
      </c>
      <c r="I1374" s="9">
        <v>772</v>
      </c>
      <c r="J1374" s="78">
        <v>793.42149532710289</v>
      </c>
      <c r="K1374" s="9">
        <f t="shared" si="126"/>
        <v>775.79905470466224</v>
      </c>
      <c r="L1374" s="9">
        <v>2000</v>
      </c>
      <c r="M1374" s="9">
        <v>2000</v>
      </c>
      <c r="N1374" s="9">
        <f t="shared" si="127"/>
        <v>0</v>
      </c>
      <c r="O1374" s="9">
        <f t="shared" si="128"/>
        <v>0</v>
      </c>
      <c r="P1374" s="9">
        <f t="shared" si="129"/>
        <v>0</v>
      </c>
    </row>
    <row r="1375" spans="5:16">
      <c r="E1375" s="2">
        <f t="shared" si="130"/>
        <v>273.14999999999998</v>
      </c>
      <c r="F1375" s="2">
        <v>1350</v>
      </c>
      <c r="G1375" s="2">
        <f t="shared" si="131"/>
        <v>311.14999999999998</v>
      </c>
      <c r="H1375" s="9">
        <v>789</v>
      </c>
      <c r="I1375" s="9">
        <v>772</v>
      </c>
      <c r="J1375" s="78">
        <v>793.42149532710289</v>
      </c>
      <c r="K1375" s="9">
        <f t="shared" si="126"/>
        <v>775.79965386779691</v>
      </c>
      <c r="L1375" s="9">
        <v>2000</v>
      </c>
      <c r="M1375" s="9">
        <v>2000</v>
      </c>
      <c r="N1375" s="9">
        <f t="shared" si="127"/>
        <v>0</v>
      </c>
      <c r="O1375" s="9">
        <f t="shared" si="128"/>
        <v>0</v>
      </c>
      <c r="P1375" s="9">
        <f t="shared" si="129"/>
        <v>0</v>
      </c>
    </row>
    <row r="1376" spans="5:16">
      <c r="E1376" s="2">
        <f t="shared" si="130"/>
        <v>273.14999999999998</v>
      </c>
      <c r="F1376" s="2">
        <v>1351</v>
      </c>
      <c r="G1376" s="2">
        <f t="shared" si="131"/>
        <v>311.14999999999998</v>
      </c>
      <c r="H1376" s="9">
        <v>789</v>
      </c>
      <c r="I1376" s="9">
        <v>772</v>
      </c>
      <c r="J1376" s="78">
        <v>793.42149532710289</v>
      </c>
      <c r="K1376" s="9">
        <f t="shared" si="126"/>
        <v>775.80025187852857</v>
      </c>
      <c r="L1376" s="9">
        <v>2000</v>
      </c>
      <c r="M1376" s="9">
        <v>2000</v>
      </c>
      <c r="N1376" s="9">
        <f t="shared" si="127"/>
        <v>0</v>
      </c>
      <c r="O1376" s="9">
        <f t="shared" si="128"/>
        <v>0</v>
      </c>
      <c r="P1376" s="9">
        <f t="shared" si="129"/>
        <v>0</v>
      </c>
    </row>
    <row r="1377" spans="5:16">
      <c r="E1377" s="2">
        <f t="shared" si="130"/>
        <v>273.14999999999998</v>
      </c>
      <c r="F1377" s="2">
        <v>1352</v>
      </c>
      <c r="G1377" s="2">
        <f t="shared" si="131"/>
        <v>311.14999999999998</v>
      </c>
      <c r="H1377" s="9">
        <v>789</v>
      </c>
      <c r="I1377" s="9">
        <v>772</v>
      </c>
      <c r="J1377" s="78">
        <v>793.42149532710289</v>
      </c>
      <c r="K1377" s="9">
        <f t="shared" si="126"/>
        <v>775.80084874017871</v>
      </c>
      <c r="L1377" s="9">
        <v>2000</v>
      </c>
      <c r="M1377" s="9">
        <v>2000</v>
      </c>
      <c r="N1377" s="9">
        <f t="shared" si="127"/>
        <v>0</v>
      </c>
      <c r="O1377" s="9">
        <f t="shared" si="128"/>
        <v>0</v>
      </c>
      <c r="P1377" s="9">
        <f t="shared" si="129"/>
        <v>0</v>
      </c>
    </row>
    <row r="1378" spans="5:16">
      <c r="E1378" s="2">
        <f t="shared" si="130"/>
        <v>273.14999999999998</v>
      </c>
      <c r="F1378" s="2">
        <v>1353</v>
      </c>
      <c r="G1378" s="2">
        <f t="shared" si="131"/>
        <v>311.14999999999998</v>
      </c>
      <c r="H1378" s="9">
        <v>789</v>
      </c>
      <c r="I1378" s="9">
        <v>772</v>
      </c>
      <c r="J1378" s="78">
        <v>793.42149532710289</v>
      </c>
      <c r="K1378" s="9">
        <f t="shared" si="126"/>
        <v>775.80144445605617</v>
      </c>
      <c r="L1378" s="9">
        <v>2000</v>
      </c>
      <c r="M1378" s="9">
        <v>2000</v>
      </c>
      <c r="N1378" s="9">
        <f t="shared" si="127"/>
        <v>0</v>
      </c>
      <c r="O1378" s="9">
        <f t="shared" si="128"/>
        <v>0</v>
      </c>
      <c r="P1378" s="9">
        <f t="shared" si="129"/>
        <v>0</v>
      </c>
    </row>
    <row r="1379" spans="5:16">
      <c r="E1379" s="2">
        <f t="shared" si="130"/>
        <v>273.14999999999998</v>
      </c>
      <c r="F1379" s="2">
        <v>1354</v>
      </c>
      <c r="G1379" s="2">
        <f t="shared" si="131"/>
        <v>311.14999999999998</v>
      </c>
      <c r="H1379" s="9">
        <v>789</v>
      </c>
      <c r="I1379" s="9">
        <v>772</v>
      </c>
      <c r="J1379" s="78">
        <v>793.42149532710289</v>
      </c>
      <c r="K1379" s="9">
        <f t="shared" si="126"/>
        <v>775.80203902945698</v>
      </c>
      <c r="L1379" s="9">
        <v>2000</v>
      </c>
      <c r="M1379" s="9">
        <v>2000</v>
      </c>
      <c r="N1379" s="9">
        <f t="shared" si="127"/>
        <v>0</v>
      </c>
      <c r="O1379" s="9">
        <f t="shared" si="128"/>
        <v>0</v>
      </c>
      <c r="P1379" s="9">
        <f t="shared" si="129"/>
        <v>0</v>
      </c>
    </row>
    <row r="1380" spans="5:16">
      <c r="E1380" s="2">
        <f t="shared" si="130"/>
        <v>273.14999999999998</v>
      </c>
      <c r="F1380" s="2">
        <v>1355</v>
      </c>
      <c r="G1380" s="2">
        <f t="shared" si="131"/>
        <v>311.14999999999998</v>
      </c>
      <c r="H1380" s="9">
        <v>789</v>
      </c>
      <c r="I1380" s="9">
        <v>772</v>
      </c>
      <c r="J1380" s="78">
        <v>793.42149532710289</v>
      </c>
      <c r="K1380" s="9">
        <f t="shared" si="126"/>
        <v>775.80263246366462</v>
      </c>
      <c r="L1380" s="9">
        <v>2000</v>
      </c>
      <c r="M1380" s="9">
        <v>2000</v>
      </c>
      <c r="N1380" s="9">
        <f t="shared" si="127"/>
        <v>0</v>
      </c>
      <c r="O1380" s="9">
        <f t="shared" si="128"/>
        <v>0</v>
      </c>
      <c r="P1380" s="9">
        <f t="shared" si="129"/>
        <v>0</v>
      </c>
    </row>
    <row r="1381" spans="5:16">
      <c r="E1381" s="2">
        <f t="shared" si="130"/>
        <v>273.14999999999998</v>
      </c>
      <c r="F1381" s="2">
        <v>1356</v>
      </c>
      <c r="G1381" s="2">
        <f t="shared" si="131"/>
        <v>311.14999999999998</v>
      </c>
      <c r="H1381" s="9">
        <v>789</v>
      </c>
      <c r="I1381" s="9">
        <v>772</v>
      </c>
      <c r="J1381" s="78">
        <v>793.42149532710289</v>
      </c>
      <c r="K1381" s="9">
        <f t="shared" si="126"/>
        <v>775.80322476194999</v>
      </c>
      <c r="L1381" s="9">
        <v>2000</v>
      </c>
      <c r="M1381" s="9">
        <v>2000</v>
      </c>
      <c r="N1381" s="9">
        <f t="shared" si="127"/>
        <v>0</v>
      </c>
      <c r="O1381" s="9">
        <f t="shared" si="128"/>
        <v>0</v>
      </c>
      <c r="P1381" s="9">
        <f t="shared" si="129"/>
        <v>0</v>
      </c>
    </row>
    <row r="1382" spans="5:16">
      <c r="E1382" s="2">
        <f t="shared" si="130"/>
        <v>273.14999999999998</v>
      </c>
      <c r="F1382" s="2">
        <v>1357</v>
      </c>
      <c r="G1382" s="2">
        <f t="shared" si="131"/>
        <v>311.14999999999998</v>
      </c>
      <c r="H1382" s="9">
        <v>789</v>
      </c>
      <c r="I1382" s="9">
        <v>772</v>
      </c>
      <c r="J1382" s="78">
        <v>793.42149532710289</v>
      </c>
      <c r="K1382" s="9">
        <f t="shared" si="126"/>
        <v>775.80381592757135</v>
      </c>
      <c r="L1382" s="9">
        <v>2000</v>
      </c>
      <c r="M1382" s="9">
        <v>2000</v>
      </c>
      <c r="N1382" s="9">
        <f t="shared" si="127"/>
        <v>0</v>
      </c>
      <c r="O1382" s="9">
        <f t="shared" si="128"/>
        <v>0</v>
      </c>
      <c r="P1382" s="9">
        <f t="shared" si="129"/>
        <v>0</v>
      </c>
    </row>
    <row r="1383" spans="5:16">
      <c r="E1383" s="2">
        <f t="shared" si="130"/>
        <v>273.14999999999998</v>
      </c>
      <c r="F1383" s="2">
        <v>1358</v>
      </c>
      <c r="G1383" s="2">
        <f t="shared" si="131"/>
        <v>311.14999999999998</v>
      </c>
      <c r="H1383" s="9">
        <v>789</v>
      </c>
      <c r="I1383" s="9">
        <v>772</v>
      </c>
      <c r="J1383" s="78">
        <v>793.42149532710289</v>
      </c>
      <c r="K1383" s="9">
        <f t="shared" si="126"/>
        <v>775.8044059637748</v>
      </c>
      <c r="L1383" s="9">
        <v>2000</v>
      </c>
      <c r="M1383" s="9">
        <v>2000</v>
      </c>
      <c r="N1383" s="9">
        <f t="shared" si="127"/>
        <v>0</v>
      </c>
      <c r="O1383" s="9">
        <f t="shared" si="128"/>
        <v>0</v>
      </c>
      <c r="P1383" s="9">
        <f t="shared" si="129"/>
        <v>0</v>
      </c>
    </row>
    <row r="1384" spans="5:16">
      <c r="E1384" s="2">
        <f t="shared" si="130"/>
        <v>273.14999999999998</v>
      </c>
      <c r="F1384" s="2">
        <v>1359</v>
      </c>
      <c r="G1384" s="2">
        <f t="shared" si="131"/>
        <v>311.14999999999998</v>
      </c>
      <c r="H1384" s="9">
        <v>789</v>
      </c>
      <c r="I1384" s="9">
        <v>772</v>
      </c>
      <c r="J1384" s="78">
        <v>793.42149532710289</v>
      </c>
      <c r="K1384" s="9">
        <f t="shared" si="126"/>
        <v>775.8049948737937</v>
      </c>
      <c r="L1384" s="9">
        <v>2000</v>
      </c>
      <c r="M1384" s="9">
        <v>2000</v>
      </c>
      <c r="N1384" s="9">
        <f t="shared" si="127"/>
        <v>0</v>
      </c>
      <c r="O1384" s="9">
        <f t="shared" si="128"/>
        <v>0</v>
      </c>
      <c r="P1384" s="9">
        <f t="shared" si="129"/>
        <v>0</v>
      </c>
    </row>
    <row r="1385" spans="5:16">
      <c r="E1385" s="2">
        <f t="shared" si="130"/>
        <v>273.14999999999998</v>
      </c>
      <c r="F1385" s="2">
        <v>1360</v>
      </c>
      <c r="G1385" s="2">
        <f t="shared" si="131"/>
        <v>311.14999999999998</v>
      </c>
      <c r="H1385" s="9">
        <v>789</v>
      </c>
      <c r="I1385" s="9">
        <v>772</v>
      </c>
      <c r="J1385" s="78">
        <v>793.42149532710289</v>
      </c>
      <c r="K1385" s="9">
        <f t="shared" si="126"/>
        <v>775.80558266084938</v>
      </c>
      <c r="L1385" s="9">
        <v>2000</v>
      </c>
      <c r="M1385" s="9">
        <v>2000</v>
      </c>
      <c r="N1385" s="9">
        <f t="shared" si="127"/>
        <v>0</v>
      </c>
      <c r="O1385" s="9">
        <f t="shared" si="128"/>
        <v>0</v>
      </c>
      <c r="P1385" s="9">
        <f t="shared" si="129"/>
        <v>0</v>
      </c>
    </row>
    <row r="1386" spans="5:16">
      <c r="E1386" s="2">
        <f t="shared" si="130"/>
        <v>273.14999999999998</v>
      </c>
      <c r="F1386" s="2">
        <v>1361</v>
      </c>
      <c r="G1386" s="2">
        <f t="shared" si="131"/>
        <v>311.14999999999998</v>
      </c>
      <c r="H1386" s="9">
        <v>789</v>
      </c>
      <c r="I1386" s="9">
        <v>772</v>
      </c>
      <c r="J1386" s="78">
        <v>793.42149532710289</v>
      </c>
      <c r="K1386" s="9">
        <f t="shared" si="126"/>
        <v>775.80616932815065</v>
      </c>
      <c r="L1386" s="9">
        <v>2000</v>
      </c>
      <c r="M1386" s="9">
        <v>2000</v>
      </c>
      <c r="N1386" s="9">
        <f t="shared" si="127"/>
        <v>0</v>
      </c>
      <c r="O1386" s="9">
        <f t="shared" si="128"/>
        <v>0</v>
      </c>
      <c r="P1386" s="9">
        <f t="shared" si="129"/>
        <v>0</v>
      </c>
    </row>
    <row r="1387" spans="5:16">
      <c r="E1387" s="2">
        <f t="shared" si="130"/>
        <v>273.14999999999998</v>
      </c>
      <c r="F1387" s="2">
        <v>1362</v>
      </c>
      <c r="G1387" s="2">
        <f t="shared" si="131"/>
        <v>311.14999999999998</v>
      </c>
      <c r="H1387" s="9">
        <v>789</v>
      </c>
      <c r="I1387" s="9">
        <v>772</v>
      </c>
      <c r="J1387" s="78">
        <v>793.42149532710289</v>
      </c>
      <c r="K1387" s="9">
        <f t="shared" si="126"/>
        <v>775.80675487889425</v>
      </c>
      <c r="L1387" s="9">
        <v>2000</v>
      </c>
      <c r="M1387" s="9">
        <v>2000</v>
      </c>
      <c r="N1387" s="9">
        <f t="shared" si="127"/>
        <v>0</v>
      </c>
      <c r="O1387" s="9">
        <f t="shared" si="128"/>
        <v>0</v>
      </c>
      <c r="P1387" s="9">
        <f t="shared" si="129"/>
        <v>0</v>
      </c>
    </row>
    <row r="1388" spans="5:16">
      <c r="E1388" s="2">
        <f t="shared" si="130"/>
        <v>273.14999999999998</v>
      </c>
      <c r="F1388" s="2">
        <v>1363</v>
      </c>
      <c r="G1388" s="2">
        <f t="shared" si="131"/>
        <v>311.14999999999998</v>
      </c>
      <c r="H1388" s="9">
        <v>789</v>
      </c>
      <c r="I1388" s="9">
        <v>772</v>
      </c>
      <c r="J1388" s="78">
        <v>793.42149532710289</v>
      </c>
      <c r="K1388" s="9">
        <f t="shared" si="126"/>
        <v>775.8073393162648</v>
      </c>
      <c r="L1388" s="9">
        <v>2000</v>
      </c>
      <c r="M1388" s="9">
        <v>2000</v>
      </c>
      <c r="N1388" s="9">
        <f t="shared" si="127"/>
        <v>0</v>
      </c>
      <c r="O1388" s="9">
        <f t="shared" si="128"/>
        <v>0</v>
      </c>
      <c r="P1388" s="9">
        <f t="shared" si="129"/>
        <v>0</v>
      </c>
    </row>
    <row r="1389" spans="5:16">
      <c r="E1389" s="2">
        <f t="shared" si="130"/>
        <v>273.14999999999998</v>
      </c>
      <c r="F1389" s="2">
        <v>1364</v>
      </c>
      <c r="G1389" s="2">
        <f t="shared" si="131"/>
        <v>311.14999999999998</v>
      </c>
      <c r="H1389" s="9">
        <v>789</v>
      </c>
      <c r="I1389" s="9">
        <v>772</v>
      </c>
      <c r="J1389" s="78">
        <v>793.42149532710289</v>
      </c>
      <c r="K1389" s="9">
        <f t="shared" si="126"/>
        <v>775.80792264343472</v>
      </c>
      <c r="L1389" s="9">
        <v>2000</v>
      </c>
      <c r="M1389" s="9">
        <v>2000</v>
      </c>
      <c r="N1389" s="9">
        <f t="shared" si="127"/>
        <v>0</v>
      </c>
      <c r="O1389" s="9">
        <f t="shared" si="128"/>
        <v>0</v>
      </c>
      <c r="P1389" s="9">
        <f t="shared" si="129"/>
        <v>0</v>
      </c>
    </row>
    <row r="1390" spans="5:16">
      <c r="E1390" s="2">
        <f t="shared" si="130"/>
        <v>273.14999999999998</v>
      </c>
      <c r="F1390" s="2">
        <v>1365</v>
      </c>
      <c r="G1390" s="2">
        <f t="shared" si="131"/>
        <v>311.14999999999998</v>
      </c>
      <c r="H1390" s="9">
        <v>789</v>
      </c>
      <c r="I1390" s="9">
        <v>772</v>
      </c>
      <c r="J1390" s="78">
        <v>793.42149532710289</v>
      </c>
      <c r="K1390" s="9">
        <f t="shared" si="126"/>
        <v>775.80850486356439</v>
      </c>
      <c r="L1390" s="9">
        <v>2000</v>
      </c>
      <c r="M1390" s="9">
        <v>2000</v>
      </c>
      <c r="N1390" s="9">
        <f t="shared" si="127"/>
        <v>0</v>
      </c>
      <c r="O1390" s="9">
        <f t="shared" si="128"/>
        <v>0</v>
      </c>
      <c r="P1390" s="9">
        <f t="shared" si="129"/>
        <v>0</v>
      </c>
    </row>
    <row r="1391" spans="5:16">
      <c r="E1391" s="2">
        <f t="shared" si="130"/>
        <v>273.14999999999998</v>
      </c>
      <c r="F1391" s="2">
        <v>1366</v>
      </c>
      <c r="G1391" s="2">
        <f t="shared" si="131"/>
        <v>311.14999999999998</v>
      </c>
      <c r="H1391" s="9">
        <v>789</v>
      </c>
      <c r="I1391" s="9">
        <v>772</v>
      </c>
      <c r="J1391" s="78">
        <v>793.42149532710289</v>
      </c>
      <c r="K1391" s="9">
        <f t="shared" si="126"/>
        <v>775.80908597980238</v>
      </c>
      <c r="L1391" s="9">
        <v>2000</v>
      </c>
      <c r="M1391" s="9">
        <v>2000</v>
      </c>
      <c r="N1391" s="9">
        <f t="shared" si="127"/>
        <v>0</v>
      </c>
      <c r="O1391" s="9">
        <f t="shared" si="128"/>
        <v>0</v>
      </c>
      <c r="P1391" s="9">
        <f t="shared" si="129"/>
        <v>0</v>
      </c>
    </row>
    <row r="1392" spans="5:16">
      <c r="E1392" s="2">
        <f t="shared" si="130"/>
        <v>273.14999999999998</v>
      </c>
      <c r="F1392" s="2">
        <v>1367</v>
      </c>
      <c r="G1392" s="2">
        <f t="shared" si="131"/>
        <v>311.14999999999998</v>
      </c>
      <c r="H1392" s="9">
        <v>789</v>
      </c>
      <c r="I1392" s="9">
        <v>772</v>
      </c>
      <c r="J1392" s="78">
        <v>793.42149532710289</v>
      </c>
      <c r="K1392" s="9">
        <f t="shared" si="126"/>
        <v>775.80966599528494</v>
      </c>
      <c r="L1392" s="9">
        <v>2000</v>
      </c>
      <c r="M1392" s="9">
        <v>2000</v>
      </c>
      <c r="N1392" s="9">
        <f t="shared" si="127"/>
        <v>0</v>
      </c>
      <c r="O1392" s="9">
        <f t="shared" si="128"/>
        <v>0</v>
      </c>
      <c r="P1392" s="9">
        <f t="shared" si="129"/>
        <v>0</v>
      </c>
    </row>
    <row r="1393" spans="5:16">
      <c r="E1393" s="2">
        <f t="shared" si="130"/>
        <v>273.14999999999998</v>
      </c>
      <c r="F1393" s="2">
        <v>1368</v>
      </c>
      <c r="G1393" s="2">
        <f t="shared" si="131"/>
        <v>311.14999999999998</v>
      </c>
      <c r="H1393" s="9">
        <v>789</v>
      </c>
      <c r="I1393" s="9">
        <v>772</v>
      </c>
      <c r="J1393" s="78">
        <v>793.42149532710289</v>
      </c>
      <c r="K1393" s="9">
        <f t="shared" si="126"/>
        <v>775.8102449131369</v>
      </c>
      <c r="L1393" s="9">
        <v>2000</v>
      </c>
      <c r="M1393" s="9">
        <v>2000</v>
      </c>
      <c r="N1393" s="9">
        <f t="shared" si="127"/>
        <v>0</v>
      </c>
      <c r="O1393" s="9">
        <f t="shared" si="128"/>
        <v>0</v>
      </c>
      <c r="P1393" s="9">
        <f t="shared" si="129"/>
        <v>0</v>
      </c>
    </row>
    <row r="1394" spans="5:16">
      <c r="E1394" s="2">
        <f t="shared" si="130"/>
        <v>273.14999999999998</v>
      </c>
      <c r="F1394" s="2">
        <v>1369</v>
      </c>
      <c r="G1394" s="2">
        <f t="shared" si="131"/>
        <v>311.14999999999998</v>
      </c>
      <c r="H1394" s="9">
        <v>789</v>
      </c>
      <c r="I1394" s="9">
        <v>772</v>
      </c>
      <c r="J1394" s="78">
        <v>793.42149532710289</v>
      </c>
      <c r="K1394" s="9">
        <f t="shared" si="126"/>
        <v>775.81082273647098</v>
      </c>
      <c r="L1394" s="9">
        <v>2000</v>
      </c>
      <c r="M1394" s="9">
        <v>2000</v>
      </c>
      <c r="N1394" s="9">
        <f t="shared" si="127"/>
        <v>0</v>
      </c>
      <c r="O1394" s="9">
        <f t="shared" si="128"/>
        <v>0</v>
      </c>
      <c r="P1394" s="9">
        <f t="shared" si="129"/>
        <v>0</v>
      </c>
    </row>
    <row r="1395" spans="5:16">
      <c r="E1395" s="2">
        <f t="shared" si="130"/>
        <v>273.14999999999998</v>
      </c>
      <c r="F1395" s="2">
        <v>1370</v>
      </c>
      <c r="G1395" s="2">
        <f t="shared" si="131"/>
        <v>311.14999999999998</v>
      </c>
      <c r="H1395" s="9">
        <v>789</v>
      </c>
      <c r="I1395" s="9">
        <v>772</v>
      </c>
      <c r="J1395" s="78">
        <v>793.42149532710289</v>
      </c>
      <c r="K1395" s="9">
        <f t="shared" si="126"/>
        <v>775.81139946838823</v>
      </c>
      <c r="L1395" s="9">
        <v>2000</v>
      </c>
      <c r="M1395" s="9">
        <v>2000</v>
      </c>
      <c r="N1395" s="9">
        <f t="shared" si="127"/>
        <v>0</v>
      </c>
      <c r="O1395" s="9">
        <f t="shared" si="128"/>
        <v>0</v>
      </c>
      <c r="P1395" s="9">
        <f t="shared" si="129"/>
        <v>0</v>
      </c>
    </row>
    <row r="1396" spans="5:16">
      <c r="E1396" s="2">
        <f t="shared" si="130"/>
        <v>273.14999999999998</v>
      </c>
      <c r="F1396" s="2">
        <v>1371</v>
      </c>
      <c r="G1396" s="2">
        <f t="shared" si="131"/>
        <v>311.14999999999998</v>
      </c>
      <c r="H1396" s="9">
        <v>789</v>
      </c>
      <c r="I1396" s="9">
        <v>772</v>
      </c>
      <c r="J1396" s="78">
        <v>793.42149532710289</v>
      </c>
      <c r="K1396" s="9">
        <f t="shared" si="126"/>
        <v>775.81197511197809</v>
      </c>
      <c r="L1396" s="9">
        <v>2000</v>
      </c>
      <c r="M1396" s="9">
        <v>2000</v>
      </c>
      <c r="N1396" s="9">
        <f t="shared" si="127"/>
        <v>0</v>
      </c>
      <c r="O1396" s="9">
        <f t="shared" si="128"/>
        <v>0</v>
      </c>
      <c r="P1396" s="9">
        <f t="shared" si="129"/>
        <v>0</v>
      </c>
    </row>
    <row r="1397" spans="5:16">
      <c r="E1397" s="2">
        <f t="shared" si="130"/>
        <v>273.14999999999998</v>
      </c>
      <c r="F1397" s="2">
        <v>1372</v>
      </c>
      <c r="G1397" s="2">
        <f t="shared" si="131"/>
        <v>311.14999999999998</v>
      </c>
      <c r="H1397" s="9">
        <v>789</v>
      </c>
      <c r="I1397" s="9">
        <v>772</v>
      </c>
      <c r="J1397" s="78">
        <v>793.42149532710289</v>
      </c>
      <c r="K1397" s="9">
        <f t="shared" si="126"/>
        <v>775.81254967031828</v>
      </c>
      <c r="L1397" s="9">
        <v>2000</v>
      </c>
      <c r="M1397" s="9">
        <v>2000</v>
      </c>
      <c r="N1397" s="9">
        <f t="shared" si="127"/>
        <v>0</v>
      </c>
      <c r="O1397" s="9">
        <f t="shared" si="128"/>
        <v>0</v>
      </c>
      <c r="P1397" s="9">
        <f t="shared" si="129"/>
        <v>0</v>
      </c>
    </row>
    <row r="1398" spans="5:16">
      <c r="E1398" s="2">
        <f t="shared" si="130"/>
        <v>273.14999999999998</v>
      </c>
      <c r="F1398" s="2">
        <v>1373</v>
      </c>
      <c r="G1398" s="2">
        <f t="shared" si="131"/>
        <v>311.14999999999998</v>
      </c>
      <c r="H1398" s="9">
        <v>789</v>
      </c>
      <c r="I1398" s="9">
        <v>772</v>
      </c>
      <c r="J1398" s="78">
        <v>793.42149532710289</v>
      </c>
      <c r="K1398" s="9">
        <f t="shared" si="126"/>
        <v>775.81312314647471</v>
      </c>
      <c r="L1398" s="9">
        <v>2000</v>
      </c>
      <c r="M1398" s="9">
        <v>2000</v>
      </c>
      <c r="N1398" s="9">
        <f t="shared" si="127"/>
        <v>0</v>
      </c>
      <c r="O1398" s="9">
        <f t="shared" si="128"/>
        <v>0</v>
      </c>
      <c r="P1398" s="9">
        <f t="shared" si="129"/>
        <v>0</v>
      </c>
    </row>
    <row r="1399" spans="5:16">
      <c r="E1399" s="2">
        <f t="shared" si="130"/>
        <v>273.14999999999998</v>
      </c>
      <c r="F1399" s="2">
        <v>1374</v>
      </c>
      <c r="G1399" s="2">
        <f t="shared" si="131"/>
        <v>311.14999999999998</v>
      </c>
      <c r="H1399" s="9">
        <v>789</v>
      </c>
      <c r="I1399" s="9">
        <v>772</v>
      </c>
      <c r="J1399" s="78">
        <v>793.42149532710289</v>
      </c>
      <c r="K1399" s="9">
        <f t="shared" si="126"/>
        <v>775.81369554350215</v>
      </c>
      <c r="L1399" s="9">
        <v>2000</v>
      </c>
      <c r="M1399" s="9">
        <v>2000</v>
      </c>
      <c r="N1399" s="9">
        <f t="shared" si="127"/>
        <v>0</v>
      </c>
      <c r="O1399" s="9">
        <f t="shared" si="128"/>
        <v>0</v>
      </c>
      <c r="P1399" s="9">
        <f t="shared" si="129"/>
        <v>0</v>
      </c>
    </row>
    <row r="1400" spans="5:16">
      <c r="E1400" s="2">
        <f t="shared" si="130"/>
        <v>273.14999999999998</v>
      </c>
      <c r="F1400" s="2">
        <v>1375</v>
      </c>
      <c r="G1400" s="2">
        <f t="shared" si="131"/>
        <v>311.14999999999998</v>
      </c>
      <c r="H1400" s="9">
        <v>789</v>
      </c>
      <c r="I1400" s="9">
        <v>772</v>
      </c>
      <c r="J1400" s="78">
        <v>793.42149532710289</v>
      </c>
      <c r="K1400" s="9">
        <f t="shared" si="126"/>
        <v>775.81426686444365</v>
      </c>
      <c r="L1400" s="9">
        <v>2000</v>
      </c>
      <c r="M1400" s="9">
        <v>2000</v>
      </c>
      <c r="N1400" s="9">
        <f t="shared" si="127"/>
        <v>0</v>
      </c>
      <c r="O1400" s="9">
        <f t="shared" si="128"/>
        <v>0</v>
      </c>
      <c r="P1400" s="9">
        <f t="shared" si="129"/>
        <v>0</v>
      </c>
    </row>
    <row r="1401" spans="5:16">
      <c r="E1401" s="2">
        <f t="shared" si="130"/>
        <v>273.14999999999998</v>
      </c>
      <c r="F1401" s="2">
        <v>1376</v>
      </c>
      <c r="G1401" s="2">
        <f t="shared" si="131"/>
        <v>311.14999999999998</v>
      </c>
      <c r="H1401" s="9">
        <v>789</v>
      </c>
      <c r="I1401" s="9">
        <v>772</v>
      </c>
      <c r="J1401" s="78">
        <v>793.42149532710289</v>
      </c>
      <c r="K1401" s="9">
        <f t="shared" si="126"/>
        <v>775.81483711233091</v>
      </c>
      <c r="L1401" s="9">
        <v>2000</v>
      </c>
      <c r="M1401" s="9">
        <v>2000</v>
      </c>
      <c r="N1401" s="9">
        <f t="shared" si="127"/>
        <v>0</v>
      </c>
      <c r="O1401" s="9">
        <f t="shared" si="128"/>
        <v>0</v>
      </c>
      <c r="P1401" s="9">
        <f t="shared" si="129"/>
        <v>0</v>
      </c>
    </row>
    <row r="1402" spans="5:16">
      <c r="E1402" s="2">
        <f t="shared" si="130"/>
        <v>273.14999999999998</v>
      </c>
      <c r="F1402" s="2">
        <v>1377</v>
      </c>
      <c r="G1402" s="2">
        <f t="shared" si="131"/>
        <v>311.14999999999998</v>
      </c>
      <c r="H1402" s="9">
        <v>789</v>
      </c>
      <c r="I1402" s="9">
        <v>772</v>
      </c>
      <c r="J1402" s="78">
        <v>793.42149532710289</v>
      </c>
      <c r="K1402" s="9">
        <f t="shared" ref="K1402:K1465" si="132">J1402+((I1402-H1402)*((E1402-F1402)/(G1402-F1402)))</f>
        <v>775.815406290184</v>
      </c>
      <c r="L1402" s="9">
        <v>2000</v>
      </c>
      <c r="M1402" s="9">
        <v>2000</v>
      </c>
      <c r="N1402" s="9">
        <f t="shared" ref="N1402:N1465" si="133">C1402*(SQRT(K1402/I1402))*(H1402/J1402)*(L1402/M1402)</f>
        <v>0</v>
      </c>
      <c r="O1402" s="9">
        <f t="shared" ref="O1402:O1465" si="134">N1402*J1402/24</f>
        <v>0</v>
      </c>
      <c r="P1402" s="9">
        <f t="shared" ref="P1402:P1465" si="135">N1402/159</f>
        <v>0</v>
      </c>
    </row>
    <row r="1403" spans="5:16">
      <c r="E1403" s="2">
        <f t="shared" si="130"/>
        <v>273.14999999999998</v>
      </c>
      <c r="F1403" s="2">
        <v>1378</v>
      </c>
      <c r="G1403" s="2">
        <f t="shared" si="131"/>
        <v>311.14999999999998</v>
      </c>
      <c r="H1403" s="9">
        <v>789</v>
      </c>
      <c r="I1403" s="9">
        <v>772</v>
      </c>
      <c r="J1403" s="78">
        <v>793.42149532710289</v>
      </c>
      <c r="K1403" s="9">
        <f t="shared" si="132"/>
        <v>775.81597440101211</v>
      </c>
      <c r="L1403" s="9">
        <v>2000</v>
      </c>
      <c r="M1403" s="9">
        <v>2000</v>
      </c>
      <c r="N1403" s="9">
        <f t="shared" si="133"/>
        <v>0</v>
      </c>
      <c r="O1403" s="9">
        <f t="shared" si="134"/>
        <v>0</v>
      </c>
      <c r="P1403" s="9">
        <f t="shared" si="135"/>
        <v>0</v>
      </c>
    </row>
    <row r="1404" spans="5:16">
      <c r="E1404" s="2">
        <f t="shared" si="130"/>
        <v>273.14999999999998</v>
      </c>
      <c r="F1404" s="2">
        <v>1379</v>
      </c>
      <c r="G1404" s="2">
        <f t="shared" si="131"/>
        <v>311.14999999999998</v>
      </c>
      <c r="H1404" s="9">
        <v>789</v>
      </c>
      <c r="I1404" s="9">
        <v>772</v>
      </c>
      <c r="J1404" s="78">
        <v>793.42149532710289</v>
      </c>
      <c r="K1404" s="9">
        <f t="shared" si="132"/>
        <v>775.81654144781271</v>
      </c>
      <c r="L1404" s="9">
        <v>2000</v>
      </c>
      <c r="M1404" s="9">
        <v>2000</v>
      </c>
      <c r="N1404" s="9">
        <f t="shared" si="133"/>
        <v>0</v>
      </c>
      <c r="O1404" s="9">
        <f t="shared" si="134"/>
        <v>0</v>
      </c>
      <c r="P1404" s="9">
        <f t="shared" si="135"/>
        <v>0</v>
      </c>
    </row>
    <row r="1405" spans="5:16">
      <c r="E1405" s="2">
        <f t="shared" si="130"/>
        <v>273.14999999999998</v>
      </c>
      <c r="F1405" s="2">
        <v>1380</v>
      </c>
      <c r="G1405" s="2">
        <f t="shared" si="131"/>
        <v>311.14999999999998</v>
      </c>
      <c r="H1405" s="9">
        <v>789</v>
      </c>
      <c r="I1405" s="9">
        <v>772</v>
      </c>
      <c r="J1405" s="78">
        <v>793.42149532710289</v>
      </c>
      <c r="K1405" s="9">
        <f t="shared" si="132"/>
        <v>775.81710743357246</v>
      </c>
      <c r="L1405" s="9">
        <v>2000</v>
      </c>
      <c r="M1405" s="9">
        <v>2000</v>
      </c>
      <c r="N1405" s="9">
        <f t="shared" si="133"/>
        <v>0</v>
      </c>
      <c r="O1405" s="9">
        <f t="shared" si="134"/>
        <v>0</v>
      </c>
      <c r="P1405" s="9">
        <f t="shared" si="135"/>
        <v>0</v>
      </c>
    </row>
    <row r="1406" spans="5:16">
      <c r="E1406" s="2">
        <f t="shared" si="130"/>
        <v>273.14999999999998</v>
      </c>
      <c r="F1406" s="2">
        <v>1381</v>
      </c>
      <c r="G1406" s="2">
        <f t="shared" si="131"/>
        <v>311.14999999999998</v>
      </c>
      <c r="H1406" s="9">
        <v>789</v>
      </c>
      <c r="I1406" s="9">
        <v>772</v>
      </c>
      <c r="J1406" s="78">
        <v>793.42149532710289</v>
      </c>
      <c r="K1406" s="9">
        <f t="shared" si="132"/>
        <v>775.81767236126655</v>
      </c>
      <c r="L1406" s="9">
        <v>2000</v>
      </c>
      <c r="M1406" s="9">
        <v>2000</v>
      </c>
      <c r="N1406" s="9">
        <f t="shared" si="133"/>
        <v>0</v>
      </c>
      <c r="O1406" s="9">
        <f t="shared" si="134"/>
        <v>0</v>
      </c>
      <c r="P1406" s="9">
        <f t="shared" si="135"/>
        <v>0</v>
      </c>
    </row>
    <row r="1407" spans="5:16">
      <c r="E1407" s="2">
        <f t="shared" si="130"/>
        <v>273.14999999999998</v>
      </c>
      <c r="F1407" s="2">
        <v>1382</v>
      </c>
      <c r="G1407" s="2">
        <f t="shared" si="131"/>
        <v>311.14999999999998</v>
      </c>
      <c r="H1407" s="9">
        <v>789</v>
      </c>
      <c r="I1407" s="9">
        <v>772</v>
      </c>
      <c r="J1407" s="78">
        <v>793.42149532710289</v>
      </c>
      <c r="K1407" s="9">
        <f t="shared" si="132"/>
        <v>775.81823623385924</v>
      </c>
      <c r="L1407" s="9">
        <v>2000</v>
      </c>
      <c r="M1407" s="9">
        <v>2000</v>
      </c>
      <c r="N1407" s="9">
        <f t="shared" si="133"/>
        <v>0</v>
      </c>
      <c r="O1407" s="9">
        <f t="shared" si="134"/>
        <v>0</v>
      </c>
      <c r="P1407" s="9">
        <f t="shared" si="135"/>
        <v>0</v>
      </c>
    </row>
    <row r="1408" spans="5:16">
      <c r="E1408" s="2">
        <f t="shared" si="130"/>
        <v>273.14999999999998</v>
      </c>
      <c r="F1408" s="2">
        <v>1383</v>
      </c>
      <c r="G1408" s="2">
        <f t="shared" si="131"/>
        <v>311.14999999999998</v>
      </c>
      <c r="H1408" s="9">
        <v>789</v>
      </c>
      <c r="I1408" s="9">
        <v>772</v>
      </c>
      <c r="J1408" s="78">
        <v>793.42149532710289</v>
      </c>
      <c r="K1408" s="9">
        <f t="shared" si="132"/>
        <v>775.81879905430355</v>
      </c>
      <c r="L1408" s="9">
        <v>2000</v>
      </c>
      <c r="M1408" s="9">
        <v>2000</v>
      </c>
      <c r="N1408" s="9">
        <f t="shared" si="133"/>
        <v>0</v>
      </c>
      <c r="O1408" s="9">
        <f t="shared" si="134"/>
        <v>0</v>
      </c>
      <c r="P1408" s="9">
        <f t="shared" si="135"/>
        <v>0</v>
      </c>
    </row>
    <row r="1409" spans="5:16">
      <c r="E1409" s="2">
        <f t="shared" si="130"/>
        <v>273.14999999999998</v>
      </c>
      <c r="F1409" s="2">
        <v>1384</v>
      </c>
      <c r="G1409" s="2">
        <f t="shared" si="131"/>
        <v>311.14999999999998</v>
      </c>
      <c r="H1409" s="9">
        <v>789</v>
      </c>
      <c r="I1409" s="9">
        <v>772</v>
      </c>
      <c r="J1409" s="78">
        <v>793.42149532710289</v>
      </c>
      <c r="K1409" s="9">
        <f t="shared" si="132"/>
        <v>775.81936082554159</v>
      </c>
      <c r="L1409" s="9">
        <v>2000</v>
      </c>
      <c r="M1409" s="9">
        <v>2000</v>
      </c>
      <c r="N1409" s="9">
        <f t="shared" si="133"/>
        <v>0</v>
      </c>
      <c r="O1409" s="9">
        <f t="shared" si="134"/>
        <v>0</v>
      </c>
      <c r="P1409" s="9">
        <f t="shared" si="135"/>
        <v>0</v>
      </c>
    </row>
    <row r="1410" spans="5:16">
      <c r="E1410" s="2">
        <f t="shared" si="130"/>
        <v>273.14999999999998</v>
      </c>
      <c r="F1410" s="2">
        <v>1385</v>
      </c>
      <c r="G1410" s="2">
        <f t="shared" si="131"/>
        <v>311.14999999999998</v>
      </c>
      <c r="H1410" s="9">
        <v>789</v>
      </c>
      <c r="I1410" s="9">
        <v>772</v>
      </c>
      <c r="J1410" s="78">
        <v>793.42149532710289</v>
      </c>
      <c r="K1410" s="9">
        <f t="shared" si="132"/>
        <v>775.81992155050466</v>
      </c>
      <c r="L1410" s="9">
        <v>2000</v>
      </c>
      <c r="M1410" s="9">
        <v>2000</v>
      </c>
      <c r="N1410" s="9">
        <f t="shared" si="133"/>
        <v>0</v>
      </c>
      <c r="O1410" s="9">
        <f t="shared" si="134"/>
        <v>0</v>
      </c>
      <c r="P1410" s="9">
        <f t="shared" si="135"/>
        <v>0</v>
      </c>
    </row>
    <row r="1411" spans="5:16">
      <c r="E1411" s="2">
        <f t="shared" si="130"/>
        <v>273.14999999999998</v>
      </c>
      <c r="F1411" s="2">
        <v>1386</v>
      </c>
      <c r="G1411" s="2">
        <f t="shared" si="131"/>
        <v>311.14999999999998</v>
      </c>
      <c r="H1411" s="9">
        <v>789</v>
      </c>
      <c r="I1411" s="9">
        <v>772</v>
      </c>
      <c r="J1411" s="78">
        <v>793.42149532710289</v>
      </c>
      <c r="K1411" s="9">
        <f t="shared" si="132"/>
        <v>775.82048123211291</v>
      </c>
      <c r="L1411" s="9">
        <v>2000</v>
      </c>
      <c r="M1411" s="9">
        <v>2000</v>
      </c>
      <c r="N1411" s="9">
        <f t="shared" si="133"/>
        <v>0</v>
      </c>
      <c r="O1411" s="9">
        <f t="shared" si="134"/>
        <v>0</v>
      </c>
      <c r="P1411" s="9">
        <f t="shared" si="135"/>
        <v>0</v>
      </c>
    </row>
    <row r="1412" spans="5:16">
      <c r="E1412" s="2">
        <f t="shared" si="130"/>
        <v>273.14999999999998</v>
      </c>
      <c r="F1412" s="2">
        <v>1387</v>
      </c>
      <c r="G1412" s="2">
        <f t="shared" si="131"/>
        <v>311.14999999999998</v>
      </c>
      <c r="H1412" s="9">
        <v>789</v>
      </c>
      <c r="I1412" s="9">
        <v>772</v>
      </c>
      <c r="J1412" s="78">
        <v>793.42149532710289</v>
      </c>
      <c r="K1412" s="9">
        <f t="shared" si="132"/>
        <v>775.82103987327571</v>
      </c>
      <c r="L1412" s="9">
        <v>2000</v>
      </c>
      <c r="M1412" s="9">
        <v>2000</v>
      </c>
      <c r="N1412" s="9">
        <f t="shared" si="133"/>
        <v>0</v>
      </c>
      <c r="O1412" s="9">
        <f t="shared" si="134"/>
        <v>0</v>
      </c>
      <c r="P1412" s="9">
        <f t="shared" si="135"/>
        <v>0</v>
      </c>
    </row>
    <row r="1413" spans="5:16">
      <c r="E1413" s="2">
        <f t="shared" si="130"/>
        <v>273.14999999999998</v>
      </c>
      <c r="F1413" s="2">
        <v>1388</v>
      </c>
      <c r="G1413" s="2">
        <f t="shared" si="131"/>
        <v>311.14999999999998</v>
      </c>
      <c r="H1413" s="9">
        <v>789</v>
      </c>
      <c r="I1413" s="9">
        <v>772</v>
      </c>
      <c r="J1413" s="78">
        <v>793.42149532710289</v>
      </c>
      <c r="K1413" s="9">
        <f t="shared" si="132"/>
        <v>775.82159747689161</v>
      </c>
      <c r="L1413" s="9">
        <v>2000</v>
      </c>
      <c r="M1413" s="9">
        <v>2000</v>
      </c>
      <c r="N1413" s="9">
        <f t="shared" si="133"/>
        <v>0</v>
      </c>
      <c r="O1413" s="9">
        <f t="shared" si="134"/>
        <v>0</v>
      </c>
      <c r="P1413" s="9">
        <f t="shared" si="135"/>
        <v>0</v>
      </c>
    </row>
    <row r="1414" spans="5:16">
      <c r="E1414" s="2">
        <f t="shared" si="130"/>
        <v>273.14999999999998</v>
      </c>
      <c r="F1414" s="2">
        <v>1389</v>
      </c>
      <c r="G1414" s="2">
        <f t="shared" si="131"/>
        <v>311.14999999999998</v>
      </c>
      <c r="H1414" s="9">
        <v>789</v>
      </c>
      <c r="I1414" s="9">
        <v>772</v>
      </c>
      <c r="J1414" s="78">
        <v>793.42149532710289</v>
      </c>
      <c r="K1414" s="9">
        <f t="shared" si="132"/>
        <v>775.82215404584849</v>
      </c>
      <c r="L1414" s="9">
        <v>2000</v>
      </c>
      <c r="M1414" s="9">
        <v>2000</v>
      </c>
      <c r="N1414" s="9">
        <f t="shared" si="133"/>
        <v>0</v>
      </c>
      <c r="O1414" s="9">
        <f t="shared" si="134"/>
        <v>0</v>
      </c>
      <c r="P1414" s="9">
        <f t="shared" si="135"/>
        <v>0</v>
      </c>
    </row>
    <row r="1415" spans="5:16">
      <c r="E1415" s="2">
        <f t="shared" si="130"/>
        <v>273.14999999999998</v>
      </c>
      <c r="F1415" s="2">
        <v>1390</v>
      </c>
      <c r="G1415" s="2">
        <f t="shared" si="131"/>
        <v>311.14999999999998</v>
      </c>
      <c r="H1415" s="9">
        <v>789</v>
      </c>
      <c r="I1415" s="9">
        <v>772</v>
      </c>
      <c r="J1415" s="78">
        <v>793.42149532710289</v>
      </c>
      <c r="K1415" s="9">
        <f t="shared" si="132"/>
        <v>775.82270958302354</v>
      </c>
      <c r="L1415" s="9">
        <v>2000</v>
      </c>
      <c r="M1415" s="9">
        <v>2000</v>
      </c>
      <c r="N1415" s="9">
        <f t="shared" si="133"/>
        <v>0</v>
      </c>
      <c r="O1415" s="9">
        <f t="shared" si="134"/>
        <v>0</v>
      </c>
      <c r="P1415" s="9">
        <f t="shared" si="135"/>
        <v>0</v>
      </c>
    </row>
    <row r="1416" spans="5:16">
      <c r="E1416" s="2">
        <f t="shared" si="130"/>
        <v>273.14999999999998</v>
      </c>
      <c r="F1416" s="2">
        <v>1391</v>
      </c>
      <c r="G1416" s="2">
        <f t="shared" si="131"/>
        <v>311.14999999999998</v>
      </c>
      <c r="H1416" s="9">
        <v>789</v>
      </c>
      <c r="I1416" s="9">
        <v>772</v>
      </c>
      <c r="J1416" s="78">
        <v>793.42149532710289</v>
      </c>
      <c r="K1416" s="9">
        <f t="shared" si="132"/>
        <v>775.82326409128314</v>
      </c>
      <c r="L1416" s="9">
        <v>2000</v>
      </c>
      <c r="M1416" s="9">
        <v>2000</v>
      </c>
      <c r="N1416" s="9">
        <f t="shared" si="133"/>
        <v>0</v>
      </c>
      <c r="O1416" s="9">
        <f t="shared" si="134"/>
        <v>0</v>
      </c>
      <c r="P1416" s="9">
        <f t="shared" si="135"/>
        <v>0</v>
      </c>
    </row>
    <row r="1417" spans="5:16">
      <c r="E1417" s="2">
        <f t="shared" ref="E1417:E1480" si="136">D1417+273.15</f>
        <v>273.14999999999998</v>
      </c>
      <c r="F1417" s="2">
        <v>1392</v>
      </c>
      <c r="G1417" s="2">
        <f t="shared" ref="G1417:G1480" si="137">38+273.15</f>
        <v>311.14999999999998</v>
      </c>
      <c r="H1417" s="9">
        <v>789</v>
      </c>
      <c r="I1417" s="9">
        <v>772</v>
      </c>
      <c r="J1417" s="78">
        <v>793.42149532710289</v>
      </c>
      <c r="K1417" s="9">
        <f t="shared" si="132"/>
        <v>775.8238175734831</v>
      </c>
      <c r="L1417" s="9">
        <v>2000</v>
      </c>
      <c r="M1417" s="9">
        <v>2000</v>
      </c>
      <c r="N1417" s="9">
        <f t="shared" si="133"/>
        <v>0</v>
      </c>
      <c r="O1417" s="9">
        <f t="shared" si="134"/>
        <v>0</v>
      </c>
      <c r="P1417" s="9">
        <f t="shared" si="135"/>
        <v>0</v>
      </c>
    </row>
    <row r="1418" spans="5:16">
      <c r="E1418" s="2">
        <f t="shared" si="136"/>
        <v>273.14999999999998</v>
      </c>
      <c r="F1418" s="2">
        <v>1393</v>
      </c>
      <c r="G1418" s="2">
        <f t="shared" si="137"/>
        <v>311.14999999999998</v>
      </c>
      <c r="H1418" s="9">
        <v>789</v>
      </c>
      <c r="I1418" s="9">
        <v>772</v>
      </c>
      <c r="J1418" s="78">
        <v>793.42149532710289</v>
      </c>
      <c r="K1418" s="9">
        <f t="shared" si="132"/>
        <v>775.82437003246866</v>
      </c>
      <c r="L1418" s="9">
        <v>2000</v>
      </c>
      <c r="M1418" s="9">
        <v>2000</v>
      </c>
      <c r="N1418" s="9">
        <f t="shared" si="133"/>
        <v>0</v>
      </c>
      <c r="O1418" s="9">
        <f t="shared" si="134"/>
        <v>0</v>
      </c>
      <c r="P1418" s="9">
        <f t="shared" si="135"/>
        <v>0</v>
      </c>
    </row>
    <row r="1419" spans="5:16">
      <c r="E1419" s="2">
        <f t="shared" si="136"/>
        <v>273.14999999999998</v>
      </c>
      <c r="F1419" s="2">
        <v>1394</v>
      </c>
      <c r="G1419" s="2">
        <f t="shared" si="137"/>
        <v>311.14999999999998</v>
      </c>
      <c r="H1419" s="9">
        <v>789</v>
      </c>
      <c r="I1419" s="9">
        <v>772</v>
      </c>
      <c r="J1419" s="78">
        <v>793.42149532710289</v>
      </c>
      <c r="K1419" s="9">
        <f t="shared" si="132"/>
        <v>775.82492147107484</v>
      </c>
      <c r="L1419" s="9">
        <v>2000</v>
      </c>
      <c r="M1419" s="9">
        <v>2000</v>
      </c>
      <c r="N1419" s="9">
        <f t="shared" si="133"/>
        <v>0</v>
      </c>
      <c r="O1419" s="9">
        <f t="shared" si="134"/>
        <v>0</v>
      </c>
      <c r="P1419" s="9">
        <f t="shared" si="135"/>
        <v>0</v>
      </c>
    </row>
    <row r="1420" spans="5:16">
      <c r="E1420" s="2">
        <f t="shared" si="136"/>
        <v>273.14999999999998</v>
      </c>
      <c r="F1420" s="2">
        <v>1395</v>
      </c>
      <c r="G1420" s="2">
        <f t="shared" si="137"/>
        <v>311.14999999999998</v>
      </c>
      <c r="H1420" s="9">
        <v>789</v>
      </c>
      <c r="I1420" s="9">
        <v>772</v>
      </c>
      <c r="J1420" s="78">
        <v>793.42149532710289</v>
      </c>
      <c r="K1420" s="9">
        <f t="shared" si="132"/>
        <v>775.82547189212573</v>
      </c>
      <c r="L1420" s="9">
        <v>2000</v>
      </c>
      <c r="M1420" s="9">
        <v>2000</v>
      </c>
      <c r="N1420" s="9">
        <f t="shared" si="133"/>
        <v>0</v>
      </c>
      <c r="O1420" s="9">
        <f t="shared" si="134"/>
        <v>0</v>
      </c>
      <c r="P1420" s="9">
        <f t="shared" si="135"/>
        <v>0</v>
      </c>
    </row>
    <row r="1421" spans="5:16">
      <c r="E1421" s="2">
        <f t="shared" si="136"/>
        <v>273.14999999999998</v>
      </c>
      <c r="F1421" s="2">
        <v>1396</v>
      </c>
      <c r="G1421" s="2">
        <f t="shared" si="137"/>
        <v>311.14999999999998</v>
      </c>
      <c r="H1421" s="9">
        <v>789</v>
      </c>
      <c r="I1421" s="9">
        <v>772</v>
      </c>
      <c r="J1421" s="78">
        <v>793.42149532710289</v>
      </c>
      <c r="K1421" s="9">
        <f t="shared" si="132"/>
        <v>775.82602129843531</v>
      </c>
      <c r="L1421" s="9">
        <v>2000</v>
      </c>
      <c r="M1421" s="9">
        <v>2000</v>
      </c>
      <c r="N1421" s="9">
        <f t="shared" si="133"/>
        <v>0</v>
      </c>
      <c r="O1421" s="9">
        <f t="shared" si="134"/>
        <v>0</v>
      </c>
      <c r="P1421" s="9">
        <f t="shared" si="135"/>
        <v>0</v>
      </c>
    </row>
    <row r="1422" spans="5:16">
      <c r="E1422" s="2">
        <f t="shared" si="136"/>
        <v>273.14999999999998</v>
      </c>
      <c r="F1422" s="2">
        <v>1397</v>
      </c>
      <c r="G1422" s="2">
        <f t="shared" si="137"/>
        <v>311.14999999999998</v>
      </c>
      <c r="H1422" s="9">
        <v>789</v>
      </c>
      <c r="I1422" s="9">
        <v>772</v>
      </c>
      <c r="J1422" s="78">
        <v>793.42149532710289</v>
      </c>
      <c r="K1422" s="9">
        <f t="shared" si="132"/>
        <v>775.8265696928072</v>
      </c>
      <c r="L1422" s="9">
        <v>2000</v>
      </c>
      <c r="M1422" s="9">
        <v>2000</v>
      </c>
      <c r="N1422" s="9">
        <f t="shared" si="133"/>
        <v>0</v>
      </c>
      <c r="O1422" s="9">
        <f t="shared" si="134"/>
        <v>0</v>
      </c>
      <c r="P1422" s="9">
        <f t="shared" si="135"/>
        <v>0</v>
      </c>
    </row>
    <row r="1423" spans="5:16">
      <c r="E1423" s="2">
        <f t="shared" si="136"/>
        <v>273.14999999999998</v>
      </c>
      <c r="F1423" s="2">
        <v>1398</v>
      </c>
      <c r="G1423" s="2">
        <f t="shared" si="137"/>
        <v>311.14999999999998</v>
      </c>
      <c r="H1423" s="9">
        <v>789</v>
      </c>
      <c r="I1423" s="9">
        <v>772</v>
      </c>
      <c r="J1423" s="78">
        <v>793.42149532710289</v>
      </c>
      <c r="K1423" s="9">
        <f t="shared" si="132"/>
        <v>775.82711707803446</v>
      </c>
      <c r="L1423" s="9">
        <v>2000</v>
      </c>
      <c r="M1423" s="9">
        <v>2000</v>
      </c>
      <c r="N1423" s="9">
        <f t="shared" si="133"/>
        <v>0</v>
      </c>
      <c r="O1423" s="9">
        <f t="shared" si="134"/>
        <v>0</v>
      </c>
      <c r="P1423" s="9">
        <f t="shared" si="135"/>
        <v>0</v>
      </c>
    </row>
    <row r="1424" spans="5:16">
      <c r="E1424" s="2">
        <f t="shared" si="136"/>
        <v>273.14999999999998</v>
      </c>
      <c r="F1424" s="2">
        <v>1399</v>
      </c>
      <c r="G1424" s="2">
        <f t="shared" si="137"/>
        <v>311.14999999999998</v>
      </c>
      <c r="H1424" s="9">
        <v>789</v>
      </c>
      <c r="I1424" s="9">
        <v>772</v>
      </c>
      <c r="J1424" s="78">
        <v>793.42149532710289</v>
      </c>
      <c r="K1424" s="9">
        <f t="shared" si="132"/>
        <v>775.82766345690015</v>
      </c>
      <c r="L1424" s="9">
        <v>2000</v>
      </c>
      <c r="M1424" s="9">
        <v>2000</v>
      </c>
      <c r="N1424" s="9">
        <f t="shared" si="133"/>
        <v>0</v>
      </c>
      <c r="O1424" s="9">
        <f t="shared" si="134"/>
        <v>0</v>
      </c>
      <c r="P1424" s="9">
        <f t="shared" si="135"/>
        <v>0</v>
      </c>
    </row>
    <row r="1425" spans="5:16">
      <c r="E1425" s="2">
        <f t="shared" si="136"/>
        <v>273.14999999999998</v>
      </c>
      <c r="F1425" s="2">
        <v>1400</v>
      </c>
      <c r="G1425" s="2">
        <f t="shared" si="137"/>
        <v>311.14999999999998</v>
      </c>
      <c r="H1425" s="9">
        <v>789</v>
      </c>
      <c r="I1425" s="9">
        <v>772</v>
      </c>
      <c r="J1425" s="78">
        <v>793.42149532710289</v>
      </c>
      <c r="K1425" s="9">
        <f t="shared" si="132"/>
        <v>775.8282088321771</v>
      </c>
      <c r="L1425" s="9">
        <v>2000</v>
      </c>
      <c r="M1425" s="9">
        <v>2000</v>
      </c>
      <c r="N1425" s="9">
        <f t="shared" si="133"/>
        <v>0</v>
      </c>
      <c r="O1425" s="9">
        <f t="shared" si="134"/>
        <v>0</v>
      </c>
      <c r="P1425" s="9">
        <f t="shared" si="135"/>
        <v>0</v>
      </c>
    </row>
    <row r="1426" spans="5:16">
      <c r="E1426" s="2">
        <f t="shared" si="136"/>
        <v>273.14999999999998</v>
      </c>
      <c r="F1426" s="2">
        <v>1401</v>
      </c>
      <c r="G1426" s="2">
        <f t="shared" si="137"/>
        <v>311.14999999999998</v>
      </c>
      <c r="H1426" s="9">
        <v>789</v>
      </c>
      <c r="I1426" s="9">
        <v>772</v>
      </c>
      <c r="J1426" s="78">
        <v>793.42149532710289</v>
      </c>
      <c r="K1426" s="9">
        <f t="shared" si="132"/>
        <v>775.82875320662765</v>
      </c>
      <c r="L1426" s="9">
        <v>2000</v>
      </c>
      <c r="M1426" s="9">
        <v>2000</v>
      </c>
      <c r="N1426" s="9">
        <f t="shared" si="133"/>
        <v>0</v>
      </c>
      <c r="O1426" s="9">
        <f t="shared" si="134"/>
        <v>0</v>
      </c>
      <c r="P1426" s="9">
        <f t="shared" si="135"/>
        <v>0</v>
      </c>
    </row>
    <row r="1427" spans="5:16">
      <c r="E1427" s="2">
        <f t="shared" si="136"/>
        <v>273.14999999999998</v>
      </c>
      <c r="F1427" s="2">
        <v>1402</v>
      </c>
      <c r="G1427" s="2">
        <f t="shared" si="137"/>
        <v>311.14999999999998</v>
      </c>
      <c r="H1427" s="9">
        <v>789</v>
      </c>
      <c r="I1427" s="9">
        <v>772</v>
      </c>
      <c r="J1427" s="78">
        <v>793.42149532710289</v>
      </c>
      <c r="K1427" s="9">
        <f t="shared" si="132"/>
        <v>775.82929658300429</v>
      </c>
      <c r="L1427" s="9">
        <v>2000</v>
      </c>
      <c r="M1427" s="9">
        <v>2000</v>
      </c>
      <c r="N1427" s="9">
        <f t="shared" si="133"/>
        <v>0</v>
      </c>
      <c r="O1427" s="9">
        <f t="shared" si="134"/>
        <v>0</v>
      </c>
      <c r="P1427" s="9">
        <f t="shared" si="135"/>
        <v>0</v>
      </c>
    </row>
    <row r="1428" spans="5:16">
      <c r="E1428" s="2">
        <f t="shared" si="136"/>
        <v>273.14999999999998</v>
      </c>
      <c r="F1428" s="2">
        <v>1403</v>
      </c>
      <c r="G1428" s="2">
        <f t="shared" si="137"/>
        <v>311.14999999999998</v>
      </c>
      <c r="H1428" s="9">
        <v>789</v>
      </c>
      <c r="I1428" s="9">
        <v>772</v>
      </c>
      <c r="J1428" s="78">
        <v>793.42149532710289</v>
      </c>
      <c r="K1428" s="9">
        <f t="shared" si="132"/>
        <v>775.82983896404937</v>
      </c>
      <c r="L1428" s="9">
        <v>2000</v>
      </c>
      <c r="M1428" s="9">
        <v>2000</v>
      </c>
      <c r="N1428" s="9">
        <f t="shared" si="133"/>
        <v>0</v>
      </c>
      <c r="O1428" s="9">
        <f t="shared" si="134"/>
        <v>0</v>
      </c>
      <c r="P1428" s="9">
        <f t="shared" si="135"/>
        <v>0</v>
      </c>
    </row>
    <row r="1429" spans="5:16">
      <c r="E1429" s="2">
        <f t="shared" si="136"/>
        <v>273.14999999999998</v>
      </c>
      <c r="F1429" s="2">
        <v>1404</v>
      </c>
      <c r="G1429" s="2">
        <f t="shared" si="137"/>
        <v>311.14999999999998</v>
      </c>
      <c r="H1429" s="9">
        <v>789</v>
      </c>
      <c r="I1429" s="9">
        <v>772</v>
      </c>
      <c r="J1429" s="78">
        <v>793.42149532710289</v>
      </c>
      <c r="K1429" s="9">
        <f t="shared" si="132"/>
        <v>775.83038035249524</v>
      </c>
      <c r="L1429" s="9">
        <v>2000</v>
      </c>
      <c r="M1429" s="9">
        <v>2000</v>
      </c>
      <c r="N1429" s="9">
        <f t="shared" si="133"/>
        <v>0</v>
      </c>
      <c r="O1429" s="9">
        <f t="shared" si="134"/>
        <v>0</v>
      </c>
      <c r="P1429" s="9">
        <f t="shared" si="135"/>
        <v>0</v>
      </c>
    </row>
    <row r="1430" spans="5:16">
      <c r="E1430" s="2">
        <f t="shared" si="136"/>
        <v>273.14999999999998</v>
      </c>
      <c r="F1430" s="2">
        <v>1405</v>
      </c>
      <c r="G1430" s="2">
        <f t="shared" si="137"/>
        <v>311.14999999999998</v>
      </c>
      <c r="H1430" s="9">
        <v>789</v>
      </c>
      <c r="I1430" s="9">
        <v>772</v>
      </c>
      <c r="J1430" s="78">
        <v>793.42149532710289</v>
      </c>
      <c r="K1430" s="9">
        <f t="shared" si="132"/>
        <v>775.83092075106413</v>
      </c>
      <c r="L1430" s="9">
        <v>2000</v>
      </c>
      <c r="M1430" s="9">
        <v>2000</v>
      </c>
      <c r="N1430" s="9">
        <f t="shared" si="133"/>
        <v>0</v>
      </c>
      <c r="O1430" s="9">
        <f t="shared" si="134"/>
        <v>0</v>
      </c>
      <c r="P1430" s="9">
        <f t="shared" si="135"/>
        <v>0</v>
      </c>
    </row>
    <row r="1431" spans="5:16">
      <c r="E1431" s="2">
        <f t="shared" si="136"/>
        <v>273.14999999999998</v>
      </c>
      <c r="F1431" s="2">
        <v>1406</v>
      </c>
      <c r="G1431" s="2">
        <f t="shared" si="137"/>
        <v>311.14999999999998</v>
      </c>
      <c r="H1431" s="9">
        <v>789</v>
      </c>
      <c r="I1431" s="9">
        <v>772</v>
      </c>
      <c r="J1431" s="78">
        <v>793.42149532710289</v>
      </c>
      <c r="K1431" s="9">
        <f t="shared" si="132"/>
        <v>775.83146016246849</v>
      </c>
      <c r="L1431" s="9">
        <v>2000</v>
      </c>
      <c r="M1431" s="9">
        <v>2000</v>
      </c>
      <c r="N1431" s="9">
        <f t="shared" si="133"/>
        <v>0</v>
      </c>
      <c r="O1431" s="9">
        <f t="shared" si="134"/>
        <v>0</v>
      </c>
      <c r="P1431" s="9">
        <f t="shared" si="135"/>
        <v>0</v>
      </c>
    </row>
    <row r="1432" spans="5:16">
      <c r="E1432" s="2">
        <f t="shared" si="136"/>
        <v>273.14999999999998</v>
      </c>
      <c r="F1432" s="2">
        <v>1407</v>
      </c>
      <c r="G1432" s="2">
        <f t="shared" si="137"/>
        <v>311.14999999999998</v>
      </c>
      <c r="H1432" s="9">
        <v>789</v>
      </c>
      <c r="I1432" s="9">
        <v>772</v>
      </c>
      <c r="J1432" s="78">
        <v>793.42149532710289</v>
      </c>
      <c r="K1432" s="9">
        <f t="shared" si="132"/>
        <v>775.83199858941066</v>
      </c>
      <c r="L1432" s="9">
        <v>2000</v>
      </c>
      <c r="M1432" s="9">
        <v>2000</v>
      </c>
      <c r="N1432" s="9">
        <f t="shared" si="133"/>
        <v>0</v>
      </c>
      <c r="O1432" s="9">
        <f t="shared" si="134"/>
        <v>0</v>
      </c>
      <c r="P1432" s="9">
        <f t="shared" si="135"/>
        <v>0</v>
      </c>
    </row>
    <row r="1433" spans="5:16">
      <c r="E1433" s="2">
        <f t="shared" si="136"/>
        <v>273.14999999999998</v>
      </c>
      <c r="F1433" s="2">
        <v>1408</v>
      </c>
      <c r="G1433" s="2">
        <f t="shared" si="137"/>
        <v>311.14999999999998</v>
      </c>
      <c r="H1433" s="9">
        <v>789</v>
      </c>
      <c r="I1433" s="9">
        <v>772</v>
      </c>
      <c r="J1433" s="78">
        <v>793.42149532710289</v>
      </c>
      <c r="K1433" s="9">
        <f t="shared" si="132"/>
        <v>775.83253603458343</v>
      </c>
      <c r="L1433" s="9">
        <v>2000</v>
      </c>
      <c r="M1433" s="9">
        <v>2000</v>
      </c>
      <c r="N1433" s="9">
        <f t="shared" si="133"/>
        <v>0</v>
      </c>
      <c r="O1433" s="9">
        <f t="shared" si="134"/>
        <v>0</v>
      </c>
      <c r="P1433" s="9">
        <f t="shared" si="135"/>
        <v>0</v>
      </c>
    </row>
    <row r="1434" spans="5:16">
      <c r="E1434" s="2">
        <f t="shared" si="136"/>
        <v>273.14999999999998</v>
      </c>
      <c r="F1434" s="2">
        <v>1409</v>
      </c>
      <c r="G1434" s="2">
        <f t="shared" si="137"/>
        <v>311.14999999999998</v>
      </c>
      <c r="H1434" s="9">
        <v>789</v>
      </c>
      <c r="I1434" s="9">
        <v>772</v>
      </c>
      <c r="J1434" s="78">
        <v>793.42149532710289</v>
      </c>
      <c r="K1434" s="9">
        <f t="shared" si="132"/>
        <v>775.83307250066946</v>
      </c>
      <c r="L1434" s="9">
        <v>2000</v>
      </c>
      <c r="M1434" s="9">
        <v>2000</v>
      </c>
      <c r="N1434" s="9">
        <f t="shared" si="133"/>
        <v>0</v>
      </c>
      <c r="O1434" s="9">
        <f t="shared" si="134"/>
        <v>0</v>
      </c>
      <c r="P1434" s="9">
        <f t="shared" si="135"/>
        <v>0</v>
      </c>
    </row>
    <row r="1435" spans="5:16">
      <c r="E1435" s="2">
        <f t="shared" si="136"/>
        <v>273.14999999999998</v>
      </c>
      <c r="F1435" s="2">
        <v>1410</v>
      </c>
      <c r="G1435" s="2">
        <f t="shared" si="137"/>
        <v>311.14999999999998</v>
      </c>
      <c r="H1435" s="9">
        <v>789</v>
      </c>
      <c r="I1435" s="9">
        <v>772</v>
      </c>
      <c r="J1435" s="78">
        <v>793.42149532710289</v>
      </c>
      <c r="K1435" s="9">
        <f t="shared" si="132"/>
        <v>775.83360799034176</v>
      </c>
      <c r="L1435" s="9">
        <v>2000</v>
      </c>
      <c r="M1435" s="9">
        <v>2000</v>
      </c>
      <c r="N1435" s="9">
        <f t="shared" si="133"/>
        <v>0</v>
      </c>
      <c r="O1435" s="9">
        <f t="shared" si="134"/>
        <v>0</v>
      </c>
      <c r="P1435" s="9">
        <f t="shared" si="135"/>
        <v>0</v>
      </c>
    </row>
    <row r="1436" spans="5:16">
      <c r="E1436" s="2">
        <f t="shared" si="136"/>
        <v>273.14999999999998</v>
      </c>
      <c r="F1436" s="2">
        <v>1411</v>
      </c>
      <c r="G1436" s="2">
        <f t="shared" si="137"/>
        <v>311.14999999999998</v>
      </c>
      <c r="H1436" s="9">
        <v>789</v>
      </c>
      <c r="I1436" s="9">
        <v>772</v>
      </c>
      <c r="J1436" s="78">
        <v>793.42149532710289</v>
      </c>
      <c r="K1436" s="9">
        <f t="shared" si="132"/>
        <v>775.83414250626367</v>
      </c>
      <c r="L1436" s="9">
        <v>2000</v>
      </c>
      <c r="M1436" s="9">
        <v>2000</v>
      </c>
      <c r="N1436" s="9">
        <f t="shared" si="133"/>
        <v>0</v>
      </c>
      <c r="O1436" s="9">
        <f t="shared" si="134"/>
        <v>0</v>
      </c>
      <c r="P1436" s="9">
        <f t="shared" si="135"/>
        <v>0</v>
      </c>
    </row>
    <row r="1437" spans="5:16">
      <c r="E1437" s="2">
        <f t="shared" si="136"/>
        <v>273.14999999999998</v>
      </c>
      <c r="F1437" s="2">
        <v>1412</v>
      </c>
      <c r="G1437" s="2">
        <f t="shared" si="137"/>
        <v>311.14999999999998</v>
      </c>
      <c r="H1437" s="9">
        <v>789</v>
      </c>
      <c r="I1437" s="9">
        <v>772</v>
      </c>
      <c r="J1437" s="78">
        <v>793.42149532710289</v>
      </c>
      <c r="K1437" s="9">
        <f t="shared" si="132"/>
        <v>775.83467605108888</v>
      </c>
      <c r="L1437" s="9">
        <v>2000</v>
      </c>
      <c r="M1437" s="9">
        <v>2000</v>
      </c>
      <c r="N1437" s="9">
        <f t="shared" si="133"/>
        <v>0</v>
      </c>
      <c r="O1437" s="9">
        <f t="shared" si="134"/>
        <v>0</v>
      </c>
      <c r="P1437" s="9">
        <f t="shared" si="135"/>
        <v>0</v>
      </c>
    </row>
    <row r="1438" spans="5:16">
      <c r="E1438" s="2">
        <f t="shared" si="136"/>
        <v>273.14999999999998</v>
      </c>
      <c r="F1438" s="2">
        <v>1413</v>
      </c>
      <c r="G1438" s="2">
        <f t="shared" si="137"/>
        <v>311.14999999999998</v>
      </c>
      <c r="H1438" s="9">
        <v>789</v>
      </c>
      <c r="I1438" s="9">
        <v>772</v>
      </c>
      <c r="J1438" s="78">
        <v>793.42149532710289</v>
      </c>
      <c r="K1438" s="9">
        <f t="shared" si="132"/>
        <v>775.83520862746138</v>
      </c>
      <c r="L1438" s="9">
        <v>2000</v>
      </c>
      <c r="M1438" s="9">
        <v>2000</v>
      </c>
      <c r="N1438" s="9">
        <f t="shared" si="133"/>
        <v>0</v>
      </c>
      <c r="O1438" s="9">
        <f t="shared" si="134"/>
        <v>0</v>
      </c>
      <c r="P1438" s="9">
        <f t="shared" si="135"/>
        <v>0</v>
      </c>
    </row>
    <row r="1439" spans="5:16">
      <c r="E1439" s="2">
        <f t="shared" si="136"/>
        <v>273.14999999999998</v>
      </c>
      <c r="F1439" s="2">
        <v>1414</v>
      </c>
      <c r="G1439" s="2">
        <f t="shared" si="137"/>
        <v>311.14999999999998</v>
      </c>
      <c r="H1439" s="9">
        <v>789</v>
      </c>
      <c r="I1439" s="9">
        <v>772</v>
      </c>
      <c r="J1439" s="78">
        <v>793.42149532710289</v>
      </c>
      <c r="K1439" s="9">
        <f t="shared" si="132"/>
        <v>775.83574023801555</v>
      </c>
      <c r="L1439" s="9">
        <v>2000</v>
      </c>
      <c r="M1439" s="9">
        <v>2000</v>
      </c>
      <c r="N1439" s="9">
        <f t="shared" si="133"/>
        <v>0</v>
      </c>
      <c r="O1439" s="9">
        <f t="shared" si="134"/>
        <v>0</v>
      </c>
      <c r="P1439" s="9">
        <f t="shared" si="135"/>
        <v>0</v>
      </c>
    </row>
    <row r="1440" spans="5:16">
      <c r="E1440" s="2">
        <f t="shared" si="136"/>
        <v>273.14999999999998</v>
      </c>
      <c r="F1440" s="2">
        <v>1415</v>
      </c>
      <c r="G1440" s="2">
        <f t="shared" si="137"/>
        <v>311.14999999999998</v>
      </c>
      <c r="H1440" s="9">
        <v>789</v>
      </c>
      <c r="I1440" s="9">
        <v>772</v>
      </c>
      <c r="J1440" s="78">
        <v>793.42149532710289</v>
      </c>
      <c r="K1440" s="9">
        <f t="shared" si="132"/>
        <v>775.83627088537617</v>
      </c>
      <c r="L1440" s="9">
        <v>2000</v>
      </c>
      <c r="M1440" s="9">
        <v>2000</v>
      </c>
      <c r="N1440" s="9">
        <f t="shared" si="133"/>
        <v>0</v>
      </c>
      <c r="O1440" s="9">
        <f t="shared" si="134"/>
        <v>0</v>
      </c>
      <c r="P1440" s="9">
        <f t="shared" si="135"/>
        <v>0</v>
      </c>
    </row>
    <row r="1441" spans="5:16">
      <c r="E1441" s="2">
        <f t="shared" si="136"/>
        <v>273.14999999999998</v>
      </c>
      <c r="F1441" s="2">
        <v>1416</v>
      </c>
      <c r="G1441" s="2">
        <f t="shared" si="137"/>
        <v>311.14999999999998</v>
      </c>
      <c r="H1441" s="9">
        <v>789</v>
      </c>
      <c r="I1441" s="9">
        <v>772</v>
      </c>
      <c r="J1441" s="78">
        <v>793.42149532710289</v>
      </c>
      <c r="K1441" s="9">
        <f t="shared" si="132"/>
        <v>775.83680057215884</v>
      </c>
      <c r="L1441" s="9">
        <v>2000</v>
      </c>
      <c r="M1441" s="9">
        <v>2000</v>
      </c>
      <c r="N1441" s="9">
        <f t="shared" si="133"/>
        <v>0</v>
      </c>
      <c r="O1441" s="9">
        <f t="shared" si="134"/>
        <v>0</v>
      </c>
      <c r="P1441" s="9">
        <f t="shared" si="135"/>
        <v>0</v>
      </c>
    </row>
    <row r="1442" spans="5:16">
      <c r="E1442" s="2">
        <f t="shared" si="136"/>
        <v>273.14999999999998</v>
      </c>
      <c r="F1442" s="2">
        <v>1417</v>
      </c>
      <c r="G1442" s="2">
        <f t="shared" si="137"/>
        <v>311.14999999999998</v>
      </c>
      <c r="H1442" s="9">
        <v>789</v>
      </c>
      <c r="I1442" s="9">
        <v>772</v>
      </c>
      <c r="J1442" s="78">
        <v>793.42149532710289</v>
      </c>
      <c r="K1442" s="9">
        <f t="shared" si="132"/>
        <v>775.83732930096915</v>
      </c>
      <c r="L1442" s="9">
        <v>2000</v>
      </c>
      <c r="M1442" s="9">
        <v>2000</v>
      </c>
      <c r="N1442" s="9">
        <f t="shared" si="133"/>
        <v>0</v>
      </c>
      <c r="O1442" s="9">
        <f t="shared" si="134"/>
        <v>0</v>
      </c>
      <c r="P1442" s="9">
        <f t="shared" si="135"/>
        <v>0</v>
      </c>
    </row>
    <row r="1443" spans="5:16">
      <c r="E1443" s="2">
        <f t="shared" si="136"/>
        <v>273.14999999999998</v>
      </c>
      <c r="F1443" s="2">
        <v>1418</v>
      </c>
      <c r="G1443" s="2">
        <f t="shared" si="137"/>
        <v>311.14999999999998</v>
      </c>
      <c r="H1443" s="9">
        <v>789</v>
      </c>
      <c r="I1443" s="9">
        <v>772</v>
      </c>
      <c r="J1443" s="78">
        <v>793.42149532710289</v>
      </c>
      <c r="K1443" s="9">
        <f t="shared" si="132"/>
        <v>775.83785707440381</v>
      </c>
      <c r="L1443" s="9">
        <v>2000</v>
      </c>
      <c r="M1443" s="9">
        <v>2000</v>
      </c>
      <c r="N1443" s="9">
        <f t="shared" si="133"/>
        <v>0</v>
      </c>
      <c r="O1443" s="9">
        <f t="shared" si="134"/>
        <v>0</v>
      </c>
      <c r="P1443" s="9">
        <f t="shared" si="135"/>
        <v>0</v>
      </c>
    </row>
    <row r="1444" spans="5:16">
      <c r="E1444" s="2">
        <f t="shared" si="136"/>
        <v>273.14999999999998</v>
      </c>
      <c r="F1444" s="2">
        <v>1419</v>
      </c>
      <c r="G1444" s="2">
        <f t="shared" si="137"/>
        <v>311.14999999999998</v>
      </c>
      <c r="H1444" s="9">
        <v>789</v>
      </c>
      <c r="I1444" s="9">
        <v>772</v>
      </c>
      <c r="J1444" s="78">
        <v>793.42149532710289</v>
      </c>
      <c r="K1444" s="9">
        <f t="shared" si="132"/>
        <v>775.83838389504979</v>
      </c>
      <c r="L1444" s="9">
        <v>2000</v>
      </c>
      <c r="M1444" s="9">
        <v>2000</v>
      </c>
      <c r="N1444" s="9">
        <f t="shared" si="133"/>
        <v>0</v>
      </c>
      <c r="O1444" s="9">
        <f t="shared" si="134"/>
        <v>0</v>
      </c>
      <c r="P1444" s="9">
        <f t="shared" si="135"/>
        <v>0</v>
      </c>
    </row>
    <row r="1445" spans="5:16">
      <c r="E1445" s="2">
        <f t="shared" si="136"/>
        <v>273.14999999999998</v>
      </c>
      <c r="F1445" s="2">
        <v>1420</v>
      </c>
      <c r="G1445" s="2">
        <f t="shared" si="137"/>
        <v>311.14999999999998</v>
      </c>
      <c r="H1445" s="9">
        <v>789</v>
      </c>
      <c r="I1445" s="9">
        <v>772</v>
      </c>
      <c r="J1445" s="78">
        <v>793.42149532710289</v>
      </c>
      <c r="K1445" s="9">
        <f t="shared" si="132"/>
        <v>775.83890976548503</v>
      </c>
      <c r="L1445" s="9">
        <v>2000</v>
      </c>
      <c r="M1445" s="9">
        <v>2000</v>
      </c>
      <c r="N1445" s="9">
        <f t="shared" si="133"/>
        <v>0</v>
      </c>
      <c r="O1445" s="9">
        <f t="shared" si="134"/>
        <v>0</v>
      </c>
      <c r="P1445" s="9">
        <f t="shared" si="135"/>
        <v>0</v>
      </c>
    </row>
    <row r="1446" spans="5:16">
      <c r="E1446" s="2">
        <f t="shared" si="136"/>
        <v>273.14999999999998</v>
      </c>
      <c r="F1446" s="2">
        <v>1421</v>
      </c>
      <c r="G1446" s="2">
        <f t="shared" si="137"/>
        <v>311.14999999999998</v>
      </c>
      <c r="H1446" s="9">
        <v>789</v>
      </c>
      <c r="I1446" s="9">
        <v>772</v>
      </c>
      <c r="J1446" s="78">
        <v>793.42149532710289</v>
      </c>
      <c r="K1446" s="9">
        <f t="shared" si="132"/>
        <v>775.83943468827783</v>
      </c>
      <c r="L1446" s="9">
        <v>2000</v>
      </c>
      <c r="M1446" s="9">
        <v>2000</v>
      </c>
      <c r="N1446" s="9">
        <f t="shared" si="133"/>
        <v>0</v>
      </c>
      <c r="O1446" s="9">
        <f t="shared" si="134"/>
        <v>0</v>
      </c>
      <c r="P1446" s="9">
        <f t="shared" si="135"/>
        <v>0</v>
      </c>
    </row>
    <row r="1447" spans="5:16">
      <c r="E1447" s="2">
        <f t="shared" si="136"/>
        <v>273.14999999999998</v>
      </c>
      <c r="F1447" s="2">
        <v>1422</v>
      </c>
      <c r="G1447" s="2">
        <f t="shared" si="137"/>
        <v>311.14999999999998</v>
      </c>
      <c r="H1447" s="9">
        <v>789</v>
      </c>
      <c r="I1447" s="9">
        <v>772</v>
      </c>
      <c r="J1447" s="78">
        <v>793.42149532710289</v>
      </c>
      <c r="K1447" s="9">
        <f t="shared" si="132"/>
        <v>775.83995866598752</v>
      </c>
      <c r="L1447" s="9">
        <v>2000</v>
      </c>
      <c r="M1447" s="9">
        <v>2000</v>
      </c>
      <c r="N1447" s="9">
        <f t="shared" si="133"/>
        <v>0</v>
      </c>
      <c r="O1447" s="9">
        <f t="shared" si="134"/>
        <v>0</v>
      </c>
      <c r="P1447" s="9">
        <f t="shared" si="135"/>
        <v>0</v>
      </c>
    </row>
    <row r="1448" spans="5:16">
      <c r="E1448" s="2">
        <f t="shared" si="136"/>
        <v>273.14999999999998</v>
      </c>
      <c r="F1448" s="2">
        <v>1423</v>
      </c>
      <c r="G1448" s="2">
        <f t="shared" si="137"/>
        <v>311.14999999999998</v>
      </c>
      <c r="H1448" s="9">
        <v>789</v>
      </c>
      <c r="I1448" s="9">
        <v>772</v>
      </c>
      <c r="J1448" s="78">
        <v>793.42149532710289</v>
      </c>
      <c r="K1448" s="9">
        <f t="shared" si="132"/>
        <v>775.84048170116409</v>
      </c>
      <c r="L1448" s="9">
        <v>2000</v>
      </c>
      <c r="M1448" s="9">
        <v>2000</v>
      </c>
      <c r="N1448" s="9">
        <f t="shared" si="133"/>
        <v>0</v>
      </c>
      <c r="O1448" s="9">
        <f t="shared" si="134"/>
        <v>0</v>
      </c>
      <c r="P1448" s="9">
        <f t="shared" si="135"/>
        <v>0</v>
      </c>
    </row>
    <row r="1449" spans="5:16">
      <c r="E1449" s="2">
        <f t="shared" si="136"/>
        <v>273.14999999999998</v>
      </c>
      <c r="F1449" s="2">
        <v>1424</v>
      </c>
      <c r="G1449" s="2">
        <f t="shared" si="137"/>
        <v>311.14999999999998</v>
      </c>
      <c r="H1449" s="9">
        <v>789</v>
      </c>
      <c r="I1449" s="9">
        <v>772</v>
      </c>
      <c r="J1449" s="78">
        <v>793.42149532710289</v>
      </c>
      <c r="K1449" s="9">
        <f t="shared" si="132"/>
        <v>775.84100379634856</v>
      </c>
      <c r="L1449" s="9">
        <v>2000</v>
      </c>
      <c r="M1449" s="9">
        <v>2000</v>
      </c>
      <c r="N1449" s="9">
        <f t="shared" si="133"/>
        <v>0</v>
      </c>
      <c r="O1449" s="9">
        <f t="shared" si="134"/>
        <v>0</v>
      </c>
      <c r="P1449" s="9">
        <f t="shared" si="135"/>
        <v>0</v>
      </c>
    </row>
    <row r="1450" spans="5:16">
      <c r="E1450" s="2">
        <f t="shared" si="136"/>
        <v>273.14999999999998</v>
      </c>
      <c r="F1450" s="2">
        <v>1425</v>
      </c>
      <c r="G1450" s="2">
        <f t="shared" si="137"/>
        <v>311.14999999999998</v>
      </c>
      <c r="H1450" s="9">
        <v>789</v>
      </c>
      <c r="I1450" s="9">
        <v>772</v>
      </c>
      <c r="J1450" s="78">
        <v>793.42149532710289</v>
      </c>
      <c r="K1450" s="9">
        <f t="shared" si="132"/>
        <v>775.84152495407238</v>
      </c>
      <c r="L1450" s="9">
        <v>2000</v>
      </c>
      <c r="M1450" s="9">
        <v>2000</v>
      </c>
      <c r="N1450" s="9">
        <f t="shared" si="133"/>
        <v>0</v>
      </c>
      <c r="O1450" s="9">
        <f t="shared" si="134"/>
        <v>0</v>
      </c>
      <c r="P1450" s="9">
        <f t="shared" si="135"/>
        <v>0</v>
      </c>
    </row>
    <row r="1451" spans="5:16">
      <c r="E1451" s="2">
        <f t="shared" si="136"/>
        <v>273.14999999999998</v>
      </c>
      <c r="F1451" s="2">
        <v>1426</v>
      </c>
      <c r="G1451" s="2">
        <f t="shared" si="137"/>
        <v>311.14999999999998</v>
      </c>
      <c r="H1451" s="9">
        <v>789</v>
      </c>
      <c r="I1451" s="9">
        <v>772</v>
      </c>
      <c r="J1451" s="78">
        <v>793.42149532710289</v>
      </c>
      <c r="K1451" s="9">
        <f t="shared" si="132"/>
        <v>775.84204517685851</v>
      </c>
      <c r="L1451" s="9">
        <v>2000</v>
      </c>
      <c r="M1451" s="9">
        <v>2000</v>
      </c>
      <c r="N1451" s="9">
        <f t="shared" si="133"/>
        <v>0</v>
      </c>
      <c r="O1451" s="9">
        <f t="shared" si="134"/>
        <v>0</v>
      </c>
      <c r="P1451" s="9">
        <f t="shared" si="135"/>
        <v>0</v>
      </c>
    </row>
    <row r="1452" spans="5:16">
      <c r="E1452" s="2">
        <f t="shared" si="136"/>
        <v>273.14999999999998</v>
      </c>
      <c r="F1452" s="2">
        <v>1427</v>
      </c>
      <c r="G1452" s="2">
        <f t="shared" si="137"/>
        <v>311.14999999999998</v>
      </c>
      <c r="H1452" s="9">
        <v>789</v>
      </c>
      <c r="I1452" s="9">
        <v>772</v>
      </c>
      <c r="J1452" s="78">
        <v>793.42149532710289</v>
      </c>
      <c r="K1452" s="9">
        <f t="shared" si="132"/>
        <v>775.84256446722031</v>
      </c>
      <c r="L1452" s="9">
        <v>2000</v>
      </c>
      <c r="M1452" s="9">
        <v>2000</v>
      </c>
      <c r="N1452" s="9">
        <f t="shared" si="133"/>
        <v>0</v>
      </c>
      <c r="O1452" s="9">
        <f t="shared" si="134"/>
        <v>0</v>
      </c>
      <c r="P1452" s="9">
        <f t="shared" si="135"/>
        <v>0</v>
      </c>
    </row>
    <row r="1453" spans="5:16">
      <c r="E1453" s="2">
        <f t="shared" si="136"/>
        <v>273.14999999999998</v>
      </c>
      <c r="F1453" s="2">
        <v>1428</v>
      </c>
      <c r="G1453" s="2">
        <f t="shared" si="137"/>
        <v>311.14999999999998</v>
      </c>
      <c r="H1453" s="9">
        <v>789</v>
      </c>
      <c r="I1453" s="9">
        <v>772</v>
      </c>
      <c r="J1453" s="78">
        <v>793.42149532710289</v>
      </c>
      <c r="K1453" s="9">
        <f t="shared" si="132"/>
        <v>775.84308282766256</v>
      </c>
      <c r="L1453" s="9">
        <v>2000</v>
      </c>
      <c r="M1453" s="9">
        <v>2000</v>
      </c>
      <c r="N1453" s="9">
        <f t="shared" si="133"/>
        <v>0</v>
      </c>
      <c r="O1453" s="9">
        <f t="shared" si="134"/>
        <v>0</v>
      </c>
      <c r="P1453" s="9">
        <f t="shared" si="135"/>
        <v>0</v>
      </c>
    </row>
    <row r="1454" spans="5:16">
      <c r="E1454" s="2">
        <f t="shared" si="136"/>
        <v>273.14999999999998</v>
      </c>
      <c r="F1454" s="2">
        <v>1429</v>
      </c>
      <c r="G1454" s="2">
        <f t="shared" si="137"/>
        <v>311.14999999999998</v>
      </c>
      <c r="H1454" s="9">
        <v>789</v>
      </c>
      <c r="I1454" s="9">
        <v>772</v>
      </c>
      <c r="J1454" s="78">
        <v>793.42149532710289</v>
      </c>
      <c r="K1454" s="9">
        <f t="shared" si="132"/>
        <v>775.84360026068077</v>
      </c>
      <c r="L1454" s="9">
        <v>2000</v>
      </c>
      <c r="M1454" s="9">
        <v>2000</v>
      </c>
      <c r="N1454" s="9">
        <f t="shared" si="133"/>
        <v>0</v>
      </c>
      <c r="O1454" s="9">
        <f t="shared" si="134"/>
        <v>0</v>
      </c>
      <c r="P1454" s="9">
        <f t="shared" si="135"/>
        <v>0</v>
      </c>
    </row>
    <row r="1455" spans="5:16">
      <c r="E1455" s="2">
        <f t="shared" si="136"/>
        <v>273.14999999999998</v>
      </c>
      <c r="F1455" s="2">
        <v>1430</v>
      </c>
      <c r="G1455" s="2">
        <f t="shared" si="137"/>
        <v>311.14999999999998</v>
      </c>
      <c r="H1455" s="9">
        <v>789</v>
      </c>
      <c r="I1455" s="9">
        <v>772</v>
      </c>
      <c r="J1455" s="78">
        <v>793.42149532710289</v>
      </c>
      <c r="K1455" s="9">
        <f t="shared" si="132"/>
        <v>775.84411676876175</v>
      </c>
      <c r="L1455" s="9">
        <v>2000</v>
      </c>
      <c r="M1455" s="9">
        <v>2000</v>
      </c>
      <c r="N1455" s="9">
        <f t="shared" si="133"/>
        <v>0</v>
      </c>
      <c r="O1455" s="9">
        <f t="shared" si="134"/>
        <v>0</v>
      </c>
      <c r="P1455" s="9">
        <f t="shared" si="135"/>
        <v>0</v>
      </c>
    </row>
    <row r="1456" spans="5:16">
      <c r="E1456" s="2">
        <f t="shared" si="136"/>
        <v>273.14999999999998</v>
      </c>
      <c r="F1456" s="2">
        <v>1431</v>
      </c>
      <c r="G1456" s="2">
        <f t="shared" si="137"/>
        <v>311.14999999999998</v>
      </c>
      <c r="H1456" s="9">
        <v>789</v>
      </c>
      <c r="I1456" s="9">
        <v>772</v>
      </c>
      <c r="J1456" s="78">
        <v>793.42149532710289</v>
      </c>
      <c r="K1456" s="9">
        <f t="shared" si="132"/>
        <v>775.84463235438329</v>
      </c>
      <c r="L1456" s="9">
        <v>2000</v>
      </c>
      <c r="M1456" s="9">
        <v>2000</v>
      </c>
      <c r="N1456" s="9">
        <f t="shared" si="133"/>
        <v>0</v>
      </c>
      <c r="O1456" s="9">
        <f t="shared" si="134"/>
        <v>0</v>
      </c>
      <c r="P1456" s="9">
        <f t="shared" si="135"/>
        <v>0</v>
      </c>
    </row>
    <row r="1457" spans="5:16">
      <c r="E1457" s="2">
        <f t="shared" si="136"/>
        <v>273.14999999999998</v>
      </c>
      <c r="F1457" s="2">
        <v>1432</v>
      </c>
      <c r="G1457" s="2">
        <f t="shared" si="137"/>
        <v>311.14999999999998</v>
      </c>
      <c r="H1457" s="9">
        <v>789</v>
      </c>
      <c r="I1457" s="9">
        <v>772</v>
      </c>
      <c r="J1457" s="78">
        <v>793.42149532710289</v>
      </c>
      <c r="K1457" s="9">
        <f t="shared" si="132"/>
        <v>775.84514702001456</v>
      </c>
      <c r="L1457" s="9">
        <v>2000</v>
      </c>
      <c r="M1457" s="9">
        <v>2000</v>
      </c>
      <c r="N1457" s="9">
        <f t="shared" si="133"/>
        <v>0</v>
      </c>
      <c r="O1457" s="9">
        <f t="shared" si="134"/>
        <v>0</v>
      </c>
      <c r="P1457" s="9">
        <f t="shared" si="135"/>
        <v>0</v>
      </c>
    </row>
    <row r="1458" spans="5:16">
      <c r="E1458" s="2">
        <f t="shared" si="136"/>
        <v>273.14999999999998</v>
      </c>
      <c r="F1458" s="2">
        <v>1433</v>
      </c>
      <c r="G1458" s="2">
        <f t="shared" si="137"/>
        <v>311.14999999999998</v>
      </c>
      <c r="H1458" s="9">
        <v>789</v>
      </c>
      <c r="I1458" s="9">
        <v>772</v>
      </c>
      <c r="J1458" s="78">
        <v>793.42149532710289</v>
      </c>
      <c r="K1458" s="9">
        <f t="shared" si="132"/>
        <v>775.84566076811552</v>
      </c>
      <c r="L1458" s="9">
        <v>2000</v>
      </c>
      <c r="M1458" s="9">
        <v>2000</v>
      </c>
      <c r="N1458" s="9">
        <f t="shared" si="133"/>
        <v>0</v>
      </c>
      <c r="O1458" s="9">
        <f t="shared" si="134"/>
        <v>0</v>
      </c>
      <c r="P1458" s="9">
        <f t="shared" si="135"/>
        <v>0</v>
      </c>
    </row>
    <row r="1459" spans="5:16">
      <c r="E1459" s="2">
        <f t="shared" si="136"/>
        <v>273.14999999999998</v>
      </c>
      <c r="F1459" s="2">
        <v>1434</v>
      </c>
      <c r="G1459" s="2">
        <f t="shared" si="137"/>
        <v>311.14999999999998</v>
      </c>
      <c r="H1459" s="9">
        <v>789</v>
      </c>
      <c r="I1459" s="9">
        <v>772</v>
      </c>
      <c r="J1459" s="78">
        <v>793.42149532710289</v>
      </c>
      <c r="K1459" s="9">
        <f t="shared" si="132"/>
        <v>775.84617360113771</v>
      </c>
      <c r="L1459" s="9">
        <v>2000</v>
      </c>
      <c r="M1459" s="9">
        <v>2000</v>
      </c>
      <c r="N1459" s="9">
        <f t="shared" si="133"/>
        <v>0</v>
      </c>
      <c r="O1459" s="9">
        <f t="shared" si="134"/>
        <v>0</v>
      </c>
      <c r="P1459" s="9">
        <f t="shared" si="135"/>
        <v>0</v>
      </c>
    </row>
    <row r="1460" spans="5:16">
      <c r="E1460" s="2">
        <f t="shared" si="136"/>
        <v>273.14999999999998</v>
      </c>
      <c r="F1460" s="2">
        <v>1435</v>
      </c>
      <c r="G1460" s="2">
        <f t="shared" si="137"/>
        <v>311.14999999999998</v>
      </c>
      <c r="H1460" s="9">
        <v>789</v>
      </c>
      <c r="I1460" s="9">
        <v>772</v>
      </c>
      <c r="J1460" s="78">
        <v>793.42149532710289</v>
      </c>
      <c r="K1460" s="9">
        <f t="shared" si="132"/>
        <v>775.8466855215238</v>
      </c>
      <c r="L1460" s="9">
        <v>2000</v>
      </c>
      <c r="M1460" s="9">
        <v>2000</v>
      </c>
      <c r="N1460" s="9">
        <f t="shared" si="133"/>
        <v>0</v>
      </c>
      <c r="O1460" s="9">
        <f t="shared" si="134"/>
        <v>0</v>
      </c>
      <c r="P1460" s="9">
        <f t="shared" si="135"/>
        <v>0</v>
      </c>
    </row>
    <row r="1461" spans="5:16">
      <c r="E1461" s="2">
        <f t="shared" si="136"/>
        <v>273.14999999999998</v>
      </c>
      <c r="F1461" s="2">
        <v>1436</v>
      </c>
      <c r="G1461" s="2">
        <f t="shared" si="137"/>
        <v>311.14999999999998</v>
      </c>
      <c r="H1461" s="9">
        <v>789</v>
      </c>
      <c r="I1461" s="9">
        <v>772</v>
      </c>
      <c r="J1461" s="78">
        <v>793.42149532710289</v>
      </c>
      <c r="K1461" s="9">
        <f t="shared" si="132"/>
        <v>775.84719653170794</v>
      </c>
      <c r="L1461" s="9">
        <v>2000</v>
      </c>
      <c r="M1461" s="9">
        <v>2000</v>
      </c>
      <c r="N1461" s="9">
        <f t="shared" si="133"/>
        <v>0</v>
      </c>
      <c r="O1461" s="9">
        <f t="shared" si="134"/>
        <v>0</v>
      </c>
      <c r="P1461" s="9">
        <f t="shared" si="135"/>
        <v>0</v>
      </c>
    </row>
    <row r="1462" spans="5:16">
      <c r="E1462" s="2">
        <f t="shared" si="136"/>
        <v>273.14999999999998</v>
      </c>
      <c r="F1462" s="2">
        <v>1437</v>
      </c>
      <c r="G1462" s="2">
        <f t="shared" si="137"/>
        <v>311.14999999999998</v>
      </c>
      <c r="H1462" s="9">
        <v>789</v>
      </c>
      <c r="I1462" s="9">
        <v>772</v>
      </c>
      <c r="J1462" s="78">
        <v>793.42149532710289</v>
      </c>
      <c r="K1462" s="9">
        <f t="shared" si="132"/>
        <v>775.84770663411541</v>
      </c>
      <c r="L1462" s="9">
        <v>2000</v>
      </c>
      <c r="M1462" s="9">
        <v>2000</v>
      </c>
      <c r="N1462" s="9">
        <f t="shared" si="133"/>
        <v>0</v>
      </c>
      <c r="O1462" s="9">
        <f t="shared" si="134"/>
        <v>0</v>
      </c>
      <c r="P1462" s="9">
        <f t="shared" si="135"/>
        <v>0</v>
      </c>
    </row>
    <row r="1463" spans="5:16">
      <c r="E1463" s="2">
        <f t="shared" si="136"/>
        <v>273.14999999999998</v>
      </c>
      <c r="F1463" s="2">
        <v>1438</v>
      </c>
      <c r="G1463" s="2">
        <f t="shared" si="137"/>
        <v>311.14999999999998</v>
      </c>
      <c r="H1463" s="9">
        <v>789</v>
      </c>
      <c r="I1463" s="9">
        <v>772</v>
      </c>
      <c r="J1463" s="78">
        <v>793.42149532710289</v>
      </c>
      <c r="K1463" s="9">
        <f t="shared" si="132"/>
        <v>775.84821583116286</v>
      </c>
      <c r="L1463" s="9">
        <v>2000</v>
      </c>
      <c r="M1463" s="9">
        <v>2000</v>
      </c>
      <c r="N1463" s="9">
        <f t="shared" si="133"/>
        <v>0</v>
      </c>
      <c r="O1463" s="9">
        <f t="shared" si="134"/>
        <v>0</v>
      </c>
      <c r="P1463" s="9">
        <f t="shared" si="135"/>
        <v>0</v>
      </c>
    </row>
    <row r="1464" spans="5:16">
      <c r="E1464" s="2">
        <f t="shared" si="136"/>
        <v>273.14999999999998</v>
      </c>
      <c r="F1464" s="2">
        <v>1439</v>
      </c>
      <c r="G1464" s="2">
        <f t="shared" si="137"/>
        <v>311.14999999999998</v>
      </c>
      <c r="H1464" s="9">
        <v>789</v>
      </c>
      <c r="I1464" s="9">
        <v>772</v>
      </c>
      <c r="J1464" s="78">
        <v>793.42149532710289</v>
      </c>
      <c r="K1464" s="9">
        <f t="shared" si="132"/>
        <v>775.84872412525863</v>
      </c>
      <c r="L1464" s="9">
        <v>2000</v>
      </c>
      <c r="M1464" s="9">
        <v>2000</v>
      </c>
      <c r="N1464" s="9">
        <f t="shared" si="133"/>
        <v>0</v>
      </c>
      <c r="O1464" s="9">
        <f t="shared" si="134"/>
        <v>0</v>
      </c>
      <c r="P1464" s="9">
        <f t="shared" si="135"/>
        <v>0</v>
      </c>
    </row>
    <row r="1465" spans="5:16">
      <c r="E1465" s="2">
        <f t="shared" si="136"/>
        <v>273.14999999999998</v>
      </c>
      <c r="F1465" s="2">
        <v>1440</v>
      </c>
      <c r="G1465" s="2">
        <f t="shared" si="137"/>
        <v>311.14999999999998</v>
      </c>
      <c r="H1465" s="9">
        <v>789</v>
      </c>
      <c r="I1465" s="9">
        <v>772</v>
      </c>
      <c r="J1465" s="78">
        <v>793.42149532710289</v>
      </c>
      <c r="K1465" s="9">
        <f t="shared" si="132"/>
        <v>775.84923151880241</v>
      </c>
      <c r="L1465" s="9">
        <v>2000</v>
      </c>
      <c r="M1465" s="9">
        <v>2000</v>
      </c>
      <c r="N1465" s="9">
        <f t="shared" si="133"/>
        <v>0</v>
      </c>
      <c r="O1465" s="9">
        <f t="shared" si="134"/>
        <v>0</v>
      </c>
      <c r="P1465" s="9">
        <f t="shared" si="135"/>
        <v>0</v>
      </c>
    </row>
    <row r="1466" spans="5:16">
      <c r="E1466" s="2">
        <f t="shared" si="136"/>
        <v>273.14999999999998</v>
      </c>
      <c r="F1466" s="2">
        <v>1441</v>
      </c>
      <c r="G1466" s="2">
        <f t="shared" si="137"/>
        <v>311.14999999999998</v>
      </c>
      <c r="H1466" s="9">
        <v>789</v>
      </c>
      <c r="I1466" s="9">
        <v>772</v>
      </c>
      <c r="J1466" s="78">
        <v>793.42149532710289</v>
      </c>
      <c r="K1466" s="9">
        <f t="shared" ref="K1466:K1529" si="138">J1466+((I1466-H1466)*((E1466-F1466)/(G1466-F1466)))</f>
        <v>775.84973801418528</v>
      </c>
      <c r="L1466" s="9">
        <v>2000</v>
      </c>
      <c r="M1466" s="9">
        <v>2000</v>
      </c>
      <c r="N1466" s="9">
        <f t="shared" ref="N1466:N1529" si="139">C1466*(SQRT(K1466/I1466))*(H1466/J1466)*(L1466/M1466)</f>
        <v>0</v>
      </c>
      <c r="O1466" s="9">
        <f t="shared" ref="O1466:O1529" si="140">N1466*J1466/24</f>
        <v>0</v>
      </c>
      <c r="P1466" s="9">
        <f t="shared" ref="P1466:P1529" si="141">N1466/159</f>
        <v>0</v>
      </c>
    </row>
    <row r="1467" spans="5:16">
      <c r="E1467" s="2">
        <f t="shared" si="136"/>
        <v>273.14999999999998</v>
      </c>
      <c r="F1467" s="2">
        <v>1442</v>
      </c>
      <c r="G1467" s="2">
        <f t="shared" si="137"/>
        <v>311.14999999999998</v>
      </c>
      <c r="H1467" s="9">
        <v>789</v>
      </c>
      <c r="I1467" s="9">
        <v>772</v>
      </c>
      <c r="J1467" s="78">
        <v>793.42149532710289</v>
      </c>
      <c r="K1467" s="9">
        <f t="shared" si="138"/>
        <v>775.85024361378987</v>
      </c>
      <c r="L1467" s="9">
        <v>2000</v>
      </c>
      <c r="M1467" s="9">
        <v>2000</v>
      </c>
      <c r="N1467" s="9">
        <f t="shared" si="139"/>
        <v>0</v>
      </c>
      <c r="O1467" s="9">
        <f t="shared" si="140"/>
        <v>0</v>
      </c>
      <c r="P1467" s="9">
        <f t="shared" si="141"/>
        <v>0</v>
      </c>
    </row>
    <row r="1468" spans="5:16">
      <c r="E1468" s="2">
        <f t="shared" si="136"/>
        <v>273.14999999999998</v>
      </c>
      <c r="F1468" s="2">
        <v>1443</v>
      </c>
      <c r="G1468" s="2">
        <f t="shared" si="137"/>
        <v>311.14999999999998</v>
      </c>
      <c r="H1468" s="9">
        <v>789</v>
      </c>
      <c r="I1468" s="9">
        <v>772</v>
      </c>
      <c r="J1468" s="78">
        <v>793.42149532710289</v>
      </c>
      <c r="K1468" s="9">
        <f t="shared" si="138"/>
        <v>775.85074831999066</v>
      </c>
      <c r="L1468" s="9">
        <v>2000</v>
      </c>
      <c r="M1468" s="9">
        <v>2000</v>
      </c>
      <c r="N1468" s="9">
        <f t="shared" si="139"/>
        <v>0</v>
      </c>
      <c r="O1468" s="9">
        <f t="shared" si="140"/>
        <v>0</v>
      </c>
      <c r="P1468" s="9">
        <f t="shared" si="141"/>
        <v>0</v>
      </c>
    </row>
    <row r="1469" spans="5:16">
      <c r="E1469" s="2">
        <f t="shared" si="136"/>
        <v>273.14999999999998</v>
      </c>
      <c r="F1469" s="2">
        <v>1444</v>
      </c>
      <c r="G1469" s="2">
        <f t="shared" si="137"/>
        <v>311.14999999999998</v>
      </c>
      <c r="H1469" s="9">
        <v>789</v>
      </c>
      <c r="I1469" s="9">
        <v>772</v>
      </c>
      <c r="J1469" s="78">
        <v>793.42149532710289</v>
      </c>
      <c r="K1469" s="9">
        <f t="shared" si="138"/>
        <v>775.85125213515335</v>
      </c>
      <c r="L1469" s="9">
        <v>2000</v>
      </c>
      <c r="M1469" s="9">
        <v>2000</v>
      </c>
      <c r="N1469" s="9">
        <f t="shared" si="139"/>
        <v>0</v>
      </c>
      <c r="O1469" s="9">
        <f t="shared" si="140"/>
        <v>0</v>
      </c>
      <c r="P1469" s="9">
        <f t="shared" si="141"/>
        <v>0</v>
      </c>
    </row>
    <row r="1470" spans="5:16">
      <c r="E1470" s="2">
        <f t="shared" si="136"/>
        <v>273.14999999999998</v>
      </c>
      <c r="F1470" s="2">
        <v>1445</v>
      </c>
      <c r="G1470" s="2">
        <f t="shared" si="137"/>
        <v>311.14999999999998</v>
      </c>
      <c r="H1470" s="9">
        <v>789</v>
      </c>
      <c r="I1470" s="9">
        <v>772</v>
      </c>
      <c r="J1470" s="78">
        <v>793.42149532710289</v>
      </c>
      <c r="K1470" s="9">
        <f t="shared" si="138"/>
        <v>775.85175506163569</v>
      </c>
      <c r="L1470" s="9">
        <v>2000</v>
      </c>
      <c r="M1470" s="9">
        <v>2000</v>
      </c>
      <c r="N1470" s="9">
        <f t="shared" si="139"/>
        <v>0</v>
      </c>
      <c r="O1470" s="9">
        <f t="shared" si="140"/>
        <v>0</v>
      </c>
      <c r="P1470" s="9">
        <f t="shared" si="141"/>
        <v>0</v>
      </c>
    </row>
    <row r="1471" spans="5:16">
      <c r="E1471" s="2">
        <f t="shared" si="136"/>
        <v>273.14999999999998</v>
      </c>
      <c r="F1471" s="2">
        <v>1446</v>
      </c>
      <c r="G1471" s="2">
        <f t="shared" si="137"/>
        <v>311.14999999999998</v>
      </c>
      <c r="H1471" s="9">
        <v>789</v>
      </c>
      <c r="I1471" s="9">
        <v>772</v>
      </c>
      <c r="J1471" s="78">
        <v>793.42149532710289</v>
      </c>
      <c r="K1471" s="9">
        <f t="shared" si="138"/>
        <v>775.85225710178679</v>
      </c>
      <c r="L1471" s="9">
        <v>2000</v>
      </c>
      <c r="M1471" s="9">
        <v>2000</v>
      </c>
      <c r="N1471" s="9">
        <f t="shared" si="139"/>
        <v>0</v>
      </c>
      <c r="O1471" s="9">
        <f t="shared" si="140"/>
        <v>0</v>
      </c>
      <c r="P1471" s="9">
        <f t="shared" si="141"/>
        <v>0</v>
      </c>
    </row>
    <row r="1472" spans="5:16">
      <c r="E1472" s="2">
        <f t="shared" si="136"/>
        <v>273.14999999999998</v>
      </c>
      <c r="F1472" s="2">
        <v>1447</v>
      </c>
      <c r="G1472" s="2">
        <f t="shared" si="137"/>
        <v>311.14999999999998</v>
      </c>
      <c r="H1472" s="9">
        <v>789</v>
      </c>
      <c r="I1472" s="9">
        <v>772</v>
      </c>
      <c r="J1472" s="78">
        <v>793.42149532710289</v>
      </c>
      <c r="K1472" s="9">
        <f t="shared" si="138"/>
        <v>775.85275825794758</v>
      </c>
      <c r="L1472" s="9">
        <v>2000</v>
      </c>
      <c r="M1472" s="9">
        <v>2000</v>
      </c>
      <c r="N1472" s="9">
        <f t="shared" si="139"/>
        <v>0</v>
      </c>
      <c r="O1472" s="9">
        <f t="shared" si="140"/>
        <v>0</v>
      </c>
      <c r="P1472" s="9">
        <f t="shared" si="141"/>
        <v>0</v>
      </c>
    </row>
    <row r="1473" spans="5:16">
      <c r="E1473" s="2">
        <f t="shared" si="136"/>
        <v>273.14999999999998</v>
      </c>
      <c r="F1473" s="2">
        <v>1448</v>
      </c>
      <c r="G1473" s="2">
        <f t="shared" si="137"/>
        <v>311.14999999999998</v>
      </c>
      <c r="H1473" s="9">
        <v>789</v>
      </c>
      <c r="I1473" s="9">
        <v>772</v>
      </c>
      <c r="J1473" s="78">
        <v>793.42149532710289</v>
      </c>
      <c r="K1473" s="9">
        <f t="shared" si="138"/>
        <v>775.85325853245104</v>
      </c>
      <c r="L1473" s="9">
        <v>2000</v>
      </c>
      <c r="M1473" s="9">
        <v>2000</v>
      </c>
      <c r="N1473" s="9">
        <f t="shared" si="139"/>
        <v>0</v>
      </c>
      <c r="O1473" s="9">
        <f t="shared" si="140"/>
        <v>0</v>
      </c>
      <c r="P1473" s="9">
        <f t="shared" si="141"/>
        <v>0</v>
      </c>
    </row>
    <row r="1474" spans="5:16">
      <c r="E1474" s="2">
        <f t="shared" si="136"/>
        <v>273.14999999999998</v>
      </c>
      <c r="F1474" s="2">
        <v>1449</v>
      </c>
      <c r="G1474" s="2">
        <f t="shared" si="137"/>
        <v>311.14999999999998</v>
      </c>
      <c r="H1474" s="9">
        <v>789</v>
      </c>
      <c r="I1474" s="9">
        <v>772</v>
      </c>
      <c r="J1474" s="78">
        <v>793.42149532710289</v>
      </c>
      <c r="K1474" s="9">
        <f t="shared" si="138"/>
        <v>775.85375792762136</v>
      </c>
      <c r="L1474" s="9">
        <v>2000</v>
      </c>
      <c r="M1474" s="9">
        <v>2000</v>
      </c>
      <c r="N1474" s="9">
        <f t="shared" si="139"/>
        <v>0</v>
      </c>
      <c r="O1474" s="9">
        <f t="shared" si="140"/>
        <v>0</v>
      </c>
      <c r="P1474" s="9">
        <f t="shared" si="141"/>
        <v>0</v>
      </c>
    </row>
    <row r="1475" spans="5:16">
      <c r="E1475" s="2">
        <f t="shared" si="136"/>
        <v>273.14999999999998</v>
      </c>
      <c r="F1475" s="2">
        <v>1450</v>
      </c>
      <c r="G1475" s="2">
        <f t="shared" si="137"/>
        <v>311.14999999999998</v>
      </c>
      <c r="H1475" s="9">
        <v>789</v>
      </c>
      <c r="I1475" s="9">
        <v>772</v>
      </c>
      <c r="J1475" s="78">
        <v>793.42149532710289</v>
      </c>
      <c r="K1475" s="9">
        <f t="shared" si="138"/>
        <v>775.85425644577526</v>
      </c>
      <c r="L1475" s="9">
        <v>2000</v>
      </c>
      <c r="M1475" s="9">
        <v>2000</v>
      </c>
      <c r="N1475" s="9">
        <f t="shared" si="139"/>
        <v>0</v>
      </c>
      <c r="O1475" s="9">
        <f t="shared" si="140"/>
        <v>0</v>
      </c>
      <c r="P1475" s="9">
        <f t="shared" si="141"/>
        <v>0</v>
      </c>
    </row>
    <row r="1476" spans="5:16">
      <c r="E1476" s="2">
        <f t="shared" si="136"/>
        <v>273.14999999999998</v>
      </c>
      <c r="F1476" s="2">
        <v>1451</v>
      </c>
      <c r="G1476" s="2">
        <f t="shared" si="137"/>
        <v>311.14999999999998</v>
      </c>
      <c r="H1476" s="9">
        <v>789</v>
      </c>
      <c r="I1476" s="9">
        <v>772</v>
      </c>
      <c r="J1476" s="78">
        <v>793.42149532710289</v>
      </c>
      <c r="K1476" s="9">
        <f t="shared" si="138"/>
        <v>775.85475408922071</v>
      </c>
      <c r="L1476" s="9">
        <v>2000</v>
      </c>
      <c r="M1476" s="9">
        <v>2000</v>
      </c>
      <c r="N1476" s="9">
        <f t="shared" si="139"/>
        <v>0</v>
      </c>
      <c r="O1476" s="9">
        <f t="shared" si="140"/>
        <v>0</v>
      </c>
      <c r="P1476" s="9">
        <f t="shared" si="141"/>
        <v>0</v>
      </c>
    </row>
    <row r="1477" spans="5:16">
      <c r="E1477" s="2">
        <f t="shared" si="136"/>
        <v>273.14999999999998</v>
      </c>
      <c r="F1477" s="2">
        <v>1452</v>
      </c>
      <c r="G1477" s="2">
        <f t="shared" si="137"/>
        <v>311.14999999999998</v>
      </c>
      <c r="H1477" s="9">
        <v>789</v>
      </c>
      <c r="I1477" s="9">
        <v>772</v>
      </c>
      <c r="J1477" s="78">
        <v>793.42149532710289</v>
      </c>
      <c r="K1477" s="9">
        <f t="shared" si="138"/>
        <v>775.85525086025802</v>
      </c>
      <c r="L1477" s="9">
        <v>2000</v>
      </c>
      <c r="M1477" s="9">
        <v>2000</v>
      </c>
      <c r="N1477" s="9">
        <f t="shared" si="139"/>
        <v>0</v>
      </c>
      <c r="O1477" s="9">
        <f t="shared" si="140"/>
        <v>0</v>
      </c>
      <c r="P1477" s="9">
        <f t="shared" si="141"/>
        <v>0</v>
      </c>
    </row>
    <row r="1478" spans="5:16">
      <c r="E1478" s="2">
        <f t="shared" si="136"/>
        <v>273.14999999999998</v>
      </c>
      <c r="F1478" s="2">
        <v>1453</v>
      </c>
      <c r="G1478" s="2">
        <f t="shared" si="137"/>
        <v>311.14999999999998</v>
      </c>
      <c r="H1478" s="9">
        <v>789</v>
      </c>
      <c r="I1478" s="9">
        <v>772</v>
      </c>
      <c r="J1478" s="78">
        <v>793.42149532710289</v>
      </c>
      <c r="K1478" s="9">
        <f t="shared" si="138"/>
        <v>775.85574676117915</v>
      </c>
      <c r="L1478" s="9">
        <v>2000</v>
      </c>
      <c r="M1478" s="9">
        <v>2000</v>
      </c>
      <c r="N1478" s="9">
        <f t="shared" si="139"/>
        <v>0</v>
      </c>
      <c r="O1478" s="9">
        <f t="shared" si="140"/>
        <v>0</v>
      </c>
      <c r="P1478" s="9">
        <f t="shared" si="141"/>
        <v>0</v>
      </c>
    </row>
    <row r="1479" spans="5:16">
      <c r="E1479" s="2">
        <f t="shared" si="136"/>
        <v>273.14999999999998</v>
      </c>
      <c r="F1479" s="2">
        <v>1454</v>
      </c>
      <c r="G1479" s="2">
        <f t="shared" si="137"/>
        <v>311.14999999999998</v>
      </c>
      <c r="H1479" s="9">
        <v>789</v>
      </c>
      <c r="I1479" s="9">
        <v>772</v>
      </c>
      <c r="J1479" s="78">
        <v>793.42149532710289</v>
      </c>
      <c r="K1479" s="9">
        <f t="shared" si="138"/>
        <v>775.85624179426827</v>
      </c>
      <c r="L1479" s="9">
        <v>2000</v>
      </c>
      <c r="M1479" s="9">
        <v>2000</v>
      </c>
      <c r="N1479" s="9">
        <f t="shared" si="139"/>
        <v>0</v>
      </c>
      <c r="O1479" s="9">
        <f t="shared" si="140"/>
        <v>0</v>
      </c>
      <c r="P1479" s="9">
        <f t="shared" si="141"/>
        <v>0</v>
      </c>
    </row>
    <row r="1480" spans="5:16">
      <c r="E1480" s="2">
        <f t="shared" si="136"/>
        <v>273.14999999999998</v>
      </c>
      <c r="F1480" s="2">
        <v>1455</v>
      </c>
      <c r="G1480" s="2">
        <f t="shared" si="137"/>
        <v>311.14999999999998</v>
      </c>
      <c r="H1480" s="9">
        <v>789</v>
      </c>
      <c r="I1480" s="9">
        <v>772</v>
      </c>
      <c r="J1480" s="78">
        <v>793.42149532710289</v>
      </c>
      <c r="K1480" s="9">
        <f t="shared" si="138"/>
        <v>775.85673596180152</v>
      </c>
      <c r="L1480" s="9">
        <v>2000</v>
      </c>
      <c r="M1480" s="9">
        <v>2000</v>
      </c>
      <c r="N1480" s="9">
        <f t="shared" si="139"/>
        <v>0</v>
      </c>
      <c r="O1480" s="9">
        <f t="shared" si="140"/>
        <v>0</v>
      </c>
      <c r="P1480" s="9">
        <f t="shared" si="141"/>
        <v>0</v>
      </c>
    </row>
    <row r="1481" spans="5:16">
      <c r="E1481" s="2">
        <f t="shared" ref="E1481:E1544" si="142">D1481+273.15</f>
        <v>273.14999999999998</v>
      </c>
      <c r="F1481" s="2">
        <v>1456</v>
      </c>
      <c r="G1481" s="2">
        <f t="shared" ref="G1481:G1544" si="143">38+273.15</f>
        <v>311.14999999999998</v>
      </c>
      <c r="H1481" s="9">
        <v>789</v>
      </c>
      <c r="I1481" s="9">
        <v>772</v>
      </c>
      <c r="J1481" s="78">
        <v>793.42149532710289</v>
      </c>
      <c r="K1481" s="9">
        <f t="shared" si="138"/>
        <v>775.85722926604683</v>
      </c>
      <c r="L1481" s="9">
        <v>2000</v>
      </c>
      <c r="M1481" s="9">
        <v>2000</v>
      </c>
      <c r="N1481" s="9">
        <f t="shared" si="139"/>
        <v>0</v>
      </c>
      <c r="O1481" s="9">
        <f t="shared" si="140"/>
        <v>0</v>
      </c>
      <c r="P1481" s="9">
        <f t="shared" si="141"/>
        <v>0</v>
      </c>
    </row>
    <row r="1482" spans="5:16">
      <c r="E1482" s="2">
        <f t="shared" si="142"/>
        <v>273.14999999999998</v>
      </c>
      <c r="F1482" s="2">
        <v>1457</v>
      </c>
      <c r="G1482" s="2">
        <f t="shared" si="143"/>
        <v>311.14999999999998</v>
      </c>
      <c r="H1482" s="9">
        <v>789</v>
      </c>
      <c r="I1482" s="9">
        <v>772</v>
      </c>
      <c r="J1482" s="78">
        <v>793.42149532710289</v>
      </c>
      <c r="K1482" s="9">
        <f t="shared" si="138"/>
        <v>775.85772170926464</v>
      </c>
      <c r="L1482" s="9">
        <v>2000</v>
      </c>
      <c r="M1482" s="9">
        <v>2000</v>
      </c>
      <c r="N1482" s="9">
        <f t="shared" si="139"/>
        <v>0</v>
      </c>
      <c r="O1482" s="9">
        <f t="shared" si="140"/>
        <v>0</v>
      </c>
      <c r="P1482" s="9">
        <f t="shared" si="141"/>
        <v>0</v>
      </c>
    </row>
    <row r="1483" spans="5:16">
      <c r="E1483" s="2">
        <f t="shared" si="142"/>
        <v>273.14999999999998</v>
      </c>
      <c r="F1483" s="2">
        <v>1458</v>
      </c>
      <c r="G1483" s="2">
        <f t="shared" si="143"/>
        <v>311.14999999999998</v>
      </c>
      <c r="H1483" s="9">
        <v>789</v>
      </c>
      <c r="I1483" s="9">
        <v>772</v>
      </c>
      <c r="J1483" s="78">
        <v>793.42149532710289</v>
      </c>
      <c r="K1483" s="9">
        <f t="shared" si="138"/>
        <v>775.85821329370708</v>
      </c>
      <c r="L1483" s="9">
        <v>2000</v>
      </c>
      <c r="M1483" s="9">
        <v>2000</v>
      </c>
      <c r="N1483" s="9">
        <f t="shared" si="139"/>
        <v>0</v>
      </c>
      <c r="O1483" s="9">
        <f t="shared" si="140"/>
        <v>0</v>
      </c>
      <c r="P1483" s="9">
        <f t="shared" si="141"/>
        <v>0</v>
      </c>
    </row>
    <row r="1484" spans="5:16">
      <c r="E1484" s="2">
        <f t="shared" si="142"/>
        <v>273.14999999999998</v>
      </c>
      <c r="F1484" s="2">
        <v>1459</v>
      </c>
      <c r="G1484" s="2">
        <f t="shared" si="143"/>
        <v>311.14999999999998</v>
      </c>
      <c r="H1484" s="9">
        <v>789</v>
      </c>
      <c r="I1484" s="9">
        <v>772</v>
      </c>
      <c r="J1484" s="78">
        <v>793.42149532710289</v>
      </c>
      <c r="K1484" s="9">
        <f t="shared" si="138"/>
        <v>775.85870402161868</v>
      </c>
      <c r="L1484" s="9">
        <v>2000</v>
      </c>
      <c r="M1484" s="9">
        <v>2000</v>
      </c>
      <c r="N1484" s="9">
        <f t="shared" si="139"/>
        <v>0</v>
      </c>
      <c r="O1484" s="9">
        <f t="shared" si="140"/>
        <v>0</v>
      </c>
      <c r="P1484" s="9">
        <f t="shared" si="141"/>
        <v>0</v>
      </c>
    </row>
    <row r="1485" spans="5:16">
      <c r="E1485" s="2">
        <f t="shared" si="142"/>
        <v>273.14999999999998</v>
      </c>
      <c r="F1485" s="2">
        <v>1460</v>
      </c>
      <c r="G1485" s="2">
        <f t="shared" si="143"/>
        <v>311.14999999999998</v>
      </c>
      <c r="H1485" s="9">
        <v>789</v>
      </c>
      <c r="I1485" s="9">
        <v>772</v>
      </c>
      <c r="J1485" s="78">
        <v>793.42149532710289</v>
      </c>
      <c r="K1485" s="9">
        <f t="shared" si="138"/>
        <v>775.85919389523622</v>
      </c>
      <c r="L1485" s="9">
        <v>2000</v>
      </c>
      <c r="M1485" s="9">
        <v>2000</v>
      </c>
      <c r="N1485" s="9">
        <f t="shared" si="139"/>
        <v>0</v>
      </c>
      <c r="O1485" s="9">
        <f t="shared" si="140"/>
        <v>0</v>
      </c>
      <c r="P1485" s="9">
        <f t="shared" si="141"/>
        <v>0</v>
      </c>
    </row>
    <row r="1486" spans="5:16">
      <c r="E1486" s="2">
        <f t="shared" si="142"/>
        <v>273.14999999999998</v>
      </c>
      <c r="F1486" s="2">
        <v>1461</v>
      </c>
      <c r="G1486" s="2">
        <f t="shared" si="143"/>
        <v>311.14999999999998</v>
      </c>
      <c r="H1486" s="9">
        <v>789</v>
      </c>
      <c r="I1486" s="9">
        <v>772</v>
      </c>
      <c r="J1486" s="78">
        <v>793.42149532710289</v>
      </c>
      <c r="K1486" s="9">
        <f t="shared" si="138"/>
        <v>775.85968291678853</v>
      </c>
      <c r="L1486" s="9">
        <v>2000</v>
      </c>
      <c r="M1486" s="9">
        <v>2000</v>
      </c>
      <c r="N1486" s="9">
        <f t="shared" si="139"/>
        <v>0</v>
      </c>
      <c r="O1486" s="9">
        <f t="shared" si="140"/>
        <v>0</v>
      </c>
      <c r="P1486" s="9">
        <f t="shared" si="141"/>
        <v>0</v>
      </c>
    </row>
    <row r="1487" spans="5:16">
      <c r="E1487" s="2">
        <f t="shared" si="142"/>
        <v>273.14999999999998</v>
      </c>
      <c r="F1487" s="2">
        <v>1462</v>
      </c>
      <c r="G1487" s="2">
        <f t="shared" si="143"/>
        <v>311.14999999999998</v>
      </c>
      <c r="H1487" s="9">
        <v>789</v>
      </c>
      <c r="I1487" s="9">
        <v>772</v>
      </c>
      <c r="J1487" s="78">
        <v>793.42149532710289</v>
      </c>
      <c r="K1487" s="9">
        <f t="shared" si="138"/>
        <v>775.8601710884966</v>
      </c>
      <c r="L1487" s="9">
        <v>2000</v>
      </c>
      <c r="M1487" s="9">
        <v>2000</v>
      </c>
      <c r="N1487" s="9">
        <f t="shared" si="139"/>
        <v>0</v>
      </c>
      <c r="O1487" s="9">
        <f t="shared" si="140"/>
        <v>0</v>
      </c>
      <c r="P1487" s="9">
        <f t="shared" si="141"/>
        <v>0</v>
      </c>
    </row>
    <row r="1488" spans="5:16">
      <c r="E1488" s="2">
        <f t="shared" si="142"/>
        <v>273.14999999999998</v>
      </c>
      <c r="F1488" s="2">
        <v>1463</v>
      </c>
      <c r="G1488" s="2">
        <f t="shared" si="143"/>
        <v>311.14999999999998</v>
      </c>
      <c r="H1488" s="9">
        <v>789</v>
      </c>
      <c r="I1488" s="9">
        <v>772</v>
      </c>
      <c r="J1488" s="78">
        <v>793.42149532710289</v>
      </c>
      <c r="K1488" s="9">
        <f t="shared" si="138"/>
        <v>775.86065841257414</v>
      </c>
      <c r="L1488" s="9">
        <v>2000</v>
      </c>
      <c r="M1488" s="9">
        <v>2000</v>
      </c>
      <c r="N1488" s="9">
        <f t="shared" si="139"/>
        <v>0</v>
      </c>
      <c r="O1488" s="9">
        <f t="shared" si="140"/>
        <v>0</v>
      </c>
      <c r="P1488" s="9">
        <f t="shared" si="141"/>
        <v>0</v>
      </c>
    </row>
    <row r="1489" spans="5:16">
      <c r="E1489" s="2">
        <f t="shared" si="142"/>
        <v>273.14999999999998</v>
      </c>
      <c r="F1489" s="2">
        <v>1464</v>
      </c>
      <c r="G1489" s="2">
        <f t="shared" si="143"/>
        <v>311.14999999999998</v>
      </c>
      <c r="H1489" s="9">
        <v>789</v>
      </c>
      <c r="I1489" s="9">
        <v>772</v>
      </c>
      <c r="J1489" s="78">
        <v>793.42149532710289</v>
      </c>
      <c r="K1489" s="9">
        <f t="shared" si="138"/>
        <v>775.86114489122656</v>
      </c>
      <c r="L1489" s="9">
        <v>2000</v>
      </c>
      <c r="M1489" s="9">
        <v>2000</v>
      </c>
      <c r="N1489" s="9">
        <f t="shared" si="139"/>
        <v>0</v>
      </c>
      <c r="O1489" s="9">
        <f t="shared" si="140"/>
        <v>0</v>
      </c>
      <c r="P1489" s="9">
        <f t="shared" si="141"/>
        <v>0</v>
      </c>
    </row>
    <row r="1490" spans="5:16">
      <c r="E1490" s="2">
        <f t="shared" si="142"/>
        <v>273.14999999999998</v>
      </c>
      <c r="F1490" s="2">
        <v>1465</v>
      </c>
      <c r="G1490" s="2">
        <f t="shared" si="143"/>
        <v>311.14999999999998</v>
      </c>
      <c r="H1490" s="9">
        <v>789</v>
      </c>
      <c r="I1490" s="9">
        <v>772</v>
      </c>
      <c r="J1490" s="78">
        <v>793.42149532710289</v>
      </c>
      <c r="K1490" s="9">
        <f t="shared" si="138"/>
        <v>775.86163052665222</v>
      </c>
      <c r="L1490" s="9">
        <v>2000</v>
      </c>
      <c r="M1490" s="9">
        <v>2000</v>
      </c>
      <c r="N1490" s="9">
        <f t="shared" si="139"/>
        <v>0</v>
      </c>
      <c r="O1490" s="9">
        <f t="shared" si="140"/>
        <v>0</v>
      </c>
      <c r="P1490" s="9">
        <f t="shared" si="141"/>
        <v>0</v>
      </c>
    </row>
    <row r="1491" spans="5:16">
      <c r="E1491" s="2">
        <f t="shared" si="142"/>
        <v>273.14999999999998</v>
      </c>
      <c r="F1491" s="2">
        <v>1466</v>
      </c>
      <c r="G1491" s="2">
        <f t="shared" si="143"/>
        <v>311.14999999999998</v>
      </c>
      <c r="H1491" s="9">
        <v>789</v>
      </c>
      <c r="I1491" s="9">
        <v>772</v>
      </c>
      <c r="J1491" s="78">
        <v>793.42149532710289</v>
      </c>
      <c r="K1491" s="9">
        <f t="shared" si="138"/>
        <v>775.86211532104153</v>
      </c>
      <c r="L1491" s="9">
        <v>2000</v>
      </c>
      <c r="M1491" s="9">
        <v>2000</v>
      </c>
      <c r="N1491" s="9">
        <f t="shared" si="139"/>
        <v>0</v>
      </c>
      <c r="O1491" s="9">
        <f t="shared" si="140"/>
        <v>0</v>
      </c>
      <c r="P1491" s="9">
        <f t="shared" si="141"/>
        <v>0</v>
      </c>
    </row>
    <row r="1492" spans="5:16">
      <c r="E1492" s="2">
        <f t="shared" si="142"/>
        <v>273.14999999999998</v>
      </c>
      <c r="F1492" s="2">
        <v>1467</v>
      </c>
      <c r="G1492" s="2">
        <f t="shared" si="143"/>
        <v>311.14999999999998</v>
      </c>
      <c r="H1492" s="9">
        <v>789</v>
      </c>
      <c r="I1492" s="9">
        <v>772</v>
      </c>
      <c r="J1492" s="78">
        <v>793.42149532710289</v>
      </c>
      <c r="K1492" s="9">
        <f t="shared" si="138"/>
        <v>775.86259927657727</v>
      </c>
      <c r="L1492" s="9">
        <v>2000</v>
      </c>
      <c r="M1492" s="9">
        <v>2000</v>
      </c>
      <c r="N1492" s="9">
        <f t="shared" si="139"/>
        <v>0</v>
      </c>
      <c r="O1492" s="9">
        <f t="shared" si="140"/>
        <v>0</v>
      </c>
      <c r="P1492" s="9">
        <f t="shared" si="141"/>
        <v>0</v>
      </c>
    </row>
    <row r="1493" spans="5:16">
      <c r="E1493" s="2">
        <f t="shared" si="142"/>
        <v>273.14999999999998</v>
      </c>
      <c r="F1493" s="2">
        <v>1468</v>
      </c>
      <c r="G1493" s="2">
        <f t="shared" si="143"/>
        <v>311.14999999999998</v>
      </c>
      <c r="H1493" s="9">
        <v>789</v>
      </c>
      <c r="I1493" s="9">
        <v>772</v>
      </c>
      <c r="J1493" s="78">
        <v>793.42149532710289</v>
      </c>
      <c r="K1493" s="9">
        <f t="shared" si="138"/>
        <v>775.86308239543496</v>
      </c>
      <c r="L1493" s="9">
        <v>2000</v>
      </c>
      <c r="M1493" s="9">
        <v>2000</v>
      </c>
      <c r="N1493" s="9">
        <f t="shared" si="139"/>
        <v>0</v>
      </c>
      <c r="O1493" s="9">
        <f t="shared" si="140"/>
        <v>0</v>
      </c>
      <c r="P1493" s="9">
        <f t="shared" si="141"/>
        <v>0</v>
      </c>
    </row>
    <row r="1494" spans="5:16">
      <c r="E1494" s="2">
        <f t="shared" si="142"/>
        <v>273.14999999999998</v>
      </c>
      <c r="F1494" s="2">
        <v>1469</v>
      </c>
      <c r="G1494" s="2">
        <f t="shared" si="143"/>
        <v>311.14999999999998</v>
      </c>
      <c r="H1494" s="9">
        <v>789</v>
      </c>
      <c r="I1494" s="9">
        <v>772</v>
      </c>
      <c r="J1494" s="78">
        <v>793.42149532710289</v>
      </c>
      <c r="K1494" s="9">
        <f t="shared" si="138"/>
        <v>775.86356467978248</v>
      </c>
      <c r="L1494" s="9">
        <v>2000</v>
      </c>
      <c r="M1494" s="9">
        <v>2000</v>
      </c>
      <c r="N1494" s="9">
        <f t="shared" si="139"/>
        <v>0</v>
      </c>
      <c r="O1494" s="9">
        <f t="shared" si="140"/>
        <v>0</v>
      </c>
      <c r="P1494" s="9">
        <f t="shared" si="141"/>
        <v>0</v>
      </c>
    </row>
    <row r="1495" spans="5:16">
      <c r="E1495" s="2">
        <f t="shared" si="142"/>
        <v>273.14999999999998</v>
      </c>
      <c r="F1495" s="2">
        <v>1470</v>
      </c>
      <c r="G1495" s="2">
        <f t="shared" si="143"/>
        <v>311.14999999999998</v>
      </c>
      <c r="H1495" s="9">
        <v>789</v>
      </c>
      <c r="I1495" s="9">
        <v>772</v>
      </c>
      <c r="J1495" s="78">
        <v>793.42149532710289</v>
      </c>
      <c r="K1495" s="9">
        <f t="shared" si="138"/>
        <v>775.8640461317799</v>
      </c>
      <c r="L1495" s="9">
        <v>2000</v>
      </c>
      <c r="M1495" s="9">
        <v>2000</v>
      </c>
      <c r="N1495" s="9">
        <f t="shared" si="139"/>
        <v>0</v>
      </c>
      <c r="O1495" s="9">
        <f t="shared" si="140"/>
        <v>0</v>
      </c>
      <c r="P1495" s="9">
        <f t="shared" si="141"/>
        <v>0</v>
      </c>
    </row>
    <row r="1496" spans="5:16">
      <c r="E1496" s="2">
        <f t="shared" si="142"/>
        <v>273.14999999999998</v>
      </c>
      <c r="F1496" s="2">
        <v>1471</v>
      </c>
      <c r="G1496" s="2">
        <f t="shared" si="143"/>
        <v>311.14999999999998</v>
      </c>
      <c r="H1496" s="9">
        <v>789</v>
      </c>
      <c r="I1496" s="9">
        <v>772</v>
      </c>
      <c r="J1496" s="78">
        <v>793.42149532710289</v>
      </c>
      <c r="K1496" s="9">
        <f t="shared" si="138"/>
        <v>775.86452675358044</v>
      </c>
      <c r="L1496" s="9">
        <v>2000</v>
      </c>
      <c r="M1496" s="9">
        <v>2000</v>
      </c>
      <c r="N1496" s="9">
        <f t="shared" si="139"/>
        <v>0</v>
      </c>
      <c r="O1496" s="9">
        <f t="shared" si="140"/>
        <v>0</v>
      </c>
      <c r="P1496" s="9">
        <f t="shared" si="141"/>
        <v>0</v>
      </c>
    </row>
    <row r="1497" spans="5:16">
      <c r="E1497" s="2">
        <f t="shared" si="142"/>
        <v>273.14999999999998</v>
      </c>
      <c r="F1497" s="2">
        <v>1472</v>
      </c>
      <c r="G1497" s="2">
        <f t="shared" si="143"/>
        <v>311.14999999999998</v>
      </c>
      <c r="H1497" s="9">
        <v>789</v>
      </c>
      <c r="I1497" s="9">
        <v>772</v>
      </c>
      <c r="J1497" s="78">
        <v>793.42149532710289</v>
      </c>
      <c r="K1497" s="9">
        <f t="shared" si="138"/>
        <v>775.86500654732947</v>
      </c>
      <c r="L1497" s="9">
        <v>2000</v>
      </c>
      <c r="M1497" s="9">
        <v>2000</v>
      </c>
      <c r="N1497" s="9">
        <f t="shared" si="139"/>
        <v>0</v>
      </c>
      <c r="O1497" s="9">
        <f t="shared" si="140"/>
        <v>0</v>
      </c>
      <c r="P1497" s="9">
        <f t="shared" si="141"/>
        <v>0</v>
      </c>
    </row>
    <row r="1498" spans="5:16">
      <c r="E1498" s="2">
        <f t="shared" si="142"/>
        <v>273.14999999999998</v>
      </c>
      <c r="F1498" s="2">
        <v>1473</v>
      </c>
      <c r="G1498" s="2">
        <f t="shared" si="143"/>
        <v>311.14999999999998</v>
      </c>
      <c r="H1498" s="9">
        <v>789</v>
      </c>
      <c r="I1498" s="9">
        <v>772</v>
      </c>
      <c r="J1498" s="78">
        <v>793.42149532710289</v>
      </c>
      <c r="K1498" s="9">
        <f t="shared" si="138"/>
        <v>775.86548551516501</v>
      </c>
      <c r="L1498" s="9">
        <v>2000</v>
      </c>
      <c r="M1498" s="9">
        <v>2000</v>
      </c>
      <c r="N1498" s="9">
        <f t="shared" si="139"/>
        <v>0</v>
      </c>
      <c r="O1498" s="9">
        <f t="shared" si="140"/>
        <v>0</v>
      </c>
      <c r="P1498" s="9">
        <f t="shared" si="141"/>
        <v>0</v>
      </c>
    </row>
    <row r="1499" spans="5:16">
      <c r="E1499" s="2">
        <f t="shared" si="142"/>
        <v>273.14999999999998</v>
      </c>
      <c r="F1499" s="2">
        <v>1474</v>
      </c>
      <c r="G1499" s="2">
        <f t="shared" si="143"/>
        <v>311.14999999999998</v>
      </c>
      <c r="H1499" s="9">
        <v>789</v>
      </c>
      <c r="I1499" s="9">
        <v>772</v>
      </c>
      <c r="J1499" s="78">
        <v>793.42149532710289</v>
      </c>
      <c r="K1499" s="9">
        <f t="shared" si="138"/>
        <v>775.86596365921798</v>
      </c>
      <c r="L1499" s="9">
        <v>2000</v>
      </c>
      <c r="M1499" s="9">
        <v>2000</v>
      </c>
      <c r="N1499" s="9">
        <f t="shared" si="139"/>
        <v>0</v>
      </c>
      <c r="O1499" s="9">
        <f t="shared" si="140"/>
        <v>0</v>
      </c>
      <c r="P1499" s="9">
        <f t="shared" si="141"/>
        <v>0</v>
      </c>
    </row>
    <row r="1500" spans="5:16">
      <c r="E1500" s="2">
        <f t="shared" si="142"/>
        <v>273.14999999999998</v>
      </c>
      <c r="F1500" s="2">
        <v>1475</v>
      </c>
      <c r="G1500" s="2">
        <f t="shared" si="143"/>
        <v>311.14999999999998</v>
      </c>
      <c r="H1500" s="9">
        <v>789</v>
      </c>
      <c r="I1500" s="9">
        <v>772</v>
      </c>
      <c r="J1500" s="78">
        <v>793.42149532710289</v>
      </c>
      <c r="K1500" s="9">
        <f t="shared" si="138"/>
        <v>775.86644098161162</v>
      </c>
      <c r="L1500" s="9">
        <v>2000</v>
      </c>
      <c r="M1500" s="9">
        <v>2000</v>
      </c>
      <c r="N1500" s="9">
        <f t="shared" si="139"/>
        <v>0</v>
      </c>
      <c r="O1500" s="9">
        <f t="shared" si="140"/>
        <v>0</v>
      </c>
      <c r="P1500" s="9">
        <f t="shared" si="141"/>
        <v>0</v>
      </c>
    </row>
    <row r="1501" spans="5:16">
      <c r="E1501" s="2">
        <f t="shared" si="142"/>
        <v>273.14999999999998</v>
      </c>
      <c r="F1501" s="2">
        <v>1476</v>
      </c>
      <c r="G1501" s="2">
        <f t="shared" si="143"/>
        <v>311.14999999999998</v>
      </c>
      <c r="H1501" s="9">
        <v>789</v>
      </c>
      <c r="I1501" s="9">
        <v>772</v>
      </c>
      <c r="J1501" s="78">
        <v>793.42149532710289</v>
      </c>
      <c r="K1501" s="9">
        <f t="shared" si="138"/>
        <v>775.86691748446219</v>
      </c>
      <c r="L1501" s="9">
        <v>2000</v>
      </c>
      <c r="M1501" s="9">
        <v>2000</v>
      </c>
      <c r="N1501" s="9">
        <f t="shared" si="139"/>
        <v>0</v>
      </c>
      <c r="O1501" s="9">
        <f t="shared" si="140"/>
        <v>0</v>
      </c>
      <c r="P1501" s="9">
        <f t="shared" si="141"/>
        <v>0</v>
      </c>
    </row>
    <row r="1502" spans="5:16">
      <c r="E1502" s="2">
        <f t="shared" si="142"/>
        <v>273.14999999999998</v>
      </c>
      <c r="F1502" s="2">
        <v>1477</v>
      </c>
      <c r="G1502" s="2">
        <f t="shared" si="143"/>
        <v>311.14999999999998</v>
      </c>
      <c r="H1502" s="9">
        <v>789</v>
      </c>
      <c r="I1502" s="9">
        <v>772</v>
      </c>
      <c r="J1502" s="78">
        <v>793.42149532710289</v>
      </c>
      <c r="K1502" s="9">
        <f t="shared" si="138"/>
        <v>775.8673931698786</v>
      </c>
      <c r="L1502" s="9">
        <v>2000</v>
      </c>
      <c r="M1502" s="9">
        <v>2000</v>
      </c>
      <c r="N1502" s="9">
        <f t="shared" si="139"/>
        <v>0</v>
      </c>
      <c r="O1502" s="9">
        <f t="shared" si="140"/>
        <v>0</v>
      </c>
      <c r="P1502" s="9">
        <f t="shared" si="141"/>
        <v>0</v>
      </c>
    </row>
    <row r="1503" spans="5:16">
      <c r="E1503" s="2">
        <f t="shared" si="142"/>
        <v>273.14999999999998</v>
      </c>
      <c r="F1503" s="2">
        <v>1478</v>
      </c>
      <c r="G1503" s="2">
        <f t="shared" si="143"/>
        <v>311.14999999999998</v>
      </c>
      <c r="H1503" s="9">
        <v>789</v>
      </c>
      <c r="I1503" s="9">
        <v>772</v>
      </c>
      <c r="J1503" s="78">
        <v>793.42149532710289</v>
      </c>
      <c r="K1503" s="9">
        <f t="shared" si="138"/>
        <v>775.86786803996233</v>
      </c>
      <c r="L1503" s="9">
        <v>2000</v>
      </c>
      <c r="M1503" s="9">
        <v>2000</v>
      </c>
      <c r="N1503" s="9">
        <f t="shared" si="139"/>
        <v>0</v>
      </c>
      <c r="O1503" s="9">
        <f t="shared" si="140"/>
        <v>0</v>
      </c>
      <c r="P1503" s="9">
        <f t="shared" si="141"/>
        <v>0</v>
      </c>
    </row>
    <row r="1504" spans="5:16">
      <c r="E1504" s="2">
        <f t="shared" si="142"/>
        <v>273.14999999999998</v>
      </c>
      <c r="F1504" s="2">
        <v>1479</v>
      </c>
      <c r="G1504" s="2">
        <f t="shared" si="143"/>
        <v>311.14999999999998</v>
      </c>
      <c r="H1504" s="9">
        <v>789</v>
      </c>
      <c r="I1504" s="9">
        <v>772</v>
      </c>
      <c r="J1504" s="78">
        <v>793.42149532710289</v>
      </c>
      <c r="K1504" s="9">
        <f t="shared" si="138"/>
        <v>775.86834209680785</v>
      </c>
      <c r="L1504" s="9">
        <v>2000</v>
      </c>
      <c r="M1504" s="9">
        <v>2000</v>
      </c>
      <c r="N1504" s="9">
        <f t="shared" si="139"/>
        <v>0</v>
      </c>
      <c r="O1504" s="9">
        <f t="shared" si="140"/>
        <v>0</v>
      </c>
      <c r="P1504" s="9">
        <f t="shared" si="141"/>
        <v>0</v>
      </c>
    </row>
    <row r="1505" spans="5:16">
      <c r="E1505" s="2">
        <f t="shared" si="142"/>
        <v>273.14999999999998</v>
      </c>
      <c r="F1505" s="2">
        <v>1480</v>
      </c>
      <c r="G1505" s="2">
        <f t="shared" si="143"/>
        <v>311.14999999999998</v>
      </c>
      <c r="H1505" s="9">
        <v>789</v>
      </c>
      <c r="I1505" s="9">
        <v>772</v>
      </c>
      <c r="J1505" s="78">
        <v>793.42149532710289</v>
      </c>
      <c r="K1505" s="9">
        <f t="shared" si="138"/>
        <v>775.86881534250267</v>
      </c>
      <c r="L1505" s="9">
        <v>2000</v>
      </c>
      <c r="M1505" s="9">
        <v>2000</v>
      </c>
      <c r="N1505" s="9">
        <f t="shared" si="139"/>
        <v>0</v>
      </c>
      <c r="O1505" s="9">
        <f t="shared" si="140"/>
        <v>0</v>
      </c>
      <c r="P1505" s="9">
        <f t="shared" si="141"/>
        <v>0</v>
      </c>
    </row>
    <row r="1506" spans="5:16">
      <c r="E1506" s="2">
        <f t="shared" si="142"/>
        <v>273.14999999999998</v>
      </c>
      <c r="F1506" s="2">
        <v>1481</v>
      </c>
      <c r="G1506" s="2">
        <f t="shared" si="143"/>
        <v>311.14999999999998</v>
      </c>
      <c r="H1506" s="9">
        <v>789</v>
      </c>
      <c r="I1506" s="9">
        <v>772</v>
      </c>
      <c r="J1506" s="78">
        <v>793.42149532710289</v>
      </c>
      <c r="K1506" s="9">
        <f t="shared" si="138"/>
        <v>775.86928777912669</v>
      </c>
      <c r="L1506" s="9">
        <v>2000</v>
      </c>
      <c r="M1506" s="9">
        <v>2000</v>
      </c>
      <c r="N1506" s="9">
        <f t="shared" si="139"/>
        <v>0</v>
      </c>
      <c r="O1506" s="9">
        <f t="shared" si="140"/>
        <v>0</v>
      </c>
      <c r="P1506" s="9">
        <f t="shared" si="141"/>
        <v>0</v>
      </c>
    </row>
    <row r="1507" spans="5:16">
      <c r="E1507" s="2">
        <f t="shared" si="142"/>
        <v>273.14999999999998</v>
      </c>
      <c r="F1507" s="2">
        <v>1482</v>
      </c>
      <c r="G1507" s="2">
        <f t="shared" si="143"/>
        <v>311.14999999999998</v>
      </c>
      <c r="H1507" s="9">
        <v>789</v>
      </c>
      <c r="I1507" s="9">
        <v>772</v>
      </c>
      <c r="J1507" s="78">
        <v>793.42149532710289</v>
      </c>
      <c r="K1507" s="9">
        <f t="shared" si="138"/>
        <v>775.869759408753</v>
      </c>
      <c r="L1507" s="9">
        <v>2000</v>
      </c>
      <c r="M1507" s="9">
        <v>2000</v>
      </c>
      <c r="N1507" s="9">
        <f t="shared" si="139"/>
        <v>0</v>
      </c>
      <c r="O1507" s="9">
        <f t="shared" si="140"/>
        <v>0</v>
      </c>
      <c r="P1507" s="9">
        <f t="shared" si="141"/>
        <v>0</v>
      </c>
    </row>
    <row r="1508" spans="5:16">
      <c r="E1508" s="2">
        <f t="shared" si="142"/>
        <v>273.14999999999998</v>
      </c>
      <c r="F1508" s="2">
        <v>1483</v>
      </c>
      <c r="G1508" s="2">
        <f t="shared" si="143"/>
        <v>311.14999999999998</v>
      </c>
      <c r="H1508" s="9">
        <v>789</v>
      </c>
      <c r="I1508" s="9">
        <v>772</v>
      </c>
      <c r="J1508" s="78">
        <v>793.42149532710289</v>
      </c>
      <c r="K1508" s="9">
        <f t="shared" si="138"/>
        <v>775.8702302334475</v>
      </c>
      <c r="L1508" s="9">
        <v>2000</v>
      </c>
      <c r="M1508" s="9">
        <v>2000</v>
      </c>
      <c r="N1508" s="9">
        <f t="shared" si="139"/>
        <v>0</v>
      </c>
      <c r="O1508" s="9">
        <f t="shared" si="140"/>
        <v>0</v>
      </c>
      <c r="P1508" s="9">
        <f t="shared" si="141"/>
        <v>0</v>
      </c>
    </row>
    <row r="1509" spans="5:16">
      <c r="E1509" s="2">
        <f t="shared" si="142"/>
        <v>273.14999999999998</v>
      </c>
      <c r="F1509" s="2">
        <v>1484</v>
      </c>
      <c r="G1509" s="2">
        <f t="shared" si="143"/>
        <v>311.14999999999998</v>
      </c>
      <c r="H1509" s="9">
        <v>789</v>
      </c>
      <c r="I1509" s="9">
        <v>772</v>
      </c>
      <c r="J1509" s="78">
        <v>793.42149532710289</v>
      </c>
      <c r="K1509" s="9">
        <f t="shared" si="138"/>
        <v>775.8707002552693</v>
      </c>
      <c r="L1509" s="9">
        <v>2000</v>
      </c>
      <c r="M1509" s="9">
        <v>2000</v>
      </c>
      <c r="N1509" s="9">
        <f t="shared" si="139"/>
        <v>0</v>
      </c>
      <c r="O1509" s="9">
        <f t="shared" si="140"/>
        <v>0</v>
      </c>
      <c r="P1509" s="9">
        <f t="shared" si="141"/>
        <v>0</v>
      </c>
    </row>
    <row r="1510" spans="5:16">
      <c r="E1510" s="2">
        <f t="shared" si="142"/>
        <v>273.14999999999998</v>
      </c>
      <c r="F1510" s="2">
        <v>1485</v>
      </c>
      <c r="G1510" s="2">
        <f t="shared" si="143"/>
        <v>311.14999999999998</v>
      </c>
      <c r="H1510" s="9">
        <v>789</v>
      </c>
      <c r="I1510" s="9">
        <v>772</v>
      </c>
      <c r="J1510" s="78">
        <v>793.42149532710289</v>
      </c>
      <c r="K1510" s="9">
        <f t="shared" si="138"/>
        <v>775.87116947627021</v>
      </c>
      <c r="L1510" s="9">
        <v>2000</v>
      </c>
      <c r="M1510" s="9">
        <v>2000</v>
      </c>
      <c r="N1510" s="9">
        <f t="shared" si="139"/>
        <v>0</v>
      </c>
      <c r="O1510" s="9">
        <f t="shared" si="140"/>
        <v>0</v>
      </c>
      <c r="P1510" s="9">
        <f t="shared" si="141"/>
        <v>0</v>
      </c>
    </row>
    <row r="1511" spans="5:16">
      <c r="E1511" s="2">
        <f t="shared" si="142"/>
        <v>273.14999999999998</v>
      </c>
      <c r="F1511" s="2">
        <v>1486</v>
      </c>
      <c r="G1511" s="2">
        <f t="shared" si="143"/>
        <v>311.14999999999998</v>
      </c>
      <c r="H1511" s="9">
        <v>789</v>
      </c>
      <c r="I1511" s="9">
        <v>772</v>
      </c>
      <c r="J1511" s="78">
        <v>793.42149532710289</v>
      </c>
      <c r="K1511" s="9">
        <f t="shared" si="138"/>
        <v>775.87163789849501</v>
      </c>
      <c r="L1511" s="9">
        <v>2000</v>
      </c>
      <c r="M1511" s="9">
        <v>2000</v>
      </c>
      <c r="N1511" s="9">
        <f t="shared" si="139"/>
        <v>0</v>
      </c>
      <c r="O1511" s="9">
        <f t="shared" si="140"/>
        <v>0</v>
      </c>
      <c r="P1511" s="9">
        <f t="shared" si="141"/>
        <v>0</v>
      </c>
    </row>
    <row r="1512" spans="5:16">
      <c r="E1512" s="2">
        <f t="shared" si="142"/>
        <v>273.14999999999998</v>
      </c>
      <c r="F1512" s="2">
        <v>1487</v>
      </c>
      <c r="G1512" s="2">
        <f t="shared" si="143"/>
        <v>311.14999999999998</v>
      </c>
      <c r="H1512" s="9">
        <v>789</v>
      </c>
      <c r="I1512" s="9">
        <v>772</v>
      </c>
      <c r="J1512" s="78">
        <v>793.42149532710289</v>
      </c>
      <c r="K1512" s="9">
        <f t="shared" si="138"/>
        <v>775.87210552398176</v>
      </c>
      <c r="L1512" s="9">
        <v>2000</v>
      </c>
      <c r="M1512" s="9">
        <v>2000</v>
      </c>
      <c r="N1512" s="9">
        <f t="shared" si="139"/>
        <v>0</v>
      </c>
      <c r="O1512" s="9">
        <f t="shared" si="140"/>
        <v>0</v>
      </c>
      <c r="P1512" s="9">
        <f t="shared" si="141"/>
        <v>0</v>
      </c>
    </row>
    <row r="1513" spans="5:16">
      <c r="E1513" s="2">
        <f t="shared" si="142"/>
        <v>273.14999999999998</v>
      </c>
      <c r="F1513" s="2">
        <v>1488</v>
      </c>
      <c r="G1513" s="2">
        <f t="shared" si="143"/>
        <v>311.14999999999998</v>
      </c>
      <c r="H1513" s="9">
        <v>789</v>
      </c>
      <c r="I1513" s="9">
        <v>772</v>
      </c>
      <c r="J1513" s="78">
        <v>793.42149532710289</v>
      </c>
      <c r="K1513" s="9">
        <f t="shared" si="138"/>
        <v>775.87257235476147</v>
      </c>
      <c r="L1513" s="9">
        <v>2000</v>
      </c>
      <c r="M1513" s="9">
        <v>2000</v>
      </c>
      <c r="N1513" s="9">
        <f t="shared" si="139"/>
        <v>0</v>
      </c>
      <c r="O1513" s="9">
        <f t="shared" si="140"/>
        <v>0</v>
      </c>
      <c r="P1513" s="9">
        <f t="shared" si="141"/>
        <v>0</v>
      </c>
    </row>
    <row r="1514" spans="5:16">
      <c r="E1514" s="2">
        <f t="shared" si="142"/>
        <v>273.14999999999998</v>
      </c>
      <c r="F1514" s="2">
        <v>1489</v>
      </c>
      <c r="G1514" s="2">
        <f t="shared" si="143"/>
        <v>311.14999999999998</v>
      </c>
      <c r="H1514" s="9">
        <v>789</v>
      </c>
      <c r="I1514" s="9">
        <v>772</v>
      </c>
      <c r="J1514" s="78">
        <v>793.42149532710289</v>
      </c>
      <c r="K1514" s="9">
        <f t="shared" si="138"/>
        <v>775.87303839285823</v>
      </c>
      <c r="L1514" s="9">
        <v>2000</v>
      </c>
      <c r="M1514" s="9">
        <v>2000</v>
      </c>
      <c r="N1514" s="9">
        <f t="shared" si="139"/>
        <v>0</v>
      </c>
      <c r="O1514" s="9">
        <f t="shared" si="140"/>
        <v>0</v>
      </c>
      <c r="P1514" s="9">
        <f t="shared" si="141"/>
        <v>0</v>
      </c>
    </row>
    <row r="1515" spans="5:16">
      <c r="E1515" s="2">
        <f t="shared" si="142"/>
        <v>273.14999999999998</v>
      </c>
      <c r="F1515" s="2">
        <v>1490</v>
      </c>
      <c r="G1515" s="2">
        <f t="shared" si="143"/>
        <v>311.14999999999998</v>
      </c>
      <c r="H1515" s="9">
        <v>789</v>
      </c>
      <c r="I1515" s="9">
        <v>772</v>
      </c>
      <c r="J1515" s="78">
        <v>793.42149532710289</v>
      </c>
      <c r="K1515" s="9">
        <f t="shared" si="138"/>
        <v>775.87350364028953</v>
      </c>
      <c r="L1515" s="9">
        <v>2000</v>
      </c>
      <c r="M1515" s="9">
        <v>2000</v>
      </c>
      <c r="N1515" s="9">
        <f t="shared" si="139"/>
        <v>0</v>
      </c>
      <c r="O1515" s="9">
        <f t="shared" si="140"/>
        <v>0</v>
      </c>
      <c r="P1515" s="9">
        <f t="shared" si="141"/>
        <v>0</v>
      </c>
    </row>
    <row r="1516" spans="5:16">
      <c r="E1516" s="2">
        <f t="shared" si="142"/>
        <v>273.14999999999998</v>
      </c>
      <c r="F1516" s="2">
        <v>1491</v>
      </c>
      <c r="G1516" s="2">
        <f t="shared" si="143"/>
        <v>311.14999999999998</v>
      </c>
      <c r="H1516" s="9">
        <v>789</v>
      </c>
      <c r="I1516" s="9">
        <v>772</v>
      </c>
      <c r="J1516" s="78">
        <v>793.42149532710289</v>
      </c>
      <c r="K1516" s="9">
        <f t="shared" si="138"/>
        <v>775.87396809906545</v>
      </c>
      <c r="L1516" s="9">
        <v>2000</v>
      </c>
      <c r="M1516" s="9">
        <v>2000</v>
      </c>
      <c r="N1516" s="9">
        <f t="shared" si="139"/>
        <v>0</v>
      </c>
      <c r="O1516" s="9">
        <f t="shared" si="140"/>
        <v>0</v>
      </c>
      <c r="P1516" s="9">
        <f t="shared" si="141"/>
        <v>0</v>
      </c>
    </row>
    <row r="1517" spans="5:16">
      <c r="E1517" s="2">
        <f t="shared" si="142"/>
        <v>273.14999999999998</v>
      </c>
      <c r="F1517" s="2">
        <v>1492</v>
      </c>
      <c r="G1517" s="2">
        <f t="shared" si="143"/>
        <v>311.14999999999998</v>
      </c>
      <c r="H1517" s="9">
        <v>789</v>
      </c>
      <c r="I1517" s="9">
        <v>772</v>
      </c>
      <c r="J1517" s="78">
        <v>793.42149532710289</v>
      </c>
      <c r="K1517" s="9">
        <f t="shared" si="138"/>
        <v>775.87443177118973</v>
      </c>
      <c r="L1517" s="9">
        <v>2000</v>
      </c>
      <c r="M1517" s="9">
        <v>2000</v>
      </c>
      <c r="N1517" s="9">
        <f t="shared" si="139"/>
        <v>0</v>
      </c>
      <c r="O1517" s="9">
        <f t="shared" si="140"/>
        <v>0</v>
      </c>
      <c r="P1517" s="9">
        <f t="shared" si="141"/>
        <v>0</v>
      </c>
    </row>
    <row r="1518" spans="5:16">
      <c r="E1518" s="2">
        <f t="shared" si="142"/>
        <v>273.14999999999998</v>
      </c>
      <c r="F1518" s="2">
        <v>1493</v>
      </c>
      <c r="G1518" s="2">
        <f t="shared" si="143"/>
        <v>311.14999999999998</v>
      </c>
      <c r="H1518" s="9">
        <v>789</v>
      </c>
      <c r="I1518" s="9">
        <v>772</v>
      </c>
      <c r="J1518" s="78">
        <v>793.42149532710289</v>
      </c>
      <c r="K1518" s="9">
        <f t="shared" si="138"/>
        <v>775.8748946586594</v>
      </c>
      <c r="L1518" s="9">
        <v>2000</v>
      </c>
      <c r="M1518" s="9">
        <v>2000</v>
      </c>
      <c r="N1518" s="9">
        <f t="shared" si="139"/>
        <v>0</v>
      </c>
      <c r="O1518" s="9">
        <f t="shared" si="140"/>
        <v>0</v>
      </c>
      <c r="P1518" s="9">
        <f t="shared" si="141"/>
        <v>0</v>
      </c>
    </row>
    <row r="1519" spans="5:16">
      <c r="E1519" s="2">
        <f t="shared" si="142"/>
        <v>273.14999999999998</v>
      </c>
      <c r="F1519" s="2">
        <v>1494</v>
      </c>
      <c r="G1519" s="2">
        <f t="shared" si="143"/>
        <v>311.14999999999998</v>
      </c>
      <c r="H1519" s="9">
        <v>789</v>
      </c>
      <c r="I1519" s="9">
        <v>772</v>
      </c>
      <c r="J1519" s="78">
        <v>793.42149532710289</v>
      </c>
      <c r="K1519" s="9">
        <f t="shared" si="138"/>
        <v>775.8753567634642</v>
      </c>
      <c r="L1519" s="9">
        <v>2000</v>
      </c>
      <c r="M1519" s="9">
        <v>2000</v>
      </c>
      <c r="N1519" s="9">
        <f t="shared" si="139"/>
        <v>0</v>
      </c>
      <c r="O1519" s="9">
        <f t="shared" si="140"/>
        <v>0</v>
      </c>
      <c r="P1519" s="9">
        <f t="shared" si="141"/>
        <v>0</v>
      </c>
    </row>
    <row r="1520" spans="5:16">
      <c r="E1520" s="2">
        <f t="shared" si="142"/>
        <v>273.14999999999998</v>
      </c>
      <c r="F1520" s="2">
        <v>1495</v>
      </c>
      <c r="G1520" s="2">
        <f t="shared" si="143"/>
        <v>311.14999999999998</v>
      </c>
      <c r="H1520" s="9">
        <v>789</v>
      </c>
      <c r="I1520" s="9">
        <v>772</v>
      </c>
      <c r="J1520" s="78">
        <v>793.42149532710289</v>
      </c>
      <c r="K1520" s="9">
        <f t="shared" si="138"/>
        <v>775.87581808758773</v>
      </c>
      <c r="L1520" s="9">
        <v>2000</v>
      </c>
      <c r="M1520" s="9">
        <v>2000</v>
      </c>
      <c r="N1520" s="9">
        <f t="shared" si="139"/>
        <v>0</v>
      </c>
      <c r="O1520" s="9">
        <f t="shared" si="140"/>
        <v>0</v>
      </c>
      <c r="P1520" s="9">
        <f t="shared" si="141"/>
        <v>0</v>
      </c>
    </row>
    <row r="1521" spans="5:16">
      <c r="E1521" s="2">
        <f t="shared" si="142"/>
        <v>273.14999999999998</v>
      </c>
      <c r="F1521" s="2">
        <v>1496</v>
      </c>
      <c r="G1521" s="2">
        <f t="shared" si="143"/>
        <v>311.14999999999998</v>
      </c>
      <c r="H1521" s="9">
        <v>789</v>
      </c>
      <c r="I1521" s="9">
        <v>772</v>
      </c>
      <c r="J1521" s="78">
        <v>793.42149532710289</v>
      </c>
      <c r="K1521" s="9">
        <f t="shared" si="138"/>
        <v>775.87627863300656</v>
      </c>
      <c r="L1521" s="9">
        <v>2000</v>
      </c>
      <c r="M1521" s="9">
        <v>2000</v>
      </c>
      <c r="N1521" s="9">
        <f t="shared" si="139"/>
        <v>0</v>
      </c>
      <c r="O1521" s="9">
        <f t="shared" si="140"/>
        <v>0</v>
      </c>
      <c r="P1521" s="9">
        <f t="shared" si="141"/>
        <v>0</v>
      </c>
    </row>
    <row r="1522" spans="5:16">
      <c r="E1522" s="2">
        <f t="shared" si="142"/>
        <v>273.14999999999998</v>
      </c>
      <c r="F1522" s="2">
        <v>1497</v>
      </c>
      <c r="G1522" s="2">
        <f t="shared" si="143"/>
        <v>311.14999999999998</v>
      </c>
      <c r="H1522" s="9">
        <v>789</v>
      </c>
      <c r="I1522" s="9">
        <v>772</v>
      </c>
      <c r="J1522" s="78">
        <v>793.42149532710289</v>
      </c>
      <c r="K1522" s="9">
        <f t="shared" si="138"/>
        <v>775.87673840169077</v>
      </c>
      <c r="L1522" s="9">
        <v>2000</v>
      </c>
      <c r="M1522" s="9">
        <v>2000</v>
      </c>
      <c r="N1522" s="9">
        <f t="shared" si="139"/>
        <v>0</v>
      </c>
      <c r="O1522" s="9">
        <f t="shared" si="140"/>
        <v>0</v>
      </c>
      <c r="P1522" s="9">
        <f t="shared" si="141"/>
        <v>0</v>
      </c>
    </row>
    <row r="1523" spans="5:16">
      <c r="E1523" s="2">
        <f t="shared" si="142"/>
        <v>273.14999999999998</v>
      </c>
      <c r="F1523" s="2">
        <v>1498</v>
      </c>
      <c r="G1523" s="2">
        <f t="shared" si="143"/>
        <v>311.14999999999998</v>
      </c>
      <c r="H1523" s="9">
        <v>789</v>
      </c>
      <c r="I1523" s="9">
        <v>772</v>
      </c>
      <c r="J1523" s="78">
        <v>793.42149532710289</v>
      </c>
      <c r="K1523" s="9">
        <f t="shared" si="138"/>
        <v>775.8771973956035</v>
      </c>
      <c r="L1523" s="9">
        <v>2000</v>
      </c>
      <c r="M1523" s="9">
        <v>2000</v>
      </c>
      <c r="N1523" s="9">
        <f t="shared" si="139"/>
        <v>0</v>
      </c>
      <c r="O1523" s="9">
        <f t="shared" si="140"/>
        <v>0</v>
      </c>
      <c r="P1523" s="9">
        <f t="shared" si="141"/>
        <v>0</v>
      </c>
    </row>
    <row r="1524" spans="5:16">
      <c r="E1524" s="2">
        <f t="shared" si="142"/>
        <v>273.14999999999998</v>
      </c>
      <c r="F1524" s="2">
        <v>1499</v>
      </c>
      <c r="G1524" s="2">
        <f t="shared" si="143"/>
        <v>311.14999999999998</v>
      </c>
      <c r="H1524" s="9">
        <v>789</v>
      </c>
      <c r="I1524" s="9">
        <v>772</v>
      </c>
      <c r="J1524" s="78">
        <v>793.42149532710289</v>
      </c>
      <c r="K1524" s="9">
        <f t="shared" si="138"/>
        <v>775.87765561670176</v>
      </c>
      <c r="L1524" s="9">
        <v>2000</v>
      </c>
      <c r="M1524" s="9">
        <v>2000</v>
      </c>
      <c r="N1524" s="9">
        <f t="shared" si="139"/>
        <v>0</v>
      </c>
      <c r="O1524" s="9">
        <f t="shared" si="140"/>
        <v>0</v>
      </c>
      <c r="P1524" s="9">
        <f t="shared" si="141"/>
        <v>0</v>
      </c>
    </row>
    <row r="1525" spans="5:16">
      <c r="E1525" s="2">
        <f t="shared" si="142"/>
        <v>273.14999999999998</v>
      </c>
      <c r="F1525" s="2">
        <v>1500</v>
      </c>
      <c r="G1525" s="2">
        <f t="shared" si="143"/>
        <v>311.14999999999998</v>
      </c>
      <c r="H1525" s="9">
        <v>789</v>
      </c>
      <c r="I1525" s="9">
        <v>772</v>
      </c>
      <c r="J1525" s="78">
        <v>793.42149532710289</v>
      </c>
      <c r="K1525" s="9">
        <f t="shared" si="138"/>
        <v>775.8781130669355</v>
      </c>
      <c r="L1525" s="9">
        <v>2000</v>
      </c>
      <c r="M1525" s="9">
        <v>2000</v>
      </c>
      <c r="N1525" s="9">
        <f t="shared" si="139"/>
        <v>0</v>
      </c>
      <c r="O1525" s="9">
        <f t="shared" si="140"/>
        <v>0</v>
      </c>
      <c r="P1525" s="9">
        <f t="shared" si="141"/>
        <v>0</v>
      </c>
    </row>
    <row r="1526" spans="5:16">
      <c r="E1526" s="2">
        <f t="shared" si="142"/>
        <v>273.14999999999998</v>
      </c>
      <c r="F1526" s="2">
        <v>1501</v>
      </c>
      <c r="G1526" s="2">
        <f t="shared" si="143"/>
        <v>311.14999999999998</v>
      </c>
      <c r="H1526" s="9">
        <v>789</v>
      </c>
      <c r="I1526" s="9">
        <v>772</v>
      </c>
      <c r="J1526" s="78">
        <v>793.42149532710289</v>
      </c>
      <c r="K1526" s="9">
        <f t="shared" si="138"/>
        <v>775.87856974824842</v>
      </c>
      <c r="L1526" s="9">
        <v>2000</v>
      </c>
      <c r="M1526" s="9">
        <v>2000</v>
      </c>
      <c r="N1526" s="9">
        <f t="shared" si="139"/>
        <v>0</v>
      </c>
      <c r="O1526" s="9">
        <f t="shared" si="140"/>
        <v>0</v>
      </c>
      <c r="P1526" s="9">
        <f t="shared" si="141"/>
        <v>0</v>
      </c>
    </row>
    <row r="1527" spans="5:16">
      <c r="E1527" s="2">
        <f t="shared" si="142"/>
        <v>273.14999999999998</v>
      </c>
      <c r="F1527" s="2">
        <v>1502</v>
      </c>
      <c r="G1527" s="2">
        <f t="shared" si="143"/>
        <v>311.14999999999998</v>
      </c>
      <c r="H1527" s="9">
        <v>789</v>
      </c>
      <c r="I1527" s="9">
        <v>772</v>
      </c>
      <c r="J1527" s="78">
        <v>793.42149532710289</v>
      </c>
      <c r="K1527" s="9">
        <f t="shared" si="138"/>
        <v>775.87902566257753</v>
      </c>
      <c r="L1527" s="9">
        <v>2000</v>
      </c>
      <c r="M1527" s="9">
        <v>2000</v>
      </c>
      <c r="N1527" s="9">
        <f t="shared" si="139"/>
        <v>0</v>
      </c>
      <c r="O1527" s="9">
        <f t="shared" si="140"/>
        <v>0</v>
      </c>
      <c r="P1527" s="9">
        <f t="shared" si="141"/>
        <v>0</v>
      </c>
    </row>
    <row r="1528" spans="5:16">
      <c r="E1528" s="2">
        <f t="shared" si="142"/>
        <v>273.14999999999998</v>
      </c>
      <c r="F1528" s="2">
        <v>1503</v>
      </c>
      <c r="G1528" s="2">
        <f t="shared" si="143"/>
        <v>311.14999999999998</v>
      </c>
      <c r="H1528" s="9">
        <v>789</v>
      </c>
      <c r="I1528" s="9">
        <v>772</v>
      </c>
      <c r="J1528" s="78">
        <v>793.42149532710289</v>
      </c>
      <c r="K1528" s="9">
        <f t="shared" si="138"/>
        <v>775.87948081185345</v>
      </c>
      <c r="L1528" s="9">
        <v>2000</v>
      </c>
      <c r="M1528" s="9">
        <v>2000</v>
      </c>
      <c r="N1528" s="9">
        <f t="shared" si="139"/>
        <v>0</v>
      </c>
      <c r="O1528" s="9">
        <f t="shared" si="140"/>
        <v>0</v>
      </c>
      <c r="P1528" s="9">
        <f t="shared" si="141"/>
        <v>0</v>
      </c>
    </row>
    <row r="1529" spans="5:16">
      <c r="E1529" s="2">
        <f t="shared" si="142"/>
        <v>273.14999999999998</v>
      </c>
      <c r="F1529" s="2">
        <v>1504</v>
      </c>
      <c r="G1529" s="2">
        <f t="shared" si="143"/>
        <v>311.14999999999998</v>
      </c>
      <c r="H1529" s="9">
        <v>789</v>
      </c>
      <c r="I1529" s="9">
        <v>772</v>
      </c>
      <c r="J1529" s="78">
        <v>793.42149532710289</v>
      </c>
      <c r="K1529" s="9">
        <f t="shared" si="138"/>
        <v>775.87993519800034</v>
      </c>
      <c r="L1529" s="9">
        <v>2000</v>
      </c>
      <c r="M1529" s="9">
        <v>2000</v>
      </c>
      <c r="N1529" s="9">
        <f t="shared" si="139"/>
        <v>0</v>
      </c>
      <c r="O1529" s="9">
        <f t="shared" si="140"/>
        <v>0</v>
      </c>
      <c r="P1529" s="9">
        <f t="shared" si="141"/>
        <v>0</v>
      </c>
    </row>
    <row r="1530" spans="5:16">
      <c r="E1530" s="2">
        <f t="shared" si="142"/>
        <v>273.14999999999998</v>
      </c>
      <c r="F1530" s="2">
        <v>1505</v>
      </c>
      <c r="G1530" s="2">
        <f t="shared" si="143"/>
        <v>311.14999999999998</v>
      </c>
      <c r="H1530" s="9">
        <v>789</v>
      </c>
      <c r="I1530" s="9">
        <v>772</v>
      </c>
      <c r="J1530" s="78">
        <v>793.42149532710289</v>
      </c>
      <c r="K1530" s="9">
        <f t="shared" ref="K1530:K1593" si="144">J1530+((I1530-H1530)*((E1530-F1530)/(G1530-F1530)))</f>
        <v>775.88038882293574</v>
      </c>
      <c r="L1530" s="9">
        <v>2000</v>
      </c>
      <c r="M1530" s="9">
        <v>2000</v>
      </c>
      <c r="N1530" s="9">
        <f t="shared" ref="N1530:N1593" si="145">C1530*(SQRT(K1530/I1530))*(H1530/J1530)*(L1530/M1530)</f>
        <v>0</v>
      </c>
      <c r="O1530" s="9">
        <f t="shared" ref="O1530:O1593" si="146">N1530*J1530/24</f>
        <v>0</v>
      </c>
      <c r="P1530" s="9">
        <f t="shared" ref="P1530:P1593" si="147">N1530/159</f>
        <v>0</v>
      </c>
    </row>
    <row r="1531" spans="5:16">
      <c r="E1531" s="2">
        <f t="shared" si="142"/>
        <v>273.14999999999998</v>
      </c>
      <c r="F1531" s="2">
        <v>1506</v>
      </c>
      <c r="G1531" s="2">
        <f t="shared" si="143"/>
        <v>311.14999999999998</v>
      </c>
      <c r="H1531" s="9">
        <v>789</v>
      </c>
      <c r="I1531" s="9">
        <v>772</v>
      </c>
      <c r="J1531" s="78">
        <v>793.42149532710289</v>
      </c>
      <c r="K1531" s="9">
        <f t="shared" si="144"/>
        <v>775.88084168857085</v>
      </c>
      <c r="L1531" s="9">
        <v>2000</v>
      </c>
      <c r="M1531" s="9">
        <v>2000</v>
      </c>
      <c r="N1531" s="9">
        <f t="shared" si="145"/>
        <v>0</v>
      </c>
      <c r="O1531" s="9">
        <f t="shared" si="146"/>
        <v>0</v>
      </c>
      <c r="P1531" s="9">
        <f t="shared" si="147"/>
        <v>0</v>
      </c>
    </row>
    <row r="1532" spans="5:16">
      <c r="E1532" s="2">
        <f t="shared" si="142"/>
        <v>273.14999999999998</v>
      </c>
      <c r="F1532" s="2">
        <v>1507</v>
      </c>
      <c r="G1532" s="2">
        <f t="shared" si="143"/>
        <v>311.14999999999998</v>
      </c>
      <c r="H1532" s="9">
        <v>789</v>
      </c>
      <c r="I1532" s="9">
        <v>772</v>
      </c>
      <c r="J1532" s="78">
        <v>793.42149532710289</v>
      </c>
      <c r="K1532" s="9">
        <f t="shared" si="144"/>
        <v>775.88129379681061</v>
      </c>
      <c r="L1532" s="9">
        <v>2000</v>
      </c>
      <c r="M1532" s="9">
        <v>2000</v>
      </c>
      <c r="N1532" s="9">
        <f t="shared" si="145"/>
        <v>0</v>
      </c>
      <c r="O1532" s="9">
        <f t="shared" si="146"/>
        <v>0</v>
      </c>
      <c r="P1532" s="9">
        <f t="shared" si="147"/>
        <v>0</v>
      </c>
    </row>
    <row r="1533" spans="5:16">
      <c r="E1533" s="2">
        <f t="shared" si="142"/>
        <v>273.14999999999998</v>
      </c>
      <c r="F1533" s="2">
        <v>1508</v>
      </c>
      <c r="G1533" s="2">
        <f t="shared" si="143"/>
        <v>311.14999999999998</v>
      </c>
      <c r="H1533" s="9">
        <v>789</v>
      </c>
      <c r="I1533" s="9">
        <v>772</v>
      </c>
      <c r="J1533" s="78">
        <v>793.42149532710289</v>
      </c>
      <c r="K1533" s="9">
        <f t="shared" si="144"/>
        <v>775.88174514955347</v>
      </c>
      <c r="L1533" s="9">
        <v>2000</v>
      </c>
      <c r="M1533" s="9">
        <v>2000</v>
      </c>
      <c r="N1533" s="9">
        <f t="shared" si="145"/>
        <v>0</v>
      </c>
      <c r="O1533" s="9">
        <f t="shared" si="146"/>
        <v>0</v>
      </c>
      <c r="P1533" s="9">
        <f t="shared" si="147"/>
        <v>0</v>
      </c>
    </row>
    <row r="1534" spans="5:16">
      <c r="E1534" s="2">
        <f t="shared" si="142"/>
        <v>273.14999999999998</v>
      </c>
      <c r="F1534" s="2">
        <v>1509</v>
      </c>
      <c r="G1534" s="2">
        <f t="shared" si="143"/>
        <v>311.14999999999998</v>
      </c>
      <c r="H1534" s="9">
        <v>789</v>
      </c>
      <c r="I1534" s="9">
        <v>772</v>
      </c>
      <c r="J1534" s="78">
        <v>793.42149532710289</v>
      </c>
      <c r="K1534" s="9">
        <f t="shared" si="144"/>
        <v>775.88219574869152</v>
      </c>
      <c r="L1534" s="9">
        <v>2000</v>
      </c>
      <c r="M1534" s="9">
        <v>2000</v>
      </c>
      <c r="N1534" s="9">
        <f t="shared" si="145"/>
        <v>0</v>
      </c>
      <c r="O1534" s="9">
        <f t="shared" si="146"/>
        <v>0</v>
      </c>
      <c r="P1534" s="9">
        <f t="shared" si="147"/>
        <v>0</v>
      </c>
    </row>
    <row r="1535" spans="5:16">
      <c r="E1535" s="2">
        <f t="shared" si="142"/>
        <v>273.14999999999998</v>
      </c>
      <c r="F1535" s="2">
        <v>1510</v>
      </c>
      <c r="G1535" s="2">
        <f t="shared" si="143"/>
        <v>311.14999999999998</v>
      </c>
      <c r="H1535" s="9">
        <v>789</v>
      </c>
      <c r="I1535" s="9">
        <v>772</v>
      </c>
      <c r="J1535" s="78">
        <v>793.42149532710289</v>
      </c>
      <c r="K1535" s="9">
        <f t="shared" si="144"/>
        <v>775.88264559611071</v>
      </c>
      <c r="L1535" s="9">
        <v>2000</v>
      </c>
      <c r="M1535" s="9">
        <v>2000</v>
      </c>
      <c r="N1535" s="9">
        <f t="shared" si="145"/>
        <v>0</v>
      </c>
      <c r="O1535" s="9">
        <f t="shared" si="146"/>
        <v>0</v>
      </c>
      <c r="P1535" s="9">
        <f t="shared" si="147"/>
        <v>0</v>
      </c>
    </row>
    <row r="1536" spans="5:16">
      <c r="E1536" s="2">
        <f t="shared" si="142"/>
        <v>273.14999999999998</v>
      </c>
      <c r="F1536" s="2">
        <v>1511</v>
      </c>
      <c r="G1536" s="2">
        <f t="shared" si="143"/>
        <v>311.14999999999998</v>
      </c>
      <c r="H1536" s="9">
        <v>789</v>
      </c>
      <c r="I1536" s="9">
        <v>772</v>
      </c>
      <c r="J1536" s="78">
        <v>793.42149532710289</v>
      </c>
      <c r="K1536" s="9">
        <f t="shared" si="144"/>
        <v>775.8830946936904</v>
      </c>
      <c r="L1536" s="9">
        <v>2000</v>
      </c>
      <c r="M1536" s="9">
        <v>2000</v>
      </c>
      <c r="N1536" s="9">
        <f t="shared" si="145"/>
        <v>0</v>
      </c>
      <c r="O1536" s="9">
        <f t="shared" si="146"/>
        <v>0</v>
      </c>
      <c r="P1536" s="9">
        <f t="shared" si="147"/>
        <v>0</v>
      </c>
    </row>
    <row r="1537" spans="5:16">
      <c r="E1537" s="2">
        <f t="shared" si="142"/>
        <v>273.14999999999998</v>
      </c>
      <c r="F1537" s="2">
        <v>1512</v>
      </c>
      <c r="G1537" s="2">
        <f t="shared" si="143"/>
        <v>311.14999999999998</v>
      </c>
      <c r="H1537" s="9">
        <v>789</v>
      </c>
      <c r="I1537" s="9">
        <v>772</v>
      </c>
      <c r="J1537" s="78">
        <v>793.42149532710289</v>
      </c>
      <c r="K1537" s="9">
        <f t="shared" si="144"/>
        <v>775.88354304330392</v>
      </c>
      <c r="L1537" s="9">
        <v>2000</v>
      </c>
      <c r="M1537" s="9">
        <v>2000</v>
      </c>
      <c r="N1537" s="9">
        <f t="shared" si="145"/>
        <v>0</v>
      </c>
      <c r="O1537" s="9">
        <f t="shared" si="146"/>
        <v>0</v>
      </c>
      <c r="P1537" s="9">
        <f t="shared" si="147"/>
        <v>0</v>
      </c>
    </row>
    <row r="1538" spans="5:16">
      <c r="E1538" s="2">
        <f t="shared" si="142"/>
        <v>273.14999999999998</v>
      </c>
      <c r="F1538" s="2">
        <v>1513</v>
      </c>
      <c r="G1538" s="2">
        <f t="shared" si="143"/>
        <v>311.14999999999998</v>
      </c>
      <c r="H1538" s="9">
        <v>789</v>
      </c>
      <c r="I1538" s="9">
        <v>772</v>
      </c>
      <c r="J1538" s="78">
        <v>793.42149532710289</v>
      </c>
      <c r="K1538" s="9">
        <f t="shared" si="144"/>
        <v>775.88399064681835</v>
      </c>
      <c r="L1538" s="9">
        <v>2000</v>
      </c>
      <c r="M1538" s="9">
        <v>2000</v>
      </c>
      <c r="N1538" s="9">
        <f t="shared" si="145"/>
        <v>0</v>
      </c>
      <c r="O1538" s="9">
        <f t="shared" si="146"/>
        <v>0</v>
      </c>
      <c r="P1538" s="9">
        <f t="shared" si="147"/>
        <v>0</v>
      </c>
    </row>
    <row r="1539" spans="5:16">
      <c r="E1539" s="2">
        <f t="shared" si="142"/>
        <v>273.14999999999998</v>
      </c>
      <c r="F1539" s="2">
        <v>1514</v>
      </c>
      <c r="G1539" s="2">
        <f t="shared" si="143"/>
        <v>311.14999999999998</v>
      </c>
      <c r="H1539" s="9">
        <v>789</v>
      </c>
      <c r="I1539" s="9">
        <v>772</v>
      </c>
      <c r="J1539" s="78">
        <v>793.42149532710289</v>
      </c>
      <c r="K1539" s="9">
        <f t="shared" si="144"/>
        <v>775.8844375060944</v>
      </c>
      <c r="L1539" s="9">
        <v>2000</v>
      </c>
      <c r="M1539" s="9">
        <v>2000</v>
      </c>
      <c r="N1539" s="9">
        <f t="shared" si="145"/>
        <v>0</v>
      </c>
      <c r="O1539" s="9">
        <f t="shared" si="146"/>
        <v>0</v>
      </c>
      <c r="P1539" s="9">
        <f t="shared" si="147"/>
        <v>0</v>
      </c>
    </row>
    <row r="1540" spans="5:16">
      <c r="E1540" s="2">
        <f t="shared" si="142"/>
        <v>273.14999999999998</v>
      </c>
      <c r="F1540" s="2">
        <v>1515</v>
      </c>
      <c r="G1540" s="2">
        <f t="shared" si="143"/>
        <v>311.14999999999998</v>
      </c>
      <c r="H1540" s="9">
        <v>789</v>
      </c>
      <c r="I1540" s="9">
        <v>772</v>
      </c>
      <c r="J1540" s="78">
        <v>793.42149532710289</v>
      </c>
      <c r="K1540" s="9">
        <f t="shared" si="144"/>
        <v>775.88488362298688</v>
      </c>
      <c r="L1540" s="9">
        <v>2000</v>
      </c>
      <c r="M1540" s="9">
        <v>2000</v>
      </c>
      <c r="N1540" s="9">
        <f t="shared" si="145"/>
        <v>0</v>
      </c>
      <c r="O1540" s="9">
        <f t="shared" si="146"/>
        <v>0</v>
      </c>
      <c r="P1540" s="9">
        <f t="shared" si="147"/>
        <v>0</v>
      </c>
    </row>
    <row r="1541" spans="5:16">
      <c r="E1541" s="2">
        <f t="shared" si="142"/>
        <v>273.14999999999998</v>
      </c>
      <c r="F1541" s="2">
        <v>1516</v>
      </c>
      <c r="G1541" s="2">
        <f t="shared" si="143"/>
        <v>311.14999999999998</v>
      </c>
      <c r="H1541" s="9">
        <v>789</v>
      </c>
      <c r="I1541" s="9">
        <v>772</v>
      </c>
      <c r="J1541" s="78">
        <v>793.42149532710289</v>
      </c>
      <c r="K1541" s="9">
        <f t="shared" si="144"/>
        <v>775.88532899934421</v>
      </c>
      <c r="L1541" s="9">
        <v>2000</v>
      </c>
      <c r="M1541" s="9">
        <v>2000</v>
      </c>
      <c r="N1541" s="9">
        <f t="shared" si="145"/>
        <v>0</v>
      </c>
      <c r="O1541" s="9">
        <f t="shared" si="146"/>
        <v>0</v>
      </c>
      <c r="P1541" s="9">
        <f t="shared" si="147"/>
        <v>0</v>
      </c>
    </row>
    <row r="1542" spans="5:16">
      <c r="E1542" s="2">
        <f t="shared" si="142"/>
        <v>273.14999999999998</v>
      </c>
      <c r="F1542" s="2">
        <v>1517</v>
      </c>
      <c r="G1542" s="2">
        <f t="shared" si="143"/>
        <v>311.14999999999998</v>
      </c>
      <c r="H1542" s="9">
        <v>789</v>
      </c>
      <c r="I1542" s="9">
        <v>772</v>
      </c>
      <c r="J1542" s="78">
        <v>793.42149532710289</v>
      </c>
      <c r="K1542" s="9">
        <f t="shared" si="144"/>
        <v>775.88577363700881</v>
      </c>
      <c r="L1542" s="9">
        <v>2000</v>
      </c>
      <c r="M1542" s="9">
        <v>2000</v>
      </c>
      <c r="N1542" s="9">
        <f t="shared" si="145"/>
        <v>0</v>
      </c>
      <c r="O1542" s="9">
        <f t="shared" si="146"/>
        <v>0</v>
      </c>
      <c r="P1542" s="9">
        <f t="shared" si="147"/>
        <v>0</v>
      </c>
    </row>
    <row r="1543" spans="5:16">
      <c r="E1543" s="2">
        <f t="shared" si="142"/>
        <v>273.14999999999998</v>
      </c>
      <c r="F1543" s="2">
        <v>1518</v>
      </c>
      <c r="G1543" s="2">
        <f t="shared" si="143"/>
        <v>311.14999999999998</v>
      </c>
      <c r="H1543" s="9">
        <v>789</v>
      </c>
      <c r="I1543" s="9">
        <v>772</v>
      </c>
      <c r="J1543" s="78">
        <v>793.42149532710289</v>
      </c>
      <c r="K1543" s="9">
        <f t="shared" si="144"/>
        <v>775.88621753781672</v>
      </c>
      <c r="L1543" s="9">
        <v>2000</v>
      </c>
      <c r="M1543" s="9">
        <v>2000</v>
      </c>
      <c r="N1543" s="9">
        <f t="shared" si="145"/>
        <v>0</v>
      </c>
      <c r="O1543" s="9">
        <f t="shared" si="146"/>
        <v>0</v>
      </c>
      <c r="P1543" s="9">
        <f t="shared" si="147"/>
        <v>0</v>
      </c>
    </row>
    <row r="1544" spans="5:16">
      <c r="E1544" s="2">
        <f t="shared" si="142"/>
        <v>273.14999999999998</v>
      </c>
      <c r="F1544" s="2">
        <v>1519</v>
      </c>
      <c r="G1544" s="2">
        <f t="shared" si="143"/>
        <v>311.14999999999998</v>
      </c>
      <c r="H1544" s="9">
        <v>789</v>
      </c>
      <c r="I1544" s="9">
        <v>772</v>
      </c>
      <c r="J1544" s="78">
        <v>793.42149532710289</v>
      </c>
      <c r="K1544" s="9">
        <f t="shared" si="144"/>
        <v>775.8866607035983</v>
      </c>
      <c r="L1544" s="9">
        <v>2000</v>
      </c>
      <c r="M1544" s="9">
        <v>2000</v>
      </c>
      <c r="N1544" s="9">
        <f t="shared" si="145"/>
        <v>0</v>
      </c>
      <c r="O1544" s="9">
        <f t="shared" si="146"/>
        <v>0</v>
      </c>
      <c r="P1544" s="9">
        <f t="shared" si="147"/>
        <v>0</v>
      </c>
    </row>
    <row r="1545" spans="5:16">
      <c r="E1545" s="2">
        <f t="shared" ref="E1545:E1608" si="148">D1545+273.15</f>
        <v>273.14999999999998</v>
      </c>
      <c r="F1545" s="2">
        <v>1520</v>
      </c>
      <c r="G1545" s="2">
        <f t="shared" ref="G1545:G1608" si="149">38+273.15</f>
        <v>311.14999999999998</v>
      </c>
      <c r="H1545" s="9">
        <v>789</v>
      </c>
      <c r="I1545" s="9">
        <v>772</v>
      </c>
      <c r="J1545" s="78">
        <v>793.42149532710289</v>
      </c>
      <c r="K1545" s="9">
        <f t="shared" si="144"/>
        <v>775.88710313617764</v>
      </c>
      <c r="L1545" s="9">
        <v>2000</v>
      </c>
      <c r="M1545" s="9">
        <v>2000</v>
      </c>
      <c r="N1545" s="9">
        <f t="shared" si="145"/>
        <v>0</v>
      </c>
      <c r="O1545" s="9">
        <f t="shared" si="146"/>
        <v>0</v>
      </c>
      <c r="P1545" s="9">
        <f t="shared" si="147"/>
        <v>0</v>
      </c>
    </row>
    <row r="1546" spans="5:16">
      <c r="E1546" s="2">
        <f t="shared" si="148"/>
        <v>273.14999999999998</v>
      </c>
      <c r="F1546" s="2">
        <v>1521</v>
      </c>
      <c r="G1546" s="2">
        <f t="shared" si="149"/>
        <v>311.14999999999998</v>
      </c>
      <c r="H1546" s="9">
        <v>789</v>
      </c>
      <c r="I1546" s="9">
        <v>772</v>
      </c>
      <c r="J1546" s="78">
        <v>793.42149532710289</v>
      </c>
      <c r="K1546" s="9">
        <f t="shared" si="144"/>
        <v>775.88754483737273</v>
      </c>
      <c r="L1546" s="9">
        <v>2000</v>
      </c>
      <c r="M1546" s="9">
        <v>2000</v>
      </c>
      <c r="N1546" s="9">
        <f t="shared" si="145"/>
        <v>0</v>
      </c>
      <c r="O1546" s="9">
        <f t="shared" si="146"/>
        <v>0</v>
      </c>
      <c r="P1546" s="9">
        <f t="shared" si="147"/>
        <v>0</v>
      </c>
    </row>
    <row r="1547" spans="5:16">
      <c r="E1547" s="2">
        <f t="shared" si="148"/>
        <v>273.14999999999998</v>
      </c>
      <c r="F1547" s="2">
        <v>1522</v>
      </c>
      <c r="G1547" s="2">
        <f t="shared" si="149"/>
        <v>311.14999999999998</v>
      </c>
      <c r="H1547" s="9">
        <v>789</v>
      </c>
      <c r="I1547" s="9">
        <v>772</v>
      </c>
      <c r="J1547" s="78">
        <v>793.42149532710289</v>
      </c>
      <c r="K1547" s="9">
        <f t="shared" si="144"/>
        <v>775.88798580899572</v>
      </c>
      <c r="L1547" s="9">
        <v>2000</v>
      </c>
      <c r="M1547" s="9">
        <v>2000</v>
      </c>
      <c r="N1547" s="9">
        <f t="shared" si="145"/>
        <v>0</v>
      </c>
      <c r="O1547" s="9">
        <f t="shared" si="146"/>
        <v>0</v>
      </c>
      <c r="P1547" s="9">
        <f t="shared" si="147"/>
        <v>0</v>
      </c>
    </row>
    <row r="1548" spans="5:16">
      <c r="E1548" s="2">
        <f t="shared" si="148"/>
        <v>273.14999999999998</v>
      </c>
      <c r="F1548" s="2">
        <v>1523</v>
      </c>
      <c r="G1548" s="2">
        <f t="shared" si="149"/>
        <v>311.14999999999998</v>
      </c>
      <c r="H1548" s="9">
        <v>789</v>
      </c>
      <c r="I1548" s="9">
        <v>772</v>
      </c>
      <c r="J1548" s="78">
        <v>793.42149532710289</v>
      </c>
      <c r="K1548" s="9">
        <f t="shared" si="144"/>
        <v>775.88842605285276</v>
      </c>
      <c r="L1548" s="9">
        <v>2000</v>
      </c>
      <c r="M1548" s="9">
        <v>2000</v>
      </c>
      <c r="N1548" s="9">
        <f t="shared" si="145"/>
        <v>0</v>
      </c>
      <c r="O1548" s="9">
        <f t="shared" si="146"/>
        <v>0</v>
      </c>
      <c r="P1548" s="9">
        <f t="shared" si="147"/>
        <v>0</v>
      </c>
    </row>
    <row r="1549" spans="5:16">
      <c r="E1549" s="2">
        <f t="shared" si="148"/>
        <v>273.14999999999998</v>
      </c>
      <c r="F1549" s="2">
        <v>1524</v>
      </c>
      <c r="G1549" s="2">
        <f t="shared" si="149"/>
        <v>311.14999999999998</v>
      </c>
      <c r="H1549" s="9">
        <v>789</v>
      </c>
      <c r="I1549" s="9">
        <v>772</v>
      </c>
      <c r="J1549" s="78">
        <v>793.42149532710289</v>
      </c>
      <c r="K1549" s="9">
        <f t="shared" si="144"/>
        <v>775.88886557074386</v>
      </c>
      <c r="L1549" s="9">
        <v>2000</v>
      </c>
      <c r="M1549" s="9">
        <v>2000</v>
      </c>
      <c r="N1549" s="9">
        <f t="shared" si="145"/>
        <v>0</v>
      </c>
      <c r="O1549" s="9">
        <f t="shared" si="146"/>
        <v>0</v>
      </c>
      <c r="P1549" s="9">
        <f t="shared" si="147"/>
        <v>0</v>
      </c>
    </row>
    <row r="1550" spans="5:16">
      <c r="E1550" s="2">
        <f t="shared" si="148"/>
        <v>273.14999999999998</v>
      </c>
      <c r="F1550" s="2">
        <v>1525</v>
      </c>
      <c r="G1550" s="2">
        <f t="shared" si="149"/>
        <v>311.14999999999998</v>
      </c>
      <c r="H1550" s="9">
        <v>789</v>
      </c>
      <c r="I1550" s="9">
        <v>772</v>
      </c>
      <c r="J1550" s="78">
        <v>793.42149532710289</v>
      </c>
      <c r="K1550" s="9">
        <f t="shared" si="144"/>
        <v>775.88930436446333</v>
      </c>
      <c r="L1550" s="9">
        <v>2000</v>
      </c>
      <c r="M1550" s="9">
        <v>2000</v>
      </c>
      <c r="N1550" s="9">
        <f t="shared" si="145"/>
        <v>0</v>
      </c>
      <c r="O1550" s="9">
        <f t="shared" si="146"/>
        <v>0</v>
      </c>
      <c r="P1550" s="9">
        <f t="shared" si="147"/>
        <v>0</v>
      </c>
    </row>
    <row r="1551" spans="5:16">
      <c r="E1551" s="2">
        <f t="shared" si="148"/>
        <v>273.14999999999998</v>
      </c>
      <c r="F1551" s="2">
        <v>1526</v>
      </c>
      <c r="G1551" s="2">
        <f t="shared" si="149"/>
        <v>311.14999999999998</v>
      </c>
      <c r="H1551" s="9">
        <v>789</v>
      </c>
      <c r="I1551" s="9">
        <v>772</v>
      </c>
      <c r="J1551" s="78">
        <v>793.42149532710289</v>
      </c>
      <c r="K1551" s="9">
        <f t="shared" si="144"/>
        <v>775.88974243579946</v>
      </c>
      <c r="L1551" s="9">
        <v>2000</v>
      </c>
      <c r="M1551" s="9">
        <v>2000</v>
      </c>
      <c r="N1551" s="9">
        <f t="shared" si="145"/>
        <v>0</v>
      </c>
      <c r="O1551" s="9">
        <f t="shared" si="146"/>
        <v>0</v>
      </c>
      <c r="P1551" s="9">
        <f t="shared" si="147"/>
        <v>0</v>
      </c>
    </row>
    <row r="1552" spans="5:16">
      <c r="E1552" s="2">
        <f t="shared" si="148"/>
        <v>273.14999999999998</v>
      </c>
      <c r="F1552" s="2">
        <v>1527</v>
      </c>
      <c r="G1552" s="2">
        <f t="shared" si="149"/>
        <v>311.14999999999998</v>
      </c>
      <c r="H1552" s="9">
        <v>789</v>
      </c>
      <c r="I1552" s="9">
        <v>772</v>
      </c>
      <c r="J1552" s="78">
        <v>793.42149532710289</v>
      </c>
      <c r="K1552" s="9">
        <f t="shared" si="144"/>
        <v>775.89017978653453</v>
      </c>
      <c r="L1552" s="9">
        <v>2000</v>
      </c>
      <c r="M1552" s="9">
        <v>2000</v>
      </c>
      <c r="N1552" s="9">
        <f t="shared" si="145"/>
        <v>0</v>
      </c>
      <c r="O1552" s="9">
        <f t="shared" si="146"/>
        <v>0</v>
      </c>
      <c r="P1552" s="9">
        <f t="shared" si="147"/>
        <v>0</v>
      </c>
    </row>
    <row r="1553" spans="5:16">
      <c r="E1553" s="2">
        <f t="shared" si="148"/>
        <v>273.14999999999998</v>
      </c>
      <c r="F1553" s="2">
        <v>1528</v>
      </c>
      <c r="G1553" s="2">
        <f t="shared" si="149"/>
        <v>311.14999999999998</v>
      </c>
      <c r="H1553" s="9">
        <v>789</v>
      </c>
      <c r="I1553" s="9">
        <v>772</v>
      </c>
      <c r="J1553" s="78">
        <v>793.42149532710289</v>
      </c>
      <c r="K1553" s="9">
        <f t="shared" si="144"/>
        <v>775.89061641844523</v>
      </c>
      <c r="L1553" s="9">
        <v>2000</v>
      </c>
      <c r="M1553" s="9">
        <v>2000</v>
      </c>
      <c r="N1553" s="9">
        <f t="shared" si="145"/>
        <v>0</v>
      </c>
      <c r="O1553" s="9">
        <f t="shared" si="146"/>
        <v>0</v>
      </c>
      <c r="P1553" s="9">
        <f t="shared" si="147"/>
        <v>0</v>
      </c>
    </row>
    <row r="1554" spans="5:16">
      <c r="E1554" s="2">
        <f t="shared" si="148"/>
        <v>273.14999999999998</v>
      </c>
      <c r="F1554" s="2">
        <v>1529</v>
      </c>
      <c r="G1554" s="2">
        <f t="shared" si="149"/>
        <v>311.14999999999998</v>
      </c>
      <c r="H1554" s="9">
        <v>789</v>
      </c>
      <c r="I1554" s="9">
        <v>772</v>
      </c>
      <c r="J1554" s="78">
        <v>793.42149532710289</v>
      </c>
      <c r="K1554" s="9">
        <f t="shared" si="144"/>
        <v>775.89105233330235</v>
      </c>
      <c r="L1554" s="9">
        <v>2000</v>
      </c>
      <c r="M1554" s="9">
        <v>2000</v>
      </c>
      <c r="N1554" s="9">
        <f t="shared" si="145"/>
        <v>0</v>
      </c>
      <c r="O1554" s="9">
        <f t="shared" si="146"/>
        <v>0</v>
      </c>
      <c r="P1554" s="9">
        <f t="shared" si="147"/>
        <v>0</v>
      </c>
    </row>
    <row r="1555" spans="5:16">
      <c r="E1555" s="2">
        <f t="shared" si="148"/>
        <v>273.14999999999998</v>
      </c>
      <c r="F1555" s="2">
        <v>1530</v>
      </c>
      <c r="G1555" s="2">
        <f t="shared" si="149"/>
        <v>311.14999999999998</v>
      </c>
      <c r="H1555" s="9">
        <v>789</v>
      </c>
      <c r="I1555" s="9">
        <v>772</v>
      </c>
      <c r="J1555" s="78">
        <v>793.42149532710289</v>
      </c>
      <c r="K1555" s="9">
        <f t="shared" si="144"/>
        <v>775.89148753287066</v>
      </c>
      <c r="L1555" s="9">
        <v>2000</v>
      </c>
      <c r="M1555" s="9">
        <v>2000</v>
      </c>
      <c r="N1555" s="9">
        <f t="shared" si="145"/>
        <v>0</v>
      </c>
      <c r="O1555" s="9">
        <f t="shared" si="146"/>
        <v>0</v>
      </c>
      <c r="P1555" s="9">
        <f t="shared" si="147"/>
        <v>0</v>
      </c>
    </row>
    <row r="1556" spans="5:16">
      <c r="E1556" s="2">
        <f t="shared" si="148"/>
        <v>273.14999999999998</v>
      </c>
      <c r="F1556" s="2">
        <v>1531</v>
      </c>
      <c r="G1556" s="2">
        <f t="shared" si="149"/>
        <v>311.14999999999998</v>
      </c>
      <c r="H1556" s="9">
        <v>789</v>
      </c>
      <c r="I1556" s="9">
        <v>772</v>
      </c>
      <c r="J1556" s="78">
        <v>793.42149532710289</v>
      </c>
      <c r="K1556" s="9">
        <f t="shared" si="144"/>
        <v>775.89192201890921</v>
      </c>
      <c r="L1556" s="9">
        <v>2000</v>
      </c>
      <c r="M1556" s="9">
        <v>2000</v>
      </c>
      <c r="N1556" s="9">
        <f t="shared" si="145"/>
        <v>0</v>
      </c>
      <c r="O1556" s="9">
        <f t="shared" si="146"/>
        <v>0</v>
      </c>
      <c r="P1556" s="9">
        <f t="shared" si="147"/>
        <v>0</v>
      </c>
    </row>
    <row r="1557" spans="5:16">
      <c r="E1557" s="2">
        <f t="shared" si="148"/>
        <v>273.14999999999998</v>
      </c>
      <c r="F1557" s="2">
        <v>1532</v>
      </c>
      <c r="G1557" s="2">
        <f t="shared" si="149"/>
        <v>311.14999999999998</v>
      </c>
      <c r="H1557" s="9">
        <v>789</v>
      </c>
      <c r="I1557" s="9">
        <v>772</v>
      </c>
      <c r="J1557" s="78">
        <v>793.42149532710289</v>
      </c>
      <c r="K1557" s="9">
        <f t="shared" si="144"/>
        <v>775.89235579317165</v>
      </c>
      <c r="L1557" s="9">
        <v>2000</v>
      </c>
      <c r="M1557" s="9">
        <v>2000</v>
      </c>
      <c r="N1557" s="9">
        <f t="shared" si="145"/>
        <v>0</v>
      </c>
      <c r="O1557" s="9">
        <f t="shared" si="146"/>
        <v>0</v>
      </c>
      <c r="P1557" s="9">
        <f t="shared" si="147"/>
        <v>0</v>
      </c>
    </row>
    <row r="1558" spans="5:16">
      <c r="E1558" s="2">
        <f t="shared" si="148"/>
        <v>273.14999999999998</v>
      </c>
      <c r="F1558" s="2">
        <v>1533</v>
      </c>
      <c r="G1558" s="2">
        <f t="shared" si="149"/>
        <v>311.14999999999998</v>
      </c>
      <c r="H1558" s="9">
        <v>789</v>
      </c>
      <c r="I1558" s="9">
        <v>772</v>
      </c>
      <c r="J1558" s="78">
        <v>793.42149532710289</v>
      </c>
      <c r="K1558" s="9">
        <f t="shared" si="144"/>
        <v>775.89278885740532</v>
      </c>
      <c r="L1558" s="9">
        <v>2000</v>
      </c>
      <c r="M1558" s="9">
        <v>2000</v>
      </c>
      <c r="N1558" s="9">
        <f t="shared" si="145"/>
        <v>0</v>
      </c>
      <c r="O1558" s="9">
        <f t="shared" si="146"/>
        <v>0</v>
      </c>
      <c r="P1558" s="9">
        <f t="shared" si="147"/>
        <v>0</v>
      </c>
    </row>
    <row r="1559" spans="5:16">
      <c r="E1559" s="2">
        <f t="shared" si="148"/>
        <v>273.14999999999998</v>
      </c>
      <c r="F1559" s="2">
        <v>1534</v>
      </c>
      <c r="G1559" s="2">
        <f t="shared" si="149"/>
        <v>311.14999999999998</v>
      </c>
      <c r="H1559" s="9">
        <v>789</v>
      </c>
      <c r="I1559" s="9">
        <v>772</v>
      </c>
      <c r="J1559" s="78">
        <v>793.42149532710289</v>
      </c>
      <c r="K1559" s="9">
        <f t="shared" si="144"/>
        <v>775.89322121335226</v>
      </c>
      <c r="L1559" s="9">
        <v>2000</v>
      </c>
      <c r="M1559" s="9">
        <v>2000</v>
      </c>
      <c r="N1559" s="9">
        <f t="shared" si="145"/>
        <v>0</v>
      </c>
      <c r="O1559" s="9">
        <f t="shared" si="146"/>
        <v>0</v>
      </c>
      <c r="P1559" s="9">
        <f t="shared" si="147"/>
        <v>0</v>
      </c>
    </row>
    <row r="1560" spans="5:16">
      <c r="E1560" s="2">
        <f t="shared" si="148"/>
        <v>273.14999999999998</v>
      </c>
      <c r="F1560" s="2">
        <v>1535</v>
      </c>
      <c r="G1560" s="2">
        <f t="shared" si="149"/>
        <v>311.14999999999998</v>
      </c>
      <c r="H1560" s="9">
        <v>789</v>
      </c>
      <c r="I1560" s="9">
        <v>772</v>
      </c>
      <c r="J1560" s="78">
        <v>793.42149532710289</v>
      </c>
      <c r="K1560" s="9">
        <f t="shared" si="144"/>
        <v>775.89365286274858</v>
      </c>
      <c r="L1560" s="9">
        <v>2000</v>
      </c>
      <c r="M1560" s="9">
        <v>2000</v>
      </c>
      <c r="N1560" s="9">
        <f t="shared" si="145"/>
        <v>0</v>
      </c>
      <c r="O1560" s="9">
        <f t="shared" si="146"/>
        <v>0</v>
      </c>
      <c r="P1560" s="9">
        <f t="shared" si="147"/>
        <v>0</v>
      </c>
    </row>
    <row r="1561" spans="5:16">
      <c r="E1561" s="2">
        <f t="shared" si="148"/>
        <v>273.14999999999998</v>
      </c>
      <c r="F1561" s="2">
        <v>1536</v>
      </c>
      <c r="G1561" s="2">
        <f t="shared" si="149"/>
        <v>311.14999999999998</v>
      </c>
      <c r="H1561" s="9">
        <v>789</v>
      </c>
      <c r="I1561" s="9">
        <v>772</v>
      </c>
      <c r="J1561" s="78">
        <v>793.42149532710289</v>
      </c>
      <c r="K1561" s="9">
        <f t="shared" si="144"/>
        <v>775.89408380732493</v>
      </c>
      <c r="L1561" s="9">
        <v>2000</v>
      </c>
      <c r="M1561" s="9">
        <v>2000</v>
      </c>
      <c r="N1561" s="9">
        <f t="shared" si="145"/>
        <v>0</v>
      </c>
      <c r="O1561" s="9">
        <f t="shared" si="146"/>
        <v>0</v>
      </c>
      <c r="P1561" s="9">
        <f t="shared" si="147"/>
        <v>0</v>
      </c>
    </row>
    <row r="1562" spans="5:16">
      <c r="E1562" s="2">
        <f t="shared" si="148"/>
        <v>273.14999999999998</v>
      </c>
      <c r="F1562" s="2">
        <v>1537</v>
      </c>
      <c r="G1562" s="2">
        <f t="shared" si="149"/>
        <v>311.14999999999998</v>
      </c>
      <c r="H1562" s="9">
        <v>789</v>
      </c>
      <c r="I1562" s="9">
        <v>772</v>
      </c>
      <c r="J1562" s="78">
        <v>793.42149532710289</v>
      </c>
      <c r="K1562" s="9">
        <f t="shared" si="144"/>
        <v>775.89451404880617</v>
      </c>
      <c r="L1562" s="9">
        <v>2000</v>
      </c>
      <c r="M1562" s="9">
        <v>2000</v>
      </c>
      <c r="N1562" s="9">
        <f t="shared" si="145"/>
        <v>0</v>
      </c>
      <c r="O1562" s="9">
        <f t="shared" si="146"/>
        <v>0</v>
      </c>
      <c r="P1562" s="9">
        <f t="shared" si="147"/>
        <v>0</v>
      </c>
    </row>
    <row r="1563" spans="5:16">
      <c r="E1563" s="2">
        <f t="shared" si="148"/>
        <v>273.14999999999998</v>
      </c>
      <c r="F1563" s="2">
        <v>1538</v>
      </c>
      <c r="G1563" s="2">
        <f t="shared" si="149"/>
        <v>311.14999999999998</v>
      </c>
      <c r="H1563" s="9">
        <v>789</v>
      </c>
      <c r="I1563" s="9">
        <v>772</v>
      </c>
      <c r="J1563" s="78">
        <v>793.42149532710289</v>
      </c>
      <c r="K1563" s="9">
        <f t="shared" si="144"/>
        <v>775.89494358891159</v>
      </c>
      <c r="L1563" s="9">
        <v>2000</v>
      </c>
      <c r="M1563" s="9">
        <v>2000</v>
      </c>
      <c r="N1563" s="9">
        <f t="shared" si="145"/>
        <v>0</v>
      </c>
      <c r="O1563" s="9">
        <f t="shared" si="146"/>
        <v>0</v>
      </c>
      <c r="P1563" s="9">
        <f t="shared" si="147"/>
        <v>0</v>
      </c>
    </row>
    <row r="1564" spans="5:16">
      <c r="E1564" s="2">
        <f t="shared" si="148"/>
        <v>273.14999999999998</v>
      </c>
      <c r="F1564" s="2">
        <v>1539</v>
      </c>
      <c r="G1564" s="2">
        <f t="shared" si="149"/>
        <v>311.14999999999998</v>
      </c>
      <c r="H1564" s="9">
        <v>789</v>
      </c>
      <c r="I1564" s="9">
        <v>772</v>
      </c>
      <c r="J1564" s="78">
        <v>793.42149532710289</v>
      </c>
      <c r="K1564" s="9">
        <f t="shared" si="144"/>
        <v>775.89537242935478</v>
      </c>
      <c r="L1564" s="9">
        <v>2000</v>
      </c>
      <c r="M1564" s="9">
        <v>2000</v>
      </c>
      <c r="N1564" s="9">
        <f t="shared" si="145"/>
        <v>0</v>
      </c>
      <c r="O1564" s="9">
        <f t="shared" si="146"/>
        <v>0</v>
      </c>
      <c r="P1564" s="9">
        <f t="shared" si="147"/>
        <v>0</v>
      </c>
    </row>
    <row r="1565" spans="5:16">
      <c r="E1565" s="2">
        <f t="shared" si="148"/>
        <v>273.14999999999998</v>
      </c>
      <c r="F1565" s="2">
        <v>1540</v>
      </c>
      <c r="G1565" s="2">
        <f t="shared" si="149"/>
        <v>311.14999999999998</v>
      </c>
      <c r="H1565" s="9">
        <v>789</v>
      </c>
      <c r="I1565" s="9">
        <v>772</v>
      </c>
      <c r="J1565" s="78">
        <v>793.42149532710289</v>
      </c>
      <c r="K1565" s="9">
        <f t="shared" si="144"/>
        <v>775.89580057184389</v>
      </c>
      <c r="L1565" s="9">
        <v>2000</v>
      </c>
      <c r="M1565" s="9">
        <v>2000</v>
      </c>
      <c r="N1565" s="9">
        <f t="shared" si="145"/>
        <v>0</v>
      </c>
      <c r="O1565" s="9">
        <f t="shared" si="146"/>
        <v>0</v>
      </c>
      <c r="P1565" s="9">
        <f t="shared" si="147"/>
        <v>0</v>
      </c>
    </row>
    <row r="1566" spans="5:16">
      <c r="E1566" s="2">
        <f t="shared" si="148"/>
        <v>273.14999999999998</v>
      </c>
      <c r="F1566" s="2">
        <v>1541</v>
      </c>
      <c r="G1566" s="2">
        <f t="shared" si="149"/>
        <v>311.14999999999998</v>
      </c>
      <c r="H1566" s="9">
        <v>789</v>
      </c>
      <c r="I1566" s="9">
        <v>772</v>
      </c>
      <c r="J1566" s="78">
        <v>793.42149532710289</v>
      </c>
      <c r="K1566" s="9">
        <f t="shared" si="144"/>
        <v>775.8962280180815</v>
      </c>
      <c r="L1566" s="9">
        <v>2000</v>
      </c>
      <c r="M1566" s="9">
        <v>2000</v>
      </c>
      <c r="N1566" s="9">
        <f t="shared" si="145"/>
        <v>0</v>
      </c>
      <c r="O1566" s="9">
        <f t="shared" si="146"/>
        <v>0</v>
      </c>
      <c r="P1566" s="9">
        <f t="shared" si="147"/>
        <v>0</v>
      </c>
    </row>
    <row r="1567" spans="5:16">
      <c r="E1567" s="2">
        <f t="shared" si="148"/>
        <v>273.14999999999998</v>
      </c>
      <c r="F1567" s="2">
        <v>1542</v>
      </c>
      <c r="G1567" s="2">
        <f t="shared" si="149"/>
        <v>311.14999999999998</v>
      </c>
      <c r="H1567" s="9">
        <v>789</v>
      </c>
      <c r="I1567" s="9">
        <v>772</v>
      </c>
      <c r="J1567" s="78">
        <v>793.42149532710289</v>
      </c>
      <c r="K1567" s="9">
        <f t="shared" si="144"/>
        <v>775.8966547697645</v>
      </c>
      <c r="L1567" s="9">
        <v>2000</v>
      </c>
      <c r="M1567" s="9">
        <v>2000</v>
      </c>
      <c r="N1567" s="9">
        <f t="shared" si="145"/>
        <v>0</v>
      </c>
      <c r="O1567" s="9">
        <f t="shared" si="146"/>
        <v>0</v>
      </c>
      <c r="P1567" s="9">
        <f t="shared" si="147"/>
        <v>0</v>
      </c>
    </row>
    <row r="1568" spans="5:16">
      <c r="E1568" s="2">
        <f t="shared" si="148"/>
        <v>273.14999999999998</v>
      </c>
      <c r="F1568" s="2">
        <v>1543</v>
      </c>
      <c r="G1568" s="2">
        <f t="shared" si="149"/>
        <v>311.14999999999998</v>
      </c>
      <c r="H1568" s="9">
        <v>789</v>
      </c>
      <c r="I1568" s="9">
        <v>772</v>
      </c>
      <c r="J1568" s="78">
        <v>793.42149532710289</v>
      </c>
      <c r="K1568" s="9">
        <f t="shared" si="144"/>
        <v>775.89708082858442</v>
      </c>
      <c r="L1568" s="9">
        <v>2000</v>
      </c>
      <c r="M1568" s="9">
        <v>2000</v>
      </c>
      <c r="N1568" s="9">
        <f t="shared" si="145"/>
        <v>0</v>
      </c>
      <c r="O1568" s="9">
        <f t="shared" si="146"/>
        <v>0</v>
      </c>
      <c r="P1568" s="9">
        <f t="shared" si="147"/>
        <v>0</v>
      </c>
    </row>
    <row r="1569" spans="5:16">
      <c r="E1569" s="2">
        <f t="shared" si="148"/>
        <v>273.14999999999998</v>
      </c>
      <c r="F1569" s="2">
        <v>1544</v>
      </c>
      <c r="G1569" s="2">
        <f t="shared" si="149"/>
        <v>311.14999999999998</v>
      </c>
      <c r="H1569" s="9">
        <v>789</v>
      </c>
      <c r="I1569" s="9">
        <v>772</v>
      </c>
      <c r="J1569" s="78">
        <v>793.42149532710289</v>
      </c>
      <c r="K1569" s="9">
        <f t="shared" si="144"/>
        <v>775.89750619622725</v>
      </c>
      <c r="L1569" s="9">
        <v>2000</v>
      </c>
      <c r="M1569" s="9">
        <v>2000</v>
      </c>
      <c r="N1569" s="9">
        <f t="shared" si="145"/>
        <v>0</v>
      </c>
      <c r="O1569" s="9">
        <f t="shared" si="146"/>
        <v>0</v>
      </c>
      <c r="P1569" s="9">
        <f t="shared" si="147"/>
        <v>0</v>
      </c>
    </row>
    <row r="1570" spans="5:16">
      <c r="E1570" s="2">
        <f t="shared" si="148"/>
        <v>273.14999999999998</v>
      </c>
      <c r="F1570" s="2">
        <v>1545</v>
      </c>
      <c r="G1570" s="2">
        <f t="shared" si="149"/>
        <v>311.14999999999998</v>
      </c>
      <c r="H1570" s="9">
        <v>789</v>
      </c>
      <c r="I1570" s="9">
        <v>772</v>
      </c>
      <c r="J1570" s="78">
        <v>793.42149532710289</v>
      </c>
      <c r="K1570" s="9">
        <f t="shared" si="144"/>
        <v>775.89793087437363</v>
      </c>
      <c r="L1570" s="9">
        <v>2000</v>
      </c>
      <c r="M1570" s="9">
        <v>2000</v>
      </c>
      <c r="N1570" s="9">
        <f t="shared" si="145"/>
        <v>0</v>
      </c>
      <c r="O1570" s="9">
        <f t="shared" si="146"/>
        <v>0</v>
      </c>
      <c r="P1570" s="9">
        <f t="shared" si="147"/>
        <v>0</v>
      </c>
    </row>
    <row r="1571" spans="5:16">
      <c r="E1571" s="2">
        <f t="shared" si="148"/>
        <v>273.14999999999998</v>
      </c>
      <c r="F1571" s="2">
        <v>1546</v>
      </c>
      <c r="G1571" s="2">
        <f t="shared" si="149"/>
        <v>311.14999999999998</v>
      </c>
      <c r="H1571" s="9">
        <v>789</v>
      </c>
      <c r="I1571" s="9">
        <v>772</v>
      </c>
      <c r="J1571" s="78">
        <v>793.42149532710289</v>
      </c>
      <c r="K1571" s="9">
        <f t="shared" si="144"/>
        <v>775.8983548646986</v>
      </c>
      <c r="L1571" s="9">
        <v>2000</v>
      </c>
      <c r="M1571" s="9">
        <v>2000</v>
      </c>
      <c r="N1571" s="9">
        <f t="shared" si="145"/>
        <v>0</v>
      </c>
      <c r="O1571" s="9">
        <f t="shared" si="146"/>
        <v>0</v>
      </c>
      <c r="P1571" s="9">
        <f t="shared" si="147"/>
        <v>0</v>
      </c>
    </row>
    <row r="1572" spans="5:16">
      <c r="E1572" s="2">
        <f t="shared" si="148"/>
        <v>273.14999999999998</v>
      </c>
      <c r="F1572" s="2">
        <v>1547</v>
      </c>
      <c r="G1572" s="2">
        <f t="shared" si="149"/>
        <v>311.14999999999998</v>
      </c>
      <c r="H1572" s="9">
        <v>789</v>
      </c>
      <c r="I1572" s="9">
        <v>772</v>
      </c>
      <c r="J1572" s="78">
        <v>793.42149532710289</v>
      </c>
      <c r="K1572" s="9">
        <f t="shared" si="144"/>
        <v>775.89877816887167</v>
      </c>
      <c r="L1572" s="9">
        <v>2000</v>
      </c>
      <c r="M1572" s="9">
        <v>2000</v>
      </c>
      <c r="N1572" s="9">
        <f t="shared" si="145"/>
        <v>0</v>
      </c>
      <c r="O1572" s="9">
        <f t="shared" si="146"/>
        <v>0</v>
      </c>
      <c r="P1572" s="9">
        <f t="shared" si="147"/>
        <v>0</v>
      </c>
    </row>
    <row r="1573" spans="5:16">
      <c r="E1573" s="2">
        <f t="shared" si="148"/>
        <v>273.14999999999998</v>
      </c>
      <c r="F1573" s="2">
        <v>1548</v>
      </c>
      <c r="G1573" s="2">
        <f t="shared" si="149"/>
        <v>311.14999999999998</v>
      </c>
      <c r="H1573" s="9">
        <v>789</v>
      </c>
      <c r="I1573" s="9">
        <v>772</v>
      </c>
      <c r="J1573" s="78">
        <v>793.42149532710289</v>
      </c>
      <c r="K1573" s="9">
        <f t="shared" si="144"/>
        <v>775.89920078855744</v>
      </c>
      <c r="L1573" s="9">
        <v>2000</v>
      </c>
      <c r="M1573" s="9">
        <v>2000</v>
      </c>
      <c r="N1573" s="9">
        <f t="shared" si="145"/>
        <v>0</v>
      </c>
      <c r="O1573" s="9">
        <f t="shared" si="146"/>
        <v>0</v>
      </c>
      <c r="P1573" s="9">
        <f t="shared" si="147"/>
        <v>0</v>
      </c>
    </row>
    <row r="1574" spans="5:16">
      <c r="E1574" s="2">
        <f t="shared" si="148"/>
        <v>273.14999999999998</v>
      </c>
      <c r="F1574" s="2">
        <v>1549</v>
      </c>
      <c r="G1574" s="2">
        <f t="shared" si="149"/>
        <v>311.14999999999998</v>
      </c>
      <c r="H1574" s="9">
        <v>789</v>
      </c>
      <c r="I1574" s="9">
        <v>772</v>
      </c>
      <c r="J1574" s="78">
        <v>793.42149532710289</v>
      </c>
      <c r="K1574" s="9">
        <f t="shared" si="144"/>
        <v>775.89962272541447</v>
      </c>
      <c r="L1574" s="9">
        <v>2000</v>
      </c>
      <c r="M1574" s="9">
        <v>2000</v>
      </c>
      <c r="N1574" s="9">
        <f t="shared" si="145"/>
        <v>0</v>
      </c>
      <c r="O1574" s="9">
        <f t="shared" si="146"/>
        <v>0</v>
      </c>
      <c r="P1574" s="9">
        <f t="shared" si="147"/>
        <v>0</v>
      </c>
    </row>
    <row r="1575" spans="5:16">
      <c r="E1575" s="2">
        <f t="shared" si="148"/>
        <v>273.14999999999998</v>
      </c>
      <c r="F1575" s="2">
        <v>1550</v>
      </c>
      <c r="G1575" s="2">
        <f t="shared" si="149"/>
        <v>311.14999999999998</v>
      </c>
      <c r="H1575" s="9">
        <v>789</v>
      </c>
      <c r="I1575" s="9">
        <v>772</v>
      </c>
      <c r="J1575" s="78">
        <v>793.42149532710289</v>
      </c>
      <c r="K1575" s="9">
        <f t="shared" si="144"/>
        <v>775.90004398109647</v>
      </c>
      <c r="L1575" s="9">
        <v>2000</v>
      </c>
      <c r="M1575" s="9">
        <v>2000</v>
      </c>
      <c r="N1575" s="9">
        <f t="shared" si="145"/>
        <v>0</v>
      </c>
      <c r="O1575" s="9">
        <f t="shared" si="146"/>
        <v>0</v>
      </c>
      <c r="P1575" s="9">
        <f t="shared" si="147"/>
        <v>0</v>
      </c>
    </row>
    <row r="1576" spans="5:16">
      <c r="E1576" s="2">
        <f t="shared" si="148"/>
        <v>273.14999999999998</v>
      </c>
      <c r="F1576" s="2">
        <v>1551</v>
      </c>
      <c r="G1576" s="2">
        <f t="shared" si="149"/>
        <v>311.14999999999998</v>
      </c>
      <c r="H1576" s="9">
        <v>789</v>
      </c>
      <c r="I1576" s="9">
        <v>772</v>
      </c>
      <c r="J1576" s="78">
        <v>793.42149532710289</v>
      </c>
      <c r="K1576" s="9">
        <f t="shared" si="144"/>
        <v>775.90046455725167</v>
      </c>
      <c r="L1576" s="9">
        <v>2000</v>
      </c>
      <c r="M1576" s="9">
        <v>2000</v>
      </c>
      <c r="N1576" s="9">
        <f t="shared" si="145"/>
        <v>0</v>
      </c>
      <c r="O1576" s="9">
        <f t="shared" si="146"/>
        <v>0</v>
      </c>
      <c r="P1576" s="9">
        <f t="shared" si="147"/>
        <v>0</v>
      </c>
    </row>
    <row r="1577" spans="5:16">
      <c r="E1577" s="2">
        <f t="shared" si="148"/>
        <v>273.14999999999998</v>
      </c>
      <c r="F1577" s="2">
        <v>1552</v>
      </c>
      <c r="G1577" s="2">
        <f t="shared" si="149"/>
        <v>311.14999999999998</v>
      </c>
      <c r="H1577" s="9">
        <v>789</v>
      </c>
      <c r="I1577" s="9">
        <v>772</v>
      </c>
      <c r="J1577" s="78">
        <v>793.42149532710289</v>
      </c>
      <c r="K1577" s="9">
        <f t="shared" si="144"/>
        <v>775.90088445552294</v>
      </c>
      <c r="L1577" s="9">
        <v>2000</v>
      </c>
      <c r="M1577" s="9">
        <v>2000</v>
      </c>
      <c r="N1577" s="9">
        <f t="shared" si="145"/>
        <v>0</v>
      </c>
      <c r="O1577" s="9">
        <f t="shared" si="146"/>
        <v>0</v>
      </c>
      <c r="P1577" s="9">
        <f t="shared" si="147"/>
        <v>0</v>
      </c>
    </row>
    <row r="1578" spans="5:16">
      <c r="E1578" s="2">
        <f t="shared" si="148"/>
        <v>273.14999999999998</v>
      </c>
      <c r="F1578" s="2">
        <v>1553</v>
      </c>
      <c r="G1578" s="2">
        <f t="shared" si="149"/>
        <v>311.14999999999998</v>
      </c>
      <c r="H1578" s="9">
        <v>789</v>
      </c>
      <c r="I1578" s="9">
        <v>772</v>
      </c>
      <c r="J1578" s="78">
        <v>793.42149532710289</v>
      </c>
      <c r="K1578" s="9">
        <f t="shared" si="144"/>
        <v>775.90130367754784</v>
      </c>
      <c r="L1578" s="9">
        <v>2000</v>
      </c>
      <c r="M1578" s="9">
        <v>2000</v>
      </c>
      <c r="N1578" s="9">
        <f t="shared" si="145"/>
        <v>0</v>
      </c>
      <c r="O1578" s="9">
        <f t="shared" si="146"/>
        <v>0</v>
      </c>
      <c r="P1578" s="9">
        <f t="shared" si="147"/>
        <v>0</v>
      </c>
    </row>
    <row r="1579" spans="5:16">
      <c r="E1579" s="2">
        <f t="shared" si="148"/>
        <v>273.14999999999998</v>
      </c>
      <c r="F1579" s="2">
        <v>1554</v>
      </c>
      <c r="G1579" s="2">
        <f t="shared" si="149"/>
        <v>311.14999999999998</v>
      </c>
      <c r="H1579" s="9">
        <v>789</v>
      </c>
      <c r="I1579" s="9">
        <v>772</v>
      </c>
      <c r="J1579" s="78">
        <v>793.42149532710289</v>
      </c>
      <c r="K1579" s="9">
        <f t="shared" si="144"/>
        <v>775.90172222495858</v>
      </c>
      <c r="L1579" s="9">
        <v>2000</v>
      </c>
      <c r="M1579" s="9">
        <v>2000</v>
      </c>
      <c r="N1579" s="9">
        <f t="shared" si="145"/>
        <v>0</v>
      </c>
      <c r="O1579" s="9">
        <f t="shared" si="146"/>
        <v>0</v>
      </c>
      <c r="P1579" s="9">
        <f t="shared" si="147"/>
        <v>0</v>
      </c>
    </row>
    <row r="1580" spans="5:16">
      <c r="E1580" s="2">
        <f t="shared" si="148"/>
        <v>273.14999999999998</v>
      </c>
      <c r="F1580" s="2">
        <v>1555</v>
      </c>
      <c r="G1580" s="2">
        <f t="shared" si="149"/>
        <v>311.14999999999998</v>
      </c>
      <c r="H1580" s="9">
        <v>789</v>
      </c>
      <c r="I1580" s="9">
        <v>772</v>
      </c>
      <c r="J1580" s="78">
        <v>793.42149532710289</v>
      </c>
      <c r="K1580" s="9">
        <f t="shared" si="144"/>
        <v>775.90214009938245</v>
      </c>
      <c r="L1580" s="9">
        <v>2000</v>
      </c>
      <c r="M1580" s="9">
        <v>2000</v>
      </c>
      <c r="N1580" s="9">
        <f t="shared" si="145"/>
        <v>0</v>
      </c>
      <c r="O1580" s="9">
        <f t="shared" si="146"/>
        <v>0</v>
      </c>
      <c r="P1580" s="9">
        <f t="shared" si="147"/>
        <v>0</v>
      </c>
    </row>
    <row r="1581" spans="5:16">
      <c r="E1581" s="2">
        <f t="shared" si="148"/>
        <v>273.14999999999998</v>
      </c>
      <c r="F1581" s="2">
        <v>1556</v>
      </c>
      <c r="G1581" s="2">
        <f t="shared" si="149"/>
        <v>311.14999999999998</v>
      </c>
      <c r="H1581" s="9">
        <v>789</v>
      </c>
      <c r="I1581" s="9">
        <v>772</v>
      </c>
      <c r="J1581" s="78">
        <v>793.42149532710289</v>
      </c>
      <c r="K1581" s="9">
        <f t="shared" si="144"/>
        <v>775.90255730244132</v>
      </c>
      <c r="L1581" s="9">
        <v>2000</v>
      </c>
      <c r="M1581" s="9">
        <v>2000</v>
      </c>
      <c r="N1581" s="9">
        <f t="shared" si="145"/>
        <v>0</v>
      </c>
      <c r="O1581" s="9">
        <f t="shared" si="146"/>
        <v>0</v>
      </c>
      <c r="P1581" s="9">
        <f t="shared" si="147"/>
        <v>0</v>
      </c>
    </row>
    <row r="1582" spans="5:16">
      <c r="E1582" s="2">
        <f t="shared" si="148"/>
        <v>273.14999999999998</v>
      </c>
      <c r="F1582" s="2">
        <v>1557</v>
      </c>
      <c r="G1582" s="2">
        <f t="shared" si="149"/>
        <v>311.14999999999998</v>
      </c>
      <c r="H1582" s="9">
        <v>789</v>
      </c>
      <c r="I1582" s="9">
        <v>772</v>
      </c>
      <c r="J1582" s="78">
        <v>793.42149532710289</v>
      </c>
      <c r="K1582" s="9">
        <f t="shared" si="144"/>
        <v>775.9029738357516</v>
      </c>
      <c r="L1582" s="9">
        <v>2000</v>
      </c>
      <c r="M1582" s="9">
        <v>2000</v>
      </c>
      <c r="N1582" s="9">
        <f t="shared" si="145"/>
        <v>0</v>
      </c>
      <c r="O1582" s="9">
        <f t="shared" si="146"/>
        <v>0</v>
      </c>
      <c r="P1582" s="9">
        <f t="shared" si="147"/>
        <v>0</v>
      </c>
    </row>
    <row r="1583" spans="5:16">
      <c r="E1583" s="2">
        <f t="shared" si="148"/>
        <v>273.14999999999998</v>
      </c>
      <c r="F1583" s="2">
        <v>1558</v>
      </c>
      <c r="G1583" s="2">
        <f t="shared" si="149"/>
        <v>311.14999999999998</v>
      </c>
      <c r="H1583" s="9">
        <v>789</v>
      </c>
      <c r="I1583" s="9">
        <v>772</v>
      </c>
      <c r="J1583" s="78">
        <v>793.42149532710289</v>
      </c>
      <c r="K1583" s="9">
        <f t="shared" si="144"/>
        <v>775.90338970092489</v>
      </c>
      <c r="L1583" s="9">
        <v>2000</v>
      </c>
      <c r="M1583" s="9">
        <v>2000</v>
      </c>
      <c r="N1583" s="9">
        <f t="shared" si="145"/>
        <v>0</v>
      </c>
      <c r="O1583" s="9">
        <f t="shared" si="146"/>
        <v>0</v>
      </c>
      <c r="P1583" s="9">
        <f t="shared" si="147"/>
        <v>0</v>
      </c>
    </row>
    <row r="1584" spans="5:16">
      <c r="E1584" s="2">
        <f t="shared" si="148"/>
        <v>273.14999999999998</v>
      </c>
      <c r="F1584" s="2">
        <v>1559</v>
      </c>
      <c r="G1584" s="2">
        <f t="shared" si="149"/>
        <v>311.14999999999998</v>
      </c>
      <c r="H1584" s="9">
        <v>789</v>
      </c>
      <c r="I1584" s="9">
        <v>772</v>
      </c>
      <c r="J1584" s="78">
        <v>793.42149532710289</v>
      </c>
      <c r="K1584" s="9">
        <f t="shared" si="144"/>
        <v>775.90380489956749</v>
      </c>
      <c r="L1584" s="9">
        <v>2000</v>
      </c>
      <c r="M1584" s="9">
        <v>2000</v>
      </c>
      <c r="N1584" s="9">
        <f t="shared" si="145"/>
        <v>0</v>
      </c>
      <c r="O1584" s="9">
        <f t="shared" si="146"/>
        <v>0</v>
      </c>
      <c r="P1584" s="9">
        <f t="shared" si="147"/>
        <v>0</v>
      </c>
    </row>
    <row r="1585" spans="5:16">
      <c r="E1585" s="2">
        <f t="shared" si="148"/>
        <v>273.14999999999998</v>
      </c>
      <c r="F1585" s="2">
        <v>1560</v>
      </c>
      <c r="G1585" s="2">
        <f t="shared" si="149"/>
        <v>311.14999999999998</v>
      </c>
      <c r="H1585" s="9">
        <v>789</v>
      </c>
      <c r="I1585" s="9">
        <v>772</v>
      </c>
      <c r="J1585" s="78">
        <v>793.42149532710289</v>
      </c>
      <c r="K1585" s="9">
        <f t="shared" si="144"/>
        <v>775.90421943328056</v>
      </c>
      <c r="L1585" s="9">
        <v>2000</v>
      </c>
      <c r="M1585" s="9">
        <v>2000</v>
      </c>
      <c r="N1585" s="9">
        <f t="shared" si="145"/>
        <v>0</v>
      </c>
      <c r="O1585" s="9">
        <f t="shared" si="146"/>
        <v>0</v>
      </c>
      <c r="P1585" s="9">
        <f t="shared" si="147"/>
        <v>0</v>
      </c>
    </row>
    <row r="1586" spans="5:16">
      <c r="E1586" s="2">
        <f t="shared" si="148"/>
        <v>273.14999999999998</v>
      </c>
      <c r="F1586" s="2">
        <v>1561</v>
      </c>
      <c r="G1586" s="2">
        <f t="shared" si="149"/>
        <v>311.14999999999998</v>
      </c>
      <c r="H1586" s="9">
        <v>789</v>
      </c>
      <c r="I1586" s="9">
        <v>772</v>
      </c>
      <c r="J1586" s="78">
        <v>793.42149532710289</v>
      </c>
      <c r="K1586" s="9">
        <f t="shared" si="144"/>
        <v>775.90463330366003</v>
      </c>
      <c r="L1586" s="9">
        <v>2000</v>
      </c>
      <c r="M1586" s="9">
        <v>2000</v>
      </c>
      <c r="N1586" s="9">
        <f t="shared" si="145"/>
        <v>0</v>
      </c>
      <c r="O1586" s="9">
        <f t="shared" si="146"/>
        <v>0</v>
      </c>
      <c r="P1586" s="9">
        <f t="shared" si="147"/>
        <v>0</v>
      </c>
    </row>
    <row r="1587" spans="5:16">
      <c r="E1587" s="2">
        <f t="shared" si="148"/>
        <v>273.14999999999998</v>
      </c>
      <c r="F1587" s="2">
        <v>1562</v>
      </c>
      <c r="G1587" s="2">
        <f t="shared" si="149"/>
        <v>311.14999999999998</v>
      </c>
      <c r="H1587" s="9">
        <v>789</v>
      </c>
      <c r="I1587" s="9">
        <v>772</v>
      </c>
      <c r="J1587" s="78">
        <v>793.42149532710289</v>
      </c>
      <c r="K1587" s="9">
        <f t="shared" si="144"/>
        <v>775.90504651229696</v>
      </c>
      <c r="L1587" s="9">
        <v>2000</v>
      </c>
      <c r="M1587" s="9">
        <v>2000</v>
      </c>
      <c r="N1587" s="9">
        <f t="shared" si="145"/>
        <v>0</v>
      </c>
      <c r="O1587" s="9">
        <f t="shared" si="146"/>
        <v>0</v>
      </c>
      <c r="P1587" s="9">
        <f t="shared" si="147"/>
        <v>0</v>
      </c>
    </row>
    <row r="1588" spans="5:16">
      <c r="E1588" s="2">
        <f t="shared" si="148"/>
        <v>273.14999999999998</v>
      </c>
      <c r="F1588" s="2">
        <v>1563</v>
      </c>
      <c r="G1588" s="2">
        <f t="shared" si="149"/>
        <v>311.14999999999998</v>
      </c>
      <c r="H1588" s="9">
        <v>789</v>
      </c>
      <c r="I1588" s="9">
        <v>772</v>
      </c>
      <c r="J1588" s="78">
        <v>793.42149532710289</v>
      </c>
      <c r="K1588" s="9">
        <f t="shared" si="144"/>
        <v>775.90545906077705</v>
      </c>
      <c r="L1588" s="9">
        <v>2000</v>
      </c>
      <c r="M1588" s="9">
        <v>2000</v>
      </c>
      <c r="N1588" s="9">
        <f t="shared" si="145"/>
        <v>0</v>
      </c>
      <c r="O1588" s="9">
        <f t="shared" si="146"/>
        <v>0</v>
      </c>
      <c r="P1588" s="9">
        <f t="shared" si="147"/>
        <v>0</v>
      </c>
    </row>
    <row r="1589" spans="5:16">
      <c r="E1589" s="2">
        <f t="shared" si="148"/>
        <v>273.14999999999998</v>
      </c>
      <c r="F1589" s="2">
        <v>1564</v>
      </c>
      <c r="G1589" s="2">
        <f t="shared" si="149"/>
        <v>311.14999999999998</v>
      </c>
      <c r="H1589" s="9">
        <v>789</v>
      </c>
      <c r="I1589" s="9">
        <v>772</v>
      </c>
      <c r="J1589" s="78">
        <v>793.42149532710289</v>
      </c>
      <c r="K1589" s="9">
        <f t="shared" si="144"/>
        <v>775.90587095068111</v>
      </c>
      <c r="L1589" s="9">
        <v>2000</v>
      </c>
      <c r="M1589" s="9">
        <v>2000</v>
      </c>
      <c r="N1589" s="9">
        <f t="shared" si="145"/>
        <v>0</v>
      </c>
      <c r="O1589" s="9">
        <f t="shared" si="146"/>
        <v>0</v>
      </c>
      <c r="P1589" s="9">
        <f t="shared" si="147"/>
        <v>0</v>
      </c>
    </row>
    <row r="1590" spans="5:16">
      <c r="E1590" s="2">
        <f t="shared" si="148"/>
        <v>273.14999999999998</v>
      </c>
      <c r="F1590" s="2">
        <v>1565</v>
      </c>
      <c r="G1590" s="2">
        <f t="shared" si="149"/>
        <v>311.14999999999998</v>
      </c>
      <c r="H1590" s="9">
        <v>789</v>
      </c>
      <c r="I1590" s="9">
        <v>772</v>
      </c>
      <c r="J1590" s="78">
        <v>793.42149532710289</v>
      </c>
      <c r="K1590" s="9">
        <f t="shared" si="144"/>
        <v>775.90628218358495</v>
      </c>
      <c r="L1590" s="9">
        <v>2000</v>
      </c>
      <c r="M1590" s="9">
        <v>2000</v>
      </c>
      <c r="N1590" s="9">
        <f t="shared" si="145"/>
        <v>0</v>
      </c>
      <c r="O1590" s="9">
        <f t="shared" si="146"/>
        <v>0</v>
      </c>
      <c r="P1590" s="9">
        <f t="shared" si="147"/>
        <v>0</v>
      </c>
    </row>
    <row r="1591" spans="5:16">
      <c r="E1591" s="2">
        <f t="shared" si="148"/>
        <v>273.14999999999998</v>
      </c>
      <c r="F1591" s="2">
        <v>1566</v>
      </c>
      <c r="G1591" s="2">
        <f t="shared" si="149"/>
        <v>311.14999999999998</v>
      </c>
      <c r="H1591" s="9">
        <v>789</v>
      </c>
      <c r="I1591" s="9">
        <v>772</v>
      </c>
      <c r="J1591" s="78">
        <v>793.42149532710289</v>
      </c>
      <c r="K1591" s="9">
        <f t="shared" si="144"/>
        <v>775.90669276105916</v>
      </c>
      <c r="L1591" s="9">
        <v>2000</v>
      </c>
      <c r="M1591" s="9">
        <v>2000</v>
      </c>
      <c r="N1591" s="9">
        <f t="shared" si="145"/>
        <v>0</v>
      </c>
      <c r="O1591" s="9">
        <f t="shared" si="146"/>
        <v>0</v>
      </c>
      <c r="P1591" s="9">
        <f t="shared" si="147"/>
        <v>0</v>
      </c>
    </row>
    <row r="1592" spans="5:16">
      <c r="E1592" s="2">
        <f t="shared" si="148"/>
        <v>273.14999999999998</v>
      </c>
      <c r="F1592" s="2">
        <v>1567</v>
      </c>
      <c r="G1592" s="2">
        <f t="shared" si="149"/>
        <v>311.14999999999998</v>
      </c>
      <c r="H1592" s="9">
        <v>789</v>
      </c>
      <c r="I1592" s="9">
        <v>772</v>
      </c>
      <c r="J1592" s="78">
        <v>793.42149532710289</v>
      </c>
      <c r="K1592" s="9">
        <f t="shared" si="144"/>
        <v>775.90710268466944</v>
      </c>
      <c r="L1592" s="9">
        <v>2000</v>
      </c>
      <c r="M1592" s="9">
        <v>2000</v>
      </c>
      <c r="N1592" s="9">
        <f t="shared" si="145"/>
        <v>0</v>
      </c>
      <c r="O1592" s="9">
        <f t="shared" si="146"/>
        <v>0</v>
      </c>
      <c r="P1592" s="9">
        <f t="shared" si="147"/>
        <v>0</v>
      </c>
    </row>
    <row r="1593" spans="5:16">
      <c r="E1593" s="2">
        <f t="shared" si="148"/>
        <v>273.14999999999998</v>
      </c>
      <c r="F1593" s="2">
        <v>1568</v>
      </c>
      <c r="G1593" s="2">
        <f t="shared" si="149"/>
        <v>311.14999999999998</v>
      </c>
      <c r="H1593" s="9">
        <v>789</v>
      </c>
      <c r="I1593" s="9">
        <v>772</v>
      </c>
      <c r="J1593" s="78">
        <v>793.42149532710289</v>
      </c>
      <c r="K1593" s="9">
        <f t="shared" si="144"/>
        <v>775.9075119559767</v>
      </c>
      <c r="L1593" s="9">
        <v>2000</v>
      </c>
      <c r="M1593" s="9">
        <v>2000</v>
      </c>
      <c r="N1593" s="9">
        <f t="shared" si="145"/>
        <v>0</v>
      </c>
      <c r="O1593" s="9">
        <f t="shared" si="146"/>
        <v>0</v>
      </c>
      <c r="P1593" s="9">
        <f t="shared" si="147"/>
        <v>0</v>
      </c>
    </row>
    <row r="1594" spans="5:16">
      <c r="E1594" s="2">
        <f t="shared" si="148"/>
        <v>273.14999999999998</v>
      </c>
      <c r="F1594" s="2">
        <v>1569</v>
      </c>
      <c r="G1594" s="2">
        <f t="shared" si="149"/>
        <v>311.14999999999998</v>
      </c>
      <c r="H1594" s="9">
        <v>789</v>
      </c>
      <c r="I1594" s="9">
        <v>772</v>
      </c>
      <c r="J1594" s="78">
        <v>793.42149532710289</v>
      </c>
      <c r="K1594" s="9">
        <f t="shared" ref="K1594:K1657" si="150">J1594+((I1594-H1594)*((E1594-F1594)/(G1594-F1594)))</f>
        <v>775.90792057653641</v>
      </c>
      <c r="L1594" s="9">
        <v>2000</v>
      </c>
      <c r="M1594" s="9">
        <v>2000</v>
      </c>
      <c r="N1594" s="9">
        <f t="shared" ref="N1594:N1657" si="151">C1594*(SQRT(K1594/I1594))*(H1594/J1594)*(L1594/M1594)</f>
        <v>0</v>
      </c>
      <c r="O1594" s="9">
        <f t="shared" ref="O1594:O1657" si="152">N1594*J1594/24</f>
        <v>0</v>
      </c>
      <c r="P1594" s="9">
        <f t="shared" ref="P1594:P1657" si="153">N1594/159</f>
        <v>0</v>
      </c>
    </row>
    <row r="1595" spans="5:16">
      <c r="E1595" s="2">
        <f t="shared" si="148"/>
        <v>273.14999999999998</v>
      </c>
      <c r="F1595" s="2">
        <v>1570</v>
      </c>
      <c r="G1595" s="2">
        <f t="shared" si="149"/>
        <v>311.14999999999998</v>
      </c>
      <c r="H1595" s="9">
        <v>789</v>
      </c>
      <c r="I1595" s="9">
        <v>772</v>
      </c>
      <c r="J1595" s="78">
        <v>793.42149532710289</v>
      </c>
      <c r="K1595" s="9">
        <f t="shared" si="150"/>
        <v>775.9083285478996</v>
      </c>
      <c r="L1595" s="9">
        <v>2000</v>
      </c>
      <c r="M1595" s="9">
        <v>2000</v>
      </c>
      <c r="N1595" s="9">
        <f t="shared" si="151"/>
        <v>0</v>
      </c>
      <c r="O1595" s="9">
        <f t="shared" si="152"/>
        <v>0</v>
      </c>
      <c r="P1595" s="9">
        <f t="shared" si="153"/>
        <v>0</v>
      </c>
    </row>
    <row r="1596" spans="5:16">
      <c r="E1596" s="2">
        <f t="shared" si="148"/>
        <v>273.14999999999998</v>
      </c>
      <c r="F1596" s="2">
        <v>1571</v>
      </c>
      <c r="G1596" s="2">
        <f t="shared" si="149"/>
        <v>311.14999999999998</v>
      </c>
      <c r="H1596" s="9">
        <v>789</v>
      </c>
      <c r="I1596" s="9">
        <v>772</v>
      </c>
      <c r="J1596" s="78">
        <v>793.42149532710289</v>
      </c>
      <c r="K1596" s="9">
        <f t="shared" si="150"/>
        <v>775.90873587161218</v>
      </c>
      <c r="L1596" s="9">
        <v>2000</v>
      </c>
      <c r="M1596" s="9">
        <v>2000</v>
      </c>
      <c r="N1596" s="9">
        <f t="shared" si="151"/>
        <v>0</v>
      </c>
      <c r="O1596" s="9">
        <f t="shared" si="152"/>
        <v>0</v>
      </c>
      <c r="P1596" s="9">
        <f t="shared" si="153"/>
        <v>0</v>
      </c>
    </row>
    <row r="1597" spans="5:16">
      <c r="E1597" s="2">
        <f t="shared" si="148"/>
        <v>273.14999999999998</v>
      </c>
      <c r="F1597" s="2">
        <v>1572</v>
      </c>
      <c r="G1597" s="2">
        <f t="shared" si="149"/>
        <v>311.14999999999998</v>
      </c>
      <c r="H1597" s="9">
        <v>789</v>
      </c>
      <c r="I1597" s="9">
        <v>772</v>
      </c>
      <c r="J1597" s="78">
        <v>793.42149532710289</v>
      </c>
      <c r="K1597" s="9">
        <f t="shared" si="150"/>
        <v>775.90914254921495</v>
      </c>
      <c r="L1597" s="9">
        <v>2000</v>
      </c>
      <c r="M1597" s="9">
        <v>2000</v>
      </c>
      <c r="N1597" s="9">
        <f t="shared" si="151"/>
        <v>0</v>
      </c>
      <c r="O1597" s="9">
        <f t="shared" si="152"/>
        <v>0</v>
      </c>
      <c r="P1597" s="9">
        <f t="shared" si="153"/>
        <v>0</v>
      </c>
    </row>
    <row r="1598" spans="5:16">
      <c r="E1598" s="2">
        <f t="shared" si="148"/>
        <v>273.14999999999998</v>
      </c>
      <c r="F1598" s="2">
        <v>1573</v>
      </c>
      <c r="G1598" s="2">
        <f t="shared" si="149"/>
        <v>311.14999999999998</v>
      </c>
      <c r="H1598" s="9">
        <v>789</v>
      </c>
      <c r="I1598" s="9">
        <v>772</v>
      </c>
      <c r="J1598" s="78">
        <v>793.42149532710289</v>
      </c>
      <c r="K1598" s="9">
        <f t="shared" si="150"/>
        <v>775.90954858224416</v>
      </c>
      <c r="L1598" s="9">
        <v>2000</v>
      </c>
      <c r="M1598" s="9">
        <v>2000</v>
      </c>
      <c r="N1598" s="9">
        <f t="shared" si="151"/>
        <v>0</v>
      </c>
      <c r="O1598" s="9">
        <f t="shared" si="152"/>
        <v>0</v>
      </c>
      <c r="P1598" s="9">
        <f t="shared" si="153"/>
        <v>0</v>
      </c>
    </row>
    <row r="1599" spans="5:16">
      <c r="E1599" s="2">
        <f t="shared" si="148"/>
        <v>273.14999999999998</v>
      </c>
      <c r="F1599" s="2">
        <v>1574</v>
      </c>
      <c r="G1599" s="2">
        <f t="shared" si="149"/>
        <v>311.14999999999998</v>
      </c>
      <c r="H1599" s="9">
        <v>789</v>
      </c>
      <c r="I1599" s="9">
        <v>772</v>
      </c>
      <c r="J1599" s="78">
        <v>793.42149532710289</v>
      </c>
      <c r="K1599" s="9">
        <f t="shared" si="150"/>
        <v>775.90995397223094</v>
      </c>
      <c r="L1599" s="9">
        <v>2000</v>
      </c>
      <c r="M1599" s="9">
        <v>2000</v>
      </c>
      <c r="N1599" s="9">
        <f t="shared" si="151"/>
        <v>0</v>
      </c>
      <c r="O1599" s="9">
        <f t="shared" si="152"/>
        <v>0</v>
      </c>
      <c r="P1599" s="9">
        <f t="shared" si="153"/>
        <v>0</v>
      </c>
    </row>
    <row r="1600" spans="5:16">
      <c r="E1600" s="2">
        <f t="shared" si="148"/>
        <v>273.14999999999998</v>
      </c>
      <c r="F1600" s="2">
        <v>1575</v>
      </c>
      <c r="G1600" s="2">
        <f t="shared" si="149"/>
        <v>311.14999999999998</v>
      </c>
      <c r="H1600" s="9">
        <v>789</v>
      </c>
      <c r="I1600" s="9">
        <v>772</v>
      </c>
      <c r="J1600" s="78">
        <v>793.42149532710289</v>
      </c>
      <c r="K1600" s="9">
        <f t="shared" si="150"/>
        <v>775.91035872070177</v>
      </c>
      <c r="L1600" s="9">
        <v>2000</v>
      </c>
      <c r="M1600" s="9">
        <v>2000</v>
      </c>
      <c r="N1600" s="9">
        <f t="shared" si="151"/>
        <v>0</v>
      </c>
      <c r="O1600" s="9">
        <f t="shared" si="152"/>
        <v>0</v>
      </c>
      <c r="P1600" s="9">
        <f t="shared" si="153"/>
        <v>0</v>
      </c>
    </row>
    <row r="1601" spans="5:16">
      <c r="E1601" s="2">
        <f t="shared" si="148"/>
        <v>273.14999999999998</v>
      </c>
      <c r="F1601" s="2">
        <v>1576</v>
      </c>
      <c r="G1601" s="2">
        <f t="shared" si="149"/>
        <v>311.14999999999998</v>
      </c>
      <c r="H1601" s="9">
        <v>789</v>
      </c>
      <c r="I1601" s="9">
        <v>772</v>
      </c>
      <c r="J1601" s="78">
        <v>793.42149532710289</v>
      </c>
      <c r="K1601" s="9">
        <f t="shared" si="150"/>
        <v>775.91076282917822</v>
      </c>
      <c r="L1601" s="9">
        <v>2000</v>
      </c>
      <c r="M1601" s="9">
        <v>2000</v>
      </c>
      <c r="N1601" s="9">
        <f t="shared" si="151"/>
        <v>0</v>
      </c>
      <c r="O1601" s="9">
        <f t="shared" si="152"/>
        <v>0</v>
      </c>
      <c r="P1601" s="9">
        <f t="shared" si="153"/>
        <v>0</v>
      </c>
    </row>
    <row r="1602" spans="5:16">
      <c r="E1602" s="2">
        <f t="shared" si="148"/>
        <v>273.14999999999998</v>
      </c>
      <c r="F1602" s="2">
        <v>1577</v>
      </c>
      <c r="G1602" s="2">
        <f t="shared" si="149"/>
        <v>311.14999999999998</v>
      </c>
      <c r="H1602" s="9">
        <v>789</v>
      </c>
      <c r="I1602" s="9">
        <v>772</v>
      </c>
      <c r="J1602" s="78">
        <v>793.42149532710289</v>
      </c>
      <c r="K1602" s="9">
        <f t="shared" si="150"/>
        <v>775.91116629917701</v>
      </c>
      <c r="L1602" s="9">
        <v>2000</v>
      </c>
      <c r="M1602" s="9">
        <v>2000</v>
      </c>
      <c r="N1602" s="9">
        <f t="shared" si="151"/>
        <v>0</v>
      </c>
      <c r="O1602" s="9">
        <f t="shared" si="152"/>
        <v>0</v>
      </c>
      <c r="P1602" s="9">
        <f t="shared" si="153"/>
        <v>0</v>
      </c>
    </row>
    <row r="1603" spans="5:16">
      <c r="E1603" s="2">
        <f t="shared" si="148"/>
        <v>273.14999999999998</v>
      </c>
      <c r="F1603" s="2">
        <v>1578</v>
      </c>
      <c r="G1603" s="2">
        <f t="shared" si="149"/>
        <v>311.14999999999998</v>
      </c>
      <c r="H1603" s="9">
        <v>789</v>
      </c>
      <c r="I1603" s="9">
        <v>772</v>
      </c>
      <c r="J1603" s="78">
        <v>793.42149532710289</v>
      </c>
      <c r="K1603" s="9">
        <f t="shared" si="150"/>
        <v>775.91156913221005</v>
      </c>
      <c r="L1603" s="9">
        <v>2000</v>
      </c>
      <c r="M1603" s="9">
        <v>2000</v>
      </c>
      <c r="N1603" s="9">
        <f t="shared" si="151"/>
        <v>0</v>
      </c>
      <c r="O1603" s="9">
        <f t="shared" si="152"/>
        <v>0</v>
      </c>
      <c r="P1603" s="9">
        <f t="shared" si="153"/>
        <v>0</v>
      </c>
    </row>
    <row r="1604" spans="5:16">
      <c r="E1604" s="2">
        <f t="shared" si="148"/>
        <v>273.14999999999998</v>
      </c>
      <c r="F1604" s="2">
        <v>1579</v>
      </c>
      <c r="G1604" s="2">
        <f t="shared" si="149"/>
        <v>311.14999999999998</v>
      </c>
      <c r="H1604" s="9">
        <v>789</v>
      </c>
      <c r="I1604" s="9">
        <v>772</v>
      </c>
      <c r="J1604" s="78">
        <v>793.42149532710289</v>
      </c>
      <c r="K1604" s="9">
        <f t="shared" si="150"/>
        <v>775.91197132978459</v>
      </c>
      <c r="L1604" s="9">
        <v>2000</v>
      </c>
      <c r="M1604" s="9">
        <v>2000</v>
      </c>
      <c r="N1604" s="9">
        <f t="shared" si="151"/>
        <v>0</v>
      </c>
      <c r="O1604" s="9">
        <f t="shared" si="152"/>
        <v>0</v>
      </c>
      <c r="P1604" s="9">
        <f t="shared" si="153"/>
        <v>0</v>
      </c>
    </row>
    <row r="1605" spans="5:16">
      <c r="E1605" s="2">
        <f t="shared" si="148"/>
        <v>273.14999999999998</v>
      </c>
      <c r="F1605" s="2">
        <v>1580</v>
      </c>
      <c r="G1605" s="2">
        <f t="shared" si="149"/>
        <v>311.14999999999998</v>
      </c>
      <c r="H1605" s="9">
        <v>789</v>
      </c>
      <c r="I1605" s="9">
        <v>772</v>
      </c>
      <c r="J1605" s="78">
        <v>793.42149532710289</v>
      </c>
      <c r="K1605" s="9">
        <f t="shared" si="150"/>
        <v>775.91237289340313</v>
      </c>
      <c r="L1605" s="9">
        <v>2000</v>
      </c>
      <c r="M1605" s="9">
        <v>2000</v>
      </c>
      <c r="N1605" s="9">
        <f t="shared" si="151"/>
        <v>0</v>
      </c>
      <c r="O1605" s="9">
        <f t="shared" si="152"/>
        <v>0</v>
      </c>
      <c r="P1605" s="9">
        <f t="shared" si="153"/>
        <v>0</v>
      </c>
    </row>
    <row r="1606" spans="5:16">
      <c r="E1606" s="2">
        <f t="shared" si="148"/>
        <v>273.14999999999998</v>
      </c>
      <c r="F1606" s="2">
        <v>1581</v>
      </c>
      <c r="G1606" s="2">
        <f t="shared" si="149"/>
        <v>311.14999999999998</v>
      </c>
      <c r="H1606" s="9">
        <v>789</v>
      </c>
      <c r="I1606" s="9">
        <v>772</v>
      </c>
      <c r="J1606" s="78">
        <v>793.42149532710289</v>
      </c>
      <c r="K1606" s="9">
        <f t="shared" si="150"/>
        <v>775.91277382456326</v>
      </c>
      <c r="L1606" s="9">
        <v>2000</v>
      </c>
      <c r="M1606" s="9">
        <v>2000</v>
      </c>
      <c r="N1606" s="9">
        <f t="shared" si="151"/>
        <v>0</v>
      </c>
      <c r="O1606" s="9">
        <f t="shared" si="152"/>
        <v>0</v>
      </c>
      <c r="P1606" s="9">
        <f t="shared" si="153"/>
        <v>0</v>
      </c>
    </row>
    <row r="1607" spans="5:16">
      <c r="E1607" s="2">
        <f t="shared" si="148"/>
        <v>273.14999999999998</v>
      </c>
      <c r="F1607" s="2">
        <v>1582</v>
      </c>
      <c r="G1607" s="2">
        <f t="shared" si="149"/>
        <v>311.14999999999998</v>
      </c>
      <c r="H1607" s="9">
        <v>789</v>
      </c>
      <c r="I1607" s="9">
        <v>772</v>
      </c>
      <c r="J1607" s="78">
        <v>793.42149532710289</v>
      </c>
      <c r="K1607" s="9">
        <f t="shared" si="150"/>
        <v>775.91317412475803</v>
      </c>
      <c r="L1607" s="9">
        <v>2000</v>
      </c>
      <c r="M1607" s="9">
        <v>2000</v>
      </c>
      <c r="N1607" s="9">
        <f t="shared" si="151"/>
        <v>0</v>
      </c>
      <c r="O1607" s="9">
        <f t="shared" si="152"/>
        <v>0</v>
      </c>
      <c r="P1607" s="9">
        <f t="shared" si="153"/>
        <v>0</v>
      </c>
    </row>
    <row r="1608" spans="5:16">
      <c r="E1608" s="2">
        <f t="shared" si="148"/>
        <v>273.14999999999998</v>
      </c>
      <c r="F1608" s="2">
        <v>1583</v>
      </c>
      <c r="G1608" s="2">
        <f t="shared" si="149"/>
        <v>311.14999999999998</v>
      </c>
      <c r="H1608" s="9">
        <v>789</v>
      </c>
      <c r="I1608" s="9">
        <v>772</v>
      </c>
      <c r="J1608" s="78">
        <v>793.42149532710289</v>
      </c>
      <c r="K1608" s="9">
        <f t="shared" si="150"/>
        <v>775.91357379547571</v>
      </c>
      <c r="L1608" s="9">
        <v>2000</v>
      </c>
      <c r="M1608" s="9">
        <v>2000</v>
      </c>
      <c r="N1608" s="9">
        <f t="shared" si="151"/>
        <v>0</v>
      </c>
      <c r="O1608" s="9">
        <f t="shared" si="152"/>
        <v>0</v>
      </c>
      <c r="P1608" s="9">
        <f t="shared" si="153"/>
        <v>0</v>
      </c>
    </row>
    <row r="1609" spans="5:16">
      <c r="E1609" s="2">
        <f t="shared" ref="E1609:E1672" si="154">D1609+273.15</f>
        <v>273.14999999999998</v>
      </c>
      <c r="F1609" s="2">
        <v>1584</v>
      </c>
      <c r="G1609" s="2">
        <f t="shared" ref="G1609:G1672" si="155">38+273.15</f>
        <v>311.14999999999998</v>
      </c>
      <c r="H1609" s="9">
        <v>789</v>
      </c>
      <c r="I1609" s="9">
        <v>772</v>
      </c>
      <c r="J1609" s="78">
        <v>793.42149532710289</v>
      </c>
      <c r="K1609" s="9">
        <f t="shared" si="150"/>
        <v>775.91397283820004</v>
      </c>
      <c r="L1609" s="9">
        <v>2000</v>
      </c>
      <c r="M1609" s="9">
        <v>2000</v>
      </c>
      <c r="N1609" s="9">
        <f t="shared" si="151"/>
        <v>0</v>
      </c>
      <c r="O1609" s="9">
        <f t="shared" si="152"/>
        <v>0</v>
      </c>
      <c r="P1609" s="9">
        <f t="shared" si="153"/>
        <v>0</v>
      </c>
    </row>
    <row r="1610" spans="5:16">
      <c r="E1610" s="2">
        <f t="shared" si="154"/>
        <v>273.14999999999998</v>
      </c>
      <c r="F1610" s="2">
        <v>1585</v>
      </c>
      <c r="G1610" s="2">
        <f t="shared" si="155"/>
        <v>311.14999999999998</v>
      </c>
      <c r="H1610" s="9">
        <v>789</v>
      </c>
      <c r="I1610" s="9">
        <v>772</v>
      </c>
      <c r="J1610" s="78">
        <v>793.42149532710289</v>
      </c>
      <c r="K1610" s="9">
        <f t="shared" si="150"/>
        <v>775.91437125440984</v>
      </c>
      <c r="L1610" s="9">
        <v>2000</v>
      </c>
      <c r="M1610" s="9">
        <v>2000</v>
      </c>
      <c r="N1610" s="9">
        <f t="shared" si="151"/>
        <v>0</v>
      </c>
      <c r="O1610" s="9">
        <f t="shared" si="152"/>
        <v>0</v>
      </c>
      <c r="P1610" s="9">
        <f t="shared" si="153"/>
        <v>0</v>
      </c>
    </row>
    <row r="1611" spans="5:16">
      <c r="E1611" s="2">
        <f t="shared" si="154"/>
        <v>273.14999999999998</v>
      </c>
      <c r="F1611" s="2">
        <v>1586</v>
      </c>
      <c r="G1611" s="2">
        <f t="shared" si="155"/>
        <v>311.14999999999998</v>
      </c>
      <c r="H1611" s="9">
        <v>789</v>
      </c>
      <c r="I1611" s="9">
        <v>772</v>
      </c>
      <c r="J1611" s="78">
        <v>793.42149532710289</v>
      </c>
      <c r="K1611" s="9">
        <f t="shared" si="150"/>
        <v>775.91476904557953</v>
      </c>
      <c r="L1611" s="9">
        <v>2000</v>
      </c>
      <c r="M1611" s="9">
        <v>2000</v>
      </c>
      <c r="N1611" s="9">
        <f t="shared" si="151"/>
        <v>0</v>
      </c>
      <c r="O1611" s="9">
        <f t="shared" si="152"/>
        <v>0</v>
      </c>
      <c r="P1611" s="9">
        <f t="shared" si="153"/>
        <v>0</v>
      </c>
    </row>
    <row r="1612" spans="5:16">
      <c r="E1612" s="2">
        <f t="shared" si="154"/>
        <v>273.14999999999998</v>
      </c>
      <c r="F1612" s="2">
        <v>1587</v>
      </c>
      <c r="G1612" s="2">
        <f t="shared" si="155"/>
        <v>311.14999999999998</v>
      </c>
      <c r="H1612" s="9">
        <v>789</v>
      </c>
      <c r="I1612" s="9">
        <v>772</v>
      </c>
      <c r="J1612" s="78">
        <v>793.42149532710289</v>
      </c>
      <c r="K1612" s="9">
        <f t="shared" si="150"/>
        <v>775.91516621317885</v>
      </c>
      <c r="L1612" s="9">
        <v>2000</v>
      </c>
      <c r="M1612" s="9">
        <v>2000</v>
      </c>
      <c r="N1612" s="9">
        <f t="shared" si="151"/>
        <v>0</v>
      </c>
      <c r="O1612" s="9">
        <f t="shared" si="152"/>
        <v>0</v>
      </c>
      <c r="P1612" s="9">
        <f t="shared" si="153"/>
        <v>0</v>
      </c>
    </row>
    <row r="1613" spans="5:16">
      <c r="E1613" s="2">
        <f t="shared" si="154"/>
        <v>273.14999999999998</v>
      </c>
      <c r="F1613" s="2">
        <v>1588</v>
      </c>
      <c r="G1613" s="2">
        <f t="shared" si="155"/>
        <v>311.14999999999998</v>
      </c>
      <c r="H1613" s="9">
        <v>789</v>
      </c>
      <c r="I1613" s="9">
        <v>772</v>
      </c>
      <c r="J1613" s="78">
        <v>793.42149532710289</v>
      </c>
      <c r="K1613" s="9">
        <f t="shared" si="150"/>
        <v>775.91556275867276</v>
      </c>
      <c r="L1613" s="9">
        <v>2000</v>
      </c>
      <c r="M1613" s="9">
        <v>2000</v>
      </c>
      <c r="N1613" s="9">
        <f t="shared" si="151"/>
        <v>0</v>
      </c>
      <c r="O1613" s="9">
        <f t="shared" si="152"/>
        <v>0</v>
      </c>
      <c r="P1613" s="9">
        <f t="shared" si="153"/>
        <v>0</v>
      </c>
    </row>
    <row r="1614" spans="5:16">
      <c r="E1614" s="2">
        <f t="shared" si="154"/>
        <v>273.14999999999998</v>
      </c>
      <c r="F1614" s="2">
        <v>1589</v>
      </c>
      <c r="G1614" s="2">
        <f t="shared" si="155"/>
        <v>311.14999999999998</v>
      </c>
      <c r="H1614" s="9">
        <v>789</v>
      </c>
      <c r="I1614" s="9">
        <v>772</v>
      </c>
      <c r="J1614" s="78">
        <v>793.42149532710289</v>
      </c>
      <c r="K1614" s="9">
        <f t="shared" si="150"/>
        <v>775.91595868352192</v>
      </c>
      <c r="L1614" s="9">
        <v>2000</v>
      </c>
      <c r="M1614" s="9">
        <v>2000</v>
      </c>
      <c r="N1614" s="9">
        <f t="shared" si="151"/>
        <v>0</v>
      </c>
      <c r="O1614" s="9">
        <f t="shared" si="152"/>
        <v>0</v>
      </c>
      <c r="P1614" s="9">
        <f t="shared" si="153"/>
        <v>0</v>
      </c>
    </row>
    <row r="1615" spans="5:16">
      <c r="E1615" s="2">
        <f t="shared" si="154"/>
        <v>273.14999999999998</v>
      </c>
      <c r="F1615" s="2">
        <v>1590</v>
      </c>
      <c r="G1615" s="2">
        <f t="shared" si="155"/>
        <v>311.14999999999998</v>
      </c>
      <c r="H1615" s="9">
        <v>789</v>
      </c>
      <c r="I1615" s="9">
        <v>772</v>
      </c>
      <c r="J1615" s="78">
        <v>793.42149532710289</v>
      </c>
      <c r="K1615" s="9">
        <f t="shared" si="150"/>
        <v>775.91635398918208</v>
      </c>
      <c r="L1615" s="9">
        <v>2000</v>
      </c>
      <c r="M1615" s="9">
        <v>2000</v>
      </c>
      <c r="N1615" s="9">
        <f t="shared" si="151"/>
        <v>0</v>
      </c>
      <c r="O1615" s="9">
        <f t="shared" si="152"/>
        <v>0</v>
      </c>
      <c r="P1615" s="9">
        <f t="shared" si="153"/>
        <v>0</v>
      </c>
    </row>
    <row r="1616" spans="5:16">
      <c r="E1616" s="2">
        <f t="shared" si="154"/>
        <v>273.14999999999998</v>
      </c>
      <c r="F1616" s="2">
        <v>1591</v>
      </c>
      <c r="G1616" s="2">
        <f t="shared" si="155"/>
        <v>311.14999999999998</v>
      </c>
      <c r="H1616" s="9">
        <v>789</v>
      </c>
      <c r="I1616" s="9">
        <v>772</v>
      </c>
      <c r="J1616" s="78">
        <v>793.42149532710289</v>
      </c>
      <c r="K1616" s="9">
        <f t="shared" si="150"/>
        <v>775.91674867710481</v>
      </c>
      <c r="L1616" s="9">
        <v>2000</v>
      </c>
      <c r="M1616" s="9">
        <v>2000</v>
      </c>
      <c r="N1616" s="9">
        <f t="shared" si="151"/>
        <v>0</v>
      </c>
      <c r="O1616" s="9">
        <f t="shared" si="152"/>
        <v>0</v>
      </c>
      <c r="P1616" s="9">
        <f t="shared" si="153"/>
        <v>0</v>
      </c>
    </row>
    <row r="1617" spans="5:16">
      <c r="E1617" s="2">
        <f t="shared" si="154"/>
        <v>273.14999999999998</v>
      </c>
      <c r="F1617" s="2">
        <v>1592</v>
      </c>
      <c r="G1617" s="2">
        <f t="shared" si="155"/>
        <v>311.14999999999998</v>
      </c>
      <c r="H1617" s="9">
        <v>789</v>
      </c>
      <c r="I1617" s="9">
        <v>772</v>
      </c>
      <c r="J1617" s="78">
        <v>793.42149532710289</v>
      </c>
      <c r="K1617" s="9">
        <f t="shared" si="150"/>
        <v>775.91714274873698</v>
      </c>
      <c r="L1617" s="9">
        <v>2000</v>
      </c>
      <c r="M1617" s="9">
        <v>2000</v>
      </c>
      <c r="N1617" s="9">
        <f t="shared" si="151"/>
        <v>0</v>
      </c>
      <c r="O1617" s="9">
        <f t="shared" si="152"/>
        <v>0</v>
      </c>
      <c r="P1617" s="9">
        <f t="shared" si="153"/>
        <v>0</v>
      </c>
    </row>
    <row r="1618" spans="5:16">
      <c r="E1618" s="2">
        <f t="shared" si="154"/>
        <v>273.14999999999998</v>
      </c>
      <c r="F1618" s="2">
        <v>1593</v>
      </c>
      <c r="G1618" s="2">
        <f t="shared" si="155"/>
        <v>311.14999999999998</v>
      </c>
      <c r="H1618" s="9">
        <v>789</v>
      </c>
      <c r="I1618" s="9">
        <v>772</v>
      </c>
      <c r="J1618" s="78">
        <v>793.42149532710289</v>
      </c>
      <c r="K1618" s="9">
        <f t="shared" si="150"/>
        <v>775.91753620552083</v>
      </c>
      <c r="L1618" s="9">
        <v>2000</v>
      </c>
      <c r="M1618" s="9">
        <v>2000</v>
      </c>
      <c r="N1618" s="9">
        <f t="shared" si="151"/>
        <v>0</v>
      </c>
      <c r="O1618" s="9">
        <f t="shared" si="152"/>
        <v>0</v>
      </c>
      <c r="P1618" s="9">
        <f t="shared" si="153"/>
        <v>0</v>
      </c>
    </row>
    <row r="1619" spans="5:16">
      <c r="E1619" s="2">
        <f t="shared" si="154"/>
        <v>273.14999999999998</v>
      </c>
      <c r="F1619" s="2">
        <v>1594</v>
      </c>
      <c r="G1619" s="2">
        <f t="shared" si="155"/>
        <v>311.14999999999998</v>
      </c>
      <c r="H1619" s="9">
        <v>789</v>
      </c>
      <c r="I1619" s="9">
        <v>772</v>
      </c>
      <c r="J1619" s="78">
        <v>793.42149532710289</v>
      </c>
      <c r="K1619" s="9">
        <f t="shared" si="150"/>
        <v>775.91792904889417</v>
      </c>
      <c r="L1619" s="9">
        <v>2000</v>
      </c>
      <c r="M1619" s="9">
        <v>2000</v>
      </c>
      <c r="N1619" s="9">
        <f t="shared" si="151"/>
        <v>0</v>
      </c>
      <c r="O1619" s="9">
        <f t="shared" si="152"/>
        <v>0</v>
      </c>
      <c r="P1619" s="9">
        <f t="shared" si="153"/>
        <v>0</v>
      </c>
    </row>
    <row r="1620" spans="5:16">
      <c r="E1620" s="2">
        <f t="shared" si="154"/>
        <v>273.14999999999998</v>
      </c>
      <c r="F1620" s="2">
        <v>1595</v>
      </c>
      <c r="G1620" s="2">
        <f t="shared" si="155"/>
        <v>311.14999999999998</v>
      </c>
      <c r="H1620" s="9">
        <v>789</v>
      </c>
      <c r="I1620" s="9">
        <v>772</v>
      </c>
      <c r="J1620" s="78">
        <v>793.42149532710289</v>
      </c>
      <c r="K1620" s="9">
        <f t="shared" si="150"/>
        <v>775.91832128029057</v>
      </c>
      <c r="L1620" s="9">
        <v>2000</v>
      </c>
      <c r="M1620" s="9">
        <v>2000</v>
      </c>
      <c r="N1620" s="9">
        <f t="shared" si="151"/>
        <v>0</v>
      </c>
      <c r="O1620" s="9">
        <f t="shared" si="152"/>
        <v>0</v>
      </c>
      <c r="P1620" s="9">
        <f t="shared" si="153"/>
        <v>0</v>
      </c>
    </row>
    <row r="1621" spans="5:16">
      <c r="E1621" s="2">
        <f t="shared" si="154"/>
        <v>273.14999999999998</v>
      </c>
      <c r="F1621" s="2">
        <v>1596</v>
      </c>
      <c r="G1621" s="2">
        <f t="shared" si="155"/>
        <v>311.14999999999998</v>
      </c>
      <c r="H1621" s="9">
        <v>789</v>
      </c>
      <c r="I1621" s="9">
        <v>772</v>
      </c>
      <c r="J1621" s="78">
        <v>793.42149532710289</v>
      </c>
      <c r="K1621" s="9">
        <f t="shared" si="150"/>
        <v>775.91871290113875</v>
      </c>
      <c r="L1621" s="9">
        <v>2000</v>
      </c>
      <c r="M1621" s="9">
        <v>2000</v>
      </c>
      <c r="N1621" s="9">
        <f t="shared" si="151"/>
        <v>0</v>
      </c>
      <c r="O1621" s="9">
        <f t="shared" si="152"/>
        <v>0</v>
      </c>
      <c r="P1621" s="9">
        <f t="shared" si="153"/>
        <v>0</v>
      </c>
    </row>
    <row r="1622" spans="5:16">
      <c r="E1622" s="2">
        <f t="shared" si="154"/>
        <v>273.14999999999998</v>
      </c>
      <c r="F1622" s="2">
        <v>1597</v>
      </c>
      <c r="G1622" s="2">
        <f t="shared" si="155"/>
        <v>311.14999999999998</v>
      </c>
      <c r="H1622" s="9">
        <v>789</v>
      </c>
      <c r="I1622" s="9">
        <v>772</v>
      </c>
      <c r="J1622" s="78">
        <v>793.42149532710289</v>
      </c>
      <c r="K1622" s="9">
        <f t="shared" si="150"/>
        <v>775.91910391286331</v>
      </c>
      <c r="L1622" s="9">
        <v>2000</v>
      </c>
      <c r="M1622" s="9">
        <v>2000</v>
      </c>
      <c r="N1622" s="9">
        <f t="shared" si="151"/>
        <v>0</v>
      </c>
      <c r="O1622" s="9">
        <f t="shared" si="152"/>
        <v>0</v>
      </c>
      <c r="P1622" s="9">
        <f t="shared" si="153"/>
        <v>0</v>
      </c>
    </row>
    <row r="1623" spans="5:16">
      <c r="E1623" s="2">
        <f t="shared" si="154"/>
        <v>273.14999999999998</v>
      </c>
      <c r="F1623" s="2">
        <v>1598</v>
      </c>
      <c r="G1623" s="2">
        <f t="shared" si="155"/>
        <v>311.14999999999998</v>
      </c>
      <c r="H1623" s="9">
        <v>789</v>
      </c>
      <c r="I1623" s="9">
        <v>772</v>
      </c>
      <c r="J1623" s="78">
        <v>793.42149532710289</v>
      </c>
      <c r="K1623" s="9">
        <f t="shared" si="150"/>
        <v>775.91949431688408</v>
      </c>
      <c r="L1623" s="9">
        <v>2000</v>
      </c>
      <c r="M1623" s="9">
        <v>2000</v>
      </c>
      <c r="N1623" s="9">
        <f t="shared" si="151"/>
        <v>0</v>
      </c>
      <c r="O1623" s="9">
        <f t="shared" si="152"/>
        <v>0</v>
      </c>
      <c r="P1623" s="9">
        <f t="shared" si="153"/>
        <v>0</v>
      </c>
    </row>
    <row r="1624" spans="5:16">
      <c r="E1624" s="2">
        <f t="shared" si="154"/>
        <v>273.14999999999998</v>
      </c>
      <c r="F1624" s="2">
        <v>1599</v>
      </c>
      <c r="G1624" s="2">
        <f t="shared" si="155"/>
        <v>311.14999999999998</v>
      </c>
      <c r="H1624" s="9">
        <v>789</v>
      </c>
      <c r="I1624" s="9">
        <v>772</v>
      </c>
      <c r="J1624" s="78">
        <v>793.42149532710289</v>
      </c>
      <c r="K1624" s="9">
        <f t="shared" si="150"/>
        <v>775.91988411461693</v>
      </c>
      <c r="L1624" s="9">
        <v>2000</v>
      </c>
      <c r="M1624" s="9">
        <v>2000</v>
      </c>
      <c r="N1624" s="9">
        <f t="shared" si="151"/>
        <v>0</v>
      </c>
      <c r="O1624" s="9">
        <f t="shared" si="152"/>
        <v>0</v>
      </c>
      <c r="P1624" s="9">
        <f t="shared" si="153"/>
        <v>0</v>
      </c>
    </row>
    <row r="1625" spans="5:16">
      <c r="E1625" s="2">
        <f t="shared" si="154"/>
        <v>273.14999999999998</v>
      </c>
      <c r="F1625" s="2">
        <v>1600</v>
      </c>
      <c r="G1625" s="2">
        <f t="shared" si="155"/>
        <v>311.14999999999998</v>
      </c>
      <c r="H1625" s="9">
        <v>789</v>
      </c>
      <c r="I1625" s="9">
        <v>772</v>
      </c>
      <c r="J1625" s="78">
        <v>793.42149532710289</v>
      </c>
      <c r="K1625" s="9">
        <f t="shared" si="150"/>
        <v>775.92027330747294</v>
      </c>
      <c r="L1625" s="9">
        <v>2000</v>
      </c>
      <c r="M1625" s="9">
        <v>2000</v>
      </c>
      <c r="N1625" s="9">
        <f t="shared" si="151"/>
        <v>0</v>
      </c>
      <c r="O1625" s="9">
        <f t="shared" si="152"/>
        <v>0</v>
      </c>
      <c r="P1625" s="9">
        <f t="shared" si="153"/>
        <v>0</v>
      </c>
    </row>
    <row r="1626" spans="5:16">
      <c r="E1626" s="2">
        <f t="shared" si="154"/>
        <v>273.14999999999998</v>
      </c>
      <c r="F1626" s="2">
        <v>1601</v>
      </c>
      <c r="G1626" s="2">
        <f t="shared" si="155"/>
        <v>311.14999999999998</v>
      </c>
      <c r="H1626" s="9">
        <v>789</v>
      </c>
      <c r="I1626" s="9">
        <v>772</v>
      </c>
      <c r="J1626" s="78">
        <v>793.42149532710289</v>
      </c>
      <c r="K1626" s="9">
        <f t="shared" si="150"/>
        <v>775.92066189685909</v>
      </c>
      <c r="L1626" s="9">
        <v>2000</v>
      </c>
      <c r="M1626" s="9">
        <v>2000</v>
      </c>
      <c r="N1626" s="9">
        <f t="shared" si="151"/>
        <v>0</v>
      </c>
      <c r="O1626" s="9">
        <f t="shared" si="152"/>
        <v>0</v>
      </c>
      <c r="P1626" s="9">
        <f t="shared" si="153"/>
        <v>0</v>
      </c>
    </row>
    <row r="1627" spans="5:16">
      <c r="E1627" s="2">
        <f t="shared" si="154"/>
        <v>273.14999999999998</v>
      </c>
      <c r="F1627" s="2">
        <v>1602</v>
      </c>
      <c r="G1627" s="2">
        <f t="shared" si="155"/>
        <v>311.14999999999998</v>
      </c>
      <c r="H1627" s="9">
        <v>789</v>
      </c>
      <c r="I1627" s="9">
        <v>772</v>
      </c>
      <c r="J1627" s="78">
        <v>793.42149532710289</v>
      </c>
      <c r="K1627" s="9">
        <f t="shared" si="150"/>
        <v>775.92104988417771</v>
      </c>
      <c r="L1627" s="9">
        <v>2000</v>
      </c>
      <c r="M1627" s="9">
        <v>2000</v>
      </c>
      <c r="N1627" s="9">
        <f t="shared" si="151"/>
        <v>0</v>
      </c>
      <c r="O1627" s="9">
        <f t="shared" si="152"/>
        <v>0</v>
      </c>
      <c r="P1627" s="9">
        <f t="shared" si="153"/>
        <v>0</v>
      </c>
    </row>
    <row r="1628" spans="5:16">
      <c r="E1628" s="2">
        <f t="shared" si="154"/>
        <v>273.14999999999998</v>
      </c>
      <c r="F1628" s="2">
        <v>1603</v>
      </c>
      <c r="G1628" s="2">
        <f t="shared" si="155"/>
        <v>311.14999999999998</v>
      </c>
      <c r="H1628" s="9">
        <v>789</v>
      </c>
      <c r="I1628" s="9">
        <v>772</v>
      </c>
      <c r="J1628" s="78">
        <v>793.42149532710289</v>
      </c>
      <c r="K1628" s="9">
        <f t="shared" si="150"/>
        <v>775.92143727082703</v>
      </c>
      <c r="L1628" s="9">
        <v>2000</v>
      </c>
      <c r="M1628" s="9">
        <v>2000</v>
      </c>
      <c r="N1628" s="9">
        <f t="shared" si="151"/>
        <v>0</v>
      </c>
      <c r="O1628" s="9">
        <f t="shared" si="152"/>
        <v>0</v>
      </c>
      <c r="P1628" s="9">
        <f t="shared" si="153"/>
        <v>0</v>
      </c>
    </row>
    <row r="1629" spans="5:16">
      <c r="E1629" s="2">
        <f t="shared" si="154"/>
        <v>273.14999999999998</v>
      </c>
      <c r="F1629" s="2">
        <v>1604</v>
      </c>
      <c r="G1629" s="2">
        <f t="shared" si="155"/>
        <v>311.14999999999998</v>
      </c>
      <c r="H1629" s="9">
        <v>789</v>
      </c>
      <c r="I1629" s="9">
        <v>772</v>
      </c>
      <c r="J1629" s="78">
        <v>793.42149532710289</v>
      </c>
      <c r="K1629" s="9">
        <f t="shared" si="150"/>
        <v>775.92182405820085</v>
      </c>
      <c r="L1629" s="9">
        <v>2000</v>
      </c>
      <c r="M1629" s="9">
        <v>2000</v>
      </c>
      <c r="N1629" s="9">
        <f t="shared" si="151"/>
        <v>0</v>
      </c>
      <c r="O1629" s="9">
        <f t="shared" si="152"/>
        <v>0</v>
      </c>
      <c r="P1629" s="9">
        <f t="shared" si="153"/>
        <v>0</v>
      </c>
    </row>
    <row r="1630" spans="5:16">
      <c r="E1630" s="2">
        <f t="shared" si="154"/>
        <v>273.14999999999998</v>
      </c>
      <c r="F1630" s="2">
        <v>1605</v>
      </c>
      <c r="G1630" s="2">
        <f t="shared" si="155"/>
        <v>311.14999999999998</v>
      </c>
      <c r="H1630" s="9">
        <v>789</v>
      </c>
      <c r="I1630" s="9">
        <v>772</v>
      </c>
      <c r="J1630" s="78">
        <v>793.42149532710289</v>
      </c>
      <c r="K1630" s="9">
        <f t="shared" si="150"/>
        <v>775.92221024768878</v>
      </c>
      <c r="L1630" s="9">
        <v>2000</v>
      </c>
      <c r="M1630" s="9">
        <v>2000</v>
      </c>
      <c r="N1630" s="9">
        <f t="shared" si="151"/>
        <v>0</v>
      </c>
      <c r="O1630" s="9">
        <f t="shared" si="152"/>
        <v>0</v>
      </c>
      <c r="P1630" s="9">
        <f t="shared" si="153"/>
        <v>0</v>
      </c>
    </row>
    <row r="1631" spans="5:16">
      <c r="E1631" s="2">
        <f t="shared" si="154"/>
        <v>273.14999999999998</v>
      </c>
      <c r="F1631" s="2">
        <v>1606</v>
      </c>
      <c r="G1631" s="2">
        <f t="shared" si="155"/>
        <v>311.14999999999998</v>
      </c>
      <c r="H1631" s="9">
        <v>789</v>
      </c>
      <c r="I1631" s="9">
        <v>772</v>
      </c>
      <c r="J1631" s="78">
        <v>793.42149532710289</v>
      </c>
      <c r="K1631" s="9">
        <f t="shared" si="150"/>
        <v>775.92259584067585</v>
      </c>
      <c r="L1631" s="9">
        <v>2000</v>
      </c>
      <c r="M1631" s="9">
        <v>2000</v>
      </c>
      <c r="N1631" s="9">
        <f t="shared" si="151"/>
        <v>0</v>
      </c>
      <c r="O1631" s="9">
        <f t="shared" si="152"/>
        <v>0</v>
      </c>
      <c r="P1631" s="9">
        <f t="shared" si="153"/>
        <v>0</v>
      </c>
    </row>
    <row r="1632" spans="5:16">
      <c r="E1632" s="2">
        <f t="shared" si="154"/>
        <v>273.14999999999998</v>
      </c>
      <c r="F1632" s="2">
        <v>1607</v>
      </c>
      <c r="G1632" s="2">
        <f t="shared" si="155"/>
        <v>311.14999999999998</v>
      </c>
      <c r="H1632" s="9">
        <v>789</v>
      </c>
      <c r="I1632" s="9">
        <v>772</v>
      </c>
      <c r="J1632" s="78">
        <v>793.42149532710289</v>
      </c>
      <c r="K1632" s="9">
        <f t="shared" si="150"/>
        <v>775.92298083854325</v>
      </c>
      <c r="L1632" s="9">
        <v>2000</v>
      </c>
      <c r="M1632" s="9">
        <v>2000</v>
      </c>
      <c r="N1632" s="9">
        <f t="shared" si="151"/>
        <v>0</v>
      </c>
      <c r="O1632" s="9">
        <f t="shared" si="152"/>
        <v>0</v>
      </c>
      <c r="P1632" s="9">
        <f t="shared" si="153"/>
        <v>0</v>
      </c>
    </row>
    <row r="1633" spans="5:16">
      <c r="E1633" s="2">
        <f t="shared" si="154"/>
        <v>273.14999999999998</v>
      </c>
      <c r="F1633" s="2">
        <v>1608</v>
      </c>
      <c r="G1633" s="2">
        <f t="shared" si="155"/>
        <v>311.14999999999998</v>
      </c>
      <c r="H1633" s="9">
        <v>789</v>
      </c>
      <c r="I1633" s="9">
        <v>772</v>
      </c>
      <c r="J1633" s="78">
        <v>793.42149532710289</v>
      </c>
      <c r="K1633" s="9">
        <f t="shared" si="150"/>
        <v>775.9233652426675</v>
      </c>
      <c r="L1633" s="9">
        <v>2000</v>
      </c>
      <c r="M1633" s="9">
        <v>2000</v>
      </c>
      <c r="N1633" s="9">
        <f t="shared" si="151"/>
        <v>0</v>
      </c>
      <c r="O1633" s="9">
        <f t="shared" si="152"/>
        <v>0</v>
      </c>
      <c r="P1633" s="9">
        <f t="shared" si="153"/>
        <v>0</v>
      </c>
    </row>
    <row r="1634" spans="5:16">
      <c r="E1634" s="2">
        <f t="shared" si="154"/>
        <v>273.14999999999998</v>
      </c>
      <c r="F1634" s="2">
        <v>1609</v>
      </c>
      <c r="G1634" s="2">
        <f t="shared" si="155"/>
        <v>311.14999999999998</v>
      </c>
      <c r="H1634" s="9">
        <v>789</v>
      </c>
      <c r="I1634" s="9">
        <v>772</v>
      </c>
      <c r="J1634" s="78">
        <v>793.42149532710289</v>
      </c>
      <c r="K1634" s="9">
        <f t="shared" si="150"/>
        <v>775.92374905442114</v>
      </c>
      <c r="L1634" s="9">
        <v>2000</v>
      </c>
      <c r="M1634" s="9">
        <v>2000</v>
      </c>
      <c r="N1634" s="9">
        <f t="shared" si="151"/>
        <v>0</v>
      </c>
      <c r="O1634" s="9">
        <f t="shared" si="152"/>
        <v>0</v>
      </c>
      <c r="P1634" s="9">
        <f t="shared" si="153"/>
        <v>0</v>
      </c>
    </row>
    <row r="1635" spans="5:16">
      <c r="E1635" s="2">
        <f t="shared" si="154"/>
        <v>273.14999999999998</v>
      </c>
      <c r="F1635" s="2">
        <v>1610</v>
      </c>
      <c r="G1635" s="2">
        <f t="shared" si="155"/>
        <v>311.14999999999998</v>
      </c>
      <c r="H1635" s="9">
        <v>789</v>
      </c>
      <c r="I1635" s="9">
        <v>772</v>
      </c>
      <c r="J1635" s="78">
        <v>793.42149532710289</v>
      </c>
      <c r="K1635" s="9">
        <f t="shared" si="150"/>
        <v>775.92413227517238</v>
      </c>
      <c r="L1635" s="9">
        <v>2000</v>
      </c>
      <c r="M1635" s="9">
        <v>2000</v>
      </c>
      <c r="N1635" s="9">
        <f t="shared" si="151"/>
        <v>0</v>
      </c>
      <c r="O1635" s="9">
        <f t="shared" si="152"/>
        <v>0</v>
      </c>
      <c r="P1635" s="9">
        <f t="shared" si="153"/>
        <v>0</v>
      </c>
    </row>
    <row r="1636" spans="5:16">
      <c r="E1636" s="2">
        <f t="shared" si="154"/>
        <v>273.14999999999998</v>
      </c>
      <c r="F1636" s="2">
        <v>1611</v>
      </c>
      <c r="G1636" s="2">
        <f t="shared" si="155"/>
        <v>311.14999999999998</v>
      </c>
      <c r="H1636" s="9">
        <v>789</v>
      </c>
      <c r="I1636" s="9">
        <v>772</v>
      </c>
      <c r="J1636" s="78">
        <v>793.42149532710289</v>
      </c>
      <c r="K1636" s="9">
        <f t="shared" si="150"/>
        <v>775.92451490628514</v>
      </c>
      <c r="L1636" s="9">
        <v>2000</v>
      </c>
      <c r="M1636" s="9">
        <v>2000</v>
      </c>
      <c r="N1636" s="9">
        <f t="shared" si="151"/>
        <v>0</v>
      </c>
      <c r="O1636" s="9">
        <f t="shared" si="152"/>
        <v>0</v>
      </c>
      <c r="P1636" s="9">
        <f t="shared" si="153"/>
        <v>0</v>
      </c>
    </row>
    <row r="1637" spans="5:16">
      <c r="E1637" s="2">
        <f t="shared" si="154"/>
        <v>273.14999999999998</v>
      </c>
      <c r="F1637" s="2">
        <v>1612</v>
      </c>
      <c r="G1637" s="2">
        <f t="shared" si="155"/>
        <v>311.14999999999998</v>
      </c>
      <c r="H1637" s="9">
        <v>789</v>
      </c>
      <c r="I1637" s="9">
        <v>772</v>
      </c>
      <c r="J1637" s="78">
        <v>793.42149532710289</v>
      </c>
      <c r="K1637" s="9">
        <f t="shared" si="150"/>
        <v>775.92489694911922</v>
      </c>
      <c r="L1637" s="9">
        <v>2000</v>
      </c>
      <c r="M1637" s="9">
        <v>2000</v>
      </c>
      <c r="N1637" s="9">
        <f t="shared" si="151"/>
        <v>0</v>
      </c>
      <c r="O1637" s="9">
        <f t="shared" si="152"/>
        <v>0</v>
      </c>
      <c r="P1637" s="9">
        <f t="shared" si="153"/>
        <v>0</v>
      </c>
    </row>
    <row r="1638" spans="5:16">
      <c r="E1638" s="2">
        <f t="shared" si="154"/>
        <v>273.14999999999998</v>
      </c>
      <c r="F1638" s="2">
        <v>1613</v>
      </c>
      <c r="G1638" s="2">
        <f t="shared" si="155"/>
        <v>311.14999999999998</v>
      </c>
      <c r="H1638" s="9">
        <v>789</v>
      </c>
      <c r="I1638" s="9">
        <v>772</v>
      </c>
      <c r="J1638" s="78">
        <v>793.42149532710289</v>
      </c>
      <c r="K1638" s="9">
        <f t="shared" si="150"/>
        <v>775.92527840503044</v>
      </c>
      <c r="L1638" s="9">
        <v>2000</v>
      </c>
      <c r="M1638" s="9">
        <v>2000</v>
      </c>
      <c r="N1638" s="9">
        <f t="shared" si="151"/>
        <v>0</v>
      </c>
      <c r="O1638" s="9">
        <f t="shared" si="152"/>
        <v>0</v>
      </c>
      <c r="P1638" s="9">
        <f t="shared" si="153"/>
        <v>0</v>
      </c>
    </row>
    <row r="1639" spans="5:16">
      <c r="E1639" s="2">
        <f t="shared" si="154"/>
        <v>273.14999999999998</v>
      </c>
      <c r="F1639" s="2">
        <v>1614</v>
      </c>
      <c r="G1639" s="2">
        <f t="shared" si="155"/>
        <v>311.14999999999998</v>
      </c>
      <c r="H1639" s="9">
        <v>789</v>
      </c>
      <c r="I1639" s="9">
        <v>772</v>
      </c>
      <c r="J1639" s="78">
        <v>793.42149532710289</v>
      </c>
      <c r="K1639" s="9">
        <f t="shared" si="150"/>
        <v>775.92565927537021</v>
      </c>
      <c r="L1639" s="9">
        <v>2000</v>
      </c>
      <c r="M1639" s="9">
        <v>2000</v>
      </c>
      <c r="N1639" s="9">
        <f t="shared" si="151"/>
        <v>0</v>
      </c>
      <c r="O1639" s="9">
        <f t="shared" si="152"/>
        <v>0</v>
      </c>
      <c r="P1639" s="9">
        <f t="shared" si="153"/>
        <v>0</v>
      </c>
    </row>
    <row r="1640" spans="5:16">
      <c r="E1640" s="2">
        <f t="shared" si="154"/>
        <v>273.14999999999998</v>
      </c>
      <c r="F1640" s="2">
        <v>1615</v>
      </c>
      <c r="G1640" s="2">
        <f t="shared" si="155"/>
        <v>311.14999999999998</v>
      </c>
      <c r="H1640" s="9">
        <v>789</v>
      </c>
      <c r="I1640" s="9">
        <v>772</v>
      </c>
      <c r="J1640" s="78">
        <v>793.42149532710289</v>
      </c>
      <c r="K1640" s="9">
        <f t="shared" si="150"/>
        <v>775.92603956148571</v>
      </c>
      <c r="L1640" s="9">
        <v>2000</v>
      </c>
      <c r="M1640" s="9">
        <v>2000</v>
      </c>
      <c r="N1640" s="9">
        <f t="shared" si="151"/>
        <v>0</v>
      </c>
      <c r="O1640" s="9">
        <f t="shared" si="152"/>
        <v>0</v>
      </c>
      <c r="P1640" s="9">
        <f t="shared" si="153"/>
        <v>0</v>
      </c>
    </row>
    <row r="1641" spans="5:16">
      <c r="E1641" s="2">
        <f t="shared" si="154"/>
        <v>273.14999999999998</v>
      </c>
      <c r="F1641" s="2">
        <v>1616</v>
      </c>
      <c r="G1641" s="2">
        <f t="shared" si="155"/>
        <v>311.14999999999998</v>
      </c>
      <c r="H1641" s="9">
        <v>789</v>
      </c>
      <c r="I1641" s="9">
        <v>772</v>
      </c>
      <c r="J1641" s="78">
        <v>793.42149532710289</v>
      </c>
      <c r="K1641" s="9">
        <f t="shared" si="150"/>
        <v>775.92641926472027</v>
      </c>
      <c r="L1641" s="9">
        <v>2000</v>
      </c>
      <c r="M1641" s="9">
        <v>2000</v>
      </c>
      <c r="N1641" s="9">
        <f t="shared" si="151"/>
        <v>0</v>
      </c>
      <c r="O1641" s="9">
        <f t="shared" si="152"/>
        <v>0</v>
      </c>
      <c r="P1641" s="9">
        <f t="shared" si="153"/>
        <v>0</v>
      </c>
    </row>
    <row r="1642" spans="5:16">
      <c r="E1642" s="2">
        <f t="shared" si="154"/>
        <v>273.14999999999998</v>
      </c>
      <c r="F1642" s="2">
        <v>1617</v>
      </c>
      <c r="G1642" s="2">
        <f t="shared" si="155"/>
        <v>311.14999999999998</v>
      </c>
      <c r="H1642" s="9">
        <v>789</v>
      </c>
      <c r="I1642" s="9">
        <v>772</v>
      </c>
      <c r="J1642" s="78">
        <v>793.42149532710289</v>
      </c>
      <c r="K1642" s="9">
        <f t="shared" si="150"/>
        <v>775.92679838641288</v>
      </c>
      <c r="L1642" s="9">
        <v>2000</v>
      </c>
      <c r="M1642" s="9">
        <v>2000</v>
      </c>
      <c r="N1642" s="9">
        <f t="shared" si="151"/>
        <v>0</v>
      </c>
      <c r="O1642" s="9">
        <f t="shared" si="152"/>
        <v>0</v>
      </c>
      <c r="P1642" s="9">
        <f t="shared" si="153"/>
        <v>0</v>
      </c>
    </row>
    <row r="1643" spans="5:16">
      <c r="E1643" s="2">
        <f t="shared" si="154"/>
        <v>273.14999999999998</v>
      </c>
      <c r="F1643" s="2">
        <v>1618</v>
      </c>
      <c r="G1643" s="2">
        <f t="shared" si="155"/>
        <v>311.14999999999998</v>
      </c>
      <c r="H1643" s="9">
        <v>789</v>
      </c>
      <c r="I1643" s="9">
        <v>772</v>
      </c>
      <c r="J1643" s="78">
        <v>793.42149532710289</v>
      </c>
      <c r="K1643" s="9">
        <f t="shared" si="150"/>
        <v>775.9271769278987</v>
      </c>
      <c r="L1643" s="9">
        <v>2000</v>
      </c>
      <c r="M1643" s="9">
        <v>2000</v>
      </c>
      <c r="N1643" s="9">
        <f t="shared" si="151"/>
        <v>0</v>
      </c>
      <c r="O1643" s="9">
        <f t="shared" si="152"/>
        <v>0</v>
      </c>
      <c r="P1643" s="9">
        <f t="shared" si="153"/>
        <v>0</v>
      </c>
    </row>
    <row r="1644" spans="5:16">
      <c r="E1644" s="2">
        <f t="shared" si="154"/>
        <v>273.14999999999998</v>
      </c>
      <c r="F1644" s="2">
        <v>1619</v>
      </c>
      <c r="G1644" s="2">
        <f t="shared" si="155"/>
        <v>311.14999999999998</v>
      </c>
      <c r="H1644" s="9">
        <v>789</v>
      </c>
      <c r="I1644" s="9">
        <v>772</v>
      </c>
      <c r="J1644" s="78">
        <v>793.42149532710289</v>
      </c>
      <c r="K1644" s="9">
        <f t="shared" si="150"/>
        <v>775.92755489050853</v>
      </c>
      <c r="L1644" s="9">
        <v>2000</v>
      </c>
      <c r="M1644" s="9">
        <v>2000</v>
      </c>
      <c r="N1644" s="9">
        <f t="shared" si="151"/>
        <v>0</v>
      </c>
      <c r="O1644" s="9">
        <f t="shared" si="152"/>
        <v>0</v>
      </c>
      <c r="P1644" s="9">
        <f t="shared" si="153"/>
        <v>0</v>
      </c>
    </row>
    <row r="1645" spans="5:16">
      <c r="E1645" s="2">
        <f t="shared" si="154"/>
        <v>273.14999999999998</v>
      </c>
      <c r="F1645" s="2">
        <v>1620</v>
      </c>
      <c r="G1645" s="2">
        <f t="shared" si="155"/>
        <v>311.14999999999998</v>
      </c>
      <c r="H1645" s="9">
        <v>789</v>
      </c>
      <c r="I1645" s="9">
        <v>772</v>
      </c>
      <c r="J1645" s="78">
        <v>793.42149532710289</v>
      </c>
      <c r="K1645" s="9">
        <f t="shared" si="150"/>
        <v>775.92793227556911</v>
      </c>
      <c r="L1645" s="9">
        <v>2000</v>
      </c>
      <c r="M1645" s="9">
        <v>2000</v>
      </c>
      <c r="N1645" s="9">
        <f t="shared" si="151"/>
        <v>0</v>
      </c>
      <c r="O1645" s="9">
        <f t="shared" si="152"/>
        <v>0</v>
      </c>
      <c r="P1645" s="9">
        <f t="shared" si="153"/>
        <v>0</v>
      </c>
    </row>
    <row r="1646" spans="5:16">
      <c r="E1646" s="2">
        <f t="shared" si="154"/>
        <v>273.14999999999998</v>
      </c>
      <c r="F1646" s="2">
        <v>1621</v>
      </c>
      <c r="G1646" s="2">
        <f t="shared" si="155"/>
        <v>311.14999999999998</v>
      </c>
      <c r="H1646" s="9">
        <v>789</v>
      </c>
      <c r="I1646" s="9">
        <v>772</v>
      </c>
      <c r="J1646" s="78">
        <v>793.42149532710289</v>
      </c>
      <c r="K1646" s="9">
        <f t="shared" si="150"/>
        <v>775.92830908440339</v>
      </c>
      <c r="L1646" s="9">
        <v>2000</v>
      </c>
      <c r="M1646" s="9">
        <v>2000</v>
      </c>
      <c r="N1646" s="9">
        <f t="shared" si="151"/>
        <v>0</v>
      </c>
      <c r="O1646" s="9">
        <f t="shared" si="152"/>
        <v>0</v>
      </c>
      <c r="P1646" s="9">
        <f t="shared" si="153"/>
        <v>0</v>
      </c>
    </row>
    <row r="1647" spans="5:16">
      <c r="E1647" s="2">
        <f t="shared" si="154"/>
        <v>273.14999999999998</v>
      </c>
      <c r="F1647" s="2">
        <v>1622</v>
      </c>
      <c r="G1647" s="2">
        <f t="shared" si="155"/>
        <v>311.14999999999998</v>
      </c>
      <c r="H1647" s="9">
        <v>789</v>
      </c>
      <c r="I1647" s="9">
        <v>772</v>
      </c>
      <c r="J1647" s="78">
        <v>793.42149532710289</v>
      </c>
      <c r="K1647" s="9">
        <f t="shared" si="150"/>
        <v>775.92868531832994</v>
      </c>
      <c r="L1647" s="9">
        <v>2000</v>
      </c>
      <c r="M1647" s="9">
        <v>2000</v>
      </c>
      <c r="N1647" s="9">
        <f t="shared" si="151"/>
        <v>0</v>
      </c>
      <c r="O1647" s="9">
        <f t="shared" si="152"/>
        <v>0</v>
      </c>
      <c r="P1647" s="9">
        <f t="shared" si="153"/>
        <v>0</v>
      </c>
    </row>
    <row r="1648" spans="5:16">
      <c r="E1648" s="2">
        <f t="shared" si="154"/>
        <v>273.14999999999998</v>
      </c>
      <c r="F1648" s="2">
        <v>1623</v>
      </c>
      <c r="G1648" s="2">
        <f t="shared" si="155"/>
        <v>311.14999999999998</v>
      </c>
      <c r="H1648" s="9">
        <v>789</v>
      </c>
      <c r="I1648" s="9">
        <v>772</v>
      </c>
      <c r="J1648" s="78">
        <v>793.42149532710289</v>
      </c>
      <c r="K1648" s="9">
        <f t="shared" si="150"/>
        <v>775.92906097866364</v>
      </c>
      <c r="L1648" s="9">
        <v>2000</v>
      </c>
      <c r="M1648" s="9">
        <v>2000</v>
      </c>
      <c r="N1648" s="9">
        <f t="shared" si="151"/>
        <v>0</v>
      </c>
      <c r="O1648" s="9">
        <f t="shared" si="152"/>
        <v>0</v>
      </c>
      <c r="P1648" s="9">
        <f t="shared" si="153"/>
        <v>0</v>
      </c>
    </row>
    <row r="1649" spans="5:16">
      <c r="E1649" s="2">
        <f t="shared" si="154"/>
        <v>273.14999999999998</v>
      </c>
      <c r="F1649" s="2">
        <v>1624</v>
      </c>
      <c r="G1649" s="2">
        <f t="shared" si="155"/>
        <v>311.14999999999998</v>
      </c>
      <c r="H1649" s="9">
        <v>789</v>
      </c>
      <c r="I1649" s="9">
        <v>772</v>
      </c>
      <c r="J1649" s="78">
        <v>793.42149532710289</v>
      </c>
      <c r="K1649" s="9">
        <f t="shared" si="150"/>
        <v>775.9294360667152</v>
      </c>
      <c r="L1649" s="9">
        <v>2000</v>
      </c>
      <c r="M1649" s="9">
        <v>2000</v>
      </c>
      <c r="N1649" s="9">
        <f t="shared" si="151"/>
        <v>0</v>
      </c>
      <c r="O1649" s="9">
        <f t="shared" si="152"/>
        <v>0</v>
      </c>
      <c r="P1649" s="9">
        <f t="shared" si="153"/>
        <v>0</v>
      </c>
    </row>
    <row r="1650" spans="5:16">
      <c r="E1650" s="2">
        <f t="shared" si="154"/>
        <v>273.14999999999998</v>
      </c>
      <c r="F1650" s="2">
        <v>1625</v>
      </c>
      <c r="G1650" s="2">
        <f t="shared" si="155"/>
        <v>311.14999999999998</v>
      </c>
      <c r="H1650" s="9">
        <v>789</v>
      </c>
      <c r="I1650" s="9">
        <v>772</v>
      </c>
      <c r="J1650" s="78">
        <v>793.42149532710289</v>
      </c>
      <c r="K1650" s="9">
        <f t="shared" si="150"/>
        <v>775.92981058379121</v>
      </c>
      <c r="L1650" s="9">
        <v>2000</v>
      </c>
      <c r="M1650" s="9">
        <v>2000</v>
      </c>
      <c r="N1650" s="9">
        <f t="shared" si="151"/>
        <v>0</v>
      </c>
      <c r="O1650" s="9">
        <f t="shared" si="152"/>
        <v>0</v>
      </c>
      <c r="P1650" s="9">
        <f t="shared" si="153"/>
        <v>0</v>
      </c>
    </row>
    <row r="1651" spans="5:16">
      <c r="E1651" s="2">
        <f t="shared" si="154"/>
        <v>273.14999999999998</v>
      </c>
      <c r="F1651" s="2">
        <v>1626</v>
      </c>
      <c r="G1651" s="2">
        <f t="shared" si="155"/>
        <v>311.14999999999998</v>
      </c>
      <c r="H1651" s="9">
        <v>789</v>
      </c>
      <c r="I1651" s="9">
        <v>772</v>
      </c>
      <c r="J1651" s="78">
        <v>793.42149532710289</v>
      </c>
      <c r="K1651" s="9">
        <f t="shared" si="150"/>
        <v>775.93018453119464</v>
      </c>
      <c r="L1651" s="9">
        <v>2000</v>
      </c>
      <c r="M1651" s="9">
        <v>2000</v>
      </c>
      <c r="N1651" s="9">
        <f t="shared" si="151"/>
        <v>0</v>
      </c>
      <c r="O1651" s="9">
        <f t="shared" si="152"/>
        <v>0</v>
      </c>
      <c r="P1651" s="9">
        <f t="shared" si="153"/>
        <v>0</v>
      </c>
    </row>
    <row r="1652" spans="5:16">
      <c r="E1652" s="2">
        <f t="shared" si="154"/>
        <v>273.14999999999998</v>
      </c>
      <c r="F1652" s="2">
        <v>1627</v>
      </c>
      <c r="G1652" s="2">
        <f t="shared" si="155"/>
        <v>311.14999999999998</v>
      </c>
      <c r="H1652" s="9">
        <v>789</v>
      </c>
      <c r="I1652" s="9">
        <v>772</v>
      </c>
      <c r="J1652" s="78">
        <v>793.42149532710289</v>
      </c>
      <c r="K1652" s="9">
        <f t="shared" si="150"/>
        <v>775.93055791022402</v>
      </c>
      <c r="L1652" s="9">
        <v>2000</v>
      </c>
      <c r="M1652" s="9">
        <v>2000</v>
      </c>
      <c r="N1652" s="9">
        <f t="shared" si="151"/>
        <v>0</v>
      </c>
      <c r="O1652" s="9">
        <f t="shared" si="152"/>
        <v>0</v>
      </c>
      <c r="P1652" s="9">
        <f t="shared" si="153"/>
        <v>0</v>
      </c>
    </row>
    <row r="1653" spans="5:16">
      <c r="E1653" s="2">
        <f t="shared" si="154"/>
        <v>273.14999999999998</v>
      </c>
      <c r="F1653" s="2">
        <v>1628</v>
      </c>
      <c r="G1653" s="2">
        <f t="shared" si="155"/>
        <v>311.14999999999998</v>
      </c>
      <c r="H1653" s="9">
        <v>789</v>
      </c>
      <c r="I1653" s="9">
        <v>772</v>
      </c>
      <c r="J1653" s="78">
        <v>793.42149532710289</v>
      </c>
      <c r="K1653" s="9">
        <f t="shared" si="150"/>
        <v>775.93093072217448</v>
      </c>
      <c r="L1653" s="9">
        <v>2000</v>
      </c>
      <c r="M1653" s="9">
        <v>2000</v>
      </c>
      <c r="N1653" s="9">
        <f t="shared" si="151"/>
        <v>0</v>
      </c>
      <c r="O1653" s="9">
        <f t="shared" si="152"/>
        <v>0</v>
      </c>
      <c r="P1653" s="9">
        <f t="shared" si="153"/>
        <v>0</v>
      </c>
    </row>
    <row r="1654" spans="5:16">
      <c r="E1654" s="2">
        <f t="shared" si="154"/>
        <v>273.14999999999998</v>
      </c>
      <c r="F1654" s="2">
        <v>1629</v>
      </c>
      <c r="G1654" s="2">
        <f t="shared" si="155"/>
        <v>311.14999999999998</v>
      </c>
      <c r="H1654" s="9">
        <v>789</v>
      </c>
      <c r="I1654" s="9">
        <v>772</v>
      </c>
      <c r="J1654" s="78">
        <v>793.42149532710289</v>
      </c>
      <c r="K1654" s="9">
        <f t="shared" si="150"/>
        <v>775.93130296833669</v>
      </c>
      <c r="L1654" s="9">
        <v>2000</v>
      </c>
      <c r="M1654" s="9">
        <v>2000</v>
      </c>
      <c r="N1654" s="9">
        <f t="shared" si="151"/>
        <v>0</v>
      </c>
      <c r="O1654" s="9">
        <f t="shared" si="152"/>
        <v>0</v>
      </c>
      <c r="P1654" s="9">
        <f t="shared" si="153"/>
        <v>0</v>
      </c>
    </row>
    <row r="1655" spans="5:16">
      <c r="E1655" s="2">
        <f t="shared" si="154"/>
        <v>273.14999999999998</v>
      </c>
      <c r="F1655" s="2">
        <v>1630</v>
      </c>
      <c r="G1655" s="2">
        <f t="shared" si="155"/>
        <v>311.14999999999998</v>
      </c>
      <c r="H1655" s="9">
        <v>789</v>
      </c>
      <c r="I1655" s="9">
        <v>772</v>
      </c>
      <c r="J1655" s="78">
        <v>793.42149532710289</v>
      </c>
      <c r="K1655" s="9">
        <f t="shared" si="150"/>
        <v>775.93167464999783</v>
      </c>
      <c r="L1655" s="9">
        <v>2000</v>
      </c>
      <c r="M1655" s="9">
        <v>2000</v>
      </c>
      <c r="N1655" s="9">
        <f t="shared" si="151"/>
        <v>0</v>
      </c>
      <c r="O1655" s="9">
        <f t="shared" si="152"/>
        <v>0</v>
      </c>
      <c r="P1655" s="9">
        <f t="shared" si="153"/>
        <v>0</v>
      </c>
    </row>
    <row r="1656" spans="5:16">
      <c r="E1656" s="2">
        <f t="shared" si="154"/>
        <v>273.14999999999998</v>
      </c>
      <c r="F1656" s="2">
        <v>1631</v>
      </c>
      <c r="G1656" s="2">
        <f t="shared" si="155"/>
        <v>311.14999999999998</v>
      </c>
      <c r="H1656" s="9">
        <v>789</v>
      </c>
      <c r="I1656" s="9">
        <v>772</v>
      </c>
      <c r="J1656" s="78">
        <v>793.42149532710289</v>
      </c>
      <c r="K1656" s="9">
        <f t="shared" si="150"/>
        <v>775.93204576844096</v>
      </c>
      <c r="L1656" s="9">
        <v>2000</v>
      </c>
      <c r="M1656" s="9">
        <v>2000</v>
      </c>
      <c r="N1656" s="9">
        <f t="shared" si="151"/>
        <v>0</v>
      </c>
      <c r="O1656" s="9">
        <f t="shared" si="152"/>
        <v>0</v>
      </c>
      <c r="P1656" s="9">
        <f t="shared" si="153"/>
        <v>0</v>
      </c>
    </row>
    <row r="1657" spans="5:16">
      <c r="E1657" s="2">
        <f t="shared" si="154"/>
        <v>273.14999999999998</v>
      </c>
      <c r="F1657" s="2">
        <v>1632</v>
      </c>
      <c r="G1657" s="2">
        <f t="shared" si="155"/>
        <v>311.14999999999998</v>
      </c>
      <c r="H1657" s="9">
        <v>789</v>
      </c>
      <c r="I1657" s="9">
        <v>772</v>
      </c>
      <c r="J1657" s="78">
        <v>793.42149532710289</v>
      </c>
      <c r="K1657" s="9">
        <f t="shared" si="150"/>
        <v>775.93241632494517</v>
      </c>
      <c r="L1657" s="9">
        <v>2000</v>
      </c>
      <c r="M1657" s="9">
        <v>2000</v>
      </c>
      <c r="N1657" s="9">
        <f t="shared" si="151"/>
        <v>0</v>
      </c>
      <c r="O1657" s="9">
        <f t="shared" si="152"/>
        <v>0</v>
      </c>
      <c r="P1657" s="9">
        <f t="shared" si="153"/>
        <v>0</v>
      </c>
    </row>
    <row r="1658" spans="5:16">
      <c r="E1658" s="2">
        <f t="shared" si="154"/>
        <v>273.14999999999998</v>
      </c>
      <c r="F1658" s="2">
        <v>1633</v>
      </c>
      <c r="G1658" s="2">
        <f t="shared" si="155"/>
        <v>311.14999999999998</v>
      </c>
      <c r="H1658" s="9">
        <v>789</v>
      </c>
      <c r="I1658" s="9">
        <v>772</v>
      </c>
      <c r="J1658" s="78">
        <v>793.42149532710289</v>
      </c>
      <c r="K1658" s="9">
        <f t="shared" ref="K1658:K1721" si="156">J1658+((I1658-H1658)*((E1658-F1658)/(G1658-F1658)))</f>
        <v>775.93278632078602</v>
      </c>
      <c r="L1658" s="9">
        <v>2000</v>
      </c>
      <c r="M1658" s="9">
        <v>2000</v>
      </c>
      <c r="N1658" s="9">
        <f t="shared" ref="N1658:N1721" si="157">C1658*(SQRT(K1658/I1658))*(H1658/J1658)*(L1658/M1658)</f>
        <v>0</v>
      </c>
      <c r="O1658" s="9">
        <f t="shared" ref="O1658:O1721" si="158">N1658*J1658/24</f>
        <v>0</v>
      </c>
      <c r="P1658" s="9">
        <f t="shared" ref="P1658:P1721" si="159">N1658/159</f>
        <v>0</v>
      </c>
    </row>
    <row r="1659" spans="5:16">
      <c r="E1659" s="2">
        <f t="shared" si="154"/>
        <v>273.14999999999998</v>
      </c>
      <c r="F1659" s="2">
        <v>1634</v>
      </c>
      <c r="G1659" s="2">
        <f t="shared" si="155"/>
        <v>311.14999999999998</v>
      </c>
      <c r="H1659" s="9">
        <v>789</v>
      </c>
      <c r="I1659" s="9">
        <v>772</v>
      </c>
      <c r="J1659" s="78">
        <v>793.42149532710289</v>
      </c>
      <c r="K1659" s="9">
        <f t="shared" si="156"/>
        <v>775.93315575723477</v>
      </c>
      <c r="L1659" s="9">
        <v>2000</v>
      </c>
      <c r="M1659" s="9">
        <v>2000</v>
      </c>
      <c r="N1659" s="9">
        <f t="shared" si="157"/>
        <v>0</v>
      </c>
      <c r="O1659" s="9">
        <f t="shared" si="158"/>
        <v>0</v>
      </c>
      <c r="P1659" s="9">
        <f t="shared" si="159"/>
        <v>0</v>
      </c>
    </row>
    <row r="1660" spans="5:16">
      <c r="E1660" s="2">
        <f t="shared" si="154"/>
        <v>273.14999999999998</v>
      </c>
      <c r="F1660" s="2">
        <v>1635</v>
      </c>
      <c r="G1660" s="2">
        <f t="shared" si="155"/>
        <v>311.14999999999998</v>
      </c>
      <c r="H1660" s="9">
        <v>789</v>
      </c>
      <c r="I1660" s="9">
        <v>772</v>
      </c>
      <c r="J1660" s="78">
        <v>793.42149532710289</v>
      </c>
      <c r="K1660" s="9">
        <f t="shared" si="156"/>
        <v>775.93352463555925</v>
      </c>
      <c r="L1660" s="9">
        <v>2000</v>
      </c>
      <c r="M1660" s="9">
        <v>2000</v>
      </c>
      <c r="N1660" s="9">
        <f t="shared" si="157"/>
        <v>0</v>
      </c>
      <c r="O1660" s="9">
        <f t="shared" si="158"/>
        <v>0</v>
      </c>
      <c r="P1660" s="9">
        <f t="shared" si="159"/>
        <v>0</v>
      </c>
    </row>
    <row r="1661" spans="5:16">
      <c r="E1661" s="2">
        <f t="shared" si="154"/>
        <v>273.14999999999998</v>
      </c>
      <c r="F1661" s="2">
        <v>1636</v>
      </c>
      <c r="G1661" s="2">
        <f t="shared" si="155"/>
        <v>311.14999999999998</v>
      </c>
      <c r="H1661" s="9">
        <v>789</v>
      </c>
      <c r="I1661" s="9">
        <v>772</v>
      </c>
      <c r="J1661" s="78">
        <v>793.42149532710289</v>
      </c>
      <c r="K1661" s="9">
        <f t="shared" si="156"/>
        <v>775.9338929570232</v>
      </c>
      <c r="L1661" s="9">
        <v>2000</v>
      </c>
      <c r="M1661" s="9">
        <v>2000</v>
      </c>
      <c r="N1661" s="9">
        <f t="shared" si="157"/>
        <v>0</v>
      </c>
      <c r="O1661" s="9">
        <f t="shared" si="158"/>
        <v>0</v>
      </c>
      <c r="P1661" s="9">
        <f t="shared" si="159"/>
        <v>0</v>
      </c>
    </row>
    <row r="1662" spans="5:16">
      <c r="E1662" s="2">
        <f t="shared" si="154"/>
        <v>273.14999999999998</v>
      </c>
      <c r="F1662" s="2">
        <v>1637</v>
      </c>
      <c r="G1662" s="2">
        <f t="shared" si="155"/>
        <v>311.14999999999998</v>
      </c>
      <c r="H1662" s="9">
        <v>789</v>
      </c>
      <c r="I1662" s="9">
        <v>772</v>
      </c>
      <c r="J1662" s="78">
        <v>793.42149532710289</v>
      </c>
      <c r="K1662" s="9">
        <f t="shared" si="156"/>
        <v>775.93426072288673</v>
      </c>
      <c r="L1662" s="9">
        <v>2000</v>
      </c>
      <c r="M1662" s="9">
        <v>2000</v>
      </c>
      <c r="N1662" s="9">
        <f t="shared" si="157"/>
        <v>0</v>
      </c>
      <c r="O1662" s="9">
        <f t="shared" si="158"/>
        <v>0</v>
      </c>
      <c r="P1662" s="9">
        <f t="shared" si="159"/>
        <v>0</v>
      </c>
    </row>
    <row r="1663" spans="5:16">
      <c r="E1663" s="2">
        <f t="shared" si="154"/>
        <v>273.14999999999998</v>
      </c>
      <c r="F1663" s="2">
        <v>1638</v>
      </c>
      <c r="G1663" s="2">
        <f t="shared" si="155"/>
        <v>311.14999999999998</v>
      </c>
      <c r="H1663" s="9">
        <v>789</v>
      </c>
      <c r="I1663" s="9">
        <v>772</v>
      </c>
      <c r="J1663" s="78">
        <v>793.42149532710289</v>
      </c>
      <c r="K1663" s="9">
        <f t="shared" si="156"/>
        <v>775.93462793440585</v>
      </c>
      <c r="L1663" s="9">
        <v>2000</v>
      </c>
      <c r="M1663" s="9">
        <v>2000</v>
      </c>
      <c r="N1663" s="9">
        <f t="shared" si="157"/>
        <v>0</v>
      </c>
      <c r="O1663" s="9">
        <f t="shared" si="158"/>
        <v>0</v>
      </c>
      <c r="P1663" s="9">
        <f t="shared" si="159"/>
        <v>0</v>
      </c>
    </row>
    <row r="1664" spans="5:16">
      <c r="E1664" s="2">
        <f t="shared" si="154"/>
        <v>273.14999999999998</v>
      </c>
      <c r="F1664" s="2">
        <v>1639</v>
      </c>
      <c r="G1664" s="2">
        <f t="shared" si="155"/>
        <v>311.14999999999998</v>
      </c>
      <c r="H1664" s="9">
        <v>789</v>
      </c>
      <c r="I1664" s="9">
        <v>772</v>
      </c>
      <c r="J1664" s="78">
        <v>793.42149532710289</v>
      </c>
      <c r="K1664" s="9">
        <f t="shared" si="156"/>
        <v>775.93499459283316</v>
      </c>
      <c r="L1664" s="9">
        <v>2000</v>
      </c>
      <c r="M1664" s="9">
        <v>2000</v>
      </c>
      <c r="N1664" s="9">
        <f t="shared" si="157"/>
        <v>0</v>
      </c>
      <c r="O1664" s="9">
        <f t="shared" si="158"/>
        <v>0</v>
      </c>
      <c r="P1664" s="9">
        <f t="shared" si="159"/>
        <v>0</v>
      </c>
    </row>
    <row r="1665" spans="5:16">
      <c r="E1665" s="2">
        <f t="shared" si="154"/>
        <v>273.14999999999998</v>
      </c>
      <c r="F1665" s="2">
        <v>1640</v>
      </c>
      <c r="G1665" s="2">
        <f t="shared" si="155"/>
        <v>311.14999999999998</v>
      </c>
      <c r="H1665" s="9">
        <v>789</v>
      </c>
      <c r="I1665" s="9">
        <v>772</v>
      </c>
      <c r="J1665" s="78">
        <v>793.42149532710289</v>
      </c>
      <c r="K1665" s="9">
        <f t="shared" si="156"/>
        <v>775.93536069941729</v>
      </c>
      <c r="L1665" s="9">
        <v>2000</v>
      </c>
      <c r="M1665" s="9">
        <v>2000</v>
      </c>
      <c r="N1665" s="9">
        <f t="shared" si="157"/>
        <v>0</v>
      </c>
      <c r="O1665" s="9">
        <f t="shared" si="158"/>
        <v>0</v>
      </c>
      <c r="P1665" s="9">
        <f t="shared" si="159"/>
        <v>0</v>
      </c>
    </row>
    <row r="1666" spans="5:16">
      <c r="E1666" s="2">
        <f t="shared" si="154"/>
        <v>273.14999999999998</v>
      </c>
      <c r="F1666" s="2">
        <v>1641</v>
      </c>
      <c r="G1666" s="2">
        <f t="shared" si="155"/>
        <v>311.14999999999998</v>
      </c>
      <c r="H1666" s="9">
        <v>789</v>
      </c>
      <c r="I1666" s="9">
        <v>772</v>
      </c>
      <c r="J1666" s="78">
        <v>793.42149532710289</v>
      </c>
      <c r="K1666" s="9">
        <f t="shared" si="156"/>
        <v>775.9357262554031</v>
      </c>
      <c r="L1666" s="9">
        <v>2000</v>
      </c>
      <c r="M1666" s="9">
        <v>2000</v>
      </c>
      <c r="N1666" s="9">
        <f t="shared" si="157"/>
        <v>0</v>
      </c>
      <c r="O1666" s="9">
        <f t="shared" si="158"/>
        <v>0</v>
      </c>
      <c r="P1666" s="9">
        <f t="shared" si="159"/>
        <v>0</v>
      </c>
    </row>
    <row r="1667" spans="5:16">
      <c r="E1667" s="2">
        <f t="shared" si="154"/>
        <v>273.14999999999998</v>
      </c>
      <c r="F1667" s="2">
        <v>1642</v>
      </c>
      <c r="G1667" s="2">
        <f t="shared" si="155"/>
        <v>311.14999999999998</v>
      </c>
      <c r="H1667" s="9">
        <v>789</v>
      </c>
      <c r="I1667" s="9">
        <v>772</v>
      </c>
      <c r="J1667" s="78">
        <v>793.42149532710289</v>
      </c>
      <c r="K1667" s="9">
        <f t="shared" si="156"/>
        <v>775.93609126203171</v>
      </c>
      <c r="L1667" s="9">
        <v>2000</v>
      </c>
      <c r="M1667" s="9">
        <v>2000</v>
      </c>
      <c r="N1667" s="9">
        <f t="shared" si="157"/>
        <v>0</v>
      </c>
      <c r="O1667" s="9">
        <f t="shared" si="158"/>
        <v>0</v>
      </c>
      <c r="P1667" s="9">
        <f t="shared" si="159"/>
        <v>0</v>
      </c>
    </row>
    <row r="1668" spans="5:16">
      <c r="E1668" s="2">
        <f t="shared" si="154"/>
        <v>273.14999999999998</v>
      </c>
      <c r="F1668" s="2">
        <v>1643</v>
      </c>
      <c r="G1668" s="2">
        <f t="shared" si="155"/>
        <v>311.14999999999998</v>
      </c>
      <c r="H1668" s="9">
        <v>789</v>
      </c>
      <c r="I1668" s="9">
        <v>772</v>
      </c>
      <c r="J1668" s="78">
        <v>793.42149532710289</v>
      </c>
      <c r="K1668" s="9">
        <f t="shared" si="156"/>
        <v>775.93645572054061</v>
      </c>
      <c r="L1668" s="9">
        <v>2000</v>
      </c>
      <c r="M1668" s="9">
        <v>2000</v>
      </c>
      <c r="N1668" s="9">
        <f t="shared" si="157"/>
        <v>0</v>
      </c>
      <c r="O1668" s="9">
        <f t="shared" si="158"/>
        <v>0</v>
      </c>
      <c r="P1668" s="9">
        <f t="shared" si="159"/>
        <v>0</v>
      </c>
    </row>
    <row r="1669" spans="5:16">
      <c r="E1669" s="2">
        <f t="shared" si="154"/>
        <v>273.14999999999998</v>
      </c>
      <c r="F1669" s="2">
        <v>1644</v>
      </c>
      <c r="G1669" s="2">
        <f t="shared" si="155"/>
        <v>311.14999999999998</v>
      </c>
      <c r="H1669" s="9">
        <v>789</v>
      </c>
      <c r="I1669" s="9">
        <v>772</v>
      </c>
      <c r="J1669" s="78">
        <v>793.42149532710289</v>
      </c>
      <c r="K1669" s="9">
        <f t="shared" si="156"/>
        <v>775.93681963216352</v>
      </c>
      <c r="L1669" s="9">
        <v>2000</v>
      </c>
      <c r="M1669" s="9">
        <v>2000</v>
      </c>
      <c r="N1669" s="9">
        <f t="shared" si="157"/>
        <v>0</v>
      </c>
      <c r="O1669" s="9">
        <f t="shared" si="158"/>
        <v>0</v>
      </c>
      <c r="P1669" s="9">
        <f t="shared" si="159"/>
        <v>0</v>
      </c>
    </row>
    <row r="1670" spans="5:16">
      <c r="E1670" s="2">
        <f t="shared" si="154"/>
        <v>273.14999999999998</v>
      </c>
      <c r="F1670" s="2">
        <v>1645</v>
      </c>
      <c r="G1670" s="2">
        <f t="shared" si="155"/>
        <v>311.14999999999998</v>
      </c>
      <c r="H1670" s="9">
        <v>789</v>
      </c>
      <c r="I1670" s="9">
        <v>772</v>
      </c>
      <c r="J1670" s="78">
        <v>793.42149532710289</v>
      </c>
      <c r="K1670" s="9">
        <f t="shared" si="156"/>
        <v>775.93718299813031</v>
      </c>
      <c r="L1670" s="9">
        <v>2000</v>
      </c>
      <c r="M1670" s="9">
        <v>2000</v>
      </c>
      <c r="N1670" s="9">
        <f t="shared" si="157"/>
        <v>0</v>
      </c>
      <c r="O1670" s="9">
        <f t="shared" si="158"/>
        <v>0</v>
      </c>
      <c r="P1670" s="9">
        <f t="shared" si="159"/>
        <v>0</v>
      </c>
    </row>
    <row r="1671" spans="5:16">
      <c r="E1671" s="2">
        <f t="shared" si="154"/>
        <v>273.14999999999998</v>
      </c>
      <c r="F1671" s="2">
        <v>1646</v>
      </c>
      <c r="G1671" s="2">
        <f t="shared" si="155"/>
        <v>311.14999999999998</v>
      </c>
      <c r="H1671" s="9">
        <v>789</v>
      </c>
      <c r="I1671" s="9">
        <v>772</v>
      </c>
      <c r="J1671" s="78">
        <v>793.42149532710289</v>
      </c>
      <c r="K1671" s="9">
        <f t="shared" si="156"/>
        <v>775.93754581966755</v>
      </c>
      <c r="L1671" s="9">
        <v>2000</v>
      </c>
      <c r="M1671" s="9">
        <v>2000</v>
      </c>
      <c r="N1671" s="9">
        <f t="shared" si="157"/>
        <v>0</v>
      </c>
      <c r="O1671" s="9">
        <f t="shared" si="158"/>
        <v>0</v>
      </c>
      <c r="P1671" s="9">
        <f t="shared" si="159"/>
        <v>0</v>
      </c>
    </row>
    <row r="1672" spans="5:16">
      <c r="E1672" s="2">
        <f t="shared" si="154"/>
        <v>273.14999999999998</v>
      </c>
      <c r="F1672" s="2">
        <v>1647</v>
      </c>
      <c r="G1672" s="2">
        <f t="shared" si="155"/>
        <v>311.14999999999998</v>
      </c>
      <c r="H1672" s="9">
        <v>789</v>
      </c>
      <c r="I1672" s="9">
        <v>772</v>
      </c>
      <c r="J1672" s="78">
        <v>793.42149532710289</v>
      </c>
      <c r="K1672" s="9">
        <f t="shared" si="156"/>
        <v>775.93790809799782</v>
      </c>
      <c r="L1672" s="9">
        <v>2000</v>
      </c>
      <c r="M1672" s="9">
        <v>2000</v>
      </c>
      <c r="N1672" s="9">
        <f t="shared" si="157"/>
        <v>0</v>
      </c>
      <c r="O1672" s="9">
        <f t="shared" si="158"/>
        <v>0</v>
      </c>
      <c r="P1672" s="9">
        <f t="shared" si="159"/>
        <v>0</v>
      </c>
    </row>
    <row r="1673" spans="5:16">
      <c r="E1673" s="2">
        <f t="shared" ref="E1673:E1736" si="160">D1673+273.15</f>
        <v>273.14999999999998</v>
      </c>
      <c r="F1673" s="2">
        <v>1648</v>
      </c>
      <c r="G1673" s="2">
        <f t="shared" ref="G1673:G1736" si="161">38+273.15</f>
        <v>311.14999999999998</v>
      </c>
      <c r="H1673" s="9">
        <v>789</v>
      </c>
      <c r="I1673" s="9">
        <v>772</v>
      </c>
      <c r="J1673" s="78">
        <v>793.42149532710289</v>
      </c>
      <c r="K1673" s="9">
        <f t="shared" si="156"/>
        <v>775.93826983434008</v>
      </c>
      <c r="L1673" s="9">
        <v>2000</v>
      </c>
      <c r="M1673" s="9">
        <v>2000</v>
      </c>
      <c r="N1673" s="9">
        <f t="shared" si="157"/>
        <v>0</v>
      </c>
      <c r="O1673" s="9">
        <f t="shared" si="158"/>
        <v>0</v>
      </c>
      <c r="P1673" s="9">
        <f t="shared" si="159"/>
        <v>0</v>
      </c>
    </row>
    <row r="1674" spans="5:16">
      <c r="E1674" s="2">
        <f t="shared" si="160"/>
        <v>273.14999999999998</v>
      </c>
      <c r="F1674" s="2">
        <v>1649</v>
      </c>
      <c r="G1674" s="2">
        <f t="shared" si="161"/>
        <v>311.14999999999998</v>
      </c>
      <c r="H1674" s="9">
        <v>789</v>
      </c>
      <c r="I1674" s="9">
        <v>772</v>
      </c>
      <c r="J1674" s="78">
        <v>793.42149532710289</v>
      </c>
      <c r="K1674" s="9">
        <f t="shared" si="156"/>
        <v>775.93863102990963</v>
      </c>
      <c r="L1674" s="9">
        <v>2000</v>
      </c>
      <c r="M1674" s="9">
        <v>2000</v>
      </c>
      <c r="N1674" s="9">
        <f t="shared" si="157"/>
        <v>0</v>
      </c>
      <c r="O1674" s="9">
        <f t="shared" si="158"/>
        <v>0</v>
      </c>
      <c r="P1674" s="9">
        <f t="shared" si="159"/>
        <v>0</v>
      </c>
    </row>
    <row r="1675" spans="5:16">
      <c r="E1675" s="2">
        <f t="shared" si="160"/>
        <v>273.14999999999998</v>
      </c>
      <c r="F1675" s="2">
        <v>1650</v>
      </c>
      <c r="G1675" s="2">
        <f t="shared" si="161"/>
        <v>311.14999999999998</v>
      </c>
      <c r="H1675" s="9">
        <v>789</v>
      </c>
      <c r="I1675" s="9">
        <v>772</v>
      </c>
      <c r="J1675" s="78">
        <v>793.42149532710289</v>
      </c>
      <c r="K1675" s="9">
        <f t="shared" si="156"/>
        <v>775.93899168591827</v>
      </c>
      <c r="L1675" s="9">
        <v>2000</v>
      </c>
      <c r="M1675" s="9">
        <v>2000</v>
      </c>
      <c r="N1675" s="9">
        <f t="shared" si="157"/>
        <v>0</v>
      </c>
      <c r="O1675" s="9">
        <f t="shared" si="158"/>
        <v>0</v>
      </c>
      <c r="P1675" s="9">
        <f t="shared" si="159"/>
        <v>0</v>
      </c>
    </row>
    <row r="1676" spans="5:16">
      <c r="E1676" s="2">
        <f t="shared" si="160"/>
        <v>273.14999999999998</v>
      </c>
      <c r="F1676" s="2">
        <v>1651</v>
      </c>
      <c r="G1676" s="2">
        <f t="shared" si="161"/>
        <v>311.14999999999998</v>
      </c>
      <c r="H1676" s="9">
        <v>789</v>
      </c>
      <c r="I1676" s="9">
        <v>772</v>
      </c>
      <c r="J1676" s="78">
        <v>793.42149532710289</v>
      </c>
      <c r="K1676" s="9">
        <f t="shared" si="156"/>
        <v>775.93935180357414</v>
      </c>
      <c r="L1676" s="9">
        <v>2000</v>
      </c>
      <c r="M1676" s="9">
        <v>2000</v>
      </c>
      <c r="N1676" s="9">
        <f t="shared" si="157"/>
        <v>0</v>
      </c>
      <c r="O1676" s="9">
        <f t="shared" si="158"/>
        <v>0</v>
      </c>
      <c r="P1676" s="9">
        <f t="shared" si="159"/>
        <v>0</v>
      </c>
    </row>
    <row r="1677" spans="5:16">
      <c r="E1677" s="2">
        <f t="shared" si="160"/>
        <v>273.14999999999998</v>
      </c>
      <c r="F1677" s="2">
        <v>1652</v>
      </c>
      <c r="G1677" s="2">
        <f t="shared" si="161"/>
        <v>311.14999999999998</v>
      </c>
      <c r="H1677" s="9">
        <v>789</v>
      </c>
      <c r="I1677" s="9">
        <v>772</v>
      </c>
      <c r="J1677" s="78">
        <v>793.42149532710289</v>
      </c>
      <c r="K1677" s="9">
        <f t="shared" si="156"/>
        <v>775.93971138408165</v>
      </c>
      <c r="L1677" s="9">
        <v>2000</v>
      </c>
      <c r="M1677" s="9">
        <v>2000</v>
      </c>
      <c r="N1677" s="9">
        <f t="shared" si="157"/>
        <v>0</v>
      </c>
      <c r="O1677" s="9">
        <f t="shared" si="158"/>
        <v>0</v>
      </c>
      <c r="P1677" s="9">
        <f t="shared" si="159"/>
        <v>0</v>
      </c>
    </row>
    <row r="1678" spans="5:16">
      <c r="E1678" s="2">
        <f t="shared" si="160"/>
        <v>273.14999999999998</v>
      </c>
      <c r="F1678" s="2">
        <v>1653</v>
      </c>
      <c r="G1678" s="2">
        <f t="shared" si="161"/>
        <v>311.14999999999998</v>
      </c>
      <c r="H1678" s="9">
        <v>789</v>
      </c>
      <c r="I1678" s="9">
        <v>772</v>
      </c>
      <c r="J1678" s="78">
        <v>793.42149532710289</v>
      </c>
      <c r="K1678" s="9">
        <f t="shared" si="156"/>
        <v>775.94007042864177</v>
      </c>
      <c r="L1678" s="9">
        <v>2000</v>
      </c>
      <c r="M1678" s="9">
        <v>2000</v>
      </c>
      <c r="N1678" s="9">
        <f t="shared" si="157"/>
        <v>0</v>
      </c>
      <c r="O1678" s="9">
        <f t="shared" si="158"/>
        <v>0</v>
      </c>
      <c r="P1678" s="9">
        <f t="shared" si="159"/>
        <v>0</v>
      </c>
    </row>
    <row r="1679" spans="5:16">
      <c r="E1679" s="2">
        <f t="shared" si="160"/>
        <v>273.14999999999998</v>
      </c>
      <c r="F1679" s="2">
        <v>1654</v>
      </c>
      <c r="G1679" s="2">
        <f t="shared" si="161"/>
        <v>311.14999999999998</v>
      </c>
      <c r="H1679" s="9">
        <v>789</v>
      </c>
      <c r="I1679" s="9">
        <v>772</v>
      </c>
      <c r="J1679" s="78">
        <v>793.42149532710289</v>
      </c>
      <c r="K1679" s="9">
        <f t="shared" si="156"/>
        <v>775.94042893845187</v>
      </c>
      <c r="L1679" s="9">
        <v>2000</v>
      </c>
      <c r="M1679" s="9">
        <v>2000</v>
      </c>
      <c r="N1679" s="9">
        <f t="shared" si="157"/>
        <v>0</v>
      </c>
      <c r="O1679" s="9">
        <f t="shared" si="158"/>
        <v>0</v>
      </c>
      <c r="P1679" s="9">
        <f t="shared" si="159"/>
        <v>0</v>
      </c>
    </row>
    <row r="1680" spans="5:16">
      <c r="E1680" s="2">
        <f t="shared" si="160"/>
        <v>273.14999999999998</v>
      </c>
      <c r="F1680" s="2">
        <v>1655</v>
      </c>
      <c r="G1680" s="2">
        <f t="shared" si="161"/>
        <v>311.14999999999998</v>
      </c>
      <c r="H1680" s="9">
        <v>789</v>
      </c>
      <c r="I1680" s="9">
        <v>772</v>
      </c>
      <c r="J1680" s="78">
        <v>793.42149532710289</v>
      </c>
      <c r="K1680" s="9">
        <f t="shared" si="156"/>
        <v>775.94078691470565</v>
      </c>
      <c r="L1680" s="9">
        <v>2000</v>
      </c>
      <c r="M1680" s="9">
        <v>2000</v>
      </c>
      <c r="N1680" s="9">
        <f t="shared" si="157"/>
        <v>0</v>
      </c>
      <c r="O1680" s="9">
        <f t="shared" si="158"/>
        <v>0</v>
      </c>
      <c r="P1680" s="9">
        <f t="shared" si="159"/>
        <v>0</v>
      </c>
    </row>
    <row r="1681" spans="5:16">
      <c r="E1681" s="2">
        <f t="shared" si="160"/>
        <v>273.14999999999998</v>
      </c>
      <c r="F1681" s="2">
        <v>1656</v>
      </c>
      <c r="G1681" s="2">
        <f t="shared" si="161"/>
        <v>311.14999999999998</v>
      </c>
      <c r="H1681" s="9">
        <v>789</v>
      </c>
      <c r="I1681" s="9">
        <v>772</v>
      </c>
      <c r="J1681" s="78">
        <v>793.42149532710289</v>
      </c>
      <c r="K1681" s="9">
        <f t="shared" si="156"/>
        <v>775.94114435859342</v>
      </c>
      <c r="L1681" s="9">
        <v>2000</v>
      </c>
      <c r="M1681" s="9">
        <v>2000</v>
      </c>
      <c r="N1681" s="9">
        <f t="shared" si="157"/>
        <v>0</v>
      </c>
      <c r="O1681" s="9">
        <f t="shared" si="158"/>
        <v>0</v>
      </c>
      <c r="P1681" s="9">
        <f t="shared" si="159"/>
        <v>0</v>
      </c>
    </row>
    <row r="1682" spans="5:16">
      <c r="E1682" s="2">
        <f t="shared" si="160"/>
        <v>273.14999999999998</v>
      </c>
      <c r="F1682" s="2">
        <v>1657</v>
      </c>
      <c r="G1682" s="2">
        <f t="shared" si="161"/>
        <v>311.14999999999998</v>
      </c>
      <c r="H1682" s="9">
        <v>789</v>
      </c>
      <c r="I1682" s="9">
        <v>772</v>
      </c>
      <c r="J1682" s="78">
        <v>793.42149532710289</v>
      </c>
      <c r="K1682" s="9">
        <f t="shared" si="156"/>
        <v>775.94150127130172</v>
      </c>
      <c r="L1682" s="9">
        <v>2000</v>
      </c>
      <c r="M1682" s="9">
        <v>2000</v>
      </c>
      <c r="N1682" s="9">
        <f t="shared" si="157"/>
        <v>0</v>
      </c>
      <c r="O1682" s="9">
        <f t="shared" si="158"/>
        <v>0</v>
      </c>
      <c r="P1682" s="9">
        <f t="shared" si="159"/>
        <v>0</v>
      </c>
    </row>
    <row r="1683" spans="5:16">
      <c r="E1683" s="2">
        <f t="shared" si="160"/>
        <v>273.14999999999998</v>
      </c>
      <c r="F1683" s="2">
        <v>1658</v>
      </c>
      <c r="G1683" s="2">
        <f t="shared" si="161"/>
        <v>311.14999999999998</v>
      </c>
      <c r="H1683" s="9">
        <v>789</v>
      </c>
      <c r="I1683" s="9">
        <v>772</v>
      </c>
      <c r="J1683" s="78">
        <v>793.42149532710289</v>
      </c>
      <c r="K1683" s="9">
        <f t="shared" si="156"/>
        <v>775.9418576540138</v>
      </c>
      <c r="L1683" s="9">
        <v>2000</v>
      </c>
      <c r="M1683" s="9">
        <v>2000</v>
      </c>
      <c r="N1683" s="9">
        <f t="shared" si="157"/>
        <v>0</v>
      </c>
      <c r="O1683" s="9">
        <f t="shared" si="158"/>
        <v>0</v>
      </c>
      <c r="P1683" s="9">
        <f t="shared" si="159"/>
        <v>0</v>
      </c>
    </row>
    <row r="1684" spans="5:16">
      <c r="E1684" s="2">
        <f t="shared" si="160"/>
        <v>273.14999999999998</v>
      </c>
      <c r="F1684" s="2">
        <v>1659</v>
      </c>
      <c r="G1684" s="2">
        <f t="shared" si="161"/>
        <v>311.14999999999998</v>
      </c>
      <c r="H1684" s="9">
        <v>789</v>
      </c>
      <c r="I1684" s="9">
        <v>772</v>
      </c>
      <c r="J1684" s="78">
        <v>793.42149532710289</v>
      </c>
      <c r="K1684" s="9">
        <f t="shared" si="156"/>
        <v>775.9422135079094</v>
      </c>
      <c r="L1684" s="9">
        <v>2000</v>
      </c>
      <c r="M1684" s="9">
        <v>2000</v>
      </c>
      <c r="N1684" s="9">
        <f t="shared" si="157"/>
        <v>0</v>
      </c>
      <c r="O1684" s="9">
        <f t="shared" si="158"/>
        <v>0</v>
      </c>
      <c r="P1684" s="9">
        <f t="shared" si="159"/>
        <v>0</v>
      </c>
    </row>
    <row r="1685" spans="5:16">
      <c r="E1685" s="2">
        <f t="shared" si="160"/>
        <v>273.14999999999998</v>
      </c>
      <c r="F1685" s="2">
        <v>1660</v>
      </c>
      <c r="G1685" s="2">
        <f t="shared" si="161"/>
        <v>311.14999999999998</v>
      </c>
      <c r="H1685" s="9">
        <v>789</v>
      </c>
      <c r="I1685" s="9">
        <v>772</v>
      </c>
      <c r="J1685" s="78">
        <v>793.42149532710289</v>
      </c>
      <c r="K1685" s="9">
        <f t="shared" si="156"/>
        <v>775.94256883416449</v>
      </c>
      <c r="L1685" s="9">
        <v>2000</v>
      </c>
      <c r="M1685" s="9">
        <v>2000</v>
      </c>
      <c r="N1685" s="9">
        <f t="shared" si="157"/>
        <v>0</v>
      </c>
      <c r="O1685" s="9">
        <f t="shared" si="158"/>
        <v>0</v>
      </c>
      <c r="P1685" s="9">
        <f t="shared" si="159"/>
        <v>0</v>
      </c>
    </row>
    <row r="1686" spans="5:16">
      <c r="E1686" s="2">
        <f t="shared" si="160"/>
        <v>273.14999999999998</v>
      </c>
      <c r="F1686" s="2">
        <v>1661</v>
      </c>
      <c r="G1686" s="2">
        <f t="shared" si="161"/>
        <v>311.14999999999998</v>
      </c>
      <c r="H1686" s="9">
        <v>789</v>
      </c>
      <c r="I1686" s="9">
        <v>772</v>
      </c>
      <c r="J1686" s="78">
        <v>793.42149532710289</v>
      </c>
      <c r="K1686" s="9">
        <f t="shared" si="156"/>
        <v>775.94292363395175</v>
      </c>
      <c r="L1686" s="9">
        <v>2000</v>
      </c>
      <c r="M1686" s="9">
        <v>2000</v>
      </c>
      <c r="N1686" s="9">
        <f t="shared" si="157"/>
        <v>0</v>
      </c>
      <c r="O1686" s="9">
        <f t="shared" si="158"/>
        <v>0</v>
      </c>
      <c r="P1686" s="9">
        <f t="shared" si="159"/>
        <v>0</v>
      </c>
    </row>
    <row r="1687" spans="5:16">
      <c r="E1687" s="2">
        <f t="shared" si="160"/>
        <v>273.14999999999998</v>
      </c>
      <c r="F1687" s="2">
        <v>1662</v>
      </c>
      <c r="G1687" s="2">
        <f t="shared" si="161"/>
        <v>311.14999999999998</v>
      </c>
      <c r="H1687" s="9">
        <v>789</v>
      </c>
      <c r="I1687" s="9">
        <v>772</v>
      </c>
      <c r="J1687" s="78">
        <v>793.42149532710289</v>
      </c>
      <c r="K1687" s="9">
        <f t="shared" si="156"/>
        <v>775.94327790844056</v>
      </c>
      <c r="L1687" s="9">
        <v>2000</v>
      </c>
      <c r="M1687" s="9">
        <v>2000</v>
      </c>
      <c r="N1687" s="9">
        <f t="shared" si="157"/>
        <v>0</v>
      </c>
      <c r="O1687" s="9">
        <f t="shared" si="158"/>
        <v>0</v>
      </c>
      <c r="P1687" s="9">
        <f t="shared" si="159"/>
        <v>0</v>
      </c>
    </row>
    <row r="1688" spans="5:16">
      <c r="E1688" s="2">
        <f t="shared" si="160"/>
        <v>273.14999999999998</v>
      </c>
      <c r="F1688" s="2">
        <v>1663</v>
      </c>
      <c r="G1688" s="2">
        <f t="shared" si="161"/>
        <v>311.14999999999998</v>
      </c>
      <c r="H1688" s="9">
        <v>789</v>
      </c>
      <c r="I1688" s="9">
        <v>772</v>
      </c>
      <c r="J1688" s="78">
        <v>793.42149532710289</v>
      </c>
      <c r="K1688" s="9">
        <f t="shared" si="156"/>
        <v>775.94363165879645</v>
      </c>
      <c r="L1688" s="9">
        <v>2000</v>
      </c>
      <c r="M1688" s="9">
        <v>2000</v>
      </c>
      <c r="N1688" s="9">
        <f t="shared" si="157"/>
        <v>0</v>
      </c>
      <c r="O1688" s="9">
        <f t="shared" si="158"/>
        <v>0</v>
      </c>
      <c r="P1688" s="9">
        <f t="shared" si="159"/>
        <v>0</v>
      </c>
    </row>
    <row r="1689" spans="5:16">
      <c r="E1689" s="2">
        <f t="shared" si="160"/>
        <v>273.14999999999998</v>
      </c>
      <c r="F1689" s="2">
        <v>1664</v>
      </c>
      <c r="G1689" s="2">
        <f t="shared" si="161"/>
        <v>311.14999999999998</v>
      </c>
      <c r="H1689" s="9">
        <v>789</v>
      </c>
      <c r="I1689" s="9">
        <v>772</v>
      </c>
      <c r="J1689" s="78">
        <v>793.42149532710289</v>
      </c>
      <c r="K1689" s="9">
        <f t="shared" si="156"/>
        <v>775.94398488618185</v>
      </c>
      <c r="L1689" s="9">
        <v>2000</v>
      </c>
      <c r="M1689" s="9">
        <v>2000</v>
      </c>
      <c r="N1689" s="9">
        <f t="shared" si="157"/>
        <v>0</v>
      </c>
      <c r="O1689" s="9">
        <f t="shared" si="158"/>
        <v>0</v>
      </c>
      <c r="P1689" s="9">
        <f t="shared" si="159"/>
        <v>0</v>
      </c>
    </row>
    <row r="1690" spans="5:16">
      <c r="E1690" s="2">
        <f t="shared" si="160"/>
        <v>273.14999999999998</v>
      </c>
      <c r="F1690" s="2">
        <v>1665</v>
      </c>
      <c r="G1690" s="2">
        <f t="shared" si="161"/>
        <v>311.14999999999998</v>
      </c>
      <c r="H1690" s="9">
        <v>789</v>
      </c>
      <c r="I1690" s="9">
        <v>772</v>
      </c>
      <c r="J1690" s="78">
        <v>793.42149532710289</v>
      </c>
      <c r="K1690" s="9">
        <f t="shared" si="156"/>
        <v>775.94433759175558</v>
      </c>
      <c r="L1690" s="9">
        <v>2000</v>
      </c>
      <c r="M1690" s="9">
        <v>2000</v>
      </c>
      <c r="N1690" s="9">
        <f t="shared" si="157"/>
        <v>0</v>
      </c>
      <c r="O1690" s="9">
        <f t="shared" si="158"/>
        <v>0</v>
      </c>
      <c r="P1690" s="9">
        <f t="shared" si="159"/>
        <v>0</v>
      </c>
    </row>
    <row r="1691" spans="5:16">
      <c r="E1691" s="2">
        <f t="shared" si="160"/>
        <v>273.14999999999998</v>
      </c>
      <c r="F1691" s="2">
        <v>1666</v>
      </c>
      <c r="G1691" s="2">
        <f t="shared" si="161"/>
        <v>311.14999999999998</v>
      </c>
      <c r="H1691" s="9">
        <v>789</v>
      </c>
      <c r="I1691" s="9">
        <v>772</v>
      </c>
      <c r="J1691" s="78">
        <v>793.42149532710289</v>
      </c>
      <c r="K1691" s="9">
        <f t="shared" si="156"/>
        <v>775.94468977667293</v>
      </c>
      <c r="L1691" s="9">
        <v>2000</v>
      </c>
      <c r="M1691" s="9">
        <v>2000</v>
      </c>
      <c r="N1691" s="9">
        <f t="shared" si="157"/>
        <v>0</v>
      </c>
      <c r="O1691" s="9">
        <f t="shared" si="158"/>
        <v>0</v>
      </c>
      <c r="P1691" s="9">
        <f t="shared" si="159"/>
        <v>0</v>
      </c>
    </row>
    <row r="1692" spans="5:16">
      <c r="E1692" s="2">
        <f t="shared" si="160"/>
        <v>273.14999999999998</v>
      </c>
      <c r="F1692" s="2">
        <v>1667</v>
      </c>
      <c r="G1692" s="2">
        <f t="shared" si="161"/>
        <v>311.14999999999998</v>
      </c>
      <c r="H1692" s="9">
        <v>789</v>
      </c>
      <c r="I1692" s="9">
        <v>772</v>
      </c>
      <c r="J1692" s="78">
        <v>793.42149532710289</v>
      </c>
      <c r="K1692" s="9">
        <f t="shared" si="156"/>
        <v>775.94504144208611</v>
      </c>
      <c r="L1692" s="9">
        <v>2000</v>
      </c>
      <c r="M1692" s="9">
        <v>2000</v>
      </c>
      <c r="N1692" s="9">
        <f t="shared" si="157"/>
        <v>0</v>
      </c>
      <c r="O1692" s="9">
        <f t="shared" si="158"/>
        <v>0</v>
      </c>
      <c r="P1692" s="9">
        <f t="shared" si="159"/>
        <v>0</v>
      </c>
    </row>
    <row r="1693" spans="5:16">
      <c r="E1693" s="2">
        <f t="shared" si="160"/>
        <v>273.14999999999998</v>
      </c>
      <c r="F1693" s="2">
        <v>1668</v>
      </c>
      <c r="G1693" s="2">
        <f t="shared" si="161"/>
        <v>311.14999999999998</v>
      </c>
      <c r="H1693" s="9">
        <v>789</v>
      </c>
      <c r="I1693" s="9">
        <v>772</v>
      </c>
      <c r="J1693" s="78">
        <v>793.42149532710289</v>
      </c>
      <c r="K1693" s="9">
        <f t="shared" si="156"/>
        <v>775.94539258914369</v>
      </c>
      <c r="L1693" s="9">
        <v>2000</v>
      </c>
      <c r="M1693" s="9">
        <v>2000</v>
      </c>
      <c r="N1693" s="9">
        <f t="shared" si="157"/>
        <v>0</v>
      </c>
      <c r="O1693" s="9">
        <f t="shared" si="158"/>
        <v>0</v>
      </c>
      <c r="P1693" s="9">
        <f t="shared" si="159"/>
        <v>0</v>
      </c>
    </row>
    <row r="1694" spans="5:16">
      <c r="E1694" s="2">
        <f t="shared" si="160"/>
        <v>273.14999999999998</v>
      </c>
      <c r="F1694" s="2">
        <v>1669</v>
      </c>
      <c r="G1694" s="2">
        <f t="shared" si="161"/>
        <v>311.14999999999998</v>
      </c>
      <c r="H1694" s="9">
        <v>789</v>
      </c>
      <c r="I1694" s="9">
        <v>772</v>
      </c>
      <c r="J1694" s="78">
        <v>793.42149532710289</v>
      </c>
      <c r="K1694" s="9">
        <f t="shared" si="156"/>
        <v>775.94574321899086</v>
      </c>
      <c r="L1694" s="9">
        <v>2000</v>
      </c>
      <c r="M1694" s="9">
        <v>2000</v>
      </c>
      <c r="N1694" s="9">
        <f t="shared" si="157"/>
        <v>0</v>
      </c>
      <c r="O1694" s="9">
        <f t="shared" si="158"/>
        <v>0</v>
      </c>
      <c r="P1694" s="9">
        <f t="shared" si="159"/>
        <v>0</v>
      </c>
    </row>
    <row r="1695" spans="5:16">
      <c r="E1695" s="2">
        <f t="shared" si="160"/>
        <v>273.14999999999998</v>
      </c>
      <c r="F1695" s="2">
        <v>1670</v>
      </c>
      <c r="G1695" s="2">
        <f t="shared" si="161"/>
        <v>311.14999999999998</v>
      </c>
      <c r="H1695" s="9">
        <v>789</v>
      </c>
      <c r="I1695" s="9">
        <v>772</v>
      </c>
      <c r="J1695" s="78">
        <v>793.42149532710289</v>
      </c>
      <c r="K1695" s="9">
        <f t="shared" si="156"/>
        <v>775.94609333276946</v>
      </c>
      <c r="L1695" s="9">
        <v>2000</v>
      </c>
      <c r="M1695" s="9">
        <v>2000</v>
      </c>
      <c r="N1695" s="9">
        <f t="shared" si="157"/>
        <v>0</v>
      </c>
      <c r="O1695" s="9">
        <f t="shared" si="158"/>
        <v>0</v>
      </c>
      <c r="P1695" s="9">
        <f t="shared" si="159"/>
        <v>0</v>
      </c>
    </row>
    <row r="1696" spans="5:16">
      <c r="E1696" s="2">
        <f t="shared" si="160"/>
        <v>273.14999999999998</v>
      </c>
      <c r="F1696" s="2">
        <v>1671</v>
      </c>
      <c r="G1696" s="2">
        <f t="shared" si="161"/>
        <v>311.14999999999998</v>
      </c>
      <c r="H1696" s="9">
        <v>789</v>
      </c>
      <c r="I1696" s="9">
        <v>772</v>
      </c>
      <c r="J1696" s="78">
        <v>793.42149532710289</v>
      </c>
      <c r="K1696" s="9">
        <f t="shared" si="156"/>
        <v>775.94644293161809</v>
      </c>
      <c r="L1696" s="9">
        <v>2000</v>
      </c>
      <c r="M1696" s="9">
        <v>2000</v>
      </c>
      <c r="N1696" s="9">
        <f t="shared" si="157"/>
        <v>0</v>
      </c>
      <c r="O1696" s="9">
        <f t="shared" si="158"/>
        <v>0</v>
      </c>
      <c r="P1696" s="9">
        <f t="shared" si="159"/>
        <v>0</v>
      </c>
    </row>
    <row r="1697" spans="5:16">
      <c r="E1697" s="2">
        <f t="shared" si="160"/>
        <v>273.14999999999998</v>
      </c>
      <c r="F1697" s="2">
        <v>1672</v>
      </c>
      <c r="G1697" s="2">
        <f t="shared" si="161"/>
        <v>311.14999999999998</v>
      </c>
      <c r="H1697" s="9">
        <v>789</v>
      </c>
      <c r="I1697" s="9">
        <v>772</v>
      </c>
      <c r="J1697" s="78">
        <v>793.42149532710289</v>
      </c>
      <c r="K1697" s="9">
        <f t="shared" si="156"/>
        <v>775.94679201667191</v>
      </c>
      <c r="L1697" s="9">
        <v>2000</v>
      </c>
      <c r="M1697" s="9">
        <v>2000</v>
      </c>
      <c r="N1697" s="9">
        <f t="shared" si="157"/>
        <v>0</v>
      </c>
      <c r="O1697" s="9">
        <f t="shared" si="158"/>
        <v>0</v>
      </c>
      <c r="P1697" s="9">
        <f t="shared" si="159"/>
        <v>0</v>
      </c>
    </row>
    <row r="1698" spans="5:16">
      <c r="E1698" s="2">
        <f t="shared" si="160"/>
        <v>273.14999999999998</v>
      </c>
      <c r="F1698" s="2">
        <v>1673</v>
      </c>
      <c r="G1698" s="2">
        <f t="shared" si="161"/>
        <v>311.14999999999998</v>
      </c>
      <c r="H1698" s="9">
        <v>789</v>
      </c>
      <c r="I1698" s="9">
        <v>772</v>
      </c>
      <c r="J1698" s="78">
        <v>793.42149532710289</v>
      </c>
      <c r="K1698" s="9">
        <f t="shared" si="156"/>
        <v>775.94714058906277</v>
      </c>
      <c r="L1698" s="9">
        <v>2000</v>
      </c>
      <c r="M1698" s="9">
        <v>2000</v>
      </c>
      <c r="N1698" s="9">
        <f t="shared" si="157"/>
        <v>0</v>
      </c>
      <c r="O1698" s="9">
        <f t="shared" si="158"/>
        <v>0</v>
      </c>
      <c r="P1698" s="9">
        <f t="shared" si="159"/>
        <v>0</v>
      </c>
    </row>
    <row r="1699" spans="5:16">
      <c r="E1699" s="2">
        <f t="shared" si="160"/>
        <v>273.14999999999998</v>
      </c>
      <c r="F1699" s="2">
        <v>1674</v>
      </c>
      <c r="G1699" s="2">
        <f t="shared" si="161"/>
        <v>311.14999999999998</v>
      </c>
      <c r="H1699" s="9">
        <v>789</v>
      </c>
      <c r="I1699" s="9">
        <v>772</v>
      </c>
      <c r="J1699" s="78">
        <v>793.42149532710289</v>
      </c>
      <c r="K1699" s="9">
        <f t="shared" si="156"/>
        <v>775.94748864991902</v>
      </c>
      <c r="L1699" s="9">
        <v>2000</v>
      </c>
      <c r="M1699" s="9">
        <v>2000</v>
      </c>
      <c r="N1699" s="9">
        <f t="shared" si="157"/>
        <v>0</v>
      </c>
      <c r="O1699" s="9">
        <f t="shared" si="158"/>
        <v>0</v>
      </c>
      <c r="P1699" s="9">
        <f t="shared" si="159"/>
        <v>0</v>
      </c>
    </row>
    <row r="1700" spans="5:16">
      <c r="E1700" s="2">
        <f t="shared" si="160"/>
        <v>273.14999999999998</v>
      </c>
      <c r="F1700" s="2">
        <v>1675</v>
      </c>
      <c r="G1700" s="2">
        <f t="shared" si="161"/>
        <v>311.14999999999998</v>
      </c>
      <c r="H1700" s="9">
        <v>789</v>
      </c>
      <c r="I1700" s="9">
        <v>772</v>
      </c>
      <c r="J1700" s="78">
        <v>793.42149532710289</v>
      </c>
      <c r="K1700" s="9">
        <f t="shared" si="156"/>
        <v>775.94783620036605</v>
      </c>
      <c r="L1700" s="9">
        <v>2000</v>
      </c>
      <c r="M1700" s="9">
        <v>2000</v>
      </c>
      <c r="N1700" s="9">
        <f t="shared" si="157"/>
        <v>0</v>
      </c>
      <c r="O1700" s="9">
        <f t="shared" si="158"/>
        <v>0</v>
      </c>
      <c r="P1700" s="9">
        <f t="shared" si="159"/>
        <v>0</v>
      </c>
    </row>
    <row r="1701" spans="5:16">
      <c r="E1701" s="2">
        <f t="shared" si="160"/>
        <v>273.14999999999998</v>
      </c>
      <c r="F1701" s="2">
        <v>1676</v>
      </c>
      <c r="G1701" s="2">
        <f t="shared" si="161"/>
        <v>311.14999999999998</v>
      </c>
      <c r="H1701" s="9">
        <v>789</v>
      </c>
      <c r="I1701" s="9">
        <v>772</v>
      </c>
      <c r="J1701" s="78">
        <v>793.42149532710289</v>
      </c>
      <c r="K1701" s="9">
        <f t="shared" si="156"/>
        <v>775.94818324152573</v>
      </c>
      <c r="L1701" s="9">
        <v>2000</v>
      </c>
      <c r="M1701" s="9">
        <v>2000</v>
      </c>
      <c r="N1701" s="9">
        <f t="shared" si="157"/>
        <v>0</v>
      </c>
      <c r="O1701" s="9">
        <f t="shared" si="158"/>
        <v>0</v>
      </c>
      <c r="P1701" s="9">
        <f t="shared" si="159"/>
        <v>0</v>
      </c>
    </row>
    <row r="1702" spans="5:16">
      <c r="E1702" s="2">
        <f t="shared" si="160"/>
        <v>273.14999999999998</v>
      </c>
      <c r="F1702" s="2">
        <v>1677</v>
      </c>
      <c r="G1702" s="2">
        <f t="shared" si="161"/>
        <v>311.14999999999998</v>
      </c>
      <c r="H1702" s="9">
        <v>789</v>
      </c>
      <c r="I1702" s="9">
        <v>772</v>
      </c>
      <c r="J1702" s="78">
        <v>793.42149532710289</v>
      </c>
      <c r="K1702" s="9">
        <f t="shared" si="156"/>
        <v>775.9485297745166</v>
      </c>
      <c r="L1702" s="9">
        <v>2000</v>
      </c>
      <c r="M1702" s="9">
        <v>2000</v>
      </c>
      <c r="N1702" s="9">
        <f t="shared" si="157"/>
        <v>0</v>
      </c>
      <c r="O1702" s="9">
        <f t="shared" si="158"/>
        <v>0</v>
      </c>
      <c r="P1702" s="9">
        <f t="shared" si="159"/>
        <v>0</v>
      </c>
    </row>
    <row r="1703" spans="5:16">
      <c r="E1703" s="2">
        <f t="shared" si="160"/>
        <v>273.14999999999998</v>
      </c>
      <c r="F1703" s="2">
        <v>1678</v>
      </c>
      <c r="G1703" s="2">
        <f t="shared" si="161"/>
        <v>311.14999999999998</v>
      </c>
      <c r="H1703" s="9">
        <v>789</v>
      </c>
      <c r="I1703" s="9">
        <v>772</v>
      </c>
      <c r="J1703" s="78">
        <v>793.42149532710289</v>
      </c>
      <c r="K1703" s="9">
        <f t="shared" si="156"/>
        <v>775.94887580045406</v>
      </c>
      <c r="L1703" s="9">
        <v>2000</v>
      </c>
      <c r="M1703" s="9">
        <v>2000</v>
      </c>
      <c r="N1703" s="9">
        <f t="shared" si="157"/>
        <v>0</v>
      </c>
      <c r="O1703" s="9">
        <f t="shared" si="158"/>
        <v>0</v>
      </c>
      <c r="P1703" s="9">
        <f t="shared" si="159"/>
        <v>0</v>
      </c>
    </row>
    <row r="1704" spans="5:16">
      <c r="E1704" s="2">
        <f t="shared" si="160"/>
        <v>273.14999999999998</v>
      </c>
      <c r="F1704" s="2">
        <v>1679</v>
      </c>
      <c r="G1704" s="2">
        <f t="shared" si="161"/>
        <v>311.14999999999998</v>
      </c>
      <c r="H1704" s="9">
        <v>789</v>
      </c>
      <c r="I1704" s="9">
        <v>772</v>
      </c>
      <c r="J1704" s="78">
        <v>793.42149532710289</v>
      </c>
      <c r="K1704" s="9">
        <f t="shared" si="156"/>
        <v>775.94922132045008</v>
      </c>
      <c r="L1704" s="9">
        <v>2000</v>
      </c>
      <c r="M1704" s="9">
        <v>2000</v>
      </c>
      <c r="N1704" s="9">
        <f t="shared" si="157"/>
        <v>0</v>
      </c>
      <c r="O1704" s="9">
        <f t="shared" si="158"/>
        <v>0</v>
      </c>
      <c r="P1704" s="9">
        <f t="shared" si="159"/>
        <v>0</v>
      </c>
    </row>
    <row r="1705" spans="5:16">
      <c r="E1705" s="2">
        <f t="shared" si="160"/>
        <v>273.14999999999998</v>
      </c>
      <c r="F1705" s="2">
        <v>1680</v>
      </c>
      <c r="G1705" s="2">
        <f t="shared" si="161"/>
        <v>311.14999999999998</v>
      </c>
      <c r="H1705" s="9">
        <v>789</v>
      </c>
      <c r="I1705" s="9">
        <v>772</v>
      </c>
      <c r="J1705" s="78">
        <v>793.42149532710289</v>
      </c>
      <c r="K1705" s="9">
        <f t="shared" si="156"/>
        <v>775.94956633561367</v>
      </c>
      <c r="L1705" s="9">
        <v>2000</v>
      </c>
      <c r="M1705" s="9">
        <v>2000</v>
      </c>
      <c r="N1705" s="9">
        <f t="shared" si="157"/>
        <v>0</v>
      </c>
      <c r="O1705" s="9">
        <f t="shared" si="158"/>
        <v>0</v>
      </c>
      <c r="P1705" s="9">
        <f t="shared" si="159"/>
        <v>0</v>
      </c>
    </row>
    <row r="1706" spans="5:16">
      <c r="E1706" s="2">
        <f t="shared" si="160"/>
        <v>273.14999999999998</v>
      </c>
      <c r="F1706" s="2">
        <v>1681</v>
      </c>
      <c r="G1706" s="2">
        <f t="shared" si="161"/>
        <v>311.14999999999998</v>
      </c>
      <c r="H1706" s="9">
        <v>789</v>
      </c>
      <c r="I1706" s="9">
        <v>772</v>
      </c>
      <c r="J1706" s="78">
        <v>793.42149532710289</v>
      </c>
      <c r="K1706" s="9">
        <f t="shared" si="156"/>
        <v>775.94991084705032</v>
      </c>
      <c r="L1706" s="9">
        <v>2000</v>
      </c>
      <c r="M1706" s="9">
        <v>2000</v>
      </c>
      <c r="N1706" s="9">
        <f t="shared" si="157"/>
        <v>0</v>
      </c>
      <c r="O1706" s="9">
        <f t="shared" si="158"/>
        <v>0</v>
      </c>
      <c r="P1706" s="9">
        <f t="shared" si="159"/>
        <v>0</v>
      </c>
    </row>
    <row r="1707" spans="5:16">
      <c r="E1707" s="2">
        <f t="shared" si="160"/>
        <v>273.14999999999998</v>
      </c>
      <c r="F1707" s="2">
        <v>1682</v>
      </c>
      <c r="G1707" s="2">
        <f t="shared" si="161"/>
        <v>311.14999999999998</v>
      </c>
      <c r="H1707" s="9">
        <v>789</v>
      </c>
      <c r="I1707" s="9">
        <v>772</v>
      </c>
      <c r="J1707" s="78">
        <v>793.42149532710289</v>
      </c>
      <c r="K1707" s="9">
        <f t="shared" si="156"/>
        <v>775.95025485586245</v>
      </c>
      <c r="L1707" s="9">
        <v>2000</v>
      </c>
      <c r="M1707" s="9">
        <v>2000</v>
      </c>
      <c r="N1707" s="9">
        <f t="shared" si="157"/>
        <v>0</v>
      </c>
      <c r="O1707" s="9">
        <f t="shared" si="158"/>
        <v>0</v>
      </c>
      <c r="P1707" s="9">
        <f t="shared" si="159"/>
        <v>0</v>
      </c>
    </row>
    <row r="1708" spans="5:16">
      <c r="E1708" s="2">
        <f t="shared" si="160"/>
        <v>273.14999999999998</v>
      </c>
      <c r="F1708" s="2">
        <v>1683</v>
      </c>
      <c r="G1708" s="2">
        <f t="shared" si="161"/>
        <v>311.14999999999998</v>
      </c>
      <c r="H1708" s="9">
        <v>789</v>
      </c>
      <c r="I1708" s="9">
        <v>772</v>
      </c>
      <c r="J1708" s="78">
        <v>793.42149532710289</v>
      </c>
      <c r="K1708" s="9">
        <f t="shared" si="156"/>
        <v>775.95059836314908</v>
      </c>
      <c r="L1708" s="9">
        <v>2000</v>
      </c>
      <c r="M1708" s="9">
        <v>2000</v>
      </c>
      <c r="N1708" s="9">
        <f t="shared" si="157"/>
        <v>0</v>
      </c>
      <c r="O1708" s="9">
        <f t="shared" si="158"/>
        <v>0</v>
      </c>
      <c r="P1708" s="9">
        <f t="shared" si="159"/>
        <v>0</v>
      </c>
    </row>
    <row r="1709" spans="5:16">
      <c r="E1709" s="2">
        <f t="shared" si="160"/>
        <v>273.14999999999998</v>
      </c>
      <c r="F1709" s="2">
        <v>1684</v>
      </c>
      <c r="G1709" s="2">
        <f t="shared" si="161"/>
        <v>311.14999999999998</v>
      </c>
      <c r="H1709" s="9">
        <v>789</v>
      </c>
      <c r="I1709" s="9">
        <v>772</v>
      </c>
      <c r="J1709" s="78">
        <v>793.42149532710289</v>
      </c>
      <c r="K1709" s="9">
        <f t="shared" si="156"/>
        <v>775.95094137000638</v>
      </c>
      <c r="L1709" s="9">
        <v>2000</v>
      </c>
      <c r="M1709" s="9">
        <v>2000</v>
      </c>
      <c r="N1709" s="9">
        <f t="shared" si="157"/>
        <v>0</v>
      </c>
      <c r="O1709" s="9">
        <f t="shared" si="158"/>
        <v>0</v>
      </c>
      <c r="P1709" s="9">
        <f t="shared" si="159"/>
        <v>0</v>
      </c>
    </row>
    <row r="1710" spans="5:16">
      <c r="E1710" s="2">
        <f t="shared" si="160"/>
        <v>273.14999999999998</v>
      </c>
      <c r="F1710" s="2">
        <v>1685</v>
      </c>
      <c r="G1710" s="2">
        <f t="shared" si="161"/>
        <v>311.14999999999998</v>
      </c>
      <c r="H1710" s="9">
        <v>789</v>
      </c>
      <c r="I1710" s="9">
        <v>772</v>
      </c>
      <c r="J1710" s="78">
        <v>793.42149532710289</v>
      </c>
      <c r="K1710" s="9">
        <f t="shared" si="156"/>
        <v>775.95128387752686</v>
      </c>
      <c r="L1710" s="9">
        <v>2000</v>
      </c>
      <c r="M1710" s="9">
        <v>2000</v>
      </c>
      <c r="N1710" s="9">
        <f t="shared" si="157"/>
        <v>0</v>
      </c>
      <c r="O1710" s="9">
        <f t="shared" si="158"/>
        <v>0</v>
      </c>
      <c r="P1710" s="9">
        <f t="shared" si="159"/>
        <v>0</v>
      </c>
    </row>
    <row r="1711" spans="5:16">
      <c r="E1711" s="2">
        <f t="shared" si="160"/>
        <v>273.14999999999998</v>
      </c>
      <c r="F1711" s="2">
        <v>1686</v>
      </c>
      <c r="G1711" s="2">
        <f t="shared" si="161"/>
        <v>311.14999999999998</v>
      </c>
      <c r="H1711" s="9">
        <v>789</v>
      </c>
      <c r="I1711" s="9">
        <v>772</v>
      </c>
      <c r="J1711" s="78">
        <v>793.42149532710289</v>
      </c>
      <c r="K1711" s="9">
        <f t="shared" si="156"/>
        <v>775.95162588680034</v>
      </c>
      <c r="L1711" s="9">
        <v>2000</v>
      </c>
      <c r="M1711" s="9">
        <v>2000</v>
      </c>
      <c r="N1711" s="9">
        <f t="shared" si="157"/>
        <v>0</v>
      </c>
      <c r="O1711" s="9">
        <f t="shared" si="158"/>
        <v>0</v>
      </c>
      <c r="P1711" s="9">
        <f t="shared" si="159"/>
        <v>0</v>
      </c>
    </row>
    <row r="1712" spans="5:16">
      <c r="E1712" s="2">
        <f t="shared" si="160"/>
        <v>273.14999999999998</v>
      </c>
      <c r="F1712" s="2">
        <v>1687</v>
      </c>
      <c r="G1712" s="2">
        <f t="shared" si="161"/>
        <v>311.14999999999998</v>
      </c>
      <c r="H1712" s="9">
        <v>789</v>
      </c>
      <c r="I1712" s="9">
        <v>772</v>
      </c>
      <c r="J1712" s="78">
        <v>793.42149532710289</v>
      </c>
      <c r="K1712" s="9">
        <f t="shared" si="156"/>
        <v>775.95196739891298</v>
      </c>
      <c r="L1712" s="9">
        <v>2000</v>
      </c>
      <c r="M1712" s="9">
        <v>2000</v>
      </c>
      <c r="N1712" s="9">
        <f t="shared" si="157"/>
        <v>0</v>
      </c>
      <c r="O1712" s="9">
        <f t="shared" si="158"/>
        <v>0</v>
      </c>
      <c r="P1712" s="9">
        <f t="shared" si="159"/>
        <v>0</v>
      </c>
    </row>
    <row r="1713" spans="5:16">
      <c r="E1713" s="2">
        <f t="shared" si="160"/>
        <v>273.14999999999998</v>
      </c>
      <c r="F1713" s="2">
        <v>1688</v>
      </c>
      <c r="G1713" s="2">
        <f t="shared" si="161"/>
        <v>311.14999999999998</v>
      </c>
      <c r="H1713" s="9">
        <v>789</v>
      </c>
      <c r="I1713" s="9">
        <v>772</v>
      </c>
      <c r="J1713" s="78">
        <v>793.42149532710289</v>
      </c>
      <c r="K1713" s="9">
        <f t="shared" si="156"/>
        <v>775.95230841494833</v>
      </c>
      <c r="L1713" s="9">
        <v>2000</v>
      </c>
      <c r="M1713" s="9">
        <v>2000</v>
      </c>
      <c r="N1713" s="9">
        <f t="shared" si="157"/>
        <v>0</v>
      </c>
      <c r="O1713" s="9">
        <f t="shared" si="158"/>
        <v>0</v>
      </c>
      <c r="P1713" s="9">
        <f t="shared" si="159"/>
        <v>0</v>
      </c>
    </row>
    <row r="1714" spans="5:16">
      <c r="E1714" s="2">
        <f t="shared" si="160"/>
        <v>273.14999999999998</v>
      </c>
      <c r="F1714" s="2">
        <v>1689</v>
      </c>
      <c r="G1714" s="2">
        <f t="shared" si="161"/>
        <v>311.14999999999998</v>
      </c>
      <c r="H1714" s="9">
        <v>789</v>
      </c>
      <c r="I1714" s="9">
        <v>772</v>
      </c>
      <c r="J1714" s="78">
        <v>793.42149532710289</v>
      </c>
      <c r="K1714" s="9">
        <f t="shared" si="156"/>
        <v>775.9526489359863</v>
      </c>
      <c r="L1714" s="9">
        <v>2000</v>
      </c>
      <c r="M1714" s="9">
        <v>2000</v>
      </c>
      <c r="N1714" s="9">
        <f t="shared" si="157"/>
        <v>0</v>
      </c>
      <c r="O1714" s="9">
        <f t="shared" si="158"/>
        <v>0</v>
      </c>
      <c r="P1714" s="9">
        <f t="shared" si="159"/>
        <v>0</v>
      </c>
    </row>
    <row r="1715" spans="5:16">
      <c r="E1715" s="2">
        <f t="shared" si="160"/>
        <v>273.14999999999998</v>
      </c>
      <c r="F1715" s="2">
        <v>1690</v>
      </c>
      <c r="G1715" s="2">
        <f t="shared" si="161"/>
        <v>311.14999999999998</v>
      </c>
      <c r="H1715" s="9">
        <v>789</v>
      </c>
      <c r="I1715" s="9">
        <v>772</v>
      </c>
      <c r="J1715" s="78">
        <v>793.42149532710289</v>
      </c>
      <c r="K1715" s="9">
        <f t="shared" si="156"/>
        <v>775.95298896310396</v>
      </c>
      <c r="L1715" s="9">
        <v>2000</v>
      </c>
      <c r="M1715" s="9">
        <v>2000</v>
      </c>
      <c r="N1715" s="9">
        <f t="shared" si="157"/>
        <v>0</v>
      </c>
      <c r="O1715" s="9">
        <f t="shared" si="158"/>
        <v>0</v>
      </c>
      <c r="P1715" s="9">
        <f t="shared" si="159"/>
        <v>0</v>
      </c>
    </row>
    <row r="1716" spans="5:16">
      <c r="E1716" s="2">
        <f t="shared" si="160"/>
        <v>273.14999999999998</v>
      </c>
      <c r="F1716" s="2">
        <v>1691</v>
      </c>
      <c r="G1716" s="2">
        <f t="shared" si="161"/>
        <v>311.14999999999998</v>
      </c>
      <c r="H1716" s="9">
        <v>789</v>
      </c>
      <c r="I1716" s="9">
        <v>772</v>
      </c>
      <c r="J1716" s="78">
        <v>793.42149532710289</v>
      </c>
      <c r="K1716" s="9">
        <f t="shared" si="156"/>
        <v>775.95332849737497</v>
      </c>
      <c r="L1716" s="9">
        <v>2000</v>
      </c>
      <c r="M1716" s="9">
        <v>2000</v>
      </c>
      <c r="N1716" s="9">
        <f t="shared" si="157"/>
        <v>0</v>
      </c>
      <c r="O1716" s="9">
        <f t="shared" si="158"/>
        <v>0</v>
      </c>
      <c r="P1716" s="9">
        <f t="shared" si="159"/>
        <v>0</v>
      </c>
    </row>
    <row r="1717" spans="5:16">
      <c r="E1717" s="2">
        <f t="shared" si="160"/>
        <v>273.14999999999998</v>
      </c>
      <c r="F1717" s="2">
        <v>1692</v>
      </c>
      <c r="G1717" s="2">
        <f t="shared" si="161"/>
        <v>311.14999999999998</v>
      </c>
      <c r="H1717" s="9">
        <v>789</v>
      </c>
      <c r="I1717" s="9">
        <v>772</v>
      </c>
      <c r="J1717" s="78">
        <v>793.42149532710289</v>
      </c>
      <c r="K1717" s="9">
        <f t="shared" si="156"/>
        <v>775.95366753987037</v>
      </c>
      <c r="L1717" s="9">
        <v>2000</v>
      </c>
      <c r="M1717" s="9">
        <v>2000</v>
      </c>
      <c r="N1717" s="9">
        <f t="shared" si="157"/>
        <v>0</v>
      </c>
      <c r="O1717" s="9">
        <f t="shared" si="158"/>
        <v>0</v>
      </c>
      <c r="P1717" s="9">
        <f t="shared" si="159"/>
        <v>0</v>
      </c>
    </row>
    <row r="1718" spans="5:16">
      <c r="E1718" s="2">
        <f t="shared" si="160"/>
        <v>273.14999999999998</v>
      </c>
      <c r="F1718" s="2">
        <v>1693</v>
      </c>
      <c r="G1718" s="2">
        <f t="shared" si="161"/>
        <v>311.14999999999998</v>
      </c>
      <c r="H1718" s="9">
        <v>789</v>
      </c>
      <c r="I1718" s="9">
        <v>772</v>
      </c>
      <c r="J1718" s="78">
        <v>793.42149532710289</v>
      </c>
      <c r="K1718" s="9">
        <f t="shared" si="156"/>
        <v>775.95400609165767</v>
      </c>
      <c r="L1718" s="9">
        <v>2000</v>
      </c>
      <c r="M1718" s="9">
        <v>2000</v>
      </c>
      <c r="N1718" s="9">
        <f t="shared" si="157"/>
        <v>0</v>
      </c>
      <c r="O1718" s="9">
        <f t="shared" si="158"/>
        <v>0</v>
      </c>
      <c r="P1718" s="9">
        <f t="shared" si="159"/>
        <v>0</v>
      </c>
    </row>
    <row r="1719" spans="5:16">
      <c r="E1719" s="2">
        <f t="shared" si="160"/>
        <v>273.14999999999998</v>
      </c>
      <c r="F1719" s="2">
        <v>1694</v>
      </c>
      <c r="G1719" s="2">
        <f t="shared" si="161"/>
        <v>311.14999999999998</v>
      </c>
      <c r="H1719" s="9">
        <v>789</v>
      </c>
      <c r="I1719" s="9">
        <v>772</v>
      </c>
      <c r="J1719" s="78">
        <v>793.42149532710289</v>
      </c>
      <c r="K1719" s="9">
        <f t="shared" si="156"/>
        <v>775.95434415380134</v>
      </c>
      <c r="L1719" s="9">
        <v>2000</v>
      </c>
      <c r="M1719" s="9">
        <v>2000</v>
      </c>
      <c r="N1719" s="9">
        <f t="shared" si="157"/>
        <v>0</v>
      </c>
      <c r="O1719" s="9">
        <f t="shared" si="158"/>
        <v>0</v>
      </c>
      <c r="P1719" s="9">
        <f t="shared" si="159"/>
        <v>0</v>
      </c>
    </row>
    <row r="1720" spans="5:16">
      <c r="E1720" s="2">
        <f t="shared" si="160"/>
        <v>273.14999999999998</v>
      </c>
      <c r="F1720" s="2">
        <v>1695</v>
      </c>
      <c r="G1720" s="2">
        <f t="shared" si="161"/>
        <v>311.14999999999998</v>
      </c>
      <c r="H1720" s="9">
        <v>789</v>
      </c>
      <c r="I1720" s="9">
        <v>772</v>
      </c>
      <c r="J1720" s="78">
        <v>793.42149532710289</v>
      </c>
      <c r="K1720" s="9">
        <f t="shared" si="156"/>
        <v>775.95468172736298</v>
      </c>
      <c r="L1720" s="9">
        <v>2000</v>
      </c>
      <c r="M1720" s="9">
        <v>2000</v>
      </c>
      <c r="N1720" s="9">
        <f t="shared" si="157"/>
        <v>0</v>
      </c>
      <c r="O1720" s="9">
        <f t="shared" si="158"/>
        <v>0</v>
      </c>
      <c r="P1720" s="9">
        <f t="shared" si="159"/>
        <v>0</v>
      </c>
    </row>
    <row r="1721" spans="5:16">
      <c r="E1721" s="2">
        <f t="shared" si="160"/>
        <v>273.14999999999998</v>
      </c>
      <c r="F1721" s="2">
        <v>1696</v>
      </c>
      <c r="G1721" s="2">
        <f t="shared" si="161"/>
        <v>311.14999999999998</v>
      </c>
      <c r="H1721" s="9">
        <v>789</v>
      </c>
      <c r="I1721" s="9">
        <v>772</v>
      </c>
      <c r="J1721" s="78">
        <v>793.42149532710289</v>
      </c>
      <c r="K1721" s="9">
        <f t="shared" si="156"/>
        <v>775.95501881340101</v>
      </c>
      <c r="L1721" s="9">
        <v>2000</v>
      </c>
      <c r="M1721" s="9">
        <v>2000</v>
      </c>
      <c r="N1721" s="9">
        <f t="shared" si="157"/>
        <v>0</v>
      </c>
      <c r="O1721" s="9">
        <f t="shared" si="158"/>
        <v>0</v>
      </c>
      <c r="P1721" s="9">
        <f t="shared" si="159"/>
        <v>0</v>
      </c>
    </row>
    <row r="1722" spans="5:16">
      <c r="E1722" s="2">
        <f t="shared" si="160"/>
        <v>273.14999999999998</v>
      </c>
      <c r="F1722" s="2">
        <v>1697</v>
      </c>
      <c r="G1722" s="2">
        <f t="shared" si="161"/>
        <v>311.14999999999998</v>
      </c>
      <c r="H1722" s="9">
        <v>789</v>
      </c>
      <c r="I1722" s="9">
        <v>772</v>
      </c>
      <c r="J1722" s="78">
        <v>793.42149532710289</v>
      </c>
      <c r="K1722" s="9">
        <f t="shared" ref="K1722:K1785" si="162">J1722+((I1722-H1722)*((E1722-F1722)/(G1722-F1722)))</f>
        <v>775.95535541297079</v>
      </c>
      <c r="L1722" s="9">
        <v>2000</v>
      </c>
      <c r="M1722" s="9">
        <v>2000</v>
      </c>
      <c r="N1722" s="9">
        <f t="shared" ref="N1722:N1785" si="163">C1722*(SQRT(K1722/I1722))*(H1722/J1722)*(L1722/M1722)</f>
        <v>0</v>
      </c>
      <c r="O1722" s="9">
        <f t="shared" ref="O1722:O1785" si="164">N1722*J1722/24</f>
        <v>0</v>
      </c>
      <c r="P1722" s="9">
        <f t="shared" ref="P1722:P1785" si="165">N1722/159</f>
        <v>0</v>
      </c>
    </row>
    <row r="1723" spans="5:16">
      <c r="E1723" s="2">
        <f t="shared" si="160"/>
        <v>273.14999999999998</v>
      </c>
      <c r="F1723" s="2">
        <v>1698</v>
      </c>
      <c r="G1723" s="2">
        <f t="shared" si="161"/>
        <v>311.14999999999998</v>
      </c>
      <c r="H1723" s="9">
        <v>789</v>
      </c>
      <c r="I1723" s="9">
        <v>772</v>
      </c>
      <c r="J1723" s="78">
        <v>793.42149532710289</v>
      </c>
      <c r="K1723" s="9">
        <f t="shared" si="162"/>
        <v>775.95569152712449</v>
      </c>
      <c r="L1723" s="9">
        <v>2000</v>
      </c>
      <c r="M1723" s="9">
        <v>2000</v>
      </c>
      <c r="N1723" s="9">
        <f t="shared" si="163"/>
        <v>0</v>
      </c>
      <c r="O1723" s="9">
        <f t="shared" si="164"/>
        <v>0</v>
      </c>
      <c r="P1723" s="9">
        <f t="shared" si="165"/>
        <v>0</v>
      </c>
    </row>
    <row r="1724" spans="5:16">
      <c r="E1724" s="2">
        <f t="shared" si="160"/>
        <v>273.14999999999998</v>
      </c>
      <c r="F1724" s="2">
        <v>1699</v>
      </c>
      <c r="G1724" s="2">
        <f t="shared" si="161"/>
        <v>311.14999999999998</v>
      </c>
      <c r="H1724" s="9">
        <v>789</v>
      </c>
      <c r="I1724" s="9">
        <v>772</v>
      </c>
      <c r="J1724" s="78">
        <v>793.42149532710289</v>
      </c>
      <c r="K1724" s="9">
        <f t="shared" si="162"/>
        <v>775.95602715691155</v>
      </c>
      <c r="L1724" s="9">
        <v>2000</v>
      </c>
      <c r="M1724" s="9">
        <v>2000</v>
      </c>
      <c r="N1724" s="9">
        <f t="shared" si="163"/>
        <v>0</v>
      </c>
      <c r="O1724" s="9">
        <f t="shared" si="164"/>
        <v>0</v>
      </c>
      <c r="P1724" s="9">
        <f t="shared" si="165"/>
        <v>0</v>
      </c>
    </row>
    <row r="1725" spans="5:16">
      <c r="E1725" s="2">
        <f t="shared" si="160"/>
        <v>273.14999999999998</v>
      </c>
      <c r="F1725" s="2">
        <v>1700</v>
      </c>
      <c r="G1725" s="2">
        <f t="shared" si="161"/>
        <v>311.14999999999998</v>
      </c>
      <c r="H1725" s="9">
        <v>789</v>
      </c>
      <c r="I1725" s="9">
        <v>772</v>
      </c>
      <c r="J1725" s="78">
        <v>793.42149532710289</v>
      </c>
      <c r="K1725" s="9">
        <f t="shared" si="162"/>
        <v>775.95636230337823</v>
      </c>
      <c r="L1725" s="9">
        <v>2000</v>
      </c>
      <c r="M1725" s="9">
        <v>2000</v>
      </c>
      <c r="N1725" s="9">
        <f t="shared" si="163"/>
        <v>0</v>
      </c>
      <c r="O1725" s="9">
        <f t="shared" si="164"/>
        <v>0</v>
      </c>
      <c r="P1725" s="9">
        <f t="shared" si="165"/>
        <v>0</v>
      </c>
    </row>
    <row r="1726" spans="5:16">
      <c r="E1726" s="2">
        <f t="shared" si="160"/>
        <v>273.14999999999998</v>
      </c>
      <c r="F1726" s="2">
        <v>1701</v>
      </c>
      <c r="G1726" s="2">
        <f t="shared" si="161"/>
        <v>311.14999999999998</v>
      </c>
      <c r="H1726" s="9">
        <v>789</v>
      </c>
      <c r="I1726" s="9">
        <v>772</v>
      </c>
      <c r="J1726" s="78">
        <v>793.42149532710289</v>
      </c>
      <c r="K1726" s="9">
        <f t="shared" si="162"/>
        <v>775.95669696756772</v>
      </c>
      <c r="L1726" s="9">
        <v>2000</v>
      </c>
      <c r="M1726" s="9">
        <v>2000</v>
      </c>
      <c r="N1726" s="9">
        <f t="shared" si="163"/>
        <v>0</v>
      </c>
      <c r="O1726" s="9">
        <f t="shared" si="164"/>
        <v>0</v>
      </c>
      <c r="P1726" s="9">
        <f t="shared" si="165"/>
        <v>0</v>
      </c>
    </row>
    <row r="1727" spans="5:16">
      <c r="E1727" s="2">
        <f t="shared" si="160"/>
        <v>273.14999999999998</v>
      </c>
      <c r="F1727" s="2">
        <v>1702</v>
      </c>
      <c r="G1727" s="2">
        <f t="shared" si="161"/>
        <v>311.14999999999998</v>
      </c>
      <c r="H1727" s="9">
        <v>789</v>
      </c>
      <c r="I1727" s="9">
        <v>772</v>
      </c>
      <c r="J1727" s="78">
        <v>793.42149532710289</v>
      </c>
      <c r="K1727" s="9">
        <f t="shared" si="162"/>
        <v>775.95703115052027</v>
      </c>
      <c r="L1727" s="9">
        <v>2000</v>
      </c>
      <c r="M1727" s="9">
        <v>2000</v>
      </c>
      <c r="N1727" s="9">
        <f t="shared" si="163"/>
        <v>0</v>
      </c>
      <c r="O1727" s="9">
        <f t="shared" si="164"/>
        <v>0</v>
      </c>
      <c r="P1727" s="9">
        <f t="shared" si="165"/>
        <v>0</v>
      </c>
    </row>
    <row r="1728" spans="5:16">
      <c r="E1728" s="2">
        <f t="shared" si="160"/>
        <v>273.14999999999998</v>
      </c>
      <c r="F1728" s="2">
        <v>1703</v>
      </c>
      <c r="G1728" s="2">
        <f t="shared" si="161"/>
        <v>311.14999999999998</v>
      </c>
      <c r="H1728" s="9">
        <v>789</v>
      </c>
      <c r="I1728" s="9">
        <v>772</v>
      </c>
      <c r="J1728" s="78">
        <v>793.42149532710289</v>
      </c>
      <c r="K1728" s="9">
        <f t="shared" si="162"/>
        <v>775.95736485327313</v>
      </c>
      <c r="L1728" s="9">
        <v>2000</v>
      </c>
      <c r="M1728" s="9">
        <v>2000</v>
      </c>
      <c r="N1728" s="9">
        <f t="shared" si="163"/>
        <v>0</v>
      </c>
      <c r="O1728" s="9">
        <f t="shared" si="164"/>
        <v>0</v>
      </c>
      <c r="P1728" s="9">
        <f t="shared" si="165"/>
        <v>0</v>
      </c>
    </row>
    <row r="1729" spans="5:16">
      <c r="E1729" s="2">
        <f t="shared" si="160"/>
        <v>273.14999999999998</v>
      </c>
      <c r="F1729" s="2">
        <v>1704</v>
      </c>
      <c r="G1729" s="2">
        <f t="shared" si="161"/>
        <v>311.14999999999998</v>
      </c>
      <c r="H1729" s="9">
        <v>789</v>
      </c>
      <c r="I1729" s="9">
        <v>772</v>
      </c>
      <c r="J1729" s="78">
        <v>793.42149532710289</v>
      </c>
      <c r="K1729" s="9">
        <f t="shared" si="162"/>
        <v>775.95769807686054</v>
      </c>
      <c r="L1729" s="9">
        <v>2000</v>
      </c>
      <c r="M1729" s="9">
        <v>2000</v>
      </c>
      <c r="N1729" s="9">
        <f t="shared" si="163"/>
        <v>0</v>
      </c>
      <c r="O1729" s="9">
        <f t="shared" si="164"/>
        <v>0</v>
      </c>
      <c r="P1729" s="9">
        <f t="shared" si="165"/>
        <v>0</v>
      </c>
    </row>
    <row r="1730" spans="5:16">
      <c r="E1730" s="2">
        <f t="shared" si="160"/>
        <v>273.14999999999998</v>
      </c>
      <c r="F1730" s="2">
        <v>1705</v>
      </c>
      <c r="G1730" s="2">
        <f t="shared" si="161"/>
        <v>311.14999999999998</v>
      </c>
      <c r="H1730" s="9">
        <v>789</v>
      </c>
      <c r="I1730" s="9">
        <v>772</v>
      </c>
      <c r="J1730" s="78">
        <v>793.42149532710289</v>
      </c>
      <c r="K1730" s="9">
        <f t="shared" si="162"/>
        <v>775.95803082231396</v>
      </c>
      <c r="L1730" s="9">
        <v>2000</v>
      </c>
      <c r="M1730" s="9">
        <v>2000</v>
      </c>
      <c r="N1730" s="9">
        <f t="shared" si="163"/>
        <v>0</v>
      </c>
      <c r="O1730" s="9">
        <f t="shared" si="164"/>
        <v>0</v>
      </c>
      <c r="P1730" s="9">
        <f t="shared" si="165"/>
        <v>0</v>
      </c>
    </row>
    <row r="1731" spans="5:16">
      <c r="E1731" s="2">
        <f t="shared" si="160"/>
        <v>273.14999999999998</v>
      </c>
      <c r="F1731" s="2">
        <v>1706</v>
      </c>
      <c r="G1731" s="2">
        <f t="shared" si="161"/>
        <v>311.14999999999998</v>
      </c>
      <c r="H1731" s="9">
        <v>789</v>
      </c>
      <c r="I1731" s="9">
        <v>772</v>
      </c>
      <c r="J1731" s="78">
        <v>793.42149532710289</v>
      </c>
      <c r="K1731" s="9">
        <f t="shared" si="162"/>
        <v>775.95836309066169</v>
      </c>
      <c r="L1731" s="9">
        <v>2000</v>
      </c>
      <c r="M1731" s="9">
        <v>2000</v>
      </c>
      <c r="N1731" s="9">
        <f t="shared" si="163"/>
        <v>0</v>
      </c>
      <c r="O1731" s="9">
        <f t="shared" si="164"/>
        <v>0</v>
      </c>
      <c r="P1731" s="9">
        <f t="shared" si="165"/>
        <v>0</v>
      </c>
    </row>
    <row r="1732" spans="5:16">
      <c r="E1732" s="2">
        <f t="shared" si="160"/>
        <v>273.14999999999998</v>
      </c>
      <c r="F1732" s="2">
        <v>1707</v>
      </c>
      <c r="G1732" s="2">
        <f t="shared" si="161"/>
        <v>311.14999999999998</v>
      </c>
      <c r="H1732" s="9">
        <v>789</v>
      </c>
      <c r="I1732" s="9">
        <v>772</v>
      </c>
      <c r="J1732" s="78">
        <v>793.42149532710289</v>
      </c>
      <c r="K1732" s="9">
        <f t="shared" si="162"/>
        <v>775.95869488292908</v>
      </c>
      <c r="L1732" s="9">
        <v>2000</v>
      </c>
      <c r="M1732" s="9">
        <v>2000</v>
      </c>
      <c r="N1732" s="9">
        <f t="shared" si="163"/>
        <v>0</v>
      </c>
      <c r="O1732" s="9">
        <f t="shared" si="164"/>
        <v>0</v>
      </c>
      <c r="P1732" s="9">
        <f t="shared" si="165"/>
        <v>0</v>
      </c>
    </row>
    <row r="1733" spans="5:16">
      <c r="E1733" s="2">
        <f t="shared" si="160"/>
        <v>273.14999999999998</v>
      </c>
      <c r="F1733" s="2">
        <v>1708</v>
      </c>
      <c r="G1733" s="2">
        <f t="shared" si="161"/>
        <v>311.14999999999998</v>
      </c>
      <c r="H1733" s="9">
        <v>789</v>
      </c>
      <c r="I1733" s="9">
        <v>772</v>
      </c>
      <c r="J1733" s="78">
        <v>793.42149532710289</v>
      </c>
      <c r="K1733" s="9">
        <f t="shared" si="162"/>
        <v>775.95902620013862</v>
      </c>
      <c r="L1733" s="9">
        <v>2000</v>
      </c>
      <c r="M1733" s="9">
        <v>2000</v>
      </c>
      <c r="N1733" s="9">
        <f t="shared" si="163"/>
        <v>0</v>
      </c>
      <c r="O1733" s="9">
        <f t="shared" si="164"/>
        <v>0</v>
      </c>
      <c r="P1733" s="9">
        <f t="shared" si="165"/>
        <v>0</v>
      </c>
    </row>
    <row r="1734" spans="5:16">
      <c r="E1734" s="2">
        <f t="shared" si="160"/>
        <v>273.14999999999998</v>
      </c>
      <c r="F1734" s="2">
        <v>1709</v>
      </c>
      <c r="G1734" s="2">
        <f t="shared" si="161"/>
        <v>311.14999999999998</v>
      </c>
      <c r="H1734" s="9">
        <v>789</v>
      </c>
      <c r="I1734" s="9">
        <v>772</v>
      </c>
      <c r="J1734" s="78">
        <v>793.42149532710289</v>
      </c>
      <c r="K1734" s="9">
        <f t="shared" si="162"/>
        <v>775.95935704330986</v>
      </c>
      <c r="L1734" s="9">
        <v>2000</v>
      </c>
      <c r="M1734" s="9">
        <v>2000</v>
      </c>
      <c r="N1734" s="9">
        <f t="shared" si="163"/>
        <v>0</v>
      </c>
      <c r="O1734" s="9">
        <f t="shared" si="164"/>
        <v>0</v>
      </c>
      <c r="P1734" s="9">
        <f t="shared" si="165"/>
        <v>0</v>
      </c>
    </row>
    <row r="1735" spans="5:16">
      <c r="E1735" s="2">
        <f t="shared" si="160"/>
        <v>273.14999999999998</v>
      </c>
      <c r="F1735" s="2">
        <v>1710</v>
      </c>
      <c r="G1735" s="2">
        <f t="shared" si="161"/>
        <v>311.14999999999998</v>
      </c>
      <c r="H1735" s="9">
        <v>789</v>
      </c>
      <c r="I1735" s="9">
        <v>772</v>
      </c>
      <c r="J1735" s="78">
        <v>793.42149532710289</v>
      </c>
      <c r="K1735" s="9">
        <f t="shared" si="162"/>
        <v>775.95968741345951</v>
      </c>
      <c r="L1735" s="9">
        <v>2000</v>
      </c>
      <c r="M1735" s="9">
        <v>2000</v>
      </c>
      <c r="N1735" s="9">
        <f t="shared" si="163"/>
        <v>0</v>
      </c>
      <c r="O1735" s="9">
        <f t="shared" si="164"/>
        <v>0</v>
      </c>
      <c r="P1735" s="9">
        <f t="shared" si="165"/>
        <v>0</v>
      </c>
    </row>
    <row r="1736" spans="5:16">
      <c r="E1736" s="2">
        <f t="shared" si="160"/>
        <v>273.14999999999998</v>
      </c>
      <c r="F1736" s="2">
        <v>1711</v>
      </c>
      <c r="G1736" s="2">
        <f t="shared" si="161"/>
        <v>311.14999999999998</v>
      </c>
      <c r="H1736" s="9">
        <v>789</v>
      </c>
      <c r="I1736" s="9">
        <v>772</v>
      </c>
      <c r="J1736" s="78">
        <v>793.42149532710289</v>
      </c>
      <c r="K1736" s="9">
        <f t="shared" si="162"/>
        <v>775.96001731160118</v>
      </c>
      <c r="L1736" s="9">
        <v>2000</v>
      </c>
      <c r="M1736" s="9">
        <v>2000</v>
      </c>
      <c r="N1736" s="9">
        <f t="shared" si="163"/>
        <v>0</v>
      </c>
      <c r="O1736" s="9">
        <f t="shared" si="164"/>
        <v>0</v>
      </c>
      <c r="P1736" s="9">
        <f t="shared" si="165"/>
        <v>0</v>
      </c>
    </row>
    <row r="1737" spans="5:16">
      <c r="E1737" s="2">
        <f t="shared" ref="E1737:E1800" si="166">D1737+273.15</f>
        <v>273.14999999999998</v>
      </c>
      <c r="F1737" s="2">
        <v>1712</v>
      </c>
      <c r="G1737" s="2">
        <f t="shared" ref="G1737:G1800" si="167">38+273.15</f>
        <v>311.14999999999998</v>
      </c>
      <c r="H1737" s="9">
        <v>789</v>
      </c>
      <c r="I1737" s="9">
        <v>772</v>
      </c>
      <c r="J1737" s="78">
        <v>793.42149532710289</v>
      </c>
      <c r="K1737" s="9">
        <f t="shared" si="162"/>
        <v>775.96034673874578</v>
      </c>
      <c r="L1737" s="9">
        <v>2000</v>
      </c>
      <c r="M1737" s="9">
        <v>2000</v>
      </c>
      <c r="N1737" s="9">
        <f t="shared" si="163"/>
        <v>0</v>
      </c>
      <c r="O1737" s="9">
        <f t="shared" si="164"/>
        <v>0</v>
      </c>
      <c r="P1737" s="9">
        <f t="shared" si="165"/>
        <v>0</v>
      </c>
    </row>
    <row r="1738" spans="5:16">
      <c r="E1738" s="2">
        <f t="shared" si="166"/>
        <v>273.14999999999998</v>
      </c>
      <c r="F1738" s="2">
        <v>1713</v>
      </c>
      <c r="G1738" s="2">
        <f t="shared" si="167"/>
        <v>311.14999999999998</v>
      </c>
      <c r="H1738" s="9">
        <v>789</v>
      </c>
      <c r="I1738" s="9">
        <v>772</v>
      </c>
      <c r="J1738" s="78">
        <v>793.42149532710289</v>
      </c>
      <c r="K1738" s="9">
        <f t="shared" si="162"/>
        <v>775.96067569590127</v>
      </c>
      <c r="L1738" s="9">
        <v>2000</v>
      </c>
      <c r="M1738" s="9">
        <v>2000</v>
      </c>
      <c r="N1738" s="9">
        <f t="shared" si="163"/>
        <v>0</v>
      </c>
      <c r="O1738" s="9">
        <f t="shared" si="164"/>
        <v>0</v>
      </c>
      <c r="P1738" s="9">
        <f t="shared" si="165"/>
        <v>0</v>
      </c>
    </row>
    <row r="1739" spans="5:16">
      <c r="E1739" s="2">
        <f t="shared" si="166"/>
        <v>273.14999999999998</v>
      </c>
      <c r="F1739" s="2">
        <v>1714</v>
      </c>
      <c r="G1739" s="2">
        <f t="shared" si="167"/>
        <v>311.14999999999998</v>
      </c>
      <c r="H1739" s="9">
        <v>789</v>
      </c>
      <c r="I1739" s="9">
        <v>772</v>
      </c>
      <c r="J1739" s="78">
        <v>793.42149532710289</v>
      </c>
      <c r="K1739" s="9">
        <f t="shared" si="162"/>
        <v>775.96100418407264</v>
      </c>
      <c r="L1739" s="9">
        <v>2000</v>
      </c>
      <c r="M1739" s="9">
        <v>2000</v>
      </c>
      <c r="N1739" s="9">
        <f t="shared" si="163"/>
        <v>0</v>
      </c>
      <c r="O1739" s="9">
        <f t="shared" si="164"/>
        <v>0</v>
      </c>
      <c r="P1739" s="9">
        <f t="shared" si="165"/>
        <v>0</v>
      </c>
    </row>
    <row r="1740" spans="5:16">
      <c r="E1740" s="2">
        <f t="shared" si="166"/>
        <v>273.14999999999998</v>
      </c>
      <c r="F1740" s="2">
        <v>1715</v>
      </c>
      <c r="G1740" s="2">
        <f t="shared" si="167"/>
        <v>311.14999999999998</v>
      </c>
      <c r="H1740" s="9">
        <v>789</v>
      </c>
      <c r="I1740" s="9">
        <v>772</v>
      </c>
      <c r="J1740" s="78">
        <v>793.42149532710289</v>
      </c>
      <c r="K1740" s="9">
        <f t="shared" si="162"/>
        <v>775.96133220426213</v>
      </c>
      <c r="L1740" s="9">
        <v>2000</v>
      </c>
      <c r="M1740" s="9">
        <v>2000</v>
      </c>
      <c r="N1740" s="9">
        <f t="shared" si="163"/>
        <v>0</v>
      </c>
      <c r="O1740" s="9">
        <f t="shared" si="164"/>
        <v>0</v>
      </c>
      <c r="P1740" s="9">
        <f t="shared" si="165"/>
        <v>0</v>
      </c>
    </row>
    <row r="1741" spans="5:16">
      <c r="E1741" s="2">
        <f t="shared" si="166"/>
        <v>273.14999999999998</v>
      </c>
      <c r="F1741" s="2">
        <v>1716</v>
      </c>
      <c r="G1741" s="2">
        <f t="shared" si="167"/>
        <v>311.14999999999998</v>
      </c>
      <c r="H1741" s="9">
        <v>789</v>
      </c>
      <c r="I1741" s="9">
        <v>772</v>
      </c>
      <c r="J1741" s="78">
        <v>793.42149532710289</v>
      </c>
      <c r="K1741" s="9">
        <f t="shared" si="162"/>
        <v>775.96165975746908</v>
      </c>
      <c r="L1741" s="9">
        <v>2000</v>
      </c>
      <c r="M1741" s="9">
        <v>2000</v>
      </c>
      <c r="N1741" s="9">
        <f t="shared" si="163"/>
        <v>0</v>
      </c>
      <c r="O1741" s="9">
        <f t="shared" si="164"/>
        <v>0</v>
      </c>
      <c r="P1741" s="9">
        <f t="shared" si="165"/>
        <v>0</v>
      </c>
    </row>
    <row r="1742" spans="5:16">
      <c r="E1742" s="2">
        <f t="shared" si="166"/>
        <v>273.14999999999998</v>
      </c>
      <c r="F1742" s="2">
        <v>1717</v>
      </c>
      <c r="G1742" s="2">
        <f t="shared" si="167"/>
        <v>311.14999999999998</v>
      </c>
      <c r="H1742" s="9">
        <v>789</v>
      </c>
      <c r="I1742" s="9">
        <v>772</v>
      </c>
      <c r="J1742" s="78">
        <v>793.42149532710289</v>
      </c>
      <c r="K1742" s="9">
        <f t="shared" si="162"/>
        <v>775.96198684469016</v>
      </c>
      <c r="L1742" s="9">
        <v>2000</v>
      </c>
      <c r="M1742" s="9">
        <v>2000</v>
      </c>
      <c r="N1742" s="9">
        <f t="shared" si="163"/>
        <v>0</v>
      </c>
      <c r="O1742" s="9">
        <f t="shared" si="164"/>
        <v>0</v>
      </c>
      <c r="P1742" s="9">
        <f t="shared" si="165"/>
        <v>0</v>
      </c>
    </row>
    <row r="1743" spans="5:16">
      <c r="E1743" s="2">
        <f t="shared" si="166"/>
        <v>273.14999999999998</v>
      </c>
      <c r="F1743" s="2">
        <v>1718</v>
      </c>
      <c r="G1743" s="2">
        <f t="shared" si="167"/>
        <v>311.14999999999998</v>
      </c>
      <c r="H1743" s="9">
        <v>789</v>
      </c>
      <c r="I1743" s="9">
        <v>772</v>
      </c>
      <c r="J1743" s="78">
        <v>793.42149532710289</v>
      </c>
      <c r="K1743" s="9">
        <f t="shared" si="162"/>
        <v>775.96231346691877</v>
      </c>
      <c r="L1743" s="9">
        <v>2000</v>
      </c>
      <c r="M1743" s="9">
        <v>2000</v>
      </c>
      <c r="N1743" s="9">
        <f t="shared" si="163"/>
        <v>0</v>
      </c>
      <c r="O1743" s="9">
        <f t="shared" si="164"/>
        <v>0</v>
      </c>
      <c r="P1743" s="9">
        <f t="shared" si="165"/>
        <v>0</v>
      </c>
    </row>
    <row r="1744" spans="5:16">
      <c r="E1744" s="2">
        <f t="shared" si="166"/>
        <v>273.14999999999998</v>
      </c>
      <c r="F1744" s="2">
        <v>1719</v>
      </c>
      <c r="G1744" s="2">
        <f t="shared" si="167"/>
        <v>311.14999999999998</v>
      </c>
      <c r="H1744" s="9">
        <v>789</v>
      </c>
      <c r="I1744" s="9">
        <v>772</v>
      </c>
      <c r="J1744" s="78">
        <v>793.42149532710289</v>
      </c>
      <c r="K1744" s="9">
        <f t="shared" si="162"/>
        <v>775.96263962514604</v>
      </c>
      <c r="L1744" s="9">
        <v>2000</v>
      </c>
      <c r="M1744" s="9">
        <v>2000</v>
      </c>
      <c r="N1744" s="9">
        <f t="shared" si="163"/>
        <v>0</v>
      </c>
      <c r="O1744" s="9">
        <f t="shared" si="164"/>
        <v>0</v>
      </c>
      <c r="P1744" s="9">
        <f t="shared" si="165"/>
        <v>0</v>
      </c>
    </row>
    <row r="1745" spans="5:16">
      <c r="E1745" s="2">
        <f t="shared" si="166"/>
        <v>273.14999999999998</v>
      </c>
      <c r="F1745" s="2">
        <v>1720</v>
      </c>
      <c r="G1745" s="2">
        <f t="shared" si="167"/>
        <v>311.14999999999998</v>
      </c>
      <c r="H1745" s="9">
        <v>789</v>
      </c>
      <c r="I1745" s="9">
        <v>772</v>
      </c>
      <c r="J1745" s="78">
        <v>793.42149532710289</v>
      </c>
      <c r="K1745" s="9">
        <f t="shared" si="162"/>
        <v>775.96296532035979</v>
      </c>
      <c r="L1745" s="9">
        <v>2000</v>
      </c>
      <c r="M1745" s="9">
        <v>2000</v>
      </c>
      <c r="N1745" s="9">
        <f t="shared" si="163"/>
        <v>0</v>
      </c>
      <c r="O1745" s="9">
        <f t="shared" si="164"/>
        <v>0</v>
      </c>
      <c r="P1745" s="9">
        <f t="shared" si="165"/>
        <v>0</v>
      </c>
    </row>
    <row r="1746" spans="5:16">
      <c r="E1746" s="2">
        <f t="shared" si="166"/>
        <v>273.14999999999998</v>
      </c>
      <c r="F1746" s="2">
        <v>1721</v>
      </c>
      <c r="G1746" s="2">
        <f t="shared" si="167"/>
        <v>311.14999999999998</v>
      </c>
      <c r="H1746" s="9">
        <v>789</v>
      </c>
      <c r="I1746" s="9">
        <v>772</v>
      </c>
      <c r="J1746" s="78">
        <v>793.42149532710289</v>
      </c>
      <c r="K1746" s="9">
        <f t="shared" si="162"/>
        <v>775.96329055354545</v>
      </c>
      <c r="L1746" s="9">
        <v>2000</v>
      </c>
      <c r="M1746" s="9">
        <v>2000</v>
      </c>
      <c r="N1746" s="9">
        <f t="shared" si="163"/>
        <v>0</v>
      </c>
      <c r="O1746" s="9">
        <f t="shared" si="164"/>
        <v>0</v>
      </c>
      <c r="P1746" s="9">
        <f t="shared" si="165"/>
        <v>0</v>
      </c>
    </row>
    <row r="1747" spans="5:16">
      <c r="E1747" s="2">
        <f t="shared" si="166"/>
        <v>273.14999999999998</v>
      </c>
      <c r="F1747" s="2">
        <v>1722</v>
      </c>
      <c r="G1747" s="2">
        <f t="shared" si="167"/>
        <v>311.14999999999998</v>
      </c>
      <c r="H1747" s="9">
        <v>789</v>
      </c>
      <c r="I1747" s="9">
        <v>772</v>
      </c>
      <c r="J1747" s="78">
        <v>793.42149532710289</v>
      </c>
      <c r="K1747" s="9">
        <f t="shared" si="162"/>
        <v>775.96361532568528</v>
      </c>
      <c r="L1747" s="9">
        <v>2000</v>
      </c>
      <c r="M1747" s="9">
        <v>2000</v>
      </c>
      <c r="N1747" s="9">
        <f t="shared" si="163"/>
        <v>0</v>
      </c>
      <c r="O1747" s="9">
        <f t="shared" si="164"/>
        <v>0</v>
      </c>
      <c r="P1747" s="9">
        <f t="shared" si="165"/>
        <v>0</v>
      </c>
    </row>
    <row r="1748" spans="5:16">
      <c r="E1748" s="2">
        <f t="shared" si="166"/>
        <v>273.14999999999998</v>
      </c>
      <c r="F1748" s="2">
        <v>1723</v>
      </c>
      <c r="G1748" s="2">
        <f t="shared" si="167"/>
        <v>311.14999999999998</v>
      </c>
      <c r="H1748" s="9">
        <v>789</v>
      </c>
      <c r="I1748" s="9">
        <v>772</v>
      </c>
      <c r="J1748" s="78">
        <v>793.42149532710289</v>
      </c>
      <c r="K1748" s="9">
        <f t="shared" si="162"/>
        <v>775.96393963775915</v>
      </c>
      <c r="L1748" s="9">
        <v>2000</v>
      </c>
      <c r="M1748" s="9">
        <v>2000</v>
      </c>
      <c r="N1748" s="9">
        <f t="shared" si="163"/>
        <v>0</v>
      </c>
      <c r="O1748" s="9">
        <f t="shared" si="164"/>
        <v>0</v>
      </c>
      <c r="P1748" s="9">
        <f t="shared" si="165"/>
        <v>0</v>
      </c>
    </row>
    <row r="1749" spans="5:16">
      <c r="E1749" s="2">
        <f t="shared" si="166"/>
        <v>273.14999999999998</v>
      </c>
      <c r="F1749" s="2">
        <v>1724</v>
      </c>
      <c r="G1749" s="2">
        <f t="shared" si="167"/>
        <v>311.14999999999998</v>
      </c>
      <c r="H1749" s="9">
        <v>789</v>
      </c>
      <c r="I1749" s="9">
        <v>772</v>
      </c>
      <c r="J1749" s="78">
        <v>793.42149532710289</v>
      </c>
      <c r="K1749" s="9">
        <f t="shared" si="162"/>
        <v>775.96426349074375</v>
      </c>
      <c r="L1749" s="9">
        <v>2000</v>
      </c>
      <c r="M1749" s="9">
        <v>2000</v>
      </c>
      <c r="N1749" s="9">
        <f t="shared" si="163"/>
        <v>0</v>
      </c>
      <c r="O1749" s="9">
        <f t="shared" si="164"/>
        <v>0</v>
      </c>
      <c r="P1749" s="9">
        <f t="shared" si="165"/>
        <v>0</v>
      </c>
    </row>
    <row r="1750" spans="5:16">
      <c r="E1750" s="2">
        <f t="shared" si="166"/>
        <v>273.14999999999998</v>
      </c>
      <c r="F1750" s="2">
        <v>1725</v>
      </c>
      <c r="G1750" s="2">
        <f t="shared" si="167"/>
        <v>311.14999999999998</v>
      </c>
      <c r="H1750" s="9">
        <v>789</v>
      </c>
      <c r="I1750" s="9">
        <v>772</v>
      </c>
      <c r="J1750" s="78">
        <v>793.42149532710289</v>
      </c>
      <c r="K1750" s="9">
        <f t="shared" si="162"/>
        <v>775.96458688561336</v>
      </c>
      <c r="L1750" s="9">
        <v>2000</v>
      </c>
      <c r="M1750" s="9">
        <v>2000</v>
      </c>
      <c r="N1750" s="9">
        <f t="shared" si="163"/>
        <v>0</v>
      </c>
      <c r="O1750" s="9">
        <f t="shared" si="164"/>
        <v>0</v>
      </c>
      <c r="P1750" s="9">
        <f t="shared" si="165"/>
        <v>0</v>
      </c>
    </row>
    <row r="1751" spans="5:16">
      <c r="E1751" s="2">
        <f t="shared" si="166"/>
        <v>273.14999999999998</v>
      </c>
      <c r="F1751" s="2">
        <v>1726</v>
      </c>
      <c r="G1751" s="2">
        <f t="shared" si="167"/>
        <v>311.14999999999998</v>
      </c>
      <c r="H1751" s="9">
        <v>789</v>
      </c>
      <c r="I1751" s="9">
        <v>772</v>
      </c>
      <c r="J1751" s="78">
        <v>793.42149532710289</v>
      </c>
      <c r="K1751" s="9">
        <f t="shared" si="162"/>
        <v>775.96490982333921</v>
      </c>
      <c r="L1751" s="9">
        <v>2000</v>
      </c>
      <c r="M1751" s="9">
        <v>2000</v>
      </c>
      <c r="N1751" s="9">
        <f t="shared" si="163"/>
        <v>0</v>
      </c>
      <c r="O1751" s="9">
        <f t="shared" si="164"/>
        <v>0</v>
      </c>
      <c r="P1751" s="9">
        <f t="shared" si="165"/>
        <v>0</v>
      </c>
    </row>
    <row r="1752" spans="5:16">
      <c r="E1752" s="2">
        <f t="shared" si="166"/>
        <v>273.14999999999998</v>
      </c>
      <c r="F1752" s="2">
        <v>1727</v>
      </c>
      <c r="G1752" s="2">
        <f t="shared" si="167"/>
        <v>311.14999999999998</v>
      </c>
      <c r="H1752" s="9">
        <v>789</v>
      </c>
      <c r="I1752" s="9">
        <v>772</v>
      </c>
      <c r="J1752" s="78">
        <v>793.42149532710289</v>
      </c>
      <c r="K1752" s="9">
        <f t="shared" si="162"/>
        <v>775.96523230489004</v>
      </c>
      <c r="L1752" s="9">
        <v>2000</v>
      </c>
      <c r="M1752" s="9">
        <v>2000</v>
      </c>
      <c r="N1752" s="9">
        <f t="shared" si="163"/>
        <v>0</v>
      </c>
      <c r="O1752" s="9">
        <f t="shared" si="164"/>
        <v>0</v>
      </c>
      <c r="P1752" s="9">
        <f t="shared" si="165"/>
        <v>0</v>
      </c>
    </row>
    <row r="1753" spans="5:16">
      <c r="E1753" s="2">
        <f t="shared" si="166"/>
        <v>273.14999999999998</v>
      </c>
      <c r="F1753" s="2">
        <v>1728</v>
      </c>
      <c r="G1753" s="2">
        <f t="shared" si="167"/>
        <v>311.14999999999998</v>
      </c>
      <c r="H1753" s="9">
        <v>789</v>
      </c>
      <c r="I1753" s="9">
        <v>772</v>
      </c>
      <c r="J1753" s="78">
        <v>793.42149532710289</v>
      </c>
      <c r="K1753" s="9">
        <f t="shared" si="162"/>
        <v>775.96555433123171</v>
      </c>
      <c r="L1753" s="9">
        <v>2000</v>
      </c>
      <c r="M1753" s="9">
        <v>2000</v>
      </c>
      <c r="N1753" s="9">
        <f t="shared" si="163"/>
        <v>0</v>
      </c>
      <c r="O1753" s="9">
        <f t="shared" si="164"/>
        <v>0</v>
      </c>
      <c r="P1753" s="9">
        <f t="shared" si="165"/>
        <v>0</v>
      </c>
    </row>
    <row r="1754" spans="5:16">
      <c r="E1754" s="2">
        <f t="shared" si="166"/>
        <v>273.14999999999998</v>
      </c>
      <c r="F1754" s="2">
        <v>1729</v>
      </c>
      <c r="G1754" s="2">
        <f t="shared" si="167"/>
        <v>311.14999999999998</v>
      </c>
      <c r="H1754" s="9">
        <v>789</v>
      </c>
      <c r="I1754" s="9">
        <v>772</v>
      </c>
      <c r="J1754" s="78">
        <v>793.42149532710289</v>
      </c>
      <c r="K1754" s="9">
        <f t="shared" si="162"/>
        <v>775.9658759033274</v>
      </c>
      <c r="L1754" s="9">
        <v>2000</v>
      </c>
      <c r="M1754" s="9">
        <v>2000</v>
      </c>
      <c r="N1754" s="9">
        <f t="shared" si="163"/>
        <v>0</v>
      </c>
      <c r="O1754" s="9">
        <f t="shared" si="164"/>
        <v>0</v>
      </c>
      <c r="P1754" s="9">
        <f t="shared" si="165"/>
        <v>0</v>
      </c>
    </row>
    <row r="1755" spans="5:16">
      <c r="E1755" s="2">
        <f t="shared" si="166"/>
        <v>273.14999999999998</v>
      </c>
      <c r="F1755" s="2">
        <v>1730</v>
      </c>
      <c r="G1755" s="2">
        <f t="shared" si="167"/>
        <v>311.14999999999998</v>
      </c>
      <c r="H1755" s="9">
        <v>789</v>
      </c>
      <c r="I1755" s="9">
        <v>772</v>
      </c>
      <c r="J1755" s="78">
        <v>793.42149532710289</v>
      </c>
      <c r="K1755" s="9">
        <f t="shared" si="162"/>
        <v>775.96619702213764</v>
      </c>
      <c r="L1755" s="9">
        <v>2000</v>
      </c>
      <c r="M1755" s="9">
        <v>2000</v>
      </c>
      <c r="N1755" s="9">
        <f t="shared" si="163"/>
        <v>0</v>
      </c>
      <c r="O1755" s="9">
        <f t="shared" si="164"/>
        <v>0</v>
      </c>
      <c r="P1755" s="9">
        <f t="shared" si="165"/>
        <v>0</v>
      </c>
    </row>
    <row r="1756" spans="5:16">
      <c r="E1756" s="2">
        <f t="shared" si="166"/>
        <v>273.14999999999998</v>
      </c>
      <c r="F1756" s="2">
        <v>1731</v>
      </c>
      <c r="G1756" s="2">
        <f t="shared" si="167"/>
        <v>311.14999999999998</v>
      </c>
      <c r="H1756" s="9">
        <v>789</v>
      </c>
      <c r="I1756" s="9">
        <v>772</v>
      </c>
      <c r="J1756" s="78">
        <v>793.42149532710289</v>
      </c>
      <c r="K1756" s="9">
        <f t="shared" si="162"/>
        <v>775.96651768862</v>
      </c>
      <c r="L1756" s="9">
        <v>2000</v>
      </c>
      <c r="M1756" s="9">
        <v>2000</v>
      </c>
      <c r="N1756" s="9">
        <f t="shared" si="163"/>
        <v>0</v>
      </c>
      <c r="O1756" s="9">
        <f t="shared" si="164"/>
        <v>0</v>
      </c>
      <c r="P1756" s="9">
        <f t="shared" si="165"/>
        <v>0</v>
      </c>
    </row>
    <row r="1757" spans="5:16">
      <c r="E1757" s="2">
        <f t="shared" si="166"/>
        <v>273.14999999999998</v>
      </c>
      <c r="F1757" s="2">
        <v>1732</v>
      </c>
      <c r="G1757" s="2">
        <f t="shared" si="167"/>
        <v>311.14999999999998</v>
      </c>
      <c r="H1757" s="9">
        <v>789</v>
      </c>
      <c r="I1757" s="9">
        <v>772</v>
      </c>
      <c r="J1757" s="78">
        <v>793.42149532710289</v>
      </c>
      <c r="K1757" s="9">
        <f t="shared" si="162"/>
        <v>775.96683790372958</v>
      </c>
      <c r="L1757" s="9">
        <v>2000</v>
      </c>
      <c r="M1757" s="9">
        <v>2000</v>
      </c>
      <c r="N1757" s="9">
        <f t="shared" si="163"/>
        <v>0</v>
      </c>
      <c r="O1757" s="9">
        <f t="shared" si="164"/>
        <v>0</v>
      </c>
      <c r="P1757" s="9">
        <f t="shared" si="165"/>
        <v>0</v>
      </c>
    </row>
    <row r="1758" spans="5:16">
      <c r="E1758" s="2">
        <f t="shared" si="166"/>
        <v>273.14999999999998</v>
      </c>
      <c r="F1758" s="2">
        <v>1733</v>
      </c>
      <c r="G1758" s="2">
        <f t="shared" si="167"/>
        <v>311.14999999999998</v>
      </c>
      <c r="H1758" s="9">
        <v>789</v>
      </c>
      <c r="I1758" s="9">
        <v>772</v>
      </c>
      <c r="J1758" s="78">
        <v>793.42149532710289</v>
      </c>
      <c r="K1758" s="9">
        <f t="shared" si="162"/>
        <v>775.96715766841874</v>
      </c>
      <c r="L1758" s="9">
        <v>2000</v>
      </c>
      <c r="M1758" s="9">
        <v>2000</v>
      </c>
      <c r="N1758" s="9">
        <f t="shared" si="163"/>
        <v>0</v>
      </c>
      <c r="O1758" s="9">
        <f t="shared" si="164"/>
        <v>0</v>
      </c>
      <c r="P1758" s="9">
        <f t="shared" si="165"/>
        <v>0</v>
      </c>
    </row>
    <row r="1759" spans="5:16">
      <c r="E1759" s="2">
        <f t="shared" si="166"/>
        <v>273.14999999999998</v>
      </c>
      <c r="F1759" s="2">
        <v>1734</v>
      </c>
      <c r="G1759" s="2">
        <f t="shared" si="167"/>
        <v>311.14999999999998</v>
      </c>
      <c r="H1759" s="9">
        <v>789</v>
      </c>
      <c r="I1759" s="9">
        <v>772</v>
      </c>
      <c r="J1759" s="78">
        <v>793.42149532710289</v>
      </c>
      <c r="K1759" s="9">
        <f t="shared" si="162"/>
        <v>775.96747698363731</v>
      </c>
      <c r="L1759" s="9">
        <v>2000</v>
      </c>
      <c r="M1759" s="9">
        <v>2000</v>
      </c>
      <c r="N1759" s="9">
        <f t="shared" si="163"/>
        <v>0</v>
      </c>
      <c r="O1759" s="9">
        <f t="shared" si="164"/>
        <v>0</v>
      </c>
      <c r="P1759" s="9">
        <f t="shared" si="165"/>
        <v>0</v>
      </c>
    </row>
    <row r="1760" spans="5:16">
      <c r="E1760" s="2">
        <f t="shared" si="166"/>
        <v>273.14999999999998</v>
      </c>
      <c r="F1760" s="2">
        <v>1735</v>
      </c>
      <c r="G1760" s="2">
        <f t="shared" si="167"/>
        <v>311.14999999999998</v>
      </c>
      <c r="H1760" s="9">
        <v>789</v>
      </c>
      <c r="I1760" s="9">
        <v>772</v>
      </c>
      <c r="J1760" s="78">
        <v>793.42149532710289</v>
      </c>
      <c r="K1760" s="9">
        <f t="shared" si="162"/>
        <v>775.96779585033221</v>
      </c>
      <c r="L1760" s="9">
        <v>2000</v>
      </c>
      <c r="M1760" s="9">
        <v>2000</v>
      </c>
      <c r="N1760" s="9">
        <f t="shared" si="163"/>
        <v>0</v>
      </c>
      <c r="O1760" s="9">
        <f t="shared" si="164"/>
        <v>0</v>
      </c>
      <c r="P1760" s="9">
        <f t="shared" si="165"/>
        <v>0</v>
      </c>
    </row>
    <row r="1761" spans="5:16">
      <c r="E1761" s="2">
        <f t="shared" si="166"/>
        <v>273.14999999999998</v>
      </c>
      <c r="F1761" s="2">
        <v>1736</v>
      </c>
      <c r="G1761" s="2">
        <f t="shared" si="167"/>
        <v>311.14999999999998</v>
      </c>
      <c r="H1761" s="9">
        <v>789</v>
      </c>
      <c r="I1761" s="9">
        <v>772</v>
      </c>
      <c r="J1761" s="78">
        <v>793.42149532710289</v>
      </c>
      <c r="K1761" s="9">
        <f t="shared" si="162"/>
        <v>775.96811426944771</v>
      </c>
      <c r="L1761" s="9">
        <v>2000</v>
      </c>
      <c r="M1761" s="9">
        <v>2000</v>
      </c>
      <c r="N1761" s="9">
        <f t="shared" si="163"/>
        <v>0</v>
      </c>
      <c r="O1761" s="9">
        <f t="shared" si="164"/>
        <v>0</v>
      </c>
      <c r="P1761" s="9">
        <f t="shared" si="165"/>
        <v>0</v>
      </c>
    </row>
    <row r="1762" spans="5:16">
      <c r="E1762" s="2">
        <f t="shared" si="166"/>
        <v>273.14999999999998</v>
      </c>
      <c r="F1762" s="2">
        <v>1737</v>
      </c>
      <c r="G1762" s="2">
        <f t="shared" si="167"/>
        <v>311.14999999999998</v>
      </c>
      <c r="H1762" s="9">
        <v>789</v>
      </c>
      <c r="I1762" s="9">
        <v>772</v>
      </c>
      <c r="J1762" s="78">
        <v>793.42149532710289</v>
      </c>
      <c r="K1762" s="9">
        <f t="shared" si="162"/>
        <v>775.9684322419256</v>
      </c>
      <c r="L1762" s="9">
        <v>2000</v>
      </c>
      <c r="M1762" s="9">
        <v>2000</v>
      </c>
      <c r="N1762" s="9">
        <f t="shared" si="163"/>
        <v>0</v>
      </c>
      <c r="O1762" s="9">
        <f t="shared" si="164"/>
        <v>0</v>
      </c>
      <c r="P1762" s="9">
        <f t="shared" si="165"/>
        <v>0</v>
      </c>
    </row>
    <row r="1763" spans="5:16">
      <c r="E1763" s="2">
        <f t="shared" si="166"/>
        <v>273.14999999999998</v>
      </c>
      <c r="F1763" s="2">
        <v>1738</v>
      </c>
      <c r="G1763" s="2">
        <f t="shared" si="167"/>
        <v>311.14999999999998</v>
      </c>
      <c r="H1763" s="9">
        <v>789</v>
      </c>
      <c r="I1763" s="9">
        <v>772</v>
      </c>
      <c r="J1763" s="78">
        <v>793.42149532710289</v>
      </c>
      <c r="K1763" s="9">
        <f t="shared" si="162"/>
        <v>775.96874976870504</v>
      </c>
      <c r="L1763" s="9">
        <v>2000</v>
      </c>
      <c r="M1763" s="9">
        <v>2000</v>
      </c>
      <c r="N1763" s="9">
        <f t="shared" si="163"/>
        <v>0</v>
      </c>
      <c r="O1763" s="9">
        <f t="shared" si="164"/>
        <v>0</v>
      </c>
      <c r="P1763" s="9">
        <f t="shared" si="165"/>
        <v>0</v>
      </c>
    </row>
    <row r="1764" spans="5:16">
      <c r="E1764" s="2">
        <f t="shared" si="166"/>
        <v>273.14999999999998</v>
      </c>
      <c r="F1764" s="2">
        <v>1739</v>
      </c>
      <c r="G1764" s="2">
        <f t="shared" si="167"/>
        <v>311.14999999999998</v>
      </c>
      <c r="H1764" s="9">
        <v>789</v>
      </c>
      <c r="I1764" s="9">
        <v>772</v>
      </c>
      <c r="J1764" s="78">
        <v>793.42149532710289</v>
      </c>
      <c r="K1764" s="9">
        <f t="shared" si="162"/>
        <v>775.96906685072236</v>
      </c>
      <c r="L1764" s="9">
        <v>2000</v>
      </c>
      <c r="M1764" s="9">
        <v>2000</v>
      </c>
      <c r="N1764" s="9">
        <f t="shared" si="163"/>
        <v>0</v>
      </c>
      <c r="O1764" s="9">
        <f t="shared" si="164"/>
        <v>0</v>
      </c>
      <c r="P1764" s="9">
        <f t="shared" si="165"/>
        <v>0</v>
      </c>
    </row>
    <row r="1765" spans="5:16">
      <c r="E1765" s="2">
        <f t="shared" si="166"/>
        <v>273.14999999999998</v>
      </c>
      <c r="F1765" s="2">
        <v>1740</v>
      </c>
      <c r="G1765" s="2">
        <f t="shared" si="167"/>
        <v>311.14999999999998</v>
      </c>
      <c r="H1765" s="9">
        <v>789</v>
      </c>
      <c r="I1765" s="9">
        <v>772</v>
      </c>
      <c r="J1765" s="78">
        <v>793.42149532710289</v>
      </c>
      <c r="K1765" s="9">
        <f t="shared" si="162"/>
        <v>775.96938348891138</v>
      </c>
      <c r="L1765" s="9">
        <v>2000</v>
      </c>
      <c r="M1765" s="9">
        <v>2000</v>
      </c>
      <c r="N1765" s="9">
        <f t="shared" si="163"/>
        <v>0</v>
      </c>
      <c r="O1765" s="9">
        <f t="shared" si="164"/>
        <v>0</v>
      </c>
      <c r="P1765" s="9">
        <f t="shared" si="165"/>
        <v>0</v>
      </c>
    </row>
    <row r="1766" spans="5:16">
      <c r="E1766" s="2">
        <f t="shared" si="166"/>
        <v>273.14999999999998</v>
      </c>
      <c r="F1766" s="2">
        <v>1741</v>
      </c>
      <c r="G1766" s="2">
        <f t="shared" si="167"/>
        <v>311.14999999999998</v>
      </c>
      <c r="H1766" s="9">
        <v>789</v>
      </c>
      <c r="I1766" s="9">
        <v>772</v>
      </c>
      <c r="J1766" s="78">
        <v>793.42149532710289</v>
      </c>
      <c r="K1766" s="9">
        <f t="shared" si="162"/>
        <v>775.96969968420331</v>
      </c>
      <c r="L1766" s="9">
        <v>2000</v>
      </c>
      <c r="M1766" s="9">
        <v>2000</v>
      </c>
      <c r="N1766" s="9">
        <f t="shared" si="163"/>
        <v>0</v>
      </c>
      <c r="O1766" s="9">
        <f t="shared" si="164"/>
        <v>0</v>
      </c>
      <c r="P1766" s="9">
        <f t="shared" si="165"/>
        <v>0</v>
      </c>
    </row>
    <row r="1767" spans="5:16">
      <c r="E1767" s="2">
        <f t="shared" si="166"/>
        <v>273.14999999999998</v>
      </c>
      <c r="F1767" s="2">
        <v>1742</v>
      </c>
      <c r="G1767" s="2">
        <f t="shared" si="167"/>
        <v>311.14999999999998</v>
      </c>
      <c r="H1767" s="9">
        <v>789</v>
      </c>
      <c r="I1767" s="9">
        <v>772</v>
      </c>
      <c r="J1767" s="78">
        <v>793.42149532710289</v>
      </c>
      <c r="K1767" s="9">
        <f t="shared" si="162"/>
        <v>775.97001543752674</v>
      </c>
      <c r="L1767" s="9">
        <v>2000</v>
      </c>
      <c r="M1767" s="9">
        <v>2000</v>
      </c>
      <c r="N1767" s="9">
        <f t="shared" si="163"/>
        <v>0</v>
      </c>
      <c r="O1767" s="9">
        <f t="shared" si="164"/>
        <v>0</v>
      </c>
      <c r="P1767" s="9">
        <f t="shared" si="165"/>
        <v>0</v>
      </c>
    </row>
    <row r="1768" spans="5:16">
      <c r="E1768" s="2">
        <f t="shared" si="166"/>
        <v>273.14999999999998</v>
      </c>
      <c r="F1768" s="2">
        <v>1743</v>
      </c>
      <c r="G1768" s="2">
        <f t="shared" si="167"/>
        <v>311.14999999999998</v>
      </c>
      <c r="H1768" s="9">
        <v>789</v>
      </c>
      <c r="I1768" s="9">
        <v>772</v>
      </c>
      <c r="J1768" s="78">
        <v>793.42149532710289</v>
      </c>
      <c r="K1768" s="9">
        <f t="shared" si="162"/>
        <v>775.97033074980777</v>
      </c>
      <c r="L1768" s="9">
        <v>2000</v>
      </c>
      <c r="M1768" s="9">
        <v>2000</v>
      </c>
      <c r="N1768" s="9">
        <f t="shared" si="163"/>
        <v>0</v>
      </c>
      <c r="O1768" s="9">
        <f t="shared" si="164"/>
        <v>0</v>
      </c>
      <c r="P1768" s="9">
        <f t="shared" si="165"/>
        <v>0</v>
      </c>
    </row>
    <row r="1769" spans="5:16">
      <c r="E1769" s="2">
        <f t="shared" si="166"/>
        <v>273.14999999999998</v>
      </c>
      <c r="F1769" s="2">
        <v>1744</v>
      </c>
      <c r="G1769" s="2">
        <f t="shared" si="167"/>
        <v>311.14999999999998</v>
      </c>
      <c r="H1769" s="9">
        <v>789</v>
      </c>
      <c r="I1769" s="9">
        <v>772</v>
      </c>
      <c r="J1769" s="78">
        <v>793.42149532710289</v>
      </c>
      <c r="K1769" s="9">
        <f t="shared" si="162"/>
        <v>775.97064562196977</v>
      </c>
      <c r="L1769" s="9">
        <v>2000</v>
      </c>
      <c r="M1769" s="9">
        <v>2000</v>
      </c>
      <c r="N1769" s="9">
        <f t="shared" si="163"/>
        <v>0</v>
      </c>
      <c r="O1769" s="9">
        <f t="shared" si="164"/>
        <v>0</v>
      </c>
      <c r="P1769" s="9">
        <f t="shared" si="165"/>
        <v>0</v>
      </c>
    </row>
    <row r="1770" spans="5:16">
      <c r="E1770" s="2">
        <f t="shared" si="166"/>
        <v>273.14999999999998</v>
      </c>
      <c r="F1770" s="2">
        <v>1745</v>
      </c>
      <c r="G1770" s="2">
        <f t="shared" si="167"/>
        <v>311.14999999999998</v>
      </c>
      <c r="H1770" s="9">
        <v>789</v>
      </c>
      <c r="I1770" s="9">
        <v>772</v>
      </c>
      <c r="J1770" s="78">
        <v>793.42149532710289</v>
      </c>
      <c r="K1770" s="9">
        <f t="shared" si="162"/>
        <v>775.97096005493358</v>
      </c>
      <c r="L1770" s="9">
        <v>2000</v>
      </c>
      <c r="M1770" s="9">
        <v>2000</v>
      </c>
      <c r="N1770" s="9">
        <f t="shared" si="163"/>
        <v>0</v>
      </c>
      <c r="O1770" s="9">
        <f t="shared" si="164"/>
        <v>0</v>
      </c>
      <c r="P1770" s="9">
        <f t="shared" si="165"/>
        <v>0</v>
      </c>
    </row>
    <row r="1771" spans="5:16">
      <c r="E1771" s="2">
        <f t="shared" si="166"/>
        <v>273.14999999999998</v>
      </c>
      <c r="F1771" s="2">
        <v>1746</v>
      </c>
      <c r="G1771" s="2">
        <f t="shared" si="167"/>
        <v>311.14999999999998</v>
      </c>
      <c r="H1771" s="9">
        <v>789</v>
      </c>
      <c r="I1771" s="9">
        <v>772</v>
      </c>
      <c r="J1771" s="78">
        <v>793.42149532710289</v>
      </c>
      <c r="K1771" s="9">
        <f t="shared" si="162"/>
        <v>775.97127404961748</v>
      </c>
      <c r="L1771" s="9">
        <v>2000</v>
      </c>
      <c r="M1771" s="9">
        <v>2000</v>
      </c>
      <c r="N1771" s="9">
        <f t="shared" si="163"/>
        <v>0</v>
      </c>
      <c r="O1771" s="9">
        <f t="shared" si="164"/>
        <v>0</v>
      </c>
      <c r="P1771" s="9">
        <f t="shared" si="165"/>
        <v>0</v>
      </c>
    </row>
    <row r="1772" spans="5:16">
      <c r="E1772" s="2">
        <f t="shared" si="166"/>
        <v>273.14999999999998</v>
      </c>
      <c r="F1772" s="2">
        <v>1747</v>
      </c>
      <c r="G1772" s="2">
        <f t="shared" si="167"/>
        <v>311.14999999999998</v>
      </c>
      <c r="H1772" s="9">
        <v>789</v>
      </c>
      <c r="I1772" s="9">
        <v>772</v>
      </c>
      <c r="J1772" s="78">
        <v>793.42149532710289</v>
      </c>
      <c r="K1772" s="9">
        <f t="shared" si="162"/>
        <v>775.97158760693719</v>
      </c>
      <c r="L1772" s="9">
        <v>2000</v>
      </c>
      <c r="M1772" s="9">
        <v>2000</v>
      </c>
      <c r="N1772" s="9">
        <f t="shared" si="163"/>
        <v>0</v>
      </c>
      <c r="O1772" s="9">
        <f t="shared" si="164"/>
        <v>0</v>
      </c>
      <c r="P1772" s="9">
        <f t="shared" si="165"/>
        <v>0</v>
      </c>
    </row>
    <row r="1773" spans="5:16">
      <c r="E1773" s="2">
        <f t="shared" si="166"/>
        <v>273.14999999999998</v>
      </c>
      <c r="F1773" s="2">
        <v>1748</v>
      </c>
      <c r="G1773" s="2">
        <f t="shared" si="167"/>
        <v>311.14999999999998</v>
      </c>
      <c r="H1773" s="9">
        <v>789</v>
      </c>
      <c r="I1773" s="9">
        <v>772</v>
      </c>
      <c r="J1773" s="78">
        <v>793.42149532710289</v>
      </c>
      <c r="K1773" s="9">
        <f t="shared" si="162"/>
        <v>775.97190072780586</v>
      </c>
      <c r="L1773" s="9">
        <v>2000</v>
      </c>
      <c r="M1773" s="9">
        <v>2000</v>
      </c>
      <c r="N1773" s="9">
        <f t="shared" si="163"/>
        <v>0</v>
      </c>
      <c r="O1773" s="9">
        <f t="shared" si="164"/>
        <v>0</v>
      </c>
      <c r="P1773" s="9">
        <f t="shared" si="165"/>
        <v>0</v>
      </c>
    </row>
    <row r="1774" spans="5:16">
      <c r="E1774" s="2">
        <f t="shared" si="166"/>
        <v>273.14999999999998</v>
      </c>
      <c r="F1774" s="2">
        <v>1749</v>
      </c>
      <c r="G1774" s="2">
        <f t="shared" si="167"/>
        <v>311.14999999999998</v>
      </c>
      <c r="H1774" s="9">
        <v>789</v>
      </c>
      <c r="I1774" s="9">
        <v>772</v>
      </c>
      <c r="J1774" s="78">
        <v>793.42149532710289</v>
      </c>
      <c r="K1774" s="9">
        <f t="shared" si="162"/>
        <v>775.97221341313411</v>
      </c>
      <c r="L1774" s="9">
        <v>2000</v>
      </c>
      <c r="M1774" s="9">
        <v>2000</v>
      </c>
      <c r="N1774" s="9">
        <f t="shared" si="163"/>
        <v>0</v>
      </c>
      <c r="O1774" s="9">
        <f t="shared" si="164"/>
        <v>0</v>
      </c>
      <c r="P1774" s="9">
        <f t="shared" si="165"/>
        <v>0</v>
      </c>
    </row>
    <row r="1775" spans="5:16">
      <c r="E1775" s="2">
        <f t="shared" si="166"/>
        <v>273.14999999999998</v>
      </c>
      <c r="F1775" s="2">
        <v>1750</v>
      </c>
      <c r="G1775" s="2">
        <f t="shared" si="167"/>
        <v>311.14999999999998</v>
      </c>
      <c r="H1775" s="9">
        <v>789</v>
      </c>
      <c r="I1775" s="9">
        <v>772</v>
      </c>
      <c r="J1775" s="78">
        <v>793.42149532710289</v>
      </c>
      <c r="K1775" s="9">
        <f t="shared" si="162"/>
        <v>775.97252566383008</v>
      </c>
      <c r="L1775" s="9">
        <v>2000</v>
      </c>
      <c r="M1775" s="9">
        <v>2000</v>
      </c>
      <c r="N1775" s="9">
        <f t="shared" si="163"/>
        <v>0</v>
      </c>
      <c r="O1775" s="9">
        <f t="shared" si="164"/>
        <v>0</v>
      </c>
      <c r="P1775" s="9">
        <f t="shared" si="165"/>
        <v>0</v>
      </c>
    </row>
    <row r="1776" spans="5:16">
      <c r="E1776" s="2">
        <f t="shared" si="166"/>
        <v>273.14999999999998</v>
      </c>
      <c r="F1776" s="2">
        <v>1751</v>
      </c>
      <c r="G1776" s="2">
        <f t="shared" si="167"/>
        <v>311.14999999999998</v>
      </c>
      <c r="H1776" s="9">
        <v>789</v>
      </c>
      <c r="I1776" s="9">
        <v>772</v>
      </c>
      <c r="J1776" s="78">
        <v>793.42149532710289</v>
      </c>
      <c r="K1776" s="9">
        <f t="shared" si="162"/>
        <v>775.9728374807994</v>
      </c>
      <c r="L1776" s="9">
        <v>2000</v>
      </c>
      <c r="M1776" s="9">
        <v>2000</v>
      </c>
      <c r="N1776" s="9">
        <f t="shared" si="163"/>
        <v>0</v>
      </c>
      <c r="O1776" s="9">
        <f t="shared" si="164"/>
        <v>0</v>
      </c>
      <c r="P1776" s="9">
        <f t="shared" si="165"/>
        <v>0</v>
      </c>
    </row>
    <row r="1777" spans="5:16">
      <c r="E1777" s="2">
        <f t="shared" si="166"/>
        <v>273.14999999999998</v>
      </c>
      <c r="F1777" s="2">
        <v>1752</v>
      </c>
      <c r="G1777" s="2">
        <f t="shared" si="167"/>
        <v>311.14999999999998</v>
      </c>
      <c r="H1777" s="9">
        <v>789</v>
      </c>
      <c r="I1777" s="9">
        <v>772</v>
      </c>
      <c r="J1777" s="78">
        <v>793.42149532710289</v>
      </c>
      <c r="K1777" s="9">
        <f t="shared" si="162"/>
        <v>775.97314886494519</v>
      </c>
      <c r="L1777" s="9">
        <v>2000</v>
      </c>
      <c r="M1777" s="9">
        <v>2000</v>
      </c>
      <c r="N1777" s="9">
        <f t="shared" si="163"/>
        <v>0</v>
      </c>
      <c r="O1777" s="9">
        <f t="shared" si="164"/>
        <v>0</v>
      </c>
      <c r="P1777" s="9">
        <f t="shared" si="165"/>
        <v>0</v>
      </c>
    </row>
    <row r="1778" spans="5:16">
      <c r="E1778" s="2">
        <f t="shared" si="166"/>
        <v>273.14999999999998</v>
      </c>
      <c r="F1778" s="2">
        <v>1753</v>
      </c>
      <c r="G1778" s="2">
        <f t="shared" si="167"/>
        <v>311.14999999999998</v>
      </c>
      <c r="H1778" s="9">
        <v>789</v>
      </c>
      <c r="I1778" s="9">
        <v>772</v>
      </c>
      <c r="J1778" s="78">
        <v>793.42149532710289</v>
      </c>
      <c r="K1778" s="9">
        <f t="shared" si="162"/>
        <v>775.97345981716774</v>
      </c>
      <c r="L1778" s="9">
        <v>2000</v>
      </c>
      <c r="M1778" s="9">
        <v>2000</v>
      </c>
      <c r="N1778" s="9">
        <f t="shared" si="163"/>
        <v>0</v>
      </c>
      <c r="O1778" s="9">
        <f t="shared" si="164"/>
        <v>0</v>
      </c>
      <c r="P1778" s="9">
        <f t="shared" si="165"/>
        <v>0</v>
      </c>
    </row>
    <row r="1779" spans="5:16">
      <c r="E1779" s="2">
        <f t="shared" si="166"/>
        <v>273.14999999999998</v>
      </c>
      <c r="F1779" s="2">
        <v>1754</v>
      </c>
      <c r="G1779" s="2">
        <f t="shared" si="167"/>
        <v>311.14999999999998</v>
      </c>
      <c r="H1779" s="9">
        <v>789</v>
      </c>
      <c r="I1779" s="9">
        <v>772</v>
      </c>
      <c r="J1779" s="78">
        <v>793.42149532710289</v>
      </c>
      <c r="K1779" s="9">
        <f t="shared" si="162"/>
        <v>775.97377033836528</v>
      </c>
      <c r="L1779" s="9">
        <v>2000</v>
      </c>
      <c r="M1779" s="9">
        <v>2000</v>
      </c>
      <c r="N1779" s="9">
        <f t="shared" si="163"/>
        <v>0</v>
      </c>
      <c r="O1779" s="9">
        <f t="shared" si="164"/>
        <v>0</v>
      </c>
      <c r="P1779" s="9">
        <f t="shared" si="165"/>
        <v>0</v>
      </c>
    </row>
    <row r="1780" spans="5:16">
      <c r="E1780" s="2">
        <f t="shared" si="166"/>
        <v>273.14999999999998</v>
      </c>
      <c r="F1780" s="2">
        <v>1755</v>
      </c>
      <c r="G1780" s="2">
        <f t="shared" si="167"/>
        <v>311.14999999999998</v>
      </c>
      <c r="H1780" s="9">
        <v>789</v>
      </c>
      <c r="I1780" s="9">
        <v>772</v>
      </c>
      <c r="J1780" s="78">
        <v>793.42149532710289</v>
      </c>
      <c r="K1780" s="9">
        <f t="shared" si="162"/>
        <v>775.97408042943346</v>
      </c>
      <c r="L1780" s="9">
        <v>2000</v>
      </c>
      <c r="M1780" s="9">
        <v>2000</v>
      </c>
      <c r="N1780" s="9">
        <f t="shared" si="163"/>
        <v>0</v>
      </c>
      <c r="O1780" s="9">
        <f t="shared" si="164"/>
        <v>0</v>
      </c>
      <c r="P1780" s="9">
        <f t="shared" si="165"/>
        <v>0</v>
      </c>
    </row>
    <row r="1781" spans="5:16">
      <c r="E1781" s="2">
        <f t="shared" si="166"/>
        <v>273.14999999999998</v>
      </c>
      <c r="F1781" s="2">
        <v>1756</v>
      </c>
      <c r="G1781" s="2">
        <f t="shared" si="167"/>
        <v>311.14999999999998</v>
      </c>
      <c r="H1781" s="9">
        <v>789</v>
      </c>
      <c r="I1781" s="9">
        <v>772</v>
      </c>
      <c r="J1781" s="78">
        <v>793.42149532710289</v>
      </c>
      <c r="K1781" s="9">
        <f t="shared" si="162"/>
        <v>775.97439009126526</v>
      </c>
      <c r="L1781" s="9">
        <v>2000</v>
      </c>
      <c r="M1781" s="9">
        <v>2000</v>
      </c>
      <c r="N1781" s="9">
        <f t="shared" si="163"/>
        <v>0</v>
      </c>
      <c r="O1781" s="9">
        <f t="shared" si="164"/>
        <v>0</v>
      </c>
      <c r="P1781" s="9">
        <f t="shared" si="165"/>
        <v>0</v>
      </c>
    </row>
    <row r="1782" spans="5:16">
      <c r="E1782" s="2">
        <f t="shared" si="166"/>
        <v>273.14999999999998</v>
      </c>
      <c r="F1782" s="2">
        <v>1757</v>
      </c>
      <c r="G1782" s="2">
        <f t="shared" si="167"/>
        <v>311.14999999999998</v>
      </c>
      <c r="H1782" s="9">
        <v>789</v>
      </c>
      <c r="I1782" s="9">
        <v>772</v>
      </c>
      <c r="J1782" s="78">
        <v>793.42149532710289</v>
      </c>
      <c r="K1782" s="9">
        <f t="shared" si="162"/>
        <v>775.97469932475133</v>
      </c>
      <c r="L1782" s="9">
        <v>2000</v>
      </c>
      <c r="M1782" s="9">
        <v>2000</v>
      </c>
      <c r="N1782" s="9">
        <f t="shared" si="163"/>
        <v>0</v>
      </c>
      <c r="O1782" s="9">
        <f t="shared" si="164"/>
        <v>0</v>
      </c>
      <c r="P1782" s="9">
        <f t="shared" si="165"/>
        <v>0</v>
      </c>
    </row>
    <row r="1783" spans="5:16">
      <c r="E1783" s="2">
        <f t="shared" si="166"/>
        <v>273.14999999999998</v>
      </c>
      <c r="F1783" s="2">
        <v>1758</v>
      </c>
      <c r="G1783" s="2">
        <f t="shared" si="167"/>
        <v>311.14999999999998</v>
      </c>
      <c r="H1783" s="9">
        <v>789</v>
      </c>
      <c r="I1783" s="9">
        <v>772</v>
      </c>
      <c r="J1783" s="78">
        <v>793.42149532710289</v>
      </c>
      <c r="K1783" s="9">
        <f t="shared" si="162"/>
        <v>775.97500813077988</v>
      </c>
      <c r="L1783" s="9">
        <v>2000</v>
      </c>
      <c r="M1783" s="9">
        <v>2000</v>
      </c>
      <c r="N1783" s="9">
        <f t="shared" si="163"/>
        <v>0</v>
      </c>
      <c r="O1783" s="9">
        <f t="shared" si="164"/>
        <v>0</v>
      </c>
      <c r="P1783" s="9">
        <f t="shared" si="165"/>
        <v>0</v>
      </c>
    </row>
    <row r="1784" spans="5:16">
      <c r="E1784" s="2">
        <f t="shared" si="166"/>
        <v>273.14999999999998</v>
      </c>
      <c r="F1784" s="2">
        <v>1759</v>
      </c>
      <c r="G1784" s="2">
        <f t="shared" si="167"/>
        <v>311.14999999999998</v>
      </c>
      <c r="H1784" s="9">
        <v>789</v>
      </c>
      <c r="I1784" s="9">
        <v>772</v>
      </c>
      <c r="J1784" s="78">
        <v>793.42149532710289</v>
      </c>
      <c r="K1784" s="9">
        <f t="shared" si="162"/>
        <v>775.97531651023655</v>
      </c>
      <c r="L1784" s="9">
        <v>2000</v>
      </c>
      <c r="M1784" s="9">
        <v>2000</v>
      </c>
      <c r="N1784" s="9">
        <f t="shared" si="163"/>
        <v>0</v>
      </c>
      <c r="O1784" s="9">
        <f t="shared" si="164"/>
        <v>0</v>
      </c>
      <c r="P1784" s="9">
        <f t="shared" si="165"/>
        <v>0</v>
      </c>
    </row>
    <row r="1785" spans="5:16">
      <c r="E1785" s="2">
        <f t="shared" si="166"/>
        <v>273.14999999999998</v>
      </c>
      <c r="F1785" s="2">
        <v>1760</v>
      </c>
      <c r="G1785" s="2">
        <f t="shared" si="167"/>
        <v>311.14999999999998</v>
      </c>
      <c r="H1785" s="9">
        <v>789</v>
      </c>
      <c r="I1785" s="9">
        <v>772</v>
      </c>
      <c r="J1785" s="78">
        <v>793.42149532710289</v>
      </c>
      <c r="K1785" s="9">
        <f t="shared" si="162"/>
        <v>775.97562446400457</v>
      </c>
      <c r="L1785" s="9">
        <v>2000</v>
      </c>
      <c r="M1785" s="9">
        <v>2000</v>
      </c>
      <c r="N1785" s="9">
        <f t="shared" si="163"/>
        <v>0</v>
      </c>
      <c r="O1785" s="9">
        <f t="shared" si="164"/>
        <v>0</v>
      </c>
      <c r="P1785" s="9">
        <f t="shared" si="165"/>
        <v>0</v>
      </c>
    </row>
    <row r="1786" spans="5:16">
      <c r="E1786" s="2">
        <f t="shared" si="166"/>
        <v>273.14999999999998</v>
      </c>
      <c r="F1786" s="2">
        <v>1761</v>
      </c>
      <c r="G1786" s="2">
        <f t="shared" si="167"/>
        <v>311.14999999999998</v>
      </c>
      <c r="H1786" s="9">
        <v>789</v>
      </c>
      <c r="I1786" s="9">
        <v>772</v>
      </c>
      <c r="J1786" s="78">
        <v>793.42149532710289</v>
      </c>
      <c r="K1786" s="9">
        <f t="shared" ref="K1786:K1849" si="168">J1786+((I1786-H1786)*((E1786-F1786)/(G1786-F1786)))</f>
        <v>775.97593199296489</v>
      </c>
      <c r="L1786" s="9">
        <v>2000</v>
      </c>
      <c r="M1786" s="9">
        <v>2000</v>
      </c>
      <c r="N1786" s="9">
        <f t="shared" ref="N1786:N1849" si="169">C1786*(SQRT(K1786/I1786))*(H1786/J1786)*(L1786/M1786)</f>
        <v>0</v>
      </c>
      <c r="O1786" s="9">
        <f t="shared" ref="O1786:O1849" si="170">N1786*J1786/24</f>
        <v>0</v>
      </c>
      <c r="P1786" s="9">
        <f t="shared" ref="P1786:P1849" si="171">N1786/159</f>
        <v>0</v>
      </c>
    </row>
    <row r="1787" spans="5:16">
      <c r="E1787" s="2">
        <f t="shared" si="166"/>
        <v>273.14999999999998</v>
      </c>
      <c r="F1787" s="2">
        <v>1762</v>
      </c>
      <c r="G1787" s="2">
        <f t="shared" si="167"/>
        <v>311.14999999999998</v>
      </c>
      <c r="H1787" s="9">
        <v>789</v>
      </c>
      <c r="I1787" s="9">
        <v>772</v>
      </c>
      <c r="J1787" s="78">
        <v>793.42149532710289</v>
      </c>
      <c r="K1787" s="9">
        <f t="shared" si="168"/>
        <v>775.97623909799586</v>
      </c>
      <c r="L1787" s="9">
        <v>2000</v>
      </c>
      <c r="M1787" s="9">
        <v>2000</v>
      </c>
      <c r="N1787" s="9">
        <f t="shared" si="169"/>
        <v>0</v>
      </c>
      <c r="O1787" s="9">
        <f t="shared" si="170"/>
        <v>0</v>
      </c>
      <c r="P1787" s="9">
        <f t="shared" si="171"/>
        <v>0</v>
      </c>
    </row>
    <row r="1788" spans="5:16">
      <c r="E1788" s="2">
        <f t="shared" si="166"/>
        <v>273.14999999999998</v>
      </c>
      <c r="F1788" s="2">
        <v>1763</v>
      </c>
      <c r="G1788" s="2">
        <f t="shared" si="167"/>
        <v>311.14999999999998</v>
      </c>
      <c r="H1788" s="9">
        <v>789</v>
      </c>
      <c r="I1788" s="9">
        <v>772</v>
      </c>
      <c r="J1788" s="78">
        <v>793.42149532710289</v>
      </c>
      <c r="K1788" s="9">
        <f t="shared" si="168"/>
        <v>775.97654577997332</v>
      </c>
      <c r="L1788" s="9">
        <v>2000</v>
      </c>
      <c r="M1788" s="9">
        <v>2000</v>
      </c>
      <c r="N1788" s="9">
        <f t="shared" si="169"/>
        <v>0</v>
      </c>
      <c r="O1788" s="9">
        <f t="shared" si="170"/>
        <v>0</v>
      </c>
      <c r="P1788" s="9">
        <f t="shared" si="171"/>
        <v>0</v>
      </c>
    </row>
    <row r="1789" spans="5:16">
      <c r="E1789" s="2">
        <f t="shared" si="166"/>
        <v>273.14999999999998</v>
      </c>
      <c r="F1789" s="2">
        <v>1764</v>
      </c>
      <c r="G1789" s="2">
        <f t="shared" si="167"/>
        <v>311.14999999999998</v>
      </c>
      <c r="H1789" s="9">
        <v>789</v>
      </c>
      <c r="I1789" s="9">
        <v>772</v>
      </c>
      <c r="J1789" s="78">
        <v>793.42149532710289</v>
      </c>
      <c r="K1789" s="9">
        <f t="shared" si="168"/>
        <v>775.97685203977107</v>
      </c>
      <c r="L1789" s="9">
        <v>2000</v>
      </c>
      <c r="M1789" s="9">
        <v>2000</v>
      </c>
      <c r="N1789" s="9">
        <f t="shared" si="169"/>
        <v>0</v>
      </c>
      <c r="O1789" s="9">
        <f t="shared" si="170"/>
        <v>0</v>
      </c>
      <c r="P1789" s="9">
        <f t="shared" si="171"/>
        <v>0</v>
      </c>
    </row>
    <row r="1790" spans="5:16">
      <c r="E1790" s="2">
        <f t="shared" si="166"/>
        <v>273.14999999999998</v>
      </c>
      <c r="F1790" s="2">
        <v>1765</v>
      </c>
      <c r="G1790" s="2">
        <f t="shared" si="167"/>
        <v>311.14999999999998</v>
      </c>
      <c r="H1790" s="9">
        <v>789</v>
      </c>
      <c r="I1790" s="9">
        <v>772</v>
      </c>
      <c r="J1790" s="78">
        <v>793.42149532710289</v>
      </c>
      <c r="K1790" s="9">
        <f t="shared" si="168"/>
        <v>775.97715787826019</v>
      </c>
      <c r="L1790" s="9">
        <v>2000</v>
      </c>
      <c r="M1790" s="9">
        <v>2000</v>
      </c>
      <c r="N1790" s="9">
        <f t="shared" si="169"/>
        <v>0</v>
      </c>
      <c r="O1790" s="9">
        <f t="shared" si="170"/>
        <v>0</v>
      </c>
      <c r="P1790" s="9">
        <f t="shared" si="171"/>
        <v>0</v>
      </c>
    </row>
    <row r="1791" spans="5:16">
      <c r="E1791" s="2">
        <f t="shared" si="166"/>
        <v>273.14999999999998</v>
      </c>
      <c r="F1791" s="2">
        <v>1766</v>
      </c>
      <c r="G1791" s="2">
        <f t="shared" si="167"/>
        <v>311.14999999999998</v>
      </c>
      <c r="H1791" s="9">
        <v>789</v>
      </c>
      <c r="I1791" s="9">
        <v>772</v>
      </c>
      <c r="J1791" s="78">
        <v>793.42149532710289</v>
      </c>
      <c r="K1791" s="9">
        <f t="shared" si="168"/>
        <v>775.97746329630934</v>
      </c>
      <c r="L1791" s="9">
        <v>2000</v>
      </c>
      <c r="M1791" s="9">
        <v>2000</v>
      </c>
      <c r="N1791" s="9">
        <f t="shared" si="169"/>
        <v>0</v>
      </c>
      <c r="O1791" s="9">
        <f t="shared" si="170"/>
        <v>0</v>
      </c>
      <c r="P1791" s="9">
        <f t="shared" si="171"/>
        <v>0</v>
      </c>
    </row>
    <row r="1792" spans="5:16">
      <c r="E1792" s="2">
        <f t="shared" si="166"/>
        <v>273.14999999999998</v>
      </c>
      <c r="F1792" s="2">
        <v>1767</v>
      </c>
      <c r="G1792" s="2">
        <f t="shared" si="167"/>
        <v>311.14999999999998</v>
      </c>
      <c r="H1792" s="9">
        <v>789</v>
      </c>
      <c r="I1792" s="9">
        <v>772</v>
      </c>
      <c r="J1792" s="78">
        <v>793.42149532710289</v>
      </c>
      <c r="K1792" s="9">
        <f t="shared" si="168"/>
        <v>775.97776829478505</v>
      </c>
      <c r="L1792" s="9">
        <v>2000</v>
      </c>
      <c r="M1792" s="9">
        <v>2000</v>
      </c>
      <c r="N1792" s="9">
        <f t="shared" si="169"/>
        <v>0</v>
      </c>
      <c r="O1792" s="9">
        <f t="shared" si="170"/>
        <v>0</v>
      </c>
      <c r="P1792" s="9">
        <f t="shared" si="171"/>
        <v>0</v>
      </c>
    </row>
    <row r="1793" spans="5:16">
      <c r="E1793" s="2">
        <f t="shared" si="166"/>
        <v>273.14999999999998</v>
      </c>
      <c r="F1793" s="2">
        <v>1768</v>
      </c>
      <c r="G1793" s="2">
        <f t="shared" si="167"/>
        <v>311.14999999999998</v>
      </c>
      <c r="H1793" s="9">
        <v>789</v>
      </c>
      <c r="I1793" s="9">
        <v>772</v>
      </c>
      <c r="J1793" s="78">
        <v>793.42149532710289</v>
      </c>
      <c r="K1793" s="9">
        <f t="shared" si="168"/>
        <v>775.97807287455112</v>
      </c>
      <c r="L1793" s="9">
        <v>2000</v>
      </c>
      <c r="M1793" s="9">
        <v>2000</v>
      </c>
      <c r="N1793" s="9">
        <f t="shared" si="169"/>
        <v>0</v>
      </c>
      <c r="O1793" s="9">
        <f t="shared" si="170"/>
        <v>0</v>
      </c>
      <c r="P1793" s="9">
        <f t="shared" si="171"/>
        <v>0</v>
      </c>
    </row>
    <row r="1794" spans="5:16">
      <c r="E1794" s="2">
        <f t="shared" si="166"/>
        <v>273.14999999999998</v>
      </c>
      <c r="F1794" s="2">
        <v>1769</v>
      </c>
      <c r="G1794" s="2">
        <f t="shared" si="167"/>
        <v>311.14999999999998</v>
      </c>
      <c r="H1794" s="9">
        <v>789</v>
      </c>
      <c r="I1794" s="9">
        <v>772</v>
      </c>
      <c r="J1794" s="78">
        <v>793.42149532710289</v>
      </c>
      <c r="K1794" s="9">
        <f t="shared" si="168"/>
        <v>775.9783770364694</v>
      </c>
      <c r="L1794" s="9">
        <v>2000</v>
      </c>
      <c r="M1794" s="9">
        <v>2000</v>
      </c>
      <c r="N1794" s="9">
        <f t="shared" si="169"/>
        <v>0</v>
      </c>
      <c r="O1794" s="9">
        <f t="shared" si="170"/>
        <v>0</v>
      </c>
      <c r="P1794" s="9">
        <f t="shared" si="171"/>
        <v>0</v>
      </c>
    </row>
    <row r="1795" spans="5:16">
      <c r="E1795" s="2">
        <f t="shared" si="166"/>
        <v>273.14999999999998</v>
      </c>
      <c r="F1795" s="2">
        <v>1770</v>
      </c>
      <c r="G1795" s="2">
        <f t="shared" si="167"/>
        <v>311.14999999999998</v>
      </c>
      <c r="H1795" s="9">
        <v>789</v>
      </c>
      <c r="I1795" s="9">
        <v>772</v>
      </c>
      <c r="J1795" s="78">
        <v>793.42149532710289</v>
      </c>
      <c r="K1795" s="9">
        <f t="shared" si="168"/>
        <v>775.97868078139913</v>
      </c>
      <c r="L1795" s="9">
        <v>2000</v>
      </c>
      <c r="M1795" s="9">
        <v>2000</v>
      </c>
      <c r="N1795" s="9">
        <f t="shared" si="169"/>
        <v>0</v>
      </c>
      <c r="O1795" s="9">
        <f t="shared" si="170"/>
        <v>0</v>
      </c>
      <c r="P1795" s="9">
        <f t="shared" si="171"/>
        <v>0</v>
      </c>
    </row>
    <row r="1796" spans="5:16">
      <c r="E1796" s="2">
        <f t="shared" si="166"/>
        <v>273.14999999999998</v>
      </c>
      <c r="F1796" s="2">
        <v>1771</v>
      </c>
      <c r="G1796" s="2">
        <f t="shared" si="167"/>
        <v>311.14999999999998</v>
      </c>
      <c r="H1796" s="9">
        <v>789</v>
      </c>
      <c r="I1796" s="9">
        <v>772</v>
      </c>
      <c r="J1796" s="78">
        <v>793.42149532710289</v>
      </c>
      <c r="K1796" s="9">
        <f t="shared" si="168"/>
        <v>775.97898411019708</v>
      </c>
      <c r="L1796" s="9">
        <v>2000</v>
      </c>
      <c r="M1796" s="9">
        <v>2000</v>
      </c>
      <c r="N1796" s="9">
        <f t="shared" si="169"/>
        <v>0</v>
      </c>
      <c r="O1796" s="9">
        <f t="shared" si="170"/>
        <v>0</v>
      </c>
      <c r="P1796" s="9">
        <f t="shared" si="171"/>
        <v>0</v>
      </c>
    </row>
    <row r="1797" spans="5:16">
      <c r="E1797" s="2">
        <f t="shared" si="166"/>
        <v>273.14999999999998</v>
      </c>
      <c r="F1797" s="2">
        <v>1772</v>
      </c>
      <c r="G1797" s="2">
        <f t="shared" si="167"/>
        <v>311.14999999999998</v>
      </c>
      <c r="H1797" s="9">
        <v>789</v>
      </c>
      <c r="I1797" s="9">
        <v>772</v>
      </c>
      <c r="J1797" s="78">
        <v>793.42149532710289</v>
      </c>
      <c r="K1797" s="9">
        <f t="shared" si="168"/>
        <v>775.97928702371792</v>
      </c>
      <c r="L1797" s="9">
        <v>2000</v>
      </c>
      <c r="M1797" s="9">
        <v>2000</v>
      </c>
      <c r="N1797" s="9">
        <f t="shared" si="169"/>
        <v>0</v>
      </c>
      <c r="O1797" s="9">
        <f t="shared" si="170"/>
        <v>0</v>
      </c>
      <c r="P1797" s="9">
        <f t="shared" si="171"/>
        <v>0</v>
      </c>
    </row>
    <row r="1798" spans="5:16">
      <c r="E1798" s="2">
        <f t="shared" si="166"/>
        <v>273.14999999999998</v>
      </c>
      <c r="F1798" s="2">
        <v>1773</v>
      </c>
      <c r="G1798" s="2">
        <f t="shared" si="167"/>
        <v>311.14999999999998</v>
      </c>
      <c r="H1798" s="9">
        <v>789</v>
      </c>
      <c r="I1798" s="9">
        <v>772</v>
      </c>
      <c r="J1798" s="78">
        <v>793.42149532710289</v>
      </c>
      <c r="K1798" s="9">
        <f t="shared" si="168"/>
        <v>775.97958952281385</v>
      </c>
      <c r="L1798" s="9">
        <v>2000</v>
      </c>
      <c r="M1798" s="9">
        <v>2000</v>
      </c>
      <c r="N1798" s="9">
        <f t="shared" si="169"/>
        <v>0</v>
      </c>
      <c r="O1798" s="9">
        <f t="shared" si="170"/>
        <v>0</v>
      </c>
      <c r="P1798" s="9">
        <f t="shared" si="171"/>
        <v>0</v>
      </c>
    </row>
    <row r="1799" spans="5:16">
      <c r="E1799" s="2">
        <f t="shared" si="166"/>
        <v>273.14999999999998</v>
      </c>
      <c r="F1799" s="2">
        <v>1774</v>
      </c>
      <c r="G1799" s="2">
        <f t="shared" si="167"/>
        <v>311.14999999999998</v>
      </c>
      <c r="H1799" s="9">
        <v>789</v>
      </c>
      <c r="I1799" s="9">
        <v>772</v>
      </c>
      <c r="J1799" s="78">
        <v>793.42149532710289</v>
      </c>
      <c r="K1799" s="9">
        <f t="shared" si="168"/>
        <v>775.9798916083347</v>
      </c>
      <c r="L1799" s="9">
        <v>2000</v>
      </c>
      <c r="M1799" s="9">
        <v>2000</v>
      </c>
      <c r="N1799" s="9">
        <f t="shared" si="169"/>
        <v>0</v>
      </c>
      <c r="O1799" s="9">
        <f t="shared" si="170"/>
        <v>0</v>
      </c>
      <c r="P1799" s="9">
        <f t="shared" si="171"/>
        <v>0</v>
      </c>
    </row>
    <row r="1800" spans="5:16">
      <c r="E1800" s="2">
        <f t="shared" si="166"/>
        <v>273.14999999999998</v>
      </c>
      <c r="F1800" s="2">
        <v>1775</v>
      </c>
      <c r="G1800" s="2">
        <f t="shared" si="167"/>
        <v>311.14999999999998</v>
      </c>
      <c r="H1800" s="9">
        <v>789</v>
      </c>
      <c r="I1800" s="9">
        <v>772</v>
      </c>
      <c r="J1800" s="78">
        <v>793.42149532710289</v>
      </c>
      <c r="K1800" s="9">
        <f t="shared" si="168"/>
        <v>775.98019328112821</v>
      </c>
      <c r="L1800" s="9">
        <v>2000</v>
      </c>
      <c r="M1800" s="9">
        <v>2000</v>
      </c>
      <c r="N1800" s="9">
        <f t="shared" si="169"/>
        <v>0</v>
      </c>
      <c r="O1800" s="9">
        <f t="shared" si="170"/>
        <v>0</v>
      </c>
      <c r="P1800" s="9">
        <f t="shared" si="171"/>
        <v>0</v>
      </c>
    </row>
    <row r="1801" spans="5:16">
      <c r="E1801" s="2">
        <f t="shared" ref="E1801:E1864" si="172">D1801+273.15</f>
        <v>273.14999999999998</v>
      </c>
      <c r="F1801" s="2">
        <v>1776</v>
      </c>
      <c r="G1801" s="2">
        <f t="shared" ref="G1801:G1864" si="173">38+273.15</f>
        <v>311.14999999999998</v>
      </c>
      <c r="H1801" s="9">
        <v>789</v>
      </c>
      <c r="I1801" s="9">
        <v>772</v>
      </c>
      <c r="J1801" s="78">
        <v>793.42149532710289</v>
      </c>
      <c r="K1801" s="9">
        <f t="shared" si="168"/>
        <v>775.98049454203954</v>
      </c>
      <c r="L1801" s="9">
        <v>2000</v>
      </c>
      <c r="M1801" s="9">
        <v>2000</v>
      </c>
      <c r="N1801" s="9">
        <f t="shared" si="169"/>
        <v>0</v>
      </c>
      <c r="O1801" s="9">
        <f t="shared" si="170"/>
        <v>0</v>
      </c>
      <c r="P1801" s="9">
        <f t="shared" si="171"/>
        <v>0</v>
      </c>
    </row>
    <row r="1802" spans="5:16">
      <c r="E1802" s="2">
        <f t="shared" si="172"/>
        <v>273.14999999999998</v>
      </c>
      <c r="F1802" s="2">
        <v>1777</v>
      </c>
      <c r="G1802" s="2">
        <f t="shared" si="173"/>
        <v>311.14999999999998</v>
      </c>
      <c r="H1802" s="9">
        <v>789</v>
      </c>
      <c r="I1802" s="9">
        <v>772</v>
      </c>
      <c r="J1802" s="78">
        <v>793.42149532710289</v>
      </c>
      <c r="K1802" s="9">
        <f t="shared" si="168"/>
        <v>775.98079539191167</v>
      </c>
      <c r="L1802" s="9">
        <v>2000</v>
      </c>
      <c r="M1802" s="9">
        <v>2000</v>
      </c>
      <c r="N1802" s="9">
        <f t="shared" si="169"/>
        <v>0</v>
      </c>
      <c r="O1802" s="9">
        <f t="shared" si="170"/>
        <v>0</v>
      </c>
      <c r="P1802" s="9">
        <f t="shared" si="171"/>
        <v>0</v>
      </c>
    </row>
    <row r="1803" spans="5:16">
      <c r="E1803" s="2">
        <f t="shared" si="172"/>
        <v>273.14999999999998</v>
      </c>
      <c r="F1803" s="2">
        <v>1778</v>
      </c>
      <c r="G1803" s="2">
        <f t="shared" si="173"/>
        <v>311.14999999999998</v>
      </c>
      <c r="H1803" s="9">
        <v>789</v>
      </c>
      <c r="I1803" s="9">
        <v>772</v>
      </c>
      <c r="J1803" s="78">
        <v>793.42149532710289</v>
      </c>
      <c r="K1803" s="9">
        <f t="shared" si="168"/>
        <v>775.98109583158532</v>
      </c>
      <c r="L1803" s="9">
        <v>2000</v>
      </c>
      <c r="M1803" s="9">
        <v>2000</v>
      </c>
      <c r="N1803" s="9">
        <f t="shared" si="169"/>
        <v>0</v>
      </c>
      <c r="O1803" s="9">
        <f t="shared" si="170"/>
        <v>0</v>
      </c>
      <c r="P1803" s="9">
        <f t="shared" si="171"/>
        <v>0</v>
      </c>
    </row>
    <row r="1804" spans="5:16">
      <c r="E1804" s="2">
        <f t="shared" si="172"/>
        <v>273.14999999999998</v>
      </c>
      <c r="F1804" s="2">
        <v>1779</v>
      </c>
      <c r="G1804" s="2">
        <f t="shared" si="173"/>
        <v>311.14999999999998</v>
      </c>
      <c r="H1804" s="9">
        <v>789</v>
      </c>
      <c r="I1804" s="9">
        <v>772</v>
      </c>
      <c r="J1804" s="78">
        <v>793.42149532710289</v>
      </c>
      <c r="K1804" s="9">
        <f t="shared" si="168"/>
        <v>775.9813958618987</v>
      </c>
      <c r="L1804" s="9">
        <v>2000</v>
      </c>
      <c r="M1804" s="9">
        <v>2000</v>
      </c>
      <c r="N1804" s="9">
        <f t="shared" si="169"/>
        <v>0</v>
      </c>
      <c r="O1804" s="9">
        <f t="shared" si="170"/>
        <v>0</v>
      </c>
      <c r="P1804" s="9">
        <f t="shared" si="171"/>
        <v>0</v>
      </c>
    </row>
    <row r="1805" spans="5:16">
      <c r="E1805" s="2">
        <f t="shared" si="172"/>
        <v>273.14999999999998</v>
      </c>
      <c r="F1805" s="2">
        <v>1780</v>
      </c>
      <c r="G1805" s="2">
        <f t="shared" si="173"/>
        <v>311.14999999999998</v>
      </c>
      <c r="H1805" s="9">
        <v>789</v>
      </c>
      <c r="I1805" s="9">
        <v>772</v>
      </c>
      <c r="J1805" s="78">
        <v>793.42149532710289</v>
      </c>
      <c r="K1805" s="9">
        <f t="shared" si="168"/>
        <v>775.98169548368799</v>
      </c>
      <c r="L1805" s="9">
        <v>2000</v>
      </c>
      <c r="M1805" s="9">
        <v>2000</v>
      </c>
      <c r="N1805" s="9">
        <f t="shared" si="169"/>
        <v>0</v>
      </c>
      <c r="O1805" s="9">
        <f t="shared" si="170"/>
        <v>0</v>
      </c>
      <c r="P1805" s="9">
        <f t="shared" si="171"/>
        <v>0</v>
      </c>
    </row>
    <row r="1806" spans="5:16">
      <c r="E1806" s="2">
        <f t="shared" si="172"/>
        <v>273.14999999999998</v>
      </c>
      <c r="F1806" s="2">
        <v>1781</v>
      </c>
      <c r="G1806" s="2">
        <f t="shared" si="173"/>
        <v>311.14999999999998</v>
      </c>
      <c r="H1806" s="9">
        <v>789</v>
      </c>
      <c r="I1806" s="9">
        <v>772</v>
      </c>
      <c r="J1806" s="78">
        <v>793.42149532710289</v>
      </c>
      <c r="K1806" s="9">
        <f t="shared" si="168"/>
        <v>775.98199469778694</v>
      </c>
      <c r="L1806" s="9">
        <v>2000</v>
      </c>
      <c r="M1806" s="9">
        <v>2000</v>
      </c>
      <c r="N1806" s="9">
        <f t="shared" si="169"/>
        <v>0</v>
      </c>
      <c r="O1806" s="9">
        <f t="shared" si="170"/>
        <v>0</v>
      </c>
      <c r="P1806" s="9">
        <f t="shared" si="171"/>
        <v>0</v>
      </c>
    </row>
    <row r="1807" spans="5:16">
      <c r="E1807" s="2">
        <f t="shared" si="172"/>
        <v>273.14999999999998</v>
      </c>
      <c r="F1807" s="2">
        <v>1782</v>
      </c>
      <c r="G1807" s="2">
        <f t="shared" si="173"/>
        <v>311.14999999999998</v>
      </c>
      <c r="H1807" s="9">
        <v>789</v>
      </c>
      <c r="I1807" s="9">
        <v>772</v>
      </c>
      <c r="J1807" s="78">
        <v>793.42149532710289</v>
      </c>
      <c r="K1807" s="9">
        <f t="shared" si="168"/>
        <v>775.9822935050272</v>
      </c>
      <c r="L1807" s="9">
        <v>2000</v>
      </c>
      <c r="M1807" s="9">
        <v>2000</v>
      </c>
      <c r="N1807" s="9">
        <f t="shared" si="169"/>
        <v>0</v>
      </c>
      <c r="O1807" s="9">
        <f t="shared" si="170"/>
        <v>0</v>
      </c>
      <c r="P1807" s="9">
        <f t="shared" si="171"/>
        <v>0</v>
      </c>
    </row>
    <row r="1808" spans="5:16">
      <c r="E1808" s="2">
        <f t="shared" si="172"/>
        <v>273.14999999999998</v>
      </c>
      <c r="F1808" s="2">
        <v>1783</v>
      </c>
      <c r="G1808" s="2">
        <f t="shared" si="173"/>
        <v>311.14999999999998</v>
      </c>
      <c r="H1808" s="9">
        <v>789</v>
      </c>
      <c r="I1808" s="9">
        <v>772</v>
      </c>
      <c r="J1808" s="78">
        <v>793.42149532710289</v>
      </c>
      <c r="K1808" s="9">
        <f t="shared" si="168"/>
        <v>775.98259190623799</v>
      </c>
      <c r="L1808" s="9">
        <v>2000</v>
      </c>
      <c r="M1808" s="9">
        <v>2000</v>
      </c>
      <c r="N1808" s="9">
        <f t="shared" si="169"/>
        <v>0</v>
      </c>
      <c r="O1808" s="9">
        <f t="shared" si="170"/>
        <v>0</v>
      </c>
      <c r="P1808" s="9">
        <f t="shared" si="171"/>
        <v>0</v>
      </c>
    </row>
    <row r="1809" spans="5:16">
      <c r="E1809" s="2">
        <f t="shared" si="172"/>
        <v>273.14999999999998</v>
      </c>
      <c r="F1809" s="2">
        <v>1784</v>
      </c>
      <c r="G1809" s="2">
        <f t="shared" si="173"/>
        <v>311.14999999999998</v>
      </c>
      <c r="H1809" s="9">
        <v>789</v>
      </c>
      <c r="I1809" s="9">
        <v>772</v>
      </c>
      <c r="J1809" s="78">
        <v>793.42149532710289</v>
      </c>
      <c r="K1809" s="9">
        <f t="shared" si="168"/>
        <v>775.98288990224637</v>
      </c>
      <c r="L1809" s="9">
        <v>2000</v>
      </c>
      <c r="M1809" s="9">
        <v>2000</v>
      </c>
      <c r="N1809" s="9">
        <f t="shared" si="169"/>
        <v>0</v>
      </c>
      <c r="O1809" s="9">
        <f t="shared" si="170"/>
        <v>0</v>
      </c>
      <c r="P1809" s="9">
        <f t="shared" si="171"/>
        <v>0</v>
      </c>
    </row>
    <row r="1810" spans="5:16">
      <c r="E1810" s="2">
        <f t="shared" si="172"/>
        <v>273.14999999999998</v>
      </c>
      <c r="F1810" s="2">
        <v>1785</v>
      </c>
      <c r="G1810" s="2">
        <f t="shared" si="173"/>
        <v>311.14999999999998</v>
      </c>
      <c r="H1810" s="9">
        <v>789</v>
      </c>
      <c r="I1810" s="9">
        <v>772</v>
      </c>
      <c r="J1810" s="78">
        <v>793.42149532710289</v>
      </c>
      <c r="K1810" s="9">
        <f t="shared" si="168"/>
        <v>775.98318749387704</v>
      </c>
      <c r="L1810" s="9">
        <v>2000</v>
      </c>
      <c r="M1810" s="9">
        <v>2000</v>
      </c>
      <c r="N1810" s="9">
        <f t="shared" si="169"/>
        <v>0</v>
      </c>
      <c r="O1810" s="9">
        <f t="shared" si="170"/>
        <v>0</v>
      </c>
      <c r="P1810" s="9">
        <f t="shared" si="171"/>
        <v>0</v>
      </c>
    </row>
    <row r="1811" spans="5:16">
      <c r="E1811" s="2">
        <f t="shared" si="172"/>
        <v>273.14999999999998</v>
      </c>
      <c r="F1811" s="2">
        <v>1786</v>
      </c>
      <c r="G1811" s="2">
        <f t="shared" si="173"/>
        <v>311.14999999999998</v>
      </c>
      <c r="H1811" s="9">
        <v>789</v>
      </c>
      <c r="I1811" s="9">
        <v>772</v>
      </c>
      <c r="J1811" s="78">
        <v>793.42149532710289</v>
      </c>
      <c r="K1811" s="9">
        <f t="shared" si="168"/>
        <v>775.98348468195252</v>
      </c>
      <c r="L1811" s="9">
        <v>2000</v>
      </c>
      <c r="M1811" s="9">
        <v>2000</v>
      </c>
      <c r="N1811" s="9">
        <f t="shared" si="169"/>
        <v>0</v>
      </c>
      <c r="O1811" s="9">
        <f t="shared" si="170"/>
        <v>0</v>
      </c>
      <c r="P1811" s="9">
        <f t="shared" si="171"/>
        <v>0</v>
      </c>
    </row>
    <row r="1812" spans="5:16">
      <c r="E1812" s="2">
        <f t="shared" si="172"/>
        <v>273.14999999999998</v>
      </c>
      <c r="F1812" s="2">
        <v>1787</v>
      </c>
      <c r="G1812" s="2">
        <f t="shared" si="173"/>
        <v>311.14999999999998</v>
      </c>
      <c r="H1812" s="9">
        <v>789</v>
      </c>
      <c r="I1812" s="9">
        <v>772</v>
      </c>
      <c r="J1812" s="78">
        <v>793.42149532710289</v>
      </c>
      <c r="K1812" s="9">
        <f t="shared" si="168"/>
        <v>775.98378146729328</v>
      </c>
      <c r="L1812" s="9">
        <v>2000</v>
      </c>
      <c r="M1812" s="9">
        <v>2000</v>
      </c>
      <c r="N1812" s="9">
        <f t="shared" si="169"/>
        <v>0</v>
      </c>
      <c r="O1812" s="9">
        <f t="shared" si="170"/>
        <v>0</v>
      </c>
      <c r="P1812" s="9">
        <f t="shared" si="171"/>
        <v>0</v>
      </c>
    </row>
    <row r="1813" spans="5:16">
      <c r="E1813" s="2">
        <f t="shared" si="172"/>
        <v>273.14999999999998</v>
      </c>
      <c r="F1813" s="2">
        <v>1788</v>
      </c>
      <c r="G1813" s="2">
        <f t="shared" si="173"/>
        <v>311.14999999999998</v>
      </c>
      <c r="H1813" s="9">
        <v>789</v>
      </c>
      <c r="I1813" s="9">
        <v>772</v>
      </c>
      <c r="J1813" s="78">
        <v>793.42149532710289</v>
      </c>
      <c r="K1813" s="9">
        <f t="shared" si="168"/>
        <v>775.98407785071731</v>
      </c>
      <c r="L1813" s="9">
        <v>2000</v>
      </c>
      <c r="M1813" s="9">
        <v>2000</v>
      </c>
      <c r="N1813" s="9">
        <f t="shared" si="169"/>
        <v>0</v>
      </c>
      <c r="O1813" s="9">
        <f t="shared" si="170"/>
        <v>0</v>
      </c>
      <c r="P1813" s="9">
        <f t="shared" si="171"/>
        <v>0</v>
      </c>
    </row>
    <row r="1814" spans="5:16">
      <c r="E1814" s="2">
        <f t="shared" si="172"/>
        <v>273.14999999999998</v>
      </c>
      <c r="F1814" s="2">
        <v>1789</v>
      </c>
      <c r="G1814" s="2">
        <f t="shared" si="173"/>
        <v>311.14999999999998</v>
      </c>
      <c r="H1814" s="9">
        <v>789</v>
      </c>
      <c r="I1814" s="9">
        <v>772</v>
      </c>
      <c r="J1814" s="78">
        <v>793.42149532710289</v>
      </c>
      <c r="K1814" s="9">
        <f t="shared" si="168"/>
        <v>775.98437383304054</v>
      </c>
      <c r="L1814" s="9">
        <v>2000</v>
      </c>
      <c r="M1814" s="9">
        <v>2000</v>
      </c>
      <c r="N1814" s="9">
        <f t="shared" si="169"/>
        <v>0</v>
      </c>
      <c r="O1814" s="9">
        <f t="shared" si="170"/>
        <v>0</v>
      </c>
      <c r="P1814" s="9">
        <f t="shared" si="171"/>
        <v>0</v>
      </c>
    </row>
    <row r="1815" spans="5:16">
      <c r="E1815" s="2">
        <f t="shared" si="172"/>
        <v>273.14999999999998</v>
      </c>
      <c r="F1815" s="2">
        <v>1790</v>
      </c>
      <c r="G1815" s="2">
        <f t="shared" si="173"/>
        <v>311.14999999999998</v>
      </c>
      <c r="H1815" s="9">
        <v>789</v>
      </c>
      <c r="I1815" s="9">
        <v>772</v>
      </c>
      <c r="J1815" s="78">
        <v>793.42149532710289</v>
      </c>
      <c r="K1815" s="9">
        <f t="shared" si="168"/>
        <v>775.98466941507661</v>
      </c>
      <c r="L1815" s="9">
        <v>2000</v>
      </c>
      <c r="M1815" s="9">
        <v>2000</v>
      </c>
      <c r="N1815" s="9">
        <f t="shared" si="169"/>
        <v>0</v>
      </c>
      <c r="O1815" s="9">
        <f t="shared" si="170"/>
        <v>0</v>
      </c>
      <c r="P1815" s="9">
        <f t="shared" si="171"/>
        <v>0</v>
      </c>
    </row>
    <row r="1816" spans="5:16">
      <c r="E1816" s="2">
        <f t="shared" si="172"/>
        <v>273.14999999999998</v>
      </c>
      <c r="F1816" s="2">
        <v>1791</v>
      </c>
      <c r="G1816" s="2">
        <f t="shared" si="173"/>
        <v>311.14999999999998</v>
      </c>
      <c r="H1816" s="9">
        <v>789</v>
      </c>
      <c r="I1816" s="9">
        <v>772</v>
      </c>
      <c r="J1816" s="78">
        <v>793.42149532710289</v>
      </c>
      <c r="K1816" s="9">
        <f t="shared" si="168"/>
        <v>775.98496459763703</v>
      </c>
      <c r="L1816" s="9">
        <v>2000</v>
      </c>
      <c r="M1816" s="9">
        <v>2000</v>
      </c>
      <c r="N1816" s="9">
        <f t="shared" si="169"/>
        <v>0</v>
      </c>
      <c r="O1816" s="9">
        <f t="shared" si="170"/>
        <v>0</v>
      </c>
      <c r="P1816" s="9">
        <f t="shared" si="171"/>
        <v>0</v>
      </c>
    </row>
    <row r="1817" spans="5:16">
      <c r="E1817" s="2">
        <f t="shared" si="172"/>
        <v>273.14999999999998</v>
      </c>
      <c r="F1817" s="2">
        <v>1792</v>
      </c>
      <c r="G1817" s="2">
        <f t="shared" si="173"/>
        <v>311.14999999999998</v>
      </c>
      <c r="H1817" s="9">
        <v>789</v>
      </c>
      <c r="I1817" s="9">
        <v>772</v>
      </c>
      <c r="J1817" s="78">
        <v>793.42149532710289</v>
      </c>
      <c r="K1817" s="9">
        <f t="shared" si="168"/>
        <v>775.98525938153114</v>
      </c>
      <c r="L1817" s="9">
        <v>2000</v>
      </c>
      <c r="M1817" s="9">
        <v>2000</v>
      </c>
      <c r="N1817" s="9">
        <f t="shared" si="169"/>
        <v>0</v>
      </c>
      <c r="O1817" s="9">
        <f t="shared" si="170"/>
        <v>0</v>
      </c>
      <c r="P1817" s="9">
        <f t="shared" si="171"/>
        <v>0</v>
      </c>
    </row>
    <row r="1818" spans="5:16">
      <c r="E1818" s="2">
        <f t="shared" si="172"/>
        <v>273.14999999999998</v>
      </c>
      <c r="F1818" s="2">
        <v>1793</v>
      </c>
      <c r="G1818" s="2">
        <f t="shared" si="173"/>
        <v>311.14999999999998</v>
      </c>
      <c r="H1818" s="9">
        <v>789</v>
      </c>
      <c r="I1818" s="9">
        <v>772</v>
      </c>
      <c r="J1818" s="78">
        <v>793.42149532710289</v>
      </c>
      <c r="K1818" s="9">
        <f t="shared" si="168"/>
        <v>775.98555376756588</v>
      </c>
      <c r="L1818" s="9">
        <v>2000</v>
      </c>
      <c r="M1818" s="9">
        <v>2000</v>
      </c>
      <c r="N1818" s="9">
        <f t="shared" si="169"/>
        <v>0</v>
      </c>
      <c r="O1818" s="9">
        <f t="shared" si="170"/>
        <v>0</v>
      </c>
      <c r="P1818" s="9">
        <f t="shared" si="171"/>
        <v>0</v>
      </c>
    </row>
    <row r="1819" spans="5:16">
      <c r="E1819" s="2">
        <f t="shared" si="172"/>
        <v>273.14999999999998</v>
      </c>
      <c r="F1819" s="2">
        <v>1794</v>
      </c>
      <c r="G1819" s="2">
        <f t="shared" si="173"/>
        <v>311.14999999999998</v>
      </c>
      <c r="H1819" s="9">
        <v>789</v>
      </c>
      <c r="I1819" s="9">
        <v>772</v>
      </c>
      <c r="J1819" s="78">
        <v>793.42149532710289</v>
      </c>
      <c r="K1819" s="9">
        <f t="shared" si="168"/>
        <v>775.98584775654615</v>
      </c>
      <c r="L1819" s="9">
        <v>2000</v>
      </c>
      <c r="M1819" s="9">
        <v>2000</v>
      </c>
      <c r="N1819" s="9">
        <f t="shared" si="169"/>
        <v>0</v>
      </c>
      <c r="O1819" s="9">
        <f t="shared" si="170"/>
        <v>0</v>
      </c>
      <c r="P1819" s="9">
        <f t="shared" si="171"/>
        <v>0</v>
      </c>
    </row>
    <row r="1820" spans="5:16">
      <c r="E1820" s="2">
        <f t="shared" si="172"/>
        <v>273.14999999999998</v>
      </c>
      <c r="F1820" s="2">
        <v>1795</v>
      </c>
      <c r="G1820" s="2">
        <f t="shared" si="173"/>
        <v>311.14999999999998</v>
      </c>
      <c r="H1820" s="9">
        <v>789</v>
      </c>
      <c r="I1820" s="9">
        <v>772</v>
      </c>
      <c r="J1820" s="78">
        <v>793.42149532710289</v>
      </c>
      <c r="K1820" s="9">
        <f t="shared" si="168"/>
        <v>775.98614134927493</v>
      </c>
      <c r="L1820" s="9">
        <v>2000</v>
      </c>
      <c r="M1820" s="9">
        <v>2000</v>
      </c>
      <c r="N1820" s="9">
        <f t="shared" si="169"/>
        <v>0</v>
      </c>
      <c r="O1820" s="9">
        <f t="shared" si="170"/>
        <v>0</v>
      </c>
      <c r="P1820" s="9">
        <f t="shared" si="171"/>
        <v>0</v>
      </c>
    </row>
    <row r="1821" spans="5:16">
      <c r="E1821" s="2">
        <f t="shared" si="172"/>
        <v>273.14999999999998</v>
      </c>
      <c r="F1821" s="2">
        <v>1796</v>
      </c>
      <c r="G1821" s="2">
        <f t="shared" si="173"/>
        <v>311.14999999999998</v>
      </c>
      <c r="H1821" s="9">
        <v>789</v>
      </c>
      <c r="I1821" s="9">
        <v>772</v>
      </c>
      <c r="J1821" s="78">
        <v>793.42149532710289</v>
      </c>
      <c r="K1821" s="9">
        <f t="shared" si="168"/>
        <v>775.98643454655269</v>
      </c>
      <c r="L1821" s="9">
        <v>2000</v>
      </c>
      <c r="M1821" s="9">
        <v>2000</v>
      </c>
      <c r="N1821" s="9">
        <f t="shared" si="169"/>
        <v>0</v>
      </c>
      <c r="O1821" s="9">
        <f t="shared" si="170"/>
        <v>0</v>
      </c>
      <c r="P1821" s="9">
        <f t="shared" si="171"/>
        <v>0</v>
      </c>
    </row>
    <row r="1822" spans="5:16">
      <c r="E1822" s="2">
        <f t="shared" si="172"/>
        <v>273.14999999999998</v>
      </c>
      <c r="F1822" s="2">
        <v>1797</v>
      </c>
      <c r="G1822" s="2">
        <f t="shared" si="173"/>
        <v>311.14999999999998</v>
      </c>
      <c r="H1822" s="9">
        <v>789</v>
      </c>
      <c r="I1822" s="9">
        <v>772</v>
      </c>
      <c r="J1822" s="78">
        <v>793.42149532710289</v>
      </c>
      <c r="K1822" s="9">
        <f t="shared" si="168"/>
        <v>775.98672734917784</v>
      </c>
      <c r="L1822" s="9">
        <v>2000</v>
      </c>
      <c r="M1822" s="9">
        <v>2000</v>
      </c>
      <c r="N1822" s="9">
        <f t="shared" si="169"/>
        <v>0</v>
      </c>
      <c r="O1822" s="9">
        <f t="shared" si="170"/>
        <v>0</v>
      </c>
      <c r="P1822" s="9">
        <f t="shared" si="171"/>
        <v>0</v>
      </c>
    </row>
    <row r="1823" spans="5:16">
      <c r="E1823" s="2">
        <f t="shared" si="172"/>
        <v>273.14999999999998</v>
      </c>
      <c r="F1823" s="2">
        <v>1798</v>
      </c>
      <c r="G1823" s="2">
        <f t="shared" si="173"/>
        <v>311.14999999999998</v>
      </c>
      <c r="H1823" s="9">
        <v>789</v>
      </c>
      <c r="I1823" s="9">
        <v>772</v>
      </c>
      <c r="J1823" s="78">
        <v>793.42149532710289</v>
      </c>
      <c r="K1823" s="9">
        <f t="shared" si="168"/>
        <v>775.98701975794665</v>
      </c>
      <c r="L1823" s="9">
        <v>2000</v>
      </c>
      <c r="M1823" s="9">
        <v>2000</v>
      </c>
      <c r="N1823" s="9">
        <f t="shared" si="169"/>
        <v>0</v>
      </c>
      <c r="O1823" s="9">
        <f t="shared" si="170"/>
        <v>0</v>
      </c>
      <c r="P1823" s="9">
        <f t="shared" si="171"/>
        <v>0</v>
      </c>
    </row>
    <row r="1824" spans="5:16">
      <c r="E1824" s="2">
        <f t="shared" si="172"/>
        <v>273.14999999999998</v>
      </c>
      <c r="F1824" s="2">
        <v>1799</v>
      </c>
      <c r="G1824" s="2">
        <f t="shared" si="173"/>
        <v>311.14999999999998</v>
      </c>
      <c r="H1824" s="9">
        <v>789</v>
      </c>
      <c r="I1824" s="9">
        <v>772</v>
      </c>
      <c r="J1824" s="78">
        <v>793.42149532710289</v>
      </c>
      <c r="K1824" s="9">
        <f t="shared" si="168"/>
        <v>775.98731177365323</v>
      </c>
      <c r="L1824" s="9">
        <v>2000</v>
      </c>
      <c r="M1824" s="9">
        <v>2000</v>
      </c>
      <c r="N1824" s="9">
        <f t="shared" si="169"/>
        <v>0</v>
      </c>
      <c r="O1824" s="9">
        <f t="shared" si="170"/>
        <v>0</v>
      </c>
      <c r="P1824" s="9">
        <f t="shared" si="171"/>
        <v>0</v>
      </c>
    </row>
    <row r="1825" spans="5:16">
      <c r="E1825" s="2">
        <f t="shared" si="172"/>
        <v>273.14999999999998</v>
      </c>
      <c r="F1825" s="2">
        <v>1800</v>
      </c>
      <c r="G1825" s="2">
        <f t="shared" si="173"/>
        <v>311.14999999999998</v>
      </c>
      <c r="H1825" s="9">
        <v>789</v>
      </c>
      <c r="I1825" s="9">
        <v>772</v>
      </c>
      <c r="J1825" s="78">
        <v>793.42149532710289</v>
      </c>
      <c r="K1825" s="9">
        <f t="shared" si="168"/>
        <v>775.98760339708974</v>
      </c>
      <c r="L1825" s="9">
        <v>2000</v>
      </c>
      <c r="M1825" s="9">
        <v>2000</v>
      </c>
      <c r="N1825" s="9">
        <f t="shared" si="169"/>
        <v>0</v>
      </c>
      <c r="O1825" s="9">
        <f t="shared" si="170"/>
        <v>0</v>
      </c>
      <c r="P1825" s="9">
        <f t="shared" si="171"/>
        <v>0</v>
      </c>
    </row>
    <row r="1826" spans="5:16">
      <c r="E1826" s="2">
        <f t="shared" si="172"/>
        <v>273.14999999999998</v>
      </c>
      <c r="F1826" s="2">
        <v>1801</v>
      </c>
      <c r="G1826" s="2">
        <f t="shared" si="173"/>
        <v>311.14999999999998</v>
      </c>
      <c r="H1826" s="9">
        <v>789</v>
      </c>
      <c r="I1826" s="9">
        <v>772</v>
      </c>
      <c r="J1826" s="78">
        <v>793.42149532710289</v>
      </c>
      <c r="K1826" s="9">
        <f t="shared" si="168"/>
        <v>775.98789462904608</v>
      </c>
      <c r="L1826" s="9">
        <v>2000</v>
      </c>
      <c r="M1826" s="9">
        <v>2000</v>
      </c>
      <c r="N1826" s="9">
        <f t="shared" si="169"/>
        <v>0</v>
      </c>
      <c r="O1826" s="9">
        <f t="shared" si="170"/>
        <v>0</v>
      </c>
      <c r="P1826" s="9">
        <f t="shared" si="171"/>
        <v>0</v>
      </c>
    </row>
    <row r="1827" spans="5:16">
      <c r="E1827" s="2">
        <f t="shared" si="172"/>
        <v>273.14999999999998</v>
      </c>
      <c r="F1827" s="2">
        <v>1802</v>
      </c>
      <c r="G1827" s="2">
        <f t="shared" si="173"/>
        <v>311.14999999999998</v>
      </c>
      <c r="H1827" s="9">
        <v>789</v>
      </c>
      <c r="I1827" s="9">
        <v>772</v>
      </c>
      <c r="J1827" s="78">
        <v>793.42149532710289</v>
      </c>
      <c r="K1827" s="9">
        <f t="shared" si="168"/>
        <v>775.98818547030976</v>
      </c>
      <c r="L1827" s="9">
        <v>2000</v>
      </c>
      <c r="M1827" s="9">
        <v>2000</v>
      </c>
      <c r="N1827" s="9">
        <f t="shared" si="169"/>
        <v>0</v>
      </c>
      <c r="O1827" s="9">
        <f t="shared" si="170"/>
        <v>0</v>
      </c>
      <c r="P1827" s="9">
        <f t="shared" si="171"/>
        <v>0</v>
      </c>
    </row>
    <row r="1828" spans="5:16">
      <c r="E1828" s="2">
        <f t="shared" si="172"/>
        <v>273.14999999999998</v>
      </c>
      <c r="F1828" s="2">
        <v>1803</v>
      </c>
      <c r="G1828" s="2">
        <f t="shared" si="173"/>
        <v>311.14999999999998</v>
      </c>
      <c r="H1828" s="9">
        <v>789</v>
      </c>
      <c r="I1828" s="9">
        <v>772</v>
      </c>
      <c r="J1828" s="78">
        <v>793.42149532710289</v>
      </c>
      <c r="K1828" s="9">
        <f t="shared" si="168"/>
        <v>775.98847592166669</v>
      </c>
      <c r="L1828" s="9">
        <v>2000</v>
      </c>
      <c r="M1828" s="9">
        <v>2000</v>
      </c>
      <c r="N1828" s="9">
        <f t="shared" si="169"/>
        <v>0</v>
      </c>
      <c r="O1828" s="9">
        <f t="shared" si="170"/>
        <v>0</v>
      </c>
      <c r="P1828" s="9">
        <f t="shared" si="171"/>
        <v>0</v>
      </c>
    </row>
    <row r="1829" spans="5:16">
      <c r="E1829" s="2">
        <f t="shared" si="172"/>
        <v>273.14999999999998</v>
      </c>
      <c r="F1829" s="2">
        <v>1804</v>
      </c>
      <c r="G1829" s="2">
        <f t="shared" si="173"/>
        <v>311.14999999999998</v>
      </c>
      <c r="H1829" s="9">
        <v>789</v>
      </c>
      <c r="I1829" s="9">
        <v>772</v>
      </c>
      <c r="J1829" s="78">
        <v>793.42149532710289</v>
      </c>
      <c r="K1829" s="9">
        <f t="shared" si="168"/>
        <v>775.98876598390029</v>
      </c>
      <c r="L1829" s="9">
        <v>2000</v>
      </c>
      <c r="M1829" s="9">
        <v>2000</v>
      </c>
      <c r="N1829" s="9">
        <f t="shared" si="169"/>
        <v>0</v>
      </c>
      <c r="O1829" s="9">
        <f t="shared" si="170"/>
        <v>0</v>
      </c>
      <c r="P1829" s="9">
        <f t="shared" si="171"/>
        <v>0</v>
      </c>
    </row>
    <row r="1830" spans="5:16">
      <c r="E1830" s="2">
        <f t="shared" si="172"/>
        <v>273.14999999999998</v>
      </c>
      <c r="F1830" s="2">
        <v>1805</v>
      </c>
      <c r="G1830" s="2">
        <f t="shared" si="173"/>
        <v>311.14999999999998</v>
      </c>
      <c r="H1830" s="9">
        <v>789</v>
      </c>
      <c r="I1830" s="9">
        <v>772</v>
      </c>
      <c r="J1830" s="78">
        <v>793.42149532710289</v>
      </c>
      <c r="K1830" s="9">
        <f t="shared" si="168"/>
        <v>775.98905565779205</v>
      </c>
      <c r="L1830" s="9">
        <v>2000</v>
      </c>
      <c r="M1830" s="9">
        <v>2000</v>
      </c>
      <c r="N1830" s="9">
        <f t="shared" si="169"/>
        <v>0</v>
      </c>
      <c r="O1830" s="9">
        <f t="shared" si="170"/>
        <v>0</v>
      </c>
      <c r="P1830" s="9">
        <f t="shared" si="171"/>
        <v>0</v>
      </c>
    </row>
    <row r="1831" spans="5:16">
      <c r="E1831" s="2">
        <f t="shared" si="172"/>
        <v>273.14999999999998</v>
      </c>
      <c r="F1831" s="2">
        <v>1806</v>
      </c>
      <c r="G1831" s="2">
        <f t="shared" si="173"/>
        <v>311.14999999999998</v>
      </c>
      <c r="H1831" s="9">
        <v>789</v>
      </c>
      <c r="I1831" s="9">
        <v>772</v>
      </c>
      <c r="J1831" s="78">
        <v>793.42149532710289</v>
      </c>
      <c r="K1831" s="9">
        <f t="shared" si="168"/>
        <v>775.98934494412129</v>
      </c>
      <c r="L1831" s="9">
        <v>2000</v>
      </c>
      <c r="M1831" s="9">
        <v>2000</v>
      </c>
      <c r="N1831" s="9">
        <f t="shared" si="169"/>
        <v>0</v>
      </c>
      <c r="O1831" s="9">
        <f t="shared" si="170"/>
        <v>0</v>
      </c>
      <c r="P1831" s="9">
        <f t="shared" si="171"/>
        <v>0</v>
      </c>
    </row>
    <row r="1832" spans="5:16">
      <c r="E1832" s="2">
        <f t="shared" si="172"/>
        <v>273.14999999999998</v>
      </c>
      <c r="F1832" s="2">
        <v>1807</v>
      </c>
      <c r="G1832" s="2">
        <f t="shared" si="173"/>
        <v>311.14999999999998</v>
      </c>
      <c r="H1832" s="9">
        <v>789</v>
      </c>
      <c r="I1832" s="9">
        <v>772</v>
      </c>
      <c r="J1832" s="78">
        <v>793.42149532710289</v>
      </c>
      <c r="K1832" s="9">
        <f t="shared" si="168"/>
        <v>775.98963384366539</v>
      </c>
      <c r="L1832" s="9">
        <v>2000</v>
      </c>
      <c r="M1832" s="9">
        <v>2000</v>
      </c>
      <c r="N1832" s="9">
        <f t="shared" si="169"/>
        <v>0</v>
      </c>
      <c r="O1832" s="9">
        <f t="shared" si="170"/>
        <v>0</v>
      </c>
      <c r="P1832" s="9">
        <f t="shared" si="171"/>
        <v>0</v>
      </c>
    </row>
    <row r="1833" spans="5:16">
      <c r="E1833" s="2">
        <f t="shared" si="172"/>
        <v>273.14999999999998</v>
      </c>
      <c r="F1833" s="2">
        <v>1808</v>
      </c>
      <c r="G1833" s="2">
        <f t="shared" si="173"/>
        <v>311.14999999999998</v>
      </c>
      <c r="H1833" s="9">
        <v>789</v>
      </c>
      <c r="I1833" s="9">
        <v>772</v>
      </c>
      <c r="J1833" s="78">
        <v>793.42149532710289</v>
      </c>
      <c r="K1833" s="9">
        <f t="shared" si="168"/>
        <v>775.98992235719948</v>
      </c>
      <c r="L1833" s="9">
        <v>2000</v>
      </c>
      <c r="M1833" s="9">
        <v>2000</v>
      </c>
      <c r="N1833" s="9">
        <f t="shared" si="169"/>
        <v>0</v>
      </c>
      <c r="O1833" s="9">
        <f t="shared" si="170"/>
        <v>0</v>
      </c>
      <c r="P1833" s="9">
        <f t="shared" si="171"/>
        <v>0</v>
      </c>
    </row>
    <row r="1834" spans="5:16">
      <c r="E1834" s="2">
        <f t="shared" si="172"/>
        <v>273.14999999999998</v>
      </c>
      <c r="F1834" s="2">
        <v>1809</v>
      </c>
      <c r="G1834" s="2">
        <f t="shared" si="173"/>
        <v>311.14999999999998</v>
      </c>
      <c r="H1834" s="9">
        <v>789</v>
      </c>
      <c r="I1834" s="9">
        <v>772</v>
      </c>
      <c r="J1834" s="78">
        <v>793.42149532710289</v>
      </c>
      <c r="K1834" s="9">
        <f t="shared" si="168"/>
        <v>775.99021048549662</v>
      </c>
      <c r="L1834" s="9">
        <v>2000</v>
      </c>
      <c r="M1834" s="9">
        <v>2000</v>
      </c>
      <c r="N1834" s="9">
        <f t="shared" si="169"/>
        <v>0</v>
      </c>
      <c r="O1834" s="9">
        <f t="shared" si="170"/>
        <v>0</v>
      </c>
      <c r="P1834" s="9">
        <f t="shared" si="171"/>
        <v>0</v>
      </c>
    </row>
    <row r="1835" spans="5:16">
      <c r="E1835" s="2">
        <f t="shared" si="172"/>
        <v>273.14999999999998</v>
      </c>
      <c r="F1835" s="2">
        <v>1810</v>
      </c>
      <c r="G1835" s="2">
        <f t="shared" si="173"/>
        <v>311.14999999999998</v>
      </c>
      <c r="H1835" s="9">
        <v>789</v>
      </c>
      <c r="I1835" s="9">
        <v>772</v>
      </c>
      <c r="J1835" s="78">
        <v>793.42149532710289</v>
      </c>
      <c r="K1835" s="9">
        <f t="shared" si="168"/>
        <v>775.99049822932795</v>
      </c>
      <c r="L1835" s="9">
        <v>2000</v>
      </c>
      <c r="M1835" s="9">
        <v>2000</v>
      </c>
      <c r="N1835" s="9">
        <f t="shared" si="169"/>
        <v>0</v>
      </c>
      <c r="O1835" s="9">
        <f t="shared" si="170"/>
        <v>0</v>
      </c>
      <c r="P1835" s="9">
        <f t="shared" si="171"/>
        <v>0</v>
      </c>
    </row>
    <row r="1836" spans="5:16">
      <c r="E1836" s="2">
        <f t="shared" si="172"/>
        <v>273.14999999999998</v>
      </c>
      <c r="F1836" s="2">
        <v>1811</v>
      </c>
      <c r="G1836" s="2">
        <f t="shared" si="173"/>
        <v>311.14999999999998</v>
      </c>
      <c r="H1836" s="9">
        <v>789</v>
      </c>
      <c r="I1836" s="9">
        <v>772</v>
      </c>
      <c r="J1836" s="78">
        <v>793.42149532710289</v>
      </c>
      <c r="K1836" s="9">
        <f t="shared" si="168"/>
        <v>775.99078558946246</v>
      </c>
      <c r="L1836" s="9">
        <v>2000</v>
      </c>
      <c r="M1836" s="9">
        <v>2000</v>
      </c>
      <c r="N1836" s="9">
        <f t="shared" si="169"/>
        <v>0</v>
      </c>
      <c r="O1836" s="9">
        <f t="shared" si="170"/>
        <v>0</v>
      </c>
      <c r="P1836" s="9">
        <f t="shared" si="171"/>
        <v>0</v>
      </c>
    </row>
    <row r="1837" spans="5:16">
      <c r="E1837" s="2">
        <f t="shared" si="172"/>
        <v>273.14999999999998</v>
      </c>
      <c r="F1837" s="2">
        <v>1812</v>
      </c>
      <c r="G1837" s="2">
        <f t="shared" si="173"/>
        <v>311.14999999999998</v>
      </c>
      <c r="H1837" s="9">
        <v>789</v>
      </c>
      <c r="I1837" s="9">
        <v>772</v>
      </c>
      <c r="J1837" s="78">
        <v>793.42149532710289</v>
      </c>
      <c r="K1837" s="9">
        <f t="shared" si="168"/>
        <v>775.99107256666719</v>
      </c>
      <c r="L1837" s="9">
        <v>2000</v>
      </c>
      <c r="M1837" s="9">
        <v>2000</v>
      </c>
      <c r="N1837" s="9">
        <f t="shared" si="169"/>
        <v>0</v>
      </c>
      <c r="O1837" s="9">
        <f t="shared" si="170"/>
        <v>0</v>
      </c>
      <c r="P1837" s="9">
        <f t="shared" si="171"/>
        <v>0</v>
      </c>
    </row>
    <row r="1838" spans="5:16">
      <c r="E1838" s="2">
        <f t="shared" si="172"/>
        <v>273.14999999999998</v>
      </c>
      <c r="F1838" s="2">
        <v>1813</v>
      </c>
      <c r="G1838" s="2">
        <f t="shared" si="173"/>
        <v>311.14999999999998</v>
      </c>
      <c r="H1838" s="9">
        <v>789</v>
      </c>
      <c r="I1838" s="9">
        <v>772</v>
      </c>
      <c r="J1838" s="78">
        <v>793.42149532710289</v>
      </c>
      <c r="K1838" s="9">
        <f t="shared" si="168"/>
        <v>775.9913591617069</v>
      </c>
      <c r="L1838" s="9">
        <v>2000</v>
      </c>
      <c r="M1838" s="9">
        <v>2000</v>
      </c>
      <c r="N1838" s="9">
        <f t="shared" si="169"/>
        <v>0</v>
      </c>
      <c r="O1838" s="9">
        <f t="shared" si="170"/>
        <v>0</v>
      </c>
      <c r="P1838" s="9">
        <f t="shared" si="171"/>
        <v>0</v>
      </c>
    </row>
    <row r="1839" spans="5:16">
      <c r="E1839" s="2">
        <f t="shared" si="172"/>
        <v>273.14999999999998</v>
      </c>
      <c r="F1839" s="2">
        <v>1814</v>
      </c>
      <c r="G1839" s="2">
        <f t="shared" si="173"/>
        <v>311.14999999999998</v>
      </c>
      <c r="H1839" s="9">
        <v>789</v>
      </c>
      <c r="I1839" s="9">
        <v>772</v>
      </c>
      <c r="J1839" s="78">
        <v>793.42149532710289</v>
      </c>
      <c r="K1839" s="9">
        <f t="shared" si="168"/>
        <v>775.99164537534455</v>
      </c>
      <c r="L1839" s="9">
        <v>2000</v>
      </c>
      <c r="M1839" s="9">
        <v>2000</v>
      </c>
      <c r="N1839" s="9">
        <f t="shared" si="169"/>
        <v>0</v>
      </c>
      <c r="O1839" s="9">
        <f t="shared" si="170"/>
        <v>0</v>
      </c>
      <c r="P1839" s="9">
        <f t="shared" si="171"/>
        <v>0</v>
      </c>
    </row>
    <row r="1840" spans="5:16">
      <c r="E1840" s="2">
        <f t="shared" si="172"/>
        <v>273.14999999999998</v>
      </c>
      <c r="F1840" s="2">
        <v>1815</v>
      </c>
      <c r="G1840" s="2">
        <f t="shared" si="173"/>
        <v>311.14999999999998</v>
      </c>
      <c r="H1840" s="9">
        <v>789</v>
      </c>
      <c r="I1840" s="9">
        <v>772</v>
      </c>
      <c r="J1840" s="78">
        <v>793.42149532710289</v>
      </c>
      <c r="K1840" s="9">
        <f t="shared" si="168"/>
        <v>775.99193120834104</v>
      </c>
      <c r="L1840" s="9">
        <v>2000</v>
      </c>
      <c r="M1840" s="9">
        <v>2000</v>
      </c>
      <c r="N1840" s="9">
        <f t="shared" si="169"/>
        <v>0</v>
      </c>
      <c r="O1840" s="9">
        <f t="shared" si="170"/>
        <v>0</v>
      </c>
      <c r="P1840" s="9">
        <f t="shared" si="171"/>
        <v>0</v>
      </c>
    </row>
    <row r="1841" spans="5:16">
      <c r="E1841" s="2">
        <f t="shared" si="172"/>
        <v>273.14999999999998</v>
      </c>
      <c r="F1841" s="2">
        <v>1816</v>
      </c>
      <c r="G1841" s="2">
        <f t="shared" si="173"/>
        <v>311.14999999999998</v>
      </c>
      <c r="H1841" s="9">
        <v>789</v>
      </c>
      <c r="I1841" s="9">
        <v>772</v>
      </c>
      <c r="J1841" s="78">
        <v>793.42149532710289</v>
      </c>
      <c r="K1841" s="9">
        <f t="shared" si="168"/>
        <v>775.99221666145513</v>
      </c>
      <c r="L1841" s="9">
        <v>2000</v>
      </c>
      <c r="M1841" s="9">
        <v>2000</v>
      </c>
      <c r="N1841" s="9">
        <f t="shared" si="169"/>
        <v>0</v>
      </c>
      <c r="O1841" s="9">
        <f t="shared" si="170"/>
        <v>0</v>
      </c>
      <c r="P1841" s="9">
        <f t="shared" si="171"/>
        <v>0</v>
      </c>
    </row>
    <row r="1842" spans="5:16">
      <c r="E1842" s="2">
        <f t="shared" si="172"/>
        <v>273.14999999999998</v>
      </c>
      <c r="F1842" s="2">
        <v>1817</v>
      </c>
      <c r="G1842" s="2">
        <f t="shared" si="173"/>
        <v>311.14999999999998</v>
      </c>
      <c r="H1842" s="9">
        <v>789</v>
      </c>
      <c r="I1842" s="9">
        <v>772</v>
      </c>
      <c r="J1842" s="78">
        <v>793.42149532710289</v>
      </c>
      <c r="K1842" s="9">
        <f t="shared" si="168"/>
        <v>775.99250173544374</v>
      </c>
      <c r="L1842" s="9">
        <v>2000</v>
      </c>
      <c r="M1842" s="9">
        <v>2000</v>
      </c>
      <c r="N1842" s="9">
        <f t="shared" si="169"/>
        <v>0</v>
      </c>
      <c r="O1842" s="9">
        <f t="shared" si="170"/>
        <v>0</v>
      </c>
      <c r="P1842" s="9">
        <f t="shared" si="171"/>
        <v>0</v>
      </c>
    </row>
    <row r="1843" spans="5:16">
      <c r="E1843" s="2">
        <f t="shared" si="172"/>
        <v>273.14999999999998</v>
      </c>
      <c r="F1843" s="2">
        <v>1818</v>
      </c>
      <c r="G1843" s="2">
        <f t="shared" si="173"/>
        <v>311.14999999999998</v>
      </c>
      <c r="H1843" s="9">
        <v>789</v>
      </c>
      <c r="I1843" s="9">
        <v>772</v>
      </c>
      <c r="J1843" s="78">
        <v>793.42149532710289</v>
      </c>
      <c r="K1843" s="9">
        <f t="shared" si="168"/>
        <v>775.99278643106152</v>
      </c>
      <c r="L1843" s="9">
        <v>2000</v>
      </c>
      <c r="M1843" s="9">
        <v>2000</v>
      </c>
      <c r="N1843" s="9">
        <f t="shared" si="169"/>
        <v>0</v>
      </c>
      <c r="O1843" s="9">
        <f t="shared" si="170"/>
        <v>0</v>
      </c>
      <c r="P1843" s="9">
        <f t="shared" si="171"/>
        <v>0</v>
      </c>
    </row>
    <row r="1844" spans="5:16">
      <c r="E1844" s="2">
        <f t="shared" si="172"/>
        <v>273.14999999999998</v>
      </c>
      <c r="F1844" s="2">
        <v>1819</v>
      </c>
      <c r="G1844" s="2">
        <f t="shared" si="173"/>
        <v>311.14999999999998</v>
      </c>
      <c r="H1844" s="9">
        <v>789</v>
      </c>
      <c r="I1844" s="9">
        <v>772</v>
      </c>
      <c r="J1844" s="78">
        <v>793.42149532710289</v>
      </c>
      <c r="K1844" s="9">
        <f t="shared" si="168"/>
        <v>775.9930707490613</v>
      </c>
      <c r="L1844" s="9">
        <v>2000</v>
      </c>
      <c r="M1844" s="9">
        <v>2000</v>
      </c>
      <c r="N1844" s="9">
        <f t="shared" si="169"/>
        <v>0</v>
      </c>
      <c r="O1844" s="9">
        <f t="shared" si="170"/>
        <v>0</v>
      </c>
      <c r="P1844" s="9">
        <f t="shared" si="171"/>
        <v>0</v>
      </c>
    </row>
    <row r="1845" spans="5:16">
      <c r="E1845" s="2">
        <f t="shared" si="172"/>
        <v>273.14999999999998</v>
      </c>
      <c r="F1845" s="2">
        <v>1820</v>
      </c>
      <c r="G1845" s="2">
        <f t="shared" si="173"/>
        <v>311.14999999999998</v>
      </c>
      <c r="H1845" s="9">
        <v>789</v>
      </c>
      <c r="I1845" s="9">
        <v>772</v>
      </c>
      <c r="J1845" s="78">
        <v>793.42149532710289</v>
      </c>
      <c r="K1845" s="9">
        <f t="shared" si="168"/>
        <v>775.993354690194</v>
      </c>
      <c r="L1845" s="9">
        <v>2000</v>
      </c>
      <c r="M1845" s="9">
        <v>2000</v>
      </c>
      <c r="N1845" s="9">
        <f t="shared" si="169"/>
        <v>0</v>
      </c>
      <c r="O1845" s="9">
        <f t="shared" si="170"/>
        <v>0</v>
      </c>
      <c r="P1845" s="9">
        <f t="shared" si="171"/>
        <v>0</v>
      </c>
    </row>
    <row r="1846" spans="5:16">
      <c r="E1846" s="2">
        <f t="shared" si="172"/>
        <v>273.14999999999998</v>
      </c>
      <c r="F1846" s="2">
        <v>1821</v>
      </c>
      <c r="G1846" s="2">
        <f t="shared" si="173"/>
        <v>311.14999999999998</v>
      </c>
      <c r="H1846" s="9">
        <v>789</v>
      </c>
      <c r="I1846" s="9">
        <v>772</v>
      </c>
      <c r="J1846" s="78">
        <v>793.42149532710289</v>
      </c>
      <c r="K1846" s="9">
        <f t="shared" si="168"/>
        <v>775.99363825520834</v>
      </c>
      <c r="L1846" s="9">
        <v>2000</v>
      </c>
      <c r="M1846" s="9">
        <v>2000</v>
      </c>
      <c r="N1846" s="9">
        <f t="shared" si="169"/>
        <v>0</v>
      </c>
      <c r="O1846" s="9">
        <f t="shared" si="170"/>
        <v>0</v>
      </c>
      <c r="P1846" s="9">
        <f t="shared" si="171"/>
        <v>0</v>
      </c>
    </row>
    <row r="1847" spans="5:16">
      <c r="E1847" s="2">
        <f t="shared" si="172"/>
        <v>273.14999999999998</v>
      </c>
      <c r="F1847" s="2">
        <v>1822</v>
      </c>
      <c r="G1847" s="2">
        <f t="shared" si="173"/>
        <v>311.14999999999998</v>
      </c>
      <c r="H1847" s="9">
        <v>789</v>
      </c>
      <c r="I1847" s="9">
        <v>772</v>
      </c>
      <c r="J1847" s="78">
        <v>793.42149532710289</v>
      </c>
      <c r="K1847" s="9">
        <f t="shared" si="168"/>
        <v>775.99392144485114</v>
      </c>
      <c r="L1847" s="9">
        <v>2000</v>
      </c>
      <c r="M1847" s="9">
        <v>2000</v>
      </c>
      <c r="N1847" s="9">
        <f t="shared" si="169"/>
        <v>0</v>
      </c>
      <c r="O1847" s="9">
        <f t="shared" si="170"/>
        <v>0</v>
      </c>
      <c r="P1847" s="9">
        <f t="shared" si="171"/>
        <v>0</v>
      </c>
    </row>
    <row r="1848" spans="5:16">
      <c r="E1848" s="2">
        <f t="shared" si="172"/>
        <v>273.14999999999998</v>
      </c>
      <c r="F1848" s="2">
        <v>1823</v>
      </c>
      <c r="G1848" s="2">
        <f t="shared" si="173"/>
        <v>311.14999999999998</v>
      </c>
      <c r="H1848" s="9">
        <v>789</v>
      </c>
      <c r="I1848" s="9">
        <v>772</v>
      </c>
      <c r="J1848" s="78">
        <v>793.42149532710289</v>
      </c>
      <c r="K1848" s="9">
        <f t="shared" si="168"/>
        <v>775.99420425986739</v>
      </c>
      <c r="L1848" s="9">
        <v>2000</v>
      </c>
      <c r="M1848" s="9">
        <v>2000</v>
      </c>
      <c r="N1848" s="9">
        <f t="shared" si="169"/>
        <v>0</v>
      </c>
      <c r="O1848" s="9">
        <f t="shared" si="170"/>
        <v>0</v>
      </c>
      <c r="P1848" s="9">
        <f t="shared" si="171"/>
        <v>0</v>
      </c>
    </row>
    <row r="1849" spans="5:16">
      <c r="E1849" s="2">
        <f t="shared" si="172"/>
        <v>273.14999999999998</v>
      </c>
      <c r="F1849" s="2">
        <v>1824</v>
      </c>
      <c r="G1849" s="2">
        <f t="shared" si="173"/>
        <v>311.14999999999998</v>
      </c>
      <c r="H1849" s="9">
        <v>789</v>
      </c>
      <c r="I1849" s="9">
        <v>772</v>
      </c>
      <c r="J1849" s="78">
        <v>793.42149532710289</v>
      </c>
      <c r="K1849" s="9">
        <f t="shared" si="168"/>
        <v>775.9944867009998</v>
      </c>
      <c r="L1849" s="9">
        <v>2000</v>
      </c>
      <c r="M1849" s="9">
        <v>2000</v>
      </c>
      <c r="N1849" s="9">
        <f t="shared" si="169"/>
        <v>0</v>
      </c>
      <c r="O1849" s="9">
        <f t="shared" si="170"/>
        <v>0</v>
      </c>
      <c r="P1849" s="9">
        <f t="shared" si="171"/>
        <v>0</v>
      </c>
    </row>
    <row r="1850" spans="5:16">
      <c r="E1850" s="2">
        <f t="shared" si="172"/>
        <v>273.14999999999998</v>
      </c>
      <c r="F1850" s="2">
        <v>1825</v>
      </c>
      <c r="G1850" s="2">
        <f t="shared" si="173"/>
        <v>311.14999999999998</v>
      </c>
      <c r="H1850" s="9">
        <v>789</v>
      </c>
      <c r="I1850" s="9">
        <v>772</v>
      </c>
      <c r="J1850" s="78">
        <v>793.42149532710289</v>
      </c>
      <c r="K1850" s="9">
        <f t="shared" ref="K1850:K1913" si="174">J1850+((I1850-H1850)*((E1850-F1850)/(G1850-F1850)))</f>
        <v>775.9947687689895</v>
      </c>
      <c r="L1850" s="9">
        <v>2000</v>
      </c>
      <c r="M1850" s="9">
        <v>2000</v>
      </c>
      <c r="N1850" s="9">
        <f t="shared" ref="N1850:N1913" si="175">C1850*(SQRT(K1850/I1850))*(H1850/J1850)*(L1850/M1850)</f>
        <v>0</v>
      </c>
      <c r="O1850" s="9">
        <f t="shared" ref="O1850:O1913" si="176">N1850*J1850/24</f>
        <v>0</v>
      </c>
      <c r="P1850" s="9">
        <f t="shared" ref="P1850:P1913" si="177">N1850/159</f>
        <v>0</v>
      </c>
    </row>
    <row r="1851" spans="5:16">
      <c r="E1851" s="2">
        <f t="shared" si="172"/>
        <v>273.14999999999998</v>
      </c>
      <c r="F1851" s="2">
        <v>1826</v>
      </c>
      <c r="G1851" s="2">
        <f t="shared" si="173"/>
        <v>311.14999999999998</v>
      </c>
      <c r="H1851" s="9">
        <v>789</v>
      </c>
      <c r="I1851" s="9">
        <v>772</v>
      </c>
      <c r="J1851" s="78">
        <v>793.42149532710289</v>
      </c>
      <c r="K1851" s="9">
        <f t="shared" si="174"/>
        <v>775.99505046457523</v>
      </c>
      <c r="L1851" s="9">
        <v>2000</v>
      </c>
      <c r="M1851" s="9">
        <v>2000</v>
      </c>
      <c r="N1851" s="9">
        <f t="shared" si="175"/>
        <v>0</v>
      </c>
      <c r="O1851" s="9">
        <f t="shared" si="176"/>
        <v>0</v>
      </c>
      <c r="P1851" s="9">
        <f t="shared" si="177"/>
        <v>0</v>
      </c>
    </row>
    <row r="1852" spans="5:16">
      <c r="E1852" s="2">
        <f t="shared" si="172"/>
        <v>273.14999999999998</v>
      </c>
      <c r="F1852" s="2">
        <v>1827</v>
      </c>
      <c r="G1852" s="2">
        <f t="shared" si="173"/>
        <v>311.14999999999998</v>
      </c>
      <c r="H1852" s="9">
        <v>789</v>
      </c>
      <c r="I1852" s="9">
        <v>772</v>
      </c>
      <c r="J1852" s="78">
        <v>793.42149532710289</v>
      </c>
      <c r="K1852" s="9">
        <f t="shared" si="174"/>
        <v>775.99533178849424</v>
      </c>
      <c r="L1852" s="9">
        <v>2000</v>
      </c>
      <c r="M1852" s="9">
        <v>2000</v>
      </c>
      <c r="N1852" s="9">
        <f t="shared" si="175"/>
        <v>0</v>
      </c>
      <c r="O1852" s="9">
        <f t="shared" si="176"/>
        <v>0</v>
      </c>
      <c r="P1852" s="9">
        <f t="shared" si="177"/>
        <v>0</v>
      </c>
    </row>
    <row r="1853" spans="5:16">
      <c r="E1853" s="2">
        <f t="shared" si="172"/>
        <v>273.14999999999998</v>
      </c>
      <c r="F1853" s="2">
        <v>1828</v>
      </c>
      <c r="G1853" s="2">
        <f t="shared" si="173"/>
        <v>311.14999999999998</v>
      </c>
      <c r="H1853" s="9">
        <v>789</v>
      </c>
      <c r="I1853" s="9">
        <v>772</v>
      </c>
      <c r="J1853" s="78">
        <v>793.42149532710289</v>
      </c>
      <c r="K1853" s="9">
        <f t="shared" si="174"/>
        <v>775.99561274148141</v>
      </c>
      <c r="L1853" s="9">
        <v>2000</v>
      </c>
      <c r="M1853" s="9">
        <v>2000</v>
      </c>
      <c r="N1853" s="9">
        <f t="shared" si="175"/>
        <v>0</v>
      </c>
      <c r="O1853" s="9">
        <f t="shared" si="176"/>
        <v>0</v>
      </c>
      <c r="P1853" s="9">
        <f t="shared" si="177"/>
        <v>0</v>
      </c>
    </row>
    <row r="1854" spans="5:16">
      <c r="E1854" s="2">
        <f t="shared" si="172"/>
        <v>273.14999999999998</v>
      </c>
      <c r="F1854" s="2">
        <v>1829</v>
      </c>
      <c r="G1854" s="2">
        <f t="shared" si="173"/>
        <v>311.14999999999998</v>
      </c>
      <c r="H1854" s="9">
        <v>789</v>
      </c>
      <c r="I1854" s="9">
        <v>772</v>
      </c>
      <c r="J1854" s="78">
        <v>793.42149532710289</v>
      </c>
      <c r="K1854" s="9">
        <f t="shared" si="174"/>
        <v>775.9958933242699</v>
      </c>
      <c r="L1854" s="9">
        <v>2000</v>
      </c>
      <c r="M1854" s="9">
        <v>2000</v>
      </c>
      <c r="N1854" s="9">
        <f t="shared" si="175"/>
        <v>0</v>
      </c>
      <c r="O1854" s="9">
        <f t="shared" si="176"/>
        <v>0</v>
      </c>
      <c r="P1854" s="9">
        <f t="shared" si="177"/>
        <v>0</v>
      </c>
    </row>
    <row r="1855" spans="5:16">
      <c r="E1855" s="2">
        <f t="shared" si="172"/>
        <v>273.14999999999998</v>
      </c>
      <c r="F1855" s="2">
        <v>1830</v>
      </c>
      <c r="G1855" s="2">
        <f t="shared" si="173"/>
        <v>311.14999999999998</v>
      </c>
      <c r="H1855" s="9">
        <v>789</v>
      </c>
      <c r="I1855" s="9">
        <v>772</v>
      </c>
      <c r="J1855" s="78">
        <v>793.42149532710289</v>
      </c>
      <c r="K1855" s="9">
        <f t="shared" si="174"/>
        <v>775.99617353759106</v>
      </c>
      <c r="L1855" s="9">
        <v>2000</v>
      </c>
      <c r="M1855" s="9">
        <v>2000</v>
      </c>
      <c r="N1855" s="9">
        <f t="shared" si="175"/>
        <v>0</v>
      </c>
      <c r="O1855" s="9">
        <f t="shared" si="176"/>
        <v>0</v>
      </c>
      <c r="P1855" s="9">
        <f t="shared" si="177"/>
        <v>0</v>
      </c>
    </row>
    <row r="1856" spans="5:16">
      <c r="E1856" s="2">
        <f t="shared" si="172"/>
        <v>273.14999999999998</v>
      </c>
      <c r="F1856" s="2">
        <v>1831</v>
      </c>
      <c r="G1856" s="2">
        <f t="shared" si="173"/>
        <v>311.14999999999998</v>
      </c>
      <c r="H1856" s="9">
        <v>789</v>
      </c>
      <c r="I1856" s="9">
        <v>772</v>
      </c>
      <c r="J1856" s="78">
        <v>793.42149532710289</v>
      </c>
      <c r="K1856" s="9">
        <f t="shared" si="174"/>
        <v>775.99645338217408</v>
      </c>
      <c r="L1856" s="9">
        <v>2000</v>
      </c>
      <c r="M1856" s="9">
        <v>2000</v>
      </c>
      <c r="N1856" s="9">
        <f t="shared" si="175"/>
        <v>0</v>
      </c>
      <c r="O1856" s="9">
        <f t="shared" si="176"/>
        <v>0</v>
      </c>
      <c r="P1856" s="9">
        <f t="shared" si="177"/>
        <v>0</v>
      </c>
    </row>
    <row r="1857" spans="5:16">
      <c r="E1857" s="2">
        <f t="shared" si="172"/>
        <v>273.14999999999998</v>
      </c>
      <c r="F1857" s="2">
        <v>1832</v>
      </c>
      <c r="G1857" s="2">
        <f t="shared" si="173"/>
        <v>311.14999999999998</v>
      </c>
      <c r="H1857" s="9">
        <v>789</v>
      </c>
      <c r="I1857" s="9">
        <v>772</v>
      </c>
      <c r="J1857" s="78">
        <v>793.42149532710289</v>
      </c>
      <c r="K1857" s="9">
        <f t="shared" si="174"/>
        <v>775.99673285874633</v>
      </c>
      <c r="L1857" s="9">
        <v>2000</v>
      </c>
      <c r="M1857" s="9">
        <v>2000</v>
      </c>
      <c r="N1857" s="9">
        <f t="shared" si="175"/>
        <v>0</v>
      </c>
      <c r="O1857" s="9">
        <f t="shared" si="176"/>
        <v>0</v>
      </c>
      <c r="P1857" s="9">
        <f t="shared" si="177"/>
        <v>0</v>
      </c>
    </row>
    <row r="1858" spans="5:16">
      <c r="E1858" s="2">
        <f t="shared" si="172"/>
        <v>273.14999999999998</v>
      </c>
      <c r="F1858" s="2">
        <v>1833</v>
      </c>
      <c r="G1858" s="2">
        <f t="shared" si="173"/>
        <v>311.14999999999998</v>
      </c>
      <c r="H1858" s="9">
        <v>789</v>
      </c>
      <c r="I1858" s="9">
        <v>772</v>
      </c>
      <c r="J1858" s="78">
        <v>793.42149532710289</v>
      </c>
      <c r="K1858" s="9">
        <f t="shared" si="174"/>
        <v>775.99701196803335</v>
      </c>
      <c r="L1858" s="9">
        <v>2000</v>
      </c>
      <c r="M1858" s="9">
        <v>2000</v>
      </c>
      <c r="N1858" s="9">
        <f t="shared" si="175"/>
        <v>0</v>
      </c>
      <c r="O1858" s="9">
        <f t="shared" si="176"/>
        <v>0</v>
      </c>
      <c r="P1858" s="9">
        <f t="shared" si="177"/>
        <v>0</v>
      </c>
    </row>
    <row r="1859" spans="5:16">
      <c r="E1859" s="2">
        <f t="shared" si="172"/>
        <v>273.14999999999998</v>
      </c>
      <c r="F1859" s="2">
        <v>1834</v>
      </c>
      <c r="G1859" s="2">
        <f t="shared" si="173"/>
        <v>311.14999999999998</v>
      </c>
      <c r="H1859" s="9">
        <v>789</v>
      </c>
      <c r="I1859" s="9">
        <v>772</v>
      </c>
      <c r="J1859" s="78">
        <v>793.42149532710289</v>
      </c>
      <c r="K1859" s="9">
        <f t="shared" si="174"/>
        <v>775.99729071075853</v>
      </c>
      <c r="L1859" s="9">
        <v>2000</v>
      </c>
      <c r="M1859" s="9">
        <v>2000</v>
      </c>
      <c r="N1859" s="9">
        <f t="shared" si="175"/>
        <v>0</v>
      </c>
      <c r="O1859" s="9">
        <f t="shared" si="176"/>
        <v>0</v>
      </c>
      <c r="P1859" s="9">
        <f t="shared" si="177"/>
        <v>0</v>
      </c>
    </row>
    <row r="1860" spans="5:16">
      <c r="E1860" s="2">
        <f t="shared" si="172"/>
        <v>273.14999999999998</v>
      </c>
      <c r="F1860" s="2">
        <v>1835</v>
      </c>
      <c r="G1860" s="2">
        <f t="shared" si="173"/>
        <v>311.14999999999998</v>
      </c>
      <c r="H1860" s="9">
        <v>789</v>
      </c>
      <c r="I1860" s="9">
        <v>772</v>
      </c>
      <c r="J1860" s="78">
        <v>793.42149532710289</v>
      </c>
      <c r="K1860" s="9">
        <f t="shared" si="174"/>
        <v>775.99756908764357</v>
      </c>
      <c r="L1860" s="9">
        <v>2000</v>
      </c>
      <c r="M1860" s="9">
        <v>2000</v>
      </c>
      <c r="N1860" s="9">
        <f t="shared" si="175"/>
        <v>0</v>
      </c>
      <c r="O1860" s="9">
        <f t="shared" si="176"/>
        <v>0</v>
      </c>
      <c r="P1860" s="9">
        <f t="shared" si="177"/>
        <v>0</v>
      </c>
    </row>
    <row r="1861" spans="5:16">
      <c r="E1861" s="2">
        <f t="shared" si="172"/>
        <v>273.14999999999998</v>
      </c>
      <c r="F1861" s="2">
        <v>1836</v>
      </c>
      <c r="G1861" s="2">
        <f t="shared" si="173"/>
        <v>311.14999999999998</v>
      </c>
      <c r="H1861" s="9">
        <v>789</v>
      </c>
      <c r="I1861" s="9">
        <v>772</v>
      </c>
      <c r="J1861" s="78">
        <v>793.42149532710289</v>
      </c>
      <c r="K1861" s="9">
        <f t="shared" si="174"/>
        <v>775.99784709940832</v>
      </c>
      <c r="L1861" s="9">
        <v>2000</v>
      </c>
      <c r="M1861" s="9">
        <v>2000</v>
      </c>
      <c r="N1861" s="9">
        <f t="shared" si="175"/>
        <v>0</v>
      </c>
      <c r="O1861" s="9">
        <f t="shared" si="176"/>
        <v>0</v>
      </c>
      <c r="P1861" s="9">
        <f t="shared" si="177"/>
        <v>0</v>
      </c>
    </row>
    <row r="1862" spans="5:16">
      <c r="E1862" s="2">
        <f t="shared" si="172"/>
        <v>273.14999999999998</v>
      </c>
      <c r="F1862" s="2">
        <v>1837</v>
      </c>
      <c r="G1862" s="2">
        <f t="shared" si="173"/>
        <v>311.14999999999998</v>
      </c>
      <c r="H1862" s="9">
        <v>789</v>
      </c>
      <c r="I1862" s="9">
        <v>772</v>
      </c>
      <c r="J1862" s="78">
        <v>793.42149532710289</v>
      </c>
      <c r="K1862" s="9">
        <f t="shared" si="174"/>
        <v>775.9981247467706</v>
      </c>
      <c r="L1862" s="9">
        <v>2000</v>
      </c>
      <c r="M1862" s="9">
        <v>2000</v>
      </c>
      <c r="N1862" s="9">
        <f t="shared" si="175"/>
        <v>0</v>
      </c>
      <c r="O1862" s="9">
        <f t="shared" si="176"/>
        <v>0</v>
      </c>
      <c r="P1862" s="9">
        <f t="shared" si="177"/>
        <v>0</v>
      </c>
    </row>
    <row r="1863" spans="5:16">
      <c r="E1863" s="2">
        <f t="shared" si="172"/>
        <v>273.14999999999998</v>
      </c>
      <c r="F1863" s="2">
        <v>1838</v>
      </c>
      <c r="G1863" s="2">
        <f t="shared" si="173"/>
        <v>311.14999999999998</v>
      </c>
      <c r="H1863" s="9">
        <v>789</v>
      </c>
      <c r="I1863" s="9">
        <v>772</v>
      </c>
      <c r="J1863" s="78">
        <v>793.42149532710289</v>
      </c>
      <c r="K1863" s="9">
        <f t="shared" si="174"/>
        <v>775.99840203044641</v>
      </c>
      <c r="L1863" s="9">
        <v>2000</v>
      </c>
      <c r="M1863" s="9">
        <v>2000</v>
      </c>
      <c r="N1863" s="9">
        <f t="shared" si="175"/>
        <v>0</v>
      </c>
      <c r="O1863" s="9">
        <f t="shared" si="176"/>
        <v>0</v>
      </c>
      <c r="P1863" s="9">
        <f t="shared" si="177"/>
        <v>0</v>
      </c>
    </row>
    <row r="1864" spans="5:16">
      <c r="E1864" s="2">
        <f t="shared" si="172"/>
        <v>273.14999999999998</v>
      </c>
      <c r="F1864" s="2">
        <v>1839</v>
      </c>
      <c r="G1864" s="2">
        <f t="shared" si="173"/>
        <v>311.14999999999998</v>
      </c>
      <c r="H1864" s="9">
        <v>789</v>
      </c>
      <c r="I1864" s="9">
        <v>772</v>
      </c>
      <c r="J1864" s="78">
        <v>793.42149532710289</v>
      </c>
      <c r="K1864" s="9">
        <f t="shared" si="174"/>
        <v>775.99867895114971</v>
      </c>
      <c r="L1864" s="9">
        <v>2000</v>
      </c>
      <c r="M1864" s="9">
        <v>2000</v>
      </c>
      <c r="N1864" s="9">
        <f t="shared" si="175"/>
        <v>0</v>
      </c>
      <c r="O1864" s="9">
        <f t="shared" si="176"/>
        <v>0</v>
      </c>
      <c r="P1864" s="9">
        <f t="shared" si="177"/>
        <v>0</v>
      </c>
    </row>
    <row r="1865" spans="5:16">
      <c r="E1865" s="2">
        <f t="shared" ref="E1865:E1928" si="178">D1865+273.15</f>
        <v>273.14999999999998</v>
      </c>
      <c r="F1865" s="2">
        <v>1840</v>
      </c>
      <c r="G1865" s="2">
        <f t="shared" ref="G1865:G1928" si="179">38+273.15</f>
        <v>311.14999999999998</v>
      </c>
      <c r="H1865" s="9">
        <v>789</v>
      </c>
      <c r="I1865" s="9">
        <v>772</v>
      </c>
      <c r="J1865" s="78">
        <v>793.42149532710289</v>
      </c>
      <c r="K1865" s="9">
        <f t="shared" si="174"/>
        <v>775.99895550959297</v>
      </c>
      <c r="L1865" s="9">
        <v>2000</v>
      </c>
      <c r="M1865" s="9">
        <v>2000</v>
      </c>
      <c r="N1865" s="9">
        <f t="shared" si="175"/>
        <v>0</v>
      </c>
      <c r="O1865" s="9">
        <f t="shared" si="176"/>
        <v>0</v>
      </c>
      <c r="P1865" s="9">
        <f t="shared" si="177"/>
        <v>0</v>
      </c>
    </row>
    <row r="1866" spans="5:16">
      <c r="E1866" s="2">
        <f t="shared" si="178"/>
        <v>273.14999999999998</v>
      </c>
      <c r="F1866" s="2">
        <v>1841</v>
      </c>
      <c r="G1866" s="2">
        <f t="shared" si="179"/>
        <v>311.14999999999998</v>
      </c>
      <c r="H1866" s="9">
        <v>789</v>
      </c>
      <c r="I1866" s="9">
        <v>772</v>
      </c>
      <c r="J1866" s="78">
        <v>793.42149532710289</v>
      </c>
      <c r="K1866" s="9">
        <f t="shared" si="174"/>
        <v>775.99923170648651</v>
      </c>
      <c r="L1866" s="9">
        <v>2000</v>
      </c>
      <c r="M1866" s="9">
        <v>2000</v>
      </c>
      <c r="N1866" s="9">
        <f t="shared" si="175"/>
        <v>0</v>
      </c>
      <c r="O1866" s="9">
        <f t="shared" si="176"/>
        <v>0</v>
      </c>
      <c r="P1866" s="9">
        <f t="shared" si="177"/>
        <v>0</v>
      </c>
    </row>
    <row r="1867" spans="5:16">
      <c r="E1867" s="2">
        <f t="shared" si="178"/>
        <v>273.14999999999998</v>
      </c>
      <c r="F1867" s="2">
        <v>1842</v>
      </c>
      <c r="G1867" s="2">
        <f t="shared" si="179"/>
        <v>311.14999999999998</v>
      </c>
      <c r="H1867" s="9">
        <v>789</v>
      </c>
      <c r="I1867" s="9">
        <v>772</v>
      </c>
      <c r="J1867" s="78">
        <v>793.42149532710289</v>
      </c>
      <c r="K1867" s="9">
        <f t="shared" si="174"/>
        <v>775.99950754253871</v>
      </c>
      <c r="L1867" s="9">
        <v>2000</v>
      </c>
      <c r="M1867" s="9">
        <v>2000</v>
      </c>
      <c r="N1867" s="9">
        <f t="shared" si="175"/>
        <v>0</v>
      </c>
      <c r="O1867" s="9">
        <f t="shared" si="176"/>
        <v>0</v>
      </c>
      <c r="P1867" s="9">
        <f t="shared" si="177"/>
        <v>0</v>
      </c>
    </row>
    <row r="1868" spans="5:16">
      <c r="E1868" s="2">
        <f t="shared" si="178"/>
        <v>273.14999999999998</v>
      </c>
      <c r="F1868" s="2">
        <v>1843</v>
      </c>
      <c r="G1868" s="2">
        <f t="shared" si="179"/>
        <v>311.14999999999998</v>
      </c>
      <c r="H1868" s="9">
        <v>789</v>
      </c>
      <c r="I1868" s="9">
        <v>772</v>
      </c>
      <c r="J1868" s="78">
        <v>793.42149532710289</v>
      </c>
      <c r="K1868" s="9">
        <f t="shared" si="174"/>
        <v>775.99978301845647</v>
      </c>
      <c r="L1868" s="9">
        <v>2000</v>
      </c>
      <c r="M1868" s="9">
        <v>2000</v>
      </c>
      <c r="N1868" s="9">
        <f t="shared" si="175"/>
        <v>0</v>
      </c>
      <c r="O1868" s="9">
        <f t="shared" si="176"/>
        <v>0</v>
      </c>
      <c r="P1868" s="9">
        <f t="shared" si="177"/>
        <v>0</v>
      </c>
    </row>
    <row r="1869" spans="5:16">
      <c r="E1869" s="2">
        <f t="shared" si="178"/>
        <v>273.14999999999998</v>
      </c>
      <c r="F1869" s="2">
        <v>1844</v>
      </c>
      <c r="G1869" s="2">
        <f t="shared" si="179"/>
        <v>311.14999999999998</v>
      </c>
      <c r="H1869" s="9">
        <v>789</v>
      </c>
      <c r="I1869" s="9">
        <v>772</v>
      </c>
      <c r="J1869" s="78">
        <v>793.42149532710289</v>
      </c>
      <c r="K1869" s="9">
        <f t="shared" si="174"/>
        <v>776.00005813494454</v>
      </c>
      <c r="L1869" s="9">
        <v>2000</v>
      </c>
      <c r="M1869" s="9">
        <v>2000</v>
      </c>
      <c r="N1869" s="9">
        <f t="shared" si="175"/>
        <v>0</v>
      </c>
      <c r="O1869" s="9">
        <f t="shared" si="176"/>
        <v>0</v>
      </c>
      <c r="P1869" s="9">
        <f t="shared" si="177"/>
        <v>0</v>
      </c>
    </row>
    <row r="1870" spans="5:16">
      <c r="E1870" s="2">
        <f t="shared" si="178"/>
        <v>273.14999999999998</v>
      </c>
      <c r="F1870" s="2">
        <v>1845</v>
      </c>
      <c r="G1870" s="2">
        <f t="shared" si="179"/>
        <v>311.14999999999998</v>
      </c>
      <c r="H1870" s="9">
        <v>789</v>
      </c>
      <c r="I1870" s="9">
        <v>772</v>
      </c>
      <c r="J1870" s="78">
        <v>793.42149532710289</v>
      </c>
      <c r="K1870" s="9">
        <f t="shared" si="174"/>
        <v>776.00033289270573</v>
      </c>
      <c r="L1870" s="9">
        <v>2000</v>
      </c>
      <c r="M1870" s="9">
        <v>2000</v>
      </c>
      <c r="N1870" s="9">
        <f t="shared" si="175"/>
        <v>0</v>
      </c>
      <c r="O1870" s="9">
        <f t="shared" si="176"/>
        <v>0</v>
      </c>
      <c r="P1870" s="9">
        <f t="shared" si="177"/>
        <v>0</v>
      </c>
    </row>
    <row r="1871" spans="5:16">
      <c r="E1871" s="2">
        <f t="shared" si="178"/>
        <v>273.14999999999998</v>
      </c>
      <c r="F1871" s="2">
        <v>1846</v>
      </c>
      <c r="G1871" s="2">
        <f t="shared" si="179"/>
        <v>311.14999999999998</v>
      </c>
      <c r="H1871" s="9">
        <v>789</v>
      </c>
      <c r="I1871" s="9">
        <v>772</v>
      </c>
      <c r="J1871" s="78">
        <v>793.42149532710289</v>
      </c>
      <c r="K1871" s="9">
        <f t="shared" si="174"/>
        <v>776.00060729244149</v>
      </c>
      <c r="L1871" s="9">
        <v>2000</v>
      </c>
      <c r="M1871" s="9">
        <v>2000</v>
      </c>
      <c r="N1871" s="9">
        <f t="shared" si="175"/>
        <v>0</v>
      </c>
      <c r="O1871" s="9">
        <f t="shared" si="176"/>
        <v>0</v>
      </c>
      <c r="P1871" s="9">
        <f t="shared" si="177"/>
        <v>0</v>
      </c>
    </row>
    <row r="1872" spans="5:16">
      <c r="E1872" s="2">
        <f t="shared" si="178"/>
        <v>273.14999999999998</v>
      </c>
      <c r="F1872" s="2">
        <v>1847</v>
      </c>
      <c r="G1872" s="2">
        <f t="shared" si="179"/>
        <v>311.14999999999998</v>
      </c>
      <c r="H1872" s="9">
        <v>789</v>
      </c>
      <c r="I1872" s="9">
        <v>772</v>
      </c>
      <c r="J1872" s="78">
        <v>793.42149532710289</v>
      </c>
      <c r="K1872" s="9">
        <f t="shared" si="174"/>
        <v>776.00088133485099</v>
      </c>
      <c r="L1872" s="9">
        <v>2000</v>
      </c>
      <c r="M1872" s="9">
        <v>2000</v>
      </c>
      <c r="N1872" s="9">
        <f t="shared" si="175"/>
        <v>0</v>
      </c>
      <c r="O1872" s="9">
        <f t="shared" si="176"/>
        <v>0</v>
      </c>
      <c r="P1872" s="9">
        <f t="shared" si="177"/>
        <v>0</v>
      </c>
    </row>
    <row r="1873" spans="5:16">
      <c r="E1873" s="2">
        <f t="shared" si="178"/>
        <v>273.14999999999998</v>
      </c>
      <c r="F1873" s="2">
        <v>1848</v>
      </c>
      <c r="G1873" s="2">
        <f t="shared" si="179"/>
        <v>311.14999999999998</v>
      </c>
      <c r="H1873" s="9">
        <v>789</v>
      </c>
      <c r="I1873" s="9">
        <v>772</v>
      </c>
      <c r="J1873" s="78">
        <v>793.42149532710289</v>
      </c>
      <c r="K1873" s="9">
        <f t="shared" si="174"/>
        <v>776.00115502063181</v>
      </c>
      <c r="L1873" s="9">
        <v>2000</v>
      </c>
      <c r="M1873" s="9">
        <v>2000</v>
      </c>
      <c r="N1873" s="9">
        <f t="shared" si="175"/>
        <v>0</v>
      </c>
      <c r="O1873" s="9">
        <f t="shared" si="176"/>
        <v>0</v>
      </c>
      <c r="P1873" s="9">
        <f t="shared" si="177"/>
        <v>0</v>
      </c>
    </row>
    <row r="1874" spans="5:16">
      <c r="E1874" s="2">
        <f t="shared" si="178"/>
        <v>273.14999999999998</v>
      </c>
      <c r="F1874" s="2">
        <v>1849</v>
      </c>
      <c r="G1874" s="2">
        <f t="shared" si="179"/>
        <v>311.14999999999998</v>
      </c>
      <c r="H1874" s="9">
        <v>789</v>
      </c>
      <c r="I1874" s="9">
        <v>772</v>
      </c>
      <c r="J1874" s="78">
        <v>793.42149532710289</v>
      </c>
      <c r="K1874" s="9">
        <f t="shared" si="174"/>
        <v>776.00142835047973</v>
      </c>
      <c r="L1874" s="9">
        <v>2000</v>
      </c>
      <c r="M1874" s="9">
        <v>2000</v>
      </c>
      <c r="N1874" s="9">
        <f t="shared" si="175"/>
        <v>0</v>
      </c>
      <c r="O1874" s="9">
        <f t="shared" si="176"/>
        <v>0</v>
      </c>
      <c r="P1874" s="9">
        <f t="shared" si="177"/>
        <v>0</v>
      </c>
    </row>
    <row r="1875" spans="5:16">
      <c r="E1875" s="2">
        <f t="shared" si="178"/>
        <v>273.14999999999998</v>
      </c>
      <c r="F1875" s="2">
        <v>1850</v>
      </c>
      <c r="G1875" s="2">
        <f t="shared" si="179"/>
        <v>311.14999999999998</v>
      </c>
      <c r="H1875" s="9">
        <v>789</v>
      </c>
      <c r="I1875" s="9">
        <v>772</v>
      </c>
      <c r="J1875" s="78">
        <v>793.42149532710289</v>
      </c>
      <c r="K1875" s="9">
        <f t="shared" si="174"/>
        <v>776.00170132508845</v>
      </c>
      <c r="L1875" s="9">
        <v>2000</v>
      </c>
      <c r="M1875" s="9">
        <v>2000</v>
      </c>
      <c r="N1875" s="9">
        <f t="shared" si="175"/>
        <v>0</v>
      </c>
      <c r="O1875" s="9">
        <f t="shared" si="176"/>
        <v>0</v>
      </c>
      <c r="P1875" s="9">
        <f t="shared" si="177"/>
        <v>0</v>
      </c>
    </row>
    <row r="1876" spans="5:16">
      <c r="E1876" s="2">
        <f t="shared" si="178"/>
        <v>273.14999999999998</v>
      </c>
      <c r="F1876" s="2">
        <v>1851</v>
      </c>
      <c r="G1876" s="2">
        <f t="shared" si="179"/>
        <v>311.14999999999998</v>
      </c>
      <c r="H1876" s="9">
        <v>789</v>
      </c>
      <c r="I1876" s="9">
        <v>772</v>
      </c>
      <c r="J1876" s="78">
        <v>793.42149532710289</v>
      </c>
      <c r="K1876" s="9">
        <f t="shared" si="174"/>
        <v>776.0019739451501</v>
      </c>
      <c r="L1876" s="9">
        <v>2000</v>
      </c>
      <c r="M1876" s="9">
        <v>2000</v>
      </c>
      <c r="N1876" s="9">
        <f t="shared" si="175"/>
        <v>0</v>
      </c>
      <c r="O1876" s="9">
        <f t="shared" si="176"/>
        <v>0</v>
      </c>
      <c r="P1876" s="9">
        <f t="shared" si="177"/>
        <v>0</v>
      </c>
    </row>
    <row r="1877" spans="5:16">
      <c r="E1877" s="2">
        <f t="shared" si="178"/>
        <v>273.14999999999998</v>
      </c>
      <c r="F1877" s="2">
        <v>1852</v>
      </c>
      <c r="G1877" s="2">
        <f t="shared" si="179"/>
        <v>311.14999999999998</v>
      </c>
      <c r="H1877" s="9">
        <v>789</v>
      </c>
      <c r="I1877" s="9">
        <v>772</v>
      </c>
      <c r="J1877" s="78">
        <v>793.42149532710289</v>
      </c>
      <c r="K1877" s="9">
        <f t="shared" si="174"/>
        <v>776.0022462113551</v>
      </c>
      <c r="L1877" s="9">
        <v>2000</v>
      </c>
      <c r="M1877" s="9">
        <v>2000</v>
      </c>
      <c r="N1877" s="9">
        <f t="shared" si="175"/>
        <v>0</v>
      </c>
      <c r="O1877" s="9">
        <f t="shared" si="176"/>
        <v>0</v>
      </c>
      <c r="P1877" s="9">
        <f t="shared" si="177"/>
        <v>0</v>
      </c>
    </row>
    <row r="1878" spans="5:16">
      <c r="E1878" s="2">
        <f t="shared" si="178"/>
        <v>273.14999999999998</v>
      </c>
      <c r="F1878" s="2">
        <v>1853</v>
      </c>
      <c r="G1878" s="2">
        <f t="shared" si="179"/>
        <v>311.14999999999998</v>
      </c>
      <c r="H1878" s="9">
        <v>789</v>
      </c>
      <c r="I1878" s="9">
        <v>772</v>
      </c>
      <c r="J1878" s="78">
        <v>793.42149532710289</v>
      </c>
      <c r="K1878" s="9">
        <f t="shared" si="174"/>
        <v>776.00251812439183</v>
      </c>
      <c r="L1878" s="9">
        <v>2000</v>
      </c>
      <c r="M1878" s="9">
        <v>2000</v>
      </c>
      <c r="N1878" s="9">
        <f t="shared" si="175"/>
        <v>0</v>
      </c>
      <c r="O1878" s="9">
        <f t="shared" si="176"/>
        <v>0</v>
      </c>
      <c r="P1878" s="9">
        <f t="shared" si="177"/>
        <v>0</v>
      </c>
    </row>
    <row r="1879" spans="5:16">
      <c r="E1879" s="2">
        <f t="shared" si="178"/>
        <v>273.14999999999998</v>
      </c>
      <c r="F1879" s="2">
        <v>1854</v>
      </c>
      <c r="G1879" s="2">
        <f t="shared" si="179"/>
        <v>311.14999999999998</v>
      </c>
      <c r="H1879" s="9">
        <v>789</v>
      </c>
      <c r="I1879" s="9">
        <v>772</v>
      </c>
      <c r="J1879" s="78">
        <v>793.42149532710289</v>
      </c>
      <c r="K1879" s="9">
        <f t="shared" si="174"/>
        <v>776.00278968494717</v>
      </c>
      <c r="L1879" s="9">
        <v>2000</v>
      </c>
      <c r="M1879" s="9">
        <v>2000</v>
      </c>
      <c r="N1879" s="9">
        <f t="shared" si="175"/>
        <v>0</v>
      </c>
      <c r="O1879" s="9">
        <f t="shared" si="176"/>
        <v>0</v>
      </c>
      <c r="P1879" s="9">
        <f t="shared" si="177"/>
        <v>0</v>
      </c>
    </row>
    <row r="1880" spans="5:16">
      <c r="E1880" s="2">
        <f t="shared" si="178"/>
        <v>273.14999999999998</v>
      </c>
      <c r="F1880" s="2">
        <v>1855</v>
      </c>
      <c r="G1880" s="2">
        <f t="shared" si="179"/>
        <v>311.14999999999998</v>
      </c>
      <c r="H1880" s="9">
        <v>789</v>
      </c>
      <c r="I1880" s="9">
        <v>772</v>
      </c>
      <c r="J1880" s="78">
        <v>793.42149532710289</v>
      </c>
      <c r="K1880" s="9">
        <f t="shared" si="174"/>
        <v>776.00306089370588</v>
      </c>
      <c r="L1880" s="9">
        <v>2000</v>
      </c>
      <c r="M1880" s="9">
        <v>2000</v>
      </c>
      <c r="N1880" s="9">
        <f t="shared" si="175"/>
        <v>0</v>
      </c>
      <c r="O1880" s="9">
        <f t="shared" si="176"/>
        <v>0</v>
      </c>
      <c r="P1880" s="9">
        <f t="shared" si="177"/>
        <v>0</v>
      </c>
    </row>
    <row r="1881" spans="5:16">
      <c r="E1881" s="2">
        <f t="shared" si="178"/>
        <v>273.14999999999998</v>
      </c>
      <c r="F1881" s="2">
        <v>1856</v>
      </c>
      <c r="G1881" s="2">
        <f t="shared" si="179"/>
        <v>311.14999999999998</v>
      </c>
      <c r="H1881" s="9">
        <v>789</v>
      </c>
      <c r="I1881" s="9">
        <v>772</v>
      </c>
      <c r="J1881" s="78">
        <v>793.42149532710289</v>
      </c>
      <c r="K1881" s="9">
        <f t="shared" si="174"/>
        <v>776.0033317513512</v>
      </c>
      <c r="L1881" s="9">
        <v>2000</v>
      </c>
      <c r="M1881" s="9">
        <v>2000</v>
      </c>
      <c r="N1881" s="9">
        <f t="shared" si="175"/>
        <v>0</v>
      </c>
      <c r="O1881" s="9">
        <f t="shared" si="176"/>
        <v>0</v>
      </c>
      <c r="P1881" s="9">
        <f t="shared" si="177"/>
        <v>0</v>
      </c>
    </row>
    <row r="1882" spans="5:16">
      <c r="E1882" s="2">
        <f t="shared" si="178"/>
        <v>273.14999999999998</v>
      </c>
      <c r="F1882" s="2">
        <v>1857</v>
      </c>
      <c r="G1882" s="2">
        <f t="shared" si="179"/>
        <v>311.14999999999998</v>
      </c>
      <c r="H1882" s="9">
        <v>789</v>
      </c>
      <c r="I1882" s="9">
        <v>772</v>
      </c>
      <c r="J1882" s="78">
        <v>793.42149532710289</v>
      </c>
      <c r="K1882" s="9">
        <f t="shared" si="174"/>
        <v>776.00360225856457</v>
      </c>
      <c r="L1882" s="9">
        <v>2000</v>
      </c>
      <c r="M1882" s="9">
        <v>2000</v>
      </c>
      <c r="N1882" s="9">
        <f t="shared" si="175"/>
        <v>0</v>
      </c>
      <c r="O1882" s="9">
        <f t="shared" si="176"/>
        <v>0</v>
      </c>
      <c r="P1882" s="9">
        <f t="shared" si="177"/>
        <v>0</v>
      </c>
    </row>
    <row r="1883" spans="5:16">
      <c r="E1883" s="2">
        <f t="shared" si="178"/>
        <v>273.14999999999998</v>
      </c>
      <c r="F1883" s="2">
        <v>1858</v>
      </c>
      <c r="G1883" s="2">
        <f t="shared" si="179"/>
        <v>311.14999999999998</v>
      </c>
      <c r="H1883" s="9">
        <v>789</v>
      </c>
      <c r="I1883" s="9">
        <v>772</v>
      </c>
      <c r="J1883" s="78">
        <v>793.42149532710289</v>
      </c>
      <c r="K1883" s="9">
        <f t="shared" si="174"/>
        <v>776.0038724160255</v>
      </c>
      <c r="L1883" s="9">
        <v>2000</v>
      </c>
      <c r="M1883" s="9">
        <v>2000</v>
      </c>
      <c r="N1883" s="9">
        <f t="shared" si="175"/>
        <v>0</v>
      </c>
      <c r="O1883" s="9">
        <f t="shared" si="176"/>
        <v>0</v>
      </c>
      <c r="P1883" s="9">
        <f t="shared" si="177"/>
        <v>0</v>
      </c>
    </row>
    <row r="1884" spans="5:16">
      <c r="E1884" s="2">
        <f t="shared" si="178"/>
        <v>273.14999999999998</v>
      </c>
      <c r="F1884" s="2">
        <v>1859</v>
      </c>
      <c r="G1884" s="2">
        <f t="shared" si="179"/>
        <v>311.14999999999998</v>
      </c>
      <c r="H1884" s="9">
        <v>789</v>
      </c>
      <c r="I1884" s="9">
        <v>772</v>
      </c>
      <c r="J1884" s="78">
        <v>793.42149532710289</v>
      </c>
      <c r="K1884" s="9">
        <f t="shared" si="174"/>
        <v>776.00414222441202</v>
      </c>
      <c r="L1884" s="9">
        <v>2000</v>
      </c>
      <c r="M1884" s="9">
        <v>2000</v>
      </c>
      <c r="N1884" s="9">
        <f t="shared" si="175"/>
        <v>0</v>
      </c>
      <c r="O1884" s="9">
        <f t="shared" si="176"/>
        <v>0</v>
      </c>
      <c r="P1884" s="9">
        <f t="shared" si="177"/>
        <v>0</v>
      </c>
    </row>
    <row r="1885" spans="5:16">
      <c r="E1885" s="2">
        <f t="shared" si="178"/>
        <v>273.14999999999998</v>
      </c>
      <c r="F1885" s="2">
        <v>1860</v>
      </c>
      <c r="G1885" s="2">
        <f t="shared" si="179"/>
        <v>311.14999999999998</v>
      </c>
      <c r="H1885" s="9">
        <v>789</v>
      </c>
      <c r="I1885" s="9">
        <v>772</v>
      </c>
      <c r="J1885" s="78">
        <v>793.42149532710289</v>
      </c>
      <c r="K1885" s="9">
        <f t="shared" si="174"/>
        <v>776.00441168440022</v>
      </c>
      <c r="L1885" s="9">
        <v>2000</v>
      </c>
      <c r="M1885" s="9">
        <v>2000</v>
      </c>
      <c r="N1885" s="9">
        <f t="shared" si="175"/>
        <v>0</v>
      </c>
      <c r="O1885" s="9">
        <f t="shared" si="176"/>
        <v>0</v>
      </c>
      <c r="P1885" s="9">
        <f t="shared" si="177"/>
        <v>0</v>
      </c>
    </row>
    <row r="1886" spans="5:16">
      <c r="E1886" s="2">
        <f t="shared" si="178"/>
        <v>273.14999999999998</v>
      </c>
      <c r="F1886" s="2">
        <v>1861</v>
      </c>
      <c r="G1886" s="2">
        <f t="shared" si="179"/>
        <v>311.14999999999998</v>
      </c>
      <c r="H1886" s="9">
        <v>789</v>
      </c>
      <c r="I1886" s="9">
        <v>772</v>
      </c>
      <c r="J1886" s="78">
        <v>793.42149532710289</v>
      </c>
      <c r="K1886" s="9">
        <f t="shared" si="174"/>
        <v>776.0046807966645</v>
      </c>
      <c r="L1886" s="9">
        <v>2000</v>
      </c>
      <c r="M1886" s="9">
        <v>2000</v>
      </c>
      <c r="N1886" s="9">
        <f t="shared" si="175"/>
        <v>0</v>
      </c>
      <c r="O1886" s="9">
        <f t="shared" si="176"/>
        <v>0</v>
      </c>
      <c r="P1886" s="9">
        <f t="shared" si="177"/>
        <v>0</v>
      </c>
    </row>
    <row r="1887" spans="5:16">
      <c r="E1887" s="2">
        <f t="shared" si="178"/>
        <v>273.14999999999998</v>
      </c>
      <c r="F1887" s="2">
        <v>1862</v>
      </c>
      <c r="G1887" s="2">
        <f t="shared" si="179"/>
        <v>311.14999999999998</v>
      </c>
      <c r="H1887" s="9">
        <v>789</v>
      </c>
      <c r="I1887" s="9">
        <v>772</v>
      </c>
      <c r="J1887" s="78">
        <v>793.42149532710289</v>
      </c>
      <c r="K1887" s="9">
        <f t="shared" si="174"/>
        <v>776.00494956187731</v>
      </c>
      <c r="L1887" s="9">
        <v>2000</v>
      </c>
      <c r="M1887" s="9">
        <v>2000</v>
      </c>
      <c r="N1887" s="9">
        <f t="shared" si="175"/>
        <v>0</v>
      </c>
      <c r="O1887" s="9">
        <f t="shared" si="176"/>
        <v>0</v>
      </c>
      <c r="P1887" s="9">
        <f t="shared" si="177"/>
        <v>0</v>
      </c>
    </row>
    <row r="1888" spans="5:16">
      <c r="E1888" s="2">
        <f t="shared" si="178"/>
        <v>273.14999999999998</v>
      </c>
      <c r="F1888" s="2">
        <v>1863</v>
      </c>
      <c r="G1888" s="2">
        <f t="shared" si="179"/>
        <v>311.14999999999998</v>
      </c>
      <c r="H1888" s="9">
        <v>789</v>
      </c>
      <c r="I1888" s="9">
        <v>772</v>
      </c>
      <c r="J1888" s="78">
        <v>793.42149532710289</v>
      </c>
      <c r="K1888" s="9">
        <f t="shared" si="174"/>
        <v>776.00521798070986</v>
      </c>
      <c r="L1888" s="9">
        <v>2000</v>
      </c>
      <c r="M1888" s="9">
        <v>2000</v>
      </c>
      <c r="N1888" s="9">
        <f t="shared" si="175"/>
        <v>0</v>
      </c>
      <c r="O1888" s="9">
        <f t="shared" si="176"/>
        <v>0</v>
      </c>
      <c r="P1888" s="9">
        <f t="shared" si="177"/>
        <v>0</v>
      </c>
    </row>
    <row r="1889" spans="5:16">
      <c r="E1889" s="2">
        <f t="shared" si="178"/>
        <v>273.14999999999998</v>
      </c>
      <c r="F1889" s="2">
        <v>1864</v>
      </c>
      <c r="G1889" s="2">
        <f t="shared" si="179"/>
        <v>311.14999999999998</v>
      </c>
      <c r="H1889" s="9">
        <v>789</v>
      </c>
      <c r="I1889" s="9">
        <v>772</v>
      </c>
      <c r="J1889" s="78">
        <v>793.42149532710289</v>
      </c>
      <c r="K1889" s="9">
        <f t="shared" si="174"/>
        <v>776.00548605383119</v>
      </c>
      <c r="L1889" s="9">
        <v>2000</v>
      </c>
      <c r="M1889" s="9">
        <v>2000</v>
      </c>
      <c r="N1889" s="9">
        <f t="shared" si="175"/>
        <v>0</v>
      </c>
      <c r="O1889" s="9">
        <f t="shared" si="176"/>
        <v>0</v>
      </c>
      <c r="P1889" s="9">
        <f t="shared" si="177"/>
        <v>0</v>
      </c>
    </row>
    <row r="1890" spans="5:16">
      <c r="E1890" s="2">
        <f t="shared" si="178"/>
        <v>273.14999999999998</v>
      </c>
      <c r="F1890" s="2">
        <v>1865</v>
      </c>
      <c r="G1890" s="2">
        <f t="shared" si="179"/>
        <v>311.14999999999998</v>
      </c>
      <c r="H1890" s="9">
        <v>789</v>
      </c>
      <c r="I1890" s="9">
        <v>772</v>
      </c>
      <c r="J1890" s="78">
        <v>793.42149532710289</v>
      </c>
      <c r="K1890" s="9">
        <f t="shared" si="174"/>
        <v>776.00575378190865</v>
      </c>
      <c r="L1890" s="9">
        <v>2000</v>
      </c>
      <c r="M1890" s="9">
        <v>2000</v>
      </c>
      <c r="N1890" s="9">
        <f t="shared" si="175"/>
        <v>0</v>
      </c>
      <c r="O1890" s="9">
        <f t="shared" si="176"/>
        <v>0</v>
      </c>
      <c r="P1890" s="9">
        <f t="shared" si="177"/>
        <v>0</v>
      </c>
    </row>
    <row r="1891" spans="5:16">
      <c r="E1891" s="2">
        <f t="shared" si="178"/>
        <v>273.14999999999998</v>
      </c>
      <c r="F1891" s="2">
        <v>1866</v>
      </c>
      <c r="G1891" s="2">
        <f t="shared" si="179"/>
        <v>311.14999999999998</v>
      </c>
      <c r="H1891" s="9">
        <v>789</v>
      </c>
      <c r="I1891" s="9">
        <v>772</v>
      </c>
      <c r="J1891" s="78">
        <v>793.42149532710289</v>
      </c>
      <c r="K1891" s="9">
        <f t="shared" si="174"/>
        <v>776.00602116560822</v>
      </c>
      <c r="L1891" s="9">
        <v>2000</v>
      </c>
      <c r="M1891" s="9">
        <v>2000</v>
      </c>
      <c r="N1891" s="9">
        <f t="shared" si="175"/>
        <v>0</v>
      </c>
      <c r="O1891" s="9">
        <f t="shared" si="176"/>
        <v>0</v>
      </c>
      <c r="P1891" s="9">
        <f t="shared" si="177"/>
        <v>0</v>
      </c>
    </row>
    <row r="1892" spans="5:16">
      <c r="E1892" s="2">
        <f t="shared" si="178"/>
        <v>273.14999999999998</v>
      </c>
      <c r="F1892" s="2">
        <v>1867</v>
      </c>
      <c r="G1892" s="2">
        <f t="shared" si="179"/>
        <v>311.14999999999998</v>
      </c>
      <c r="H1892" s="9">
        <v>789</v>
      </c>
      <c r="I1892" s="9">
        <v>772</v>
      </c>
      <c r="J1892" s="78">
        <v>793.42149532710289</v>
      </c>
      <c r="K1892" s="9">
        <f t="shared" si="174"/>
        <v>776.00628820559371</v>
      </c>
      <c r="L1892" s="9">
        <v>2000</v>
      </c>
      <c r="M1892" s="9">
        <v>2000</v>
      </c>
      <c r="N1892" s="9">
        <f t="shared" si="175"/>
        <v>0</v>
      </c>
      <c r="O1892" s="9">
        <f t="shared" si="176"/>
        <v>0</v>
      </c>
      <c r="P1892" s="9">
        <f t="shared" si="177"/>
        <v>0</v>
      </c>
    </row>
    <row r="1893" spans="5:16">
      <c r="E1893" s="2">
        <f t="shared" si="178"/>
        <v>273.14999999999998</v>
      </c>
      <c r="F1893" s="2">
        <v>1868</v>
      </c>
      <c r="G1893" s="2">
        <f t="shared" si="179"/>
        <v>311.14999999999998</v>
      </c>
      <c r="H1893" s="9">
        <v>789</v>
      </c>
      <c r="I1893" s="9">
        <v>772</v>
      </c>
      <c r="J1893" s="78">
        <v>793.42149532710289</v>
      </c>
      <c r="K1893" s="9">
        <f t="shared" si="174"/>
        <v>776.00655490252757</v>
      </c>
      <c r="L1893" s="9">
        <v>2000</v>
      </c>
      <c r="M1893" s="9">
        <v>2000</v>
      </c>
      <c r="N1893" s="9">
        <f t="shared" si="175"/>
        <v>0</v>
      </c>
      <c r="O1893" s="9">
        <f t="shared" si="176"/>
        <v>0</v>
      </c>
      <c r="P1893" s="9">
        <f t="shared" si="177"/>
        <v>0</v>
      </c>
    </row>
    <row r="1894" spans="5:16">
      <c r="E1894" s="2">
        <f t="shared" si="178"/>
        <v>273.14999999999998</v>
      </c>
      <c r="F1894" s="2">
        <v>1869</v>
      </c>
      <c r="G1894" s="2">
        <f t="shared" si="179"/>
        <v>311.14999999999998</v>
      </c>
      <c r="H1894" s="9">
        <v>789</v>
      </c>
      <c r="I1894" s="9">
        <v>772</v>
      </c>
      <c r="J1894" s="78">
        <v>793.42149532710289</v>
      </c>
      <c r="K1894" s="9">
        <f t="shared" si="174"/>
        <v>776.00682125707044</v>
      </c>
      <c r="L1894" s="9">
        <v>2000</v>
      </c>
      <c r="M1894" s="9">
        <v>2000</v>
      </c>
      <c r="N1894" s="9">
        <f t="shared" si="175"/>
        <v>0</v>
      </c>
      <c r="O1894" s="9">
        <f t="shared" si="176"/>
        <v>0</v>
      </c>
      <c r="P1894" s="9">
        <f t="shared" si="177"/>
        <v>0</v>
      </c>
    </row>
    <row r="1895" spans="5:16">
      <c r="E1895" s="2">
        <f t="shared" si="178"/>
        <v>273.14999999999998</v>
      </c>
      <c r="F1895" s="2">
        <v>1870</v>
      </c>
      <c r="G1895" s="2">
        <f t="shared" si="179"/>
        <v>311.14999999999998</v>
      </c>
      <c r="H1895" s="9">
        <v>789</v>
      </c>
      <c r="I1895" s="9">
        <v>772</v>
      </c>
      <c r="J1895" s="78">
        <v>793.42149532710289</v>
      </c>
      <c r="K1895" s="9">
        <f t="shared" si="174"/>
        <v>776.00708726988125</v>
      </c>
      <c r="L1895" s="9">
        <v>2000</v>
      </c>
      <c r="M1895" s="9">
        <v>2000</v>
      </c>
      <c r="N1895" s="9">
        <f t="shared" si="175"/>
        <v>0</v>
      </c>
      <c r="O1895" s="9">
        <f t="shared" si="176"/>
        <v>0</v>
      </c>
      <c r="P1895" s="9">
        <f t="shared" si="177"/>
        <v>0</v>
      </c>
    </row>
    <row r="1896" spans="5:16">
      <c r="E1896" s="2">
        <f t="shared" si="178"/>
        <v>273.14999999999998</v>
      </c>
      <c r="F1896" s="2">
        <v>1871</v>
      </c>
      <c r="G1896" s="2">
        <f t="shared" si="179"/>
        <v>311.14999999999998</v>
      </c>
      <c r="H1896" s="9">
        <v>789</v>
      </c>
      <c r="I1896" s="9">
        <v>772</v>
      </c>
      <c r="J1896" s="78">
        <v>793.42149532710289</v>
      </c>
      <c r="K1896" s="9">
        <f t="shared" si="174"/>
        <v>776.00735294161711</v>
      </c>
      <c r="L1896" s="9">
        <v>2000</v>
      </c>
      <c r="M1896" s="9">
        <v>2000</v>
      </c>
      <c r="N1896" s="9">
        <f t="shared" si="175"/>
        <v>0</v>
      </c>
      <c r="O1896" s="9">
        <f t="shared" si="176"/>
        <v>0</v>
      </c>
      <c r="P1896" s="9">
        <f t="shared" si="177"/>
        <v>0</v>
      </c>
    </row>
    <row r="1897" spans="5:16">
      <c r="E1897" s="2">
        <f t="shared" si="178"/>
        <v>273.14999999999998</v>
      </c>
      <c r="F1897" s="2">
        <v>1872</v>
      </c>
      <c r="G1897" s="2">
        <f t="shared" si="179"/>
        <v>311.14999999999998</v>
      </c>
      <c r="H1897" s="9">
        <v>789</v>
      </c>
      <c r="I1897" s="9">
        <v>772</v>
      </c>
      <c r="J1897" s="78">
        <v>793.42149532710289</v>
      </c>
      <c r="K1897" s="9">
        <f t="shared" si="174"/>
        <v>776.00761827293366</v>
      </c>
      <c r="L1897" s="9">
        <v>2000</v>
      </c>
      <c r="M1897" s="9">
        <v>2000</v>
      </c>
      <c r="N1897" s="9">
        <f t="shared" si="175"/>
        <v>0</v>
      </c>
      <c r="O1897" s="9">
        <f t="shared" si="176"/>
        <v>0</v>
      </c>
      <c r="P1897" s="9">
        <f t="shared" si="177"/>
        <v>0</v>
      </c>
    </row>
    <row r="1898" spans="5:16">
      <c r="E1898" s="2">
        <f t="shared" si="178"/>
        <v>273.14999999999998</v>
      </c>
      <c r="F1898" s="2">
        <v>1873</v>
      </c>
      <c r="G1898" s="2">
        <f t="shared" si="179"/>
        <v>311.14999999999998</v>
      </c>
      <c r="H1898" s="9">
        <v>789</v>
      </c>
      <c r="I1898" s="9">
        <v>772</v>
      </c>
      <c r="J1898" s="78">
        <v>793.42149532710289</v>
      </c>
      <c r="K1898" s="9">
        <f t="shared" si="174"/>
        <v>776.0078832644848</v>
      </c>
      <c r="L1898" s="9">
        <v>2000</v>
      </c>
      <c r="M1898" s="9">
        <v>2000</v>
      </c>
      <c r="N1898" s="9">
        <f t="shared" si="175"/>
        <v>0</v>
      </c>
      <c r="O1898" s="9">
        <f t="shared" si="176"/>
        <v>0</v>
      </c>
      <c r="P1898" s="9">
        <f t="shared" si="177"/>
        <v>0</v>
      </c>
    </row>
    <row r="1899" spans="5:16">
      <c r="E1899" s="2">
        <f t="shared" si="178"/>
        <v>273.14999999999998</v>
      </c>
      <c r="F1899" s="2">
        <v>1874</v>
      </c>
      <c r="G1899" s="2">
        <f t="shared" si="179"/>
        <v>311.14999999999998</v>
      </c>
      <c r="H1899" s="9">
        <v>789</v>
      </c>
      <c r="I1899" s="9">
        <v>772</v>
      </c>
      <c r="J1899" s="78">
        <v>793.42149532710289</v>
      </c>
      <c r="K1899" s="9">
        <f t="shared" si="174"/>
        <v>776.00814791692278</v>
      </c>
      <c r="L1899" s="9">
        <v>2000</v>
      </c>
      <c r="M1899" s="9">
        <v>2000</v>
      </c>
      <c r="N1899" s="9">
        <f t="shared" si="175"/>
        <v>0</v>
      </c>
      <c r="O1899" s="9">
        <f t="shared" si="176"/>
        <v>0</v>
      </c>
      <c r="P1899" s="9">
        <f t="shared" si="177"/>
        <v>0</v>
      </c>
    </row>
    <row r="1900" spans="5:16">
      <c r="E1900" s="2">
        <f t="shared" si="178"/>
        <v>273.14999999999998</v>
      </c>
      <c r="F1900" s="2">
        <v>1875</v>
      </c>
      <c r="G1900" s="2">
        <f t="shared" si="179"/>
        <v>311.14999999999998</v>
      </c>
      <c r="H1900" s="9">
        <v>789</v>
      </c>
      <c r="I1900" s="9">
        <v>772</v>
      </c>
      <c r="J1900" s="78">
        <v>793.42149532710289</v>
      </c>
      <c r="K1900" s="9">
        <f t="shared" si="174"/>
        <v>776.00841223089799</v>
      </c>
      <c r="L1900" s="9">
        <v>2000</v>
      </c>
      <c r="M1900" s="9">
        <v>2000</v>
      </c>
      <c r="N1900" s="9">
        <f t="shared" si="175"/>
        <v>0</v>
      </c>
      <c r="O1900" s="9">
        <f t="shared" si="176"/>
        <v>0</v>
      </c>
      <c r="P1900" s="9">
        <f t="shared" si="177"/>
        <v>0</v>
      </c>
    </row>
    <row r="1901" spans="5:16">
      <c r="E1901" s="2">
        <f t="shared" si="178"/>
        <v>273.14999999999998</v>
      </c>
      <c r="F1901" s="2">
        <v>1876</v>
      </c>
      <c r="G1901" s="2">
        <f t="shared" si="179"/>
        <v>311.14999999999998</v>
      </c>
      <c r="H1901" s="9">
        <v>789</v>
      </c>
      <c r="I1901" s="9">
        <v>772</v>
      </c>
      <c r="J1901" s="78">
        <v>793.42149532710289</v>
      </c>
      <c r="K1901" s="9">
        <f t="shared" si="174"/>
        <v>776.00867620705947</v>
      </c>
      <c r="L1901" s="9">
        <v>2000</v>
      </c>
      <c r="M1901" s="9">
        <v>2000</v>
      </c>
      <c r="N1901" s="9">
        <f t="shared" si="175"/>
        <v>0</v>
      </c>
      <c r="O1901" s="9">
        <f t="shared" si="176"/>
        <v>0</v>
      </c>
      <c r="P1901" s="9">
        <f t="shared" si="177"/>
        <v>0</v>
      </c>
    </row>
    <row r="1902" spans="5:16">
      <c r="E1902" s="2">
        <f t="shared" si="178"/>
        <v>273.14999999999998</v>
      </c>
      <c r="F1902" s="2">
        <v>1877</v>
      </c>
      <c r="G1902" s="2">
        <f t="shared" si="179"/>
        <v>311.14999999999998</v>
      </c>
      <c r="H1902" s="9">
        <v>789</v>
      </c>
      <c r="I1902" s="9">
        <v>772</v>
      </c>
      <c r="J1902" s="78">
        <v>793.42149532710289</v>
      </c>
      <c r="K1902" s="9">
        <f t="shared" si="174"/>
        <v>776.0089398460542</v>
      </c>
      <c r="L1902" s="9">
        <v>2000</v>
      </c>
      <c r="M1902" s="9">
        <v>2000</v>
      </c>
      <c r="N1902" s="9">
        <f t="shared" si="175"/>
        <v>0</v>
      </c>
      <c r="O1902" s="9">
        <f t="shared" si="176"/>
        <v>0</v>
      </c>
      <c r="P1902" s="9">
        <f t="shared" si="177"/>
        <v>0</v>
      </c>
    </row>
    <row r="1903" spans="5:16">
      <c r="E1903" s="2">
        <f t="shared" si="178"/>
        <v>273.14999999999998</v>
      </c>
      <c r="F1903" s="2">
        <v>1878</v>
      </c>
      <c r="G1903" s="2">
        <f t="shared" si="179"/>
        <v>311.14999999999998</v>
      </c>
      <c r="H1903" s="9">
        <v>789</v>
      </c>
      <c r="I1903" s="9">
        <v>772</v>
      </c>
      <c r="J1903" s="78">
        <v>793.42149532710289</v>
      </c>
      <c r="K1903" s="9">
        <f t="shared" si="174"/>
        <v>776.00920314852806</v>
      </c>
      <c r="L1903" s="9">
        <v>2000</v>
      </c>
      <c r="M1903" s="9">
        <v>2000</v>
      </c>
      <c r="N1903" s="9">
        <f t="shared" si="175"/>
        <v>0</v>
      </c>
      <c r="O1903" s="9">
        <f t="shared" si="176"/>
        <v>0</v>
      </c>
      <c r="P1903" s="9">
        <f t="shared" si="177"/>
        <v>0</v>
      </c>
    </row>
    <row r="1904" spans="5:16">
      <c r="E1904" s="2">
        <f t="shared" si="178"/>
        <v>273.14999999999998</v>
      </c>
      <c r="F1904" s="2">
        <v>1879</v>
      </c>
      <c r="G1904" s="2">
        <f t="shared" si="179"/>
        <v>311.14999999999998</v>
      </c>
      <c r="H1904" s="9">
        <v>789</v>
      </c>
      <c r="I1904" s="9">
        <v>772</v>
      </c>
      <c r="J1904" s="78">
        <v>793.42149532710289</v>
      </c>
      <c r="K1904" s="9">
        <f t="shared" si="174"/>
        <v>776.00946611512472</v>
      </c>
      <c r="L1904" s="9">
        <v>2000</v>
      </c>
      <c r="M1904" s="9">
        <v>2000</v>
      </c>
      <c r="N1904" s="9">
        <f t="shared" si="175"/>
        <v>0</v>
      </c>
      <c r="O1904" s="9">
        <f t="shared" si="176"/>
        <v>0</v>
      </c>
      <c r="P1904" s="9">
        <f t="shared" si="177"/>
        <v>0</v>
      </c>
    </row>
    <row r="1905" spans="5:16">
      <c r="E1905" s="2">
        <f t="shared" si="178"/>
        <v>273.14999999999998</v>
      </c>
      <c r="F1905" s="2">
        <v>1880</v>
      </c>
      <c r="G1905" s="2">
        <f t="shared" si="179"/>
        <v>311.14999999999998</v>
      </c>
      <c r="H1905" s="9">
        <v>789</v>
      </c>
      <c r="I1905" s="9">
        <v>772</v>
      </c>
      <c r="J1905" s="78">
        <v>793.42149532710289</v>
      </c>
      <c r="K1905" s="9">
        <f t="shared" si="174"/>
        <v>776.00972874648653</v>
      </c>
      <c r="L1905" s="9">
        <v>2000</v>
      </c>
      <c r="M1905" s="9">
        <v>2000</v>
      </c>
      <c r="N1905" s="9">
        <f t="shared" si="175"/>
        <v>0</v>
      </c>
      <c r="O1905" s="9">
        <f t="shared" si="176"/>
        <v>0</v>
      </c>
      <c r="P1905" s="9">
        <f t="shared" si="177"/>
        <v>0</v>
      </c>
    </row>
    <row r="1906" spans="5:16">
      <c r="E1906" s="2">
        <f t="shared" si="178"/>
        <v>273.14999999999998</v>
      </c>
      <c r="F1906" s="2">
        <v>1881</v>
      </c>
      <c r="G1906" s="2">
        <f t="shared" si="179"/>
        <v>311.14999999999998</v>
      </c>
      <c r="H1906" s="9">
        <v>789</v>
      </c>
      <c r="I1906" s="9">
        <v>772</v>
      </c>
      <c r="J1906" s="78">
        <v>793.42149532710289</v>
      </c>
      <c r="K1906" s="9">
        <f t="shared" si="174"/>
        <v>776.0099910432541</v>
      </c>
      <c r="L1906" s="9">
        <v>2000</v>
      </c>
      <c r="M1906" s="9">
        <v>2000</v>
      </c>
      <c r="N1906" s="9">
        <f t="shared" si="175"/>
        <v>0</v>
      </c>
      <c r="O1906" s="9">
        <f t="shared" si="176"/>
        <v>0</v>
      </c>
      <c r="P1906" s="9">
        <f t="shared" si="177"/>
        <v>0</v>
      </c>
    </row>
    <row r="1907" spans="5:16">
      <c r="E1907" s="2">
        <f t="shared" si="178"/>
        <v>273.14999999999998</v>
      </c>
      <c r="F1907" s="2">
        <v>1882</v>
      </c>
      <c r="G1907" s="2">
        <f t="shared" si="179"/>
        <v>311.14999999999998</v>
      </c>
      <c r="H1907" s="9">
        <v>789</v>
      </c>
      <c r="I1907" s="9">
        <v>772</v>
      </c>
      <c r="J1907" s="78">
        <v>793.42149532710289</v>
      </c>
      <c r="K1907" s="9">
        <f t="shared" si="174"/>
        <v>776.01025300606648</v>
      </c>
      <c r="L1907" s="9">
        <v>2000</v>
      </c>
      <c r="M1907" s="9">
        <v>2000</v>
      </c>
      <c r="N1907" s="9">
        <f t="shared" si="175"/>
        <v>0</v>
      </c>
      <c r="O1907" s="9">
        <f t="shared" si="176"/>
        <v>0</v>
      </c>
      <c r="P1907" s="9">
        <f t="shared" si="177"/>
        <v>0</v>
      </c>
    </row>
    <row r="1908" spans="5:16">
      <c r="E1908" s="2">
        <f t="shared" si="178"/>
        <v>273.14999999999998</v>
      </c>
      <c r="F1908" s="2">
        <v>1883</v>
      </c>
      <c r="G1908" s="2">
        <f t="shared" si="179"/>
        <v>311.14999999999998</v>
      </c>
      <c r="H1908" s="9">
        <v>789</v>
      </c>
      <c r="I1908" s="9">
        <v>772</v>
      </c>
      <c r="J1908" s="78">
        <v>793.42149532710289</v>
      </c>
      <c r="K1908" s="9">
        <f t="shared" si="174"/>
        <v>776.01051463556109</v>
      </c>
      <c r="L1908" s="9">
        <v>2000</v>
      </c>
      <c r="M1908" s="9">
        <v>2000</v>
      </c>
      <c r="N1908" s="9">
        <f t="shared" si="175"/>
        <v>0</v>
      </c>
      <c r="O1908" s="9">
        <f t="shared" si="176"/>
        <v>0</v>
      </c>
      <c r="P1908" s="9">
        <f t="shared" si="177"/>
        <v>0</v>
      </c>
    </row>
    <row r="1909" spans="5:16">
      <c r="E1909" s="2">
        <f t="shared" si="178"/>
        <v>273.14999999999998</v>
      </c>
      <c r="F1909" s="2">
        <v>1884</v>
      </c>
      <c r="G1909" s="2">
        <f t="shared" si="179"/>
        <v>311.14999999999998</v>
      </c>
      <c r="H1909" s="9">
        <v>789</v>
      </c>
      <c r="I1909" s="9">
        <v>772</v>
      </c>
      <c r="J1909" s="78">
        <v>793.42149532710289</v>
      </c>
      <c r="K1909" s="9">
        <f t="shared" si="174"/>
        <v>776.01077593237358</v>
      </c>
      <c r="L1909" s="9">
        <v>2000</v>
      </c>
      <c r="M1909" s="9">
        <v>2000</v>
      </c>
      <c r="N1909" s="9">
        <f t="shared" si="175"/>
        <v>0</v>
      </c>
      <c r="O1909" s="9">
        <f t="shared" si="176"/>
        <v>0</v>
      </c>
      <c r="P1909" s="9">
        <f t="shared" si="177"/>
        <v>0</v>
      </c>
    </row>
    <row r="1910" spans="5:16">
      <c r="E1910" s="2">
        <f t="shared" si="178"/>
        <v>273.14999999999998</v>
      </c>
      <c r="F1910" s="2">
        <v>1885</v>
      </c>
      <c r="G1910" s="2">
        <f t="shared" si="179"/>
        <v>311.14999999999998</v>
      </c>
      <c r="H1910" s="9">
        <v>789</v>
      </c>
      <c r="I1910" s="9">
        <v>772</v>
      </c>
      <c r="J1910" s="78">
        <v>793.42149532710289</v>
      </c>
      <c r="K1910" s="9">
        <f t="shared" si="174"/>
        <v>776.01103689713818</v>
      </c>
      <c r="L1910" s="9">
        <v>2000</v>
      </c>
      <c r="M1910" s="9">
        <v>2000</v>
      </c>
      <c r="N1910" s="9">
        <f t="shared" si="175"/>
        <v>0</v>
      </c>
      <c r="O1910" s="9">
        <f t="shared" si="176"/>
        <v>0</v>
      </c>
      <c r="P1910" s="9">
        <f t="shared" si="177"/>
        <v>0</v>
      </c>
    </row>
    <row r="1911" spans="5:16">
      <c r="E1911" s="2">
        <f t="shared" si="178"/>
        <v>273.14999999999998</v>
      </c>
      <c r="F1911" s="2">
        <v>1886</v>
      </c>
      <c r="G1911" s="2">
        <f t="shared" si="179"/>
        <v>311.14999999999998</v>
      </c>
      <c r="H1911" s="9">
        <v>789</v>
      </c>
      <c r="I1911" s="9">
        <v>772</v>
      </c>
      <c r="J1911" s="78">
        <v>793.42149532710289</v>
      </c>
      <c r="K1911" s="9">
        <f t="shared" si="174"/>
        <v>776.01129753048735</v>
      </c>
      <c r="L1911" s="9">
        <v>2000</v>
      </c>
      <c r="M1911" s="9">
        <v>2000</v>
      </c>
      <c r="N1911" s="9">
        <f t="shared" si="175"/>
        <v>0</v>
      </c>
      <c r="O1911" s="9">
        <f t="shared" si="176"/>
        <v>0</v>
      </c>
      <c r="P1911" s="9">
        <f t="shared" si="177"/>
        <v>0</v>
      </c>
    </row>
    <row r="1912" spans="5:16">
      <c r="E1912" s="2">
        <f t="shared" si="178"/>
        <v>273.14999999999998</v>
      </c>
      <c r="F1912" s="2">
        <v>1887</v>
      </c>
      <c r="G1912" s="2">
        <f t="shared" si="179"/>
        <v>311.14999999999998</v>
      </c>
      <c r="H1912" s="9">
        <v>789</v>
      </c>
      <c r="I1912" s="9">
        <v>772</v>
      </c>
      <c r="J1912" s="78">
        <v>793.42149532710289</v>
      </c>
      <c r="K1912" s="9">
        <f t="shared" si="174"/>
        <v>776.01155783305205</v>
      </c>
      <c r="L1912" s="9">
        <v>2000</v>
      </c>
      <c r="M1912" s="9">
        <v>2000</v>
      </c>
      <c r="N1912" s="9">
        <f t="shared" si="175"/>
        <v>0</v>
      </c>
      <c r="O1912" s="9">
        <f t="shared" si="176"/>
        <v>0</v>
      </c>
      <c r="P1912" s="9">
        <f t="shared" si="177"/>
        <v>0</v>
      </c>
    </row>
    <row r="1913" spans="5:16">
      <c r="E1913" s="2">
        <f t="shared" si="178"/>
        <v>273.14999999999998</v>
      </c>
      <c r="F1913" s="2">
        <v>1888</v>
      </c>
      <c r="G1913" s="2">
        <f t="shared" si="179"/>
        <v>311.14999999999998</v>
      </c>
      <c r="H1913" s="9">
        <v>789</v>
      </c>
      <c r="I1913" s="9">
        <v>772</v>
      </c>
      <c r="J1913" s="78">
        <v>793.42149532710289</v>
      </c>
      <c r="K1913" s="9">
        <f t="shared" si="174"/>
        <v>776.01181780546165</v>
      </c>
      <c r="L1913" s="9">
        <v>2000</v>
      </c>
      <c r="M1913" s="9">
        <v>2000</v>
      </c>
      <c r="N1913" s="9">
        <f t="shared" si="175"/>
        <v>0</v>
      </c>
      <c r="O1913" s="9">
        <f t="shared" si="176"/>
        <v>0</v>
      </c>
      <c r="P1913" s="9">
        <f t="shared" si="177"/>
        <v>0</v>
      </c>
    </row>
    <row r="1914" spans="5:16">
      <c r="E1914" s="2">
        <f t="shared" si="178"/>
        <v>273.14999999999998</v>
      </c>
      <c r="F1914" s="2">
        <v>1889</v>
      </c>
      <c r="G1914" s="2">
        <f t="shared" si="179"/>
        <v>311.14999999999998</v>
      </c>
      <c r="H1914" s="9">
        <v>789</v>
      </c>
      <c r="I1914" s="9">
        <v>772</v>
      </c>
      <c r="J1914" s="78">
        <v>793.42149532710289</v>
      </c>
      <c r="K1914" s="9">
        <f t="shared" ref="K1914:K1977" si="180">J1914+((I1914-H1914)*((E1914-F1914)/(G1914-F1914)))</f>
        <v>776.0120774483438</v>
      </c>
      <c r="L1914" s="9">
        <v>2000</v>
      </c>
      <c r="M1914" s="9">
        <v>2000</v>
      </c>
      <c r="N1914" s="9">
        <f t="shared" ref="N1914:N1977" si="181">C1914*(SQRT(K1914/I1914))*(H1914/J1914)*(L1914/M1914)</f>
        <v>0</v>
      </c>
      <c r="O1914" s="9">
        <f t="shared" ref="O1914:O1977" si="182">N1914*J1914/24</f>
        <v>0</v>
      </c>
      <c r="P1914" s="9">
        <f t="shared" ref="P1914:P1977" si="183">N1914/159</f>
        <v>0</v>
      </c>
    </row>
    <row r="1915" spans="5:16">
      <c r="E1915" s="2">
        <f t="shared" si="178"/>
        <v>273.14999999999998</v>
      </c>
      <c r="F1915" s="2">
        <v>1890</v>
      </c>
      <c r="G1915" s="2">
        <f t="shared" si="179"/>
        <v>311.14999999999998</v>
      </c>
      <c r="H1915" s="9">
        <v>789</v>
      </c>
      <c r="I1915" s="9">
        <v>772</v>
      </c>
      <c r="J1915" s="78">
        <v>793.42149532710289</v>
      </c>
      <c r="K1915" s="9">
        <f t="shared" si="180"/>
        <v>776.01233676232471</v>
      </c>
      <c r="L1915" s="9">
        <v>2000</v>
      </c>
      <c r="M1915" s="9">
        <v>2000</v>
      </c>
      <c r="N1915" s="9">
        <f t="shared" si="181"/>
        <v>0</v>
      </c>
      <c r="O1915" s="9">
        <f t="shared" si="182"/>
        <v>0</v>
      </c>
      <c r="P1915" s="9">
        <f t="shared" si="183"/>
        <v>0</v>
      </c>
    </row>
    <row r="1916" spans="5:16">
      <c r="E1916" s="2">
        <f t="shared" si="178"/>
        <v>273.14999999999998</v>
      </c>
      <c r="F1916" s="2">
        <v>1891</v>
      </c>
      <c r="G1916" s="2">
        <f t="shared" si="179"/>
        <v>311.14999999999998</v>
      </c>
      <c r="H1916" s="9">
        <v>789</v>
      </c>
      <c r="I1916" s="9">
        <v>772</v>
      </c>
      <c r="J1916" s="78">
        <v>793.42149532710289</v>
      </c>
      <c r="K1916" s="9">
        <f t="shared" si="180"/>
        <v>776.01259574802896</v>
      </c>
      <c r="L1916" s="9">
        <v>2000</v>
      </c>
      <c r="M1916" s="9">
        <v>2000</v>
      </c>
      <c r="N1916" s="9">
        <f t="shared" si="181"/>
        <v>0</v>
      </c>
      <c r="O1916" s="9">
        <f t="shared" si="182"/>
        <v>0</v>
      </c>
      <c r="P1916" s="9">
        <f t="shared" si="183"/>
        <v>0</v>
      </c>
    </row>
    <row r="1917" spans="5:16">
      <c r="E1917" s="2">
        <f t="shared" si="178"/>
        <v>273.14999999999998</v>
      </c>
      <c r="F1917" s="2">
        <v>1892</v>
      </c>
      <c r="G1917" s="2">
        <f t="shared" si="179"/>
        <v>311.14999999999998</v>
      </c>
      <c r="H1917" s="9">
        <v>789</v>
      </c>
      <c r="I1917" s="9">
        <v>772</v>
      </c>
      <c r="J1917" s="78">
        <v>793.42149532710289</v>
      </c>
      <c r="K1917" s="9">
        <f t="shared" si="180"/>
        <v>776.01285440607944</v>
      </c>
      <c r="L1917" s="9">
        <v>2000</v>
      </c>
      <c r="M1917" s="9">
        <v>2000</v>
      </c>
      <c r="N1917" s="9">
        <f t="shared" si="181"/>
        <v>0</v>
      </c>
      <c r="O1917" s="9">
        <f t="shared" si="182"/>
        <v>0</v>
      </c>
      <c r="P1917" s="9">
        <f t="shared" si="183"/>
        <v>0</v>
      </c>
    </row>
    <row r="1918" spans="5:16">
      <c r="E1918" s="2">
        <f t="shared" si="178"/>
        <v>273.14999999999998</v>
      </c>
      <c r="F1918" s="2">
        <v>1893</v>
      </c>
      <c r="G1918" s="2">
        <f t="shared" si="179"/>
        <v>311.14999999999998</v>
      </c>
      <c r="H1918" s="9">
        <v>789</v>
      </c>
      <c r="I1918" s="9">
        <v>772</v>
      </c>
      <c r="J1918" s="78">
        <v>793.42149532710289</v>
      </c>
      <c r="K1918" s="9">
        <f t="shared" si="180"/>
        <v>776.01311273709757</v>
      </c>
      <c r="L1918" s="9">
        <v>2000</v>
      </c>
      <c r="M1918" s="9">
        <v>2000</v>
      </c>
      <c r="N1918" s="9">
        <f t="shared" si="181"/>
        <v>0</v>
      </c>
      <c r="O1918" s="9">
        <f t="shared" si="182"/>
        <v>0</v>
      </c>
      <c r="P1918" s="9">
        <f t="shared" si="183"/>
        <v>0</v>
      </c>
    </row>
    <row r="1919" spans="5:16">
      <c r="E1919" s="2">
        <f t="shared" si="178"/>
        <v>273.14999999999998</v>
      </c>
      <c r="F1919" s="2">
        <v>1894</v>
      </c>
      <c r="G1919" s="2">
        <f t="shared" si="179"/>
        <v>311.14999999999998</v>
      </c>
      <c r="H1919" s="9">
        <v>789</v>
      </c>
      <c r="I1919" s="9">
        <v>772</v>
      </c>
      <c r="J1919" s="78">
        <v>793.42149532710289</v>
      </c>
      <c r="K1919" s="9">
        <f t="shared" si="180"/>
        <v>776.01337074170317</v>
      </c>
      <c r="L1919" s="9">
        <v>2000</v>
      </c>
      <c r="M1919" s="9">
        <v>2000</v>
      </c>
      <c r="N1919" s="9">
        <f t="shared" si="181"/>
        <v>0</v>
      </c>
      <c r="O1919" s="9">
        <f t="shared" si="182"/>
        <v>0</v>
      </c>
      <c r="P1919" s="9">
        <f t="shared" si="183"/>
        <v>0</v>
      </c>
    </row>
    <row r="1920" spans="5:16">
      <c r="E1920" s="2">
        <f t="shared" si="178"/>
        <v>273.14999999999998</v>
      </c>
      <c r="F1920" s="2">
        <v>1895</v>
      </c>
      <c r="G1920" s="2">
        <f t="shared" si="179"/>
        <v>311.14999999999998</v>
      </c>
      <c r="H1920" s="9">
        <v>789</v>
      </c>
      <c r="I1920" s="9">
        <v>772</v>
      </c>
      <c r="J1920" s="78">
        <v>793.42149532710289</v>
      </c>
      <c r="K1920" s="9">
        <f t="shared" si="180"/>
        <v>776.01362842051446</v>
      </c>
      <c r="L1920" s="9">
        <v>2000</v>
      </c>
      <c r="M1920" s="9">
        <v>2000</v>
      </c>
      <c r="N1920" s="9">
        <f t="shared" si="181"/>
        <v>0</v>
      </c>
      <c r="O1920" s="9">
        <f t="shared" si="182"/>
        <v>0</v>
      </c>
      <c r="P1920" s="9">
        <f t="shared" si="183"/>
        <v>0</v>
      </c>
    </row>
    <row r="1921" spans="5:16">
      <c r="E1921" s="2">
        <f t="shared" si="178"/>
        <v>273.14999999999998</v>
      </c>
      <c r="F1921" s="2">
        <v>1896</v>
      </c>
      <c r="G1921" s="2">
        <f t="shared" si="179"/>
        <v>311.14999999999998</v>
      </c>
      <c r="H1921" s="9">
        <v>789</v>
      </c>
      <c r="I1921" s="9">
        <v>772</v>
      </c>
      <c r="J1921" s="78">
        <v>793.42149532710289</v>
      </c>
      <c r="K1921" s="9">
        <f t="shared" si="180"/>
        <v>776.01388577414832</v>
      </c>
      <c r="L1921" s="9">
        <v>2000</v>
      </c>
      <c r="M1921" s="9">
        <v>2000</v>
      </c>
      <c r="N1921" s="9">
        <f t="shared" si="181"/>
        <v>0</v>
      </c>
      <c r="O1921" s="9">
        <f t="shared" si="182"/>
        <v>0</v>
      </c>
      <c r="P1921" s="9">
        <f t="shared" si="183"/>
        <v>0</v>
      </c>
    </row>
    <row r="1922" spans="5:16">
      <c r="E1922" s="2">
        <f t="shared" si="178"/>
        <v>273.14999999999998</v>
      </c>
      <c r="F1922" s="2">
        <v>1897</v>
      </c>
      <c r="G1922" s="2">
        <f t="shared" si="179"/>
        <v>311.14999999999998</v>
      </c>
      <c r="H1922" s="9">
        <v>789</v>
      </c>
      <c r="I1922" s="9">
        <v>772</v>
      </c>
      <c r="J1922" s="78">
        <v>793.42149532710289</v>
      </c>
      <c r="K1922" s="9">
        <f t="shared" si="180"/>
        <v>776.01414280321978</v>
      </c>
      <c r="L1922" s="9">
        <v>2000</v>
      </c>
      <c r="M1922" s="9">
        <v>2000</v>
      </c>
      <c r="N1922" s="9">
        <f t="shared" si="181"/>
        <v>0</v>
      </c>
      <c r="O1922" s="9">
        <f t="shared" si="182"/>
        <v>0</v>
      </c>
      <c r="P1922" s="9">
        <f t="shared" si="183"/>
        <v>0</v>
      </c>
    </row>
    <row r="1923" spans="5:16">
      <c r="E1923" s="2">
        <f t="shared" si="178"/>
        <v>273.14999999999998</v>
      </c>
      <c r="F1923" s="2">
        <v>1898</v>
      </c>
      <c r="G1923" s="2">
        <f t="shared" si="179"/>
        <v>311.14999999999998</v>
      </c>
      <c r="H1923" s="9">
        <v>789</v>
      </c>
      <c r="I1923" s="9">
        <v>772</v>
      </c>
      <c r="J1923" s="78">
        <v>793.42149532710289</v>
      </c>
      <c r="K1923" s="9">
        <f t="shared" si="180"/>
        <v>776.01439950834242</v>
      </c>
      <c r="L1923" s="9">
        <v>2000</v>
      </c>
      <c r="M1923" s="9">
        <v>2000</v>
      </c>
      <c r="N1923" s="9">
        <f t="shared" si="181"/>
        <v>0</v>
      </c>
      <c r="O1923" s="9">
        <f t="shared" si="182"/>
        <v>0</v>
      </c>
      <c r="P1923" s="9">
        <f t="shared" si="183"/>
        <v>0</v>
      </c>
    </row>
    <row r="1924" spans="5:16">
      <c r="E1924" s="2">
        <f t="shared" si="178"/>
        <v>273.14999999999998</v>
      </c>
      <c r="F1924" s="2">
        <v>1899</v>
      </c>
      <c r="G1924" s="2">
        <f t="shared" si="179"/>
        <v>311.14999999999998</v>
      </c>
      <c r="H1924" s="9">
        <v>789</v>
      </c>
      <c r="I1924" s="9">
        <v>772</v>
      </c>
      <c r="J1924" s="78">
        <v>793.42149532710289</v>
      </c>
      <c r="K1924" s="9">
        <f t="shared" si="180"/>
        <v>776.01465589012832</v>
      </c>
      <c r="L1924" s="9">
        <v>2000</v>
      </c>
      <c r="M1924" s="9">
        <v>2000</v>
      </c>
      <c r="N1924" s="9">
        <f t="shared" si="181"/>
        <v>0</v>
      </c>
      <c r="O1924" s="9">
        <f t="shared" si="182"/>
        <v>0</v>
      </c>
      <c r="P1924" s="9">
        <f t="shared" si="183"/>
        <v>0</v>
      </c>
    </row>
    <row r="1925" spans="5:16">
      <c r="E1925" s="2">
        <f t="shared" si="178"/>
        <v>273.14999999999998</v>
      </c>
      <c r="F1925" s="2">
        <v>1900</v>
      </c>
      <c r="G1925" s="2">
        <f t="shared" si="179"/>
        <v>311.14999999999998</v>
      </c>
      <c r="H1925" s="9">
        <v>789</v>
      </c>
      <c r="I1925" s="9">
        <v>772</v>
      </c>
      <c r="J1925" s="78">
        <v>793.42149532710289</v>
      </c>
      <c r="K1925" s="9">
        <f t="shared" si="180"/>
        <v>776.01491194918799</v>
      </c>
      <c r="L1925" s="9">
        <v>2000</v>
      </c>
      <c r="M1925" s="9">
        <v>2000</v>
      </c>
      <c r="N1925" s="9">
        <f t="shared" si="181"/>
        <v>0</v>
      </c>
      <c r="O1925" s="9">
        <f t="shared" si="182"/>
        <v>0</v>
      </c>
      <c r="P1925" s="9">
        <f t="shared" si="183"/>
        <v>0</v>
      </c>
    </row>
    <row r="1926" spans="5:16">
      <c r="E1926" s="2">
        <f t="shared" si="178"/>
        <v>273.14999999999998</v>
      </c>
      <c r="F1926" s="2">
        <v>1901</v>
      </c>
      <c r="G1926" s="2">
        <f t="shared" si="179"/>
        <v>311.14999999999998</v>
      </c>
      <c r="H1926" s="9">
        <v>789</v>
      </c>
      <c r="I1926" s="9">
        <v>772</v>
      </c>
      <c r="J1926" s="78">
        <v>793.42149532710289</v>
      </c>
      <c r="K1926" s="9">
        <f t="shared" si="180"/>
        <v>776.01516768613044</v>
      </c>
      <c r="L1926" s="9">
        <v>2000</v>
      </c>
      <c r="M1926" s="9">
        <v>2000</v>
      </c>
      <c r="N1926" s="9">
        <f t="shared" si="181"/>
        <v>0</v>
      </c>
      <c r="O1926" s="9">
        <f t="shared" si="182"/>
        <v>0</v>
      </c>
      <c r="P1926" s="9">
        <f t="shared" si="183"/>
        <v>0</v>
      </c>
    </row>
    <row r="1927" spans="5:16">
      <c r="E1927" s="2">
        <f t="shared" si="178"/>
        <v>273.14999999999998</v>
      </c>
      <c r="F1927" s="2">
        <v>1902</v>
      </c>
      <c r="G1927" s="2">
        <f t="shared" si="179"/>
        <v>311.14999999999998</v>
      </c>
      <c r="H1927" s="9">
        <v>789</v>
      </c>
      <c r="I1927" s="9">
        <v>772</v>
      </c>
      <c r="J1927" s="78">
        <v>793.42149532710289</v>
      </c>
      <c r="K1927" s="9">
        <f t="shared" si="180"/>
        <v>776.0154231015631</v>
      </c>
      <c r="L1927" s="9">
        <v>2000</v>
      </c>
      <c r="M1927" s="9">
        <v>2000</v>
      </c>
      <c r="N1927" s="9">
        <f t="shared" si="181"/>
        <v>0</v>
      </c>
      <c r="O1927" s="9">
        <f t="shared" si="182"/>
        <v>0</v>
      </c>
      <c r="P1927" s="9">
        <f t="shared" si="183"/>
        <v>0</v>
      </c>
    </row>
    <row r="1928" spans="5:16">
      <c r="E1928" s="2">
        <f t="shared" si="178"/>
        <v>273.14999999999998</v>
      </c>
      <c r="F1928" s="2">
        <v>1903</v>
      </c>
      <c r="G1928" s="2">
        <f t="shared" si="179"/>
        <v>311.14999999999998</v>
      </c>
      <c r="H1928" s="9">
        <v>789</v>
      </c>
      <c r="I1928" s="9">
        <v>772</v>
      </c>
      <c r="J1928" s="78">
        <v>793.42149532710289</v>
      </c>
      <c r="K1928" s="9">
        <f t="shared" si="180"/>
        <v>776.01567819609181</v>
      </c>
      <c r="L1928" s="9">
        <v>2000</v>
      </c>
      <c r="M1928" s="9">
        <v>2000</v>
      </c>
      <c r="N1928" s="9">
        <f t="shared" si="181"/>
        <v>0</v>
      </c>
      <c r="O1928" s="9">
        <f t="shared" si="182"/>
        <v>0</v>
      </c>
      <c r="P1928" s="9">
        <f t="shared" si="183"/>
        <v>0</v>
      </c>
    </row>
    <row r="1929" spans="5:16">
      <c r="E1929" s="2">
        <f t="shared" ref="E1929:E1992" si="184">D1929+273.15</f>
        <v>273.14999999999998</v>
      </c>
      <c r="F1929" s="2">
        <v>1904</v>
      </c>
      <c r="G1929" s="2">
        <f t="shared" ref="G1929:G1992" si="185">38+273.15</f>
        <v>311.14999999999998</v>
      </c>
      <c r="H1929" s="9">
        <v>789</v>
      </c>
      <c r="I1929" s="9">
        <v>772</v>
      </c>
      <c r="J1929" s="78">
        <v>793.42149532710289</v>
      </c>
      <c r="K1929" s="9">
        <f t="shared" si="180"/>
        <v>776.01593297032105</v>
      </c>
      <c r="L1929" s="9">
        <v>2000</v>
      </c>
      <c r="M1929" s="9">
        <v>2000</v>
      </c>
      <c r="N1929" s="9">
        <f t="shared" si="181"/>
        <v>0</v>
      </c>
      <c r="O1929" s="9">
        <f t="shared" si="182"/>
        <v>0</v>
      </c>
      <c r="P1929" s="9">
        <f t="shared" si="183"/>
        <v>0</v>
      </c>
    </row>
    <row r="1930" spans="5:16">
      <c r="E1930" s="2">
        <f t="shared" si="184"/>
        <v>273.14999999999998</v>
      </c>
      <c r="F1930" s="2">
        <v>1905</v>
      </c>
      <c r="G1930" s="2">
        <f t="shared" si="185"/>
        <v>311.14999999999998</v>
      </c>
      <c r="H1930" s="9">
        <v>789</v>
      </c>
      <c r="I1930" s="9">
        <v>772</v>
      </c>
      <c r="J1930" s="78">
        <v>793.42149532710289</v>
      </c>
      <c r="K1930" s="9">
        <f t="shared" si="180"/>
        <v>776.01618742485357</v>
      </c>
      <c r="L1930" s="9">
        <v>2000</v>
      </c>
      <c r="M1930" s="9">
        <v>2000</v>
      </c>
      <c r="N1930" s="9">
        <f t="shared" si="181"/>
        <v>0</v>
      </c>
      <c r="O1930" s="9">
        <f t="shared" si="182"/>
        <v>0</v>
      </c>
      <c r="P1930" s="9">
        <f t="shared" si="183"/>
        <v>0</v>
      </c>
    </row>
    <row r="1931" spans="5:16">
      <c r="E1931" s="2">
        <f t="shared" si="184"/>
        <v>273.14999999999998</v>
      </c>
      <c r="F1931" s="2">
        <v>1906</v>
      </c>
      <c r="G1931" s="2">
        <f t="shared" si="185"/>
        <v>311.14999999999998</v>
      </c>
      <c r="H1931" s="9">
        <v>789</v>
      </c>
      <c r="I1931" s="9">
        <v>772</v>
      </c>
      <c r="J1931" s="78">
        <v>793.42149532710289</v>
      </c>
      <c r="K1931" s="9">
        <f t="shared" si="180"/>
        <v>776.01644156029101</v>
      </c>
      <c r="L1931" s="9">
        <v>2000</v>
      </c>
      <c r="M1931" s="9">
        <v>2000</v>
      </c>
      <c r="N1931" s="9">
        <f t="shared" si="181"/>
        <v>0</v>
      </c>
      <c r="O1931" s="9">
        <f t="shared" si="182"/>
        <v>0</v>
      </c>
      <c r="P1931" s="9">
        <f t="shared" si="183"/>
        <v>0</v>
      </c>
    </row>
    <row r="1932" spans="5:16">
      <c r="E1932" s="2">
        <f t="shared" si="184"/>
        <v>273.14999999999998</v>
      </c>
      <c r="F1932" s="2">
        <v>1907</v>
      </c>
      <c r="G1932" s="2">
        <f t="shared" si="185"/>
        <v>311.14999999999998</v>
      </c>
      <c r="H1932" s="9">
        <v>789</v>
      </c>
      <c r="I1932" s="9">
        <v>772</v>
      </c>
      <c r="J1932" s="78">
        <v>793.42149532710289</v>
      </c>
      <c r="K1932" s="9">
        <f t="shared" si="180"/>
        <v>776.01669537723296</v>
      </c>
      <c r="L1932" s="9">
        <v>2000</v>
      </c>
      <c r="M1932" s="9">
        <v>2000</v>
      </c>
      <c r="N1932" s="9">
        <f t="shared" si="181"/>
        <v>0</v>
      </c>
      <c r="O1932" s="9">
        <f t="shared" si="182"/>
        <v>0</v>
      </c>
      <c r="P1932" s="9">
        <f t="shared" si="183"/>
        <v>0</v>
      </c>
    </row>
    <row r="1933" spans="5:16">
      <c r="E1933" s="2">
        <f t="shared" si="184"/>
        <v>273.14999999999998</v>
      </c>
      <c r="F1933" s="2">
        <v>1908</v>
      </c>
      <c r="G1933" s="2">
        <f t="shared" si="185"/>
        <v>311.14999999999998</v>
      </c>
      <c r="H1933" s="9">
        <v>789</v>
      </c>
      <c r="I1933" s="9">
        <v>772</v>
      </c>
      <c r="J1933" s="78">
        <v>793.42149532710289</v>
      </c>
      <c r="K1933" s="9">
        <f t="shared" si="180"/>
        <v>776.01694887627787</v>
      </c>
      <c r="L1933" s="9">
        <v>2000</v>
      </c>
      <c r="M1933" s="9">
        <v>2000</v>
      </c>
      <c r="N1933" s="9">
        <f t="shared" si="181"/>
        <v>0</v>
      </c>
      <c r="O1933" s="9">
        <f t="shared" si="182"/>
        <v>0</v>
      </c>
      <c r="P1933" s="9">
        <f t="shared" si="183"/>
        <v>0</v>
      </c>
    </row>
    <row r="1934" spans="5:16">
      <c r="E1934" s="2">
        <f t="shared" si="184"/>
        <v>273.14999999999998</v>
      </c>
      <c r="F1934" s="2">
        <v>1909</v>
      </c>
      <c r="G1934" s="2">
        <f t="shared" si="185"/>
        <v>311.14999999999998</v>
      </c>
      <c r="H1934" s="9">
        <v>789</v>
      </c>
      <c r="I1934" s="9">
        <v>772</v>
      </c>
      <c r="J1934" s="78">
        <v>793.42149532710289</v>
      </c>
      <c r="K1934" s="9">
        <f t="shared" si="180"/>
        <v>776.01720205802258</v>
      </c>
      <c r="L1934" s="9">
        <v>2000</v>
      </c>
      <c r="M1934" s="9">
        <v>2000</v>
      </c>
      <c r="N1934" s="9">
        <f t="shared" si="181"/>
        <v>0</v>
      </c>
      <c r="O1934" s="9">
        <f t="shared" si="182"/>
        <v>0</v>
      </c>
      <c r="P1934" s="9">
        <f t="shared" si="183"/>
        <v>0</v>
      </c>
    </row>
    <row r="1935" spans="5:16">
      <c r="E1935" s="2">
        <f t="shared" si="184"/>
        <v>273.14999999999998</v>
      </c>
      <c r="F1935" s="2">
        <v>1910</v>
      </c>
      <c r="G1935" s="2">
        <f t="shared" si="185"/>
        <v>311.14999999999998</v>
      </c>
      <c r="H1935" s="9">
        <v>789</v>
      </c>
      <c r="I1935" s="9">
        <v>772</v>
      </c>
      <c r="J1935" s="78">
        <v>793.42149532710289</v>
      </c>
      <c r="K1935" s="9">
        <f t="shared" si="180"/>
        <v>776.01745492306247</v>
      </c>
      <c r="L1935" s="9">
        <v>2000</v>
      </c>
      <c r="M1935" s="9">
        <v>2000</v>
      </c>
      <c r="N1935" s="9">
        <f t="shared" si="181"/>
        <v>0</v>
      </c>
      <c r="O1935" s="9">
        <f t="shared" si="182"/>
        <v>0</v>
      </c>
      <c r="P1935" s="9">
        <f t="shared" si="183"/>
        <v>0</v>
      </c>
    </row>
    <row r="1936" spans="5:16">
      <c r="E1936" s="2">
        <f t="shared" si="184"/>
        <v>273.14999999999998</v>
      </c>
      <c r="F1936" s="2">
        <v>1911</v>
      </c>
      <c r="G1936" s="2">
        <f t="shared" si="185"/>
        <v>311.14999999999998</v>
      </c>
      <c r="H1936" s="9">
        <v>789</v>
      </c>
      <c r="I1936" s="9">
        <v>772</v>
      </c>
      <c r="J1936" s="78">
        <v>793.42149532710289</v>
      </c>
      <c r="K1936" s="9">
        <f t="shared" si="180"/>
        <v>776.01770747199146</v>
      </c>
      <c r="L1936" s="9">
        <v>2000</v>
      </c>
      <c r="M1936" s="9">
        <v>2000</v>
      </c>
      <c r="N1936" s="9">
        <f t="shared" si="181"/>
        <v>0</v>
      </c>
      <c r="O1936" s="9">
        <f t="shared" si="182"/>
        <v>0</v>
      </c>
      <c r="P1936" s="9">
        <f t="shared" si="183"/>
        <v>0</v>
      </c>
    </row>
    <row r="1937" spans="5:16">
      <c r="E1937" s="2">
        <f t="shared" si="184"/>
        <v>273.14999999999998</v>
      </c>
      <c r="F1937" s="2">
        <v>1912</v>
      </c>
      <c r="G1937" s="2">
        <f t="shared" si="185"/>
        <v>311.14999999999998</v>
      </c>
      <c r="H1937" s="9">
        <v>789</v>
      </c>
      <c r="I1937" s="9">
        <v>772</v>
      </c>
      <c r="J1937" s="78">
        <v>793.42149532710289</v>
      </c>
      <c r="K1937" s="9">
        <f t="shared" si="180"/>
        <v>776.01795970540195</v>
      </c>
      <c r="L1937" s="9">
        <v>2000</v>
      </c>
      <c r="M1937" s="9">
        <v>2000</v>
      </c>
      <c r="N1937" s="9">
        <f t="shared" si="181"/>
        <v>0</v>
      </c>
      <c r="O1937" s="9">
        <f t="shared" si="182"/>
        <v>0</v>
      </c>
      <c r="P1937" s="9">
        <f t="shared" si="183"/>
        <v>0</v>
      </c>
    </row>
    <row r="1938" spans="5:16">
      <c r="E1938" s="2">
        <f t="shared" si="184"/>
        <v>273.14999999999998</v>
      </c>
      <c r="F1938" s="2">
        <v>1913</v>
      </c>
      <c r="G1938" s="2">
        <f t="shared" si="185"/>
        <v>311.14999999999998</v>
      </c>
      <c r="H1938" s="9">
        <v>789</v>
      </c>
      <c r="I1938" s="9">
        <v>772</v>
      </c>
      <c r="J1938" s="78">
        <v>793.42149532710289</v>
      </c>
      <c r="K1938" s="9">
        <f t="shared" si="180"/>
        <v>776.01821162388478</v>
      </c>
      <c r="L1938" s="9">
        <v>2000</v>
      </c>
      <c r="M1938" s="9">
        <v>2000</v>
      </c>
      <c r="N1938" s="9">
        <f t="shared" si="181"/>
        <v>0</v>
      </c>
      <c r="O1938" s="9">
        <f t="shared" si="182"/>
        <v>0</v>
      </c>
      <c r="P1938" s="9">
        <f t="shared" si="183"/>
        <v>0</v>
      </c>
    </row>
    <row r="1939" spans="5:16">
      <c r="E1939" s="2">
        <f t="shared" si="184"/>
        <v>273.14999999999998</v>
      </c>
      <c r="F1939" s="2">
        <v>1914</v>
      </c>
      <c r="G1939" s="2">
        <f t="shared" si="185"/>
        <v>311.14999999999998</v>
      </c>
      <c r="H1939" s="9">
        <v>789</v>
      </c>
      <c r="I1939" s="9">
        <v>772</v>
      </c>
      <c r="J1939" s="78">
        <v>793.42149532710289</v>
      </c>
      <c r="K1939" s="9">
        <f t="shared" si="180"/>
        <v>776.01846322802942</v>
      </c>
      <c r="L1939" s="9">
        <v>2000</v>
      </c>
      <c r="M1939" s="9">
        <v>2000</v>
      </c>
      <c r="N1939" s="9">
        <f t="shared" si="181"/>
        <v>0</v>
      </c>
      <c r="O1939" s="9">
        <f t="shared" si="182"/>
        <v>0</v>
      </c>
      <c r="P1939" s="9">
        <f t="shared" si="183"/>
        <v>0</v>
      </c>
    </row>
    <row r="1940" spans="5:16">
      <c r="E1940" s="2">
        <f t="shared" si="184"/>
        <v>273.14999999999998</v>
      </c>
      <c r="F1940" s="2">
        <v>1915</v>
      </c>
      <c r="G1940" s="2">
        <f t="shared" si="185"/>
        <v>311.14999999999998</v>
      </c>
      <c r="H1940" s="9">
        <v>789</v>
      </c>
      <c r="I1940" s="9">
        <v>772</v>
      </c>
      <c r="J1940" s="78">
        <v>793.42149532710289</v>
      </c>
      <c r="K1940" s="9">
        <f t="shared" si="180"/>
        <v>776.01871451842374</v>
      </c>
      <c r="L1940" s="9">
        <v>2000</v>
      </c>
      <c r="M1940" s="9">
        <v>2000</v>
      </c>
      <c r="N1940" s="9">
        <f t="shared" si="181"/>
        <v>0</v>
      </c>
      <c r="O1940" s="9">
        <f t="shared" si="182"/>
        <v>0</v>
      </c>
      <c r="P1940" s="9">
        <f t="shared" si="183"/>
        <v>0</v>
      </c>
    </row>
    <row r="1941" spans="5:16">
      <c r="E1941" s="2">
        <f t="shared" si="184"/>
        <v>273.14999999999998</v>
      </c>
      <c r="F1941" s="2">
        <v>1916</v>
      </c>
      <c r="G1941" s="2">
        <f t="shared" si="185"/>
        <v>311.14999999999998</v>
      </c>
      <c r="H1941" s="9">
        <v>789</v>
      </c>
      <c r="I1941" s="9">
        <v>772</v>
      </c>
      <c r="J1941" s="78">
        <v>793.42149532710289</v>
      </c>
      <c r="K1941" s="9">
        <f t="shared" si="180"/>
        <v>776.01896549565447</v>
      </c>
      <c r="L1941" s="9">
        <v>2000</v>
      </c>
      <c r="M1941" s="9">
        <v>2000</v>
      </c>
      <c r="N1941" s="9">
        <f t="shared" si="181"/>
        <v>0</v>
      </c>
      <c r="O1941" s="9">
        <f t="shared" si="182"/>
        <v>0</v>
      </c>
      <c r="P1941" s="9">
        <f t="shared" si="183"/>
        <v>0</v>
      </c>
    </row>
    <row r="1942" spans="5:16">
      <c r="E1942" s="2">
        <f t="shared" si="184"/>
        <v>273.14999999999998</v>
      </c>
      <c r="F1942" s="2">
        <v>1917</v>
      </c>
      <c r="G1942" s="2">
        <f t="shared" si="185"/>
        <v>311.14999999999998</v>
      </c>
      <c r="H1942" s="9">
        <v>789</v>
      </c>
      <c r="I1942" s="9">
        <v>772</v>
      </c>
      <c r="J1942" s="78">
        <v>793.42149532710289</v>
      </c>
      <c r="K1942" s="9">
        <f t="shared" si="180"/>
        <v>776.01921616030654</v>
      </c>
      <c r="L1942" s="9">
        <v>2000</v>
      </c>
      <c r="M1942" s="9">
        <v>2000</v>
      </c>
      <c r="N1942" s="9">
        <f t="shared" si="181"/>
        <v>0</v>
      </c>
      <c r="O1942" s="9">
        <f t="shared" si="182"/>
        <v>0</v>
      </c>
      <c r="P1942" s="9">
        <f t="shared" si="183"/>
        <v>0</v>
      </c>
    </row>
    <row r="1943" spans="5:16">
      <c r="E1943" s="2">
        <f t="shared" si="184"/>
        <v>273.14999999999998</v>
      </c>
      <c r="F1943" s="2">
        <v>1918</v>
      </c>
      <c r="G1943" s="2">
        <f t="shared" si="185"/>
        <v>311.14999999999998</v>
      </c>
      <c r="H1943" s="9">
        <v>789</v>
      </c>
      <c r="I1943" s="9">
        <v>772</v>
      </c>
      <c r="J1943" s="78">
        <v>793.42149532710289</v>
      </c>
      <c r="K1943" s="9">
        <f t="shared" si="180"/>
        <v>776.01946651296339</v>
      </c>
      <c r="L1943" s="9">
        <v>2000</v>
      </c>
      <c r="M1943" s="9">
        <v>2000</v>
      </c>
      <c r="N1943" s="9">
        <f t="shared" si="181"/>
        <v>0</v>
      </c>
      <c r="O1943" s="9">
        <f t="shared" si="182"/>
        <v>0</v>
      </c>
      <c r="P1943" s="9">
        <f t="shared" si="183"/>
        <v>0</v>
      </c>
    </row>
    <row r="1944" spans="5:16">
      <c r="E1944" s="2">
        <f t="shared" si="184"/>
        <v>273.14999999999998</v>
      </c>
      <c r="F1944" s="2">
        <v>1919</v>
      </c>
      <c r="G1944" s="2">
        <f t="shared" si="185"/>
        <v>311.14999999999998</v>
      </c>
      <c r="H1944" s="9">
        <v>789</v>
      </c>
      <c r="I1944" s="9">
        <v>772</v>
      </c>
      <c r="J1944" s="78">
        <v>793.42149532710289</v>
      </c>
      <c r="K1944" s="9">
        <f t="shared" si="180"/>
        <v>776.01971655420743</v>
      </c>
      <c r="L1944" s="9">
        <v>2000</v>
      </c>
      <c r="M1944" s="9">
        <v>2000</v>
      </c>
      <c r="N1944" s="9">
        <f t="shared" si="181"/>
        <v>0</v>
      </c>
      <c r="O1944" s="9">
        <f t="shared" si="182"/>
        <v>0</v>
      </c>
      <c r="P1944" s="9">
        <f t="shared" si="183"/>
        <v>0</v>
      </c>
    </row>
    <row r="1945" spans="5:16">
      <c r="E1945" s="2">
        <f t="shared" si="184"/>
        <v>273.14999999999998</v>
      </c>
      <c r="F1945" s="2">
        <v>1920</v>
      </c>
      <c r="G1945" s="2">
        <f t="shared" si="185"/>
        <v>311.14999999999998</v>
      </c>
      <c r="H1945" s="9">
        <v>789</v>
      </c>
      <c r="I1945" s="9">
        <v>772</v>
      </c>
      <c r="J1945" s="78">
        <v>793.42149532710289</v>
      </c>
      <c r="K1945" s="9">
        <f t="shared" si="180"/>
        <v>776.01996628461916</v>
      </c>
      <c r="L1945" s="9">
        <v>2000</v>
      </c>
      <c r="M1945" s="9">
        <v>2000</v>
      </c>
      <c r="N1945" s="9">
        <f t="shared" si="181"/>
        <v>0</v>
      </c>
      <c r="O1945" s="9">
        <f t="shared" si="182"/>
        <v>0</v>
      </c>
      <c r="P1945" s="9">
        <f t="shared" si="183"/>
        <v>0</v>
      </c>
    </row>
    <row r="1946" spans="5:16">
      <c r="E1946" s="2">
        <f t="shared" si="184"/>
        <v>273.14999999999998</v>
      </c>
      <c r="F1946" s="2">
        <v>1921</v>
      </c>
      <c r="G1946" s="2">
        <f t="shared" si="185"/>
        <v>311.14999999999998</v>
      </c>
      <c r="H1946" s="9">
        <v>789</v>
      </c>
      <c r="I1946" s="9">
        <v>772</v>
      </c>
      <c r="J1946" s="78">
        <v>793.42149532710289</v>
      </c>
      <c r="K1946" s="9">
        <f t="shared" si="180"/>
        <v>776.0202157047778</v>
      </c>
      <c r="L1946" s="9">
        <v>2000</v>
      </c>
      <c r="M1946" s="9">
        <v>2000</v>
      </c>
      <c r="N1946" s="9">
        <f t="shared" si="181"/>
        <v>0</v>
      </c>
      <c r="O1946" s="9">
        <f t="shared" si="182"/>
        <v>0</v>
      </c>
      <c r="P1946" s="9">
        <f t="shared" si="183"/>
        <v>0</v>
      </c>
    </row>
    <row r="1947" spans="5:16">
      <c r="E1947" s="2">
        <f t="shared" si="184"/>
        <v>273.14999999999998</v>
      </c>
      <c r="F1947" s="2">
        <v>1922</v>
      </c>
      <c r="G1947" s="2">
        <f t="shared" si="185"/>
        <v>311.14999999999998</v>
      </c>
      <c r="H1947" s="9">
        <v>789</v>
      </c>
      <c r="I1947" s="9">
        <v>772</v>
      </c>
      <c r="J1947" s="78">
        <v>793.42149532710289</v>
      </c>
      <c r="K1947" s="9">
        <f t="shared" si="180"/>
        <v>776.02046481526133</v>
      </c>
      <c r="L1947" s="9">
        <v>2000</v>
      </c>
      <c r="M1947" s="9">
        <v>2000</v>
      </c>
      <c r="N1947" s="9">
        <f t="shared" si="181"/>
        <v>0</v>
      </c>
      <c r="O1947" s="9">
        <f t="shared" si="182"/>
        <v>0</v>
      </c>
      <c r="P1947" s="9">
        <f t="shared" si="183"/>
        <v>0</v>
      </c>
    </row>
    <row r="1948" spans="5:16">
      <c r="E1948" s="2">
        <f t="shared" si="184"/>
        <v>273.14999999999998</v>
      </c>
      <c r="F1948" s="2">
        <v>1923</v>
      </c>
      <c r="G1948" s="2">
        <f t="shared" si="185"/>
        <v>311.14999999999998</v>
      </c>
      <c r="H1948" s="9">
        <v>789</v>
      </c>
      <c r="I1948" s="9">
        <v>772</v>
      </c>
      <c r="J1948" s="78">
        <v>793.42149532710289</v>
      </c>
      <c r="K1948" s="9">
        <f t="shared" si="180"/>
        <v>776.02071361664593</v>
      </c>
      <c r="L1948" s="9">
        <v>2000</v>
      </c>
      <c r="M1948" s="9">
        <v>2000</v>
      </c>
      <c r="N1948" s="9">
        <f t="shared" si="181"/>
        <v>0</v>
      </c>
      <c r="O1948" s="9">
        <f t="shared" si="182"/>
        <v>0</v>
      </c>
      <c r="P1948" s="9">
        <f t="shared" si="183"/>
        <v>0</v>
      </c>
    </row>
    <row r="1949" spans="5:16">
      <c r="E1949" s="2">
        <f t="shared" si="184"/>
        <v>273.14999999999998</v>
      </c>
      <c r="F1949" s="2">
        <v>1924</v>
      </c>
      <c r="G1949" s="2">
        <f t="shared" si="185"/>
        <v>311.14999999999998</v>
      </c>
      <c r="H1949" s="9">
        <v>789</v>
      </c>
      <c r="I1949" s="9">
        <v>772</v>
      </c>
      <c r="J1949" s="78">
        <v>793.42149532710289</v>
      </c>
      <c r="K1949" s="9">
        <f t="shared" si="180"/>
        <v>776.02096210950674</v>
      </c>
      <c r="L1949" s="9">
        <v>2000</v>
      </c>
      <c r="M1949" s="9">
        <v>2000</v>
      </c>
      <c r="N1949" s="9">
        <f t="shared" si="181"/>
        <v>0</v>
      </c>
      <c r="O1949" s="9">
        <f t="shared" si="182"/>
        <v>0</v>
      </c>
      <c r="P1949" s="9">
        <f t="shared" si="183"/>
        <v>0</v>
      </c>
    </row>
    <row r="1950" spans="5:16">
      <c r="E1950" s="2">
        <f t="shared" si="184"/>
        <v>273.14999999999998</v>
      </c>
      <c r="F1950" s="2">
        <v>1925</v>
      </c>
      <c r="G1950" s="2">
        <f t="shared" si="185"/>
        <v>311.14999999999998</v>
      </c>
      <c r="H1950" s="9">
        <v>789</v>
      </c>
      <c r="I1950" s="9">
        <v>772</v>
      </c>
      <c r="J1950" s="78">
        <v>793.42149532710289</v>
      </c>
      <c r="K1950" s="9">
        <f t="shared" si="180"/>
        <v>776.02121029441707</v>
      </c>
      <c r="L1950" s="9">
        <v>2000</v>
      </c>
      <c r="M1950" s="9">
        <v>2000</v>
      </c>
      <c r="N1950" s="9">
        <f t="shared" si="181"/>
        <v>0</v>
      </c>
      <c r="O1950" s="9">
        <f t="shared" si="182"/>
        <v>0</v>
      </c>
      <c r="P1950" s="9">
        <f t="shared" si="183"/>
        <v>0</v>
      </c>
    </row>
    <row r="1951" spans="5:16">
      <c r="E1951" s="2">
        <f t="shared" si="184"/>
        <v>273.14999999999998</v>
      </c>
      <c r="F1951" s="2">
        <v>1926</v>
      </c>
      <c r="G1951" s="2">
        <f t="shared" si="185"/>
        <v>311.14999999999998</v>
      </c>
      <c r="H1951" s="9">
        <v>789</v>
      </c>
      <c r="I1951" s="9">
        <v>772</v>
      </c>
      <c r="J1951" s="78">
        <v>793.42149532710289</v>
      </c>
      <c r="K1951" s="9">
        <f t="shared" si="180"/>
        <v>776.02145817194912</v>
      </c>
      <c r="L1951" s="9">
        <v>2000</v>
      </c>
      <c r="M1951" s="9">
        <v>2000</v>
      </c>
      <c r="N1951" s="9">
        <f t="shared" si="181"/>
        <v>0</v>
      </c>
      <c r="O1951" s="9">
        <f t="shared" si="182"/>
        <v>0</v>
      </c>
      <c r="P1951" s="9">
        <f t="shared" si="183"/>
        <v>0</v>
      </c>
    </row>
    <row r="1952" spans="5:16">
      <c r="E1952" s="2">
        <f t="shared" si="184"/>
        <v>273.14999999999998</v>
      </c>
      <c r="F1952" s="2">
        <v>1927</v>
      </c>
      <c r="G1952" s="2">
        <f t="shared" si="185"/>
        <v>311.14999999999998</v>
      </c>
      <c r="H1952" s="9">
        <v>789</v>
      </c>
      <c r="I1952" s="9">
        <v>772</v>
      </c>
      <c r="J1952" s="78">
        <v>793.42149532710289</v>
      </c>
      <c r="K1952" s="9">
        <f t="shared" si="180"/>
        <v>776.02170574267359</v>
      </c>
      <c r="L1952" s="9">
        <v>2000</v>
      </c>
      <c r="M1952" s="9">
        <v>2000</v>
      </c>
      <c r="N1952" s="9">
        <f t="shared" si="181"/>
        <v>0</v>
      </c>
      <c r="O1952" s="9">
        <f t="shared" si="182"/>
        <v>0</v>
      </c>
      <c r="P1952" s="9">
        <f t="shared" si="183"/>
        <v>0</v>
      </c>
    </row>
    <row r="1953" spans="5:16">
      <c r="E1953" s="2">
        <f t="shared" si="184"/>
        <v>273.14999999999998</v>
      </c>
      <c r="F1953" s="2">
        <v>1928</v>
      </c>
      <c r="G1953" s="2">
        <f t="shared" si="185"/>
        <v>311.14999999999998</v>
      </c>
      <c r="H1953" s="9">
        <v>789</v>
      </c>
      <c r="I1953" s="9">
        <v>772</v>
      </c>
      <c r="J1953" s="78">
        <v>793.42149532710289</v>
      </c>
      <c r="K1953" s="9">
        <f t="shared" si="180"/>
        <v>776.02195300715982</v>
      </c>
      <c r="L1953" s="9">
        <v>2000</v>
      </c>
      <c r="M1953" s="9">
        <v>2000</v>
      </c>
      <c r="N1953" s="9">
        <f t="shared" si="181"/>
        <v>0</v>
      </c>
      <c r="O1953" s="9">
        <f t="shared" si="182"/>
        <v>0</v>
      </c>
      <c r="P1953" s="9">
        <f t="shared" si="183"/>
        <v>0</v>
      </c>
    </row>
    <row r="1954" spans="5:16">
      <c r="E1954" s="2">
        <f t="shared" si="184"/>
        <v>273.14999999999998</v>
      </c>
      <c r="F1954" s="2">
        <v>1929</v>
      </c>
      <c r="G1954" s="2">
        <f t="shared" si="185"/>
        <v>311.14999999999998</v>
      </c>
      <c r="H1954" s="9">
        <v>789</v>
      </c>
      <c r="I1954" s="9">
        <v>772</v>
      </c>
      <c r="J1954" s="78">
        <v>793.42149532710289</v>
      </c>
      <c r="K1954" s="9">
        <f t="shared" si="180"/>
        <v>776.02219996597546</v>
      </c>
      <c r="L1954" s="9">
        <v>2000</v>
      </c>
      <c r="M1954" s="9">
        <v>2000</v>
      </c>
      <c r="N1954" s="9">
        <f t="shared" si="181"/>
        <v>0</v>
      </c>
      <c r="O1954" s="9">
        <f t="shared" si="182"/>
        <v>0</v>
      </c>
      <c r="P1954" s="9">
        <f t="shared" si="183"/>
        <v>0</v>
      </c>
    </row>
    <row r="1955" spans="5:16">
      <c r="E1955" s="2">
        <f t="shared" si="184"/>
        <v>273.14999999999998</v>
      </c>
      <c r="F1955" s="2">
        <v>1930</v>
      </c>
      <c r="G1955" s="2">
        <f t="shared" si="185"/>
        <v>311.14999999999998</v>
      </c>
      <c r="H1955" s="9">
        <v>789</v>
      </c>
      <c r="I1955" s="9">
        <v>772</v>
      </c>
      <c r="J1955" s="78">
        <v>793.42149532710289</v>
      </c>
      <c r="K1955" s="9">
        <f t="shared" si="180"/>
        <v>776.02244661968712</v>
      </c>
      <c r="L1955" s="9">
        <v>2000</v>
      </c>
      <c r="M1955" s="9">
        <v>2000</v>
      </c>
      <c r="N1955" s="9">
        <f t="shared" si="181"/>
        <v>0</v>
      </c>
      <c r="O1955" s="9">
        <f t="shared" si="182"/>
        <v>0</v>
      </c>
      <c r="P1955" s="9">
        <f t="shared" si="183"/>
        <v>0</v>
      </c>
    </row>
    <row r="1956" spans="5:16">
      <c r="E1956" s="2">
        <f t="shared" si="184"/>
        <v>273.14999999999998</v>
      </c>
      <c r="F1956" s="2">
        <v>1931</v>
      </c>
      <c r="G1956" s="2">
        <f t="shared" si="185"/>
        <v>311.14999999999998</v>
      </c>
      <c r="H1956" s="9">
        <v>789</v>
      </c>
      <c r="I1956" s="9">
        <v>772</v>
      </c>
      <c r="J1956" s="78">
        <v>793.42149532710289</v>
      </c>
      <c r="K1956" s="9">
        <f t="shared" si="180"/>
        <v>776.02269296885981</v>
      </c>
      <c r="L1956" s="9">
        <v>2000</v>
      </c>
      <c r="M1956" s="9">
        <v>2000</v>
      </c>
      <c r="N1956" s="9">
        <f t="shared" si="181"/>
        <v>0</v>
      </c>
      <c r="O1956" s="9">
        <f t="shared" si="182"/>
        <v>0</v>
      </c>
      <c r="P1956" s="9">
        <f t="shared" si="183"/>
        <v>0</v>
      </c>
    </row>
    <row r="1957" spans="5:16">
      <c r="E1957" s="2">
        <f t="shared" si="184"/>
        <v>273.14999999999998</v>
      </c>
      <c r="F1957" s="2">
        <v>1932</v>
      </c>
      <c r="G1957" s="2">
        <f t="shared" si="185"/>
        <v>311.14999999999998</v>
      </c>
      <c r="H1957" s="9">
        <v>789</v>
      </c>
      <c r="I1957" s="9">
        <v>772</v>
      </c>
      <c r="J1957" s="78">
        <v>793.42149532710289</v>
      </c>
      <c r="K1957" s="9">
        <f t="shared" si="180"/>
        <v>776.02293901405721</v>
      </c>
      <c r="L1957" s="9">
        <v>2000</v>
      </c>
      <c r="M1957" s="9">
        <v>2000</v>
      </c>
      <c r="N1957" s="9">
        <f t="shared" si="181"/>
        <v>0</v>
      </c>
      <c r="O1957" s="9">
        <f t="shared" si="182"/>
        <v>0</v>
      </c>
      <c r="P1957" s="9">
        <f t="shared" si="183"/>
        <v>0</v>
      </c>
    </row>
    <row r="1958" spans="5:16">
      <c r="E1958" s="2">
        <f t="shared" si="184"/>
        <v>273.14999999999998</v>
      </c>
      <c r="F1958" s="2">
        <v>1933</v>
      </c>
      <c r="G1958" s="2">
        <f t="shared" si="185"/>
        <v>311.14999999999998</v>
      </c>
      <c r="H1958" s="9">
        <v>789</v>
      </c>
      <c r="I1958" s="9">
        <v>772</v>
      </c>
      <c r="J1958" s="78">
        <v>793.42149532710289</v>
      </c>
      <c r="K1958" s="9">
        <f t="shared" si="180"/>
        <v>776.02318475584173</v>
      </c>
      <c r="L1958" s="9">
        <v>2000</v>
      </c>
      <c r="M1958" s="9">
        <v>2000</v>
      </c>
      <c r="N1958" s="9">
        <f t="shared" si="181"/>
        <v>0</v>
      </c>
      <c r="O1958" s="9">
        <f t="shared" si="182"/>
        <v>0</v>
      </c>
      <c r="P1958" s="9">
        <f t="shared" si="183"/>
        <v>0</v>
      </c>
    </row>
    <row r="1959" spans="5:16">
      <c r="E1959" s="2">
        <f t="shared" si="184"/>
        <v>273.14999999999998</v>
      </c>
      <c r="F1959" s="2">
        <v>1934</v>
      </c>
      <c r="G1959" s="2">
        <f t="shared" si="185"/>
        <v>311.14999999999998</v>
      </c>
      <c r="H1959" s="9">
        <v>789</v>
      </c>
      <c r="I1959" s="9">
        <v>772</v>
      </c>
      <c r="J1959" s="78">
        <v>793.42149532710289</v>
      </c>
      <c r="K1959" s="9">
        <f t="shared" si="180"/>
        <v>776.02343019477394</v>
      </c>
      <c r="L1959" s="9">
        <v>2000</v>
      </c>
      <c r="M1959" s="9">
        <v>2000</v>
      </c>
      <c r="N1959" s="9">
        <f t="shared" si="181"/>
        <v>0</v>
      </c>
      <c r="O1959" s="9">
        <f t="shared" si="182"/>
        <v>0</v>
      </c>
      <c r="P1959" s="9">
        <f t="shared" si="183"/>
        <v>0</v>
      </c>
    </row>
    <row r="1960" spans="5:16">
      <c r="E1960" s="2">
        <f t="shared" si="184"/>
        <v>273.14999999999998</v>
      </c>
      <c r="F1960" s="2">
        <v>1935</v>
      </c>
      <c r="G1960" s="2">
        <f t="shared" si="185"/>
        <v>311.14999999999998</v>
      </c>
      <c r="H1960" s="9">
        <v>789</v>
      </c>
      <c r="I1960" s="9">
        <v>772</v>
      </c>
      <c r="J1960" s="78">
        <v>793.42149532710289</v>
      </c>
      <c r="K1960" s="9">
        <f t="shared" si="180"/>
        <v>776.02367533141364</v>
      </c>
      <c r="L1960" s="9">
        <v>2000</v>
      </c>
      <c r="M1960" s="9">
        <v>2000</v>
      </c>
      <c r="N1960" s="9">
        <f t="shared" si="181"/>
        <v>0</v>
      </c>
      <c r="O1960" s="9">
        <f t="shared" si="182"/>
        <v>0</v>
      </c>
      <c r="P1960" s="9">
        <f t="shared" si="183"/>
        <v>0</v>
      </c>
    </row>
    <row r="1961" spans="5:16">
      <c r="E1961" s="2">
        <f t="shared" si="184"/>
        <v>273.14999999999998</v>
      </c>
      <c r="F1961" s="2">
        <v>1936</v>
      </c>
      <c r="G1961" s="2">
        <f t="shared" si="185"/>
        <v>311.14999999999998</v>
      </c>
      <c r="H1961" s="9">
        <v>789</v>
      </c>
      <c r="I1961" s="9">
        <v>772</v>
      </c>
      <c r="J1961" s="78">
        <v>793.42149532710289</v>
      </c>
      <c r="K1961" s="9">
        <f t="shared" si="180"/>
        <v>776.02392016631882</v>
      </c>
      <c r="L1961" s="9">
        <v>2000</v>
      </c>
      <c r="M1961" s="9">
        <v>2000</v>
      </c>
      <c r="N1961" s="9">
        <f t="shared" si="181"/>
        <v>0</v>
      </c>
      <c r="O1961" s="9">
        <f t="shared" si="182"/>
        <v>0</v>
      </c>
      <c r="P1961" s="9">
        <f t="shared" si="183"/>
        <v>0</v>
      </c>
    </row>
    <row r="1962" spans="5:16">
      <c r="E1962" s="2">
        <f t="shared" si="184"/>
        <v>273.14999999999998</v>
      </c>
      <c r="F1962" s="2">
        <v>1937</v>
      </c>
      <c r="G1962" s="2">
        <f t="shared" si="185"/>
        <v>311.14999999999998</v>
      </c>
      <c r="H1962" s="9">
        <v>789</v>
      </c>
      <c r="I1962" s="9">
        <v>772</v>
      </c>
      <c r="J1962" s="78">
        <v>793.42149532710289</v>
      </c>
      <c r="K1962" s="9">
        <f t="shared" si="180"/>
        <v>776.0241647000463</v>
      </c>
      <c r="L1962" s="9">
        <v>2000</v>
      </c>
      <c r="M1962" s="9">
        <v>2000</v>
      </c>
      <c r="N1962" s="9">
        <f t="shared" si="181"/>
        <v>0</v>
      </c>
      <c r="O1962" s="9">
        <f t="shared" si="182"/>
        <v>0</v>
      </c>
      <c r="P1962" s="9">
        <f t="shared" si="183"/>
        <v>0</v>
      </c>
    </row>
    <row r="1963" spans="5:16">
      <c r="E1963" s="2">
        <f t="shared" si="184"/>
        <v>273.14999999999998</v>
      </c>
      <c r="F1963" s="2">
        <v>1938</v>
      </c>
      <c r="G1963" s="2">
        <f t="shared" si="185"/>
        <v>311.14999999999998</v>
      </c>
      <c r="H1963" s="9">
        <v>789</v>
      </c>
      <c r="I1963" s="9">
        <v>772</v>
      </c>
      <c r="J1963" s="78">
        <v>793.42149532710289</v>
      </c>
      <c r="K1963" s="9">
        <f t="shared" si="180"/>
        <v>776.02440893315134</v>
      </c>
      <c r="L1963" s="9">
        <v>2000</v>
      </c>
      <c r="M1963" s="9">
        <v>2000</v>
      </c>
      <c r="N1963" s="9">
        <f t="shared" si="181"/>
        <v>0</v>
      </c>
      <c r="O1963" s="9">
        <f t="shared" si="182"/>
        <v>0</v>
      </c>
      <c r="P1963" s="9">
        <f t="shared" si="183"/>
        <v>0</v>
      </c>
    </row>
    <row r="1964" spans="5:16">
      <c r="E1964" s="2">
        <f t="shared" si="184"/>
        <v>273.14999999999998</v>
      </c>
      <c r="F1964" s="2">
        <v>1939</v>
      </c>
      <c r="G1964" s="2">
        <f t="shared" si="185"/>
        <v>311.14999999999998</v>
      </c>
      <c r="H1964" s="9">
        <v>789</v>
      </c>
      <c r="I1964" s="9">
        <v>772</v>
      </c>
      <c r="J1964" s="78">
        <v>793.42149532710289</v>
      </c>
      <c r="K1964" s="9">
        <f t="shared" si="180"/>
        <v>776.02465286618815</v>
      </c>
      <c r="L1964" s="9">
        <v>2000</v>
      </c>
      <c r="M1964" s="9">
        <v>2000</v>
      </c>
      <c r="N1964" s="9">
        <f t="shared" si="181"/>
        <v>0</v>
      </c>
      <c r="O1964" s="9">
        <f t="shared" si="182"/>
        <v>0</v>
      </c>
      <c r="P1964" s="9">
        <f t="shared" si="183"/>
        <v>0</v>
      </c>
    </row>
    <row r="1965" spans="5:16">
      <c r="E1965" s="2">
        <f t="shared" si="184"/>
        <v>273.14999999999998</v>
      </c>
      <c r="F1965" s="2">
        <v>1940</v>
      </c>
      <c r="G1965" s="2">
        <f t="shared" si="185"/>
        <v>311.14999999999998</v>
      </c>
      <c r="H1965" s="9">
        <v>789</v>
      </c>
      <c r="I1965" s="9">
        <v>772</v>
      </c>
      <c r="J1965" s="78">
        <v>793.42149532710289</v>
      </c>
      <c r="K1965" s="9">
        <f t="shared" si="180"/>
        <v>776.02489649970937</v>
      </c>
      <c r="L1965" s="9">
        <v>2000</v>
      </c>
      <c r="M1965" s="9">
        <v>2000</v>
      </c>
      <c r="N1965" s="9">
        <f t="shared" si="181"/>
        <v>0</v>
      </c>
      <c r="O1965" s="9">
        <f t="shared" si="182"/>
        <v>0</v>
      </c>
      <c r="P1965" s="9">
        <f t="shared" si="183"/>
        <v>0</v>
      </c>
    </row>
    <row r="1966" spans="5:16">
      <c r="E1966" s="2">
        <f t="shared" si="184"/>
        <v>273.14999999999998</v>
      </c>
      <c r="F1966" s="2">
        <v>1941</v>
      </c>
      <c r="G1966" s="2">
        <f t="shared" si="185"/>
        <v>311.14999999999998</v>
      </c>
      <c r="H1966" s="9">
        <v>789</v>
      </c>
      <c r="I1966" s="9">
        <v>772</v>
      </c>
      <c r="J1966" s="78">
        <v>793.42149532710289</v>
      </c>
      <c r="K1966" s="9">
        <f t="shared" si="180"/>
        <v>776.02513983426616</v>
      </c>
      <c r="L1966" s="9">
        <v>2000</v>
      </c>
      <c r="M1966" s="9">
        <v>2000</v>
      </c>
      <c r="N1966" s="9">
        <f t="shared" si="181"/>
        <v>0</v>
      </c>
      <c r="O1966" s="9">
        <f t="shared" si="182"/>
        <v>0</v>
      </c>
      <c r="P1966" s="9">
        <f t="shared" si="183"/>
        <v>0</v>
      </c>
    </row>
    <row r="1967" spans="5:16">
      <c r="E1967" s="2">
        <f t="shared" si="184"/>
        <v>273.14999999999998</v>
      </c>
      <c r="F1967" s="2">
        <v>1942</v>
      </c>
      <c r="G1967" s="2">
        <f t="shared" si="185"/>
        <v>311.14999999999998</v>
      </c>
      <c r="H1967" s="9">
        <v>789</v>
      </c>
      <c r="I1967" s="9">
        <v>772</v>
      </c>
      <c r="J1967" s="78">
        <v>793.42149532710289</v>
      </c>
      <c r="K1967" s="9">
        <f t="shared" si="180"/>
        <v>776.02538287040852</v>
      </c>
      <c r="L1967" s="9">
        <v>2000</v>
      </c>
      <c r="M1967" s="9">
        <v>2000</v>
      </c>
      <c r="N1967" s="9">
        <f t="shared" si="181"/>
        <v>0</v>
      </c>
      <c r="O1967" s="9">
        <f t="shared" si="182"/>
        <v>0</v>
      </c>
      <c r="P1967" s="9">
        <f t="shared" si="183"/>
        <v>0</v>
      </c>
    </row>
    <row r="1968" spans="5:16">
      <c r="E1968" s="2">
        <f t="shared" si="184"/>
        <v>273.14999999999998</v>
      </c>
      <c r="F1968" s="2">
        <v>1943</v>
      </c>
      <c r="G1968" s="2">
        <f t="shared" si="185"/>
        <v>311.14999999999998</v>
      </c>
      <c r="H1968" s="9">
        <v>789</v>
      </c>
      <c r="I1968" s="9">
        <v>772</v>
      </c>
      <c r="J1968" s="78">
        <v>793.42149532710289</v>
      </c>
      <c r="K1968" s="9">
        <f t="shared" si="180"/>
        <v>776.02562560868512</v>
      </c>
      <c r="L1968" s="9">
        <v>2000</v>
      </c>
      <c r="M1968" s="9">
        <v>2000</v>
      </c>
      <c r="N1968" s="9">
        <f t="shared" si="181"/>
        <v>0</v>
      </c>
      <c r="O1968" s="9">
        <f t="shared" si="182"/>
        <v>0</v>
      </c>
      <c r="P1968" s="9">
        <f t="shared" si="183"/>
        <v>0</v>
      </c>
    </row>
    <row r="1969" spans="5:16">
      <c r="E1969" s="2">
        <f t="shared" si="184"/>
        <v>273.14999999999998</v>
      </c>
      <c r="F1969" s="2">
        <v>1944</v>
      </c>
      <c r="G1969" s="2">
        <f t="shared" si="185"/>
        <v>311.14999999999998</v>
      </c>
      <c r="H1969" s="9">
        <v>789</v>
      </c>
      <c r="I1969" s="9">
        <v>772</v>
      </c>
      <c r="J1969" s="78">
        <v>793.42149532710289</v>
      </c>
      <c r="K1969" s="9">
        <f t="shared" si="180"/>
        <v>776.02586804964324</v>
      </c>
      <c r="L1969" s="9">
        <v>2000</v>
      </c>
      <c r="M1969" s="9">
        <v>2000</v>
      </c>
      <c r="N1969" s="9">
        <f t="shared" si="181"/>
        <v>0</v>
      </c>
      <c r="O1969" s="9">
        <f t="shared" si="182"/>
        <v>0</v>
      </c>
      <c r="P1969" s="9">
        <f t="shared" si="183"/>
        <v>0</v>
      </c>
    </row>
    <row r="1970" spans="5:16">
      <c r="E1970" s="2">
        <f t="shared" si="184"/>
        <v>273.14999999999998</v>
      </c>
      <c r="F1970" s="2">
        <v>1945</v>
      </c>
      <c r="G1970" s="2">
        <f t="shared" si="185"/>
        <v>311.14999999999998</v>
      </c>
      <c r="H1970" s="9">
        <v>789</v>
      </c>
      <c r="I1970" s="9">
        <v>772</v>
      </c>
      <c r="J1970" s="78">
        <v>793.42149532710289</v>
      </c>
      <c r="K1970" s="9">
        <f t="shared" si="180"/>
        <v>776.02611019382869</v>
      </c>
      <c r="L1970" s="9">
        <v>2000</v>
      </c>
      <c r="M1970" s="9">
        <v>2000</v>
      </c>
      <c r="N1970" s="9">
        <f t="shared" si="181"/>
        <v>0</v>
      </c>
      <c r="O1970" s="9">
        <f t="shared" si="182"/>
        <v>0</v>
      </c>
      <c r="P1970" s="9">
        <f t="shared" si="183"/>
        <v>0</v>
      </c>
    </row>
    <row r="1971" spans="5:16">
      <c r="E1971" s="2">
        <f t="shared" si="184"/>
        <v>273.14999999999998</v>
      </c>
      <c r="F1971" s="2">
        <v>1946</v>
      </c>
      <c r="G1971" s="2">
        <f t="shared" si="185"/>
        <v>311.14999999999998</v>
      </c>
      <c r="H1971" s="9">
        <v>789</v>
      </c>
      <c r="I1971" s="9">
        <v>772</v>
      </c>
      <c r="J1971" s="78">
        <v>793.42149532710289</v>
      </c>
      <c r="K1971" s="9">
        <f t="shared" si="180"/>
        <v>776.02635204178614</v>
      </c>
      <c r="L1971" s="9">
        <v>2000</v>
      </c>
      <c r="M1971" s="9">
        <v>2000</v>
      </c>
      <c r="N1971" s="9">
        <f t="shared" si="181"/>
        <v>0</v>
      </c>
      <c r="O1971" s="9">
        <f t="shared" si="182"/>
        <v>0</v>
      </c>
      <c r="P1971" s="9">
        <f t="shared" si="183"/>
        <v>0</v>
      </c>
    </row>
    <row r="1972" spans="5:16">
      <c r="E1972" s="2">
        <f t="shared" si="184"/>
        <v>273.14999999999998</v>
      </c>
      <c r="F1972" s="2">
        <v>1947</v>
      </c>
      <c r="G1972" s="2">
        <f t="shared" si="185"/>
        <v>311.14999999999998</v>
      </c>
      <c r="H1972" s="9">
        <v>789</v>
      </c>
      <c r="I1972" s="9">
        <v>772</v>
      </c>
      <c r="J1972" s="78">
        <v>793.42149532710289</v>
      </c>
      <c r="K1972" s="9">
        <f t="shared" si="180"/>
        <v>776.02659359405891</v>
      </c>
      <c r="L1972" s="9">
        <v>2000</v>
      </c>
      <c r="M1972" s="9">
        <v>2000</v>
      </c>
      <c r="N1972" s="9">
        <f t="shared" si="181"/>
        <v>0</v>
      </c>
      <c r="O1972" s="9">
        <f t="shared" si="182"/>
        <v>0</v>
      </c>
      <c r="P1972" s="9">
        <f t="shared" si="183"/>
        <v>0</v>
      </c>
    </row>
    <row r="1973" spans="5:16">
      <c r="E1973" s="2">
        <f t="shared" si="184"/>
        <v>273.14999999999998</v>
      </c>
      <c r="F1973" s="2">
        <v>1948</v>
      </c>
      <c r="G1973" s="2">
        <f t="shared" si="185"/>
        <v>311.14999999999998</v>
      </c>
      <c r="H1973" s="9">
        <v>789</v>
      </c>
      <c r="I1973" s="9">
        <v>772</v>
      </c>
      <c r="J1973" s="78">
        <v>793.42149532710289</v>
      </c>
      <c r="K1973" s="9">
        <f t="shared" si="180"/>
        <v>776.02683485118882</v>
      </c>
      <c r="L1973" s="9">
        <v>2000</v>
      </c>
      <c r="M1973" s="9">
        <v>2000</v>
      </c>
      <c r="N1973" s="9">
        <f t="shared" si="181"/>
        <v>0</v>
      </c>
      <c r="O1973" s="9">
        <f t="shared" si="182"/>
        <v>0</v>
      </c>
      <c r="P1973" s="9">
        <f t="shared" si="183"/>
        <v>0</v>
      </c>
    </row>
    <row r="1974" spans="5:16">
      <c r="E1974" s="2">
        <f t="shared" si="184"/>
        <v>273.14999999999998</v>
      </c>
      <c r="F1974" s="2">
        <v>1949</v>
      </c>
      <c r="G1974" s="2">
        <f t="shared" si="185"/>
        <v>311.14999999999998</v>
      </c>
      <c r="H1974" s="9">
        <v>789</v>
      </c>
      <c r="I1974" s="9">
        <v>772</v>
      </c>
      <c r="J1974" s="78">
        <v>793.42149532710289</v>
      </c>
      <c r="K1974" s="9">
        <f t="shared" si="180"/>
        <v>776.02707581371646</v>
      </c>
      <c r="L1974" s="9">
        <v>2000</v>
      </c>
      <c r="M1974" s="9">
        <v>2000</v>
      </c>
      <c r="N1974" s="9">
        <f t="shared" si="181"/>
        <v>0</v>
      </c>
      <c r="O1974" s="9">
        <f t="shared" si="182"/>
        <v>0</v>
      </c>
      <c r="P1974" s="9">
        <f t="shared" si="183"/>
        <v>0</v>
      </c>
    </row>
    <row r="1975" spans="5:16">
      <c r="E1975" s="2">
        <f t="shared" si="184"/>
        <v>273.14999999999998</v>
      </c>
      <c r="F1975" s="2">
        <v>1950</v>
      </c>
      <c r="G1975" s="2">
        <f t="shared" si="185"/>
        <v>311.14999999999998</v>
      </c>
      <c r="H1975" s="9">
        <v>789</v>
      </c>
      <c r="I1975" s="9">
        <v>772</v>
      </c>
      <c r="J1975" s="78">
        <v>793.42149532710289</v>
      </c>
      <c r="K1975" s="9">
        <f t="shared" si="180"/>
        <v>776.02731648218116</v>
      </c>
      <c r="L1975" s="9">
        <v>2000</v>
      </c>
      <c r="M1975" s="9">
        <v>2000</v>
      </c>
      <c r="N1975" s="9">
        <f t="shared" si="181"/>
        <v>0</v>
      </c>
      <c r="O1975" s="9">
        <f t="shared" si="182"/>
        <v>0</v>
      </c>
      <c r="P1975" s="9">
        <f t="shared" si="183"/>
        <v>0</v>
      </c>
    </row>
    <row r="1976" spans="5:16">
      <c r="E1976" s="2">
        <f t="shared" si="184"/>
        <v>273.14999999999998</v>
      </c>
      <c r="F1976" s="2">
        <v>1951</v>
      </c>
      <c r="G1976" s="2">
        <f t="shared" si="185"/>
        <v>311.14999999999998</v>
      </c>
      <c r="H1976" s="9">
        <v>789</v>
      </c>
      <c r="I1976" s="9">
        <v>772</v>
      </c>
      <c r="J1976" s="78">
        <v>793.42149532710289</v>
      </c>
      <c r="K1976" s="9">
        <f t="shared" si="180"/>
        <v>776.02755685712089</v>
      </c>
      <c r="L1976" s="9">
        <v>2000</v>
      </c>
      <c r="M1976" s="9">
        <v>2000</v>
      </c>
      <c r="N1976" s="9">
        <f t="shared" si="181"/>
        <v>0</v>
      </c>
      <c r="O1976" s="9">
        <f t="shared" si="182"/>
        <v>0</v>
      </c>
      <c r="P1976" s="9">
        <f t="shared" si="183"/>
        <v>0</v>
      </c>
    </row>
    <row r="1977" spans="5:16">
      <c r="E1977" s="2">
        <f t="shared" si="184"/>
        <v>273.14999999999998</v>
      </c>
      <c r="F1977" s="2">
        <v>1952</v>
      </c>
      <c r="G1977" s="2">
        <f t="shared" si="185"/>
        <v>311.14999999999998</v>
      </c>
      <c r="H1977" s="9">
        <v>789</v>
      </c>
      <c r="I1977" s="9">
        <v>772</v>
      </c>
      <c r="J1977" s="78">
        <v>793.42149532710289</v>
      </c>
      <c r="K1977" s="9">
        <f t="shared" si="180"/>
        <v>776.02779693907235</v>
      </c>
      <c r="L1977" s="9">
        <v>2000</v>
      </c>
      <c r="M1977" s="9">
        <v>2000</v>
      </c>
      <c r="N1977" s="9">
        <f t="shared" si="181"/>
        <v>0</v>
      </c>
      <c r="O1977" s="9">
        <f t="shared" si="182"/>
        <v>0</v>
      </c>
      <c r="P1977" s="9">
        <f t="shared" si="183"/>
        <v>0</v>
      </c>
    </row>
    <row r="1978" spans="5:16">
      <c r="E1978" s="2">
        <f t="shared" si="184"/>
        <v>273.14999999999998</v>
      </c>
      <c r="F1978" s="2">
        <v>1953</v>
      </c>
      <c r="G1978" s="2">
        <f t="shared" si="185"/>
        <v>311.14999999999998</v>
      </c>
      <c r="H1978" s="9">
        <v>789</v>
      </c>
      <c r="I1978" s="9">
        <v>772</v>
      </c>
      <c r="J1978" s="78">
        <v>793.42149532710289</v>
      </c>
      <c r="K1978" s="9">
        <f t="shared" ref="K1978:K2041" si="186">J1978+((I1978-H1978)*((E1978-F1978)/(G1978-F1978)))</f>
        <v>776.02803672857078</v>
      </c>
      <c r="L1978" s="9">
        <v>2000</v>
      </c>
      <c r="M1978" s="9">
        <v>2000</v>
      </c>
      <c r="N1978" s="9">
        <f t="shared" ref="N1978:N2041" si="187">C1978*(SQRT(K1978/I1978))*(H1978/J1978)*(L1978/M1978)</f>
        <v>0</v>
      </c>
      <c r="O1978" s="9">
        <f t="shared" ref="O1978:O2041" si="188">N1978*J1978/24</f>
        <v>0</v>
      </c>
      <c r="P1978" s="9">
        <f t="shared" ref="P1978:P2041" si="189">N1978/159</f>
        <v>0</v>
      </c>
    </row>
    <row r="1979" spans="5:16">
      <c r="E1979" s="2">
        <f t="shared" si="184"/>
        <v>273.14999999999998</v>
      </c>
      <c r="F1979" s="2">
        <v>1954</v>
      </c>
      <c r="G1979" s="2">
        <f t="shared" si="185"/>
        <v>311.14999999999998</v>
      </c>
      <c r="H1979" s="9">
        <v>789</v>
      </c>
      <c r="I1979" s="9">
        <v>772</v>
      </c>
      <c r="J1979" s="78">
        <v>793.42149532710289</v>
      </c>
      <c r="K1979" s="9">
        <f t="shared" si="186"/>
        <v>776.0282762261503</v>
      </c>
      <c r="L1979" s="9">
        <v>2000</v>
      </c>
      <c r="M1979" s="9">
        <v>2000</v>
      </c>
      <c r="N1979" s="9">
        <f t="shared" si="187"/>
        <v>0</v>
      </c>
      <c r="O1979" s="9">
        <f t="shared" si="188"/>
        <v>0</v>
      </c>
      <c r="P1979" s="9">
        <f t="shared" si="189"/>
        <v>0</v>
      </c>
    </row>
    <row r="1980" spans="5:16">
      <c r="E1980" s="2">
        <f t="shared" si="184"/>
        <v>273.14999999999998</v>
      </c>
      <c r="F1980" s="2">
        <v>1955</v>
      </c>
      <c r="G1980" s="2">
        <f t="shared" si="185"/>
        <v>311.14999999999998</v>
      </c>
      <c r="H1980" s="9">
        <v>789</v>
      </c>
      <c r="I1980" s="9">
        <v>772</v>
      </c>
      <c r="J1980" s="78">
        <v>793.42149532710289</v>
      </c>
      <c r="K1980" s="9">
        <f t="shared" si="186"/>
        <v>776.02851543234362</v>
      </c>
      <c r="L1980" s="9">
        <v>2000</v>
      </c>
      <c r="M1980" s="9">
        <v>2000</v>
      </c>
      <c r="N1980" s="9">
        <f t="shared" si="187"/>
        <v>0</v>
      </c>
      <c r="O1980" s="9">
        <f t="shared" si="188"/>
        <v>0</v>
      </c>
      <c r="P1980" s="9">
        <f t="shared" si="189"/>
        <v>0</v>
      </c>
    </row>
    <row r="1981" spans="5:16">
      <c r="E1981" s="2">
        <f t="shared" si="184"/>
        <v>273.14999999999998</v>
      </c>
      <c r="F1981" s="2">
        <v>1956</v>
      </c>
      <c r="G1981" s="2">
        <f t="shared" si="185"/>
        <v>311.14999999999998</v>
      </c>
      <c r="H1981" s="9">
        <v>789</v>
      </c>
      <c r="I1981" s="9">
        <v>772</v>
      </c>
      <c r="J1981" s="78">
        <v>793.42149532710289</v>
      </c>
      <c r="K1981" s="9">
        <f t="shared" si="186"/>
        <v>776.02875434768225</v>
      </c>
      <c r="L1981" s="9">
        <v>2000</v>
      </c>
      <c r="M1981" s="9">
        <v>2000</v>
      </c>
      <c r="N1981" s="9">
        <f t="shared" si="187"/>
        <v>0</v>
      </c>
      <c r="O1981" s="9">
        <f t="shared" si="188"/>
        <v>0</v>
      </c>
      <c r="P1981" s="9">
        <f t="shared" si="189"/>
        <v>0</v>
      </c>
    </row>
    <row r="1982" spans="5:16">
      <c r="E1982" s="2">
        <f t="shared" si="184"/>
        <v>273.14999999999998</v>
      </c>
      <c r="F1982" s="2">
        <v>1957</v>
      </c>
      <c r="G1982" s="2">
        <f t="shared" si="185"/>
        <v>311.14999999999998</v>
      </c>
      <c r="H1982" s="9">
        <v>789</v>
      </c>
      <c r="I1982" s="9">
        <v>772</v>
      </c>
      <c r="J1982" s="78">
        <v>793.42149532710289</v>
      </c>
      <c r="K1982" s="9">
        <f t="shared" si="186"/>
        <v>776.0289929726963</v>
      </c>
      <c r="L1982" s="9">
        <v>2000</v>
      </c>
      <c r="M1982" s="9">
        <v>2000</v>
      </c>
      <c r="N1982" s="9">
        <f t="shared" si="187"/>
        <v>0</v>
      </c>
      <c r="O1982" s="9">
        <f t="shared" si="188"/>
        <v>0</v>
      </c>
      <c r="P1982" s="9">
        <f t="shared" si="189"/>
        <v>0</v>
      </c>
    </row>
    <row r="1983" spans="5:16">
      <c r="E1983" s="2">
        <f t="shared" si="184"/>
        <v>273.14999999999998</v>
      </c>
      <c r="F1983" s="2">
        <v>1958</v>
      </c>
      <c r="G1983" s="2">
        <f t="shared" si="185"/>
        <v>311.14999999999998</v>
      </c>
      <c r="H1983" s="9">
        <v>789</v>
      </c>
      <c r="I1983" s="9">
        <v>772</v>
      </c>
      <c r="J1983" s="78">
        <v>793.42149532710289</v>
      </c>
      <c r="K1983" s="9">
        <f t="shared" si="186"/>
        <v>776.02923130791476</v>
      </c>
      <c r="L1983" s="9">
        <v>2000</v>
      </c>
      <c r="M1983" s="9">
        <v>2000</v>
      </c>
      <c r="N1983" s="9">
        <f t="shared" si="187"/>
        <v>0</v>
      </c>
      <c r="O1983" s="9">
        <f t="shared" si="188"/>
        <v>0</v>
      </c>
      <c r="P1983" s="9">
        <f t="shared" si="189"/>
        <v>0</v>
      </c>
    </row>
    <row r="1984" spans="5:16">
      <c r="E1984" s="2">
        <f t="shared" si="184"/>
        <v>273.14999999999998</v>
      </c>
      <c r="F1984" s="2">
        <v>1959</v>
      </c>
      <c r="G1984" s="2">
        <f t="shared" si="185"/>
        <v>311.14999999999998</v>
      </c>
      <c r="H1984" s="9">
        <v>789</v>
      </c>
      <c r="I1984" s="9">
        <v>772</v>
      </c>
      <c r="J1984" s="78">
        <v>793.42149532710289</v>
      </c>
      <c r="K1984" s="9">
        <f t="shared" si="186"/>
        <v>776.02946935386501</v>
      </c>
      <c r="L1984" s="9">
        <v>2000</v>
      </c>
      <c r="M1984" s="9">
        <v>2000</v>
      </c>
      <c r="N1984" s="9">
        <f t="shared" si="187"/>
        <v>0</v>
      </c>
      <c r="O1984" s="9">
        <f t="shared" si="188"/>
        <v>0</v>
      </c>
      <c r="P1984" s="9">
        <f t="shared" si="189"/>
        <v>0</v>
      </c>
    </row>
    <row r="1985" spans="5:16">
      <c r="E1985" s="2">
        <f t="shared" si="184"/>
        <v>273.14999999999998</v>
      </c>
      <c r="F1985" s="2">
        <v>1960</v>
      </c>
      <c r="G1985" s="2">
        <f t="shared" si="185"/>
        <v>311.14999999999998</v>
      </c>
      <c r="H1985" s="9">
        <v>789</v>
      </c>
      <c r="I1985" s="9">
        <v>772</v>
      </c>
      <c r="J1985" s="78">
        <v>793.42149532710289</v>
      </c>
      <c r="K1985" s="9">
        <f t="shared" si="186"/>
        <v>776.02970711107355</v>
      </c>
      <c r="L1985" s="9">
        <v>2000</v>
      </c>
      <c r="M1985" s="9">
        <v>2000</v>
      </c>
      <c r="N1985" s="9">
        <f t="shared" si="187"/>
        <v>0</v>
      </c>
      <c r="O1985" s="9">
        <f t="shared" si="188"/>
        <v>0</v>
      </c>
      <c r="P1985" s="9">
        <f t="shared" si="189"/>
        <v>0</v>
      </c>
    </row>
    <row r="1986" spans="5:16">
      <c r="E1986" s="2">
        <f t="shared" si="184"/>
        <v>273.14999999999998</v>
      </c>
      <c r="F1986" s="2">
        <v>1961</v>
      </c>
      <c r="G1986" s="2">
        <f t="shared" si="185"/>
        <v>311.14999999999998</v>
      </c>
      <c r="H1986" s="9">
        <v>789</v>
      </c>
      <c r="I1986" s="9">
        <v>772</v>
      </c>
      <c r="J1986" s="78">
        <v>793.42149532710289</v>
      </c>
      <c r="K1986" s="9">
        <f t="shared" si="186"/>
        <v>776.02994458006526</v>
      </c>
      <c r="L1986" s="9">
        <v>2000</v>
      </c>
      <c r="M1986" s="9">
        <v>2000</v>
      </c>
      <c r="N1986" s="9">
        <f t="shared" si="187"/>
        <v>0</v>
      </c>
      <c r="O1986" s="9">
        <f t="shared" si="188"/>
        <v>0</v>
      </c>
      <c r="P1986" s="9">
        <f t="shared" si="189"/>
        <v>0</v>
      </c>
    </row>
    <row r="1987" spans="5:16">
      <c r="E1987" s="2">
        <f t="shared" si="184"/>
        <v>273.14999999999998</v>
      </c>
      <c r="F1987" s="2">
        <v>1962</v>
      </c>
      <c r="G1987" s="2">
        <f t="shared" si="185"/>
        <v>311.14999999999998</v>
      </c>
      <c r="H1987" s="9">
        <v>789</v>
      </c>
      <c r="I1987" s="9">
        <v>772</v>
      </c>
      <c r="J1987" s="78">
        <v>793.42149532710289</v>
      </c>
      <c r="K1987" s="9">
        <f t="shared" si="186"/>
        <v>776.03018176136402</v>
      </c>
      <c r="L1987" s="9">
        <v>2000</v>
      </c>
      <c r="M1987" s="9">
        <v>2000</v>
      </c>
      <c r="N1987" s="9">
        <f t="shared" si="187"/>
        <v>0</v>
      </c>
      <c r="O1987" s="9">
        <f t="shared" si="188"/>
        <v>0</v>
      </c>
      <c r="P1987" s="9">
        <f t="shared" si="189"/>
        <v>0</v>
      </c>
    </row>
    <row r="1988" spans="5:16">
      <c r="E1988" s="2">
        <f t="shared" si="184"/>
        <v>273.14999999999998</v>
      </c>
      <c r="F1988" s="2">
        <v>1963</v>
      </c>
      <c r="G1988" s="2">
        <f t="shared" si="185"/>
        <v>311.14999999999998</v>
      </c>
      <c r="H1988" s="9">
        <v>789</v>
      </c>
      <c r="I1988" s="9">
        <v>772</v>
      </c>
      <c r="J1988" s="78">
        <v>793.42149532710289</v>
      </c>
      <c r="K1988" s="9">
        <f t="shared" si="186"/>
        <v>776.03041865549221</v>
      </c>
      <c r="L1988" s="9">
        <v>2000</v>
      </c>
      <c r="M1988" s="9">
        <v>2000</v>
      </c>
      <c r="N1988" s="9">
        <f t="shared" si="187"/>
        <v>0</v>
      </c>
      <c r="O1988" s="9">
        <f t="shared" si="188"/>
        <v>0</v>
      </c>
      <c r="P1988" s="9">
        <f t="shared" si="189"/>
        <v>0</v>
      </c>
    </row>
    <row r="1989" spans="5:16">
      <c r="E1989" s="2">
        <f t="shared" si="184"/>
        <v>273.14999999999998</v>
      </c>
      <c r="F1989" s="2">
        <v>1964</v>
      </c>
      <c r="G1989" s="2">
        <f t="shared" si="185"/>
        <v>311.14999999999998</v>
      </c>
      <c r="H1989" s="9">
        <v>789</v>
      </c>
      <c r="I1989" s="9">
        <v>772</v>
      </c>
      <c r="J1989" s="78">
        <v>793.42149532710289</v>
      </c>
      <c r="K1989" s="9">
        <f t="shared" si="186"/>
        <v>776.03065526297121</v>
      </c>
      <c r="L1989" s="9">
        <v>2000</v>
      </c>
      <c r="M1989" s="9">
        <v>2000</v>
      </c>
      <c r="N1989" s="9">
        <f t="shared" si="187"/>
        <v>0</v>
      </c>
      <c r="O1989" s="9">
        <f t="shared" si="188"/>
        <v>0</v>
      </c>
      <c r="P1989" s="9">
        <f t="shared" si="189"/>
        <v>0</v>
      </c>
    </row>
    <row r="1990" spans="5:16">
      <c r="E1990" s="2">
        <f t="shared" si="184"/>
        <v>273.14999999999998</v>
      </c>
      <c r="F1990" s="2">
        <v>1965</v>
      </c>
      <c r="G1990" s="2">
        <f t="shared" si="185"/>
        <v>311.14999999999998</v>
      </c>
      <c r="H1990" s="9">
        <v>789</v>
      </c>
      <c r="I1990" s="9">
        <v>772</v>
      </c>
      <c r="J1990" s="78">
        <v>793.42149532710289</v>
      </c>
      <c r="K1990" s="9">
        <f t="shared" si="186"/>
        <v>776.0308915843209</v>
      </c>
      <c r="L1990" s="9">
        <v>2000</v>
      </c>
      <c r="M1990" s="9">
        <v>2000</v>
      </c>
      <c r="N1990" s="9">
        <f t="shared" si="187"/>
        <v>0</v>
      </c>
      <c r="O1990" s="9">
        <f t="shared" si="188"/>
        <v>0</v>
      </c>
      <c r="P1990" s="9">
        <f t="shared" si="189"/>
        <v>0</v>
      </c>
    </row>
    <row r="1991" spans="5:16">
      <c r="E1991" s="2">
        <f t="shared" si="184"/>
        <v>273.14999999999998</v>
      </c>
      <c r="F1991" s="2">
        <v>1966</v>
      </c>
      <c r="G1991" s="2">
        <f t="shared" si="185"/>
        <v>311.14999999999998</v>
      </c>
      <c r="H1991" s="9">
        <v>789</v>
      </c>
      <c r="I1991" s="9">
        <v>772</v>
      </c>
      <c r="J1991" s="78">
        <v>793.42149532710289</v>
      </c>
      <c r="K1991" s="9">
        <f t="shared" si="186"/>
        <v>776.03112762005992</v>
      </c>
      <c r="L1991" s="9">
        <v>2000</v>
      </c>
      <c r="M1991" s="9">
        <v>2000</v>
      </c>
      <c r="N1991" s="9">
        <f t="shared" si="187"/>
        <v>0</v>
      </c>
      <c r="O1991" s="9">
        <f t="shared" si="188"/>
        <v>0</v>
      </c>
      <c r="P1991" s="9">
        <f t="shared" si="189"/>
        <v>0</v>
      </c>
    </row>
    <row r="1992" spans="5:16">
      <c r="E1992" s="2">
        <f t="shared" si="184"/>
        <v>273.14999999999998</v>
      </c>
      <c r="F1992" s="2">
        <v>1967</v>
      </c>
      <c r="G1992" s="2">
        <f t="shared" si="185"/>
        <v>311.14999999999998</v>
      </c>
      <c r="H1992" s="9">
        <v>789</v>
      </c>
      <c r="I1992" s="9">
        <v>772</v>
      </c>
      <c r="J1992" s="78">
        <v>793.42149532710289</v>
      </c>
      <c r="K1992" s="9">
        <f t="shared" si="186"/>
        <v>776.03136337070589</v>
      </c>
      <c r="L1992" s="9">
        <v>2000</v>
      </c>
      <c r="M1992" s="9">
        <v>2000</v>
      </c>
      <c r="N1992" s="9">
        <f t="shared" si="187"/>
        <v>0</v>
      </c>
      <c r="O1992" s="9">
        <f t="shared" si="188"/>
        <v>0</v>
      </c>
      <c r="P1992" s="9">
        <f t="shared" si="189"/>
        <v>0</v>
      </c>
    </row>
    <row r="1993" spans="5:16">
      <c r="E1993" s="2">
        <f t="shared" ref="E1993:E2056" si="190">D1993+273.15</f>
        <v>273.14999999999998</v>
      </c>
      <c r="F1993" s="2">
        <v>1968</v>
      </c>
      <c r="G1993" s="2">
        <f t="shared" ref="G1993:G2056" si="191">38+273.15</f>
        <v>311.14999999999998</v>
      </c>
      <c r="H1993" s="9">
        <v>789</v>
      </c>
      <c r="I1993" s="9">
        <v>772</v>
      </c>
      <c r="J1993" s="78">
        <v>793.42149532710289</v>
      </c>
      <c r="K1993" s="9">
        <f t="shared" si="186"/>
        <v>776.03159883677483</v>
      </c>
      <c r="L1993" s="9">
        <v>2000</v>
      </c>
      <c r="M1993" s="9">
        <v>2000</v>
      </c>
      <c r="N1993" s="9">
        <f t="shared" si="187"/>
        <v>0</v>
      </c>
      <c r="O1993" s="9">
        <f t="shared" si="188"/>
        <v>0</v>
      </c>
      <c r="P1993" s="9">
        <f t="shared" si="189"/>
        <v>0</v>
      </c>
    </row>
    <row r="1994" spans="5:16">
      <c r="E1994" s="2">
        <f t="shared" si="190"/>
        <v>273.14999999999998</v>
      </c>
      <c r="F1994" s="2">
        <v>1969</v>
      </c>
      <c r="G1994" s="2">
        <f t="shared" si="191"/>
        <v>311.14999999999998</v>
      </c>
      <c r="H1994" s="9">
        <v>789</v>
      </c>
      <c r="I1994" s="9">
        <v>772</v>
      </c>
      <c r="J1994" s="78">
        <v>793.42149532710289</v>
      </c>
      <c r="K1994" s="9">
        <f t="shared" si="186"/>
        <v>776.03183401878186</v>
      </c>
      <c r="L1994" s="9">
        <v>2000</v>
      </c>
      <c r="M1994" s="9">
        <v>2000</v>
      </c>
      <c r="N1994" s="9">
        <f t="shared" si="187"/>
        <v>0</v>
      </c>
      <c r="O1994" s="9">
        <f t="shared" si="188"/>
        <v>0</v>
      </c>
      <c r="P1994" s="9">
        <f t="shared" si="189"/>
        <v>0</v>
      </c>
    </row>
    <row r="1995" spans="5:16">
      <c r="E1995" s="2">
        <f t="shared" si="190"/>
        <v>273.14999999999998</v>
      </c>
      <c r="F1995" s="2">
        <v>1970</v>
      </c>
      <c r="G1995" s="2">
        <f t="shared" si="191"/>
        <v>311.14999999999998</v>
      </c>
      <c r="H1995" s="9">
        <v>789</v>
      </c>
      <c r="I1995" s="9">
        <v>772</v>
      </c>
      <c r="J1995" s="78">
        <v>793.42149532710289</v>
      </c>
      <c r="K1995" s="9">
        <f t="shared" si="186"/>
        <v>776.03206891724062</v>
      </c>
      <c r="L1995" s="9">
        <v>2000</v>
      </c>
      <c r="M1995" s="9">
        <v>2000</v>
      </c>
      <c r="N1995" s="9">
        <f t="shared" si="187"/>
        <v>0</v>
      </c>
      <c r="O1995" s="9">
        <f t="shared" si="188"/>
        <v>0</v>
      </c>
      <c r="P1995" s="9">
        <f t="shared" si="189"/>
        <v>0</v>
      </c>
    </row>
    <row r="1996" spans="5:16">
      <c r="E1996" s="2">
        <f t="shared" si="190"/>
        <v>273.14999999999998</v>
      </c>
      <c r="F1996" s="2">
        <v>1971</v>
      </c>
      <c r="G1996" s="2">
        <f t="shared" si="191"/>
        <v>311.14999999999998</v>
      </c>
      <c r="H1996" s="9">
        <v>789</v>
      </c>
      <c r="I1996" s="9">
        <v>772</v>
      </c>
      <c r="J1996" s="78">
        <v>793.42149532710289</v>
      </c>
      <c r="K1996" s="9">
        <f t="shared" si="186"/>
        <v>776.0323035326636</v>
      </c>
      <c r="L1996" s="9">
        <v>2000</v>
      </c>
      <c r="M1996" s="9">
        <v>2000</v>
      </c>
      <c r="N1996" s="9">
        <f t="shared" si="187"/>
        <v>0</v>
      </c>
      <c r="O1996" s="9">
        <f t="shared" si="188"/>
        <v>0</v>
      </c>
      <c r="P1996" s="9">
        <f t="shared" si="189"/>
        <v>0</v>
      </c>
    </row>
    <row r="1997" spans="5:16">
      <c r="E1997" s="2">
        <f t="shared" si="190"/>
        <v>273.14999999999998</v>
      </c>
      <c r="F1997" s="2">
        <v>1972</v>
      </c>
      <c r="G1997" s="2">
        <f t="shared" si="191"/>
        <v>311.14999999999998</v>
      </c>
      <c r="H1997" s="9">
        <v>789</v>
      </c>
      <c r="I1997" s="9">
        <v>772</v>
      </c>
      <c r="J1997" s="78">
        <v>793.42149532710289</v>
      </c>
      <c r="K1997" s="9">
        <f t="shared" si="186"/>
        <v>776.03253786556206</v>
      </c>
      <c r="L1997" s="9">
        <v>2000</v>
      </c>
      <c r="M1997" s="9">
        <v>2000</v>
      </c>
      <c r="N1997" s="9">
        <f t="shared" si="187"/>
        <v>0</v>
      </c>
      <c r="O1997" s="9">
        <f t="shared" si="188"/>
        <v>0</v>
      </c>
      <c r="P1997" s="9">
        <f t="shared" si="189"/>
        <v>0</v>
      </c>
    </row>
    <row r="1998" spans="5:16">
      <c r="E1998" s="2">
        <f t="shared" si="190"/>
        <v>273.14999999999998</v>
      </c>
      <c r="F1998" s="2">
        <v>1973</v>
      </c>
      <c r="G1998" s="2">
        <f t="shared" si="191"/>
        <v>311.14999999999998</v>
      </c>
      <c r="H1998" s="9">
        <v>789</v>
      </c>
      <c r="I1998" s="9">
        <v>772</v>
      </c>
      <c r="J1998" s="78">
        <v>793.42149532710289</v>
      </c>
      <c r="K1998" s="9">
        <f t="shared" si="186"/>
        <v>776.03277191644611</v>
      </c>
      <c r="L1998" s="9">
        <v>2000</v>
      </c>
      <c r="M1998" s="9">
        <v>2000</v>
      </c>
      <c r="N1998" s="9">
        <f t="shared" si="187"/>
        <v>0</v>
      </c>
      <c r="O1998" s="9">
        <f t="shared" si="188"/>
        <v>0</v>
      </c>
      <c r="P1998" s="9">
        <f t="shared" si="189"/>
        <v>0</v>
      </c>
    </row>
    <row r="1999" spans="5:16">
      <c r="E1999" s="2">
        <f t="shared" si="190"/>
        <v>273.14999999999998</v>
      </c>
      <c r="F1999" s="2">
        <v>1974</v>
      </c>
      <c r="G1999" s="2">
        <f t="shared" si="191"/>
        <v>311.14999999999998</v>
      </c>
      <c r="H1999" s="9">
        <v>789</v>
      </c>
      <c r="I1999" s="9">
        <v>772</v>
      </c>
      <c r="J1999" s="78">
        <v>793.42149532710289</v>
      </c>
      <c r="K1999" s="9">
        <f t="shared" si="186"/>
        <v>776.03300568582438</v>
      </c>
      <c r="L1999" s="9">
        <v>2000</v>
      </c>
      <c r="M1999" s="9">
        <v>2000</v>
      </c>
      <c r="N1999" s="9">
        <f t="shared" si="187"/>
        <v>0</v>
      </c>
      <c r="O1999" s="9">
        <f t="shared" si="188"/>
        <v>0</v>
      </c>
      <c r="P1999" s="9">
        <f t="shared" si="189"/>
        <v>0</v>
      </c>
    </row>
    <row r="2000" spans="5:16">
      <c r="E2000" s="2">
        <f t="shared" si="190"/>
        <v>273.14999999999998</v>
      </c>
      <c r="F2000" s="2">
        <v>1975</v>
      </c>
      <c r="G2000" s="2">
        <f t="shared" si="191"/>
        <v>311.14999999999998</v>
      </c>
      <c r="H2000" s="9">
        <v>789</v>
      </c>
      <c r="I2000" s="9">
        <v>772</v>
      </c>
      <c r="J2000" s="78">
        <v>793.42149532710289</v>
      </c>
      <c r="K2000" s="9">
        <f t="shared" si="186"/>
        <v>776.03323917420448</v>
      </c>
      <c r="L2000" s="9">
        <v>2000</v>
      </c>
      <c r="M2000" s="9">
        <v>2000</v>
      </c>
      <c r="N2000" s="9">
        <f t="shared" si="187"/>
        <v>0</v>
      </c>
      <c r="O2000" s="9">
        <f t="shared" si="188"/>
        <v>0</v>
      </c>
      <c r="P2000" s="9">
        <f t="shared" si="189"/>
        <v>0</v>
      </c>
    </row>
    <row r="2001" spans="5:16">
      <c r="E2001" s="2">
        <f t="shared" si="190"/>
        <v>273.14999999999998</v>
      </c>
      <c r="F2001" s="2">
        <v>1976</v>
      </c>
      <c r="G2001" s="2">
        <f t="shared" si="191"/>
        <v>311.14999999999998</v>
      </c>
      <c r="H2001" s="9">
        <v>789</v>
      </c>
      <c r="I2001" s="9">
        <v>772</v>
      </c>
      <c r="J2001" s="78">
        <v>793.42149532710289</v>
      </c>
      <c r="K2001" s="9">
        <f t="shared" si="186"/>
        <v>776.03347238209278</v>
      </c>
      <c r="L2001" s="9">
        <v>2000</v>
      </c>
      <c r="M2001" s="9">
        <v>2000</v>
      </c>
      <c r="N2001" s="9">
        <f t="shared" si="187"/>
        <v>0</v>
      </c>
      <c r="O2001" s="9">
        <f t="shared" si="188"/>
        <v>0</v>
      </c>
      <c r="P2001" s="9">
        <f t="shared" si="189"/>
        <v>0</v>
      </c>
    </row>
    <row r="2002" spans="5:16">
      <c r="E2002" s="2">
        <f t="shared" si="190"/>
        <v>273.14999999999998</v>
      </c>
      <c r="F2002" s="2">
        <v>1977</v>
      </c>
      <c r="G2002" s="2">
        <f t="shared" si="191"/>
        <v>311.14999999999998</v>
      </c>
      <c r="H2002" s="9">
        <v>789</v>
      </c>
      <c r="I2002" s="9">
        <v>772</v>
      </c>
      <c r="J2002" s="78">
        <v>793.42149532710289</v>
      </c>
      <c r="K2002" s="9">
        <f t="shared" si="186"/>
        <v>776.0337053099945</v>
      </c>
      <c r="L2002" s="9">
        <v>2000</v>
      </c>
      <c r="M2002" s="9">
        <v>2000</v>
      </c>
      <c r="N2002" s="9">
        <f t="shared" si="187"/>
        <v>0</v>
      </c>
      <c r="O2002" s="9">
        <f t="shared" si="188"/>
        <v>0</v>
      </c>
      <c r="P2002" s="9">
        <f t="shared" si="189"/>
        <v>0</v>
      </c>
    </row>
    <row r="2003" spans="5:16">
      <c r="E2003" s="2">
        <f t="shared" si="190"/>
        <v>273.14999999999998</v>
      </c>
      <c r="F2003" s="2">
        <v>1978</v>
      </c>
      <c r="G2003" s="2">
        <f t="shared" si="191"/>
        <v>311.14999999999998</v>
      </c>
      <c r="H2003" s="9">
        <v>789</v>
      </c>
      <c r="I2003" s="9">
        <v>772</v>
      </c>
      <c r="J2003" s="78">
        <v>793.42149532710289</v>
      </c>
      <c r="K2003" s="9">
        <f t="shared" si="186"/>
        <v>776.03393795841339</v>
      </c>
      <c r="L2003" s="9">
        <v>2000</v>
      </c>
      <c r="M2003" s="9">
        <v>2000</v>
      </c>
      <c r="N2003" s="9">
        <f t="shared" si="187"/>
        <v>0</v>
      </c>
      <c r="O2003" s="9">
        <f t="shared" si="188"/>
        <v>0</v>
      </c>
      <c r="P2003" s="9">
        <f t="shared" si="189"/>
        <v>0</v>
      </c>
    </row>
    <row r="2004" spans="5:16">
      <c r="E2004" s="2">
        <f t="shared" si="190"/>
        <v>273.14999999999998</v>
      </c>
      <c r="F2004" s="2">
        <v>1979</v>
      </c>
      <c r="G2004" s="2">
        <f t="shared" si="191"/>
        <v>311.14999999999998</v>
      </c>
      <c r="H2004" s="9">
        <v>789</v>
      </c>
      <c r="I2004" s="9">
        <v>772</v>
      </c>
      <c r="J2004" s="78">
        <v>793.42149532710289</v>
      </c>
      <c r="K2004" s="9">
        <f t="shared" si="186"/>
        <v>776.03417032785239</v>
      </c>
      <c r="L2004" s="9">
        <v>2000</v>
      </c>
      <c r="M2004" s="9">
        <v>2000</v>
      </c>
      <c r="N2004" s="9">
        <f t="shared" si="187"/>
        <v>0</v>
      </c>
      <c r="O2004" s="9">
        <f t="shared" si="188"/>
        <v>0</v>
      </c>
      <c r="P2004" s="9">
        <f t="shared" si="189"/>
        <v>0</v>
      </c>
    </row>
    <row r="2005" spans="5:16">
      <c r="E2005" s="2">
        <f t="shared" si="190"/>
        <v>273.14999999999998</v>
      </c>
      <c r="F2005" s="2">
        <v>1980</v>
      </c>
      <c r="G2005" s="2">
        <f t="shared" si="191"/>
        <v>311.14999999999998</v>
      </c>
      <c r="H2005" s="9">
        <v>789</v>
      </c>
      <c r="I2005" s="9">
        <v>772</v>
      </c>
      <c r="J2005" s="78">
        <v>793.42149532710289</v>
      </c>
      <c r="K2005" s="9">
        <f t="shared" si="186"/>
        <v>776.03440241881276</v>
      </c>
      <c r="L2005" s="9">
        <v>2000</v>
      </c>
      <c r="M2005" s="9">
        <v>2000</v>
      </c>
      <c r="N2005" s="9">
        <f t="shared" si="187"/>
        <v>0</v>
      </c>
      <c r="O2005" s="9">
        <f t="shared" si="188"/>
        <v>0</v>
      </c>
      <c r="P2005" s="9">
        <f t="shared" si="189"/>
        <v>0</v>
      </c>
    </row>
    <row r="2006" spans="5:16">
      <c r="E2006" s="2">
        <f t="shared" si="190"/>
        <v>273.14999999999998</v>
      </c>
      <c r="F2006" s="2">
        <v>1981</v>
      </c>
      <c r="G2006" s="2">
        <f t="shared" si="191"/>
        <v>311.14999999999998</v>
      </c>
      <c r="H2006" s="9">
        <v>789</v>
      </c>
      <c r="I2006" s="9">
        <v>772</v>
      </c>
      <c r="J2006" s="78">
        <v>793.42149532710289</v>
      </c>
      <c r="K2006" s="9">
        <f t="shared" si="186"/>
        <v>776.03463423179494</v>
      </c>
      <c r="L2006" s="9">
        <v>2000</v>
      </c>
      <c r="M2006" s="9">
        <v>2000</v>
      </c>
      <c r="N2006" s="9">
        <f t="shared" si="187"/>
        <v>0</v>
      </c>
      <c r="O2006" s="9">
        <f t="shared" si="188"/>
        <v>0</v>
      </c>
      <c r="P2006" s="9">
        <f t="shared" si="189"/>
        <v>0</v>
      </c>
    </row>
    <row r="2007" spans="5:16">
      <c r="E2007" s="2">
        <f t="shared" si="190"/>
        <v>273.14999999999998</v>
      </c>
      <c r="F2007" s="2">
        <v>1982</v>
      </c>
      <c r="G2007" s="2">
        <f t="shared" si="191"/>
        <v>311.14999999999998</v>
      </c>
      <c r="H2007" s="9">
        <v>789</v>
      </c>
      <c r="I2007" s="9">
        <v>772</v>
      </c>
      <c r="J2007" s="78">
        <v>793.42149532710289</v>
      </c>
      <c r="K2007" s="9">
        <f t="shared" si="186"/>
        <v>776.03486576729802</v>
      </c>
      <c r="L2007" s="9">
        <v>2000</v>
      </c>
      <c r="M2007" s="9">
        <v>2000</v>
      </c>
      <c r="N2007" s="9">
        <f t="shared" si="187"/>
        <v>0</v>
      </c>
      <c r="O2007" s="9">
        <f t="shared" si="188"/>
        <v>0</v>
      </c>
      <c r="P2007" s="9">
        <f t="shared" si="189"/>
        <v>0</v>
      </c>
    </row>
    <row r="2008" spans="5:16">
      <c r="E2008" s="2">
        <f t="shared" si="190"/>
        <v>273.14999999999998</v>
      </c>
      <c r="F2008" s="2">
        <v>1983</v>
      </c>
      <c r="G2008" s="2">
        <f t="shared" si="191"/>
        <v>311.14999999999998</v>
      </c>
      <c r="H2008" s="9">
        <v>789</v>
      </c>
      <c r="I2008" s="9">
        <v>772</v>
      </c>
      <c r="J2008" s="78">
        <v>793.42149532710289</v>
      </c>
      <c r="K2008" s="9">
        <f t="shared" si="186"/>
        <v>776.03509702581982</v>
      </c>
      <c r="L2008" s="9">
        <v>2000</v>
      </c>
      <c r="M2008" s="9">
        <v>2000</v>
      </c>
      <c r="N2008" s="9">
        <f t="shared" si="187"/>
        <v>0</v>
      </c>
      <c r="O2008" s="9">
        <f t="shared" si="188"/>
        <v>0</v>
      </c>
      <c r="P2008" s="9">
        <f t="shared" si="189"/>
        <v>0</v>
      </c>
    </row>
    <row r="2009" spans="5:16">
      <c r="E2009" s="2">
        <f t="shared" si="190"/>
        <v>273.14999999999998</v>
      </c>
      <c r="F2009" s="2">
        <v>1984</v>
      </c>
      <c r="G2009" s="2">
        <f t="shared" si="191"/>
        <v>311.14999999999998</v>
      </c>
      <c r="H2009" s="9">
        <v>789</v>
      </c>
      <c r="I2009" s="9">
        <v>772</v>
      </c>
      <c r="J2009" s="78">
        <v>793.42149532710289</v>
      </c>
      <c r="K2009" s="9">
        <f t="shared" si="186"/>
        <v>776.03532800785729</v>
      </c>
      <c r="L2009" s="9">
        <v>2000</v>
      </c>
      <c r="M2009" s="9">
        <v>2000</v>
      </c>
      <c r="N2009" s="9">
        <f t="shared" si="187"/>
        <v>0</v>
      </c>
      <c r="O2009" s="9">
        <f t="shared" si="188"/>
        <v>0</v>
      </c>
      <c r="P2009" s="9">
        <f t="shared" si="189"/>
        <v>0</v>
      </c>
    </row>
    <row r="2010" spans="5:16">
      <c r="E2010" s="2">
        <f t="shared" si="190"/>
        <v>273.14999999999998</v>
      </c>
      <c r="F2010" s="2">
        <v>1985</v>
      </c>
      <c r="G2010" s="2">
        <f t="shared" si="191"/>
        <v>311.14999999999998</v>
      </c>
      <c r="H2010" s="9">
        <v>789</v>
      </c>
      <c r="I2010" s="9">
        <v>772</v>
      </c>
      <c r="J2010" s="78">
        <v>793.42149532710289</v>
      </c>
      <c r="K2010" s="9">
        <f t="shared" si="186"/>
        <v>776.03555871390574</v>
      </c>
      <c r="L2010" s="9">
        <v>2000</v>
      </c>
      <c r="M2010" s="9">
        <v>2000</v>
      </c>
      <c r="N2010" s="9">
        <f t="shared" si="187"/>
        <v>0</v>
      </c>
      <c r="O2010" s="9">
        <f t="shared" si="188"/>
        <v>0</v>
      </c>
      <c r="P2010" s="9">
        <f t="shared" si="189"/>
        <v>0</v>
      </c>
    </row>
    <row r="2011" spans="5:16">
      <c r="E2011" s="2">
        <f t="shared" si="190"/>
        <v>273.14999999999998</v>
      </c>
      <c r="F2011" s="2">
        <v>1986</v>
      </c>
      <c r="G2011" s="2">
        <f t="shared" si="191"/>
        <v>311.14999999999998</v>
      </c>
      <c r="H2011" s="9">
        <v>789</v>
      </c>
      <c r="I2011" s="9">
        <v>772</v>
      </c>
      <c r="J2011" s="78">
        <v>793.42149532710289</v>
      </c>
      <c r="K2011" s="9">
        <f t="shared" si="186"/>
        <v>776.03578914445961</v>
      </c>
      <c r="L2011" s="9">
        <v>2000</v>
      </c>
      <c r="M2011" s="9">
        <v>2000</v>
      </c>
      <c r="N2011" s="9">
        <f t="shared" si="187"/>
        <v>0</v>
      </c>
      <c r="O2011" s="9">
        <f t="shared" si="188"/>
        <v>0</v>
      </c>
      <c r="P2011" s="9">
        <f t="shared" si="189"/>
        <v>0</v>
      </c>
    </row>
    <row r="2012" spans="5:16">
      <c r="E2012" s="2">
        <f t="shared" si="190"/>
        <v>273.14999999999998</v>
      </c>
      <c r="F2012" s="2">
        <v>1987</v>
      </c>
      <c r="G2012" s="2">
        <f t="shared" si="191"/>
        <v>311.14999999999998</v>
      </c>
      <c r="H2012" s="9">
        <v>789</v>
      </c>
      <c r="I2012" s="9">
        <v>772</v>
      </c>
      <c r="J2012" s="78">
        <v>793.42149532710289</v>
      </c>
      <c r="K2012" s="9">
        <f t="shared" si="186"/>
        <v>776.03601930001219</v>
      </c>
      <c r="L2012" s="9">
        <v>2000</v>
      </c>
      <c r="M2012" s="9">
        <v>2000</v>
      </c>
      <c r="N2012" s="9">
        <f t="shared" si="187"/>
        <v>0</v>
      </c>
      <c r="O2012" s="9">
        <f t="shared" si="188"/>
        <v>0</v>
      </c>
      <c r="P2012" s="9">
        <f t="shared" si="189"/>
        <v>0</v>
      </c>
    </row>
    <row r="2013" spans="5:16">
      <c r="E2013" s="2">
        <f t="shared" si="190"/>
        <v>273.14999999999998</v>
      </c>
      <c r="F2013" s="2">
        <v>1988</v>
      </c>
      <c r="G2013" s="2">
        <f t="shared" si="191"/>
        <v>311.14999999999998</v>
      </c>
      <c r="H2013" s="9">
        <v>789</v>
      </c>
      <c r="I2013" s="9">
        <v>772</v>
      </c>
      <c r="J2013" s="78">
        <v>793.42149532710289</v>
      </c>
      <c r="K2013" s="9">
        <f t="shared" si="186"/>
        <v>776.03624918105527</v>
      </c>
      <c r="L2013" s="9">
        <v>2000</v>
      </c>
      <c r="M2013" s="9">
        <v>2000</v>
      </c>
      <c r="N2013" s="9">
        <f t="shared" si="187"/>
        <v>0</v>
      </c>
      <c r="O2013" s="9">
        <f t="shared" si="188"/>
        <v>0</v>
      </c>
      <c r="P2013" s="9">
        <f t="shared" si="189"/>
        <v>0</v>
      </c>
    </row>
    <row r="2014" spans="5:16">
      <c r="E2014" s="2">
        <f t="shared" si="190"/>
        <v>273.14999999999998</v>
      </c>
      <c r="F2014" s="2">
        <v>1989</v>
      </c>
      <c r="G2014" s="2">
        <f t="shared" si="191"/>
        <v>311.14999999999998</v>
      </c>
      <c r="H2014" s="9">
        <v>789</v>
      </c>
      <c r="I2014" s="9">
        <v>772</v>
      </c>
      <c r="J2014" s="78">
        <v>793.42149532710289</v>
      </c>
      <c r="K2014" s="9">
        <f t="shared" si="186"/>
        <v>776.03647878807976</v>
      </c>
      <c r="L2014" s="9">
        <v>2000</v>
      </c>
      <c r="M2014" s="9">
        <v>2000</v>
      </c>
      <c r="N2014" s="9">
        <f t="shared" si="187"/>
        <v>0</v>
      </c>
      <c r="O2014" s="9">
        <f t="shared" si="188"/>
        <v>0</v>
      </c>
      <c r="P2014" s="9">
        <f t="shared" si="189"/>
        <v>0</v>
      </c>
    </row>
    <row r="2015" spans="5:16">
      <c r="E2015" s="2">
        <f t="shared" si="190"/>
        <v>273.14999999999998</v>
      </c>
      <c r="F2015" s="2">
        <v>1990</v>
      </c>
      <c r="G2015" s="2">
        <f t="shared" si="191"/>
        <v>311.14999999999998</v>
      </c>
      <c r="H2015" s="9">
        <v>789</v>
      </c>
      <c r="I2015" s="9">
        <v>772</v>
      </c>
      <c r="J2015" s="78">
        <v>793.42149532710289</v>
      </c>
      <c r="K2015" s="9">
        <f t="shared" si="186"/>
        <v>776.03670812157532</v>
      </c>
      <c r="L2015" s="9">
        <v>2000</v>
      </c>
      <c r="M2015" s="9">
        <v>2000</v>
      </c>
      <c r="N2015" s="9">
        <f t="shared" si="187"/>
        <v>0</v>
      </c>
      <c r="O2015" s="9">
        <f t="shared" si="188"/>
        <v>0</v>
      </c>
      <c r="P2015" s="9">
        <f t="shared" si="189"/>
        <v>0</v>
      </c>
    </row>
    <row r="2016" spans="5:16">
      <c r="E2016" s="2">
        <f t="shared" si="190"/>
        <v>273.14999999999998</v>
      </c>
      <c r="F2016" s="2">
        <v>1991</v>
      </c>
      <c r="G2016" s="2">
        <f t="shared" si="191"/>
        <v>311.14999999999998</v>
      </c>
      <c r="H2016" s="9">
        <v>789</v>
      </c>
      <c r="I2016" s="9">
        <v>772</v>
      </c>
      <c r="J2016" s="78">
        <v>793.42149532710289</v>
      </c>
      <c r="K2016" s="9">
        <f t="shared" si="186"/>
        <v>776.03693718203044</v>
      </c>
      <c r="L2016" s="9">
        <v>2000</v>
      </c>
      <c r="M2016" s="9">
        <v>2000</v>
      </c>
      <c r="N2016" s="9">
        <f t="shared" si="187"/>
        <v>0</v>
      </c>
      <c r="O2016" s="9">
        <f t="shared" si="188"/>
        <v>0</v>
      </c>
      <c r="P2016" s="9">
        <f t="shared" si="189"/>
        <v>0</v>
      </c>
    </row>
    <row r="2017" spans="5:16">
      <c r="E2017" s="2">
        <f t="shared" si="190"/>
        <v>273.14999999999998</v>
      </c>
      <c r="F2017" s="2">
        <v>1992</v>
      </c>
      <c r="G2017" s="2">
        <f t="shared" si="191"/>
        <v>311.14999999999998</v>
      </c>
      <c r="H2017" s="9">
        <v>789</v>
      </c>
      <c r="I2017" s="9">
        <v>772</v>
      </c>
      <c r="J2017" s="78">
        <v>793.42149532710289</v>
      </c>
      <c r="K2017" s="9">
        <f t="shared" si="186"/>
        <v>776.0371659699324</v>
      </c>
      <c r="L2017" s="9">
        <v>2000</v>
      </c>
      <c r="M2017" s="9">
        <v>2000</v>
      </c>
      <c r="N2017" s="9">
        <f t="shared" si="187"/>
        <v>0</v>
      </c>
      <c r="O2017" s="9">
        <f t="shared" si="188"/>
        <v>0</v>
      </c>
      <c r="P2017" s="9">
        <f t="shared" si="189"/>
        <v>0</v>
      </c>
    </row>
    <row r="2018" spans="5:16">
      <c r="E2018" s="2">
        <f t="shared" si="190"/>
        <v>273.14999999999998</v>
      </c>
      <c r="F2018" s="2">
        <v>1993</v>
      </c>
      <c r="G2018" s="2">
        <f t="shared" si="191"/>
        <v>311.14999999999998</v>
      </c>
      <c r="H2018" s="9">
        <v>789</v>
      </c>
      <c r="I2018" s="9">
        <v>772</v>
      </c>
      <c r="J2018" s="78">
        <v>793.42149532710289</v>
      </c>
      <c r="K2018" s="9">
        <f t="shared" si="186"/>
        <v>776.03739448576744</v>
      </c>
      <c r="L2018" s="9">
        <v>2000</v>
      </c>
      <c r="M2018" s="9">
        <v>2000</v>
      </c>
      <c r="N2018" s="9">
        <f t="shared" si="187"/>
        <v>0</v>
      </c>
      <c r="O2018" s="9">
        <f t="shared" si="188"/>
        <v>0</v>
      </c>
      <c r="P2018" s="9">
        <f t="shared" si="189"/>
        <v>0</v>
      </c>
    </row>
    <row r="2019" spans="5:16">
      <c r="E2019" s="2">
        <f t="shared" si="190"/>
        <v>273.14999999999998</v>
      </c>
      <c r="F2019" s="2">
        <v>1994</v>
      </c>
      <c r="G2019" s="2">
        <f t="shared" si="191"/>
        <v>311.14999999999998</v>
      </c>
      <c r="H2019" s="9">
        <v>789</v>
      </c>
      <c r="I2019" s="9">
        <v>772</v>
      </c>
      <c r="J2019" s="78">
        <v>793.42149532710289</v>
      </c>
      <c r="K2019" s="9">
        <f t="shared" si="186"/>
        <v>776.03762273002053</v>
      </c>
      <c r="L2019" s="9">
        <v>2000</v>
      </c>
      <c r="M2019" s="9">
        <v>2000</v>
      </c>
      <c r="N2019" s="9">
        <f t="shared" si="187"/>
        <v>0</v>
      </c>
      <c r="O2019" s="9">
        <f t="shared" si="188"/>
        <v>0</v>
      </c>
      <c r="P2019" s="9">
        <f t="shared" si="189"/>
        <v>0</v>
      </c>
    </row>
    <row r="2020" spans="5:16">
      <c r="E2020" s="2">
        <f t="shared" si="190"/>
        <v>273.14999999999998</v>
      </c>
      <c r="F2020" s="2">
        <v>1995</v>
      </c>
      <c r="G2020" s="2">
        <f t="shared" si="191"/>
        <v>311.14999999999998</v>
      </c>
      <c r="H2020" s="9">
        <v>789</v>
      </c>
      <c r="I2020" s="9">
        <v>772</v>
      </c>
      <c r="J2020" s="78">
        <v>793.42149532710289</v>
      </c>
      <c r="K2020" s="9">
        <f t="shared" si="186"/>
        <v>776.03785070317554</v>
      </c>
      <c r="L2020" s="9">
        <v>2000</v>
      </c>
      <c r="M2020" s="9">
        <v>2000</v>
      </c>
      <c r="N2020" s="9">
        <f t="shared" si="187"/>
        <v>0</v>
      </c>
      <c r="O2020" s="9">
        <f t="shared" si="188"/>
        <v>0</v>
      </c>
      <c r="P2020" s="9">
        <f t="shared" si="189"/>
        <v>0</v>
      </c>
    </row>
    <row r="2021" spans="5:16">
      <c r="E2021" s="2">
        <f t="shared" si="190"/>
        <v>273.14999999999998</v>
      </c>
      <c r="F2021" s="2">
        <v>1996</v>
      </c>
      <c r="G2021" s="2">
        <f t="shared" si="191"/>
        <v>311.14999999999998</v>
      </c>
      <c r="H2021" s="9">
        <v>789</v>
      </c>
      <c r="I2021" s="9">
        <v>772</v>
      </c>
      <c r="J2021" s="78">
        <v>793.42149532710289</v>
      </c>
      <c r="K2021" s="9">
        <f t="shared" si="186"/>
        <v>776.03807840571528</v>
      </c>
      <c r="L2021" s="9">
        <v>2000</v>
      </c>
      <c r="M2021" s="9">
        <v>2000</v>
      </c>
      <c r="N2021" s="9">
        <f t="shared" si="187"/>
        <v>0</v>
      </c>
      <c r="O2021" s="9">
        <f t="shared" si="188"/>
        <v>0</v>
      </c>
      <c r="P2021" s="9">
        <f t="shared" si="189"/>
        <v>0</v>
      </c>
    </row>
    <row r="2022" spans="5:16">
      <c r="E2022" s="2">
        <f t="shared" si="190"/>
        <v>273.14999999999998</v>
      </c>
      <c r="F2022" s="2">
        <v>1997</v>
      </c>
      <c r="G2022" s="2">
        <f t="shared" si="191"/>
        <v>311.14999999999998</v>
      </c>
      <c r="H2022" s="9">
        <v>789</v>
      </c>
      <c r="I2022" s="9">
        <v>772</v>
      </c>
      <c r="J2022" s="78">
        <v>793.42149532710289</v>
      </c>
      <c r="K2022" s="9">
        <f t="shared" si="186"/>
        <v>776.03830583812112</v>
      </c>
      <c r="L2022" s="9">
        <v>2000</v>
      </c>
      <c r="M2022" s="9">
        <v>2000</v>
      </c>
      <c r="N2022" s="9">
        <f t="shared" si="187"/>
        <v>0</v>
      </c>
      <c r="O2022" s="9">
        <f t="shared" si="188"/>
        <v>0</v>
      </c>
      <c r="P2022" s="9">
        <f t="shared" si="189"/>
        <v>0</v>
      </c>
    </row>
    <row r="2023" spans="5:16">
      <c r="E2023" s="2">
        <f t="shared" si="190"/>
        <v>273.14999999999998</v>
      </c>
      <c r="F2023" s="2">
        <v>1998</v>
      </c>
      <c r="G2023" s="2">
        <f t="shared" si="191"/>
        <v>311.14999999999998</v>
      </c>
      <c r="H2023" s="9">
        <v>789</v>
      </c>
      <c r="I2023" s="9">
        <v>772</v>
      </c>
      <c r="J2023" s="78">
        <v>793.42149532710289</v>
      </c>
      <c r="K2023" s="9">
        <f t="shared" si="186"/>
        <v>776.03853300087349</v>
      </c>
      <c r="L2023" s="9">
        <v>2000</v>
      </c>
      <c r="M2023" s="9">
        <v>2000</v>
      </c>
      <c r="N2023" s="9">
        <f t="shared" si="187"/>
        <v>0</v>
      </c>
      <c r="O2023" s="9">
        <f t="shared" si="188"/>
        <v>0</v>
      </c>
      <c r="P2023" s="9">
        <f t="shared" si="189"/>
        <v>0</v>
      </c>
    </row>
    <row r="2024" spans="5:16">
      <c r="E2024" s="2">
        <f t="shared" si="190"/>
        <v>273.14999999999998</v>
      </c>
      <c r="F2024" s="2">
        <v>1999</v>
      </c>
      <c r="G2024" s="2">
        <f t="shared" si="191"/>
        <v>311.14999999999998</v>
      </c>
      <c r="H2024" s="9">
        <v>789</v>
      </c>
      <c r="I2024" s="9">
        <v>772</v>
      </c>
      <c r="J2024" s="78">
        <v>793.42149532710289</v>
      </c>
      <c r="K2024" s="9">
        <f t="shared" si="186"/>
        <v>776.03875989445191</v>
      </c>
      <c r="L2024" s="9">
        <v>2000</v>
      </c>
      <c r="M2024" s="9">
        <v>2000</v>
      </c>
      <c r="N2024" s="9">
        <f t="shared" si="187"/>
        <v>0</v>
      </c>
      <c r="O2024" s="9">
        <f t="shared" si="188"/>
        <v>0</v>
      </c>
      <c r="P2024" s="9">
        <f t="shared" si="189"/>
        <v>0</v>
      </c>
    </row>
    <row r="2025" spans="5:16">
      <c r="E2025" s="2">
        <f t="shared" si="190"/>
        <v>273.14999999999998</v>
      </c>
      <c r="F2025" s="2">
        <v>2000</v>
      </c>
      <c r="G2025" s="2">
        <f t="shared" si="191"/>
        <v>311.14999999999998</v>
      </c>
      <c r="H2025" s="9">
        <v>789</v>
      </c>
      <c r="I2025" s="9">
        <v>772</v>
      </c>
      <c r="J2025" s="78">
        <v>793.42149532710289</v>
      </c>
      <c r="K2025" s="9">
        <f t="shared" si="186"/>
        <v>776.03898651933434</v>
      </c>
      <c r="L2025" s="9">
        <v>2000</v>
      </c>
      <c r="M2025" s="9">
        <v>2000</v>
      </c>
      <c r="N2025" s="9">
        <f t="shared" si="187"/>
        <v>0</v>
      </c>
      <c r="O2025" s="9">
        <f t="shared" si="188"/>
        <v>0</v>
      </c>
      <c r="P2025" s="9">
        <f t="shared" si="189"/>
        <v>0</v>
      </c>
    </row>
    <row r="2026" spans="5:16">
      <c r="E2026" s="2">
        <f t="shared" si="190"/>
        <v>273.14999999999998</v>
      </c>
      <c r="F2026" s="2">
        <v>2001</v>
      </c>
      <c r="G2026" s="2">
        <f t="shared" si="191"/>
        <v>311.14999999999998</v>
      </c>
      <c r="H2026" s="9">
        <v>789</v>
      </c>
      <c r="I2026" s="9">
        <v>772</v>
      </c>
      <c r="J2026" s="78">
        <v>793.42149532710289</v>
      </c>
      <c r="K2026" s="9">
        <f t="shared" si="186"/>
        <v>776.0392128759978</v>
      </c>
      <c r="L2026" s="9">
        <v>2000</v>
      </c>
      <c r="M2026" s="9">
        <v>2000</v>
      </c>
      <c r="N2026" s="9">
        <f t="shared" si="187"/>
        <v>0</v>
      </c>
      <c r="O2026" s="9">
        <f t="shared" si="188"/>
        <v>0</v>
      </c>
      <c r="P2026" s="9">
        <f t="shared" si="189"/>
        <v>0</v>
      </c>
    </row>
    <row r="2027" spans="5:16">
      <c r="E2027" s="2">
        <f t="shared" si="190"/>
        <v>273.14999999999998</v>
      </c>
      <c r="F2027" s="2">
        <v>2002</v>
      </c>
      <c r="G2027" s="2">
        <f t="shared" si="191"/>
        <v>311.14999999999998</v>
      </c>
      <c r="H2027" s="9">
        <v>789</v>
      </c>
      <c r="I2027" s="9">
        <v>772</v>
      </c>
      <c r="J2027" s="78">
        <v>793.42149532710289</v>
      </c>
      <c r="K2027" s="9">
        <f t="shared" si="186"/>
        <v>776.03943896491819</v>
      </c>
      <c r="L2027" s="9">
        <v>2000</v>
      </c>
      <c r="M2027" s="9">
        <v>2000</v>
      </c>
      <c r="N2027" s="9">
        <f t="shared" si="187"/>
        <v>0</v>
      </c>
      <c r="O2027" s="9">
        <f t="shared" si="188"/>
        <v>0</v>
      </c>
      <c r="P2027" s="9">
        <f t="shared" si="189"/>
        <v>0</v>
      </c>
    </row>
    <row r="2028" spans="5:16">
      <c r="E2028" s="2">
        <f t="shared" si="190"/>
        <v>273.14999999999998</v>
      </c>
      <c r="F2028" s="2">
        <v>2003</v>
      </c>
      <c r="G2028" s="2">
        <f t="shared" si="191"/>
        <v>311.14999999999998</v>
      </c>
      <c r="H2028" s="9">
        <v>789</v>
      </c>
      <c r="I2028" s="9">
        <v>772</v>
      </c>
      <c r="J2028" s="78">
        <v>793.42149532710289</v>
      </c>
      <c r="K2028" s="9">
        <f t="shared" si="186"/>
        <v>776.03966478657037</v>
      </c>
      <c r="L2028" s="9">
        <v>2000</v>
      </c>
      <c r="M2028" s="9">
        <v>2000</v>
      </c>
      <c r="N2028" s="9">
        <f t="shared" si="187"/>
        <v>0</v>
      </c>
      <c r="O2028" s="9">
        <f t="shared" si="188"/>
        <v>0</v>
      </c>
      <c r="P2028" s="9">
        <f t="shared" si="189"/>
        <v>0</v>
      </c>
    </row>
    <row r="2029" spans="5:16">
      <c r="E2029" s="2">
        <f t="shared" si="190"/>
        <v>273.14999999999998</v>
      </c>
      <c r="F2029" s="2">
        <v>2004</v>
      </c>
      <c r="G2029" s="2">
        <f t="shared" si="191"/>
        <v>311.14999999999998</v>
      </c>
      <c r="H2029" s="9">
        <v>789</v>
      </c>
      <c r="I2029" s="9">
        <v>772</v>
      </c>
      <c r="J2029" s="78">
        <v>793.42149532710289</v>
      </c>
      <c r="K2029" s="9">
        <f t="shared" si="186"/>
        <v>776.03989034142785</v>
      </c>
      <c r="L2029" s="9">
        <v>2000</v>
      </c>
      <c r="M2029" s="9">
        <v>2000</v>
      </c>
      <c r="N2029" s="9">
        <f t="shared" si="187"/>
        <v>0</v>
      </c>
      <c r="O2029" s="9">
        <f t="shared" si="188"/>
        <v>0</v>
      </c>
      <c r="P2029" s="9">
        <f t="shared" si="189"/>
        <v>0</v>
      </c>
    </row>
    <row r="2030" spans="5:16">
      <c r="E2030" s="2">
        <f t="shared" si="190"/>
        <v>273.14999999999998</v>
      </c>
      <c r="F2030" s="2">
        <v>2005</v>
      </c>
      <c r="G2030" s="2">
        <f t="shared" si="191"/>
        <v>311.14999999999998</v>
      </c>
      <c r="H2030" s="9">
        <v>789</v>
      </c>
      <c r="I2030" s="9">
        <v>772</v>
      </c>
      <c r="J2030" s="78">
        <v>793.42149532710289</v>
      </c>
      <c r="K2030" s="9">
        <f t="shared" si="186"/>
        <v>776.04011562996322</v>
      </c>
      <c r="L2030" s="9">
        <v>2000</v>
      </c>
      <c r="M2030" s="9">
        <v>2000</v>
      </c>
      <c r="N2030" s="9">
        <f t="shared" si="187"/>
        <v>0</v>
      </c>
      <c r="O2030" s="9">
        <f t="shared" si="188"/>
        <v>0</v>
      </c>
      <c r="P2030" s="9">
        <f t="shared" si="189"/>
        <v>0</v>
      </c>
    </row>
    <row r="2031" spans="5:16">
      <c r="E2031" s="2">
        <f t="shared" si="190"/>
        <v>273.14999999999998</v>
      </c>
      <c r="F2031" s="2">
        <v>2006</v>
      </c>
      <c r="G2031" s="2">
        <f t="shared" si="191"/>
        <v>311.14999999999998</v>
      </c>
      <c r="H2031" s="9">
        <v>789</v>
      </c>
      <c r="I2031" s="9">
        <v>772</v>
      </c>
      <c r="J2031" s="78">
        <v>793.42149532710289</v>
      </c>
      <c r="K2031" s="9">
        <f t="shared" si="186"/>
        <v>776.04034065264796</v>
      </c>
      <c r="L2031" s="9">
        <v>2000</v>
      </c>
      <c r="M2031" s="9">
        <v>2000</v>
      </c>
      <c r="N2031" s="9">
        <f t="shared" si="187"/>
        <v>0</v>
      </c>
      <c r="O2031" s="9">
        <f t="shared" si="188"/>
        <v>0</v>
      </c>
      <c r="P2031" s="9">
        <f t="shared" si="189"/>
        <v>0</v>
      </c>
    </row>
    <row r="2032" spans="5:16">
      <c r="E2032" s="2">
        <f t="shared" si="190"/>
        <v>273.14999999999998</v>
      </c>
      <c r="F2032" s="2">
        <v>2007</v>
      </c>
      <c r="G2032" s="2">
        <f t="shared" si="191"/>
        <v>311.14999999999998</v>
      </c>
      <c r="H2032" s="9">
        <v>789</v>
      </c>
      <c r="I2032" s="9">
        <v>772</v>
      </c>
      <c r="J2032" s="78">
        <v>793.42149532710289</v>
      </c>
      <c r="K2032" s="9">
        <f t="shared" si="186"/>
        <v>776.04056540995225</v>
      </c>
      <c r="L2032" s="9">
        <v>2000</v>
      </c>
      <c r="M2032" s="9">
        <v>2000</v>
      </c>
      <c r="N2032" s="9">
        <f t="shared" si="187"/>
        <v>0</v>
      </c>
      <c r="O2032" s="9">
        <f t="shared" si="188"/>
        <v>0</v>
      </c>
      <c r="P2032" s="9">
        <f t="shared" si="189"/>
        <v>0</v>
      </c>
    </row>
    <row r="2033" spans="5:16">
      <c r="E2033" s="2">
        <f t="shared" si="190"/>
        <v>273.14999999999998</v>
      </c>
      <c r="F2033" s="2">
        <v>2008</v>
      </c>
      <c r="G2033" s="2">
        <f t="shared" si="191"/>
        <v>311.14999999999998</v>
      </c>
      <c r="H2033" s="9">
        <v>789</v>
      </c>
      <c r="I2033" s="9">
        <v>772</v>
      </c>
      <c r="J2033" s="78">
        <v>793.42149532710289</v>
      </c>
      <c r="K2033" s="9">
        <f t="shared" si="186"/>
        <v>776.0407899023453</v>
      </c>
      <c r="L2033" s="9">
        <v>2000</v>
      </c>
      <c r="M2033" s="9">
        <v>2000</v>
      </c>
      <c r="N2033" s="9">
        <f t="shared" si="187"/>
        <v>0</v>
      </c>
      <c r="O2033" s="9">
        <f t="shared" si="188"/>
        <v>0</v>
      </c>
      <c r="P2033" s="9">
        <f t="shared" si="189"/>
        <v>0</v>
      </c>
    </row>
    <row r="2034" spans="5:16">
      <c r="E2034" s="2">
        <f t="shared" si="190"/>
        <v>273.14999999999998</v>
      </c>
      <c r="F2034" s="2">
        <v>2009</v>
      </c>
      <c r="G2034" s="2">
        <f t="shared" si="191"/>
        <v>311.14999999999998</v>
      </c>
      <c r="H2034" s="9">
        <v>789</v>
      </c>
      <c r="I2034" s="9">
        <v>772</v>
      </c>
      <c r="J2034" s="78">
        <v>793.42149532710289</v>
      </c>
      <c r="K2034" s="9">
        <f t="shared" si="186"/>
        <v>776.04101413029514</v>
      </c>
      <c r="L2034" s="9">
        <v>2000</v>
      </c>
      <c r="M2034" s="9">
        <v>2000</v>
      </c>
      <c r="N2034" s="9">
        <f t="shared" si="187"/>
        <v>0</v>
      </c>
      <c r="O2034" s="9">
        <f t="shared" si="188"/>
        <v>0</v>
      </c>
      <c r="P2034" s="9">
        <f t="shared" si="189"/>
        <v>0</v>
      </c>
    </row>
    <row r="2035" spans="5:16">
      <c r="E2035" s="2">
        <f t="shared" si="190"/>
        <v>273.14999999999998</v>
      </c>
      <c r="F2035" s="2">
        <v>2010</v>
      </c>
      <c r="G2035" s="2">
        <f t="shared" si="191"/>
        <v>311.14999999999998</v>
      </c>
      <c r="H2035" s="9">
        <v>789</v>
      </c>
      <c r="I2035" s="9">
        <v>772</v>
      </c>
      <c r="J2035" s="78">
        <v>793.42149532710289</v>
      </c>
      <c r="K2035" s="9">
        <f t="shared" si="186"/>
        <v>776.04123809426892</v>
      </c>
      <c r="L2035" s="9">
        <v>2000</v>
      </c>
      <c r="M2035" s="9">
        <v>2000</v>
      </c>
      <c r="N2035" s="9">
        <f t="shared" si="187"/>
        <v>0</v>
      </c>
      <c r="O2035" s="9">
        <f t="shared" si="188"/>
        <v>0</v>
      </c>
      <c r="P2035" s="9">
        <f t="shared" si="189"/>
        <v>0</v>
      </c>
    </row>
    <row r="2036" spans="5:16">
      <c r="E2036" s="2">
        <f t="shared" si="190"/>
        <v>273.14999999999998</v>
      </c>
      <c r="F2036" s="2">
        <v>2011</v>
      </c>
      <c r="G2036" s="2">
        <f t="shared" si="191"/>
        <v>311.14999999999998</v>
      </c>
      <c r="H2036" s="9">
        <v>789</v>
      </c>
      <c r="I2036" s="9">
        <v>772</v>
      </c>
      <c r="J2036" s="78">
        <v>793.42149532710289</v>
      </c>
      <c r="K2036" s="9">
        <f t="shared" si="186"/>
        <v>776.04146179473241</v>
      </c>
      <c r="L2036" s="9">
        <v>2000</v>
      </c>
      <c r="M2036" s="9">
        <v>2000</v>
      </c>
      <c r="N2036" s="9">
        <f t="shared" si="187"/>
        <v>0</v>
      </c>
      <c r="O2036" s="9">
        <f t="shared" si="188"/>
        <v>0</v>
      </c>
      <c r="P2036" s="9">
        <f t="shared" si="189"/>
        <v>0</v>
      </c>
    </row>
    <row r="2037" spans="5:16">
      <c r="E2037" s="2">
        <f t="shared" si="190"/>
        <v>273.14999999999998</v>
      </c>
      <c r="F2037" s="2">
        <v>2012</v>
      </c>
      <c r="G2037" s="2">
        <f t="shared" si="191"/>
        <v>311.14999999999998</v>
      </c>
      <c r="H2037" s="9">
        <v>789</v>
      </c>
      <c r="I2037" s="9">
        <v>772</v>
      </c>
      <c r="J2037" s="78">
        <v>793.42149532710289</v>
      </c>
      <c r="K2037" s="9">
        <f t="shared" si="186"/>
        <v>776.04168523215037</v>
      </c>
      <c r="L2037" s="9">
        <v>2000</v>
      </c>
      <c r="M2037" s="9">
        <v>2000</v>
      </c>
      <c r="N2037" s="9">
        <f t="shared" si="187"/>
        <v>0</v>
      </c>
      <c r="O2037" s="9">
        <f t="shared" si="188"/>
        <v>0</v>
      </c>
      <c r="P2037" s="9">
        <f t="shared" si="189"/>
        <v>0</v>
      </c>
    </row>
    <row r="2038" spans="5:16">
      <c r="E2038" s="2">
        <f t="shared" si="190"/>
        <v>273.14999999999998</v>
      </c>
      <c r="F2038" s="2">
        <v>2013</v>
      </c>
      <c r="G2038" s="2">
        <f t="shared" si="191"/>
        <v>311.14999999999998</v>
      </c>
      <c r="H2038" s="9">
        <v>789</v>
      </c>
      <c r="I2038" s="9">
        <v>772</v>
      </c>
      <c r="J2038" s="78">
        <v>793.42149532710289</v>
      </c>
      <c r="K2038" s="9">
        <f t="shared" si="186"/>
        <v>776.04190840698652</v>
      </c>
      <c r="L2038" s="9">
        <v>2000</v>
      </c>
      <c r="M2038" s="9">
        <v>2000</v>
      </c>
      <c r="N2038" s="9">
        <f t="shared" si="187"/>
        <v>0</v>
      </c>
      <c r="O2038" s="9">
        <f t="shared" si="188"/>
        <v>0</v>
      </c>
      <c r="P2038" s="9">
        <f t="shared" si="189"/>
        <v>0</v>
      </c>
    </row>
    <row r="2039" spans="5:16">
      <c r="E2039" s="2">
        <f t="shared" si="190"/>
        <v>273.14999999999998</v>
      </c>
      <c r="F2039" s="2">
        <v>2014</v>
      </c>
      <c r="G2039" s="2">
        <f t="shared" si="191"/>
        <v>311.14999999999998</v>
      </c>
      <c r="H2039" s="9">
        <v>789</v>
      </c>
      <c r="I2039" s="9">
        <v>772</v>
      </c>
      <c r="J2039" s="78">
        <v>793.42149532710289</v>
      </c>
      <c r="K2039" s="9">
        <f t="shared" si="186"/>
        <v>776.04213131970357</v>
      </c>
      <c r="L2039" s="9">
        <v>2000</v>
      </c>
      <c r="M2039" s="9">
        <v>2000</v>
      </c>
      <c r="N2039" s="9">
        <f t="shared" si="187"/>
        <v>0</v>
      </c>
      <c r="O2039" s="9">
        <f t="shared" si="188"/>
        <v>0</v>
      </c>
      <c r="P2039" s="9">
        <f t="shared" si="189"/>
        <v>0</v>
      </c>
    </row>
    <row r="2040" spans="5:16">
      <c r="E2040" s="2">
        <f t="shared" si="190"/>
        <v>273.14999999999998</v>
      </c>
      <c r="F2040" s="2">
        <v>2015</v>
      </c>
      <c r="G2040" s="2">
        <f t="shared" si="191"/>
        <v>311.14999999999998</v>
      </c>
      <c r="H2040" s="9">
        <v>789</v>
      </c>
      <c r="I2040" s="9">
        <v>772</v>
      </c>
      <c r="J2040" s="78">
        <v>793.42149532710289</v>
      </c>
      <c r="K2040" s="9">
        <f t="shared" si="186"/>
        <v>776.04235397076286</v>
      </c>
      <c r="L2040" s="9">
        <v>2000</v>
      </c>
      <c r="M2040" s="9">
        <v>2000</v>
      </c>
      <c r="N2040" s="9">
        <f t="shared" si="187"/>
        <v>0</v>
      </c>
      <c r="O2040" s="9">
        <f t="shared" si="188"/>
        <v>0</v>
      </c>
      <c r="P2040" s="9">
        <f t="shared" si="189"/>
        <v>0</v>
      </c>
    </row>
    <row r="2041" spans="5:16">
      <c r="E2041" s="2">
        <f t="shared" si="190"/>
        <v>273.14999999999998</v>
      </c>
      <c r="F2041" s="2">
        <v>2016</v>
      </c>
      <c r="G2041" s="2">
        <f t="shared" si="191"/>
        <v>311.14999999999998</v>
      </c>
      <c r="H2041" s="9">
        <v>789</v>
      </c>
      <c r="I2041" s="9">
        <v>772</v>
      </c>
      <c r="J2041" s="78">
        <v>793.42149532710289</v>
      </c>
      <c r="K2041" s="9">
        <f t="shared" si="186"/>
        <v>776.04257636062493</v>
      </c>
      <c r="L2041" s="9">
        <v>2000</v>
      </c>
      <c r="M2041" s="9">
        <v>2000</v>
      </c>
      <c r="N2041" s="9">
        <f t="shared" si="187"/>
        <v>0</v>
      </c>
      <c r="O2041" s="9">
        <f t="shared" si="188"/>
        <v>0</v>
      </c>
      <c r="P2041" s="9">
        <f t="shared" si="189"/>
        <v>0</v>
      </c>
    </row>
    <row r="2042" spans="5:16">
      <c r="E2042" s="2">
        <f t="shared" si="190"/>
        <v>273.14999999999998</v>
      </c>
      <c r="F2042" s="2">
        <v>2017</v>
      </c>
      <c r="G2042" s="2">
        <f t="shared" si="191"/>
        <v>311.14999999999998</v>
      </c>
      <c r="H2042" s="9">
        <v>789</v>
      </c>
      <c r="I2042" s="9">
        <v>772</v>
      </c>
      <c r="J2042" s="78">
        <v>793.42149532710289</v>
      </c>
      <c r="K2042" s="9">
        <f t="shared" ref="K2042:K2105" si="192">J2042+((I2042-H2042)*((E2042-F2042)/(G2042-F2042)))</f>
        <v>776.04279848974909</v>
      </c>
      <c r="L2042" s="9">
        <v>2000</v>
      </c>
      <c r="M2042" s="9">
        <v>2000</v>
      </c>
      <c r="N2042" s="9">
        <f t="shared" ref="N2042:N2105" si="193">C2042*(SQRT(K2042/I2042))*(H2042/J2042)*(L2042/M2042)</f>
        <v>0</v>
      </c>
      <c r="O2042" s="9">
        <f t="shared" ref="O2042:O2105" si="194">N2042*J2042/24</f>
        <v>0</v>
      </c>
      <c r="P2042" s="9">
        <f t="shared" ref="P2042:P2105" si="195">N2042/159</f>
        <v>0</v>
      </c>
    </row>
    <row r="2043" spans="5:16">
      <c r="E2043" s="2">
        <f t="shared" si="190"/>
        <v>273.14999999999998</v>
      </c>
      <c r="F2043" s="2">
        <v>2018</v>
      </c>
      <c r="G2043" s="2">
        <f t="shared" si="191"/>
        <v>311.14999999999998</v>
      </c>
      <c r="H2043" s="9">
        <v>789</v>
      </c>
      <c r="I2043" s="9">
        <v>772</v>
      </c>
      <c r="J2043" s="78">
        <v>793.42149532710289</v>
      </c>
      <c r="K2043" s="9">
        <f t="shared" si="192"/>
        <v>776.04302035859359</v>
      </c>
      <c r="L2043" s="9">
        <v>2000</v>
      </c>
      <c r="M2043" s="9">
        <v>2000</v>
      </c>
      <c r="N2043" s="9">
        <f t="shared" si="193"/>
        <v>0</v>
      </c>
      <c r="O2043" s="9">
        <f t="shared" si="194"/>
        <v>0</v>
      </c>
      <c r="P2043" s="9">
        <f t="shared" si="195"/>
        <v>0</v>
      </c>
    </row>
    <row r="2044" spans="5:16">
      <c r="E2044" s="2">
        <f t="shared" si="190"/>
        <v>273.14999999999998</v>
      </c>
      <c r="F2044" s="2">
        <v>2019</v>
      </c>
      <c r="G2044" s="2">
        <f t="shared" si="191"/>
        <v>311.14999999999998</v>
      </c>
      <c r="H2044" s="9">
        <v>789</v>
      </c>
      <c r="I2044" s="9">
        <v>772</v>
      </c>
      <c r="J2044" s="78">
        <v>793.42149532710289</v>
      </c>
      <c r="K2044" s="9">
        <f t="shared" si="192"/>
        <v>776.04324196761581</v>
      </c>
      <c r="L2044" s="9">
        <v>2000</v>
      </c>
      <c r="M2044" s="9">
        <v>2000</v>
      </c>
      <c r="N2044" s="9">
        <f t="shared" si="193"/>
        <v>0</v>
      </c>
      <c r="O2044" s="9">
        <f t="shared" si="194"/>
        <v>0</v>
      </c>
      <c r="P2044" s="9">
        <f t="shared" si="195"/>
        <v>0</v>
      </c>
    </row>
    <row r="2045" spans="5:16">
      <c r="E2045" s="2">
        <f t="shared" si="190"/>
        <v>273.14999999999998</v>
      </c>
      <c r="F2045" s="2">
        <v>2020</v>
      </c>
      <c r="G2045" s="2">
        <f t="shared" si="191"/>
        <v>311.14999999999998</v>
      </c>
      <c r="H2045" s="9">
        <v>789</v>
      </c>
      <c r="I2045" s="9">
        <v>772</v>
      </c>
      <c r="J2045" s="78">
        <v>793.42149532710289</v>
      </c>
      <c r="K2045" s="9">
        <f t="shared" si="192"/>
        <v>776.04346331727174</v>
      </c>
      <c r="L2045" s="9">
        <v>2000</v>
      </c>
      <c r="M2045" s="9">
        <v>2000</v>
      </c>
      <c r="N2045" s="9">
        <f t="shared" si="193"/>
        <v>0</v>
      </c>
      <c r="O2045" s="9">
        <f t="shared" si="194"/>
        <v>0</v>
      </c>
      <c r="P2045" s="9">
        <f t="shared" si="195"/>
        <v>0</v>
      </c>
    </row>
    <row r="2046" spans="5:16">
      <c r="E2046" s="2">
        <f t="shared" si="190"/>
        <v>273.14999999999998</v>
      </c>
      <c r="F2046" s="2">
        <v>2021</v>
      </c>
      <c r="G2046" s="2">
        <f t="shared" si="191"/>
        <v>311.14999999999998</v>
      </c>
      <c r="H2046" s="9">
        <v>789</v>
      </c>
      <c r="I2046" s="9">
        <v>772</v>
      </c>
      <c r="J2046" s="78">
        <v>793.42149532710289</v>
      </c>
      <c r="K2046" s="9">
        <f t="shared" si="192"/>
        <v>776.04368440801636</v>
      </c>
      <c r="L2046" s="9">
        <v>2000</v>
      </c>
      <c r="M2046" s="9">
        <v>2000</v>
      </c>
      <c r="N2046" s="9">
        <f t="shared" si="193"/>
        <v>0</v>
      </c>
      <c r="O2046" s="9">
        <f t="shared" si="194"/>
        <v>0</v>
      </c>
      <c r="P2046" s="9">
        <f t="shared" si="195"/>
        <v>0</v>
      </c>
    </row>
    <row r="2047" spans="5:16">
      <c r="E2047" s="2">
        <f t="shared" si="190"/>
        <v>273.14999999999998</v>
      </c>
      <c r="F2047" s="2">
        <v>2022</v>
      </c>
      <c r="G2047" s="2">
        <f t="shared" si="191"/>
        <v>311.14999999999998</v>
      </c>
      <c r="H2047" s="9">
        <v>789</v>
      </c>
      <c r="I2047" s="9">
        <v>772</v>
      </c>
      <c r="J2047" s="78">
        <v>793.42149532710289</v>
      </c>
      <c r="K2047" s="9">
        <f t="shared" si="192"/>
        <v>776.04390524030396</v>
      </c>
      <c r="L2047" s="9">
        <v>2000</v>
      </c>
      <c r="M2047" s="9">
        <v>2000</v>
      </c>
      <c r="N2047" s="9">
        <f t="shared" si="193"/>
        <v>0</v>
      </c>
      <c r="O2047" s="9">
        <f t="shared" si="194"/>
        <v>0</v>
      </c>
      <c r="P2047" s="9">
        <f t="shared" si="195"/>
        <v>0</v>
      </c>
    </row>
    <row r="2048" spans="5:16">
      <c r="E2048" s="2">
        <f t="shared" si="190"/>
        <v>273.14999999999998</v>
      </c>
      <c r="F2048" s="2">
        <v>2023</v>
      </c>
      <c r="G2048" s="2">
        <f t="shared" si="191"/>
        <v>311.14999999999998</v>
      </c>
      <c r="H2048" s="9">
        <v>789</v>
      </c>
      <c r="I2048" s="9">
        <v>772</v>
      </c>
      <c r="J2048" s="78">
        <v>793.42149532710289</v>
      </c>
      <c r="K2048" s="9">
        <f t="shared" si="192"/>
        <v>776.04412581458723</v>
      </c>
      <c r="L2048" s="9">
        <v>2000</v>
      </c>
      <c r="M2048" s="9">
        <v>2000</v>
      </c>
      <c r="N2048" s="9">
        <f t="shared" si="193"/>
        <v>0</v>
      </c>
      <c r="O2048" s="9">
        <f t="shared" si="194"/>
        <v>0</v>
      </c>
      <c r="P2048" s="9">
        <f t="shared" si="195"/>
        <v>0</v>
      </c>
    </row>
    <row r="2049" spans="5:16">
      <c r="E2049" s="2">
        <f t="shared" si="190"/>
        <v>273.14999999999998</v>
      </c>
      <c r="F2049" s="2">
        <v>2024</v>
      </c>
      <c r="G2049" s="2">
        <f t="shared" si="191"/>
        <v>311.14999999999998</v>
      </c>
      <c r="H2049" s="9">
        <v>789</v>
      </c>
      <c r="I2049" s="9">
        <v>772</v>
      </c>
      <c r="J2049" s="78">
        <v>793.42149532710289</v>
      </c>
      <c r="K2049" s="9">
        <f t="shared" si="192"/>
        <v>776.04434613131809</v>
      </c>
      <c r="L2049" s="9">
        <v>2000</v>
      </c>
      <c r="M2049" s="9">
        <v>2000</v>
      </c>
      <c r="N2049" s="9">
        <f t="shared" si="193"/>
        <v>0</v>
      </c>
      <c r="O2049" s="9">
        <f t="shared" si="194"/>
        <v>0</v>
      </c>
      <c r="P2049" s="9">
        <f t="shared" si="195"/>
        <v>0</v>
      </c>
    </row>
    <row r="2050" spans="5:16">
      <c r="E2050" s="2">
        <f t="shared" si="190"/>
        <v>273.14999999999998</v>
      </c>
      <c r="F2050" s="2">
        <v>2025</v>
      </c>
      <c r="G2050" s="2">
        <f t="shared" si="191"/>
        <v>311.14999999999998</v>
      </c>
      <c r="H2050" s="9">
        <v>789</v>
      </c>
      <c r="I2050" s="9">
        <v>772</v>
      </c>
      <c r="J2050" s="78">
        <v>793.42149532710289</v>
      </c>
      <c r="K2050" s="9">
        <f t="shared" si="192"/>
        <v>776.04456619094742</v>
      </c>
      <c r="L2050" s="9">
        <v>2000</v>
      </c>
      <c r="M2050" s="9">
        <v>2000</v>
      </c>
      <c r="N2050" s="9">
        <f t="shared" si="193"/>
        <v>0</v>
      </c>
      <c r="O2050" s="9">
        <f t="shared" si="194"/>
        <v>0</v>
      </c>
      <c r="P2050" s="9">
        <f t="shared" si="195"/>
        <v>0</v>
      </c>
    </row>
    <row r="2051" spans="5:16">
      <c r="E2051" s="2">
        <f t="shared" si="190"/>
        <v>273.14999999999998</v>
      </c>
      <c r="F2051" s="2">
        <v>2026</v>
      </c>
      <c r="G2051" s="2">
        <f t="shared" si="191"/>
        <v>311.14999999999998</v>
      </c>
      <c r="H2051" s="9">
        <v>789</v>
      </c>
      <c r="I2051" s="9">
        <v>772</v>
      </c>
      <c r="J2051" s="78">
        <v>793.42149532710289</v>
      </c>
      <c r="K2051" s="9">
        <f t="shared" si="192"/>
        <v>776.04478599392507</v>
      </c>
      <c r="L2051" s="9">
        <v>2000</v>
      </c>
      <c r="M2051" s="9">
        <v>2000</v>
      </c>
      <c r="N2051" s="9">
        <f t="shared" si="193"/>
        <v>0</v>
      </c>
      <c r="O2051" s="9">
        <f t="shared" si="194"/>
        <v>0</v>
      </c>
      <c r="P2051" s="9">
        <f t="shared" si="195"/>
        <v>0</v>
      </c>
    </row>
    <row r="2052" spans="5:16">
      <c r="E2052" s="2">
        <f t="shared" si="190"/>
        <v>273.14999999999998</v>
      </c>
      <c r="F2052" s="2">
        <v>2027</v>
      </c>
      <c r="G2052" s="2">
        <f t="shared" si="191"/>
        <v>311.14999999999998</v>
      </c>
      <c r="H2052" s="9">
        <v>789</v>
      </c>
      <c r="I2052" s="9">
        <v>772</v>
      </c>
      <c r="J2052" s="78">
        <v>793.42149532710289</v>
      </c>
      <c r="K2052" s="9">
        <f t="shared" si="192"/>
        <v>776.04500554069966</v>
      </c>
      <c r="L2052" s="9">
        <v>2000</v>
      </c>
      <c r="M2052" s="9">
        <v>2000</v>
      </c>
      <c r="N2052" s="9">
        <f t="shared" si="193"/>
        <v>0</v>
      </c>
      <c r="O2052" s="9">
        <f t="shared" si="194"/>
        <v>0</v>
      </c>
      <c r="P2052" s="9">
        <f t="shared" si="195"/>
        <v>0</v>
      </c>
    </row>
    <row r="2053" spans="5:16">
      <c r="E2053" s="2">
        <f t="shared" si="190"/>
        <v>273.14999999999998</v>
      </c>
      <c r="F2053" s="2">
        <v>2028</v>
      </c>
      <c r="G2053" s="2">
        <f t="shared" si="191"/>
        <v>311.14999999999998</v>
      </c>
      <c r="H2053" s="9">
        <v>789</v>
      </c>
      <c r="I2053" s="9">
        <v>772</v>
      </c>
      <c r="J2053" s="78">
        <v>793.42149532710289</v>
      </c>
      <c r="K2053" s="9">
        <f t="shared" si="192"/>
        <v>776.04522483171888</v>
      </c>
      <c r="L2053" s="9">
        <v>2000</v>
      </c>
      <c r="M2053" s="9">
        <v>2000</v>
      </c>
      <c r="N2053" s="9">
        <f t="shared" si="193"/>
        <v>0</v>
      </c>
      <c r="O2053" s="9">
        <f t="shared" si="194"/>
        <v>0</v>
      </c>
      <c r="P2053" s="9">
        <f t="shared" si="195"/>
        <v>0</v>
      </c>
    </row>
    <row r="2054" spans="5:16">
      <c r="E2054" s="2">
        <f t="shared" si="190"/>
        <v>273.14999999999998</v>
      </c>
      <c r="F2054" s="2">
        <v>2029</v>
      </c>
      <c r="G2054" s="2">
        <f t="shared" si="191"/>
        <v>311.14999999999998</v>
      </c>
      <c r="H2054" s="9">
        <v>789</v>
      </c>
      <c r="I2054" s="9">
        <v>772</v>
      </c>
      <c r="J2054" s="78">
        <v>793.42149532710289</v>
      </c>
      <c r="K2054" s="9">
        <f t="shared" si="192"/>
        <v>776.04544386742941</v>
      </c>
      <c r="L2054" s="9">
        <v>2000</v>
      </c>
      <c r="M2054" s="9">
        <v>2000</v>
      </c>
      <c r="N2054" s="9">
        <f t="shared" si="193"/>
        <v>0</v>
      </c>
      <c r="O2054" s="9">
        <f t="shared" si="194"/>
        <v>0</v>
      </c>
      <c r="P2054" s="9">
        <f t="shared" si="195"/>
        <v>0</v>
      </c>
    </row>
    <row r="2055" spans="5:16">
      <c r="E2055" s="2">
        <f t="shared" si="190"/>
        <v>273.14999999999998</v>
      </c>
      <c r="F2055" s="2">
        <v>2030</v>
      </c>
      <c r="G2055" s="2">
        <f t="shared" si="191"/>
        <v>311.14999999999998</v>
      </c>
      <c r="H2055" s="9">
        <v>789</v>
      </c>
      <c r="I2055" s="9">
        <v>772</v>
      </c>
      <c r="J2055" s="78">
        <v>793.42149532710289</v>
      </c>
      <c r="K2055" s="9">
        <f t="shared" si="192"/>
        <v>776.0456626482769</v>
      </c>
      <c r="L2055" s="9">
        <v>2000</v>
      </c>
      <c r="M2055" s="9">
        <v>2000</v>
      </c>
      <c r="N2055" s="9">
        <f t="shared" si="193"/>
        <v>0</v>
      </c>
      <c r="O2055" s="9">
        <f t="shared" si="194"/>
        <v>0</v>
      </c>
      <c r="P2055" s="9">
        <f t="shared" si="195"/>
        <v>0</v>
      </c>
    </row>
    <row r="2056" spans="5:16">
      <c r="E2056" s="2">
        <f t="shared" si="190"/>
        <v>273.14999999999998</v>
      </c>
      <c r="F2056" s="2">
        <v>2031</v>
      </c>
      <c r="G2056" s="2">
        <f t="shared" si="191"/>
        <v>311.14999999999998</v>
      </c>
      <c r="H2056" s="9">
        <v>789</v>
      </c>
      <c r="I2056" s="9">
        <v>772</v>
      </c>
      <c r="J2056" s="78">
        <v>793.42149532710289</v>
      </c>
      <c r="K2056" s="9">
        <f t="shared" si="192"/>
        <v>776.04588117470587</v>
      </c>
      <c r="L2056" s="9">
        <v>2000</v>
      </c>
      <c r="M2056" s="9">
        <v>2000</v>
      </c>
      <c r="N2056" s="9">
        <f t="shared" si="193"/>
        <v>0</v>
      </c>
      <c r="O2056" s="9">
        <f t="shared" si="194"/>
        <v>0</v>
      </c>
      <c r="P2056" s="9">
        <f t="shared" si="195"/>
        <v>0</v>
      </c>
    </row>
    <row r="2057" spans="5:16">
      <c r="E2057" s="2">
        <f t="shared" ref="E2057:E2120" si="196">D2057+273.15</f>
        <v>273.14999999999998</v>
      </c>
      <c r="F2057" s="2">
        <v>2032</v>
      </c>
      <c r="G2057" s="2">
        <f t="shared" ref="G2057:G2120" si="197">38+273.15</f>
        <v>311.14999999999998</v>
      </c>
      <c r="H2057" s="9">
        <v>789</v>
      </c>
      <c r="I2057" s="9">
        <v>772</v>
      </c>
      <c r="J2057" s="78">
        <v>793.42149532710289</v>
      </c>
      <c r="K2057" s="9">
        <f t="shared" si="192"/>
        <v>776.0460994471598</v>
      </c>
      <c r="L2057" s="9">
        <v>2000</v>
      </c>
      <c r="M2057" s="9">
        <v>2000</v>
      </c>
      <c r="N2057" s="9">
        <f t="shared" si="193"/>
        <v>0</v>
      </c>
      <c r="O2057" s="9">
        <f t="shared" si="194"/>
        <v>0</v>
      </c>
      <c r="P2057" s="9">
        <f t="shared" si="195"/>
        <v>0</v>
      </c>
    </row>
    <row r="2058" spans="5:16">
      <c r="E2058" s="2">
        <f t="shared" si="196"/>
        <v>273.14999999999998</v>
      </c>
      <c r="F2058" s="2">
        <v>2033</v>
      </c>
      <c r="G2058" s="2">
        <f t="shared" si="197"/>
        <v>311.14999999999998</v>
      </c>
      <c r="H2058" s="9">
        <v>789</v>
      </c>
      <c r="I2058" s="9">
        <v>772</v>
      </c>
      <c r="J2058" s="78">
        <v>793.42149532710289</v>
      </c>
      <c r="K2058" s="9">
        <f t="shared" si="192"/>
        <v>776.04631746608129</v>
      </c>
      <c r="L2058" s="9">
        <v>2000</v>
      </c>
      <c r="M2058" s="9">
        <v>2000</v>
      </c>
      <c r="N2058" s="9">
        <f t="shared" si="193"/>
        <v>0</v>
      </c>
      <c r="O2058" s="9">
        <f t="shared" si="194"/>
        <v>0</v>
      </c>
      <c r="P2058" s="9">
        <f t="shared" si="195"/>
        <v>0</v>
      </c>
    </row>
    <row r="2059" spans="5:16">
      <c r="E2059" s="2">
        <f t="shared" si="196"/>
        <v>273.14999999999998</v>
      </c>
      <c r="F2059" s="2">
        <v>2034</v>
      </c>
      <c r="G2059" s="2">
        <f t="shared" si="197"/>
        <v>311.14999999999998</v>
      </c>
      <c r="H2059" s="9">
        <v>789</v>
      </c>
      <c r="I2059" s="9">
        <v>772</v>
      </c>
      <c r="J2059" s="78">
        <v>793.42149532710289</v>
      </c>
      <c r="K2059" s="9">
        <f t="shared" si="192"/>
        <v>776.04653523191178</v>
      </c>
      <c r="L2059" s="9">
        <v>2000</v>
      </c>
      <c r="M2059" s="9">
        <v>2000</v>
      </c>
      <c r="N2059" s="9">
        <f t="shared" si="193"/>
        <v>0</v>
      </c>
      <c r="O2059" s="9">
        <f t="shared" si="194"/>
        <v>0</v>
      </c>
      <c r="P2059" s="9">
        <f t="shared" si="195"/>
        <v>0</v>
      </c>
    </row>
    <row r="2060" spans="5:16">
      <c r="E2060" s="2">
        <f t="shared" si="196"/>
        <v>273.14999999999998</v>
      </c>
      <c r="F2060" s="2">
        <v>2035</v>
      </c>
      <c r="G2060" s="2">
        <f t="shared" si="197"/>
        <v>311.14999999999998</v>
      </c>
      <c r="H2060" s="9">
        <v>789</v>
      </c>
      <c r="I2060" s="9">
        <v>772</v>
      </c>
      <c r="J2060" s="78">
        <v>793.42149532710289</v>
      </c>
      <c r="K2060" s="9">
        <f t="shared" si="192"/>
        <v>776.04675274509168</v>
      </c>
      <c r="L2060" s="9">
        <v>2000</v>
      </c>
      <c r="M2060" s="9">
        <v>2000</v>
      </c>
      <c r="N2060" s="9">
        <f t="shared" si="193"/>
        <v>0</v>
      </c>
      <c r="O2060" s="9">
        <f t="shared" si="194"/>
        <v>0</v>
      </c>
      <c r="P2060" s="9">
        <f t="shared" si="195"/>
        <v>0</v>
      </c>
    </row>
    <row r="2061" spans="5:16">
      <c r="E2061" s="2">
        <f t="shared" si="196"/>
        <v>273.14999999999998</v>
      </c>
      <c r="F2061" s="2">
        <v>2036</v>
      </c>
      <c r="G2061" s="2">
        <f t="shared" si="197"/>
        <v>311.14999999999998</v>
      </c>
      <c r="H2061" s="9">
        <v>789</v>
      </c>
      <c r="I2061" s="9">
        <v>772</v>
      </c>
      <c r="J2061" s="78">
        <v>793.42149532710289</v>
      </c>
      <c r="K2061" s="9">
        <f t="shared" si="192"/>
        <v>776.04697000606052</v>
      </c>
      <c r="L2061" s="9">
        <v>2000</v>
      </c>
      <c r="M2061" s="9">
        <v>2000</v>
      </c>
      <c r="N2061" s="9">
        <f t="shared" si="193"/>
        <v>0</v>
      </c>
      <c r="O2061" s="9">
        <f t="shared" si="194"/>
        <v>0</v>
      </c>
      <c r="P2061" s="9">
        <f t="shared" si="195"/>
        <v>0</v>
      </c>
    </row>
    <row r="2062" spans="5:16">
      <c r="E2062" s="2">
        <f t="shared" si="196"/>
        <v>273.14999999999998</v>
      </c>
      <c r="F2062" s="2">
        <v>2037</v>
      </c>
      <c r="G2062" s="2">
        <f t="shared" si="197"/>
        <v>311.14999999999998</v>
      </c>
      <c r="H2062" s="9">
        <v>789</v>
      </c>
      <c r="I2062" s="9">
        <v>772</v>
      </c>
      <c r="J2062" s="78">
        <v>793.42149532710289</v>
      </c>
      <c r="K2062" s="9">
        <f t="shared" si="192"/>
        <v>776.04718701525655</v>
      </c>
      <c r="L2062" s="9">
        <v>2000</v>
      </c>
      <c r="M2062" s="9">
        <v>2000</v>
      </c>
      <c r="N2062" s="9">
        <f t="shared" si="193"/>
        <v>0</v>
      </c>
      <c r="O2062" s="9">
        <f t="shared" si="194"/>
        <v>0</v>
      </c>
      <c r="P2062" s="9">
        <f t="shared" si="195"/>
        <v>0</v>
      </c>
    </row>
    <row r="2063" spans="5:16">
      <c r="E2063" s="2">
        <f t="shared" si="196"/>
        <v>273.14999999999998</v>
      </c>
      <c r="F2063" s="2">
        <v>2038</v>
      </c>
      <c r="G2063" s="2">
        <f t="shared" si="197"/>
        <v>311.14999999999998</v>
      </c>
      <c r="H2063" s="9">
        <v>789</v>
      </c>
      <c r="I2063" s="9">
        <v>772</v>
      </c>
      <c r="J2063" s="78">
        <v>793.42149532710289</v>
      </c>
      <c r="K2063" s="9">
        <f t="shared" si="192"/>
        <v>776.04740377311737</v>
      </c>
      <c r="L2063" s="9">
        <v>2000</v>
      </c>
      <c r="M2063" s="9">
        <v>2000</v>
      </c>
      <c r="N2063" s="9">
        <f t="shared" si="193"/>
        <v>0</v>
      </c>
      <c r="O2063" s="9">
        <f t="shared" si="194"/>
        <v>0</v>
      </c>
      <c r="P2063" s="9">
        <f t="shared" si="195"/>
        <v>0</v>
      </c>
    </row>
    <row r="2064" spans="5:16">
      <c r="E2064" s="2">
        <f t="shared" si="196"/>
        <v>273.14999999999998</v>
      </c>
      <c r="F2064" s="2">
        <v>2039</v>
      </c>
      <c r="G2064" s="2">
        <f t="shared" si="197"/>
        <v>311.14999999999998</v>
      </c>
      <c r="H2064" s="9">
        <v>789</v>
      </c>
      <c r="I2064" s="9">
        <v>772</v>
      </c>
      <c r="J2064" s="78">
        <v>793.42149532710289</v>
      </c>
      <c r="K2064" s="9">
        <f t="shared" si="192"/>
        <v>776.04762028007917</v>
      </c>
      <c r="L2064" s="9">
        <v>2000</v>
      </c>
      <c r="M2064" s="9">
        <v>2000</v>
      </c>
      <c r="N2064" s="9">
        <f t="shared" si="193"/>
        <v>0</v>
      </c>
      <c r="O2064" s="9">
        <f t="shared" si="194"/>
        <v>0</v>
      </c>
      <c r="P2064" s="9">
        <f t="shared" si="195"/>
        <v>0</v>
      </c>
    </row>
    <row r="2065" spans="5:16">
      <c r="E2065" s="2">
        <f t="shared" si="196"/>
        <v>273.14999999999998</v>
      </c>
      <c r="F2065" s="2">
        <v>2040</v>
      </c>
      <c r="G2065" s="2">
        <f t="shared" si="197"/>
        <v>311.14999999999998</v>
      </c>
      <c r="H2065" s="9">
        <v>789</v>
      </c>
      <c r="I2065" s="9">
        <v>772</v>
      </c>
      <c r="J2065" s="78">
        <v>793.42149532710289</v>
      </c>
      <c r="K2065" s="9">
        <f t="shared" si="192"/>
        <v>776.04783653657739</v>
      </c>
      <c r="L2065" s="9">
        <v>2000</v>
      </c>
      <c r="M2065" s="9">
        <v>2000</v>
      </c>
      <c r="N2065" s="9">
        <f t="shared" si="193"/>
        <v>0</v>
      </c>
      <c r="O2065" s="9">
        <f t="shared" si="194"/>
        <v>0</v>
      </c>
      <c r="P2065" s="9">
        <f t="shared" si="195"/>
        <v>0</v>
      </c>
    </row>
    <row r="2066" spans="5:16">
      <c r="E2066" s="2">
        <f t="shared" si="196"/>
        <v>273.14999999999998</v>
      </c>
      <c r="F2066" s="2">
        <v>2041</v>
      </c>
      <c r="G2066" s="2">
        <f t="shared" si="197"/>
        <v>311.14999999999998</v>
      </c>
      <c r="H2066" s="9">
        <v>789</v>
      </c>
      <c r="I2066" s="9">
        <v>772</v>
      </c>
      <c r="J2066" s="78">
        <v>793.42149532710289</v>
      </c>
      <c r="K2066" s="9">
        <f t="shared" si="192"/>
        <v>776.04805254304642</v>
      </c>
      <c r="L2066" s="9">
        <v>2000</v>
      </c>
      <c r="M2066" s="9">
        <v>2000</v>
      </c>
      <c r="N2066" s="9">
        <f t="shared" si="193"/>
        <v>0</v>
      </c>
      <c r="O2066" s="9">
        <f t="shared" si="194"/>
        <v>0</v>
      </c>
      <c r="P2066" s="9">
        <f t="shared" si="195"/>
        <v>0</v>
      </c>
    </row>
    <row r="2067" spans="5:16">
      <c r="E2067" s="2">
        <f t="shared" si="196"/>
        <v>273.14999999999998</v>
      </c>
      <c r="F2067" s="2">
        <v>2042</v>
      </c>
      <c r="G2067" s="2">
        <f t="shared" si="197"/>
        <v>311.14999999999998</v>
      </c>
      <c r="H2067" s="9">
        <v>789</v>
      </c>
      <c r="I2067" s="9">
        <v>772</v>
      </c>
      <c r="J2067" s="78">
        <v>793.42149532710289</v>
      </c>
      <c r="K2067" s="9">
        <f t="shared" si="192"/>
        <v>776.04826829991976</v>
      </c>
      <c r="L2067" s="9">
        <v>2000</v>
      </c>
      <c r="M2067" s="9">
        <v>2000</v>
      </c>
      <c r="N2067" s="9">
        <f t="shared" si="193"/>
        <v>0</v>
      </c>
      <c r="O2067" s="9">
        <f t="shared" si="194"/>
        <v>0</v>
      </c>
      <c r="P2067" s="9">
        <f t="shared" si="195"/>
        <v>0</v>
      </c>
    </row>
    <row r="2068" spans="5:16">
      <c r="E2068" s="2">
        <f t="shared" si="196"/>
        <v>273.14999999999998</v>
      </c>
      <c r="F2068" s="2">
        <v>2043</v>
      </c>
      <c r="G2068" s="2">
        <f t="shared" si="197"/>
        <v>311.14999999999998</v>
      </c>
      <c r="H2068" s="9">
        <v>789</v>
      </c>
      <c r="I2068" s="9">
        <v>772</v>
      </c>
      <c r="J2068" s="78">
        <v>793.42149532710289</v>
      </c>
      <c r="K2068" s="9">
        <f t="shared" si="192"/>
        <v>776.04848380762951</v>
      </c>
      <c r="L2068" s="9">
        <v>2000</v>
      </c>
      <c r="M2068" s="9">
        <v>2000</v>
      </c>
      <c r="N2068" s="9">
        <f t="shared" si="193"/>
        <v>0</v>
      </c>
      <c r="O2068" s="9">
        <f t="shared" si="194"/>
        <v>0</v>
      </c>
      <c r="P2068" s="9">
        <f t="shared" si="195"/>
        <v>0</v>
      </c>
    </row>
    <row r="2069" spans="5:16">
      <c r="E2069" s="2">
        <f t="shared" si="196"/>
        <v>273.14999999999998</v>
      </c>
      <c r="F2069" s="2">
        <v>2044</v>
      </c>
      <c r="G2069" s="2">
        <f t="shared" si="197"/>
        <v>311.14999999999998</v>
      </c>
      <c r="H2069" s="9">
        <v>789</v>
      </c>
      <c r="I2069" s="9">
        <v>772</v>
      </c>
      <c r="J2069" s="78">
        <v>793.42149532710289</v>
      </c>
      <c r="K2069" s="9">
        <f t="shared" si="192"/>
        <v>776.04869906660713</v>
      </c>
      <c r="L2069" s="9">
        <v>2000</v>
      </c>
      <c r="M2069" s="9">
        <v>2000</v>
      </c>
      <c r="N2069" s="9">
        <f t="shared" si="193"/>
        <v>0</v>
      </c>
      <c r="O2069" s="9">
        <f t="shared" si="194"/>
        <v>0</v>
      </c>
      <c r="P2069" s="9">
        <f t="shared" si="195"/>
        <v>0</v>
      </c>
    </row>
    <row r="2070" spans="5:16">
      <c r="E2070" s="2">
        <f t="shared" si="196"/>
        <v>273.14999999999998</v>
      </c>
      <c r="F2070" s="2">
        <v>2045</v>
      </c>
      <c r="G2070" s="2">
        <f t="shared" si="197"/>
        <v>311.14999999999998</v>
      </c>
      <c r="H2070" s="9">
        <v>789</v>
      </c>
      <c r="I2070" s="9">
        <v>772</v>
      </c>
      <c r="J2070" s="78">
        <v>793.42149532710289</v>
      </c>
      <c r="K2070" s="9">
        <f t="shared" si="192"/>
        <v>776.04891407728314</v>
      </c>
      <c r="L2070" s="9">
        <v>2000</v>
      </c>
      <c r="M2070" s="9">
        <v>2000</v>
      </c>
      <c r="N2070" s="9">
        <f t="shared" si="193"/>
        <v>0</v>
      </c>
      <c r="O2070" s="9">
        <f t="shared" si="194"/>
        <v>0</v>
      </c>
      <c r="P2070" s="9">
        <f t="shared" si="195"/>
        <v>0</v>
      </c>
    </row>
    <row r="2071" spans="5:16">
      <c r="E2071" s="2">
        <f t="shared" si="196"/>
        <v>273.14999999999998</v>
      </c>
      <c r="F2071" s="2">
        <v>2046</v>
      </c>
      <c r="G2071" s="2">
        <f t="shared" si="197"/>
        <v>311.14999999999998</v>
      </c>
      <c r="H2071" s="9">
        <v>789</v>
      </c>
      <c r="I2071" s="9">
        <v>772</v>
      </c>
      <c r="J2071" s="78">
        <v>793.42149532710289</v>
      </c>
      <c r="K2071" s="9">
        <f t="shared" si="192"/>
        <v>776.04912884008672</v>
      </c>
      <c r="L2071" s="9">
        <v>2000</v>
      </c>
      <c r="M2071" s="9">
        <v>2000</v>
      </c>
      <c r="N2071" s="9">
        <f t="shared" si="193"/>
        <v>0</v>
      </c>
      <c r="O2071" s="9">
        <f t="shared" si="194"/>
        <v>0</v>
      </c>
      <c r="P2071" s="9">
        <f t="shared" si="195"/>
        <v>0</v>
      </c>
    </row>
    <row r="2072" spans="5:16">
      <c r="E2072" s="2">
        <f t="shared" si="196"/>
        <v>273.14999999999998</v>
      </c>
      <c r="F2072" s="2">
        <v>2047</v>
      </c>
      <c r="G2072" s="2">
        <f t="shared" si="197"/>
        <v>311.14999999999998</v>
      </c>
      <c r="H2072" s="9">
        <v>789</v>
      </c>
      <c r="I2072" s="9">
        <v>772</v>
      </c>
      <c r="J2072" s="78">
        <v>793.42149532710289</v>
      </c>
      <c r="K2072" s="9">
        <f t="shared" si="192"/>
        <v>776.04934335544635</v>
      </c>
      <c r="L2072" s="9">
        <v>2000</v>
      </c>
      <c r="M2072" s="9">
        <v>2000</v>
      </c>
      <c r="N2072" s="9">
        <f t="shared" si="193"/>
        <v>0</v>
      </c>
      <c r="O2072" s="9">
        <f t="shared" si="194"/>
        <v>0</v>
      </c>
      <c r="P2072" s="9">
        <f t="shared" si="195"/>
        <v>0</v>
      </c>
    </row>
    <row r="2073" spans="5:16">
      <c r="E2073" s="2">
        <f t="shared" si="196"/>
        <v>273.14999999999998</v>
      </c>
      <c r="F2073" s="2">
        <v>2048</v>
      </c>
      <c r="G2073" s="2">
        <f t="shared" si="197"/>
        <v>311.14999999999998</v>
      </c>
      <c r="H2073" s="9">
        <v>789</v>
      </c>
      <c r="I2073" s="9">
        <v>772</v>
      </c>
      <c r="J2073" s="78">
        <v>793.42149532710289</v>
      </c>
      <c r="K2073" s="9">
        <f t="shared" si="192"/>
        <v>776.04955762378938</v>
      </c>
      <c r="L2073" s="9">
        <v>2000</v>
      </c>
      <c r="M2073" s="9">
        <v>2000</v>
      </c>
      <c r="N2073" s="9">
        <f t="shared" si="193"/>
        <v>0</v>
      </c>
      <c r="O2073" s="9">
        <f t="shared" si="194"/>
        <v>0</v>
      </c>
      <c r="P2073" s="9">
        <f t="shared" si="195"/>
        <v>0</v>
      </c>
    </row>
    <row r="2074" spans="5:16">
      <c r="E2074" s="2">
        <f t="shared" si="196"/>
        <v>273.14999999999998</v>
      </c>
      <c r="F2074" s="2">
        <v>2049</v>
      </c>
      <c r="G2074" s="2">
        <f t="shared" si="197"/>
        <v>311.14999999999998</v>
      </c>
      <c r="H2074" s="9">
        <v>789</v>
      </c>
      <c r="I2074" s="9">
        <v>772</v>
      </c>
      <c r="J2074" s="78">
        <v>793.42149532710289</v>
      </c>
      <c r="K2074" s="9">
        <f t="shared" si="192"/>
        <v>776.04977164554236</v>
      </c>
      <c r="L2074" s="9">
        <v>2000</v>
      </c>
      <c r="M2074" s="9">
        <v>2000</v>
      </c>
      <c r="N2074" s="9">
        <f t="shared" si="193"/>
        <v>0</v>
      </c>
      <c r="O2074" s="9">
        <f t="shared" si="194"/>
        <v>0</v>
      </c>
      <c r="P2074" s="9">
        <f t="shared" si="195"/>
        <v>0</v>
      </c>
    </row>
    <row r="2075" spans="5:16">
      <c r="E2075" s="2">
        <f t="shared" si="196"/>
        <v>273.14999999999998</v>
      </c>
      <c r="F2075" s="2">
        <v>2050</v>
      </c>
      <c r="G2075" s="2">
        <f t="shared" si="197"/>
        <v>311.14999999999998</v>
      </c>
      <c r="H2075" s="9">
        <v>789</v>
      </c>
      <c r="I2075" s="9">
        <v>772</v>
      </c>
      <c r="J2075" s="78">
        <v>793.42149532710289</v>
      </c>
      <c r="K2075" s="9">
        <f t="shared" si="192"/>
        <v>776.0499854211306</v>
      </c>
      <c r="L2075" s="9">
        <v>2000</v>
      </c>
      <c r="M2075" s="9">
        <v>2000</v>
      </c>
      <c r="N2075" s="9">
        <f t="shared" si="193"/>
        <v>0</v>
      </c>
      <c r="O2075" s="9">
        <f t="shared" si="194"/>
        <v>0</v>
      </c>
      <c r="P2075" s="9">
        <f t="shared" si="195"/>
        <v>0</v>
      </c>
    </row>
    <row r="2076" spans="5:16">
      <c r="E2076" s="2">
        <f t="shared" si="196"/>
        <v>273.14999999999998</v>
      </c>
      <c r="F2076" s="2">
        <v>2051</v>
      </c>
      <c r="G2076" s="2">
        <f t="shared" si="197"/>
        <v>311.14999999999998</v>
      </c>
      <c r="H2076" s="9">
        <v>789</v>
      </c>
      <c r="I2076" s="9">
        <v>772</v>
      </c>
      <c r="J2076" s="78">
        <v>793.42149532710289</v>
      </c>
      <c r="K2076" s="9">
        <f t="shared" si="192"/>
        <v>776.05019895097848</v>
      </c>
      <c r="L2076" s="9">
        <v>2000</v>
      </c>
      <c r="M2076" s="9">
        <v>2000</v>
      </c>
      <c r="N2076" s="9">
        <f t="shared" si="193"/>
        <v>0</v>
      </c>
      <c r="O2076" s="9">
        <f t="shared" si="194"/>
        <v>0</v>
      </c>
      <c r="P2076" s="9">
        <f t="shared" si="195"/>
        <v>0</v>
      </c>
    </row>
    <row r="2077" spans="5:16">
      <c r="E2077" s="2">
        <f t="shared" si="196"/>
        <v>273.14999999999998</v>
      </c>
      <c r="F2077" s="2">
        <v>2052</v>
      </c>
      <c r="G2077" s="2">
        <f t="shared" si="197"/>
        <v>311.14999999999998</v>
      </c>
      <c r="H2077" s="9">
        <v>789</v>
      </c>
      <c r="I2077" s="9">
        <v>772</v>
      </c>
      <c r="J2077" s="78">
        <v>793.42149532710289</v>
      </c>
      <c r="K2077" s="9">
        <f t="shared" si="192"/>
        <v>776.05041223550973</v>
      </c>
      <c r="L2077" s="9">
        <v>2000</v>
      </c>
      <c r="M2077" s="9">
        <v>2000</v>
      </c>
      <c r="N2077" s="9">
        <f t="shared" si="193"/>
        <v>0</v>
      </c>
      <c r="O2077" s="9">
        <f t="shared" si="194"/>
        <v>0</v>
      </c>
      <c r="P2077" s="9">
        <f t="shared" si="195"/>
        <v>0</v>
      </c>
    </row>
    <row r="2078" spans="5:16">
      <c r="E2078" s="2">
        <f t="shared" si="196"/>
        <v>273.14999999999998</v>
      </c>
      <c r="F2078" s="2">
        <v>2053</v>
      </c>
      <c r="G2078" s="2">
        <f t="shared" si="197"/>
        <v>311.14999999999998</v>
      </c>
      <c r="H2078" s="9">
        <v>789</v>
      </c>
      <c r="I2078" s="9">
        <v>772</v>
      </c>
      <c r="J2078" s="78">
        <v>793.42149532710289</v>
      </c>
      <c r="K2078" s="9">
        <f t="shared" si="192"/>
        <v>776.05062527514667</v>
      </c>
      <c r="L2078" s="9">
        <v>2000</v>
      </c>
      <c r="M2078" s="9">
        <v>2000</v>
      </c>
      <c r="N2078" s="9">
        <f t="shared" si="193"/>
        <v>0</v>
      </c>
      <c r="O2078" s="9">
        <f t="shared" si="194"/>
        <v>0</v>
      </c>
      <c r="P2078" s="9">
        <f t="shared" si="195"/>
        <v>0</v>
      </c>
    </row>
    <row r="2079" spans="5:16">
      <c r="E2079" s="2">
        <f t="shared" si="196"/>
        <v>273.14999999999998</v>
      </c>
      <c r="F2079" s="2">
        <v>2054</v>
      </c>
      <c r="G2079" s="2">
        <f t="shared" si="197"/>
        <v>311.14999999999998</v>
      </c>
      <c r="H2079" s="9">
        <v>789</v>
      </c>
      <c r="I2079" s="9">
        <v>772</v>
      </c>
      <c r="J2079" s="78">
        <v>793.42149532710289</v>
      </c>
      <c r="K2079" s="9">
        <f t="shared" si="192"/>
        <v>776.05083807031087</v>
      </c>
      <c r="L2079" s="9">
        <v>2000</v>
      </c>
      <c r="M2079" s="9">
        <v>2000</v>
      </c>
      <c r="N2079" s="9">
        <f t="shared" si="193"/>
        <v>0</v>
      </c>
      <c r="O2079" s="9">
        <f t="shared" si="194"/>
        <v>0</v>
      </c>
      <c r="P2079" s="9">
        <f t="shared" si="195"/>
        <v>0</v>
      </c>
    </row>
    <row r="2080" spans="5:16">
      <c r="E2080" s="2">
        <f t="shared" si="196"/>
        <v>273.14999999999998</v>
      </c>
      <c r="F2080" s="2">
        <v>2055</v>
      </c>
      <c r="G2080" s="2">
        <f t="shared" si="197"/>
        <v>311.14999999999998</v>
      </c>
      <c r="H2080" s="9">
        <v>789</v>
      </c>
      <c r="I2080" s="9">
        <v>772</v>
      </c>
      <c r="J2080" s="78">
        <v>793.42149532710289</v>
      </c>
      <c r="K2080" s="9">
        <f t="shared" si="192"/>
        <v>776.05105062142297</v>
      </c>
      <c r="L2080" s="9">
        <v>2000</v>
      </c>
      <c r="M2080" s="9">
        <v>2000</v>
      </c>
      <c r="N2080" s="9">
        <f t="shared" si="193"/>
        <v>0</v>
      </c>
      <c r="O2080" s="9">
        <f t="shared" si="194"/>
        <v>0</v>
      </c>
      <c r="P2080" s="9">
        <f t="shared" si="195"/>
        <v>0</v>
      </c>
    </row>
    <row r="2081" spans="5:16">
      <c r="E2081" s="2">
        <f t="shared" si="196"/>
        <v>273.14999999999998</v>
      </c>
      <c r="F2081" s="2">
        <v>2056</v>
      </c>
      <c r="G2081" s="2">
        <f t="shared" si="197"/>
        <v>311.14999999999998</v>
      </c>
      <c r="H2081" s="9">
        <v>789</v>
      </c>
      <c r="I2081" s="9">
        <v>772</v>
      </c>
      <c r="J2081" s="78">
        <v>793.42149532710289</v>
      </c>
      <c r="K2081" s="9">
        <f t="shared" si="192"/>
        <v>776.05126292890247</v>
      </c>
      <c r="L2081" s="9">
        <v>2000</v>
      </c>
      <c r="M2081" s="9">
        <v>2000</v>
      </c>
      <c r="N2081" s="9">
        <f t="shared" si="193"/>
        <v>0</v>
      </c>
      <c r="O2081" s="9">
        <f t="shared" si="194"/>
        <v>0</v>
      </c>
      <c r="P2081" s="9">
        <f t="shared" si="195"/>
        <v>0</v>
      </c>
    </row>
    <row r="2082" spans="5:16">
      <c r="E2082" s="2">
        <f t="shared" si="196"/>
        <v>273.14999999999998</v>
      </c>
      <c r="F2082" s="2">
        <v>2057</v>
      </c>
      <c r="G2082" s="2">
        <f t="shared" si="197"/>
        <v>311.14999999999998</v>
      </c>
      <c r="H2082" s="9">
        <v>789</v>
      </c>
      <c r="I2082" s="9">
        <v>772</v>
      </c>
      <c r="J2082" s="78">
        <v>793.42149532710289</v>
      </c>
      <c r="K2082" s="9">
        <f t="shared" si="192"/>
        <v>776.05147499316809</v>
      </c>
      <c r="L2082" s="9">
        <v>2000</v>
      </c>
      <c r="M2082" s="9">
        <v>2000</v>
      </c>
      <c r="N2082" s="9">
        <f t="shared" si="193"/>
        <v>0</v>
      </c>
      <c r="O2082" s="9">
        <f t="shared" si="194"/>
        <v>0</v>
      </c>
      <c r="P2082" s="9">
        <f t="shared" si="195"/>
        <v>0</v>
      </c>
    </row>
    <row r="2083" spans="5:16">
      <c r="E2083" s="2">
        <f t="shared" si="196"/>
        <v>273.14999999999998</v>
      </c>
      <c r="F2083" s="2">
        <v>2058</v>
      </c>
      <c r="G2083" s="2">
        <f t="shared" si="197"/>
        <v>311.14999999999998</v>
      </c>
      <c r="H2083" s="9">
        <v>789</v>
      </c>
      <c r="I2083" s="9">
        <v>772</v>
      </c>
      <c r="J2083" s="78">
        <v>793.42149532710289</v>
      </c>
      <c r="K2083" s="9">
        <f t="shared" si="192"/>
        <v>776.05168681463761</v>
      </c>
      <c r="L2083" s="9">
        <v>2000</v>
      </c>
      <c r="M2083" s="9">
        <v>2000</v>
      </c>
      <c r="N2083" s="9">
        <f t="shared" si="193"/>
        <v>0</v>
      </c>
      <c r="O2083" s="9">
        <f t="shared" si="194"/>
        <v>0</v>
      </c>
      <c r="P2083" s="9">
        <f t="shared" si="195"/>
        <v>0</v>
      </c>
    </row>
    <row r="2084" spans="5:16">
      <c r="E2084" s="2">
        <f t="shared" si="196"/>
        <v>273.14999999999998</v>
      </c>
      <c r="F2084" s="2">
        <v>2059</v>
      </c>
      <c r="G2084" s="2">
        <f t="shared" si="197"/>
        <v>311.14999999999998</v>
      </c>
      <c r="H2084" s="9">
        <v>789</v>
      </c>
      <c r="I2084" s="9">
        <v>772</v>
      </c>
      <c r="J2084" s="78">
        <v>793.42149532710289</v>
      </c>
      <c r="K2084" s="9">
        <f t="shared" si="192"/>
        <v>776.05189839372758</v>
      </c>
      <c r="L2084" s="9">
        <v>2000</v>
      </c>
      <c r="M2084" s="9">
        <v>2000</v>
      </c>
      <c r="N2084" s="9">
        <f t="shared" si="193"/>
        <v>0</v>
      </c>
      <c r="O2084" s="9">
        <f t="shared" si="194"/>
        <v>0</v>
      </c>
      <c r="P2084" s="9">
        <f t="shared" si="195"/>
        <v>0</v>
      </c>
    </row>
    <row r="2085" spans="5:16">
      <c r="E2085" s="2">
        <f t="shared" si="196"/>
        <v>273.14999999999998</v>
      </c>
      <c r="F2085" s="2">
        <v>2060</v>
      </c>
      <c r="G2085" s="2">
        <f t="shared" si="197"/>
        <v>311.14999999999998</v>
      </c>
      <c r="H2085" s="9">
        <v>789</v>
      </c>
      <c r="I2085" s="9">
        <v>772</v>
      </c>
      <c r="J2085" s="78">
        <v>793.42149532710289</v>
      </c>
      <c r="K2085" s="9">
        <f t="shared" si="192"/>
        <v>776.05210973085389</v>
      </c>
      <c r="L2085" s="9">
        <v>2000</v>
      </c>
      <c r="M2085" s="9">
        <v>2000</v>
      </c>
      <c r="N2085" s="9">
        <f t="shared" si="193"/>
        <v>0</v>
      </c>
      <c r="O2085" s="9">
        <f t="shared" si="194"/>
        <v>0</v>
      </c>
      <c r="P2085" s="9">
        <f t="shared" si="195"/>
        <v>0</v>
      </c>
    </row>
    <row r="2086" spans="5:16">
      <c r="E2086" s="2">
        <f t="shared" si="196"/>
        <v>273.14999999999998</v>
      </c>
      <c r="F2086" s="2">
        <v>2061</v>
      </c>
      <c r="G2086" s="2">
        <f t="shared" si="197"/>
        <v>311.14999999999998</v>
      </c>
      <c r="H2086" s="9">
        <v>789</v>
      </c>
      <c r="I2086" s="9">
        <v>772</v>
      </c>
      <c r="J2086" s="78">
        <v>793.42149532710289</v>
      </c>
      <c r="K2086" s="9">
        <f t="shared" si="192"/>
        <v>776.05232082643136</v>
      </c>
      <c r="L2086" s="9">
        <v>2000</v>
      </c>
      <c r="M2086" s="9">
        <v>2000</v>
      </c>
      <c r="N2086" s="9">
        <f t="shared" si="193"/>
        <v>0</v>
      </c>
      <c r="O2086" s="9">
        <f t="shared" si="194"/>
        <v>0</v>
      </c>
      <c r="P2086" s="9">
        <f t="shared" si="195"/>
        <v>0</v>
      </c>
    </row>
    <row r="2087" spans="5:16">
      <c r="E2087" s="2">
        <f t="shared" si="196"/>
        <v>273.14999999999998</v>
      </c>
      <c r="F2087" s="2">
        <v>2062</v>
      </c>
      <c r="G2087" s="2">
        <f t="shared" si="197"/>
        <v>311.14999999999998</v>
      </c>
      <c r="H2087" s="9">
        <v>789</v>
      </c>
      <c r="I2087" s="9">
        <v>772</v>
      </c>
      <c r="J2087" s="78">
        <v>793.42149532710289</v>
      </c>
      <c r="K2087" s="9">
        <f t="shared" si="192"/>
        <v>776.05253168087393</v>
      </c>
      <c r="L2087" s="9">
        <v>2000</v>
      </c>
      <c r="M2087" s="9">
        <v>2000</v>
      </c>
      <c r="N2087" s="9">
        <f t="shared" si="193"/>
        <v>0</v>
      </c>
      <c r="O2087" s="9">
        <f t="shared" si="194"/>
        <v>0</v>
      </c>
      <c r="P2087" s="9">
        <f t="shared" si="195"/>
        <v>0</v>
      </c>
    </row>
    <row r="2088" spans="5:16">
      <c r="E2088" s="2">
        <f t="shared" si="196"/>
        <v>273.14999999999998</v>
      </c>
      <c r="F2088" s="2">
        <v>2063</v>
      </c>
      <c r="G2088" s="2">
        <f t="shared" si="197"/>
        <v>311.14999999999998</v>
      </c>
      <c r="H2088" s="9">
        <v>789</v>
      </c>
      <c r="I2088" s="9">
        <v>772</v>
      </c>
      <c r="J2088" s="78">
        <v>793.42149532710289</v>
      </c>
      <c r="K2088" s="9">
        <f t="shared" si="192"/>
        <v>776.0527422945944</v>
      </c>
      <c r="L2088" s="9">
        <v>2000</v>
      </c>
      <c r="M2088" s="9">
        <v>2000</v>
      </c>
      <c r="N2088" s="9">
        <f t="shared" si="193"/>
        <v>0</v>
      </c>
      <c r="O2088" s="9">
        <f t="shared" si="194"/>
        <v>0</v>
      </c>
      <c r="P2088" s="9">
        <f t="shared" si="195"/>
        <v>0</v>
      </c>
    </row>
    <row r="2089" spans="5:16">
      <c r="E2089" s="2">
        <f t="shared" si="196"/>
        <v>273.14999999999998</v>
      </c>
      <c r="F2089" s="2">
        <v>2064</v>
      </c>
      <c r="G2089" s="2">
        <f t="shared" si="197"/>
        <v>311.14999999999998</v>
      </c>
      <c r="H2089" s="9">
        <v>789</v>
      </c>
      <c r="I2089" s="9">
        <v>772</v>
      </c>
      <c r="J2089" s="78">
        <v>793.42149532710289</v>
      </c>
      <c r="K2089" s="9">
        <f t="shared" si="192"/>
        <v>776.05295266800488</v>
      </c>
      <c r="L2089" s="9">
        <v>2000</v>
      </c>
      <c r="M2089" s="9">
        <v>2000</v>
      </c>
      <c r="N2089" s="9">
        <f t="shared" si="193"/>
        <v>0</v>
      </c>
      <c r="O2089" s="9">
        <f t="shared" si="194"/>
        <v>0</v>
      </c>
      <c r="P2089" s="9">
        <f t="shared" si="195"/>
        <v>0</v>
      </c>
    </row>
    <row r="2090" spans="5:16">
      <c r="E2090" s="2">
        <f t="shared" si="196"/>
        <v>273.14999999999998</v>
      </c>
      <c r="F2090" s="2">
        <v>2065</v>
      </c>
      <c r="G2090" s="2">
        <f t="shared" si="197"/>
        <v>311.14999999999998</v>
      </c>
      <c r="H2090" s="9">
        <v>789</v>
      </c>
      <c r="I2090" s="9">
        <v>772</v>
      </c>
      <c r="J2090" s="78">
        <v>793.42149532710289</v>
      </c>
      <c r="K2090" s="9">
        <f t="shared" si="192"/>
        <v>776.05316280151635</v>
      </c>
      <c r="L2090" s="9">
        <v>2000</v>
      </c>
      <c r="M2090" s="9">
        <v>2000</v>
      </c>
      <c r="N2090" s="9">
        <f t="shared" si="193"/>
        <v>0</v>
      </c>
      <c r="O2090" s="9">
        <f t="shared" si="194"/>
        <v>0</v>
      </c>
      <c r="P2090" s="9">
        <f t="shared" si="195"/>
        <v>0</v>
      </c>
    </row>
    <row r="2091" spans="5:16">
      <c r="E2091" s="2">
        <f t="shared" si="196"/>
        <v>273.14999999999998</v>
      </c>
      <c r="F2091" s="2">
        <v>2066</v>
      </c>
      <c r="G2091" s="2">
        <f t="shared" si="197"/>
        <v>311.14999999999998</v>
      </c>
      <c r="H2091" s="9">
        <v>789</v>
      </c>
      <c r="I2091" s="9">
        <v>772</v>
      </c>
      <c r="J2091" s="78">
        <v>793.42149532710289</v>
      </c>
      <c r="K2091" s="9">
        <f t="shared" si="192"/>
        <v>776.05337269553888</v>
      </c>
      <c r="L2091" s="9">
        <v>2000</v>
      </c>
      <c r="M2091" s="9">
        <v>2000</v>
      </c>
      <c r="N2091" s="9">
        <f t="shared" si="193"/>
        <v>0</v>
      </c>
      <c r="O2091" s="9">
        <f t="shared" si="194"/>
        <v>0</v>
      </c>
      <c r="P2091" s="9">
        <f t="shared" si="195"/>
        <v>0</v>
      </c>
    </row>
    <row r="2092" spans="5:16">
      <c r="E2092" s="2">
        <f t="shared" si="196"/>
        <v>273.14999999999998</v>
      </c>
      <c r="F2092" s="2">
        <v>2067</v>
      </c>
      <c r="G2092" s="2">
        <f t="shared" si="197"/>
        <v>311.14999999999998</v>
      </c>
      <c r="H2092" s="9">
        <v>789</v>
      </c>
      <c r="I2092" s="9">
        <v>772</v>
      </c>
      <c r="J2092" s="78">
        <v>793.42149532710289</v>
      </c>
      <c r="K2092" s="9">
        <f t="shared" si="192"/>
        <v>776.05358235048186</v>
      </c>
      <c r="L2092" s="9">
        <v>2000</v>
      </c>
      <c r="M2092" s="9">
        <v>2000</v>
      </c>
      <c r="N2092" s="9">
        <f t="shared" si="193"/>
        <v>0</v>
      </c>
      <c r="O2092" s="9">
        <f t="shared" si="194"/>
        <v>0</v>
      </c>
      <c r="P2092" s="9">
        <f t="shared" si="195"/>
        <v>0</v>
      </c>
    </row>
    <row r="2093" spans="5:16">
      <c r="E2093" s="2">
        <f t="shared" si="196"/>
        <v>273.14999999999998</v>
      </c>
      <c r="F2093" s="2">
        <v>2068</v>
      </c>
      <c r="G2093" s="2">
        <f t="shared" si="197"/>
        <v>311.14999999999998</v>
      </c>
      <c r="H2093" s="9">
        <v>789</v>
      </c>
      <c r="I2093" s="9">
        <v>772</v>
      </c>
      <c r="J2093" s="78">
        <v>793.42149532710289</v>
      </c>
      <c r="K2093" s="9">
        <f t="shared" si="192"/>
        <v>776.05379176675342</v>
      </c>
      <c r="L2093" s="9">
        <v>2000</v>
      </c>
      <c r="M2093" s="9">
        <v>2000</v>
      </c>
      <c r="N2093" s="9">
        <f t="shared" si="193"/>
        <v>0</v>
      </c>
      <c r="O2093" s="9">
        <f t="shared" si="194"/>
        <v>0</v>
      </c>
      <c r="P2093" s="9">
        <f t="shared" si="195"/>
        <v>0</v>
      </c>
    </row>
    <row r="2094" spans="5:16">
      <c r="E2094" s="2">
        <f t="shared" si="196"/>
        <v>273.14999999999998</v>
      </c>
      <c r="F2094" s="2">
        <v>2069</v>
      </c>
      <c r="G2094" s="2">
        <f t="shared" si="197"/>
        <v>311.14999999999998</v>
      </c>
      <c r="H2094" s="9">
        <v>789</v>
      </c>
      <c r="I2094" s="9">
        <v>772</v>
      </c>
      <c r="J2094" s="78">
        <v>793.42149532710289</v>
      </c>
      <c r="K2094" s="9">
        <f t="shared" si="192"/>
        <v>776.05400094476079</v>
      </c>
      <c r="L2094" s="9">
        <v>2000</v>
      </c>
      <c r="M2094" s="9">
        <v>2000</v>
      </c>
      <c r="N2094" s="9">
        <f t="shared" si="193"/>
        <v>0</v>
      </c>
      <c r="O2094" s="9">
        <f t="shared" si="194"/>
        <v>0</v>
      </c>
      <c r="P2094" s="9">
        <f t="shared" si="195"/>
        <v>0</v>
      </c>
    </row>
    <row r="2095" spans="5:16">
      <c r="E2095" s="2">
        <f t="shared" si="196"/>
        <v>273.14999999999998</v>
      </c>
      <c r="F2095" s="2">
        <v>2070</v>
      </c>
      <c r="G2095" s="2">
        <f t="shared" si="197"/>
        <v>311.14999999999998</v>
      </c>
      <c r="H2095" s="9">
        <v>789</v>
      </c>
      <c r="I2095" s="9">
        <v>772</v>
      </c>
      <c r="J2095" s="78">
        <v>793.42149532710289</v>
      </c>
      <c r="K2095" s="9">
        <f t="shared" si="192"/>
        <v>776.05420988491051</v>
      </c>
      <c r="L2095" s="9">
        <v>2000</v>
      </c>
      <c r="M2095" s="9">
        <v>2000</v>
      </c>
      <c r="N2095" s="9">
        <f t="shared" si="193"/>
        <v>0</v>
      </c>
      <c r="O2095" s="9">
        <f t="shared" si="194"/>
        <v>0</v>
      </c>
      <c r="P2095" s="9">
        <f t="shared" si="195"/>
        <v>0</v>
      </c>
    </row>
    <row r="2096" spans="5:16">
      <c r="E2096" s="2">
        <f t="shared" si="196"/>
        <v>273.14999999999998</v>
      </c>
      <c r="F2096" s="2">
        <v>2071</v>
      </c>
      <c r="G2096" s="2">
        <f t="shared" si="197"/>
        <v>311.14999999999998</v>
      </c>
      <c r="H2096" s="9">
        <v>789</v>
      </c>
      <c r="I2096" s="9">
        <v>772</v>
      </c>
      <c r="J2096" s="78">
        <v>793.42149532710289</v>
      </c>
      <c r="K2096" s="9">
        <f t="shared" si="192"/>
        <v>776.0544185876081</v>
      </c>
      <c r="L2096" s="9">
        <v>2000</v>
      </c>
      <c r="M2096" s="9">
        <v>2000</v>
      </c>
      <c r="N2096" s="9">
        <f t="shared" si="193"/>
        <v>0</v>
      </c>
      <c r="O2096" s="9">
        <f t="shared" si="194"/>
        <v>0</v>
      </c>
      <c r="P2096" s="9">
        <f t="shared" si="195"/>
        <v>0</v>
      </c>
    </row>
    <row r="2097" spans="5:16">
      <c r="E2097" s="2">
        <f t="shared" si="196"/>
        <v>273.14999999999998</v>
      </c>
      <c r="F2097" s="2">
        <v>2072</v>
      </c>
      <c r="G2097" s="2">
        <f t="shared" si="197"/>
        <v>311.14999999999998</v>
      </c>
      <c r="H2097" s="9">
        <v>789</v>
      </c>
      <c r="I2097" s="9">
        <v>772</v>
      </c>
      <c r="J2097" s="78">
        <v>793.42149532710289</v>
      </c>
      <c r="K2097" s="9">
        <f t="shared" si="192"/>
        <v>776.05462705325783</v>
      </c>
      <c r="L2097" s="9">
        <v>2000</v>
      </c>
      <c r="M2097" s="9">
        <v>2000</v>
      </c>
      <c r="N2097" s="9">
        <f t="shared" si="193"/>
        <v>0</v>
      </c>
      <c r="O2097" s="9">
        <f t="shared" si="194"/>
        <v>0</v>
      </c>
      <c r="P2097" s="9">
        <f t="shared" si="195"/>
        <v>0</v>
      </c>
    </row>
    <row r="2098" spans="5:16">
      <c r="E2098" s="2">
        <f t="shared" si="196"/>
        <v>273.14999999999998</v>
      </c>
      <c r="F2098" s="2">
        <v>2073</v>
      </c>
      <c r="G2098" s="2">
        <f t="shared" si="197"/>
        <v>311.14999999999998</v>
      </c>
      <c r="H2098" s="9">
        <v>789</v>
      </c>
      <c r="I2098" s="9">
        <v>772</v>
      </c>
      <c r="J2098" s="78">
        <v>793.42149532710289</v>
      </c>
      <c r="K2098" s="9">
        <f t="shared" si="192"/>
        <v>776.05483528226364</v>
      </c>
      <c r="L2098" s="9">
        <v>2000</v>
      </c>
      <c r="M2098" s="9">
        <v>2000</v>
      </c>
      <c r="N2098" s="9">
        <f t="shared" si="193"/>
        <v>0</v>
      </c>
      <c r="O2098" s="9">
        <f t="shared" si="194"/>
        <v>0</v>
      </c>
      <c r="P2098" s="9">
        <f t="shared" si="195"/>
        <v>0</v>
      </c>
    </row>
    <row r="2099" spans="5:16">
      <c r="E2099" s="2">
        <f t="shared" si="196"/>
        <v>273.14999999999998</v>
      </c>
      <c r="F2099" s="2">
        <v>2074</v>
      </c>
      <c r="G2099" s="2">
        <f t="shared" si="197"/>
        <v>311.14999999999998</v>
      </c>
      <c r="H2099" s="9">
        <v>789</v>
      </c>
      <c r="I2099" s="9">
        <v>772</v>
      </c>
      <c r="J2099" s="78">
        <v>793.42149532710289</v>
      </c>
      <c r="K2099" s="9">
        <f t="shared" si="192"/>
        <v>776.05504327502808</v>
      </c>
      <c r="L2099" s="9">
        <v>2000</v>
      </c>
      <c r="M2099" s="9">
        <v>2000</v>
      </c>
      <c r="N2099" s="9">
        <f t="shared" si="193"/>
        <v>0</v>
      </c>
      <c r="O2099" s="9">
        <f t="shared" si="194"/>
        <v>0</v>
      </c>
      <c r="P2099" s="9">
        <f t="shared" si="195"/>
        <v>0</v>
      </c>
    </row>
    <row r="2100" spans="5:16">
      <c r="E2100" s="2">
        <f t="shared" si="196"/>
        <v>273.14999999999998</v>
      </c>
      <c r="F2100" s="2">
        <v>2075</v>
      </c>
      <c r="G2100" s="2">
        <f t="shared" si="197"/>
        <v>311.14999999999998</v>
      </c>
      <c r="H2100" s="9">
        <v>789</v>
      </c>
      <c r="I2100" s="9">
        <v>772</v>
      </c>
      <c r="J2100" s="78">
        <v>793.42149532710289</v>
      </c>
      <c r="K2100" s="9">
        <f t="shared" si="192"/>
        <v>776.05525103195305</v>
      </c>
      <c r="L2100" s="9">
        <v>2000</v>
      </c>
      <c r="M2100" s="9">
        <v>2000</v>
      </c>
      <c r="N2100" s="9">
        <f t="shared" si="193"/>
        <v>0</v>
      </c>
      <c r="O2100" s="9">
        <f t="shared" si="194"/>
        <v>0</v>
      </c>
      <c r="P2100" s="9">
        <f t="shared" si="195"/>
        <v>0</v>
      </c>
    </row>
    <row r="2101" spans="5:16">
      <c r="E2101" s="2">
        <f t="shared" si="196"/>
        <v>273.14999999999998</v>
      </c>
      <c r="F2101" s="2">
        <v>2076</v>
      </c>
      <c r="G2101" s="2">
        <f t="shared" si="197"/>
        <v>311.14999999999998</v>
      </c>
      <c r="H2101" s="9">
        <v>789</v>
      </c>
      <c r="I2101" s="9">
        <v>772</v>
      </c>
      <c r="J2101" s="78">
        <v>793.42149532710289</v>
      </c>
      <c r="K2101" s="9">
        <f t="shared" si="192"/>
        <v>776.05545855343939</v>
      </c>
      <c r="L2101" s="9">
        <v>2000</v>
      </c>
      <c r="M2101" s="9">
        <v>2000</v>
      </c>
      <c r="N2101" s="9">
        <f t="shared" si="193"/>
        <v>0</v>
      </c>
      <c r="O2101" s="9">
        <f t="shared" si="194"/>
        <v>0</v>
      </c>
      <c r="P2101" s="9">
        <f t="shared" si="195"/>
        <v>0</v>
      </c>
    </row>
    <row r="2102" spans="5:16">
      <c r="E2102" s="2">
        <f t="shared" si="196"/>
        <v>273.14999999999998</v>
      </c>
      <c r="F2102" s="2">
        <v>2077</v>
      </c>
      <c r="G2102" s="2">
        <f t="shared" si="197"/>
        <v>311.14999999999998</v>
      </c>
      <c r="H2102" s="9">
        <v>789</v>
      </c>
      <c r="I2102" s="9">
        <v>772</v>
      </c>
      <c r="J2102" s="78">
        <v>793.42149532710289</v>
      </c>
      <c r="K2102" s="9">
        <f t="shared" si="192"/>
        <v>776.05566583988707</v>
      </c>
      <c r="L2102" s="9">
        <v>2000</v>
      </c>
      <c r="M2102" s="9">
        <v>2000</v>
      </c>
      <c r="N2102" s="9">
        <f t="shared" si="193"/>
        <v>0</v>
      </c>
      <c r="O2102" s="9">
        <f t="shared" si="194"/>
        <v>0</v>
      </c>
      <c r="P2102" s="9">
        <f t="shared" si="195"/>
        <v>0</v>
      </c>
    </row>
    <row r="2103" spans="5:16">
      <c r="E2103" s="2">
        <f t="shared" si="196"/>
        <v>273.14999999999998</v>
      </c>
      <c r="F2103" s="2">
        <v>2078</v>
      </c>
      <c r="G2103" s="2">
        <f t="shared" si="197"/>
        <v>311.14999999999998</v>
      </c>
      <c r="H2103" s="9">
        <v>789</v>
      </c>
      <c r="I2103" s="9">
        <v>772</v>
      </c>
      <c r="J2103" s="78">
        <v>793.42149532710289</v>
      </c>
      <c r="K2103" s="9">
        <f t="shared" si="192"/>
        <v>776.05587289169523</v>
      </c>
      <c r="L2103" s="9">
        <v>2000</v>
      </c>
      <c r="M2103" s="9">
        <v>2000</v>
      </c>
      <c r="N2103" s="9">
        <f t="shared" si="193"/>
        <v>0</v>
      </c>
      <c r="O2103" s="9">
        <f t="shared" si="194"/>
        <v>0</v>
      </c>
      <c r="P2103" s="9">
        <f t="shared" si="195"/>
        <v>0</v>
      </c>
    </row>
    <row r="2104" spans="5:16">
      <c r="E2104" s="2">
        <f t="shared" si="196"/>
        <v>273.14999999999998</v>
      </c>
      <c r="F2104" s="2">
        <v>2079</v>
      </c>
      <c r="G2104" s="2">
        <f t="shared" si="197"/>
        <v>311.14999999999998</v>
      </c>
      <c r="H2104" s="9">
        <v>789</v>
      </c>
      <c r="I2104" s="9">
        <v>772</v>
      </c>
      <c r="J2104" s="78">
        <v>793.42149532710289</v>
      </c>
      <c r="K2104" s="9">
        <f t="shared" si="192"/>
        <v>776.05607970926201</v>
      </c>
      <c r="L2104" s="9">
        <v>2000</v>
      </c>
      <c r="M2104" s="9">
        <v>2000</v>
      </c>
      <c r="N2104" s="9">
        <f t="shared" si="193"/>
        <v>0</v>
      </c>
      <c r="O2104" s="9">
        <f t="shared" si="194"/>
        <v>0</v>
      </c>
      <c r="P2104" s="9">
        <f t="shared" si="195"/>
        <v>0</v>
      </c>
    </row>
    <row r="2105" spans="5:16">
      <c r="E2105" s="2">
        <f t="shared" si="196"/>
        <v>273.14999999999998</v>
      </c>
      <c r="F2105" s="2">
        <v>2080</v>
      </c>
      <c r="G2105" s="2">
        <f t="shared" si="197"/>
        <v>311.14999999999998</v>
      </c>
      <c r="H2105" s="9">
        <v>789</v>
      </c>
      <c r="I2105" s="9">
        <v>772</v>
      </c>
      <c r="J2105" s="78">
        <v>793.42149532710289</v>
      </c>
      <c r="K2105" s="9">
        <f t="shared" si="192"/>
        <v>776.05628629298462</v>
      </c>
      <c r="L2105" s="9">
        <v>2000</v>
      </c>
      <c r="M2105" s="9">
        <v>2000</v>
      </c>
      <c r="N2105" s="9">
        <f t="shared" si="193"/>
        <v>0</v>
      </c>
      <c r="O2105" s="9">
        <f t="shared" si="194"/>
        <v>0</v>
      </c>
      <c r="P2105" s="9">
        <f t="shared" si="195"/>
        <v>0</v>
      </c>
    </row>
    <row r="2106" spans="5:16">
      <c r="E2106" s="2">
        <f t="shared" si="196"/>
        <v>273.14999999999998</v>
      </c>
      <c r="F2106" s="2">
        <v>2081</v>
      </c>
      <c r="G2106" s="2">
        <f t="shared" si="197"/>
        <v>311.14999999999998</v>
      </c>
      <c r="H2106" s="9">
        <v>789</v>
      </c>
      <c r="I2106" s="9">
        <v>772</v>
      </c>
      <c r="J2106" s="78">
        <v>793.42149532710289</v>
      </c>
      <c r="K2106" s="9">
        <f t="shared" ref="K2106:K2137" si="198">J2106+((I2106-H2106)*((E2106-F2106)/(G2106-F2106)))</f>
        <v>776.05649264325962</v>
      </c>
      <c r="L2106" s="9">
        <v>2000</v>
      </c>
      <c r="M2106" s="9">
        <v>2000</v>
      </c>
      <c r="N2106" s="9">
        <f t="shared" ref="N2106:N2137" si="199">C2106*(SQRT(K2106/I2106))*(H2106/J2106)*(L2106/M2106)</f>
        <v>0</v>
      </c>
      <c r="O2106" s="9">
        <f t="shared" ref="O2106:O2137" si="200">N2106*J2106/24</f>
        <v>0</v>
      </c>
      <c r="P2106" s="9">
        <f t="shared" ref="P2106:P2137" si="201">N2106/159</f>
        <v>0</v>
      </c>
    </row>
    <row r="2107" spans="5:16">
      <c r="E2107" s="2">
        <f t="shared" si="196"/>
        <v>273.14999999999998</v>
      </c>
      <c r="F2107" s="2">
        <v>2082</v>
      </c>
      <c r="G2107" s="2">
        <f t="shared" si="197"/>
        <v>311.14999999999998</v>
      </c>
      <c r="H2107" s="9">
        <v>789</v>
      </c>
      <c r="I2107" s="9">
        <v>772</v>
      </c>
      <c r="J2107" s="78">
        <v>793.42149532710289</v>
      </c>
      <c r="K2107" s="9">
        <f t="shared" si="198"/>
        <v>776.05669876048239</v>
      </c>
      <c r="L2107" s="9">
        <v>2000</v>
      </c>
      <c r="M2107" s="9">
        <v>2000</v>
      </c>
      <c r="N2107" s="9">
        <f t="shared" si="199"/>
        <v>0</v>
      </c>
      <c r="O2107" s="9">
        <f t="shared" si="200"/>
        <v>0</v>
      </c>
      <c r="P2107" s="9">
        <f t="shared" si="201"/>
        <v>0</v>
      </c>
    </row>
    <row r="2108" spans="5:16">
      <c r="E2108" s="2">
        <f t="shared" si="196"/>
        <v>273.14999999999998</v>
      </c>
      <c r="F2108" s="2">
        <v>2083</v>
      </c>
      <c r="G2108" s="2">
        <f t="shared" si="197"/>
        <v>311.14999999999998</v>
      </c>
      <c r="H2108" s="9">
        <v>789</v>
      </c>
      <c r="I2108" s="9">
        <v>772</v>
      </c>
      <c r="J2108" s="78">
        <v>793.42149532710289</v>
      </c>
      <c r="K2108" s="9">
        <f t="shared" si="198"/>
        <v>776.05690464504744</v>
      </c>
      <c r="L2108" s="9">
        <v>2000</v>
      </c>
      <c r="M2108" s="9">
        <v>2000</v>
      </c>
      <c r="N2108" s="9">
        <f t="shared" si="199"/>
        <v>0</v>
      </c>
      <c r="O2108" s="9">
        <f t="shared" si="200"/>
        <v>0</v>
      </c>
      <c r="P2108" s="9">
        <f t="shared" si="201"/>
        <v>0</v>
      </c>
    </row>
    <row r="2109" spans="5:16">
      <c r="E2109" s="2">
        <f t="shared" si="196"/>
        <v>273.14999999999998</v>
      </c>
      <c r="F2109" s="2">
        <v>2084</v>
      </c>
      <c r="G2109" s="2">
        <f t="shared" si="197"/>
        <v>311.14999999999998</v>
      </c>
      <c r="H2109" s="9">
        <v>789</v>
      </c>
      <c r="I2109" s="9">
        <v>772</v>
      </c>
      <c r="J2109" s="78">
        <v>793.42149532710289</v>
      </c>
      <c r="K2109" s="9">
        <f t="shared" si="198"/>
        <v>776.05711029734857</v>
      </c>
      <c r="L2109" s="9">
        <v>2000</v>
      </c>
      <c r="M2109" s="9">
        <v>2000</v>
      </c>
      <c r="N2109" s="9">
        <f t="shared" si="199"/>
        <v>0</v>
      </c>
      <c r="O2109" s="9">
        <f t="shared" si="200"/>
        <v>0</v>
      </c>
      <c r="P2109" s="9">
        <f t="shared" si="201"/>
        <v>0</v>
      </c>
    </row>
    <row r="2110" spans="5:16">
      <c r="E2110" s="2">
        <f t="shared" si="196"/>
        <v>273.14999999999998</v>
      </c>
      <c r="F2110" s="2">
        <v>2085</v>
      </c>
      <c r="G2110" s="2">
        <f t="shared" si="197"/>
        <v>311.14999999999998</v>
      </c>
      <c r="H2110" s="9">
        <v>789</v>
      </c>
      <c r="I2110" s="9">
        <v>772</v>
      </c>
      <c r="J2110" s="78">
        <v>793.42149532710289</v>
      </c>
      <c r="K2110" s="9">
        <f t="shared" si="198"/>
        <v>776.05731571777858</v>
      </c>
      <c r="L2110" s="9">
        <v>2000</v>
      </c>
      <c r="M2110" s="9">
        <v>2000</v>
      </c>
      <c r="N2110" s="9">
        <f t="shared" si="199"/>
        <v>0</v>
      </c>
      <c r="O2110" s="9">
        <f t="shared" si="200"/>
        <v>0</v>
      </c>
      <c r="P2110" s="9">
        <f t="shared" si="201"/>
        <v>0</v>
      </c>
    </row>
    <row r="2111" spans="5:16">
      <c r="E2111" s="2">
        <f t="shared" si="196"/>
        <v>273.14999999999998</v>
      </c>
      <c r="F2111" s="2">
        <v>2086</v>
      </c>
      <c r="G2111" s="2">
        <f t="shared" si="197"/>
        <v>311.14999999999998</v>
      </c>
      <c r="H2111" s="9">
        <v>789</v>
      </c>
      <c r="I2111" s="9">
        <v>772</v>
      </c>
      <c r="J2111" s="78">
        <v>793.42149532710289</v>
      </c>
      <c r="K2111" s="9">
        <f t="shared" si="198"/>
        <v>776.05752090672934</v>
      </c>
      <c r="L2111" s="9">
        <v>2000</v>
      </c>
      <c r="M2111" s="9">
        <v>2000</v>
      </c>
      <c r="N2111" s="9">
        <f t="shared" si="199"/>
        <v>0</v>
      </c>
      <c r="O2111" s="9">
        <f t="shared" si="200"/>
        <v>0</v>
      </c>
      <c r="P2111" s="9">
        <f t="shared" si="201"/>
        <v>0</v>
      </c>
    </row>
    <row r="2112" spans="5:16">
      <c r="E2112" s="2">
        <f t="shared" si="196"/>
        <v>273.14999999999998</v>
      </c>
      <c r="F2112" s="2">
        <v>2087</v>
      </c>
      <c r="G2112" s="2">
        <f t="shared" si="197"/>
        <v>311.14999999999998</v>
      </c>
      <c r="H2112" s="9">
        <v>789</v>
      </c>
      <c r="I2112" s="9">
        <v>772</v>
      </c>
      <c r="J2112" s="78">
        <v>793.42149532710289</v>
      </c>
      <c r="K2112" s="9">
        <f t="shared" si="198"/>
        <v>776.05772586459193</v>
      </c>
      <c r="L2112" s="9">
        <v>2000</v>
      </c>
      <c r="M2112" s="9">
        <v>2000</v>
      </c>
      <c r="N2112" s="9">
        <f t="shared" si="199"/>
        <v>0</v>
      </c>
      <c r="O2112" s="9">
        <f t="shared" si="200"/>
        <v>0</v>
      </c>
      <c r="P2112" s="9">
        <f t="shared" si="201"/>
        <v>0</v>
      </c>
    </row>
    <row r="2113" spans="5:16">
      <c r="E2113" s="2">
        <f t="shared" si="196"/>
        <v>273.14999999999998</v>
      </c>
      <c r="F2113" s="2">
        <v>2088</v>
      </c>
      <c r="G2113" s="2">
        <f t="shared" si="197"/>
        <v>311.14999999999998</v>
      </c>
      <c r="H2113" s="9">
        <v>789</v>
      </c>
      <c r="I2113" s="9">
        <v>772</v>
      </c>
      <c r="J2113" s="78">
        <v>793.42149532710289</v>
      </c>
      <c r="K2113" s="9">
        <f t="shared" si="198"/>
        <v>776.05793059175664</v>
      </c>
      <c r="L2113" s="9">
        <v>2000</v>
      </c>
      <c r="M2113" s="9">
        <v>2000</v>
      </c>
      <c r="N2113" s="9">
        <f t="shared" si="199"/>
        <v>0</v>
      </c>
      <c r="O2113" s="9">
        <f t="shared" si="200"/>
        <v>0</v>
      </c>
      <c r="P2113" s="9">
        <f t="shared" si="201"/>
        <v>0</v>
      </c>
    </row>
    <row r="2114" spans="5:16">
      <c r="E2114" s="2">
        <f t="shared" si="196"/>
        <v>273.14999999999998</v>
      </c>
      <c r="F2114" s="2">
        <v>2089</v>
      </c>
      <c r="G2114" s="2">
        <f t="shared" si="197"/>
        <v>311.14999999999998</v>
      </c>
      <c r="H2114" s="9">
        <v>789</v>
      </c>
      <c r="I2114" s="9">
        <v>772</v>
      </c>
      <c r="J2114" s="78">
        <v>793.42149532710289</v>
      </c>
      <c r="K2114" s="9">
        <f t="shared" si="198"/>
        <v>776.05813508861263</v>
      </c>
      <c r="L2114" s="9">
        <v>2000</v>
      </c>
      <c r="M2114" s="9">
        <v>2000</v>
      </c>
      <c r="N2114" s="9">
        <f t="shared" si="199"/>
        <v>0</v>
      </c>
      <c r="O2114" s="9">
        <f t="shared" si="200"/>
        <v>0</v>
      </c>
      <c r="P2114" s="9">
        <f t="shared" si="201"/>
        <v>0</v>
      </c>
    </row>
    <row r="2115" spans="5:16">
      <c r="E2115" s="2">
        <f t="shared" si="196"/>
        <v>273.14999999999998</v>
      </c>
      <c r="F2115" s="2">
        <v>2090</v>
      </c>
      <c r="G2115" s="2">
        <f t="shared" si="197"/>
        <v>311.14999999999998</v>
      </c>
      <c r="H2115" s="9">
        <v>789</v>
      </c>
      <c r="I2115" s="9">
        <v>772</v>
      </c>
      <c r="J2115" s="78">
        <v>793.42149532710289</v>
      </c>
      <c r="K2115" s="9">
        <f t="shared" si="198"/>
        <v>776.05833935554824</v>
      </c>
      <c r="L2115" s="9">
        <v>2000</v>
      </c>
      <c r="M2115" s="9">
        <v>2000</v>
      </c>
      <c r="N2115" s="9">
        <f t="shared" si="199"/>
        <v>0</v>
      </c>
      <c r="O2115" s="9">
        <f t="shared" si="200"/>
        <v>0</v>
      </c>
      <c r="P2115" s="9">
        <f t="shared" si="201"/>
        <v>0</v>
      </c>
    </row>
    <row r="2116" spans="5:16">
      <c r="E2116" s="2">
        <f t="shared" si="196"/>
        <v>273.14999999999998</v>
      </c>
      <c r="F2116" s="2">
        <v>2091</v>
      </c>
      <c r="G2116" s="2">
        <f t="shared" si="197"/>
        <v>311.14999999999998</v>
      </c>
      <c r="H2116" s="9">
        <v>789</v>
      </c>
      <c r="I2116" s="9">
        <v>772</v>
      </c>
      <c r="J2116" s="78">
        <v>793.42149532710289</v>
      </c>
      <c r="K2116" s="9">
        <f t="shared" si="198"/>
        <v>776.05854339295115</v>
      </c>
      <c r="L2116" s="9">
        <v>2000</v>
      </c>
      <c r="M2116" s="9">
        <v>2000</v>
      </c>
      <c r="N2116" s="9">
        <f t="shared" si="199"/>
        <v>0</v>
      </c>
      <c r="O2116" s="9">
        <f t="shared" si="200"/>
        <v>0</v>
      </c>
      <c r="P2116" s="9">
        <f t="shared" si="201"/>
        <v>0</v>
      </c>
    </row>
    <row r="2117" spans="5:16">
      <c r="E2117" s="2">
        <f t="shared" si="196"/>
        <v>273.14999999999998</v>
      </c>
      <c r="F2117" s="2">
        <v>2092</v>
      </c>
      <c r="G2117" s="2">
        <f t="shared" si="197"/>
        <v>311.14999999999998</v>
      </c>
      <c r="H2117" s="9">
        <v>789</v>
      </c>
      <c r="I2117" s="9">
        <v>772</v>
      </c>
      <c r="J2117" s="78">
        <v>793.42149532710289</v>
      </c>
      <c r="K2117" s="9">
        <f t="shared" si="198"/>
        <v>776.05874720120801</v>
      </c>
      <c r="L2117" s="9">
        <v>2000</v>
      </c>
      <c r="M2117" s="9">
        <v>2000</v>
      </c>
      <c r="N2117" s="9">
        <f t="shared" si="199"/>
        <v>0</v>
      </c>
      <c r="O2117" s="9">
        <f t="shared" si="200"/>
        <v>0</v>
      </c>
      <c r="P2117" s="9">
        <f t="shared" si="201"/>
        <v>0</v>
      </c>
    </row>
    <row r="2118" spans="5:16">
      <c r="E2118" s="2">
        <f t="shared" si="196"/>
        <v>273.14999999999998</v>
      </c>
      <c r="F2118" s="2">
        <v>2093</v>
      </c>
      <c r="G2118" s="2">
        <f t="shared" si="197"/>
        <v>311.14999999999998</v>
      </c>
      <c r="H2118" s="9">
        <v>789</v>
      </c>
      <c r="I2118" s="9">
        <v>772</v>
      </c>
      <c r="J2118" s="78">
        <v>793.42149532710289</v>
      </c>
      <c r="K2118" s="9">
        <f t="shared" si="198"/>
        <v>776.05895078070444</v>
      </c>
      <c r="L2118" s="9">
        <v>2000</v>
      </c>
      <c r="M2118" s="9">
        <v>2000</v>
      </c>
      <c r="N2118" s="9">
        <f t="shared" si="199"/>
        <v>0</v>
      </c>
      <c r="O2118" s="9">
        <f t="shared" si="200"/>
        <v>0</v>
      </c>
      <c r="P2118" s="9">
        <f t="shared" si="201"/>
        <v>0</v>
      </c>
    </row>
    <row r="2119" spans="5:16">
      <c r="E2119" s="2">
        <f t="shared" si="196"/>
        <v>273.14999999999998</v>
      </c>
      <c r="F2119" s="2">
        <v>2094</v>
      </c>
      <c r="G2119" s="2">
        <f t="shared" si="197"/>
        <v>311.14999999999998</v>
      </c>
      <c r="H2119" s="9">
        <v>789</v>
      </c>
      <c r="I2119" s="9">
        <v>772</v>
      </c>
      <c r="J2119" s="78">
        <v>793.42149532710289</v>
      </c>
      <c r="K2119" s="9">
        <f t="shared" si="198"/>
        <v>776.05915413182561</v>
      </c>
      <c r="L2119" s="9">
        <v>2000</v>
      </c>
      <c r="M2119" s="9">
        <v>2000</v>
      </c>
      <c r="N2119" s="9">
        <f t="shared" si="199"/>
        <v>0</v>
      </c>
      <c r="O2119" s="9">
        <f t="shared" si="200"/>
        <v>0</v>
      </c>
      <c r="P2119" s="9">
        <f t="shared" si="201"/>
        <v>0</v>
      </c>
    </row>
    <row r="2120" spans="5:16">
      <c r="E2120" s="2">
        <f t="shared" si="196"/>
        <v>273.14999999999998</v>
      </c>
      <c r="F2120" s="2">
        <v>2095</v>
      </c>
      <c r="G2120" s="2">
        <f t="shared" si="197"/>
        <v>311.14999999999998</v>
      </c>
      <c r="H2120" s="9">
        <v>789</v>
      </c>
      <c r="I2120" s="9">
        <v>772</v>
      </c>
      <c r="J2120" s="78">
        <v>793.42149532710289</v>
      </c>
      <c r="K2120" s="9">
        <f t="shared" si="198"/>
        <v>776.05935725495556</v>
      </c>
      <c r="L2120" s="9">
        <v>2000</v>
      </c>
      <c r="M2120" s="9">
        <v>2000</v>
      </c>
      <c r="N2120" s="9">
        <f t="shared" si="199"/>
        <v>0</v>
      </c>
      <c r="O2120" s="9">
        <f t="shared" si="200"/>
        <v>0</v>
      </c>
      <c r="P2120" s="9">
        <f t="shared" si="201"/>
        <v>0</v>
      </c>
    </row>
    <row r="2121" spans="5:16">
      <c r="E2121" s="2">
        <f t="shared" ref="E2121:E2137" si="202">D2121+273.15</f>
        <v>273.14999999999998</v>
      </c>
      <c r="F2121" s="2">
        <v>2096</v>
      </c>
      <c r="G2121" s="2">
        <f t="shared" ref="G2121:G2137" si="203">38+273.15</f>
        <v>311.14999999999998</v>
      </c>
      <c r="H2121" s="9">
        <v>789</v>
      </c>
      <c r="I2121" s="9">
        <v>772</v>
      </c>
      <c r="J2121" s="78">
        <v>793.42149532710289</v>
      </c>
      <c r="K2121" s="9">
        <f t="shared" si="198"/>
        <v>776.05956015047741</v>
      </c>
      <c r="L2121" s="9">
        <v>2000</v>
      </c>
      <c r="M2121" s="9">
        <v>2000</v>
      </c>
      <c r="N2121" s="9">
        <f t="shared" si="199"/>
        <v>0</v>
      </c>
      <c r="O2121" s="9">
        <f t="shared" si="200"/>
        <v>0</v>
      </c>
      <c r="P2121" s="9">
        <f t="shared" si="201"/>
        <v>0</v>
      </c>
    </row>
    <row r="2122" spans="5:16">
      <c r="E2122" s="2">
        <f t="shared" si="202"/>
        <v>273.14999999999998</v>
      </c>
      <c r="F2122" s="2">
        <v>2097</v>
      </c>
      <c r="G2122" s="2">
        <f t="shared" si="203"/>
        <v>311.14999999999998</v>
      </c>
      <c r="H2122" s="9">
        <v>789</v>
      </c>
      <c r="I2122" s="9">
        <v>772</v>
      </c>
      <c r="J2122" s="78">
        <v>793.42149532710289</v>
      </c>
      <c r="K2122" s="9">
        <f t="shared" si="198"/>
        <v>776.05976281877349</v>
      </c>
      <c r="L2122" s="9">
        <v>2000</v>
      </c>
      <c r="M2122" s="9">
        <v>2000</v>
      </c>
      <c r="N2122" s="9">
        <f t="shared" si="199"/>
        <v>0</v>
      </c>
      <c r="O2122" s="9">
        <f t="shared" si="200"/>
        <v>0</v>
      </c>
      <c r="P2122" s="9">
        <f t="shared" si="201"/>
        <v>0</v>
      </c>
    </row>
    <row r="2123" spans="5:16">
      <c r="E2123" s="2">
        <f t="shared" si="202"/>
        <v>273.14999999999998</v>
      </c>
      <c r="F2123" s="2">
        <v>2098</v>
      </c>
      <c r="G2123" s="2">
        <f t="shared" si="203"/>
        <v>311.14999999999998</v>
      </c>
      <c r="H2123" s="9">
        <v>789</v>
      </c>
      <c r="I2123" s="9">
        <v>772</v>
      </c>
      <c r="J2123" s="78">
        <v>793.42149532710289</v>
      </c>
      <c r="K2123" s="9">
        <f t="shared" si="198"/>
        <v>776.05996526022545</v>
      </c>
      <c r="L2123" s="9">
        <v>2000</v>
      </c>
      <c r="M2123" s="9">
        <v>2000</v>
      </c>
      <c r="N2123" s="9">
        <f t="shared" si="199"/>
        <v>0</v>
      </c>
      <c r="O2123" s="9">
        <f t="shared" si="200"/>
        <v>0</v>
      </c>
      <c r="P2123" s="9">
        <f t="shared" si="201"/>
        <v>0</v>
      </c>
    </row>
    <row r="2124" spans="5:16">
      <c r="E2124" s="2">
        <f t="shared" si="202"/>
        <v>273.14999999999998</v>
      </c>
      <c r="F2124" s="2">
        <v>2099</v>
      </c>
      <c r="G2124" s="2">
        <f t="shared" si="203"/>
        <v>311.14999999999998</v>
      </c>
      <c r="H2124" s="9">
        <v>789</v>
      </c>
      <c r="I2124" s="9">
        <v>772</v>
      </c>
      <c r="J2124" s="78">
        <v>793.42149532710289</v>
      </c>
      <c r="K2124" s="9">
        <f t="shared" si="198"/>
        <v>776.0601674752138</v>
      </c>
      <c r="L2124" s="9">
        <v>2000</v>
      </c>
      <c r="M2124" s="9">
        <v>2000</v>
      </c>
      <c r="N2124" s="9">
        <f t="shared" si="199"/>
        <v>0</v>
      </c>
      <c r="O2124" s="9">
        <f t="shared" si="200"/>
        <v>0</v>
      </c>
      <c r="P2124" s="9">
        <f t="shared" si="201"/>
        <v>0</v>
      </c>
    </row>
    <row r="2125" spans="5:16">
      <c r="E2125" s="2">
        <f t="shared" si="202"/>
        <v>273.14999999999998</v>
      </c>
      <c r="F2125" s="2">
        <v>2100</v>
      </c>
      <c r="G2125" s="2">
        <f t="shared" si="203"/>
        <v>311.14999999999998</v>
      </c>
      <c r="H2125" s="9">
        <v>789</v>
      </c>
      <c r="I2125" s="9">
        <v>772</v>
      </c>
      <c r="J2125" s="78">
        <v>793.42149532710289</v>
      </c>
      <c r="K2125" s="9">
        <f t="shared" si="198"/>
        <v>776.06036946411825</v>
      </c>
      <c r="L2125" s="9">
        <v>2000</v>
      </c>
      <c r="M2125" s="9">
        <v>2000</v>
      </c>
      <c r="N2125" s="9">
        <f t="shared" si="199"/>
        <v>0</v>
      </c>
      <c r="O2125" s="9">
        <f t="shared" si="200"/>
        <v>0</v>
      </c>
      <c r="P2125" s="9">
        <f t="shared" si="201"/>
        <v>0</v>
      </c>
    </row>
    <row r="2126" spans="5:16">
      <c r="E2126" s="2">
        <f t="shared" si="202"/>
        <v>273.14999999999998</v>
      </c>
      <c r="F2126" s="2">
        <v>2101</v>
      </c>
      <c r="G2126" s="2">
        <f t="shared" si="203"/>
        <v>311.14999999999998</v>
      </c>
      <c r="H2126" s="9">
        <v>789</v>
      </c>
      <c r="I2126" s="9">
        <v>772</v>
      </c>
      <c r="J2126" s="78">
        <v>793.42149532710289</v>
      </c>
      <c r="K2126" s="9">
        <f t="shared" si="198"/>
        <v>776.06057122731795</v>
      </c>
      <c r="L2126" s="9">
        <v>2000</v>
      </c>
      <c r="M2126" s="9">
        <v>2000</v>
      </c>
      <c r="N2126" s="9">
        <f t="shared" si="199"/>
        <v>0</v>
      </c>
      <c r="O2126" s="9">
        <f t="shared" si="200"/>
        <v>0</v>
      </c>
      <c r="P2126" s="9">
        <f t="shared" si="201"/>
        <v>0</v>
      </c>
    </row>
    <row r="2127" spans="5:16">
      <c r="E2127" s="2">
        <f t="shared" si="202"/>
        <v>273.14999999999998</v>
      </c>
      <c r="F2127" s="2">
        <v>2102</v>
      </c>
      <c r="G2127" s="2">
        <f t="shared" si="203"/>
        <v>311.14999999999998</v>
      </c>
      <c r="H2127" s="9">
        <v>789</v>
      </c>
      <c r="I2127" s="9">
        <v>772</v>
      </c>
      <c r="J2127" s="78">
        <v>793.42149532710289</v>
      </c>
      <c r="K2127" s="9">
        <f t="shared" si="198"/>
        <v>776.0607727651909</v>
      </c>
      <c r="L2127" s="9">
        <v>2000</v>
      </c>
      <c r="M2127" s="9">
        <v>2000</v>
      </c>
      <c r="N2127" s="9">
        <f t="shared" si="199"/>
        <v>0</v>
      </c>
      <c r="O2127" s="9">
        <f t="shared" si="200"/>
        <v>0</v>
      </c>
      <c r="P2127" s="9">
        <f t="shared" si="201"/>
        <v>0</v>
      </c>
    </row>
    <row r="2128" spans="5:16">
      <c r="E2128" s="2">
        <f t="shared" si="202"/>
        <v>273.14999999999998</v>
      </c>
      <c r="F2128" s="2">
        <v>2103</v>
      </c>
      <c r="G2128" s="2">
        <f t="shared" si="203"/>
        <v>311.14999999999998</v>
      </c>
      <c r="H2128" s="9">
        <v>789</v>
      </c>
      <c r="I2128" s="9">
        <v>772</v>
      </c>
      <c r="J2128" s="78">
        <v>793.42149532710289</v>
      </c>
      <c r="K2128" s="9">
        <f t="shared" si="198"/>
        <v>776.06097407811444</v>
      </c>
      <c r="L2128" s="9">
        <v>2000</v>
      </c>
      <c r="M2128" s="9">
        <v>2000</v>
      </c>
      <c r="N2128" s="9">
        <f t="shared" si="199"/>
        <v>0</v>
      </c>
      <c r="O2128" s="9">
        <f t="shared" si="200"/>
        <v>0</v>
      </c>
      <c r="P2128" s="9">
        <f t="shared" si="201"/>
        <v>0</v>
      </c>
    </row>
    <row r="2129" spans="5:16">
      <c r="E2129" s="2">
        <f t="shared" si="202"/>
        <v>273.14999999999998</v>
      </c>
      <c r="F2129" s="2">
        <v>2104</v>
      </c>
      <c r="G2129" s="2">
        <f t="shared" si="203"/>
        <v>311.14999999999998</v>
      </c>
      <c r="H2129" s="9">
        <v>789</v>
      </c>
      <c r="I2129" s="9">
        <v>772</v>
      </c>
      <c r="J2129" s="78">
        <v>793.42149532710289</v>
      </c>
      <c r="K2129" s="9">
        <f t="shared" si="198"/>
        <v>776.06117516646475</v>
      </c>
      <c r="L2129" s="9">
        <v>2000</v>
      </c>
      <c r="M2129" s="9">
        <v>2000</v>
      </c>
      <c r="N2129" s="9">
        <f t="shared" si="199"/>
        <v>0</v>
      </c>
      <c r="O2129" s="9">
        <f t="shared" si="200"/>
        <v>0</v>
      </c>
      <c r="P2129" s="9">
        <f t="shared" si="201"/>
        <v>0</v>
      </c>
    </row>
    <row r="2130" spans="5:16">
      <c r="E2130" s="2">
        <f t="shared" si="202"/>
        <v>273.14999999999998</v>
      </c>
      <c r="F2130" s="2">
        <v>2105</v>
      </c>
      <c r="G2130" s="2">
        <f t="shared" si="203"/>
        <v>311.14999999999998</v>
      </c>
      <c r="H2130" s="9">
        <v>789</v>
      </c>
      <c r="I2130" s="9">
        <v>772</v>
      </c>
      <c r="J2130" s="78">
        <v>793.42149532710289</v>
      </c>
      <c r="K2130" s="9">
        <f t="shared" si="198"/>
        <v>776.06137603061768</v>
      </c>
      <c r="L2130" s="9">
        <v>2000</v>
      </c>
      <c r="M2130" s="9">
        <v>2000</v>
      </c>
      <c r="N2130" s="9">
        <f t="shared" si="199"/>
        <v>0</v>
      </c>
      <c r="O2130" s="9">
        <f t="shared" si="200"/>
        <v>0</v>
      </c>
      <c r="P2130" s="9">
        <f t="shared" si="201"/>
        <v>0</v>
      </c>
    </row>
    <row r="2131" spans="5:16">
      <c r="E2131" s="2">
        <f t="shared" si="202"/>
        <v>273.14999999999998</v>
      </c>
      <c r="F2131" s="2">
        <v>2106</v>
      </c>
      <c r="G2131" s="2">
        <f t="shared" si="203"/>
        <v>311.14999999999998</v>
      </c>
      <c r="H2131" s="9">
        <v>789</v>
      </c>
      <c r="I2131" s="9">
        <v>772</v>
      </c>
      <c r="J2131" s="78">
        <v>793.42149532710289</v>
      </c>
      <c r="K2131" s="9">
        <f t="shared" si="198"/>
        <v>776.06157667094783</v>
      </c>
      <c r="L2131" s="9">
        <v>2000</v>
      </c>
      <c r="M2131" s="9">
        <v>2000</v>
      </c>
      <c r="N2131" s="9">
        <f t="shared" si="199"/>
        <v>0</v>
      </c>
      <c r="O2131" s="9">
        <f t="shared" si="200"/>
        <v>0</v>
      </c>
      <c r="P2131" s="9">
        <f t="shared" si="201"/>
        <v>0</v>
      </c>
    </row>
    <row r="2132" spans="5:16">
      <c r="E2132" s="2">
        <f t="shared" si="202"/>
        <v>273.14999999999998</v>
      </c>
      <c r="F2132" s="2">
        <v>2107</v>
      </c>
      <c r="G2132" s="2">
        <f t="shared" si="203"/>
        <v>311.14999999999998</v>
      </c>
      <c r="H2132" s="9">
        <v>789</v>
      </c>
      <c r="I2132" s="9">
        <v>772</v>
      </c>
      <c r="J2132" s="78">
        <v>793.42149532710289</v>
      </c>
      <c r="K2132" s="9">
        <f t="shared" si="198"/>
        <v>776.061777087829</v>
      </c>
      <c r="L2132" s="9">
        <v>2000</v>
      </c>
      <c r="M2132" s="9">
        <v>2000</v>
      </c>
      <c r="N2132" s="9">
        <f t="shared" si="199"/>
        <v>0</v>
      </c>
      <c r="O2132" s="9">
        <f t="shared" si="200"/>
        <v>0</v>
      </c>
      <c r="P2132" s="9">
        <f t="shared" si="201"/>
        <v>0</v>
      </c>
    </row>
    <row r="2133" spans="5:16">
      <c r="E2133" s="2">
        <f t="shared" si="202"/>
        <v>273.14999999999998</v>
      </c>
      <c r="F2133" s="2">
        <v>2108</v>
      </c>
      <c r="G2133" s="2">
        <f t="shared" si="203"/>
        <v>311.14999999999998</v>
      </c>
      <c r="H2133" s="9">
        <v>789</v>
      </c>
      <c r="I2133" s="9">
        <v>772</v>
      </c>
      <c r="J2133" s="78">
        <v>793.42149532710289</v>
      </c>
      <c r="K2133" s="9">
        <f t="shared" si="198"/>
        <v>776.06197728163443</v>
      </c>
      <c r="L2133" s="9">
        <v>2000</v>
      </c>
      <c r="M2133" s="9">
        <v>2000</v>
      </c>
      <c r="N2133" s="9">
        <f t="shared" si="199"/>
        <v>0</v>
      </c>
      <c r="O2133" s="9">
        <f t="shared" si="200"/>
        <v>0</v>
      </c>
      <c r="P2133" s="9">
        <f t="shared" si="201"/>
        <v>0</v>
      </c>
    </row>
    <row r="2134" spans="5:16">
      <c r="E2134" s="2">
        <f t="shared" si="202"/>
        <v>273.14999999999998</v>
      </c>
      <c r="F2134" s="2">
        <v>2109</v>
      </c>
      <c r="G2134" s="2">
        <f t="shared" si="203"/>
        <v>311.14999999999998</v>
      </c>
      <c r="H2134" s="9">
        <v>789</v>
      </c>
      <c r="I2134" s="9">
        <v>772</v>
      </c>
      <c r="J2134" s="78">
        <v>793.42149532710289</v>
      </c>
      <c r="K2134" s="9">
        <f t="shared" si="198"/>
        <v>776.06217725273632</v>
      </c>
      <c r="L2134" s="9">
        <v>2000</v>
      </c>
      <c r="M2134" s="9">
        <v>2000</v>
      </c>
      <c r="N2134" s="9">
        <f t="shared" si="199"/>
        <v>0</v>
      </c>
      <c r="O2134" s="9">
        <f t="shared" si="200"/>
        <v>0</v>
      </c>
      <c r="P2134" s="9">
        <f t="shared" si="201"/>
        <v>0</v>
      </c>
    </row>
    <row r="2135" spans="5:16">
      <c r="E2135" s="2">
        <f t="shared" si="202"/>
        <v>273.14999999999998</v>
      </c>
      <c r="F2135" s="2">
        <v>2110</v>
      </c>
      <c r="G2135" s="2">
        <f t="shared" si="203"/>
        <v>311.14999999999998</v>
      </c>
      <c r="H2135" s="9">
        <v>789</v>
      </c>
      <c r="I2135" s="9">
        <v>772</v>
      </c>
      <c r="J2135" s="78">
        <v>793.42149532710289</v>
      </c>
      <c r="K2135" s="9">
        <f t="shared" si="198"/>
        <v>776.06237700150598</v>
      </c>
      <c r="L2135" s="9">
        <v>2000</v>
      </c>
      <c r="M2135" s="9">
        <v>2000</v>
      </c>
      <c r="N2135" s="9">
        <f t="shared" si="199"/>
        <v>0</v>
      </c>
      <c r="O2135" s="9">
        <f t="shared" si="200"/>
        <v>0</v>
      </c>
      <c r="P2135" s="9">
        <f t="shared" si="201"/>
        <v>0</v>
      </c>
    </row>
    <row r="2136" spans="5:16">
      <c r="E2136" s="2">
        <f t="shared" si="202"/>
        <v>273.14999999999998</v>
      </c>
      <c r="F2136" s="2">
        <v>2111</v>
      </c>
      <c r="G2136" s="2">
        <f t="shared" si="203"/>
        <v>311.14999999999998</v>
      </c>
      <c r="H2136" s="9">
        <v>789</v>
      </c>
      <c r="I2136" s="9">
        <v>772</v>
      </c>
      <c r="J2136" s="78">
        <v>793.42149532710289</v>
      </c>
      <c r="K2136" s="9">
        <f t="shared" si="198"/>
        <v>776.06257652831414</v>
      </c>
      <c r="L2136" s="9">
        <v>2000</v>
      </c>
      <c r="M2136" s="9">
        <v>2000</v>
      </c>
      <c r="N2136" s="9">
        <f t="shared" si="199"/>
        <v>0</v>
      </c>
      <c r="O2136" s="9">
        <f t="shared" si="200"/>
        <v>0</v>
      </c>
      <c r="P2136" s="9">
        <f t="shared" si="201"/>
        <v>0</v>
      </c>
    </row>
    <row r="2137" spans="5:16">
      <c r="E2137" s="2">
        <f t="shared" si="202"/>
        <v>273.14999999999998</v>
      </c>
      <c r="F2137" s="2">
        <v>2112</v>
      </c>
      <c r="G2137" s="2">
        <f t="shared" si="203"/>
        <v>311.14999999999998</v>
      </c>
      <c r="H2137" s="9">
        <v>789</v>
      </c>
      <c r="I2137" s="9">
        <v>772</v>
      </c>
      <c r="J2137" s="78">
        <v>793.42149532710289</v>
      </c>
      <c r="K2137" s="9">
        <f t="shared" si="198"/>
        <v>776.0627758335304</v>
      </c>
      <c r="L2137" s="9">
        <v>2000</v>
      </c>
      <c r="M2137" s="9">
        <v>2000</v>
      </c>
      <c r="N2137" s="9">
        <f t="shared" si="199"/>
        <v>0</v>
      </c>
      <c r="O2137" s="9">
        <f t="shared" si="200"/>
        <v>0</v>
      </c>
      <c r="P2137" s="9">
        <f t="shared" si="201"/>
        <v>0</v>
      </c>
    </row>
  </sheetData>
  <mergeCells count="5">
    <mergeCell ref="L5:L6"/>
    <mergeCell ref="M5:M6"/>
    <mergeCell ref="O5:O6"/>
    <mergeCell ref="E7:P7"/>
    <mergeCell ref="A3:P3"/>
  </mergeCells>
  <pageMargins left="0.7" right="0.7" top="0.75" bottom="0.75" header="0.3" footer="0.3"/>
  <pageSetup scale="10" orientation="portrait" horizontalDpi="4294967295" verticalDpi="4294967295"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7988D-5F1C-4D53-94E3-3E0AEC726547}">
  <dimension ref="A1:R309"/>
  <sheetViews>
    <sheetView showGridLines="0" zoomScale="70" zoomScaleNormal="70" zoomScaleSheetLayoutView="10" workbookViewId="0">
      <selection activeCell="I29" sqref="I29"/>
    </sheetView>
  </sheetViews>
  <sheetFormatPr defaultColWidth="9.109375" defaultRowHeight="14.4"/>
  <cols>
    <col min="1" max="1" width="13.33203125" style="2" customWidth="1"/>
    <col min="2" max="2" width="13.33203125" style="84" customWidth="1"/>
    <col min="3" max="3" width="13.33203125" style="2" customWidth="1"/>
    <col min="4" max="4" width="13.33203125" style="84" customWidth="1"/>
    <col min="5" max="5" width="13.33203125" style="2" customWidth="1"/>
    <col min="6" max="6" width="13.33203125" style="84" customWidth="1"/>
    <col min="7" max="7" width="13.33203125" style="2" customWidth="1"/>
    <col min="8" max="8" width="13.33203125" customWidth="1"/>
    <col min="9" max="9" width="13.33203125" style="2" customWidth="1"/>
    <col min="10" max="10" width="13.33203125" customWidth="1"/>
    <col min="11" max="11" width="13.33203125" style="5" customWidth="1"/>
    <col min="12" max="12" width="13.33203125" style="84" customWidth="1"/>
    <col min="13" max="13" width="13.33203125" style="2" customWidth="1"/>
    <col min="14" max="14" width="13.33203125" customWidth="1"/>
    <col min="15" max="15" width="13.33203125" style="2" customWidth="1"/>
    <col min="16" max="17" width="13.33203125" style="84" customWidth="1"/>
    <col min="18" max="18" width="13.33203125" customWidth="1"/>
    <col min="19" max="16384" width="9.109375" style="9"/>
  </cols>
  <sheetData>
    <row r="1" spans="1:18" s="81" customFormat="1"/>
    <row r="2" spans="1:18" s="3" customFormat="1" ht="34.5" customHeight="1">
      <c r="A2" s="256" t="s">
        <v>46</v>
      </c>
      <c r="B2" s="256"/>
      <c r="C2" s="256" t="s">
        <v>120</v>
      </c>
      <c r="D2" s="256"/>
      <c r="E2" s="256" t="s">
        <v>131</v>
      </c>
      <c r="F2" s="256"/>
      <c r="G2" s="256" t="s">
        <v>133</v>
      </c>
      <c r="H2" s="256"/>
      <c r="I2" s="256" t="s">
        <v>134</v>
      </c>
      <c r="J2" s="256"/>
      <c r="K2" s="256" t="s">
        <v>135</v>
      </c>
      <c r="L2" s="256"/>
      <c r="M2" s="256" t="s">
        <v>136</v>
      </c>
      <c r="N2" s="256"/>
      <c r="O2" s="256" t="s">
        <v>125</v>
      </c>
      <c r="P2" s="256"/>
      <c r="Q2" s="256" t="s">
        <v>137</v>
      </c>
      <c r="R2" s="256"/>
    </row>
    <row r="3" spans="1:18" s="18" customFormat="1">
      <c r="A3" s="257">
        <f>SUM(B4:B309)</f>
        <v>1948.1334266154374</v>
      </c>
      <c r="B3" s="257"/>
      <c r="C3" s="257">
        <f>SUM(D4:D1048576)</f>
        <v>1300.6776157333866</v>
      </c>
      <c r="D3" s="257"/>
      <c r="E3" s="257">
        <f>SUM(F4:F309)</f>
        <v>1077.3803212997689</v>
      </c>
      <c r="F3" s="257"/>
      <c r="G3" s="257">
        <f>SUM(H4:H309)</f>
        <v>1697.7560162237876</v>
      </c>
      <c r="H3" s="257"/>
      <c r="I3" s="257">
        <f>SUM(J4:J309)</f>
        <v>887.8950477960467</v>
      </c>
      <c r="J3" s="257"/>
      <c r="K3" s="257">
        <f>SUM(L4:L309)</f>
        <v>1633.1216640585938</v>
      </c>
      <c r="L3" s="257"/>
      <c r="M3" s="257">
        <f>SUM(N4:N309)</f>
        <v>1442.5866551063657</v>
      </c>
      <c r="N3" s="257"/>
      <c r="O3" s="257">
        <f>SUM(P4:P309)</f>
        <v>923.65868337140364</v>
      </c>
      <c r="P3" s="257"/>
      <c r="Q3" s="257">
        <f>SUM(R4:R309)</f>
        <v>672.29623668637691</v>
      </c>
      <c r="R3" s="257"/>
    </row>
    <row r="4" spans="1:18">
      <c r="A4" s="27">
        <v>41974</v>
      </c>
      <c r="B4" s="87">
        <v>0</v>
      </c>
      <c r="C4" s="7">
        <v>42279</v>
      </c>
      <c r="D4" s="87">
        <v>2.2724701044010569</v>
      </c>
      <c r="E4" s="7">
        <v>42462</v>
      </c>
      <c r="F4" s="87">
        <v>0.20085700323454844</v>
      </c>
      <c r="G4" s="7">
        <v>42622</v>
      </c>
      <c r="H4" s="87">
        <v>1.5837539862342299E-29</v>
      </c>
      <c r="I4" s="7">
        <v>42855</v>
      </c>
      <c r="J4" s="87">
        <v>6.4350943589158966E-34</v>
      </c>
      <c r="K4" s="7">
        <v>43006</v>
      </c>
      <c r="L4" s="87">
        <v>1.2047784075846738E-36</v>
      </c>
      <c r="M4" s="7">
        <v>43228</v>
      </c>
      <c r="N4" s="87">
        <v>0</v>
      </c>
      <c r="O4" s="7">
        <v>43431</v>
      </c>
      <c r="P4" s="87">
        <v>0.2087121381030895</v>
      </c>
      <c r="Q4" s="7">
        <v>43623</v>
      </c>
      <c r="R4" s="28">
        <v>0</v>
      </c>
    </row>
    <row r="5" spans="1:18">
      <c r="A5" s="27">
        <v>41975</v>
      </c>
      <c r="B5" s="87">
        <v>0</v>
      </c>
      <c r="C5" s="7">
        <v>42280</v>
      </c>
      <c r="D5" s="87">
        <v>0</v>
      </c>
      <c r="E5" s="7">
        <v>42463</v>
      </c>
      <c r="F5" s="87">
        <v>0</v>
      </c>
      <c r="G5" s="7">
        <v>42623</v>
      </c>
      <c r="H5" s="87">
        <v>3.2570631720769625</v>
      </c>
      <c r="I5" s="7">
        <v>42856</v>
      </c>
      <c r="J5" s="87">
        <v>0</v>
      </c>
      <c r="K5" s="7">
        <v>43007</v>
      </c>
      <c r="L5" s="87">
        <v>0</v>
      </c>
      <c r="M5" s="7">
        <v>43229</v>
      </c>
      <c r="N5" s="87">
        <v>0.17049592198721678</v>
      </c>
      <c r="O5" s="7">
        <v>43432</v>
      </c>
      <c r="P5" s="87">
        <v>3.612388966225057</v>
      </c>
      <c r="Q5" s="7">
        <v>43624</v>
      </c>
      <c r="R5" s="28">
        <v>0</v>
      </c>
    </row>
    <row r="6" spans="1:18">
      <c r="A6" s="27">
        <v>41976</v>
      </c>
      <c r="B6" s="87">
        <v>1.4568278815727926</v>
      </c>
      <c r="C6" s="7">
        <v>42281</v>
      </c>
      <c r="D6" s="87">
        <v>0.18681667799353208</v>
      </c>
      <c r="E6" s="7">
        <v>42464</v>
      </c>
      <c r="F6" s="87">
        <v>0</v>
      </c>
      <c r="G6" s="7">
        <v>42624</v>
      </c>
      <c r="H6" s="87">
        <v>6.2004697524881145</v>
      </c>
      <c r="I6" s="7">
        <v>42857</v>
      </c>
      <c r="J6" s="87">
        <v>0</v>
      </c>
      <c r="K6" s="7">
        <v>43008</v>
      </c>
      <c r="L6" s="87">
        <v>0</v>
      </c>
      <c r="M6" s="7">
        <v>43230</v>
      </c>
      <c r="N6" s="87">
        <v>5.1320019749142327</v>
      </c>
      <c r="O6" s="7">
        <v>43433</v>
      </c>
      <c r="P6" s="87">
        <v>7.4701462182789875</v>
      </c>
      <c r="Q6" s="7">
        <v>43625</v>
      </c>
      <c r="R6" s="28">
        <v>0</v>
      </c>
    </row>
    <row r="7" spans="1:18">
      <c r="A7" s="27">
        <v>41977</v>
      </c>
      <c r="B7" s="87">
        <v>4.7686061070247128</v>
      </c>
      <c r="C7" s="7">
        <v>42282</v>
      </c>
      <c r="D7" s="87">
        <v>4.6715299178888712</v>
      </c>
      <c r="E7" s="7">
        <v>42465</v>
      </c>
      <c r="F7" s="87">
        <v>0</v>
      </c>
      <c r="G7" s="7">
        <v>42625</v>
      </c>
      <c r="H7" s="87">
        <v>6.201026030417963</v>
      </c>
      <c r="I7" s="7">
        <v>42858</v>
      </c>
      <c r="J7" s="87">
        <v>0</v>
      </c>
      <c r="K7" s="7">
        <v>43009</v>
      </c>
      <c r="L7" s="87">
        <v>0.85136074736265865</v>
      </c>
      <c r="M7" s="7">
        <v>43231</v>
      </c>
      <c r="N7" s="87">
        <v>5.7056678088899977</v>
      </c>
      <c r="O7" s="7">
        <v>43434</v>
      </c>
      <c r="P7" s="87">
        <v>8.6023942852408641</v>
      </c>
      <c r="Q7" s="7">
        <v>43626</v>
      </c>
      <c r="R7" s="28">
        <v>5.6150447020589941E-13</v>
      </c>
    </row>
    <row r="8" spans="1:18">
      <c r="A8" s="27">
        <v>41978</v>
      </c>
      <c r="B8" s="87">
        <v>4.8525042839318875</v>
      </c>
      <c r="C8" s="7">
        <v>42283</v>
      </c>
      <c r="D8" s="87">
        <v>7.3690895779360455</v>
      </c>
      <c r="E8" s="7">
        <v>42466</v>
      </c>
      <c r="F8" s="87">
        <v>0</v>
      </c>
      <c r="G8" s="7">
        <v>42626</v>
      </c>
      <c r="H8" s="87">
        <v>6.8880124776308964</v>
      </c>
      <c r="I8" s="7">
        <v>42859</v>
      </c>
      <c r="J8" s="87">
        <v>0</v>
      </c>
      <c r="K8" s="7">
        <v>43010</v>
      </c>
      <c r="L8" s="87">
        <v>5.7087243510656576</v>
      </c>
      <c r="M8" s="7">
        <v>43232</v>
      </c>
      <c r="N8" s="87">
        <v>5.6712413681914313</v>
      </c>
      <c r="O8" s="7">
        <v>43435</v>
      </c>
      <c r="P8" s="87">
        <v>8.0152077245103435</v>
      </c>
      <c r="Q8" s="7">
        <v>43627</v>
      </c>
      <c r="R8" s="28">
        <v>1.1560545932085437E-26</v>
      </c>
    </row>
    <row r="9" spans="1:18">
      <c r="A9" s="27">
        <v>41979</v>
      </c>
      <c r="B9" s="87">
        <v>4.8820583284779051</v>
      </c>
      <c r="C9" s="7">
        <v>42284</v>
      </c>
      <c r="D9" s="87">
        <v>7.9050648463279591</v>
      </c>
      <c r="E9" s="7">
        <v>42467</v>
      </c>
      <c r="F9" s="87">
        <v>0</v>
      </c>
      <c r="G9" s="7">
        <v>42627</v>
      </c>
      <c r="H9" s="87">
        <v>9.1633354339158508</v>
      </c>
      <c r="I9" s="7">
        <v>42860</v>
      </c>
      <c r="J9" s="87">
        <v>0</v>
      </c>
      <c r="K9" s="7">
        <v>43011</v>
      </c>
      <c r="L9" s="87">
        <v>10.379365192019245</v>
      </c>
      <c r="M9" s="7">
        <v>43233</v>
      </c>
      <c r="N9" s="87">
        <v>6.1323007155386504</v>
      </c>
      <c r="O9" s="7">
        <v>43436</v>
      </c>
      <c r="P9" s="87">
        <v>7.4677481260667484</v>
      </c>
      <c r="Q9" s="7">
        <v>43628</v>
      </c>
      <c r="R9" s="28">
        <v>4.1539914160080293E-5</v>
      </c>
    </row>
    <row r="10" spans="1:18">
      <c r="A10" s="27">
        <v>41980</v>
      </c>
      <c r="B10" s="87">
        <v>5.0100597635151498</v>
      </c>
      <c r="C10" s="7">
        <v>42285</v>
      </c>
      <c r="D10" s="87">
        <v>8.1219412466541865</v>
      </c>
      <c r="E10" s="7">
        <v>42468</v>
      </c>
      <c r="F10" s="87">
        <v>0</v>
      </c>
      <c r="G10" s="7">
        <v>42628</v>
      </c>
      <c r="H10" s="87">
        <v>9.0461648541995832</v>
      </c>
      <c r="I10" s="7">
        <v>42861</v>
      </c>
      <c r="J10" s="87">
        <v>0</v>
      </c>
      <c r="K10" s="7">
        <v>43012</v>
      </c>
      <c r="L10" s="87">
        <v>11.178052841857419</v>
      </c>
      <c r="M10" s="7">
        <v>43234</v>
      </c>
      <c r="N10" s="87">
        <v>6.5984593946210044</v>
      </c>
      <c r="O10" s="7">
        <v>43437</v>
      </c>
      <c r="P10" s="87">
        <v>7.3680856690969669</v>
      </c>
      <c r="Q10" s="7">
        <v>43629</v>
      </c>
      <c r="R10" s="28">
        <v>1.2691858086158233E-20</v>
      </c>
    </row>
    <row r="11" spans="1:18">
      <c r="A11" s="27">
        <v>41981</v>
      </c>
      <c r="B11" s="87">
        <v>5.0155519683597127</v>
      </c>
      <c r="C11" s="7">
        <v>42286</v>
      </c>
      <c r="D11" s="87">
        <v>8.0353319184368424</v>
      </c>
      <c r="E11" s="7">
        <v>42469</v>
      </c>
      <c r="F11" s="87">
        <v>0</v>
      </c>
      <c r="G11" s="7">
        <v>42629</v>
      </c>
      <c r="H11" s="87">
        <v>9.0416050405304969</v>
      </c>
      <c r="I11" s="7">
        <v>42862</v>
      </c>
      <c r="J11" s="87">
        <v>0</v>
      </c>
      <c r="K11" s="7">
        <v>43013</v>
      </c>
      <c r="L11" s="87">
        <v>7.0936272391210728</v>
      </c>
      <c r="M11" s="7">
        <v>43235</v>
      </c>
      <c r="N11" s="87">
        <v>6.784253193318694</v>
      </c>
      <c r="O11" s="7">
        <v>43438</v>
      </c>
      <c r="P11" s="87">
        <v>7.4196780828712843</v>
      </c>
      <c r="Q11" s="7">
        <v>43630</v>
      </c>
      <c r="R11" s="28">
        <v>1.2517708945420519E-20</v>
      </c>
    </row>
    <row r="12" spans="1:18">
      <c r="A12" s="27">
        <v>41982</v>
      </c>
      <c r="B12" s="87">
        <v>5.0725143530998862</v>
      </c>
      <c r="C12" s="7">
        <v>42287</v>
      </c>
      <c r="D12" s="87">
        <v>7.8147328985872342</v>
      </c>
      <c r="E12" s="7">
        <v>42470</v>
      </c>
      <c r="F12" s="87">
        <v>0</v>
      </c>
      <c r="G12" s="7">
        <v>42630</v>
      </c>
      <c r="H12" s="87">
        <v>9.4226799866730584</v>
      </c>
      <c r="I12" s="7">
        <v>42863</v>
      </c>
      <c r="J12" s="87">
        <v>0</v>
      </c>
      <c r="K12" s="7">
        <v>43014</v>
      </c>
      <c r="L12" s="87">
        <v>7.6003826831894008</v>
      </c>
      <c r="M12" s="7">
        <v>43236</v>
      </c>
      <c r="N12" s="87">
        <v>6.9086454307263088</v>
      </c>
      <c r="O12" s="7">
        <v>43439</v>
      </c>
      <c r="P12" s="87">
        <v>7.4583056322250121</v>
      </c>
      <c r="Q12" s="7">
        <v>43631</v>
      </c>
      <c r="R12" s="28">
        <v>1.1358782279628932E-2</v>
      </c>
    </row>
    <row r="13" spans="1:18">
      <c r="A13" s="27">
        <v>41983</v>
      </c>
      <c r="B13" s="87">
        <v>5.0632025933085645</v>
      </c>
      <c r="C13" s="7">
        <v>42288</v>
      </c>
      <c r="D13" s="87">
        <v>5.8355504692871278</v>
      </c>
      <c r="E13" s="7">
        <v>42471</v>
      </c>
      <c r="F13" s="87">
        <v>0</v>
      </c>
      <c r="G13" s="7">
        <v>42631</v>
      </c>
      <c r="H13" s="87">
        <v>9.7112550576156895</v>
      </c>
      <c r="I13" s="7">
        <v>42864</v>
      </c>
      <c r="J13" s="87">
        <v>0</v>
      </c>
      <c r="K13" s="7">
        <v>43015</v>
      </c>
      <c r="L13" s="87">
        <v>7.8718632183621633</v>
      </c>
      <c r="M13" s="7">
        <v>43237</v>
      </c>
      <c r="N13" s="87">
        <v>7.0244629514419898</v>
      </c>
      <c r="O13" s="7">
        <v>43440</v>
      </c>
      <c r="P13" s="87">
        <v>7.2892073151510886</v>
      </c>
      <c r="Q13" s="7">
        <v>43632</v>
      </c>
      <c r="R13" s="28">
        <v>1.8455473863966971E-3</v>
      </c>
    </row>
    <row r="14" spans="1:18">
      <c r="A14" s="27">
        <v>41984</v>
      </c>
      <c r="B14" s="87">
        <v>4.9812520203941784</v>
      </c>
      <c r="C14" s="7">
        <v>42289</v>
      </c>
      <c r="D14" s="87">
        <v>7.1078361486325896</v>
      </c>
      <c r="E14" s="7">
        <v>42472</v>
      </c>
      <c r="F14" s="87">
        <v>0</v>
      </c>
      <c r="G14" s="7">
        <v>42632</v>
      </c>
      <c r="H14" s="87">
        <v>9.9729888320469566</v>
      </c>
      <c r="I14" s="7">
        <v>42865</v>
      </c>
      <c r="J14" s="87">
        <v>0</v>
      </c>
      <c r="K14" s="7">
        <v>43016</v>
      </c>
      <c r="L14" s="87">
        <v>7.4614412151621226</v>
      </c>
      <c r="M14" s="7">
        <v>43238</v>
      </c>
      <c r="N14" s="87">
        <v>6.9634556583469696</v>
      </c>
      <c r="O14" s="7">
        <v>43441</v>
      </c>
      <c r="P14" s="87">
        <v>7.7737951988493927</v>
      </c>
      <c r="Q14" s="7">
        <v>43633</v>
      </c>
      <c r="R14" s="28">
        <v>1.2126018095976537E-3</v>
      </c>
    </row>
    <row r="15" spans="1:18">
      <c r="A15" s="27">
        <v>41985</v>
      </c>
      <c r="B15" s="87">
        <v>5.3621090434693439</v>
      </c>
      <c r="C15" s="7">
        <v>42290</v>
      </c>
      <c r="D15" s="87">
        <v>7.0815320294745918</v>
      </c>
      <c r="E15" s="7">
        <v>42473</v>
      </c>
      <c r="F15" s="87">
        <v>0</v>
      </c>
      <c r="G15" s="7">
        <v>42633</v>
      </c>
      <c r="H15" s="87">
        <v>9.5492953262147395</v>
      </c>
      <c r="I15" s="7">
        <v>42866</v>
      </c>
      <c r="J15" s="87">
        <v>0</v>
      </c>
      <c r="K15" s="7">
        <v>43017</v>
      </c>
      <c r="L15" s="87">
        <v>7.6193777625076597</v>
      </c>
      <c r="M15" s="7">
        <v>43239</v>
      </c>
      <c r="N15" s="87">
        <v>6.9449989828303771</v>
      </c>
      <c r="O15" s="7">
        <v>43442</v>
      </c>
      <c r="P15" s="87">
        <v>7.7733404106214472</v>
      </c>
      <c r="Q15" s="7">
        <v>43634</v>
      </c>
      <c r="R15" s="28">
        <v>1.09286301415782E-29</v>
      </c>
    </row>
    <row r="16" spans="1:18">
      <c r="A16" s="27">
        <v>41986</v>
      </c>
      <c r="B16" s="87">
        <v>6.5778172785514801</v>
      </c>
      <c r="C16" s="7">
        <v>42291</v>
      </c>
      <c r="D16" s="87">
        <v>6.9286533372739711</v>
      </c>
      <c r="E16" s="7">
        <v>42474</v>
      </c>
      <c r="F16" s="87">
        <v>0</v>
      </c>
      <c r="G16" s="7">
        <v>42634</v>
      </c>
      <c r="H16" s="87">
        <v>9.1567168977746665</v>
      </c>
      <c r="I16" s="7">
        <v>42867</v>
      </c>
      <c r="J16" s="87">
        <v>0</v>
      </c>
      <c r="K16" s="7">
        <v>43018</v>
      </c>
      <c r="L16" s="87">
        <v>7.7885060326584235</v>
      </c>
      <c r="M16" s="7">
        <v>43240</v>
      </c>
      <c r="N16" s="87">
        <v>7.0288388847236263</v>
      </c>
      <c r="O16" s="7">
        <v>43443</v>
      </c>
      <c r="P16" s="87">
        <v>7.7404062982326476</v>
      </c>
      <c r="Q16" s="7">
        <v>43635</v>
      </c>
      <c r="R16" s="28">
        <v>3.7424028945789237E-3</v>
      </c>
    </row>
    <row r="17" spans="1:18" customFormat="1">
      <c r="A17" s="27">
        <v>41987</v>
      </c>
      <c r="B17" s="87">
        <v>9.5690077096591377</v>
      </c>
      <c r="C17" s="7">
        <v>42292</v>
      </c>
      <c r="D17" s="87">
        <v>6.7694352722406137</v>
      </c>
      <c r="E17" s="7">
        <v>42475</v>
      </c>
      <c r="F17" s="87">
        <v>0</v>
      </c>
      <c r="G17" s="7">
        <v>42635</v>
      </c>
      <c r="H17" s="87">
        <v>9.4765913750046042</v>
      </c>
      <c r="I17" s="7">
        <v>42868</v>
      </c>
      <c r="J17" s="87">
        <v>0</v>
      </c>
      <c r="K17" s="7">
        <v>43019</v>
      </c>
      <c r="L17" s="87">
        <v>7.6444968373735067</v>
      </c>
      <c r="M17" s="7">
        <v>43241</v>
      </c>
      <c r="N17" s="87">
        <v>6.8532297466520262</v>
      </c>
      <c r="O17" s="7">
        <v>43444</v>
      </c>
      <c r="P17" s="87">
        <v>7.7241927011642133</v>
      </c>
      <c r="Q17" s="7">
        <v>43636</v>
      </c>
      <c r="R17" s="28">
        <v>6.1749251273513911E-3</v>
      </c>
    </row>
    <row r="18" spans="1:18" customFormat="1">
      <c r="A18" s="27">
        <v>41988</v>
      </c>
      <c r="B18" s="87">
        <v>9.7478274405992682</v>
      </c>
      <c r="C18" s="7">
        <v>42293</v>
      </c>
      <c r="D18" s="87">
        <v>6.5745364286535404</v>
      </c>
      <c r="E18" s="7">
        <v>42476</v>
      </c>
      <c r="F18" s="87">
        <v>0</v>
      </c>
      <c r="G18" s="7">
        <v>42636</v>
      </c>
      <c r="H18" s="87">
        <v>9.0756482885079137</v>
      </c>
      <c r="I18" s="7">
        <v>42869</v>
      </c>
      <c r="J18" s="87">
        <v>0</v>
      </c>
      <c r="K18" s="7">
        <v>43020</v>
      </c>
      <c r="L18" s="87">
        <v>7.6858990902020228</v>
      </c>
      <c r="M18" s="7">
        <v>43242</v>
      </c>
      <c r="N18" s="87">
        <v>6.7554566532163483</v>
      </c>
      <c r="O18" s="7">
        <v>43445</v>
      </c>
      <c r="P18" s="87">
        <v>7.6770347319819026</v>
      </c>
      <c r="Q18" s="7">
        <v>43637</v>
      </c>
      <c r="R18" s="28">
        <v>1.3889742495830803E-13</v>
      </c>
    </row>
    <row r="19" spans="1:18" customFormat="1">
      <c r="A19" s="27">
        <v>41989</v>
      </c>
      <c r="B19" s="87">
        <v>9.8429143498459055</v>
      </c>
      <c r="C19" s="7">
        <v>42294</v>
      </c>
      <c r="D19" s="87">
        <v>7.0254494792156663</v>
      </c>
      <c r="E19" s="7">
        <v>42477</v>
      </c>
      <c r="F19" s="87">
        <v>0</v>
      </c>
      <c r="G19" s="7">
        <v>42637</v>
      </c>
      <c r="H19" s="87">
        <v>6.7433656429165723</v>
      </c>
      <c r="I19" s="7">
        <v>42870</v>
      </c>
      <c r="J19" s="87">
        <v>0</v>
      </c>
      <c r="K19" s="7">
        <v>43021</v>
      </c>
      <c r="L19" s="87">
        <v>7.9678902684638242</v>
      </c>
      <c r="M19" s="7">
        <v>43243</v>
      </c>
      <c r="N19" s="87">
        <v>6.5870702348081211</v>
      </c>
      <c r="O19" s="7">
        <v>43446</v>
      </c>
      <c r="P19" s="87">
        <v>7.673233557593008</v>
      </c>
      <c r="Q19" s="7">
        <v>43638</v>
      </c>
      <c r="R19" s="28">
        <v>1.1625015816274496E-3</v>
      </c>
    </row>
    <row r="20" spans="1:18" customFormat="1">
      <c r="A20" s="27">
        <v>41990</v>
      </c>
      <c r="B20" s="87">
        <v>10.229470802919316</v>
      </c>
      <c r="C20" s="7">
        <v>42295</v>
      </c>
      <c r="D20" s="87">
        <v>4.870192094386173</v>
      </c>
      <c r="E20" s="7">
        <v>42478</v>
      </c>
      <c r="F20" s="87">
        <v>0</v>
      </c>
      <c r="G20" s="7">
        <v>42638</v>
      </c>
      <c r="H20" s="87">
        <v>9.638078444247892</v>
      </c>
      <c r="I20" s="7">
        <v>42871</v>
      </c>
      <c r="J20" s="87">
        <v>0</v>
      </c>
      <c r="K20" s="7">
        <v>43022</v>
      </c>
      <c r="L20" s="87">
        <v>8.3181237617737356</v>
      </c>
      <c r="M20" s="7">
        <v>43244</v>
      </c>
      <c r="N20" s="87">
        <v>6.5687880346881515</v>
      </c>
      <c r="O20" s="7">
        <v>43447</v>
      </c>
      <c r="P20" s="87">
        <v>7.2439223116695901</v>
      </c>
      <c r="Q20" s="7">
        <v>43639</v>
      </c>
      <c r="R20" s="28">
        <v>6.6545000799002972E-28</v>
      </c>
    </row>
    <row r="21" spans="1:18" customFormat="1">
      <c r="A21" s="27">
        <v>41991</v>
      </c>
      <c r="B21" s="87">
        <v>10.471948474840575</v>
      </c>
      <c r="C21" s="7">
        <v>42296</v>
      </c>
      <c r="D21" s="87">
        <v>4.7249088656137381</v>
      </c>
      <c r="E21" s="7">
        <v>42479</v>
      </c>
      <c r="F21" s="87">
        <v>0</v>
      </c>
      <c r="G21" s="7">
        <v>42639</v>
      </c>
      <c r="H21" s="87">
        <v>9.5084357142857083</v>
      </c>
      <c r="I21" s="7">
        <v>42872</v>
      </c>
      <c r="J21" s="87">
        <v>0</v>
      </c>
      <c r="K21" s="7">
        <v>43023</v>
      </c>
      <c r="L21" s="87">
        <v>8.3850494145595036</v>
      </c>
      <c r="M21" s="7">
        <v>43245</v>
      </c>
      <c r="N21" s="87">
        <v>6.6860412513843537</v>
      </c>
      <c r="O21" s="7">
        <v>43448</v>
      </c>
      <c r="P21" s="87">
        <v>7.5013633332313825</v>
      </c>
      <c r="Q21" s="7">
        <v>43640</v>
      </c>
      <c r="R21" s="28">
        <v>5.6278097358419396E-3</v>
      </c>
    </row>
    <row r="22" spans="1:18" customFormat="1">
      <c r="A22" s="27">
        <v>41992</v>
      </c>
      <c r="B22" s="87">
        <v>10.316753490607599</v>
      </c>
      <c r="C22" s="7">
        <v>42297</v>
      </c>
      <c r="D22" s="87">
        <v>4.7022325262910947</v>
      </c>
      <c r="E22" s="7">
        <v>42480</v>
      </c>
      <c r="F22" s="87">
        <v>1.0220279491515907</v>
      </c>
      <c r="G22" s="7">
        <v>42640</v>
      </c>
      <c r="H22" s="87">
        <v>8.6172824601796769</v>
      </c>
      <c r="I22" s="7">
        <v>42873</v>
      </c>
      <c r="J22" s="87">
        <v>0</v>
      </c>
      <c r="K22" s="7">
        <v>43024</v>
      </c>
      <c r="L22" s="87">
        <v>8.333487639493498</v>
      </c>
      <c r="M22" s="7">
        <v>43246</v>
      </c>
      <c r="N22" s="87">
        <v>6.7563474884735299</v>
      </c>
      <c r="O22" s="7">
        <v>43449</v>
      </c>
      <c r="P22" s="87">
        <v>7.4009049646148739</v>
      </c>
      <c r="Q22" s="7">
        <v>43641</v>
      </c>
      <c r="R22" s="28">
        <v>1.1815086964286823E-30</v>
      </c>
    </row>
    <row r="23" spans="1:18" customFormat="1">
      <c r="A23" s="27">
        <v>41993</v>
      </c>
      <c r="B23" s="87">
        <v>10.376083596096771</v>
      </c>
      <c r="C23" s="7">
        <v>42298</v>
      </c>
      <c r="D23" s="87">
        <v>4.3877447840439574</v>
      </c>
      <c r="E23" s="7">
        <v>42481</v>
      </c>
      <c r="F23" s="87">
        <v>6.6082165681840426</v>
      </c>
      <c r="G23" s="7">
        <v>42641</v>
      </c>
      <c r="H23" s="87">
        <v>8.7611965056516272</v>
      </c>
      <c r="I23" s="7">
        <v>42874</v>
      </c>
      <c r="J23" s="87">
        <v>0</v>
      </c>
      <c r="K23" s="7">
        <v>43025</v>
      </c>
      <c r="L23" s="87">
        <v>8.8733900170942892</v>
      </c>
      <c r="M23" s="7">
        <v>43247</v>
      </c>
      <c r="N23" s="87">
        <v>6.6983401574692412</v>
      </c>
      <c r="O23" s="7">
        <v>43450</v>
      </c>
      <c r="P23" s="87">
        <v>7.3955615465089446</v>
      </c>
      <c r="Q23" s="7">
        <v>43642</v>
      </c>
      <c r="R23" s="28">
        <v>1.1134227985349014E-2</v>
      </c>
    </row>
    <row r="24" spans="1:18" customFormat="1">
      <c r="A24" s="27">
        <v>41994</v>
      </c>
      <c r="B24" s="87">
        <v>7.948363782956144</v>
      </c>
      <c r="C24" s="7">
        <v>42299</v>
      </c>
      <c r="D24" s="87">
        <v>4.5586739145274748</v>
      </c>
      <c r="E24" s="7">
        <v>42482</v>
      </c>
      <c r="F24" s="87">
        <v>7.4219561462893244</v>
      </c>
      <c r="G24" s="7">
        <v>42642</v>
      </c>
      <c r="H24" s="87">
        <v>8.7997229703299062</v>
      </c>
      <c r="I24" s="7">
        <v>42875</v>
      </c>
      <c r="J24" s="87">
        <v>0</v>
      </c>
      <c r="K24" s="7">
        <v>43026</v>
      </c>
      <c r="L24" s="87">
        <v>9.8270133047634118</v>
      </c>
      <c r="M24" s="7">
        <v>43248</v>
      </c>
      <c r="N24" s="87">
        <v>6.632573974372189</v>
      </c>
      <c r="O24" s="7">
        <v>43451</v>
      </c>
      <c r="P24" s="87">
        <v>7.4241656590932799</v>
      </c>
      <c r="Q24" s="7">
        <v>43643</v>
      </c>
      <c r="R24" s="28">
        <v>1.646884569372605E-29</v>
      </c>
    </row>
    <row r="25" spans="1:18" customFormat="1">
      <c r="A25" s="27">
        <v>41995</v>
      </c>
      <c r="B25" s="87">
        <v>6.6141299827645694</v>
      </c>
      <c r="C25" s="7">
        <v>42300</v>
      </c>
      <c r="D25" s="87">
        <v>4.4384894272272097</v>
      </c>
      <c r="E25" s="7">
        <v>42483</v>
      </c>
      <c r="F25" s="87">
        <v>7.7027197959849607</v>
      </c>
      <c r="G25" s="7">
        <v>42643</v>
      </c>
      <c r="H25" s="87">
        <v>8.0167914637207733</v>
      </c>
      <c r="I25" s="7">
        <v>42876</v>
      </c>
      <c r="J25" s="87">
        <v>0</v>
      </c>
      <c r="K25" s="7">
        <v>43027</v>
      </c>
      <c r="L25" s="87">
        <v>10.573885711140941</v>
      </c>
      <c r="M25" s="7">
        <v>43249</v>
      </c>
      <c r="N25" s="87">
        <v>6.5754292560888672</v>
      </c>
      <c r="O25" s="7">
        <v>43452</v>
      </c>
      <c r="P25" s="87">
        <v>7.459602478453947</v>
      </c>
      <c r="Q25" s="7">
        <v>43644</v>
      </c>
      <c r="R25" s="28">
        <v>1.6101867627925443E-29</v>
      </c>
    </row>
    <row r="26" spans="1:18" customFormat="1">
      <c r="A26" s="27">
        <v>41996</v>
      </c>
      <c r="B26" s="87">
        <v>5.8904592294893172</v>
      </c>
      <c r="C26" s="7">
        <v>42301</v>
      </c>
      <c r="D26" s="87">
        <v>4.7837002105566775</v>
      </c>
      <c r="E26" s="7">
        <v>42484</v>
      </c>
      <c r="F26" s="87">
        <v>5.6186182495614378</v>
      </c>
      <c r="G26" s="7">
        <v>42644</v>
      </c>
      <c r="H26" s="87">
        <v>7.1364432061685701</v>
      </c>
      <c r="I26" s="7">
        <v>42877</v>
      </c>
      <c r="J26" s="87">
        <v>0</v>
      </c>
      <c r="K26" s="7">
        <v>43028</v>
      </c>
      <c r="L26" s="87">
        <v>10.731763744257643</v>
      </c>
      <c r="M26" s="7">
        <v>43250</v>
      </c>
      <c r="N26" s="87">
        <v>6.6727480354321891</v>
      </c>
      <c r="O26" s="7">
        <v>43453</v>
      </c>
      <c r="P26" s="87">
        <v>6.9640627305037608</v>
      </c>
      <c r="Q26" s="7">
        <v>43645</v>
      </c>
      <c r="R26" s="28">
        <v>1.5726328361404248E-29</v>
      </c>
    </row>
    <row r="27" spans="1:18" customFormat="1">
      <c r="A27" s="27">
        <v>41997</v>
      </c>
      <c r="B27" s="87">
        <v>6.1971182019134128</v>
      </c>
      <c r="C27" s="7">
        <v>42302</v>
      </c>
      <c r="D27" s="87">
        <v>5.0639271561299122</v>
      </c>
      <c r="E27" s="7">
        <v>42485</v>
      </c>
      <c r="F27" s="87">
        <v>6.2976178109329544</v>
      </c>
      <c r="G27" s="7">
        <v>42645</v>
      </c>
      <c r="H27" s="87">
        <v>9.7128710506881486</v>
      </c>
      <c r="I27" s="7">
        <v>42878</v>
      </c>
      <c r="J27" s="87">
        <v>0.86534869757185728</v>
      </c>
      <c r="K27" s="7">
        <v>43029</v>
      </c>
      <c r="L27" s="87">
        <v>10.842433020233821</v>
      </c>
      <c r="M27" s="7">
        <v>43251</v>
      </c>
      <c r="N27" s="87">
        <v>6.5103943945660339</v>
      </c>
      <c r="O27" s="7">
        <v>43454</v>
      </c>
      <c r="P27" s="87">
        <v>6.5505859467658532</v>
      </c>
      <c r="Q27" s="7">
        <v>43646</v>
      </c>
      <c r="R27" s="28">
        <v>1.5341599211105142E-29</v>
      </c>
    </row>
    <row r="28" spans="1:18" customFormat="1">
      <c r="A28" s="27">
        <v>41998</v>
      </c>
      <c r="B28" s="87">
        <v>5.6353657498980008</v>
      </c>
      <c r="C28" s="7">
        <v>42303</v>
      </c>
      <c r="D28" s="87">
        <v>5.1019567649732371</v>
      </c>
      <c r="E28" s="7">
        <v>42486</v>
      </c>
      <c r="F28" s="87">
        <v>6.3122069386988855</v>
      </c>
      <c r="G28" s="7">
        <v>42646</v>
      </c>
      <c r="H28" s="87">
        <v>9.8253688219592412</v>
      </c>
      <c r="I28" s="7">
        <v>42879</v>
      </c>
      <c r="J28" s="87">
        <v>4.5581067136517719</v>
      </c>
      <c r="K28" s="7">
        <v>43030</v>
      </c>
      <c r="L28" s="87">
        <v>9.9048775403103804</v>
      </c>
      <c r="M28" s="7">
        <v>43252</v>
      </c>
      <c r="N28" s="87">
        <v>5.581270884279653</v>
      </c>
      <c r="O28" s="7">
        <v>43455</v>
      </c>
      <c r="P28" s="87">
        <v>6.5108470614084757</v>
      </c>
      <c r="Q28" s="7">
        <v>43647</v>
      </c>
      <c r="R28" s="28">
        <v>1.4946970561878288E-29</v>
      </c>
    </row>
    <row r="29" spans="1:18" customFormat="1">
      <c r="A29" s="27">
        <v>41999</v>
      </c>
      <c r="B29" s="87">
        <v>5.6525952957868517</v>
      </c>
      <c r="C29" s="7">
        <v>42304</v>
      </c>
      <c r="D29" s="87">
        <v>5.0057843576926215</v>
      </c>
      <c r="E29" s="7">
        <v>42487</v>
      </c>
      <c r="F29" s="87">
        <v>5.1961979668655349</v>
      </c>
      <c r="G29" s="7">
        <v>42647</v>
      </c>
      <c r="H29" s="87">
        <v>9.9542797327876791</v>
      </c>
      <c r="I29" s="7">
        <v>42880</v>
      </c>
      <c r="J29" s="87">
        <v>4.8355440888241272</v>
      </c>
      <c r="K29" s="7">
        <v>43031</v>
      </c>
      <c r="L29" s="87">
        <v>10.492077482961584</v>
      </c>
      <c r="M29" s="7">
        <v>43253</v>
      </c>
      <c r="N29" s="87">
        <v>5.7225439476894708</v>
      </c>
      <c r="O29" s="7">
        <v>43456</v>
      </c>
      <c r="P29" s="87">
        <v>6.7361609502865747</v>
      </c>
      <c r="Q29" s="7">
        <v>43648</v>
      </c>
      <c r="R29" s="28">
        <v>1.4541636482911077E-29</v>
      </c>
    </row>
    <row r="30" spans="1:18" customFormat="1">
      <c r="A30" s="27">
        <v>42000</v>
      </c>
      <c r="B30" s="87">
        <v>6.4740103078975739</v>
      </c>
      <c r="C30" s="7">
        <v>42305</v>
      </c>
      <c r="D30" s="87">
        <v>5.3995878240370487</v>
      </c>
      <c r="E30" s="7">
        <v>42488</v>
      </c>
      <c r="F30" s="87">
        <v>5.4114529494642012</v>
      </c>
      <c r="G30" s="7">
        <v>42648</v>
      </c>
      <c r="H30" s="87">
        <v>10.146627621698556</v>
      </c>
      <c r="I30" s="7">
        <v>42881</v>
      </c>
      <c r="J30" s="87">
        <v>4.9874272659398304</v>
      </c>
      <c r="K30" s="7">
        <v>43032</v>
      </c>
      <c r="L30" s="87">
        <v>11.280101826889354</v>
      </c>
      <c r="M30" s="7">
        <v>43254</v>
      </c>
      <c r="N30" s="87">
        <v>5.2735296824597766</v>
      </c>
      <c r="O30" s="7">
        <v>43457</v>
      </c>
      <c r="P30" s="87">
        <v>7.0809879956877939</v>
      </c>
      <c r="Q30" s="7">
        <v>43649</v>
      </c>
      <c r="R30" s="28">
        <v>1.4124675367051971E-29</v>
      </c>
    </row>
    <row r="31" spans="1:18" customFormat="1">
      <c r="A31" s="27">
        <v>42001</v>
      </c>
      <c r="B31" s="87">
        <v>7.350539768035028</v>
      </c>
      <c r="C31" s="7">
        <v>42306</v>
      </c>
      <c r="D31" s="87">
        <v>6.1283583648359041</v>
      </c>
      <c r="E31" s="7">
        <v>42489</v>
      </c>
      <c r="F31" s="87">
        <v>7.0085681911640227</v>
      </c>
      <c r="G31" s="7">
        <v>42649</v>
      </c>
      <c r="H31" s="87">
        <v>9.9268406668087508</v>
      </c>
      <c r="I31" s="7">
        <v>42882</v>
      </c>
      <c r="J31" s="87">
        <v>6.4463935527657421</v>
      </c>
      <c r="K31" s="7">
        <v>43033</v>
      </c>
      <c r="L31" s="87">
        <v>10.822987544905935</v>
      </c>
      <c r="M31" s="7">
        <v>43255</v>
      </c>
      <c r="N31" s="87">
        <v>5.5173760670879117</v>
      </c>
      <c r="O31" s="7">
        <v>43458</v>
      </c>
      <c r="P31" s="87">
        <v>7.0936642532307213</v>
      </c>
      <c r="Q31" s="7">
        <v>43650</v>
      </c>
      <c r="R31" s="28">
        <v>3.0180581925737297E-2</v>
      </c>
    </row>
    <row r="32" spans="1:18" customFormat="1">
      <c r="A32" s="27">
        <v>42002</v>
      </c>
      <c r="B32" s="87">
        <v>8.1158275472438088</v>
      </c>
      <c r="C32" s="7">
        <v>42307</v>
      </c>
      <c r="D32" s="87">
        <v>5.3732452069128236</v>
      </c>
      <c r="E32" s="7">
        <v>42490</v>
      </c>
      <c r="F32" s="87">
        <v>7.9777675168162121</v>
      </c>
      <c r="G32" s="7">
        <v>42650</v>
      </c>
      <c r="H32" s="87">
        <v>10.190684448740804</v>
      </c>
      <c r="I32" s="7">
        <v>42883</v>
      </c>
      <c r="J32" s="87">
        <v>6.9822306535394869</v>
      </c>
      <c r="K32" s="7">
        <v>43034</v>
      </c>
      <c r="L32" s="87">
        <v>11.103413508366595</v>
      </c>
      <c r="M32" s="7">
        <v>43256</v>
      </c>
      <c r="N32" s="87">
        <v>6.4319437259504895</v>
      </c>
      <c r="O32" s="7">
        <v>43459</v>
      </c>
      <c r="P32" s="87">
        <v>6.9687991263182019</v>
      </c>
      <c r="Q32" s="7">
        <v>43651</v>
      </c>
      <c r="R32" s="28">
        <v>2.0658854135040491E-3</v>
      </c>
    </row>
    <row r="33" spans="1:18">
      <c r="A33" s="27">
        <v>42003</v>
      </c>
      <c r="B33" s="87">
        <v>8.881280749503512</v>
      </c>
      <c r="C33" s="7">
        <v>42308</v>
      </c>
      <c r="D33" s="87">
        <v>5.5720561291153174</v>
      </c>
      <c r="E33" s="7">
        <v>42491</v>
      </c>
      <c r="F33" s="87">
        <v>8.4868846544831751</v>
      </c>
      <c r="G33" s="7">
        <v>42651</v>
      </c>
      <c r="H33" s="87">
        <v>10.405495315242906</v>
      </c>
      <c r="I33" s="7">
        <v>42884</v>
      </c>
      <c r="J33" s="87">
        <v>7.0522577213577176</v>
      </c>
      <c r="K33" s="7">
        <v>43035</v>
      </c>
      <c r="L33" s="87">
        <v>10.925128172928174</v>
      </c>
      <c r="M33" s="7">
        <v>43257</v>
      </c>
      <c r="N33" s="87">
        <v>6.6031894895160201</v>
      </c>
      <c r="O33" s="7">
        <v>43460</v>
      </c>
      <c r="P33" s="87">
        <v>7.0088045086281427</v>
      </c>
      <c r="Q33" s="7">
        <v>43652</v>
      </c>
      <c r="R33" s="28">
        <v>4.5840224867075372E-3</v>
      </c>
    </row>
    <row r="34" spans="1:18">
      <c r="A34" s="27">
        <v>42004</v>
      </c>
      <c r="B34" s="87">
        <v>9.4070466120493492</v>
      </c>
      <c r="C34" s="7">
        <v>42309</v>
      </c>
      <c r="D34" s="87">
        <v>5.5819766365572834</v>
      </c>
      <c r="E34" s="7">
        <v>42492</v>
      </c>
      <c r="F34" s="87">
        <v>9.2500500799121657</v>
      </c>
      <c r="G34" s="7">
        <v>42652</v>
      </c>
      <c r="H34" s="87">
        <v>10.607480129233148</v>
      </c>
      <c r="I34" s="7">
        <v>42885</v>
      </c>
      <c r="J34" s="87">
        <v>6.9013857609485578</v>
      </c>
      <c r="K34" s="7">
        <v>43036</v>
      </c>
      <c r="L34" s="87">
        <v>10.807726840865957</v>
      </c>
      <c r="M34" s="7">
        <v>43258</v>
      </c>
      <c r="N34" s="87">
        <v>6.880512332260003</v>
      </c>
      <c r="O34" s="7">
        <v>43461</v>
      </c>
      <c r="P34" s="87">
        <v>6.9244961305468875</v>
      </c>
      <c r="Q34" s="7">
        <v>43653</v>
      </c>
      <c r="R34" s="28">
        <v>7.5794603103220559E-3</v>
      </c>
    </row>
    <row r="35" spans="1:18">
      <c r="A35" s="27">
        <v>42005</v>
      </c>
      <c r="B35" s="87">
        <v>9.2953156667571726</v>
      </c>
      <c r="C35" s="7">
        <v>42310</v>
      </c>
      <c r="D35" s="87">
        <v>5.567549317958143</v>
      </c>
      <c r="E35" s="7">
        <v>42493</v>
      </c>
      <c r="F35" s="87">
        <v>9.8656659994094795</v>
      </c>
      <c r="G35" s="7">
        <v>42653</v>
      </c>
      <c r="H35" s="87">
        <v>9.3937739055987848</v>
      </c>
      <c r="I35" s="7">
        <v>42886</v>
      </c>
      <c r="J35" s="87">
        <v>7.0030641334150108</v>
      </c>
      <c r="K35" s="7">
        <v>43037</v>
      </c>
      <c r="L35" s="87">
        <v>10.811671839991259</v>
      </c>
      <c r="M35" s="7">
        <v>43259</v>
      </c>
      <c r="N35" s="87">
        <v>6.9383857308046908</v>
      </c>
      <c r="O35" s="7">
        <v>43462</v>
      </c>
      <c r="P35" s="87">
        <v>6.6972679424203942</v>
      </c>
      <c r="Q35" s="7">
        <v>43654</v>
      </c>
      <c r="R35" s="28">
        <v>1.1285732436479404E-2</v>
      </c>
    </row>
    <row r="36" spans="1:18">
      <c r="A36" s="27">
        <v>42006</v>
      </c>
      <c r="B36" s="87">
        <v>8.5155361099505047</v>
      </c>
      <c r="C36" s="7">
        <v>42311</v>
      </c>
      <c r="D36" s="87">
        <v>5.5481716105510408</v>
      </c>
      <c r="E36" s="7">
        <v>42494</v>
      </c>
      <c r="F36" s="87">
        <v>9.9808080145838858</v>
      </c>
      <c r="G36" s="7">
        <v>42654</v>
      </c>
      <c r="H36" s="87">
        <v>8.4004065579976217</v>
      </c>
      <c r="I36" s="7">
        <v>42887</v>
      </c>
      <c r="J36" s="87">
        <v>6.8242423240238912</v>
      </c>
      <c r="K36" s="7">
        <v>43038</v>
      </c>
      <c r="L36" s="87">
        <v>10.867560077512687</v>
      </c>
      <c r="M36" s="7">
        <v>43260</v>
      </c>
      <c r="N36" s="87">
        <v>6.7728885861363413</v>
      </c>
      <c r="O36" s="7">
        <v>43463</v>
      </c>
      <c r="P36" s="87">
        <v>6.5018100475451721</v>
      </c>
      <c r="Q36" s="7">
        <v>43655</v>
      </c>
      <c r="R36" s="28">
        <v>1.1874711836745072E-2</v>
      </c>
    </row>
    <row r="37" spans="1:18">
      <c r="A37" s="27">
        <v>42007</v>
      </c>
      <c r="B37" s="87">
        <v>7.7566814468806475</v>
      </c>
      <c r="C37" s="7">
        <v>42312</v>
      </c>
      <c r="D37" s="87">
        <v>5.5773650665775829</v>
      </c>
      <c r="E37" s="7">
        <v>42495</v>
      </c>
      <c r="F37" s="87">
        <v>10.004833303733701</v>
      </c>
      <c r="G37" s="7">
        <v>42655</v>
      </c>
      <c r="H37" s="87">
        <v>10.012766102309863</v>
      </c>
      <c r="I37" s="7">
        <v>42888</v>
      </c>
      <c r="J37" s="87">
        <v>5.8983325359867882</v>
      </c>
      <c r="K37" s="7">
        <v>43039</v>
      </c>
      <c r="L37" s="87">
        <v>10.732241608765877</v>
      </c>
      <c r="M37" s="7">
        <v>43261</v>
      </c>
      <c r="N37" s="87">
        <v>6.9274929980710294</v>
      </c>
      <c r="O37" s="7">
        <v>43464</v>
      </c>
      <c r="P37" s="87">
        <v>6.8159108743844419</v>
      </c>
      <c r="Q37" s="7">
        <v>43656</v>
      </c>
      <c r="R37" s="28">
        <v>4.4141501214680556E-3</v>
      </c>
    </row>
    <row r="38" spans="1:18">
      <c r="A38" s="27">
        <v>42008</v>
      </c>
      <c r="B38" s="87">
        <v>7.7329832874850526</v>
      </c>
      <c r="C38" s="7">
        <v>42313</v>
      </c>
      <c r="D38" s="87">
        <v>5.5408063659412763</v>
      </c>
      <c r="E38" s="7">
        <v>42496</v>
      </c>
      <c r="F38" s="87">
        <v>10.06046641400528</v>
      </c>
      <c r="G38" s="7">
        <v>42656</v>
      </c>
      <c r="H38" s="87">
        <v>10.103041009893396</v>
      </c>
      <c r="I38" s="7">
        <v>42889</v>
      </c>
      <c r="J38" s="87">
        <v>5.858633305582817</v>
      </c>
      <c r="K38" s="7">
        <v>43040</v>
      </c>
      <c r="L38" s="87">
        <v>11.095816930693946</v>
      </c>
      <c r="M38" s="7">
        <v>43262</v>
      </c>
      <c r="N38" s="87">
        <v>7.0276389670482775</v>
      </c>
      <c r="O38" s="7">
        <v>43465</v>
      </c>
      <c r="P38" s="87">
        <v>7.0361321131738883</v>
      </c>
      <c r="Q38" s="7">
        <v>43657</v>
      </c>
      <c r="R38" s="28">
        <v>3.2544369053736232E-3</v>
      </c>
    </row>
    <row r="39" spans="1:18">
      <c r="A39" s="27">
        <v>42009</v>
      </c>
      <c r="B39" s="87">
        <v>7.5965074395213055</v>
      </c>
      <c r="C39" s="7">
        <v>42314</v>
      </c>
      <c r="D39" s="87">
        <v>5.4735950932583659</v>
      </c>
      <c r="E39" s="7">
        <v>42497</v>
      </c>
      <c r="F39" s="87">
        <v>10.065700085743227</v>
      </c>
      <c r="G39" s="7">
        <v>42657</v>
      </c>
      <c r="H39" s="87">
        <v>10.18158315272472</v>
      </c>
      <c r="I39" s="7">
        <v>42890</v>
      </c>
      <c r="J39" s="87">
        <v>5.6546043147590561</v>
      </c>
      <c r="K39" s="7">
        <v>43041</v>
      </c>
      <c r="L39" s="87">
        <v>11.208199057587201</v>
      </c>
      <c r="M39" s="7">
        <v>43263</v>
      </c>
      <c r="N39" s="87">
        <v>6.7599378881541741</v>
      </c>
      <c r="O39" s="7">
        <v>43466</v>
      </c>
      <c r="P39" s="87">
        <v>7.4106851089017409</v>
      </c>
      <c r="Q39" s="7">
        <v>43658</v>
      </c>
      <c r="R39" s="28">
        <v>3.4490390654511578E-34</v>
      </c>
    </row>
    <row r="40" spans="1:18">
      <c r="A40" s="27">
        <v>42010</v>
      </c>
      <c r="B40" s="87">
        <v>7.6096590748423214</v>
      </c>
      <c r="C40" s="7">
        <v>42315</v>
      </c>
      <c r="D40" s="87">
        <v>5.1228277021055479</v>
      </c>
      <c r="E40" s="7">
        <v>42498</v>
      </c>
      <c r="F40" s="87">
        <v>10.116283959369408</v>
      </c>
      <c r="G40" s="7">
        <v>42658</v>
      </c>
      <c r="H40" s="87">
        <v>10.175069915261128</v>
      </c>
      <c r="I40" s="7">
        <v>42891</v>
      </c>
      <c r="J40" s="87">
        <v>6.0563382244624782</v>
      </c>
      <c r="K40" s="7">
        <v>43042</v>
      </c>
      <c r="L40" s="87">
        <v>10.743030131346721</v>
      </c>
      <c r="M40" s="7">
        <v>43264</v>
      </c>
      <c r="N40" s="87">
        <v>5.8198719443412514</v>
      </c>
      <c r="O40" s="7">
        <v>43467</v>
      </c>
      <c r="P40" s="87">
        <v>6.6030003259750591</v>
      </c>
      <c r="Q40" s="7">
        <v>43659</v>
      </c>
      <c r="R40" s="28">
        <v>3.4487478177024374E-34</v>
      </c>
    </row>
    <row r="41" spans="1:18">
      <c r="A41" s="27">
        <v>42011</v>
      </c>
      <c r="B41" s="87">
        <v>7.2703543342242556</v>
      </c>
      <c r="C41" s="7">
        <v>42316</v>
      </c>
      <c r="D41" s="87">
        <v>5.5688295431828694</v>
      </c>
      <c r="E41" s="7">
        <v>42499</v>
      </c>
      <c r="F41" s="87">
        <v>10.146707184331339</v>
      </c>
      <c r="G41" s="7">
        <v>42659</v>
      </c>
      <c r="H41" s="87">
        <v>10.282565484457502</v>
      </c>
      <c r="I41" s="7">
        <v>42892</v>
      </c>
      <c r="J41" s="87">
        <v>6.4218087473610446</v>
      </c>
      <c r="K41" s="7">
        <v>43043</v>
      </c>
      <c r="L41" s="87">
        <v>10.277229824645921</v>
      </c>
      <c r="M41" s="7">
        <v>43265</v>
      </c>
      <c r="N41" s="87">
        <v>5.4409247143370978</v>
      </c>
      <c r="O41" s="7">
        <v>43468</v>
      </c>
      <c r="P41" s="87">
        <v>6.4972023767604581</v>
      </c>
      <c r="Q41" s="7">
        <v>43660</v>
      </c>
      <c r="R41" s="28">
        <v>3.4492142953931429E-34</v>
      </c>
    </row>
    <row r="42" spans="1:18">
      <c r="A42" s="27">
        <v>42012</v>
      </c>
      <c r="B42" s="87">
        <v>0.63222748718150301</v>
      </c>
      <c r="C42" s="7">
        <v>42317</v>
      </c>
      <c r="D42" s="87">
        <v>6.2211466069872623</v>
      </c>
      <c r="E42" s="7">
        <v>42500</v>
      </c>
      <c r="F42" s="87">
        <v>10.201899388290876</v>
      </c>
      <c r="G42" s="7">
        <v>42660</v>
      </c>
      <c r="H42" s="87">
        <v>10.184066772477157</v>
      </c>
      <c r="I42" s="7">
        <v>42893</v>
      </c>
      <c r="J42" s="87">
        <v>6.4448434912045967</v>
      </c>
      <c r="K42" s="7">
        <v>43044</v>
      </c>
      <c r="L42" s="87">
        <v>9.6656822781645246</v>
      </c>
      <c r="M42" s="7">
        <v>43266</v>
      </c>
      <c r="N42" s="87">
        <v>5.4814345447043529</v>
      </c>
      <c r="O42" s="7">
        <v>43469</v>
      </c>
      <c r="P42" s="87">
        <v>6.5863669993579848</v>
      </c>
      <c r="Q42" s="7">
        <v>43661</v>
      </c>
      <c r="R42" s="28">
        <v>8.5028836638926155E-3</v>
      </c>
    </row>
    <row r="43" spans="1:18">
      <c r="A43" s="27">
        <v>42013</v>
      </c>
      <c r="B43" s="87">
        <v>1.4151099599579837E-32</v>
      </c>
      <c r="C43" s="7">
        <v>42318</v>
      </c>
      <c r="D43" s="87">
        <v>7.9841664857891992</v>
      </c>
      <c r="E43" s="7">
        <v>42501</v>
      </c>
      <c r="F43" s="87">
        <v>10.250246777049412</v>
      </c>
      <c r="G43" s="7">
        <v>42661</v>
      </c>
      <c r="H43" s="87">
        <v>10.012757430304404</v>
      </c>
      <c r="I43" s="7">
        <v>42894</v>
      </c>
      <c r="J43" s="87">
        <v>6.0584624998711529</v>
      </c>
      <c r="K43" s="7">
        <v>43045</v>
      </c>
      <c r="L43" s="87">
        <v>8.8096822692846768</v>
      </c>
      <c r="M43" s="7">
        <v>43267</v>
      </c>
      <c r="N43" s="87">
        <v>5.6436992498514709</v>
      </c>
      <c r="O43" s="7">
        <v>43470</v>
      </c>
      <c r="P43" s="87">
        <v>6.4890131188495879</v>
      </c>
      <c r="Q43" s="7">
        <v>43662</v>
      </c>
      <c r="R43" s="28">
        <v>1.4619667031375356E-30</v>
      </c>
    </row>
    <row r="44" spans="1:18">
      <c r="A44" s="27">
        <v>42014</v>
      </c>
      <c r="B44" s="87">
        <v>0</v>
      </c>
      <c r="C44" s="7">
        <v>42319</v>
      </c>
      <c r="D44" s="87">
        <v>8.2416972121313226</v>
      </c>
      <c r="E44" s="7">
        <v>42502</v>
      </c>
      <c r="F44" s="87">
        <v>10.170777910473904</v>
      </c>
      <c r="G44" s="7">
        <v>42662</v>
      </c>
      <c r="H44" s="87">
        <v>9.9806156430063204</v>
      </c>
      <c r="I44" s="7">
        <v>42895</v>
      </c>
      <c r="J44" s="87">
        <v>6.0807019550697188</v>
      </c>
      <c r="K44" s="7">
        <v>43046</v>
      </c>
      <c r="L44" s="87">
        <v>8.2088988503587821</v>
      </c>
      <c r="M44" s="7">
        <v>43268</v>
      </c>
      <c r="N44" s="87">
        <v>5.8640177588940077</v>
      </c>
      <c r="O44" s="7">
        <v>43471</v>
      </c>
      <c r="P44" s="87">
        <v>6.4400666695668676</v>
      </c>
      <c r="Q44" s="7">
        <v>43663</v>
      </c>
      <c r="R44" s="28">
        <v>1.4617842341517062E-30</v>
      </c>
    </row>
    <row r="45" spans="1:18">
      <c r="A45" s="27">
        <v>42015</v>
      </c>
      <c r="B45" s="87">
        <v>0</v>
      </c>
      <c r="C45" s="7">
        <v>42320</v>
      </c>
      <c r="D45" s="87">
        <v>8.1445579001298878</v>
      </c>
      <c r="E45" s="7">
        <v>42503</v>
      </c>
      <c r="F45" s="87">
        <v>7.065148903706632</v>
      </c>
      <c r="G45" s="7">
        <v>42663</v>
      </c>
      <c r="H45" s="87">
        <v>9.3717880153573532</v>
      </c>
      <c r="I45" s="7">
        <v>42896</v>
      </c>
      <c r="J45" s="87">
        <v>5.9694468873236906</v>
      </c>
      <c r="K45" s="7">
        <v>43047</v>
      </c>
      <c r="L45" s="87">
        <v>7.7421788923926078</v>
      </c>
      <c r="M45" s="7">
        <v>43269</v>
      </c>
      <c r="N45" s="87">
        <v>5.3462399229753244</v>
      </c>
      <c r="O45" s="7">
        <v>43472</v>
      </c>
      <c r="P45" s="87">
        <v>6.3773476243895546</v>
      </c>
      <c r="Q45" s="7">
        <v>43664</v>
      </c>
      <c r="R45" s="28">
        <v>1.4639499234791324E-30</v>
      </c>
    </row>
    <row r="46" spans="1:18">
      <c r="A46" s="27">
        <v>42016</v>
      </c>
      <c r="B46" s="87">
        <v>0</v>
      </c>
      <c r="C46" s="7">
        <v>42321</v>
      </c>
      <c r="D46" s="87">
        <v>8.0890563024598343</v>
      </c>
      <c r="E46" s="7">
        <v>42504</v>
      </c>
      <c r="F46" s="87">
        <v>7.0783985170163728</v>
      </c>
      <c r="G46" s="7">
        <v>42664</v>
      </c>
      <c r="H46" s="87">
        <v>9.0426559036834124</v>
      </c>
      <c r="I46" s="7">
        <v>42897</v>
      </c>
      <c r="J46" s="87">
        <v>5.8457848086004507</v>
      </c>
      <c r="K46" s="7">
        <v>43048</v>
      </c>
      <c r="L46" s="87">
        <v>7.0831320057523017</v>
      </c>
      <c r="M46" s="7">
        <v>43270</v>
      </c>
      <c r="N46" s="87">
        <v>5.0074900864099741</v>
      </c>
      <c r="O46" s="7">
        <v>43473</v>
      </c>
      <c r="P46" s="87">
        <v>6.3653359457376606</v>
      </c>
      <c r="Q46" s="7">
        <v>43665</v>
      </c>
      <c r="R46" s="28">
        <v>1.1545066197325708E-3</v>
      </c>
    </row>
    <row r="47" spans="1:18">
      <c r="A47" s="27">
        <v>42017</v>
      </c>
      <c r="B47" s="87">
        <v>0</v>
      </c>
      <c r="C47" s="7">
        <v>42322</v>
      </c>
      <c r="D47" s="87">
        <v>7.6646615505349436</v>
      </c>
      <c r="E47" s="7">
        <v>42505</v>
      </c>
      <c r="F47" s="87">
        <v>7.2054758252042168</v>
      </c>
      <c r="G47" s="7">
        <v>42665</v>
      </c>
      <c r="H47" s="87">
        <v>8.9779050821788555</v>
      </c>
      <c r="I47" s="7">
        <v>42898</v>
      </c>
      <c r="J47" s="87">
        <v>5.9198053459460187</v>
      </c>
      <c r="K47" s="7">
        <v>43049</v>
      </c>
      <c r="L47" s="87">
        <v>7.0322380750811835</v>
      </c>
      <c r="M47" s="7">
        <v>43271</v>
      </c>
      <c r="N47" s="87">
        <v>4.9173919414426326</v>
      </c>
      <c r="O47" s="7">
        <v>43474</v>
      </c>
      <c r="P47" s="87">
        <v>6.2977918559966231</v>
      </c>
      <c r="Q47" s="7">
        <v>43666</v>
      </c>
      <c r="R47" s="28">
        <v>5.505120619652254E-33</v>
      </c>
    </row>
    <row r="48" spans="1:18">
      <c r="A48" s="27">
        <v>42018</v>
      </c>
      <c r="B48" s="87">
        <v>0</v>
      </c>
      <c r="C48" s="7">
        <v>42323</v>
      </c>
      <c r="D48" s="87">
        <v>7.4501893317143733</v>
      </c>
      <c r="E48" s="7">
        <v>42506</v>
      </c>
      <c r="F48" s="87">
        <v>7.4624094743975187</v>
      </c>
      <c r="G48" s="7">
        <v>42666</v>
      </c>
      <c r="H48" s="87">
        <v>8.9519784955654877</v>
      </c>
      <c r="I48" s="7">
        <v>42899</v>
      </c>
      <c r="J48" s="87">
        <v>5.7379687839692073</v>
      </c>
      <c r="K48" s="7">
        <v>43050</v>
      </c>
      <c r="L48" s="87">
        <v>6.9725902472950345</v>
      </c>
      <c r="M48" s="7">
        <v>43272</v>
      </c>
      <c r="N48" s="87">
        <v>4.8917341537960493</v>
      </c>
      <c r="O48" s="7">
        <v>43475</v>
      </c>
      <c r="P48" s="87">
        <v>6.3458322295629985</v>
      </c>
      <c r="Q48" s="7">
        <v>43667</v>
      </c>
      <c r="R48" s="28">
        <v>6.40107681784858E-3</v>
      </c>
    </row>
    <row r="49" spans="1:18">
      <c r="A49" s="27">
        <v>42019</v>
      </c>
      <c r="B49" s="87">
        <v>0</v>
      </c>
      <c r="C49" s="7">
        <v>42324</v>
      </c>
      <c r="D49" s="87">
        <v>7.3482601244773322</v>
      </c>
      <c r="E49" s="7">
        <v>42507</v>
      </c>
      <c r="F49" s="87">
        <v>7.4742727900724457</v>
      </c>
      <c r="G49" s="7">
        <v>42667</v>
      </c>
      <c r="H49" s="87">
        <v>8.9260500382843286</v>
      </c>
      <c r="I49" s="7">
        <v>42900</v>
      </c>
      <c r="J49" s="87">
        <v>5.449189287335841</v>
      </c>
      <c r="K49" s="7">
        <v>43051</v>
      </c>
      <c r="L49" s="87">
        <v>6.9511365380257573</v>
      </c>
      <c r="M49" s="7">
        <v>43273</v>
      </c>
      <c r="N49" s="87">
        <v>4.9231219823072552</v>
      </c>
      <c r="O49" s="7">
        <v>43476</v>
      </c>
      <c r="P49" s="87">
        <v>6.3856225617294866</v>
      </c>
      <c r="Q49" s="7">
        <v>43668</v>
      </c>
      <c r="R49" s="28">
        <v>3.3024439639334264E-32</v>
      </c>
    </row>
    <row r="50" spans="1:18">
      <c r="A50" s="27">
        <v>42020</v>
      </c>
      <c r="B50" s="87">
        <v>0</v>
      </c>
      <c r="C50" s="7">
        <v>42325</v>
      </c>
      <c r="D50" s="87">
        <v>7.3220808400722577</v>
      </c>
      <c r="E50" s="7">
        <v>42508</v>
      </c>
      <c r="F50" s="87">
        <v>7.4219620730001061</v>
      </c>
      <c r="G50" s="7">
        <v>42668</v>
      </c>
      <c r="H50" s="87">
        <v>8.8900388329482443</v>
      </c>
      <c r="I50" s="7">
        <v>42901</v>
      </c>
      <c r="J50" s="87">
        <v>6.1930611380974403</v>
      </c>
      <c r="K50" s="7">
        <v>43052</v>
      </c>
      <c r="L50" s="87">
        <v>6.9043434437965034</v>
      </c>
      <c r="M50" s="7">
        <v>43274</v>
      </c>
      <c r="N50" s="87">
        <v>4.8093187672137514</v>
      </c>
      <c r="O50" s="7">
        <v>43477</v>
      </c>
      <c r="P50" s="87">
        <v>6.4131244062859132</v>
      </c>
      <c r="Q50" s="7">
        <v>43669</v>
      </c>
      <c r="R50" s="28">
        <v>3.3026077719800021E-32</v>
      </c>
    </row>
    <row r="51" spans="1:18">
      <c r="A51" s="27">
        <v>42021</v>
      </c>
      <c r="B51" s="87">
        <v>0</v>
      </c>
      <c r="C51" s="7">
        <v>42326</v>
      </c>
      <c r="D51" s="87">
        <v>7.2638826608661811</v>
      </c>
      <c r="E51" s="7">
        <v>42509</v>
      </c>
      <c r="F51" s="87">
        <v>7.4192205044165256</v>
      </c>
      <c r="G51" s="7">
        <v>42669</v>
      </c>
      <c r="H51" s="87">
        <v>8.1247189986405903</v>
      </c>
      <c r="I51" s="7">
        <v>42902</v>
      </c>
      <c r="J51" s="87">
        <v>6.4135401396294736</v>
      </c>
      <c r="K51" s="7">
        <v>43053</v>
      </c>
      <c r="L51" s="87">
        <v>6.8684280724552362</v>
      </c>
      <c r="M51" s="7">
        <v>43275</v>
      </c>
      <c r="N51" s="87">
        <v>4.6917687849655767</v>
      </c>
      <c r="O51" s="7">
        <v>43478</v>
      </c>
      <c r="P51" s="87">
        <v>6.3098264571423881</v>
      </c>
      <c r="Q51" s="7">
        <v>43670</v>
      </c>
      <c r="R51" s="28">
        <v>3.3022383953848397E-32</v>
      </c>
    </row>
    <row r="52" spans="1:18">
      <c r="A52" s="27">
        <v>42022</v>
      </c>
      <c r="B52" s="87">
        <v>0</v>
      </c>
      <c r="C52" s="7">
        <v>42327</v>
      </c>
      <c r="D52" s="87">
        <v>7.1874809581347066</v>
      </c>
      <c r="E52" s="7">
        <v>42510</v>
      </c>
      <c r="F52" s="87">
        <v>7.4595214306399278</v>
      </c>
      <c r="G52" s="7">
        <v>42670</v>
      </c>
      <c r="H52" s="87">
        <v>7.3160091335285991</v>
      </c>
      <c r="I52" s="7">
        <v>42903</v>
      </c>
      <c r="J52" s="87">
        <v>6.5932013291675799</v>
      </c>
      <c r="K52" s="7">
        <v>43054</v>
      </c>
      <c r="L52" s="87">
        <v>6.4579925354365333</v>
      </c>
      <c r="M52" s="7">
        <v>43276</v>
      </c>
      <c r="N52" s="87">
        <v>4.6577755401881378</v>
      </c>
      <c r="O52" s="7">
        <v>43479</v>
      </c>
      <c r="P52" s="87">
        <v>6.098975753207112</v>
      </c>
      <c r="Q52" s="7">
        <v>43671</v>
      </c>
      <c r="R52" s="28">
        <v>1.3059880258536128E-2</v>
      </c>
    </row>
    <row r="53" spans="1:18">
      <c r="A53" s="27">
        <v>42023</v>
      </c>
      <c r="B53" s="87">
        <v>0</v>
      </c>
      <c r="C53" s="7">
        <v>42328</v>
      </c>
      <c r="D53" s="87">
        <v>6.873473020022927</v>
      </c>
      <c r="E53" s="7">
        <v>42511</v>
      </c>
      <c r="F53" s="87">
        <v>7.4642077972602632</v>
      </c>
      <c r="G53" s="7">
        <v>42671</v>
      </c>
      <c r="H53" s="87">
        <v>7.0531997579046903</v>
      </c>
      <c r="I53" s="7">
        <v>42904</v>
      </c>
      <c r="J53" s="87">
        <v>6.5752865300819092</v>
      </c>
      <c r="K53" s="7">
        <v>43055</v>
      </c>
      <c r="L53" s="87">
        <v>6.8695801531581129</v>
      </c>
      <c r="M53" s="7">
        <v>43277</v>
      </c>
      <c r="N53" s="87">
        <v>4.6319809323217935</v>
      </c>
      <c r="O53" s="7">
        <v>43480</v>
      </c>
      <c r="P53" s="87">
        <v>6.253985902828223</v>
      </c>
      <c r="Q53" s="7">
        <v>43672</v>
      </c>
      <c r="R53" s="28">
        <v>3.2051763120160438E-3</v>
      </c>
    </row>
    <row r="54" spans="1:18">
      <c r="A54" s="27">
        <v>42024</v>
      </c>
      <c r="B54" s="87">
        <v>0</v>
      </c>
      <c r="C54" s="7">
        <v>42329</v>
      </c>
      <c r="D54" s="87">
        <v>6.6285617128431689</v>
      </c>
      <c r="E54" s="7">
        <v>42512</v>
      </c>
      <c r="F54" s="87">
        <v>7.1380958515895632</v>
      </c>
      <c r="G54" s="7">
        <v>42672</v>
      </c>
      <c r="H54" s="87">
        <v>7.3844671998454805</v>
      </c>
      <c r="I54" s="7">
        <v>42905</v>
      </c>
      <c r="J54" s="87">
        <v>6.4520385160410827</v>
      </c>
      <c r="K54" s="7">
        <v>43056</v>
      </c>
      <c r="L54" s="87">
        <v>7.477356533257832</v>
      </c>
      <c r="M54" s="7">
        <v>43278</v>
      </c>
      <c r="N54" s="87">
        <v>4.8350822171217276</v>
      </c>
      <c r="O54" s="7">
        <v>43481</v>
      </c>
      <c r="P54" s="87">
        <v>6.4129554899332533</v>
      </c>
      <c r="Q54" s="7">
        <v>43673</v>
      </c>
      <c r="R54" s="28">
        <v>1.7443406913375405E-17</v>
      </c>
    </row>
    <row r="55" spans="1:18">
      <c r="A55" s="27">
        <v>42025</v>
      </c>
      <c r="B55" s="87">
        <v>0</v>
      </c>
      <c r="C55" s="7">
        <v>42330</v>
      </c>
      <c r="D55" s="87">
        <v>6.7457317280808429</v>
      </c>
      <c r="E55" s="7">
        <v>42513</v>
      </c>
      <c r="F55" s="87">
        <v>6.8856847010935622</v>
      </c>
      <c r="G55" s="7">
        <v>42673</v>
      </c>
      <c r="H55" s="87">
        <v>8.0890479745286452</v>
      </c>
      <c r="I55" s="7">
        <v>42906</v>
      </c>
      <c r="J55" s="87">
        <v>6.4588074847926489</v>
      </c>
      <c r="K55" s="7">
        <v>43057</v>
      </c>
      <c r="L55" s="87">
        <v>8.1007731897472919</v>
      </c>
      <c r="M55" s="7">
        <v>43279</v>
      </c>
      <c r="N55" s="87">
        <v>4.9815983864562821</v>
      </c>
      <c r="O55" s="7">
        <v>43482</v>
      </c>
      <c r="P55" s="87">
        <v>6.3255437375158179</v>
      </c>
      <c r="Q55" s="7">
        <v>43674</v>
      </c>
      <c r="R55" s="28">
        <v>4.3952481685654971E-32</v>
      </c>
    </row>
    <row r="56" spans="1:18">
      <c r="A56" s="27">
        <v>42026</v>
      </c>
      <c r="B56" s="87">
        <v>0</v>
      </c>
      <c r="C56" s="7">
        <v>42331</v>
      </c>
      <c r="D56" s="87">
        <v>6.7105634772652198</v>
      </c>
      <c r="E56" s="7">
        <v>42514</v>
      </c>
      <c r="F56" s="87">
        <v>7.1002368264326652</v>
      </c>
      <c r="G56" s="7">
        <v>42674</v>
      </c>
      <c r="H56" s="87">
        <v>8.2724599622938229</v>
      </c>
      <c r="I56" s="7">
        <v>42907</v>
      </c>
      <c r="J56" s="87">
        <v>6.2411352028675893</v>
      </c>
      <c r="K56" s="7">
        <v>43058</v>
      </c>
      <c r="L56" s="87">
        <v>8.5420511450289016</v>
      </c>
      <c r="M56" s="7">
        <v>43280</v>
      </c>
      <c r="N56" s="87">
        <v>5.1159953370858817</v>
      </c>
      <c r="O56" s="7">
        <v>43483</v>
      </c>
      <c r="P56" s="87">
        <v>6.9234105946829585</v>
      </c>
      <c r="Q56" s="7">
        <v>43675</v>
      </c>
      <c r="R56" s="28">
        <v>4.3992821649276392E-32</v>
      </c>
    </row>
    <row r="57" spans="1:18">
      <c r="A57" s="27">
        <v>42027</v>
      </c>
      <c r="B57" s="87">
        <v>0</v>
      </c>
      <c r="C57" s="7">
        <v>42332</v>
      </c>
      <c r="D57" s="87">
        <v>6.9825503022052962</v>
      </c>
      <c r="E57" s="7">
        <v>42515</v>
      </c>
      <c r="F57" s="87">
        <v>7.1130018719081605</v>
      </c>
      <c r="G57" s="7">
        <v>42675</v>
      </c>
      <c r="H57" s="87">
        <v>8.6946875718769991</v>
      </c>
      <c r="I57" s="7">
        <v>42908</v>
      </c>
      <c r="J57" s="87">
        <v>6.3703764090349804</v>
      </c>
      <c r="K57" s="7">
        <v>43059</v>
      </c>
      <c r="L57" s="87">
        <v>8.6824337348415899</v>
      </c>
      <c r="M57" s="7">
        <v>43281</v>
      </c>
      <c r="N57" s="87">
        <v>5.3458188134511806</v>
      </c>
      <c r="O57" s="7">
        <v>43484</v>
      </c>
      <c r="P57" s="87">
        <v>6.9772062730509399</v>
      </c>
      <c r="Q57" s="7">
        <v>43676</v>
      </c>
      <c r="R57" s="28">
        <v>4.3986917042283787E-32</v>
      </c>
    </row>
    <row r="58" spans="1:18">
      <c r="A58" s="27">
        <v>42028</v>
      </c>
      <c r="B58" s="87">
        <v>0</v>
      </c>
      <c r="C58" s="7">
        <v>42333</v>
      </c>
      <c r="D58" s="87">
        <v>7.0128017617375091</v>
      </c>
      <c r="E58" s="7">
        <v>42516</v>
      </c>
      <c r="F58" s="87">
        <v>6.8850005808958228</v>
      </c>
      <c r="G58" s="7">
        <v>42676</v>
      </c>
      <c r="H58" s="87">
        <v>8.9564776156231041</v>
      </c>
      <c r="I58" s="7">
        <v>42909</v>
      </c>
      <c r="J58" s="87">
        <v>6.9778706506496668</v>
      </c>
      <c r="K58" s="7">
        <v>43060</v>
      </c>
      <c r="L58" s="87">
        <v>8.4919498120214136</v>
      </c>
      <c r="M58" s="7">
        <v>43282</v>
      </c>
      <c r="N58" s="87">
        <v>5.3173277198983202</v>
      </c>
      <c r="O58" s="7">
        <v>43485</v>
      </c>
      <c r="P58" s="87">
        <v>6.9718087156582129</v>
      </c>
      <c r="Q58" s="7">
        <v>43677</v>
      </c>
      <c r="R58" s="28">
        <v>4.4007796748554908E-32</v>
      </c>
    </row>
    <row r="59" spans="1:18">
      <c r="A59" s="27">
        <v>42029</v>
      </c>
      <c r="B59" s="87">
        <v>0</v>
      </c>
      <c r="C59" s="7">
        <v>42334</v>
      </c>
      <c r="D59" s="87">
        <v>6.7961826121177351</v>
      </c>
      <c r="E59" s="7">
        <v>42517</v>
      </c>
      <c r="F59" s="87">
        <v>6.9184398222061354</v>
      </c>
      <c r="G59" s="7">
        <v>42677</v>
      </c>
      <c r="H59" s="87">
        <v>9.2969803518145611</v>
      </c>
      <c r="I59" s="7">
        <v>42910</v>
      </c>
      <c r="J59" s="87">
        <v>6.8074145468732272</v>
      </c>
      <c r="K59" s="7">
        <v>43061</v>
      </c>
      <c r="L59" s="87">
        <v>8.4334966764368229</v>
      </c>
      <c r="M59" s="7">
        <v>43283</v>
      </c>
      <c r="N59" s="87">
        <v>5.225129398061287</v>
      </c>
      <c r="O59" s="7">
        <v>43486</v>
      </c>
      <c r="P59" s="87">
        <v>7.2031385986642915</v>
      </c>
      <c r="Q59" s="7">
        <v>43678</v>
      </c>
      <c r="R59" s="28">
        <v>4.3992377087839675E-32</v>
      </c>
    </row>
    <row r="60" spans="1:18">
      <c r="A60" s="27">
        <v>42030</v>
      </c>
      <c r="B60" s="87">
        <v>0</v>
      </c>
      <c r="C60" s="7">
        <v>42335</v>
      </c>
      <c r="D60" s="87">
        <v>6.7453173413911269</v>
      </c>
      <c r="E60" s="7">
        <v>42518</v>
      </c>
      <c r="F60" s="87">
        <v>6.9937735534497705</v>
      </c>
      <c r="G60" s="7">
        <v>42678</v>
      </c>
      <c r="H60" s="87">
        <v>9.3274114851841734</v>
      </c>
      <c r="I60" s="7">
        <v>42911</v>
      </c>
      <c r="J60" s="87">
        <v>6.6110106282296028</v>
      </c>
      <c r="K60" s="7">
        <v>43062</v>
      </c>
      <c r="L60" s="87">
        <v>8.3906086079011626</v>
      </c>
      <c r="M60" s="7">
        <v>43284</v>
      </c>
      <c r="N60" s="87">
        <v>5.027956069838905</v>
      </c>
      <c r="O60" s="7">
        <v>43487</v>
      </c>
      <c r="P60" s="87">
        <v>7.2771259854726402</v>
      </c>
      <c r="Q60" s="7">
        <v>43679</v>
      </c>
      <c r="R60" s="28">
        <v>4.3978431042352159E-32</v>
      </c>
    </row>
    <row r="61" spans="1:18">
      <c r="A61" s="27">
        <v>42031</v>
      </c>
      <c r="B61" s="87">
        <v>0</v>
      </c>
      <c r="C61" s="7">
        <v>42336</v>
      </c>
      <c r="D61" s="87">
        <v>6.8073426933447871</v>
      </c>
      <c r="E61" s="7">
        <v>42519</v>
      </c>
      <c r="F61" s="87">
        <v>6.8030093045085538</v>
      </c>
      <c r="G61" s="7">
        <v>42679</v>
      </c>
      <c r="H61" s="87">
        <v>9.481178997800086</v>
      </c>
      <c r="I61" s="7">
        <v>42912</v>
      </c>
      <c r="J61" s="87">
        <v>6.8628611605482481</v>
      </c>
      <c r="K61" s="7">
        <v>43063</v>
      </c>
      <c r="L61" s="87">
        <v>8.5868253660546134</v>
      </c>
      <c r="M61" s="7">
        <v>43285</v>
      </c>
      <c r="N61" s="87">
        <v>4.9335287424928165</v>
      </c>
      <c r="O61" s="7">
        <v>43488</v>
      </c>
      <c r="P61" s="87">
        <v>7.4303143649814878</v>
      </c>
      <c r="Q61" s="7">
        <v>43680</v>
      </c>
      <c r="R61" s="28">
        <v>4.4013312424411826E-32</v>
      </c>
    </row>
    <row r="62" spans="1:18">
      <c r="A62" s="27">
        <v>42032</v>
      </c>
      <c r="B62" s="87">
        <v>0</v>
      </c>
      <c r="C62" s="7">
        <v>42337</v>
      </c>
      <c r="D62" s="87">
        <v>6.7980145647014298</v>
      </c>
      <c r="E62" s="7">
        <v>42520</v>
      </c>
      <c r="F62" s="87">
        <v>6.6231794124902432</v>
      </c>
      <c r="G62" s="7">
        <v>42680</v>
      </c>
      <c r="H62" s="87">
        <v>9.8860868307933227</v>
      </c>
      <c r="I62" s="7">
        <v>42913</v>
      </c>
      <c r="J62" s="87">
        <v>7.256230659974432</v>
      </c>
      <c r="K62" s="7">
        <v>43064</v>
      </c>
      <c r="L62" s="87">
        <v>8.0677109067035779</v>
      </c>
      <c r="M62" s="7">
        <v>43286</v>
      </c>
      <c r="N62" s="87">
        <v>5.8290226457414249</v>
      </c>
      <c r="O62" s="7">
        <v>43489</v>
      </c>
      <c r="P62" s="87">
        <v>6.9761950634113195</v>
      </c>
      <c r="Q62" s="7">
        <v>43681</v>
      </c>
      <c r="R62" s="28">
        <v>4.4022864900044283E-32</v>
      </c>
    </row>
    <row r="63" spans="1:18">
      <c r="A63" s="27">
        <v>42033</v>
      </c>
      <c r="B63" s="87">
        <v>0</v>
      </c>
      <c r="C63" s="7">
        <v>42338</v>
      </c>
      <c r="D63" s="87">
        <v>7.1831382354722386</v>
      </c>
      <c r="E63" s="7">
        <v>42521</v>
      </c>
      <c r="F63" s="87">
        <v>6.8530256161899707</v>
      </c>
      <c r="G63" s="7">
        <v>42681</v>
      </c>
      <c r="H63" s="87">
        <v>10.027696249613891</v>
      </c>
      <c r="I63" s="7">
        <v>42914</v>
      </c>
      <c r="J63" s="87">
        <v>7.233986850301954</v>
      </c>
      <c r="K63" s="7">
        <v>43065</v>
      </c>
      <c r="L63" s="87">
        <v>7.6687351230678962</v>
      </c>
      <c r="M63" s="7">
        <v>43287</v>
      </c>
      <c r="N63" s="87">
        <v>6.5271399459231461</v>
      </c>
      <c r="O63" s="7">
        <v>43490</v>
      </c>
      <c r="P63" s="87">
        <v>6.8417370618971889</v>
      </c>
      <c r="Q63" s="7">
        <v>43682</v>
      </c>
      <c r="R63" s="28">
        <v>4.3982180116215985E-32</v>
      </c>
    </row>
    <row r="64" spans="1:18">
      <c r="A64" s="27">
        <v>42034</v>
      </c>
      <c r="B64" s="87">
        <v>4.3301137883573126</v>
      </c>
      <c r="C64" s="7">
        <v>42339</v>
      </c>
      <c r="D64" s="87">
        <v>7.6724973521327486</v>
      </c>
      <c r="E64" s="7">
        <v>42522</v>
      </c>
      <c r="F64" s="87">
        <v>7.2685333591808474</v>
      </c>
      <c r="G64" s="7">
        <v>42682</v>
      </c>
      <c r="H64" s="87">
        <v>4.7169058925804572</v>
      </c>
      <c r="I64" s="7">
        <v>42915</v>
      </c>
      <c r="J64" s="87">
        <v>6.7222693213752764</v>
      </c>
      <c r="K64" s="7">
        <v>43066</v>
      </c>
      <c r="L64" s="87">
        <v>7.7634908145606154</v>
      </c>
      <c r="M64" s="7">
        <v>43288</v>
      </c>
      <c r="N64" s="87">
        <v>6.0141886930238355</v>
      </c>
      <c r="O64" s="7">
        <v>43491</v>
      </c>
      <c r="P64" s="87">
        <v>6.7628408723203535</v>
      </c>
      <c r="Q64" s="7">
        <v>43683</v>
      </c>
      <c r="R64" s="28">
        <v>3.1927291331658642E-3</v>
      </c>
    </row>
    <row r="65" spans="1:18">
      <c r="A65" s="27">
        <v>42035</v>
      </c>
      <c r="B65" s="87">
        <v>4.9809329533784616</v>
      </c>
      <c r="C65" s="7">
        <v>42340</v>
      </c>
      <c r="D65" s="87">
        <v>7.8247652435155217</v>
      </c>
      <c r="E65" s="7">
        <v>42523</v>
      </c>
      <c r="F65" s="87">
        <v>6.7623232092263441</v>
      </c>
      <c r="G65" s="7">
        <v>42683</v>
      </c>
      <c r="H65" s="87">
        <v>4.6682587610278485</v>
      </c>
      <c r="I65" s="7">
        <v>42916</v>
      </c>
      <c r="J65" s="87">
        <v>6.4392601686906632</v>
      </c>
      <c r="K65" s="7">
        <v>43067</v>
      </c>
      <c r="L65" s="87">
        <v>7.9095586902478017</v>
      </c>
      <c r="M65" s="7">
        <v>43289</v>
      </c>
      <c r="N65" s="87">
        <v>6.1943107394801107</v>
      </c>
      <c r="O65" s="7">
        <v>43492</v>
      </c>
      <c r="P65" s="87">
        <v>6.7540248036674804</v>
      </c>
      <c r="Q65" s="7">
        <v>43684</v>
      </c>
      <c r="R65" s="28">
        <v>1.0756487677845166E-35</v>
      </c>
    </row>
    <row r="66" spans="1:18">
      <c r="A66" s="27">
        <v>42036</v>
      </c>
      <c r="B66" s="87">
        <v>7.5336281767945881</v>
      </c>
      <c r="C66" s="7">
        <v>42341</v>
      </c>
      <c r="D66" s="87">
        <v>7.9833022161785738</v>
      </c>
      <c r="E66" s="7">
        <v>42524</v>
      </c>
      <c r="F66" s="87">
        <v>6.5392332135490632</v>
      </c>
      <c r="G66" s="7">
        <v>42684</v>
      </c>
      <c r="H66" s="87">
        <v>4.58813100960319</v>
      </c>
      <c r="I66" s="7">
        <v>42917</v>
      </c>
      <c r="J66" s="87">
        <v>6.558263382659983</v>
      </c>
      <c r="K66" s="7">
        <v>43068</v>
      </c>
      <c r="L66" s="87">
        <v>7.9844177762350741</v>
      </c>
      <c r="M66" s="7">
        <v>43290</v>
      </c>
      <c r="N66" s="87">
        <v>6.2917918770540906</v>
      </c>
      <c r="O66" s="7">
        <v>43493</v>
      </c>
      <c r="P66" s="87">
        <v>6.7100472227911245</v>
      </c>
      <c r="Q66" s="7">
        <v>43685</v>
      </c>
      <c r="R66" s="28">
        <v>1.0756130757718632E-35</v>
      </c>
    </row>
    <row r="67" spans="1:18">
      <c r="A67" s="27">
        <v>42037</v>
      </c>
      <c r="B67" s="87">
        <v>7.4505453512485547</v>
      </c>
      <c r="C67" s="7">
        <v>42342</v>
      </c>
      <c r="D67" s="87">
        <v>8.1581485942945609</v>
      </c>
      <c r="E67" s="7">
        <v>42525</v>
      </c>
      <c r="F67" s="87">
        <v>8.0660536995129295</v>
      </c>
      <c r="G67" s="7">
        <v>42685</v>
      </c>
      <c r="H67" s="87">
        <v>4.7339745402744668</v>
      </c>
      <c r="I67" s="7">
        <v>42918</v>
      </c>
      <c r="J67" s="87">
        <v>6.5745630881646973</v>
      </c>
      <c r="K67" s="7">
        <v>43069</v>
      </c>
      <c r="L67" s="87">
        <v>8.0762156319353515</v>
      </c>
      <c r="M67" s="7">
        <v>43291</v>
      </c>
      <c r="N67" s="87">
        <v>6.2719165365952341</v>
      </c>
      <c r="O67" s="7">
        <v>43494</v>
      </c>
      <c r="P67" s="87">
        <v>6.6924677803350656</v>
      </c>
      <c r="Q67" s="7">
        <v>43686</v>
      </c>
      <c r="R67" s="28">
        <v>1.0759198007795168E-35</v>
      </c>
    </row>
    <row r="68" spans="1:18">
      <c r="A68" s="27">
        <v>42038</v>
      </c>
      <c r="B68" s="87">
        <v>7.1064974301691821</v>
      </c>
      <c r="C68" s="7">
        <v>42343</v>
      </c>
      <c r="D68" s="87">
        <v>7.7835831027912619</v>
      </c>
      <c r="E68" s="7">
        <v>42526</v>
      </c>
      <c r="F68" s="87">
        <v>8.5067639872219978</v>
      </c>
      <c r="G68" s="7">
        <v>42686</v>
      </c>
      <c r="H68" s="87">
        <v>6.5444557402291643</v>
      </c>
      <c r="I68" s="7">
        <v>42919</v>
      </c>
      <c r="J68" s="87">
        <v>6.5160338141047687</v>
      </c>
      <c r="K68" s="7">
        <v>43070</v>
      </c>
      <c r="L68" s="87">
        <v>8.0432259907690487</v>
      </c>
      <c r="M68" s="7">
        <v>43292</v>
      </c>
      <c r="N68" s="87">
        <v>6.4457922422946385</v>
      </c>
      <c r="O68" s="7">
        <v>43495</v>
      </c>
      <c r="P68" s="87">
        <v>6.7042432730398511</v>
      </c>
      <c r="Q68" s="7">
        <v>43687</v>
      </c>
      <c r="R68" s="28">
        <v>1.0759004200502833E-35</v>
      </c>
    </row>
    <row r="69" spans="1:18">
      <c r="A69" s="27">
        <v>42039</v>
      </c>
      <c r="B69" s="87">
        <v>7.086626584500582</v>
      </c>
      <c r="C69" s="7">
        <v>42344</v>
      </c>
      <c r="D69" s="87">
        <v>7.9332558136422273</v>
      </c>
      <c r="E69" s="7">
        <v>42527</v>
      </c>
      <c r="F69" s="87">
        <v>8.9326162893516763</v>
      </c>
      <c r="G69" s="7">
        <v>42687</v>
      </c>
      <c r="H69" s="87">
        <v>7.6415453612143445</v>
      </c>
      <c r="I69" s="7">
        <v>42920</v>
      </c>
      <c r="J69" s="87">
        <v>6.5522308603746318</v>
      </c>
      <c r="K69" s="7">
        <v>43071</v>
      </c>
      <c r="L69" s="87">
        <v>8.245722853446134</v>
      </c>
      <c r="M69" s="7">
        <v>43293</v>
      </c>
      <c r="N69" s="87">
        <v>6.8425493606665135</v>
      </c>
      <c r="O69" s="7">
        <v>43496</v>
      </c>
      <c r="P69" s="87">
        <v>6.507132009106992</v>
      </c>
      <c r="Q69" s="7">
        <v>43688</v>
      </c>
      <c r="R69" s="28">
        <v>1.0754314759856077E-35</v>
      </c>
    </row>
    <row r="70" spans="1:18">
      <c r="A70" s="27">
        <v>42040</v>
      </c>
      <c r="B70" s="87">
        <v>7.5612730091169302</v>
      </c>
      <c r="C70" s="7">
        <v>42345</v>
      </c>
      <c r="D70" s="87">
        <v>8.2770945023394447</v>
      </c>
      <c r="E70" s="7">
        <v>42528</v>
      </c>
      <c r="F70" s="87">
        <v>8.8851619002632329</v>
      </c>
      <c r="G70" s="7">
        <v>42688</v>
      </c>
      <c r="H70" s="87">
        <v>7.5113058343589998</v>
      </c>
      <c r="I70" s="7">
        <v>42921</v>
      </c>
      <c r="J70" s="87">
        <v>6.1420409733676102</v>
      </c>
      <c r="K70" s="7">
        <v>43072</v>
      </c>
      <c r="L70" s="87">
        <v>8.5370626612983944</v>
      </c>
      <c r="M70" s="7">
        <v>43294</v>
      </c>
      <c r="N70" s="87">
        <v>7.1948136532835463</v>
      </c>
      <c r="O70" s="7">
        <v>43497</v>
      </c>
      <c r="P70" s="87">
        <v>6.4516920596828351</v>
      </c>
      <c r="Q70" s="7">
        <v>43689</v>
      </c>
      <c r="R70" s="28">
        <v>1.0750142773326621E-35</v>
      </c>
    </row>
    <row r="71" spans="1:18">
      <c r="A71" s="27">
        <v>42041</v>
      </c>
      <c r="B71" s="87">
        <v>8.6806755611887745</v>
      </c>
      <c r="C71" s="7">
        <v>42346</v>
      </c>
      <c r="D71" s="87">
        <v>8.2076337595300508</v>
      </c>
      <c r="E71" s="7">
        <v>42529</v>
      </c>
      <c r="F71" s="87">
        <v>8.8917908229934053</v>
      </c>
      <c r="G71" s="7">
        <v>42689</v>
      </c>
      <c r="H71" s="87">
        <v>7.6704112822022532</v>
      </c>
      <c r="I71" s="7">
        <v>42922</v>
      </c>
      <c r="J71" s="87">
        <v>6.4773770508176263</v>
      </c>
      <c r="K71" s="7">
        <v>43073</v>
      </c>
      <c r="L71" s="87">
        <v>8.7639297704204306</v>
      </c>
      <c r="M71" s="7">
        <v>43295</v>
      </c>
      <c r="N71" s="87">
        <v>7.3622884969412334</v>
      </c>
      <c r="O71" s="7">
        <v>43498</v>
      </c>
      <c r="P71" s="87">
        <v>6.4841212639989179</v>
      </c>
      <c r="Q71" s="7">
        <v>43690</v>
      </c>
      <c r="R71" s="28">
        <v>1.0742822849482507E-35</v>
      </c>
    </row>
    <row r="72" spans="1:18">
      <c r="A72" s="27">
        <v>42042</v>
      </c>
      <c r="B72" s="87">
        <v>8.8443177450530257</v>
      </c>
      <c r="C72" s="7">
        <v>42347</v>
      </c>
      <c r="D72" s="87">
        <v>8.1355497840529658</v>
      </c>
      <c r="E72" s="7">
        <v>42530</v>
      </c>
      <c r="F72" s="87">
        <v>7.8773562695736192</v>
      </c>
      <c r="G72" s="7">
        <v>42690</v>
      </c>
      <c r="H72" s="87">
        <v>7.6065937513360957</v>
      </c>
      <c r="I72" s="7">
        <v>42923</v>
      </c>
      <c r="J72" s="87">
        <v>7.0752540704164337</v>
      </c>
      <c r="K72" s="7">
        <v>43074</v>
      </c>
      <c r="L72" s="87">
        <v>8.6176904654890425</v>
      </c>
      <c r="M72" s="7">
        <v>43296</v>
      </c>
      <c r="N72" s="87">
        <v>6.8773514319279094</v>
      </c>
      <c r="O72" s="7">
        <v>43499</v>
      </c>
      <c r="P72" s="87">
        <v>6.4359363797223859</v>
      </c>
      <c r="Q72" s="7">
        <v>43691</v>
      </c>
      <c r="R72" s="28">
        <v>1.0751852635944926E-35</v>
      </c>
    </row>
    <row r="73" spans="1:18">
      <c r="A73" s="27">
        <v>42043</v>
      </c>
      <c r="B73" s="87">
        <v>8.4079294127213533</v>
      </c>
      <c r="C73" s="7">
        <v>42348</v>
      </c>
      <c r="D73" s="87">
        <v>7.9496477016940297</v>
      </c>
      <c r="E73" s="7">
        <v>42531</v>
      </c>
      <c r="F73" s="87">
        <v>6.719574193986757</v>
      </c>
      <c r="G73" s="7">
        <v>42691</v>
      </c>
      <c r="H73" s="87">
        <v>7.5047372784646438</v>
      </c>
      <c r="I73" s="7">
        <v>42924</v>
      </c>
      <c r="J73" s="87">
        <v>7.5094874719776561</v>
      </c>
      <c r="K73" s="7">
        <v>43075</v>
      </c>
      <c r="L73" s="87">
        <v>8.4338332852736784</v>
      </c>
      <c r="M73" s="7">
        <v>43297</v>
      </c>
      <c r="N73" s="87">
        <v>6.250479896375559</v>
      </c>
      <c r="O73" s="7">
        <v>43500</v>
      </c>
      <c r="P73" s="87">
        <v>6.3969350023200091</v>
      </c>
      <c r="Q73" s="7">
        <v>43692</v>
      </c>
      <c r="R73" s="28">
        <v>1.0743479419747398E-35</v>
      </c>
    </row>
    <row r="74" spans="1:18">
      <c r="A74" s="27">
        <v>42044</v>
      </c>
      <c r="B74" s="87">
        <v>7.9687820957422861</v>
      </c>
      <c r="C74" s="7">
        <v>42349</v>
      </c>
      <c r="D74" s="87">
        <v>3.3844428608098447</v>
      </c>
      <c r="E74" s="7">
        <v>42532</v>
      </c>
      <c r="F74" s="87">
        <v>7.1220314964719584</v>
      </c>
      <c r="G74" s="7">
        <v>42692</v>
      </c>
      <c r="H74" s="87">
        <v>7.3665275448517642</v>
      </c>
      <c r="I74" s="7">
        <v>42925</v>
      </c>
      <c r="J74" s="87">
        <v>7.357168851649309</v>
      </c>
      <c r="K74" s="7">
        <v>43076</v>
      </c>
      <c r="L74" s="87">
        <v>8.6499900628971265</v>
      </c>
      <c r="M74" s="7">
        <v>43298</v>
      </c>
      <c r="N74" s="87">
        <v>5.7940734982837467</v>
      </c>
      <c r="O74" s="7">
        <v>43501</v>
      </c>
      <c r="P74" s="87">
        <v>6.256437174973235</v>
      </c>
      <c r="Q74" s="7">
        <v>43693</v>
      </c>
      <c r="R74" s="28">
        <v>1.0745417036317208E-35</v>
      </c>
    </row>
    <row r="75" spans="1:18">
      <c r="A75" s="27">
        <v>42045</v>
      </c>
      <c r="B75" s="87">
        <v>8.004215544883662</v>
      </c>
      <c r="C75" s="7">
        <v>42350</v>
      </c>
      <c r="D75" s="87">
        <v>4.3913492891826049</v>
      </c>
      <c r="E75" s="7">
        <v>42533</v>
      </c>
      <c r="F75" s="87">
        <v>7.1479820678221593</v>
      </c>
      <c r="G75" s="7">
        <v>42693</v>
      </c>
      <c r="H75" s="87">
        <v>7.2304403006255251</v>
      </c>
      <c r="I75" s="7">
        <v>42926</v>
      </c>
      <c r="J75" s="87">
        <v>7.2879096478732039</v>
      </c>
      <c r="K75" s="7">
        <v>43077</v>
      </c>
      <c r="L75" s="87">
        <v>8.3765379594005083</v>
      </c>
      <c r="M75" s="7">
        <v>43299</v>
      </c>
      <c r="N75" s="87">
        <v>5.9537972122909597</v>
      </c>
      <c r="O75" s="7">
        <v>43502</v>
      </c>
      <c r="P75" s="87">
        <v>7.0534840556903911</v>
      </c>
      <c r="Q75" s="7">
        <v>43694</v>
      </c>
      <c r="R75" s="28">
        <v>1.0740444727279014E-35</v>
      </c>
    </row>
    <row r="76" spans="1:18">
      <c r="A76" s="27">
        <v>42046</v>
      </c>
      <c r="B76" s="87">
        <v>8.0475290737202414</v>
      </c>
      <c r="C76" s="7">
        <v>42351</v>
      </c>
      <c r="D76" s="87">
        <v>5.8915248419561044</v>
      </c>
      <c r="E76" s="7">
        <v>42534</v>
      </c>
      <c r="F76" s="87">
        <v>7.1205847394861443</v>
      </c>
      <c r="G76" s="7">
        <v>42694</v>
      </c>
      <c r="H76" s="87">
        <v>7.3078169756734388</v>
      </c>
      <c r="I76" s="7">
        <v>42927</v>
      </c>
      <c r="J76" s="87">
        <v>7.4086208948707872</v>
      </c>
      <c r="K76" s="7">
        <v>43078</v>
      </c>
      <c r="L76" s="87">
        <v>5.8234533641112636</v>
      </c>
      <c r="M76" s="7">
        <v>43300</v>
      </c>
      <c r="N76" s="87">
        <v>6.276805559887257</v>
      </c>
      <c r="O76" s="7">
        <v>43503</v>
      </c>
      <c r="P76" s="87">
        <v>7.4676943032093046</v>
      </c>
      <c r="Q76" s="7">
        <v>43695</v>
      </c>
      <c r="R76" s="28">
        <v>1.0737746163412133E-35</v>
      </c>
    </row>
    <row r="77" spans="1:18">
      <c r="A77" s="27">
        <v>42047</v>
      </c>
      <c r="B77" s="87">
        <v>8.2307998277144225</v>
      </c>
      <c r="C77" s="7">
        <v>42352</v>
      </c>
      <c r="D77" s="87">
        <v>6.0393621167109464</v>
      </c>
      <c r="E77" s="7">
        <v>42535</v>
      </c>
      <c r="F77" s="87">
        <v>6.8294735831706079</v>
      </c>
      <c r="G77" s="7">
        <v>42695</v>
      </c>
      <c r="H77" s="87">
        <v>7.3368058960095164</v>
      </c>
      <c r="I77" s="7">
        <v>42928</v>
      </c>
      <c r="J77" s="87">
        <v>7.3500565004662342</v>
      </c>
      <c r="K77" s="7">
        <v>43079</v>
      </c>
      <c r="L77" s="87">
        <v>6.4494439872473475</v>
      </c>
      <c r="M77" s="7">
        <v>43301</v>
      </c>
      <c r="N77" s="87">
        <v>6.4914464695415894</v>
      </c>
      <c r="O77" s="7">
        <v>43504</v>
      </c>
      <c r="P77" s="87">
        <v>6.9125097096348229</v>
      </c>
      <c r="Q77" s="7">
        <v>43696</v>
      </c>
      <c r="R77" s="28">
        <v>1.0736942329426098E-35</v>
      </c>
    </row>
    <row r="78" spans="1:18">
      <c r="A78" s="27">
        <v>42048</v>
      </c>
      <c r="B78" s="87">
        <v>9.5799814155579543</v>
      </c>
      <c r="C78" s="7">
        <v>42353</v>
      </c>
      <c r="D78" s="87">
        <v>6.2375514394444078</v>
      </c>
      <c r="E78" s="7">
        <v>42536</v>
      </c>
      <c r="F78" s="87">
        <v>6.3662473134895574</v>
      </c>
      <c r="G78" s="7">
        <v>42696</v>
      </c>
      <c r="H78" s="87">
        <v>7.6080862548874837</v>
      </c>
      <c r="I78" s="7">
        <v>42929</v>
      </c>
      <c r="J78" s="87">
        <v>7.1943357320427088</v>
      </c>
      <c r="K78" s="7">
        <v>43080</v>
      </c>
      <c r="L78" s="87">
        <v>6.0804384986308717</v>
      </c>
      <c r="M78" s="7">
        <v>43302</v>
      </c>
      <c r="N78" s="87">
        <v>6.4693595415740077</v>
      </c>
      <c r="O78" s="7">
        <v>43505</v>
      </c>
      <c r="P78" s="87">
        <v>6.2444360191154509</v>
      </c>
      <c r="Q78" s="7">
        <v>43697</v>
      </c>
      <c r="R78" s="28">
        <v>1.0737446348699812E-35</v>
      </c>
    </row>
    <row r="79" spans="1:18">
      <c r="A79" s="27">
        <v>42049</v>
      </c>
      <c r="B79" s="87">
        <v>9.7629909178208454</v>
      </c>
      <c r="C79" s="7">
        <v>42354</v>
      </c>
      <c r="D79" s="87">
        <v>6.4782729542425512</v>
      </c>
      <c r="E79" s="7">
        <v>42537</v>
      </c>
      <c r="F79" s="87">
        <v>6.4545213480666712</v>
      </c>
      <c r="G79" s="7">
        <v>42697</v>
      </c>
      <c r="H79" s="87">
        <v>6.902801096546483</v>
      </c>
      <c r="I79" s="7">
        <v>42930</v>
      </c>
      <c r="J79" s="87">
        <v>7.0436196266217488</v>
      </c>
      <c r="K79" s="7">
        <v>43081</v>
      </c>
      <c r="L79" s="87">
        <v>5.8088843363015634</v>
      </c>
      <c r="M79" s="7">
        <v>43303</v>
      </c>
      <c r="N79" s="87">
        <v>7.0223345184436887</v>
      </c>
      <c r="O79" s="7">
        <v>43506</v>
      </c>
      <c r="P79" s="87">
        <v>6.3669239688425172</v>
      </c>
      <c r="Q79" s="7">
        <v>43698</v>
      </c>
      <c r="R79" s="28">
        <v>1.0736317831515137E-35</v>
      </c>
    </row>
    <row r="80" spans="1:18">
      <c r="A80" s="27">
        <v>42050</v>
      </c>
      <c r="B80" s="87">
        <v>9.6658171844203125</v>
      </c>
      <c r="C80" s="7">
        <v>42355</v>
      </c>
      <c r="D80" s="87">
        <v>7.2351784762487892</v>
      </c>
      <c r="E80" s="7">
        <v>42538</v>
      </c>
      <c r="F80" s="87">
        <v>6.4941374400802827</v>
      </c>
      <c r="G80" s="7">
        <v>42698</v>
      </c>
      <c r="H80" s="87">
        <v>6.3559143749069884</v>
      </c>
      <c r="I80" s="7">
        <v>42931</v>
      </c>
      <c r="J80" s="87">
        <v>7.0573133601651579</v>
      </c>
      <c r="K80" s="7">
        <v>43082</v>
      </c>
      <c r="L80" s="87">
        <v>5.7982005471909233</v>
      </c>
      <c r="M80" s="7">
        <v>43304</v>
      </c>
      <c r="N80" s="87">
        <v>7.9704343582863224</v>
      </c>
      <c r="O80" s="7">
        <v>43507</v>
      </c>
      <c r="P80" s="87">
        <v>6.7263532978727198</v>
      </c>
      <c r="Q80" s="7">
        <v>43699</v>
      </c>
      <c r="R80" s="28">
        <v>1.0746143946074199E-35</v>
      </c>
    </row>
    <row r="81" spans="1:18">
      <c r="A81" s="27">
        <v>42051</v>
      </c>
      <c r="B81" s="87">
        <v>9.5427437812494968</v>
      </c>
      <c r="C81" s="7">
        <v>42356</v>
      </c>
      <c r="D81" s="87">
        <v>7.935715844047234</v>
      </c>
      <c r="E81" s="7">
        <v>42539</v>
      </c>
      <c r="F81" s="87">
        <v>6.4879879733010277</v>
      </c>
      <c r="G81" s="7">
        <v>42699</v>
      </c>
      <c r="H81" s="87">
        <v>6.4403876732534009</v>
      </c>
      <c r="I81" s="7">
        <v>42932</v>
      </c>
      <c r="J81" s="87">
        <v>7.0095737217137062</v>
      </c>
      <c r="K81" s="7">
        <v>43083</v>
      </c>
      <c r="L81" s="87">
        <v>6.6648655900186462</v>
      </c>
      <c r="M81" s="7">
        <v>43305</v>
      </c>
      <c r="N81" s="87">
        <v>8.1596967729631587</v>
      </c>
      <c r="O81" s="7">
        <v>43508</v>
      </c>
      <c r="P81" s="87">
        <v>6.502045710075949</v>
      </c>
      <c r="Q81" s="7">
        <v>43700</v>
      </c>
      <c r="R81" s="28">
        <v>1.0744890368775625E-35</v>
      </c>
    </row>
    <row r="82" spans="1:18">
      <c r="A82" s="27">
        <v>42052</v>
      </c>
      <c r="B82" s="87">
        <v>9.3701511357741563</v>
      </c>
      <c r="C82" s="7">
        <v>42357</v>
      </c>
      <c r="D82" s="87">
        <v>8.1854468765303743</v>
      </c>
      <c r="E82" s="7">
        <v>42540</v>
      </c>
      <c r="F82" s="87">
        <v>6.6452073281465553</v>
      </c>
      <c r="G82" s="7">
        <v>42700</v>
      </c>
      <c r="H82" s="87">
        <v>5.9064150856711777</v>
      </c>
      <c r="I82" s="7">
        <v>42933</v>
      </c>
      <c r="J82" s="87">
        <v>6.9383198253078149</v>
      </c>
      <c r="K82" s="7">
        <v>43084</v>
      </c>
      <c r="L82" s="87">
        <v>7.4604079794847697</v>
      </c>
      <c r="M82" s="7">
        <v>43306</v>
      </c>
      <c r="N82" s="87">
        <v>7.7045550093529682</v>
      </c>
      <c r="O82" s="7">
        <v>43509</v>
      </c>
      <c r="P82" s="87">
        <v>6.3760656999630614</v>
      </c>
      <c r="Q82" s="7">
        <v>43701</v>
      </c>
      <c r="R82" s="28">
        <v>1.0754176252569486E-35</v>
      </c>
    </row>
    <row r="83" spans="1:18">
      <c r="A83" s="27">
        <v>42053</v>
      </c>
      <c r="B83" s="87">
        <v>9.6351692003460769</v>
      </c>
      <c r="C83" s="7">
        <v>42358</v>
      </c>
      <c r="D83" s="87">
        <v>7.9790276275704795</v>
      </c>
      <c r="E83" s="7">
        <v>42541</v>
      </c>
      <c r="F83" s="87">
        <v>6.6048893718784427</v>
      </c>
      <c r="G83" s="7">
        <v>42701</v>
      </c>
      <c r="H83" s="87">
        <v>5.1866047741785257</v>
      </c>
      <c r="I83" s="7">
        <v>42934</v>
      </c>
      <c r="J83" s="87">
        <v>7.3106899222969162</v>
      </c>
      <c r="K83" s="7">
        <v>43085</v>
      </c>
      <c r="L83" s="87">
        <v>7.5777967953736614</v>
      </c>
      <c r="M83" s="7">
        <v>43307</v>
      </c>
      <c r="N83" s="87">
        <v>7.5604595209493084</v>
      </c>
      <c r="O83" s="7">
        <v>43510</v>
      </c>
      <c r="P83" s="87">
        <v>6.2919296468161949</v>
      </c>
      <c r="Q83" s="7">
        <v>43702</v>
      </c>
      <c r="R83" s="28">
        <v>1.0759127685983813E-35</v>
      </c>
    </row>
    <row r="84" spans="1:18">
      <c r="A84" s="27">
        <v>42054</v>
      </c>
      <c r="B84" s="87">
        <v>9.66090846784288</v>
      </c>
      <c r="C84" s="7">
        <v>42359</v>
      </c>
      <c r="D84" s="87">
        <v>7.7056110457698557</v>
      </c>
      <c r="E84" s="7">
        <v>42542</v>
      </c>
      <c r="F84" s="87">
        <v>6.4272598035325528</v>
      </c>
      <c r="G84" s="7">
        <v>42702</v>
      </c>
      <c r="H84" s="87">
        <v>4.9884232595456597</v>
      </c>
      <c r="I84" s="7">
        <v>42935</v>
      </c>
      <c r="J84" s="87">
        <v>7.7409631415166142</v>
      </c>
      <c r="K84" s="7">
        <v>43086</v>
      </c>
      <c r="L84" s="87">
        <v>7.6030563442754637</v>
      </c>
      <c r="M84" s="7">
        <v>43308</v>
      </c>
      <c r="N84" s="87">
        <v>7.591381886157035</v>
      </c>
      <c r="O84" s="7">
        <v>43511</v>
      </c>
      <c r="P84" s="87">
        <v>6.5043463036616709</v>
      </c>
      <c r="Q84" s="7">
        <v>43703</v>
      </c>
      <c r="R84" s="28">
        <v>1.0758089716749288E-35</v>
      </c>
    </row>
    <row r="85" spans="1:18">
      <c r="A85" s="27">
        <v>42055</v>
      </c>
      <c r="B85" s="87">
        <v>9.170181974122821</v>
      </c>
      <c r="C85" s="7">
        <v>42360</v>
      </c>
      <c r="D85" s="87">
        <v>7.7562269998646105</v>
      </c>
      <c r="E85" s="7">
        <v>42543</v>
      </c>
      <c r="F85" s="87">
        <v>6.4988419354941165</v>
      </c>
      <c r="G85" s="7">
        <v>42703</v>
      </c>
      <c r="H85" s="87">
        <v>4.8535220959747987</v>
      </c>
      <c r="I85" s="7">
        <v>42936</v>
      </c>
      <c r="J85" s="87">
        <v>7.7321564452478846</v>
      </c>
      <c r="K85" s="7">
        <v>43087</v>
      </c>
      <c r="L85" s="87">
        <v>7.5983784625804009</v>
      </c>
      <c r="M85" s="7">
        <v>43309</v>
      </c>
      <c r="N85" s="87">
        <v>7.4755375364690693</v>
      </c>
      <c r="O85" s="7">
        <v>43512</v>
      </c>
      <c r="P85" s="87">
        <v>6.5015715431515115</v>
      </c>
      <c r="Q85" s="7">
        <v>43704</v>
      </c>
      <c r="R85" s="28">
        <v>1.074626407298088E-35</v>
      </c>
    </row>
    <row r="86" spans="1:18">
      <c r="A86" s="27">
        <v>42056</v>
      </c>
      <c r="B86" s="87">
        <v>7.7090008917116633</v>
      </c>
      <c r="C86" s="7">
        <v>42361</v>
      </c>
      <c r="D86" s="87">
        <v>7.9953399866723514</v>
      </c>
      <c r="E86" s="7">
        <v>42544</v>
      </c>
      <c r="F86" s="87">
        <v>6.6815047022996321</v>
      </c>
      <c r="G86" s="7">
        <v>42704</v>
      </c>
      <c r="H86" s="87">
        <v>4.6728997979760667</v>
      </c>
      <c r="I86" s="7">
        <v>42937</v>
      </c>
      <c r="J86" s="87">
        <v>8.207761754121524</v>
      </c>
      <c r="K86" s="7">
        <v>43088</v>
      </c>
      <c r="L86" s="87">
        <v>8.0197982441278306</v>
      </c>
      <c r="M86" s="7">
        <v>43310</v>
      </c>
      <c r="N86" s="87">
        <v>7.7033353262937432</v>
      </c>
      <c r="O86" s="7">
        <v>43513</v>
      </c>
      <c r="P86" s="87">
        <v>6.4875332255037952</v>
      </c>
      <c r="Q86" s="7">
        <v>43705</v>
      </c>
      <c r="R86" s="28">
        <v>1.0751685190523758E-35</v>
      </c>
    </row>
    <row r="87" spans="1:18">
      <c r="A87" s="27">
        <v>42057</v>
      </c>
      <c r="B87" s="87">
        <v>5.8472772737920202</v>
      </c>
      <c r="C87" s="7">
        <v>42362</v>
      </c>
      <c r="D87" s="87">
        <v>8.4311591324779016</v>
      </c>
      <c r="E87" s="7">
        <v>42545</v>
      </c>
      <c r="F87" s="87">
        <v>7.0016040094639758</v>
      </c>
      <c r="G87" s="7">
        <v>42705</v>
      </c>
      <c r="H87" s="87">
        <v>4.8946842279777494</v>
      </c>
      <c r="I87" s="7">
        <v>42938</v>
      </c>
      <c r="J87" s="87">
        <v>7.964121456927221</v>
      </c>
      <c r="K87" s="7">
        <v>43089</v>
      </c>
      <c r="L87" s="87">
        <v>8.1043832203400221</v>
      </c>
      <c r="M87" s="7">
        <v>43311</v>
      </c>
      <c r="N87" s="87">
        <v>8.0090070810241514</v>
      </c>
      <c r="O87" s="7">
        <v>43514</v>
      </c>
      <c r="P87" s="87">
        <v>6.4905870191707074</v>
      </c>
      <c r="Q87" s="7">
        <v>43706</v>
      </c>
      <c r="R87" s="28">
        <v>1.0753506648707054E-35</v>
      </c>
    </row>
    <row r="88" spans="1:18">
      <c r="A88" s="27">
        <v>42058</v>
      </c>
      <c r="B88" s="87">
        <v>5.7673635134309418</v>
      </c>
      <c r="C88" s="7">
        <v>42363</v>
      </c>
      <c r="D88" s="87">
        <v>8.6987394917867764</v>
      </c>
      <c r="E88" s="7">
        <v>42546</v>
      </c>
      <c r="F88" s="87">
        <v>7.4637147828352441</v>
      </c>
      <c r="G88" s="7">
        <v>42706</v>
      </c>
      <c r="H88" s="87">
        <v>5.5645059009052655</v>
      </c>
      <c r="I88" s="7">
        <v>42939</v>
      </c>
      <c r="J88" s="87">
        <v>7.8675704397651103</v>
      </c>
      <c r="K88" s="7">
        <v>43090</v>
      </c>
      <c r="L88" s="87">
        <v>8.1422968148140615</v>
      </c>
      <c r="M88" s="7">
        <v>43312</v>
      </c>
      <c r="N88" s="87">
        <v>8.2344897981456775</v>
      </c>
      <c r="O88" s="7">
        <v>43515</v>
      </c>
      <c r="P88" s="87">
        <v>6.5475370336845655</v>
      </c>
      <c r="Q88" s="7">
        <v>43707</v>
      </c>
      <c r="R88" s="28">
        <v>1.0753924720531053E-35</v>
      </c>
    </row>
    <row r="89" spans="1:18">
      <c r="A89" s="27">
        <v>42059</v>
      </c>
      <c r="B89" s="87">
        <v>5.8227445359413821</v>
      </c>
      <c r="C89" s="7">
        <v>42364</v>
      </c>
      <c r="D89" s="87">
        <v>8.9101673890071957</v>
      </c>
      <c r="E89" s="7">
        <v>42547</v>
      </c>
      <c r="F89" s="87">
        <v>6.8651755150892395</v>
      </c>
      <c r="G89" s="7">
        <v>42707</v>
      </c>
      <c r="H89" s="87">
        <v>5.9811186167064605</v>
      </c>
      <c r="I89" s="7">
        <v>42940</v>
      </c>
      <c r="J89" s="87">
        <v>7.1348177352193334</v>
      </c>
      <c r="K89" s="7">
        <v>43091</v>
      </c>
      <c r="L89" s="87">
        <v>8.1031630491411129</v>
      </c>
      <c r="M89" s="7">
        <v>43313</v>
      </c>
      <c r="N89" s="87">
        <v>8.2673196041842427</v>
      </c>
      <c r="O89" s="7">
        <v>43516</v>
      </c>
      <c r="P89" s="87">
        <v>6.6411531690694421</v>
      </c>
      <c r="Q89" s="7">
        <v>43708</v>
      </c>
      <c r="R89" s="28">
        <v>1.0755941993256643E-35</v>
      </c>
    </row>
    <row r="90" spans="1:18">
      <c r="A90" s="27">
        <v>42060</v>
      </c>
      <c r="B90" s="87">
        <v>5.6791536393344995</v>
      </c>
      <c r="C90" s="7">
        <v>42365</v>
      </c>
      <c r="D90" s="87">
        <v>8.6227024826077034</v>
      </c>
      <c r="E90" s="7">
        <v>42548</v>
      </c>
      <c r="F90" s="87">
        <v>6.8821466650247762</v>
      </c>
      <c r="G90" s="7">
        <v>42708</v>
      </c>
      <c r="H90" s="87">
        <v>6.1653201585310322</v>
      </c>
      <c r="I90" s="7">
        <v>42941</v>
      </c>
      <c r="J90" s="87">
        <v>6.8187520167511408</v>
      </c>
      <c r="K90" s="7">
        <v>43092</v>
      </c>
      <c r="L90" s="87">
        <v>8.0001243578461878</v>
      </c>
      <c r="M90" s="7">
        <v>43314</v>
      </c>
      <c r="N90" s="87">
        <v>5.9039561497677306</v>
      </c>
      <c r="O90" s="7">
        <v>43517</v>
      </c>
      <c r="P90" s="87">
        <v>6.625259876967811</v>
      </c>
      <c r="Q90" s="7">
        <v>43709</v>
      </c>
      <c r="R90" s="28">
        <v>1.0761619390962967E-35</v>
      </c>
    </row>
    <row r="91" spans="1:18">
      <c r="A91" s="27">
        <v>42061</v>
      </c>
      <c r="B91" s="87">
        <v>4.9004157568770665</v>
      </c>
      <c r="C91" s="7">
        <v>42366</v>
      </c>
      <c r="D91" s="87">
        <v>9.0995285165498228</v>
      </c>
      <c r="E91" s="7">
        <v>42549</v>
      </c>
      <c r="F91" s="87">
        <v>7.0088256407550213</v>
      </c>
      <c r="G91" s="7">
        <v>42709</v>
      </c>
      <c r="H91" s="87">
        <v>6.0429800653849952</v>
      </c>
      <c r="I91" s="7">
        <v>42942</v>
      </c>
      <c r="J91" s="87">
        <v>6.0311786005958909</v>
      </c>
      <c r="K91" s="7">
        <v>43093</v>
      </c>
      <c r="L91" s="87">
        <v>8.1057620815472955</v>
      </c>
      <c r="M91" s="7">
        <v>43315</v>
      </c>
      <c r="N91" s="87">
        <v>6.2243099583572583</v>
      </c>
      <c r="O91" s="7">
        <v>43518</v>
      </c>
      <c r="P91" s="87">
        <v>6.5132100086870386</v>
      </c>
      <c r="Q91" s="7">
        <v>43710</v>
      </c>
      <c r="R91" s="28">
        <v>0.87394442765142788</v>
      </c>
    </row>
    <row r="92" spans="1:18">
      <c r="A92" s="27">
        <v>42062</v>
      </c>
      <c r="B92" s="87">
        <v>4.9572609727428452</v>
      </c>
      <c r="C92" s="7">
        <v>42367</v>
      </c>
      <c r="D92" s="87">
        <v>9.1396064476409684</v>
      </c>
      <c r="E92" s="7">
        <v>42550</v>
      </c>
      <c r="F92" s="87">
        <v>7.1193443697747067</v>
      </c>
      <c r="G92" s="7">
        <v>42710</v>
      </c>
      <c r="H92" s="87">
        <v>6.0438385046271819</v>
      </c>
      <c r="I92" s="7">
        <v>42943</v>
      </c>
      <c r="J92" s="87">
        <v>6.0587995435750566</v>
      </c>
      <c r="K92" s="7">
        <v>43094</v>
      </c>
      <c r="L92" s="87">
        <v>8.3739103512538051</v>
      </c>
      <c r="M92" s="7">
        <v>43316</v>
      </c>
      <c r="N92" s="87">
        <v>6.8052474533845544</v>
      </c>
      <c r="O92" s="7">
        <v>43519</v>
      </c>
      <c r="P92" s="87">
        <v>6.490581810098135</v>
      </c>
      <c r="Q92" s="7">
        <v>43711</v>
      </c>
      <c r="R92" s="28">
        <v>0.39637672105606103</v>
      </c>
    </row>
    <row r="93" spans="1:18">
      <c r="A93" s="27">
        <v>42063</v>
      </c>
      <c r="B93" s="87">
        <v>5.0121913349780272</v>
      </c>
      <c r="C93" s="7">
        <v>42368</v>
      </c>
      <c r="D93" s="87">
        <v>9.1908074370356516</v>
      </c>
      <c r="E93" s="7">
        <v>42551</v>
      </c>
      <c r="F93" s="87">
        <v>7.2746900220541839</v>
      </c>
      <c r="G93" s="7">
        <v>42711</v>
      </c>
      <c r="H93" s="87">
        <v>5.9290955737501871</v>
      </c>
      <c r="I93" s="7">
        <v>42944</v>
      </c>
      <c r="J93" s="87">
        <v>5.9323877869266761</v>
      </c>
      <c r="K93" s="7">
        <v>43095</v>
      </c>
      <c r="L93" s="87">
        <v>8.378145118560365</v>
      </c>
      <c r="M93" s="7">
        <v>43317</v>
      </c>
      <c r="N93" s="87">
        <v>6.4056734055764553</v>
      </c>
      <c r="O93" s="7">
        <v>43520</v>
      </c>
      <c r="P93" s="87">
        <v>6.3650503199710826</v>
      </c>
      <c r="Q93" s="7">
        <v>43712</v>
      </c>
      <c r="R93" s="28">
        <v>0.4533704478136063</v>
      </c>
    </row>
    <row r="94" spans="1:18">
      <c r="A94" s="27">
        <v>42064</v>
      </c>
      <c r="B94" s="87">
        <v>5.14004022991739</v>
      </c>
      <c r="C94" s="7">
        <v>42369</v>
      </c>
      <c r="D94" s="87">
        <v>9.1205102067888895</v>
      </c>
      <c r="E94" s="7">
        <v>42552</v>
      </c>
      <c r="F94" s="87">
        <v>7.006634666446911</v>
      </c>
      <c r="G94" s="7">
        <v>42712</v>
      </c>
      <c r="H94" s="87">
        <v>5.9560567520761456</v>
      </c>
      <c r="I94" s="7">
        <v>42945</v>
      </c>
      <c r="J94" s="87">
        <v>5.8078842751597808</v>
      </c>
      <c r="K94" s="7">
        <v>43096</v>
      </c>
      <c r="L94" s="87">
        <v>8.272103287350717</v>
      </c>
      <c r="M94" s="7">
        <v>43318</v>
      </c>
      <c r="N94" s="87">
        <v>6.1309762608039842</v>
      </c>
      <c r="O94" s="7">
        <v>43521</v>
      </c>
      <c r="P94" s="87">
        <v>6.4320603531987697</v>
      </c>
      <c r="Q94" s="7">
        <v>43713</v>
      </c>
      <c r="R94" s="28">
        <v>8.0255567574135647E-4</v>
      </c>
    </row>
    <row r="95" spans="1:18">
      <c r="A95" s="27">
        <v>42065</v>
      </c>
      <c r="B95" s="87">
        <v>5.2167166386732582</v>
      </c>
      <c r="C95" s="7">
        <v>42370</v>
      </c>
      <c r="D95" s="87">
        <v>8.739504366467207</v>
      </c>
      <c r="E95" s="7">
        <v>42553</v>
      </c>
      <c r="F95" s="87">
        <v>6.8146350997673428</v>
      </c>
      <c r="G95" s="7">
        <v>42713</v>
      </c>
      <c r="H95" s="87">
        <v>5.4992374561800466</v>
      </c>
      <c r="I95" s="7">
        <v>42946</v>
      </c>
      <c r="J95" s="87">
        <v>5.4474934076775066</v>
      </c>
      <c r="K95" s="7">
        <v>43097</v>
      </c>
      <c r="L95" s="87">
        <v>8.0811611999047752</v>
      </c>
      <c r="M95" s="7">
        <v>43319</v>
      </c>
      <c r="N95" s="87">
        <v>6.2882334632065868</v>
      </c>
      <c r="O95" s="7">
        <v>43522</v>
      </c>
      <c r="P95" s="87">
        <v>6.4843519244363401</v>
      </c>
      <c r="Q95" s="7">
        <v>43714</v>
      </c>
      <c r="R95" s="28">
        <v>1.6822794193580594E-27</v>
      </c>
    </row>
    <row r="96" spans="1:18">
      <c r="A96" s="27">
        <v>42066</v>
      </c>
      <c r="B96" s="87">
        <v>5.1798360435569286</v>
      </c>
      <c r="C96" s="7">
        <v>42371</v>
      </c>
      <c r="D96" s="87">
        <v>8.0273668367143358</v>
      </c>
      <c r="E96" s="7">
        <v>42554</v>
      </c>
      <c r="F96" s="87">
        <v>6.550606727402255</v>
      </c>
      <c r="G96" s="7">
        <v>42714</v>
      </c>
      <c r="H96" s="87">
        <v>5.0517747690158279</v>
      </c>
      <c r="I96" s="7">
        <v>42947</v>
      </c>
      <c r="J96" s="87">
        <v>5.550906217078035</v>
      </c>
      <c r="K96" s="7">
        <v>43098</v>
      </c>
      <c r="L96" s="87">
        <v>7.5587551279635612</v>
      </c>
      <c r="M96" s="7">
        <v>43320</v>
      </c>
      <c r="N96" s="87">
        <v>7.5828505556117207</v>
      </c>
      <c r="O96" s="7">
        <v>43523</v>
      </c>
      <c r="P96" s="87">
        <v>6.4769995683053319</v>
      </c>
      <c r="Q96" s="7">
        <v>43715</v>
      </c>
      <c r="R96" s="28">
        <v>1.6836354404076975E-27</v>
      </c>
    </row>
    <row r="97" spans="1:18">
      <c r="A97" s="27">
        <v>42067</v>
      </c>
      <c r="B97" s="87">
        <v>5.1260001794223315</v>
      </c>
      <c r="C97" s="7">
        <v>42372</v>
      </c>
      <c r="D97" s="87">
        <v>7.689416731683357</v>
      </c>
      <c r="E97" s="7">
        <v>42555</v>
      </c>
      <c r="F97" s="87">
        <v>6.4508886595109152</v>
      </c>
      <c r="G97" s="7">
        <v>42715</v>
      </c>
      <c r="H97" s="87">
        <v>5.0000572385658826</v>
      </c>
      <c r="I97" s="7">
        <v>42948</v>
      </c>
      <c r="J97" s="87">
        <v>5.6622638430346015</v>
      </c>
      <c r="K97" s="7">
        <v>43099</v>
      </c>
      <c r="L97" s="87">
        <v>7.4420611497224378</v>
      </c>
      <c r="M97" s="7">
        <v>43321</v>
      </c>
      <c r="N97" s="87">
        <v>8.0898343244164241</v>
      </c>
      <c r="O97" s="7">
        <v>43524</v>
      </c>
      <c r="P97" s="87">
        <v>6.4878799737118484</v>
      </c>
      <c r="Q97" s="7">
        <v>43716</v>
      </c>
      <c r="R97" s="28">
        <v>4.2221564663246953</v>
      </c>
    </row>
    <row r="98" spans="1:18">
      <c r="A98" s="27">
        <v>42068</v>
      </c>
      <c r="B98" s="87">
        <v>5.2312431087569591</v>
      </c>
      <c r="C98" s="7">
        <v>42373</v>
      </c>
      <c r="D98" s="87">
        <v>7.5687588105923203</v>
      </c>
      <c r="E98" s="7">
        <v>42556</v>
      </c>
      <c r="F98" s="87">
        <v>6.5241203084239308</v>
      </c>
      <c r="G98" s="7">
        <v>42716</v>
      </c>
      <c r="H98" s="87">
        <v>5.1729975982353285</v>
      </c>
      <c r="I98" s="7">
        <v>42949</v>
      </c>
      <c r="J98" s="87">
        <v>5.4270446903651104</v>
      </c>
      <c r="K98" s="7">
        <v>43100</v>
      </c>
      <c r="L98" s="87">
        <v>7.5729185830117354</v>
      </c>
      <c r="M98" s="7">
        <v>43322</v>
      </c>
      <c r="N98" s="87">
        <v>8.0392578476095053</v>
      </c>
      <c r="O98" s="7">
        <v>43525</v>
      </c>
      <c r="P98" s="87">
        <v>6.3847911064792546</v>
      </c>
      <c r="Q98" s="7">
        <v>43717</v>
      </c>
      <c r="R98" s="28">
        <v>5.5437518258296663</v>
      </c>
    </row>
    <row r="99" spans="1:18">
      <c r="A99" s="27">
        <v>42069</v>
      </c>
      <c r="B99" s="87">
        <v>6.0503741831902236</v>
      </c>
      <c r="C99" s="7">
        <v>42374</v>
      </c>
      <c r="D99" s="87">
        <v>6.7542930129099652</v>
      </c>
      <c r="E99" s="7">
        <v>42557</v>
      </c>
      <c r="F99" s="87">
        <v>6.5219016387703821</v>
      </c>
      <c r="G99" s="7">
        <v>42717</v>
      </c>
      <c r="H99" s="87">
        <v>5.3111098896047979</v>
      </c>
      <c r="I99" s="7">
        <v>42950</v>
      </c>
      <c r="J99" s="87">
        <v>5.4437251556108794</v>
      </c>
      <c r="K99" s="7">
        <v>43101</v>
      </c>
      <c r="L99" s="87">
        <v>7.6342234883841398</v>
      </c>
      <c r="M99" s="7">
        <v>43323</v>
      </c>
      <c r="N99" s="87">
        <v>7.9599482881852701</v>
      </c>
      <c r="O99" s="7">
        <v>43526</v>
      </c>
      <c r="P99" s="87">
        <v>5.2777499989106307</v>
      </c>
      <c r="Q99" s="7">
        <v>43718</v>
      </c>
      <c r="R99" s="28">
        <v>5.9640671427257548</v>
      </c>
    </row>
    <row r="100" spans="1:18">
      <c r="A100" s="27">
        <v>42070</v>
      </c>
      <c r="B100" s="87">
        <v>7.6676568385643504</v>
      </c>
      <c r="C100" s="7">
        <v>42375</v>
      </c>
      <c r="D100" s="87">
        <v>7.2741389970119998</v>
      </c>
      <c r="E100" s="7">
        <v>42558</v>
      </c>
      <c r="F100" s="87">
        <v>6.2382446349138094</v>
      </c>
      <c r="G100" s="7">
        <v>42718</v>
      </c>
      <c r="H100" s="87">
        <v>5.349460932652204</v>
      </c>
      <c r="I100" s="7">
        <v>42951</v>
      </c>
      <c r="J100" s="87">
        <v>5.3573748609228105</v>
      </c>
      <c r="K100" s="7">
        <v>43102</v>
      </c>
      <c r="L100" s="87">
        <v>7.5799645834826448</v>
      </c>
      <c r="M100" s="7">
        <v>43324</v>
      </c>
      <c r="N100" s="87">
        <v>7.8919846034239631</v>
      </c>
      <c r="O100" s="7">
        <v>43527</v>
      </c>
      <c r="P100" s="87">
        <v>5.1893008303507235</v>
      </c>
      <c r="Q100" s="7">
        <v>43719</v>
      </c>
      <c r="R100" s="28">
        <v>6.0040605354938092</v>
      </c>
    </row>
    <row r="101" spans="1:18">
      <c r="A101" s="27">
        <v>42071</v>
      </c>
      <c r="B101" s="87">
        <v>7.7678415980674318</v>
      </c>
      <c r="C101" s="7">
        <v>42376</v>
      </c>
      <c r="D101" s="87">
        <v>7.3065111237333751</v>
      </c>
      <c r="E101" s="7">
        <v>42559</v>
      </c>
      <c r="F101" s="87">
        <v>5.9229987558544099</v>
      </c>
      <c r="G101" s="7">
        <v>42719</v>
      </c>
      <c r="H101" s="87">
        <v>5.9234082637678762</v>
      </c>
      <c r="I101" s="7">
        <v>42952</v>
      </c>
      <c r="J101" s="87">
        <v>5.7915374772438408</v>
      </c>
      <c r="K101" s="7">
        <v>43103</v>
      </c>
      <c r="L101" s="87">
        <v>7.6395204184167564</v>
      </c>
      <c r="M101" s="7">
        <v>43325</v>
      </c>
      <c r="N101" s="87">
        <v>7.8048464893079919</v>
      </c>
      <c r="O101" s="7">
        <v>43528</v>
      </c>
      <c r="P101" s="87">
        <v>5.5045590939000357</v>
      </c>
      <c r="Q101" s="7">
        <v>43720</v>
      </c>
      <c r="R101" s="28">
        <v>4.7780230890153277</v>
      </c>
    </row>
    <row r="102" spans="1:18">
      <c r="A102" s="27">
        <v>42072</v>
      </c>
      <c r="B102" s="87">
        <v>7.6552027164742631</v>
      </c>
      <c r="C102" s="7">
        <v>42377</v>
      </c>
      <c r="D102" s="87">
        <v>7.5803033181269992</v>
      </c>
      <c r="E102" s="7">
        <v>42560</v>
      </c>
      <c r="F102" s="87">
        <v>6.0390061526735419</v>
      </c>
      <c r="G102" s="7">
        <v>42720</v>
      </c>
      <c r="H102" s="87">
        <v>6.6969504445437495</v>
      </c>
      <c r="I102" s="7">
        <v>42953</v>
      </c>
      <c r="J102" s="87">
        <v>6.3547532195788712</v>
      </c>
      <c r="K102" s="7">
        <v>43104</v>
      </c>
      <c r="L102" s="87">
        <v>7.8113268493817767</v>
      </c>
      <c r="M102" s="7">
        <v>43326</v>
      </c>
      <c r="N102" s="87">
        <v>7.7218611619608142</v>
      </c>
      <c r="O102" s="7">
        <v>43529</v>
      </c>
      <c r="P102" s="87">
        <v>5.5267954216927722</v>
      </c>
      <c r="Q102" s="7">
        <v>43721</v>
      </c>
      <c r="R102" s="28">
        <v>4.7367693098013515</v>
      </c>
    </row>
    <row r="103" spans="1:18">
      <c r="A103" s="27">
        <v>42073</v>
      </c>
      <c r="B103" s="87">
        <v>7.7394304553007096</v>
      </c>
      <c r="C103" s="7">
        <v>42378</v>
      </c>
      <c r="D103" s="87">
        <v>8.0738309607023968</v>
      </c>
      <c r="E103" s="7">
        <v>42561</v>
      </c>
      <c r="F103" s="87">
        <v>6.27190979708723</v>
      </c>
      <c r="G103" s="7">
        <v>42721</v>
      </c>
      <c r="H103" s="87">
        <v>7.1715185110396114</v>
      </c>
      <c r="I103" s="7">
        <v>42954</v>
      </c>
      <c r="J103" s="87">
        <v>6.73205193362742</v>
      </c>
      <c r="K103" s="7">
        <v>43105</v>
      </c>
      <c r="L103" s="87">
        <v>7.040284100080215</v>
      </c>
      <c r="M103" s="7">
        <v>43327</v>
      </c>
      <c r="N103" s="87">
        <v>7.7710516496467408</v>
      </c>
      <c r="O103" s="7">
        <v>43530</v>
      </c>
      <c r="P103" s="87">
        <v>5.5877960515404501</v>
      </c>
      <c r="Q103" s="7">
        <v>43722</v>
      </c>
      <c r="R103" s="28">
        <v>4.7171582066390041</v>
      </c>
    </row>
    <row r="104" spans="1:18">
      <c r="A104" s="27">
        <v>42074</v>
      </c>
      <c r="B104" s="87">
        <v>7.5757909299871846</v>
      </c>
      <c r="C104" s="7">
        <v>42379</v>
      </c>
      <c r="D104" s="87">
        <v>8.972861527380287</v>
      </c>
      <c r="E104" s="7">
        <v>42562</v>
      </c>
      <c r="F104" s="87">
        <v>6.4678067629594365</v>
      </c>
      <c r="G104" s="7">
        <v>42722</v>
      </c>
      <c r="H104" s="87">
        <v>7.5414127887742577</v>
      </c>
      <c r="I104" s="7">
        <v>42955</v>
      </c>
      <c r="J104" s="87">
        <v>7.1770856926195048</v>
      </c>
      <c r="K104" s="7">
        <v>43106</v>
      </c>
      <c r="L104" s="87">
        <v>6.8413875509369628</v>
      </c>
      <c r="M104" s="7">
        <v>43328</v>
      </c>
      <c r="N104" s="87">
        <v>8.1370324135478036</v>
      </c>
      <c r="O104" s="7">
        <v>43531</v>
      </c>
      <c r="P104" s="87">
        <v>5.6142796106217645</v>
      </c>
      <c r="Q104" s="7">
        <v>43723</v>
      </c>
      <c r="R104" s="28">
        <v>4.7551520805587142</v>
      </c>
    </row>
    <row r="105" spans="1:18">
      <c r="A105" s="27">
        <v>42075</v>
      </c>
      <c r="B105" s="87">
        <v>7.0323848572016949</v>
      </c>
      <c r="C105" s="7">
        <v>42380</v>
      </c>
      <c r="D105" s="87">
        <v>9.1493424039555364</v>
      </c>
      <c r="E105" s="7">
        <v>42563</v>
      </c>
      <c r="F105" s="87">
        <v>6.6087291516082356</v>
      </c>
      <c r="G105" s="7">
        <v>42723</v>
      </c>
      <c r="H105" s="87">
        <v>7.2990075953518128</v>
      </c>
      <c r="I105" s="7">
        <v>42956</v>
      </c>
      <c r="J105" s="87">
        <v>7.2444536396474382</v>
      </c>
      <c r="K105" s="7">
        <v>43107</v>
      </c>
      <c r="L105" s="87">
        <v>6.9314420589624737</v>
      </c>
      <c r="M105" s="7">
        <v>43329</v>
      </c>
      <c r="N105" s="87">
        <v>8.3465724957738683</v>
      </c>
      <c r="O105" s="7">
        <v>43532</v>
      </c>
      <c r="P105" s="87">
        <v>5.5066580739671425</v>
      </c>
      <c r="Q105" s="7">
        <v>43724</v>
      </c>
      <c r="R105" s="28">
        <v>4.8528036367888649</v>
      </c>
    </row>
    <row r="106" spans="1:18">
      <c r="A106" s="27">
        <v>42076</v>
      </c>
      <c r="B106" s="87">
        <v>6.980750873348855</v>
      </c>
      <c r="C106" s="7">
        <v>42381</v>
      </c>
      <c r="D106" s="87">
        <v>9.2931770270256671</v>
      </c>
      <c r="E106" s="7">
        <v>42564</v>
      </c>
      <c r="F106" s="87">
        <v>6.9094926024394807</v>
      </c>
      <c r="G106" s="7">
        <v>42724</v>
      </c>
      <c r="H106" s="87">
        <v>6.9616071349975766</v>
      </c>
      <c r="I106" s="7">
        <v>42957</v>
      </c>
      <c r="J106" s="87">
        <v>7.6697522225496133</v>
      </c>
      <c r="K106" s="7">
        <v>43108</v>
      </c>
      <c r="L106" s="87">
        <v>7.3523613141884816</v>
      </c>
      <c r="M106" s="7">
        <v>43330</v>
      </c>
      <c r="N106" s="87">
        <v>8.0604407973075372</v>
      </c>
      <c r="O106" s="7">
        <v>43533</v>
      </c>
      <c r="P106" s="87">
        <v>5.4840715482332252</v>
      </c>
      <c r="Q106" s="7">
        <v>43725</v>
      </c>
      <c r="R106" s="28">
        <v>4.7405323014852438</v>
      </c>
    </row>
    <row r="107" spans="1:18">
      <c r="A107" s="27">
        <v>42077</v>
      </c>
      <c r="B107" s="87">
        <v>6.8987506667116012</v>
      </c>
      <c r="C107" s="7">
        <v>42382</v>
      </c>
      <c r="D107" s="87">
        <v>9.4141001116120009</v>
      </c>
      <c r="E107" s="7">
        <v>42565</v>
      </c>
      <c r="F107" s="87">
        <v>7.1184799505632075</v>
      </c>
      <c r="G107" s="7">
        <v>42725</v>
      </c>
      <c r="H107" s="87">
        <v>6.9412389795685252</v>
      </c>
      <c r="I107" s="7">
        <v>42958</v>
      </c>
      <c r="J107" s="87">
        <v>8.0350656114571315</v>
      </c>
      <c r="K107" s="7">
        <v>43109</v>
      </c>
      <c r="L107" s="87">
        <v>7.1979901107265762</v>
      </c>
      <c r="M107" s="7">
        <v>43331</v>
      </c>
      <c r="N107" s="87">
        <v>8.0409981426266519</v>
      </c>
      <c r="O107" s="7">
        <v>43534</v>
      </c>
      <c r="P107" s="87">
        <v>5.4534057171883275</v>
      </c>
      <c r="Q107" s="7">
        <v>43726</v>
      </c>
      <c r="R107" s="28">
        <v>4.6940659507773166</v>
      </c>
    </row>
    <row r="108" spans="1:18">
      <c r="A108" s="27">
        <v>42078</v>
      </c>
      <c r="B108" s="87">
        <v>7.1298779880752168</v>
      </c>
      <c r="C108" s="7">
        <v>42383</v>
      </c>
      <c r="D108" s="87">
        <v>9.4414062653708335</v>
      </c>
      <c r="E108" s="7">
        <v>42566</v>
      </c>
      <c r="F108" s="87">
        <v>6.9744027479973107</v>
      </c>
      <c r="G108" s="7">
        <v>42726</v>
      </c>
      <c r="H108" s="87">
        <v>6.7475067806273152</v>
      </c>
      <c r="I108" s="7">
        <v>42959</v>
      </c>
      <c r="J108" s="87">
        <v>8.2359855972721387</v>
      </c>
      <c r="K108" s="7">
        <v>43110</v>
      </c>
      <c r="L108" s="87">
        <v>7.4200474531394605</v>
      </c>
      <c r="M108" s="7">
        <v>43332</v>
      </c>
      <c r="N108" s="87">
        <v>8.1519478363487163</v>
      </c>
      <c r="O108" s="7">
        <v>43535</v>
      </c>
      <c r="P108" s="87">
        <v>5.6161089145808551</v>
      </c>
      <c r="Q108" s="7">
        <v>43727</v>
      </c>
      <c r="R108" s="28">
        <v>4.9625250550129172</v>
      </c>
    </row>
    <row r="109" spans="1:18">
      <c r="A109" s="27">
        <v>42079</v>
      </c>
      <c r="B109" s="87">
        <v>7.5687435181746494</v>
      </c>
      <c r="C109" s="7">
        <v>42384</v>
      </c>
      <c r="D109" s="87">
        <v>9.3692747729181924</v>
      </c>
      <c r="E109" s="7">
        <v>42567</v>
      </c>
      <c r="F109" s="87">
        <v>7.168546499283293</v>
      </c>
      <c r="G109" s="7">
        <v>42727</v>
      </c>
      <c r="H109" s="87">
        <v>6.7944580970914403</v>
      </c>
      <c r="I109" s="7">
        <v>42960</v>
      </c>
      <c r="J109" s="87">
        <v>8.3618686605652943</v>
      </c>
      <c r="K109" s="7">
        <v>43111</v>
      </c>
      <c r="L109" s="87">
        <v>7.6147845615093681</v>
      </c>
      <c r="M109" s="7">
        <v>43333</v>
      </c>
      <c r="N109" s="87">
        <v>8.0725692156165092</v>
      </c>
      <c r="O109" s="7">
        <v>43536</v>
      </c>
      <c r="P109" s="87">
        <v>5.7126364972373702</v>
      </c>
      <c r="Q109" s="7">
        <v>43728</v>
      </c>
      <c r="R109" s="28">
        <v>5.3223064971085758</v>
      </c>
    </row>
    <row r="110" spans="1:18">
      <c r="A110" s="27">
        <v>42080</v>
      </c>
      <c r="B110" s="87">
        <v>7.9378299782127328</v>
      </c>
      <c r="C110" s="7">
        <v>42385</v>
      </c>
      <c r="D110" s="87">
        <v>9.1262753847126898</v>
      </c>
      <c r="E110" s="7">
        <v>42568</v>
      </c>
      <c r="F110" s="87">
        <v>7.3019764555894833</v>
      </c>
      <c r="G110" s="7">
        <v>42728</v>
      </c>
      <c r="H110" s="87">
        <v>6.6195442007316352</v>
      </c>
      <c r="I110" s="7">
        <v>42961</v>
      </c>
      <c r="J110" s="87">
        <v>8.7495434872390376</v>
      </c>
      <c r="K110" s="7">
        <v>43112</v>
      </c>
      <c r="L110" s="87">
        <v>7.0423086461075943</v>
      </c>
      <c r="M110" s="7">
        <v>43334</v>
      </c>
      <c r="N110" s="87">
        <v>7.9630417805698261</v>
      </c>
      <c r="O110" s="7">
        <v>43537</v>
      </c>
      <c r="P110" s="87">
        <v>5.3043351422715972</v>
      </c>
      <c r="Q110" s="7">
        <v>43729</v>
      </c>
      <c r="R110" s="28">
        <v>5.6050589089664546</v>
      </c>
    </row>
    <row r="111" spans="1:18">
      <c r="A111" s="27">
        <v>42081</v>
      </c>
      <c r="B111" s="87">
        <v>6.6559613300062193</v>
      </c>
      <c r="C111" s="7">
        <v>42386</v>
      </c>
      <c r="D111" s="87">
        <v>8.9718903152109615</v>
      </c>
      <c r="E111" s="7">
        <v>42569</v>
      </c>
      <c r="F111" s="87">
        <v>7.1599080300818416</v>
      </c>
      <c r="G111" s="7">
        <v>42729</v>
      </c>
      <c r="H111" s="87">
        <v>6.7697685487160957</v>
      </c>
      <c r="I111" s="7">
        <v>42962</v>
      </c>
      <c r="J111" s="87">
        <v>8.7649761107454616</v>
      </c>
      <c r="K111" s="7">
        <v>43113</v>
      </c>
      <c r="L111" s="87">
        <v>6.7686031288509163</v>
      </c>
      <c r="M111" s="7">
        <v>43335</v>
      </c>
      <c r="N111" s="87">
        <v>7.3878295924899913</v>
      </c>
      <c r="O111" s="7">
        <v>43538</v>
      </c>
      <c r="P111" s="87">
        <v>5.3524970142146486</v>
      </c>
      <c r="Q111" s="7">
        <v>43730</v>
      </c>
      <c r="R111" s="28">
        <v>5.722749474331648</v>
      </c>
    </row>
    <row r="112" spans="1:18">
      <c r="A112" s="27">
        <v>42082</v>
      </c>
      <c r="B112" s="87">
        <v>5.8250516078838706</v>
      </c>
      <c r="C112" s="7">
        <v>42387</v>
      </c>
      <c r="D112" s="87">
        <v>8.8595406327283328</v>
      </c>
      <c r="E112" s="7">
        <v>42570</v>
      </c>
      <c r="F112" s="87">
        <v>7.3832555847962826</v>
      </c>
      <c r="G112" s="7">
        <v>42730</v>
      </c>
      <c r="H112" s="87">
        <v>6.8308958394424515</v>
      </c>
      <c r="I112" s="7">
        <v>42963</v>
      </c>
      <c r="J112" s="87">
        <v>8.5885180117111819</v>
      </c>
      <c r="K112" s="7">
        <v>43114</v>
      </c>
      <c r="L112" s="87">
        <v>7.2623073679411938</v>
      </c>
      <c r="M112" s="7">
        <v>43336</v>
      </c>
      <c r="N112" s="87">
        <v>7.2238417910539656</v>
      </c>
      <c r="O112" s="7">
        <v>43539</v>
      </c>
      <c r="P112" s="87">
        <v>5.3642896133550675</v>
      </c>
      <c r="Q112" s="7">
        <v>43731</v>
      </c>
      <c r="R112" s="28">
        <v>5.7057894947355372</v>
      </c>
    </row>
    <row r="113" spans="1:18">
      <c r="A113" s="27">
        <v>42083</v>
      </c>
      <c r="B113" s="87">
        <v>5.7127131528370079</v>
      </c>
      <c r="C113" s="7">
        <v>42388</v>
      </c>
      <c r="D113" s="87">
        <v>8.8817031836986793</v>
      </c>
      <c r="E113" s="7">
        <v>42571</v>
      </c>
      <c r="F113" s="87">
        <v>7.7172123186539174</v>
      </c>
      <c r="G113" s="7">
        <v>42731</v>
      </c>
      <c r="H113" s="87">
        <v>6.6479784068630892</v>
      </c>
      <c r="I113" s="7">
        <v>42964</v>
      </c>
      <c r="J113" s="87">
        <v>8.4936717255994818</v>
      </c>
      <c r="K113" s="7">
        <v>43115</v>
      </c>
      <c r="L113" s="87">
        <v>7.8470320001205414</v>
      </c>
      <c r="M113" s="7">
        <v>43337</v>
      </c>
      <c r="N113" s="87">
        <v>7.327543636576844</v>
      </c>
      <c r="O113" s="7">
        <v>43540</v>
      </c>
      <c r="P113" s="87">
        <v>5.135507298811163</v>
      </c>
      <c r="Q113" s="7">
        <v>43732</v>
      </c>
      <c r="R113" s="28">
        <v>6.3119908573469514</v>
      </c>
    </row>
    <row r="114" spans="1:18">
      <c r="A114" s="27">
        <v>42084</v>
      </c>
      <c r="B114" s="87">
        <v>5.3828106231367405</v>
      </c>
      <c r="C114" s="7">
        <v>42389</v>
      </c>
      <c r="D114" s="87">
        <v>8.8438006328752756</v>
      </c>
      <c r="E114" s="7">
        <v>42572</v>
      </c>
      <c r="F114" s="87">
        <v>7.670713222462842</v>
      </c>
      <c r="G114" s="7">
        <v>42732</v>
      </c>
      <c r="H114" s="87">
        <v>6.6178857701281668</v>
      </c>
      <c r="I114" s="7">
        <v>42965</v>
      </c>
      <c r="J114" s="87">
        <v>8.6596398133761312</v>
      </c>
      <c r="K114" s="7">
        <v>43116</v>
      </c>
      <c r="L114" s="87">
        <v>8.0930071145079463</v>
      </c>
      <c r="M114" s="7">
        <v>43338</v>
      </c>
      <c r="N114" s="87">
        <v>7.2200725227426545</v>
      </c>
      <c r="O114" s="7">
        <v>43541</v>
      </c>
      <c r="P114" s="87">
        <v>4.9081049528186229</v>
      </c>
      <c r="Q114" s="7">
        <v>43733</v>
      </c>
      <c r="R114" s="28">
        <v>6.8368444578376035</v>
      </c>
    </row>
    <row r="115" spans="1:18">
      <c r="A115" s="27">
        <v>42085</v>
      </c>
      <c r="B115" s="87">
        <v>5.3511796550701263</v>
      </c>
      <c r="C115" s="7">
        <v>42390</v>
      </c>
      <c r="D115" s="87">
        <v>9.1673181018048879</v>
      </c>
      <c r="E115" s="7">
        <v>42573</v>
      </c>
      <c r="F115" s="87">
        <v>7.6388904496059657</v>
      </c>
      <c r="G115" s="7">
        <v>42733</v>
      </c>
      <c r="H115" s="87">
        <v>6.5477607300333842</v>
      </c>
      <c r="I115" s="7">
        <v>42966</v>
      </c>
      <c r="J115" s="87">
        <v>8.4821893965167856</v>
      </c>
      <c r="K115" s="7">
        <v>43117</v>
      </c>
      <c r="L115" s="87">
        <v>8.2441845930880362</v>
      </c>
      <c r="M115" s="7">
        <v>43339</v>
      </c>
      <c r="N115" s="87">
        <v>7.3287758108933154</v>
      </c>
      <c r="O115" s="7">
        <v>43542</v>
      </c>
      <c r="P115" s="87">
        <v>4.9416212094661356</v>
      </c>
      <c r="Q115" s="7">
        <v>43734</v>
      </c>
      <c r="R115" s="28">
        <v>6.847930349405539</v>
      </c>
    </row>
    <row r="116" spans="1:18">
      <c r="A116" s="27">
        <v>42086</v>
      </c>
      <c r="B116" s="87">
        <v>5.60393690631187</v>
      </c>
      <c r="C116" s="7">
        <v>42391</v>
      </c>
      <c r="D116" s="87">
        <v>8.9510792999949853</v>
      </c>
      <c r="E116" s="7">
        <v>42574</v>
      </c>
      <c r="F116" s="87">
        <v>7.1759480523152916</v>
      </c>
      <c r="G116" s="7">
        <v>42734</v>
      </c>
      <c r="H116" s="87">
        <v>6.6432595341193119</v>
      </c>
      <c r="I116" s="7">
        <v>42967</v>
      </c>
      <c r="J116" s="87">
        <v>6.5541225603452355</v>
      </c>
      <c r="K116" s="7">
        <v>43118</v>
      </c>
      <c r="L116" s="87">
        <v>8.0651725014534303</v>
      </c>
      <c r="M116" s="7">
        <v>43340</v>
      </c>
      <c r="N116" s="87">
        <v>7.7545301421523547</v>
      </c>
      <c r="O116" s="7">
        <v>43543</v>
      </c>
      <c r="P116" s="87">
        <v>5.7080967134649949</v>
      </c>
      <c r="Q116" s="7">
        <v>43735</v>
      </c>
      <c r="R116" s="28">
        <v>7.7053453294944942</v>
      </c>
    </row>
    <row r="117" spans="1:18">
      <c r="A117" s="27">
        <v>42087</v>
      </c>
      <c r="B117" s="87">
        <v>5.9087481007075429</v>
      </c>
      <c r="C117" s="7">
        <v>42392</v>
      </c>
      <c r="D117" s="87">
        <v>8.9625818567940758</v>
      </c>
      <c r="E117" s="7">
        <v>42575</v>
      </c>
      <c r="F117" s="87">
        <v>6.5913272408474679</v>
      </c>
      <c r="G117" s="7">
        <v>42735</v>
      </c>
      <c r="H117" s="87">
        <v>6.5442631782306577</v>
      </c>
      <c r="I117" s="7">
        <v>42968</v>
      </c>
      <c r="J117" s="87">
        <v>6.3547476546228898</v>
      </c>
      <c r="K117" s="7">
        <v>43119</v>
      </c>
      <c r="L117" s="87">
        <v>7.4039258821968108</v>
      </c>
      <c r="M117" s="7">
        <v>43341</v>
      </c>
      <c r="N117" s="87">
        <v>8.0492272541375858</v>
      </c>
      <c r="O117" s="7">
        <v>43544</v>
      </c>
      <c r="P117" s="87">
        <v>6.4058221283482686</v>
      </c>
      <c r="Q117" s="7">
        <v>43736</v>
      </c>
      <c r="R117" s="28">
        <v>9.4506367837262228</v>
      </c>
    </row>
    <row r="118" spans="1:18">
      <c r="A118" s="27">
        <v>42088</v>
      </c>
      <c r="B118" s="87">
        <v>5.8349522239308067</v>
      </c>
      <c r="C118" s="7">
        <v>42393</v>
      </c>
      <c r="D118" s="87">
        <v>9.0564258940796538</v>
      </c>
      <c r="E118" s="7">
        <v>42576</v>
      </c>
      <c r="F118" s="87">
        <v>6.8693851716717536</v>
      </c>
      <c r="G118" s="7">
        <v>42736</v>
      </c>
      <c r="H118" s="87">
        <v>5.8965722324711534</v>
      </c>
      <c r="I118" s="7">
        <v>42969</v>
      </c>
      <c r="J118" s="87">
        <v>6.2364831719860527</v>
      </c>
      <c r="K118" s="7">
        <v>43120</v>
      </c>
      <c r="L118" s="87">
        <v>6.8082352100812731</v>
      </c>
      <c r="M118" s="7">
        <v>43342</v>
      </c>
      <c r="N118" s="87">
        <v>8.3971549679138278</v>
      </c>
      <c r="O118" s="7">
        <v>43545</v>
      </c>
      <c r="P118" s="87">
        <v>6.8216772841976887</v>
      </c>
      <c r="Q118" s="7">
        <v>43737</v>
      </c>
      <c r="R118" s="28">
        <v>9.9002876577849985</v>
      </c>
    </row>
    <row r="119" spans="1:18">
      <c r="A119" s="27">
        <v>42089</v>
      </c>
      <c r="B119" s="87">
        <v>5.2393559123167881</v>
      </c>
      <c r="C119" s="7">
        <v>42394</v>
      </c>
      <c r="D119" s="87">
        <v>9.2724632847016135</v>
      </c>
      <c r="E119" s="7">
        <v>42577</v>
      </c>
      <c r="F119" s="87">
        <v>7.7361420165164194</v>
      </c>
      <c r="G119" s="7">
        <v>42737</v>
      </c>
      <c r="H119" s="87">
        <v>5.3174838650139522</v>
      </c>
      <c r="I119" s="7">
        <v>42970</v>
      </c>
      <c r="J119" s="87">
        <v>6.0830994835222736</v>
      </c>
      <c r="K119" s="7">
        <v>43121</v>
      </c>
      <c r="L119" s="87">
        <v>7.6296607290161287</v>
      </c>
      <c r="M119" s="7">
        <v>43343</v>
      </c>
      <c r="N119" s="87">
        <v>9.4560147662755227</v>
      </c>
      <c r="O119" s="7">
        <v>43546</v>
      </c>
      <c r="P119" s="87">
        <v>6.1078330731118005</v>
      </c>
      <c r="Q119" s="7">
        <v>43738</v>
      </c>
      <c r="R119" s="28">
        <v>9.6533991350963095</v>
      </c>
    </row>
    <row r="120" spans="1:18">
      <c r="A120" s="27">
        <v>42090</v>
      </c>
      <c r="B120" s="87">
        <v>5.2176087389150743</v>
      </c>
      <c r="C120" s="7">
        <v>42395</v>
      </c>
      <c r="D120" s="87">
        <v>9.342371500591419</v>
      </c>
      <c r="E120" s="7">
        <v>42578</v>
      </c>
      <c r="F120" s="87">
        <v>7.8704422209279281</v>
      </c>
      <c r="G120" s="7">
        <v>42738</v>
      </c>
      <c r="H120" s="87">
        <v>5.3872432248464674</v>
      </c>
      <c r="I120" s="7">
        <v>42971</v>
      </c>
      <c r="J120" s="87">
        <v>5.9221304683127531</v>
      </c>
      <c r="K120" s="7">
        <v>43122</v>
      </c>
      <c r="L120" s="87">
        <v>8.3177804804722708</v>
      </c>
      <c r="M120" s="7">
        <v>43344</v>
      </c>
      <c r="N120" s="87">
        <v>9.7184188421262565</v>
      </c>
      <c r="O120" s="7">
        <v>43547</v>
      </c>
      <c r="P120" s="87">
        <v>5.6439506154863368</v>
      </c>
      <c r="Q120" s="7">
        <v>43739</v>
      </c>
      <c r="R120" s="28">
        <v>9.3208476567104999</v>
      </c>
    </row>
    <row r="121" spans="1:18">
      <c r="A121" s="27">
        <v>42091</v>
      </c>
      <c r="B121" s="87">
        <v>5.1580239881108607</v>
      </c>
      <c r="C121" s="7">
        <v>42396</v>
      </c>
      <c r="D121" s="87">
        <v>9.2265753730571429</v>
      </c>
      <c r="E121" s="7">
        <v>42579</v>
      </c>
      <c r="F121" s="87">
        <v>7.6250878820164827</v>
      </c>
      <c r="G121" s="7">
        <v>42739</v>
      </c>
      <c r="H121" s="87">
        <v>5.7948734256746972</v>
      </c>
      <c r="I121" s="7">
        <v>42972</v>
      </c>
      <c r="J121" s="87">
        <v>5.6470459404743885</v>
      </c>
      <c r="K121" s="7">
        <v>43123</v>
      </c>
      <c r="L121" s="87">
        <v>8.6368706693451749</v>
      </c>
      <c r="M121" s="7">
        <v>43345</v>
      </c>
      <c r="N121" s="87">
        <v>9.4446050197206706</v>
      </c>
      <c r="O121" s="7">
        <v>43548</v>
      </c>
      <c r="P121" s="87">
        <v>5.5726051822847618</v>
      </c>
      <c r="Q121" s="7">
        <v>43740</v>
      </c>
      <c r="R121" s="28">
        <v>9.0511673161034754</v>
      </c>
    </row>
    <row r="122" spans="1:18">
      <c r="A122" s="27">
        <v>42092</v>
      </c>
      <c r="B122" s="87">
        <v>5.2523571471827601</v>
      </c>
      <c r="C122" s="7">
        <v>42397</v>
      </c>
      <c r="D122" s="87">
        <v>9.5066783266379904</v>
      </c>
      <c r="E122" s="7">
        <v>42580</v>
      </c>
      <c r="F122" s="87">
        <v>7.7662962660803752</v>
      </c>
      <c r="G122" s="7">
        <v>42740</v>
      </c>
      <c r="H122" s="87">
        <v>6.038274728155395</v>
      </c>
      <c r="I122" s="7">
        <v>42973</v>
      </c>
      <c r="J122" s="87">
        <v>5.6620565809377581</v>
      </c>
      <c r="K122" s="7">
        <v>43124</v>
      </c>
      <c r="L122" s="87">
        <v>8.9640755880551755</v>
      </c>
      <c r="M122" s="7">
        <v>43346</v>
      </c>
      <c r="N122" s="87">
        <v>9.9368899464033884</v>
      </c>
      <c r="O122" s="7">
        <v>43549</v>
      </c>
      <c r="P122" s="87">
        <v>5.577697480591997</v>
      </c>
      <c r="Q122" s="7">
        <v>43741</v>
      </c>
      <c r="R122" s="28">
        <v>9.0024500572679553</v>
      </c>
    </row>
    <row r="123" spans="1:18">
      <c r="A123" s="27">
        <v>42093</v>
      </c>
      <c r="B123" s="87">
        <v>5.4836925010545921</v>
      </c>
      <c r="C123" s="7">
        <v>42398</v>
      </c>
      <c r="D123" s="87">
        <v>9.8824235493860968</v>
      </c>
      <c r="E123" s="7">
        <v>42581</v>
      </c>
      <c r="F123" s="87">
        <v>7.5954600894076947</v>
      </c>
      <c r="G123" s="7">
        <v>42741</v>
      </c>
      <c r="H123" s="87">
        <v>6.0221567566630014</v>
      </c>
      <c r="I123" s="7">
        <v>42974</v>
      </c>
      <c r="J123" s="87">
        <v>5.7616438175790661</v>
      </c>
      <c r="K123" s="7">
        <v>43125</v>
      </c>
      <c r="L123" s="87">
        <v>8.3022869722837918</v>
      </c>
      <c r="M123" s="7">
        <v>43347</v>
      </c>
      <c r="N123" s="87">
        <v>6.5757785990354236</v>
      </c>
      <c r="O123" s="7">
        <v>43550</v>
      </c>
      <c r="P123" s="87">
        <v>5.557420255566881</v>
      </c>
      <c r="Q123" s="7">
        <v>43742</v>
      </c>
      <c r="R123" s="28">
        <v>9.1577459140324446</v>
      </c>
    </row>
    <row r="124" spans="1:18">
      <c r="A124" s="27">
        <v>42094</v>
      </c>
      <c r="B124" s="87">
        <v>5.6548677120847186</v>
      </c>
      <c r="C124" s="7">
        <v>42399</v>
      </c>
      <c r="D124" s="87">
        <v>9.8364770706038058</v>
      </c>
      <c r="E124" s="7">
        <v>42582</v>
      </c>
      <c r="F124" s="87">
        <v>7.0492047453493134</v>
      </c>
      <c r="G124" s="7">
        <v>42742</v>
      </c>
      <c r="H124" s="87">
        <v>6.1214176081191018</v>
      </c>
      <c r="I124" s="7">
        <v>42975</v>
      </c>
      <c r="J124" s="87">
        <v>6.2637568951051588</v>
      </c>
      <c r="K124" s="7">
        <v>43126</v>
      </c>
      <c r="L124" s="87">
        <v>7.8198872522684466</v>
      </c>
      <c r="M124" s="7">
        <v>43348</v>
      </c>
      <c r="N124" s="87">
        <v>5.9042576412987984</v>
      </c>
      <c r="O124" s="7">
        <v>43551</v>
      </c>
      <c r="P124" s="87">
        <v>5.9772672940550633</v>
      </c>
      <c r="Q124" s="7">
        <v>43743</v>
      </c>
      <c r="R124" s="28">
        <v>9.1242927562230687</v>
      </c>
    </row>
    <row r="125" spans="1:18">
      <c r="A125" s="27">
        <v>42095</v>
      </c>
      <c r="B125" s="87">
        <v>5.4377282226576922</v>
      </c>
      <c r="C125" s="7">
        <v>42400</v>
      </c>
      <c r="D125" s="87">
        <v>7.9320108121571007</v>
      </c>
      <c r="E125" s="7">
        <v>42583</v>
      </c>
      <c r="F125" s="87">
        <v>7.3313929075181585</v>
      </c>
      <c r="G125" s="7">
        <v>42743</v>
      </c>
      <c r="H125" s="87">
        <v>6.1096557997364433</v>
      </c>
      <c r="I125" s="7">
        <v>42976</v>
      </c>
      <c r="J125" s="87">
        <v>7.6338180419237371</v>
      </c>
      <c r="K125" s="7">
        <v>43127</v>
      </c>
      <c r="L125" s="87">
        <v>8.1031083336534486</v>
      </c>
      <c r="M125" s="7">
        <v>43349</v>
      </c>
      <c r="N125" s="87">
        <v>6.0926051866707587</v>
      </c>
      <c r="O125" s="7">
        <v>43552</v>
      </c>
      <c r="P125" s="87">
        <v>6.3901571708336018</v>
      </c>
      <c r="Q125" s="7">
        <v>43744</v>
      </c>
      <c r="R125" s="28">
        <v>9.5642617396616156</v>
      </c>
    </row>
    <row r="126" spans="1:18">
      <c r="A126" s="27">
        <v>42096</v>
      </c>
      <c r="B126" s="87">
        <v>5.5199544832340024</v>
      </c>
      <c r="C126" s="7">
        <v>42401</v>
      </c>
      <c r="D126" s="87">
        <v>9.5582640397660139</v>
      </c>
      <c r="E126" s="7">
        <v>42584</v>
      </c>
      <c r="F126" s="87">
        <v>7.3192799476908394</v>
      </c>
      <c r="G126" s="7">
        <v>42744</v>
      </c>
      <c r="H126" s="87">
        <v>6.0461421205897592</v>
      </c>
      <c r="I126" s="7">
        <v>42977</v>
      </c>
      <c r="J126" s="87">
        <v>8.3165528191579643</v>
      </c>
      <c r="K126" s="7">
        <v>43128</v>
      </c>
      <c r="L126" s="87">
        <v>8.9801374136143366</v>
      </c>
      <c r="M126" s="7">
        <v>43350</v>
      </c>
      <c r="N126" s="87">
        <v>6.1427033558568001</v>
      </c>
      <c r="O126" s="7">
        <v>43553</v>
      </c>
      <c r="P126" s="87">
        <v>4.7982027002903394</v>
      </c>
      <c r="Q126" s="7">
        <v>43745</v>
      </c>
      <c r="R126" s="28">
        <v>9.7451440608298014</v>
      </c>
    </row>
    <row r="127" spans="1:18">
      <c r="A127" s="27">
        <v>42097</v>
      </c>
      <c r="B127" s="87">
        <v>5.3655835706569448</v>
      </c>
      <c r="C127" s="7">
        <v>42402</v>
      </c>
      <c r="D127" s="87">
        <v>9.1745326103856026</v>
      </c>
      <c r="E127" s="7">
        <v>42585</v>
      </c>
      <c r="F127" s="87">
        <v>7.9463886328746813</v>
      </c>
      <c r="G127" s="7">
        <v>42745</v>
      </c>
      <c r="H127" s="87">
        <v>6.0695223515577021</v>
      </c>
      <c r="I127" s="7">
        <v>42978</v>
      </c>
      <c r="J127" s="87">
        <v>8.470337751037512</v>
      </c>
      <c r="K127" s="7">
        <v>43129</v>
      </c>
      <c r="L127" s="87">
        <v>7.9536271181297389</v>
      </c>
      <c r="M127" s="7">
        <v>43351</v>
      </c>
      <c r="N127" s="87">
        <v>6.1807792293846591</v>
      </c>
      <c r="O127" s="7">
        <v>43554</v>
      </c>
      <c r="P127" s="87">
        <v>4.6569551736802808</v>
      </c>
      <c r="Q127" s="7">
        <v>43746</v>
      </c>
      <c r="R127" s="28">
        <v>9.6597791159244206</v>
      </c>
    </row>
    <row r="128" spans="1:18">
      <c r="A128" s="27">
        <v>42098</v>
      </c>
      <c r="B128" s="87">
        <v>5.5086699715403178</v>
      </c>
      <c r="C128" s="7">
        <v>42403</v>
      </c>
      <c r="D128" s="87">
        <v>9.0477785066708378</v>
      </c>
      <c r="E128" s="7">
        <v>42586</v>
      </c>
      <c r="F128" s="87">
        <v>8.3083411756979348</v>
      </c>
      <c r="G128" s="7">
        <v>42746</v>
      </c>
      <c r="H128" s="87">
        <v>6.0613044366952558</v>
      </c>
      <c r="I128" s="7">
        <v>42979</v>
      </c>
      <c r="J128" s="87">
        <v>8.4639326603151499</v>
      </c>
      <c r="K128" s="7">
        <v>43130</v>
      </c>
      <c r="L128" s="87">
        <v>7.9560103587934314</v>
      </c>
      <c r="M128" s="7">
        <v>43352</v>
      </c>
      <c r="N128" s="87">
        <v>6.2245626617945247</v>
      </c>
      <c r="O128" s="7">
        <v>43555</v>
      </c>
      <c r="P128" s="87">
        <v>4.6185819177665017</v>
      </c>
      <c r="Q128" s="7">
        <v>43747</v>
      </c>
      <c r="R128" s="28">
        <v>9.741963441685126</v>
      </c>
    </row>
    <row r="129" spans="1:18">
      <c r="A129" s="27">
        <v>42099</v>
      </c>
      <c r="B129" s="87">
        <v>5.57057136165324</v>
      </c>
      <c r="C129" s="7">
        <v>42404</v>
      </c>
      <c r="D129" s="87">
        <v>7.3331439540466095</v>
      </c>
      <c r="E129" s="7">
        <v>42587</v>
      </c>
      <c r="F129" s="87">
        <v>8.4022756357156396</v>
      </c>
      <c r="G129" s="7">
        <v>42747</v>
      </c>
      <c r="H129" s="87">
        <v>7.8878582396992849</v>
      </c>
      <c r="I129" s="7">
        <v>42980</v>
      </c>
      <c r="J129" s="87">
        <v>8.0302725765310701</v>
      </c>
      <c r="K129" s="7">
        <v>43131</v>
      </c>
      <c r="L129" s="87">
        <v>7.5310565688263358</v>
      </c>
      <c r="M129" s="7">
        <v>43353</v>
      </c>
      <c r="N129" s="87">
        <v>6.22796637797041</v>
      </c>
      <c r="O129" s="7">
        <v>43556</v>
      </c>
      <c r="P129" s="87">
        <v>4.6495678789019381</v>
      </c>
      <c r="Q129" s="7">
        <v>43748</v>
      </c>
      <c r="R129" s="28">
        <v>9.6531836725303908</v>
      </c>
    </row>
    <row r="130" spans="1:18">
      <c r="A130" s="27">
        <v>42100</v>
      </c>
      <c r="B130" s="87">
        <v>5.575465709276199</v>
      </c>
      <c r="C130" s="7">
        <v>42405</v>
      </c>
      <c r="D130" s="87">
        <v>5.087584294805243</v>
      </c>
      <c r="E130" s="7">
        <v>42588</v>
      </c>
      <c r="F130" s="87">
        <v>8.3574741257866982</v>
      </c>
      <c r="G130" s="7">
        <v>42748</v>
      </c>
      <c r="H130" s="87">
        <v>8.8447235888034097</v>
      </c>
      <c r="I130" s="7">
        <v>42981</v>
      </c>
      <c r="J130" s="87">
        <v>7.8563033519130281</v>
      </c>
      <c r="K130" s="7">
        <v>43132</v>
      </c>
      <c r="L130" s="87">
        <v>7.8107831451240743</v>
      </c>
      <c r="M130" s="7">
        <v>43354</v>
      </c>
      <c r="N130" s="87">
        <v>6.2517769185164269</v>
      </c>
      <c r="O130" s="7">
        <v>43557</v>
      </c>
      <c r="P130" s="87">
        <v>4.2971727088704155</v>
      </c>
      <c r="Q130" s="7">
        <v>43749</v>
      </c>
      <c r="R130" s="28">
        <v>9.5129096601555077</v>
      </c>
    </row>
    <row r="131" spans="1:18">
      <c r="A131" s="27">
        <v>42101</v>
      </c>
      <c r="B131" s="87">
        <v>6.2505090671163268</v>
      </c>
      <c r="C131" s="7">
        <v>42406</v>
      </c>
      <c r="D131" s="87">
        <v>6.0156998406535775</v>
      </c>
      <c r="E131" s="7">
        <v>42589</v>
      </c>
      <c r="F131" s="87">
        <v>8.3402018218556293</v>
      </c>
      <c r="G131" s="7">
        <v>42749</v>
      </c>
      <c r="H131" s="87">
        <v>8.8996153330970103</v>
      </c>
      <c r="I131" s="7">
        <v>42982</v>
      </c>
      <c r="J131" s="87">
        <v>7.8637102258352733</v>
      </c>
      <c r="K131" s="7">
        <v>43133</v>
      </c>
      <c r="L131" s="87">
        <v>7.9094547241312148</v>
      </c>
      <c r="M131" s="7">
        <v>43355</v>
      </c>
      <c r="N131" s="87">
        <v>6.2089184585869122</v>
      </c>
      <c r="O131" s="7">
        <v>43558</v>
      </c>
      <c r="P131" s="87">
        <v>7.2299155695309079</v>
      </c>
      <c r="Q131" s="7">
        <v>43750</v>
      </c>
      <c r="R131" s="28">
        <v>9.9182763307575499</v>
      </c>
    </row>
    <row r="132" spans="1:18">
      <c r="A132" s="27">
        <v>42102</v>
      </c>
      <c r="B132" s="87">
        <v>5.3794792906495381</v>
      </c>
      <c r="C132" s="7">
        <v>42407</v>
      </c>
      <c r="D132" s="87">
        <v>9.3145851016557106</v>
      </c>
      <c r="E132" s="7">
        <v>42590</v>
      </c>
      <c r="F132" s="87">
        <v>7.8940254872548552</v>
      </c>
      <c r="G132" s="7">
        <v>42750</v>
      </c>
      <c r="H132" s="87">
        <v>9.1271723117303498</v>
      </c>
      <c r="I132" s="7">
        <v>42983</v>
      </c>
      <c r="J132" s="87">
        <v>8.0629887028809559</v>
      </c>
      <c r="K132" s="7">
        <v>43134</v>
      </c>
      <c r="L132" s="87">
        <v>7.7525176060796666</v>
      </c>
      <c r="M132" s="7">
        <v>43356</v>
      </c>
      <c r="N132" s="87">
        <v>6.9792575540395756</v>
      </c>
      <c r="O132" s="7">
        <v>43559</v>
      </c>
      <c r="P132" s="87">
        <v>5.6473056743464447</v>
      </c>
      <c r="Q132" s="7">
        <v>43751</v>
      </c>
      <c r="R132" s="28">
        <v>9.6933355841561788</v>
      </c>
    </row>
    <row r="133" spans="1:18">
      <c r="A133" s="27">
        <v>42103</v>
      </c>
      <c r="B133" s="87">
        <v>8.1542870548315332</v>
      </c>
      <c r="C133" s="7">
        <v>42408</v>
      </c>
      <c r="D133" s="87">
        <v>9.4955521369397751</v>
      </c>
      <c r="E133" s="7">
        <v>42591</v>
      </c>
      <c r="F133" s="87">
        <v>8.0165800484335037</v>
      </c>
      <c r="G133" s="7">
        <v>42751</v>
      </c>
      <c r="H133" s="87">
        <v>9.1305786184083306</v>
      </c>
      <c r="I133" s="7">
        <v>42984</v>
      </c>
      <c r="J133" s="87">
        <v>7.9574977271516696</v>
      </c>
      <c r="K133" s="7">
        <v>43135</v>
      </c>
      <c r="L133" s="87">
        <v>7.6017103599298972</v>
      </c>
      <c r="M133" s="7">
        <v>43357</v>
      </c>
      <c r="N133" s="87">
        <v>6.4986901458966342</v>
      </c>
      <c r="O133" s="7">
        <v>43560</v>
      </c>
      <c r="P133" s="87">
        <v>4.8821690958702142</v>
      </c>
      <c r="Q133" s="7">
        <v>43752</v>
      </c>
      <c r="R133" s="28">
        <v>9.7535142889784829</v>
      </c>
    </row>
    <row r="134" spans="1:18">
      <c r="A134" s="27">
        <v>42104</v>
      </c>
      <c r="B134" s="87">
        <v>8.3240940926751801</v>
      </c>
      <c r="C134" s="7">
        <v>42409</v>
      </c>
      <c r="D134" s="87">
        <v>9.0839216861808438</v>
      </c>
      <c r="E134" s="7">
        <v>42592</v>
      </c>
      <c r="F134" s="87">
        <v>8.0770130112130971</v>
      </c>
      <c r="G134" s="7">
        <v>42752</v>
      </c>
      <c r="H134" s="87">
        <v>7.1336216254571125</v>
      </c>
      <c r="I134" s="7">
        <v>42985</v>
      </c>
      <c r="J134" s="87">
        <v>7.7632183542913102</v>
      </c>
      <c r="K134" s="7">
        <v>43136</v>
      </c>
      <c r="L134" s="87">
        <v>8.0356024517553823</v>
      </c>
      <c r="M134" s="7">
        <v>43358</v>
      </c>
      <c r="N134" s="87">
        <v>5.9928017068634309</v>
      </c>
      <c r="O134" s="7">
        <v>43561</v>
      </c>
      <c r="P134" s="87">
        <v>5.1225211833116502</v>
      </c>
      <c r="Q134" s="7">
        <v>43753</v>
      </c>
      <c r="R134" s="28">
        <v>10.096779298539934</v>
      </c>
    </row>
    <row r="135" spans="1:18">
      <c r="A135" s="27">
        <v>42105</v>
      </c>
      <c r="B135" s="87">
        <v>8.190268126301758</v>
      </c>
      <c r="C135" s="7">
        <v>42410</v>
      </c>
      <c r="D135" s="87">
        <v>9.1567645773139787</v>
      </c>
      <c r="E135" s="7">
        <v>42593</v>
      </c>
      <c r="F135" s="87">
        <v>8.1949559734126822</v>
      </c>
      <c r="G135" s="7">
        <v>42753</v>
      </c>
      <c r="H135" s="87">
        <v>5.9172693537200134</v>
      </c>
      <c r="I135" s="7">
        <v>42986</v>
      </c>
      <c r="J135" s="87">
        <v>7.3863316869351836</v>
      </c>
      <c r="K135" s="7">
        <v>43137</v>
      </c>
      <c r="L135" s="87">
        <v>8.5789322835846633</v>
      </c>
      <c r="M135" s="7">
        <v>43359</v>
      </c>
      <c r="N135" s="87">
        <v>6.1439163889212214</v>
      </c>
      <c r="O135" s="7">
        <v>43562</v>
      </c>
      <c r="P135" s="87">
        <v>5.1211758940796148</v>
      </c>
      <c r="Q135" s="7">
        <v>43754</v>
      </c>
      <c r="R135" s="28">
        <v>9.806319910323964</v>
      </c>
    </row>
    <row r="136" spans="1:18">
      <c r="A136" s="27">
        <v>42106</v>
      </c>
      <c r="B136" s="87">
        <v>7.9999038523958204</v>
      </c>
      <c r="C136" s="7">
        <v>42411</v>
      </c>
      <c r="D136" s="87">
        <v>9.2846877926402485</v>
      </c>
      <c r="E136" s="7">
        <v>42594</v>
      </c>
      <c r="F136" s="87">
        <v>8.2163714233941683</v>
      </c>
      <c r="G136" s="7">
        <v>42754</v>
      </c>
      <c r="H136" s="87">
        <v>6.039789688333614</v>
      </c>
      <c r="I136" s="7">
        <v>42987</v>
      </c>
      <c r="J136" s="87">
        <v>7.1676895414620558</v>
      </c>
      <c r="K136" s="7">
        <v>43138</v>
      </c>
      <c r="L136" s="87">
        <v>8.563480809710013</v>
      </c>
      <c r="M136" s="7">
        <v>43360</v>
      </c>
      <c r="N136" s="87">
        <v>5.8323421049691007</v>
      </c>
      <c r="O136" s="7">
        <v>43563</v>
      </c>
      <c r="P136" s="87">
        <v>5.0571100255087247</v>
      </c>
      <c r="Q136" s="7">
        <v>43755</v>
      </c>
      <c r="R136" s="28">
        <v>9.8713879898490937</v>
      </c>
    </row>
    <row r="137" spans="1:18">
      <c r="A137" s="27">
        <v>42107</v>
      </c>
      <c r="B137" s="87">
        <v>9.3167121391106171</v>
      </c>
      <c r="C137" s="7">
        <v>42412</v>
      </c>
      <c r="D137" s="87">
        <v>9.112237250097289</v>
      </c>
      <c r="E137" s="7">
        <v>42595</v>
      </c>
      <c r="F137" s="87">
        <v>8.2657246124528907</v>
      </c>
      <c r="G137" s="7">
        <v>42755</v>
      </c>
      <c r="H137" s="87">
        <v>6.1922719005469506</v>
      </c>
      <c r="I137" s="7">
        <v>42988</v>
      </c>
      <c r="J137" s="87">
        <v>7.1663218331918559</v>
      </c>
      <c r="K137" s="7">
        <v>43139</v>
      </c>
      <c r="L137" s="87">
        <v>8.2820283400617889</v>
      </c>
      <c r="M137" s="7">
        <v>43361</v>
      </c>
      <c r="N137" s="87">
        <v>8.2207022803610315</v>
      </c>
      <c r="O137" s="7">
        <v>43564</v>
      </c>
      <c r="P137" s="87">
        <v>5.2197066086161596</v>
      </c>
      <c r="Q137" s="7">
        <v>43756</v>
      </c>
      <c r="R137" s="28">
        <v>9.6941193380889263</v>
      </c>
    </row>
    <row r="138" spans="1:18">
      <c r="A138" s="27">
        <v>42108</v>
      </c>
      <c r="B138" s="87">
        <v>9.3868482348710387</v>
      </c>
      <c r="C138" s="7">
        <v>42413</v>
      </c>
      <c r="D138" s="87">
        <v>9.2249239483452872</v>
      </c>
      <c r="E138" s="7">
        <v>42596</v>
      </c>
      <c r="F138" s="87">
        <v>8.3185790794669305</v>
      </c>
      <c r="G138" s="7">
        <v>42756</v>
      </c>
      <c r="H138" s="87">
        <v>6.2138432686208027</v>
      </c>
      <c r="I138" s="7">
        <v>42989</v>
      </c>
      <c r="J138" s="87">
        <v>7.4968987106947855</v>
      </c>
      <c r="K138" s="7">
        <v>43140</v>
      </c>
      <c r="L138" s="87">
        <v>7.1506712792079128</v>
      </c>
      <c r="M138" s="7">
        <v>43362</v>
      </c>
      <c r="N138" s="87">
        <v>9.8403239991483868</v>
      </c>
      <c r="O138" s="7">
        <v>43565</v>
      </c>
      <c r="P138" s="87">
        <v>5.5143138077647036</v>
      </c>
      <c r="Q138" s="7">
        <v>43757</v>
      </c>
      <c r="R138" s="28">
        <v>9.4384375486666023</v>
      </c>
    </row>
    <row r="139" spans="1:18">
      <c r="A139" s="27">
        <v>42109</v>
      </c>
      <c r="B139" s="87">
        <v>8.493087710372393</v>
      </c>
      <c r="C139" s="7">
        <v>42414</v>
      </c>
      <c r="D139" s="87">
        <v>9.4095638562203234</v>
      </c>
      <c r="E139" s="7">
        <v>42597</v>
      </c>
      <c r="F139" s="87">
        <v>8.3141359989281405</v>
      </c>
      <c r="G139" s="7">
        <v>42757</v>
      </c>
      <c r="H139" s="87">
        <v>6.2316140254566594</v>
      </c>
      <c r="I139" s="7">
        <v>42990</v>
      </c>
      <c r="J139" s="87">
        <v>9.2189395509027339</v>
      </c>
      <c r="K139" s="7">
        <v>43141</v>
      </c>
      <c r="L139" s="87">
        <v>5.9657165972352333</v>
      </c>
      <c r="M139" s="7">
        <v>43363</v>
      </c>
      <c r="N139" s="87">
        <v>10.076836007950707</v>
      </c>
      <c r="O139" s="7">
        <v>43566</v>
      </c>
      <c r="P139" s="87">
        <v>5.3284619799527881</v>
      </c>
      <c r="Q139" s="7">
        <v>43758</v>
      </c>
      <c r="R139" s="28">
        <v>8.8322228725829959</v>
      </c>
    </row>
    <row r="140" spans="1:18">
      <c r="A140" s="27">
        <v>42110</v>
      </c>
      <c r="B140" s="87">
        <v>7.1034386206086557</v>
      </c>
      <c r="C140" s="7">
        <v>42415</v>
      </c>
      <c r="D140" s="87">
        <v>9.4423141974249365</v>
      </c>
      <c r="E140" s="7">
        <v>42598</v>
      </c>
      <c r="F140" s="87">
        <v>8.3046229107497318</v>
      </c>
      <c r="G140" s="7">
        <v>42758</v>
      </c>
      <c r="H140" s="87">
        <v>6.4131086711748369</v>
      </c>
      <c r="I140" s="7">
        <v>42991</v>
      </c>
      <c r="J140" s="87">
        <v>9.3744429627716954</v>
      </c>
      <c r="K140" s="7">
        <v>43142</v>
      </c>
      <c r="L140" s="87">
        <v>6.4498392501447119</v>
      </c>
      <c r="M140" s="7">
        <v>43364</v>
      </c>
      <c r="N140" s="87">
        <v>7.5277083959751101</v>
      </c>
      <c r="O140" s="7">
        <v>43567</v>
      </c>
      <c r="P140" s="87">
        <v>5.4907575374575952</v>
      </c>
      <c r="Q140" s="7">
        <v>43759</v>
      </c>
      <c r="R140" s="28">
        <v>8.5673679474896272</v>
      </c>
    </row>
    <row r="141" spans="1:18">
      <c r="A141" s="27">
        <v>42111</v>
      </c>
      <c r="B141" s="87">
        <v>7.3861065645699728</v>
      </c>
      <c r="C141" s="7">
        <v>42416</v>
      </c>
      <c r="D141" s="87">
        <v>9.2072926445026742</v>
      </c>
      <c r="E141" s="7">
        <v>42599</v>
      </c>
      <c r="F141" s="87">
        <v>8.301696884390914</v>
      </c>
      <c r="G141" s="7">
        <v>42759</v>
      </c>
      <c r="H141" s="87">
        <v>6.6371665623236948</v>
      </c>
      <c r="I141" s="7">
        <v>42992</v>
      </c>
      <c r="J141" s="87">
        <v>8.2420396345954234</v>
      </c>
      <c r="K141" s="7">
        <v>43143</v>
      </c>
      <c r="L141" s="87">
        <v>5.8345385646948289</v>
      </c>
      <c r="M141" s="7">
        <v>43365</v>
      </c>
      <c r="N141" s="87">
        <v>7.7156175498752759</v>
      </c>
      <c r="O141" s="7">
        <v>43568</v>
      </c>
      <c r="P141" s="87">
        <v>4.9155172705431784</v>
      </c>
      <c r="Q141" s="7">
        <v>43760</v>
      </c>
      <c r="R141" s="28">
        <v>8.2264665274766635</v>
      </c>
    </row>
    <row r="142" spans="1:18">
      <c r="A142" s="27">
        <v>42112</v>
      </c>
      <c r="B142" s="87">
        <v>7.5237940425411125</v>
      </c>
      <c r="C142" s="7">
        <v>42417</v>
      </c>
      <c r="D142" s="87">
        <v>8.8226396767862898</v>
      </c>
      <c r="E142" s="7">
        <v>42600</v>
      </c>
      <c r="F142" s="87">
        <v>8.3162792693336076</v>
      </c>
      <c r="G142" s="7">
        <v>42760</v>
      </c>
      <c r="H142" s="87">
        <v>6.8749596927080709</v>
      </c>
      <c r="I142" s="7">
        <v>42993</v>
      </c>
      <c r="J142" s="87">
        <v>7.9067123278183926</v>
      </c>
      <c r="K142" s="7">
        <v>43144</v>
      </c>
      <c r="L142" s="87">
        <v>5.8112543555080416</v>
      </c>
      <c r="M142" s="7">
        <v>43366</v>
      </c>
      <c r="N142" s="87">
        <v>7.7495470559883408</v>
      </c>
      <c r="O142" s="7">
        <v>43569</v>
      </c>
      <c r="P142" s="87">
        <v>4.9881753911362328</v>
      </c>
      <c r="Q142" s="7">
        <v>43761</v>
      </c>
      <c r="R142" s="28">
        <v>7.8498887268194997</v>
      </c>
    </row>
    <row r="143" spans="1:18">
      <c r="A143" s="27">
        <v>42113</v>
      </c>
      <c r="B143" s="87">
        <v>7.4655778222144926</v>
      </c>
      <c r="C143" s="7">
        <v>42418</v>
      </c>
      <c r="D143" s="87">
        <v>8.6099147359629136</v>
      </c>
      <c r="E143" s="7">
        <v>42601</v>
      </c>
      <c r="F143" s="87">
        <v>8.285309992755213</v>
      </c>
      <c r="G143" s="7">
        <v>42761</v>
      </c>
      <c r="H143" s="87">
        <v>6.8070013601061703</v>
      </c>
      <c r="I143" s="7">
        <v>42994</v>
      </c>
      <c r="J143" s="87">
        <v>8.0160621854037206</v>
      </c>
      <c r="K143" s="7">
        <v>43145</v>
      </c>
      <c r="L143" s="87">
        <v>5.8987227716815429</v>
      </c>
      <c r="M143" s="7">
        <v>43367</v>
      </c>
      <c r="N143" s="87">
        <v>7.8223696913450951</v>
      </c>
      <c r="O143" s="7">
        <v>43570</v>
      </c>
      <c r="P143" s="87">
        <v>4.9587578811128381</v>
      </c>
      <c r="Q143" s="7">
        <v>43762</v>
      </c>
      <c r="R143" s="28">
        <v>7.9248928517317978</v>
      </c>
    </row>
    <row r="144" spans="1:18">
      <c r="A144" s="27">
        <v>42114</v>
      </c>
      <c r="B144" s="87">
        <v>7.5927720715156575</v>
      </c>
      <c r="C144" s="7">
        <v>42419</v>
      </c>
      <c r="D144" s="87">
        <v>8.843424131056933</v>
      </c>
      <c r="E144" s="7">
        <v>42602</v>
      </c>
      <c r="F144" s="87">
        <v>7.7949935390155343</v>
      </c>
      <c r="G144" s="7">
        <v>42762</v>
      </c>
      <c r="H144" s="87">
        <v>6.5610352499765705</v>
      </c>
      <c r="I144" s="7">
        <v>42995</v>
      </c>
      <c r="J144" s="87">
        <v>8.1489827185688206</v>
      </c>
      <c r="K144" s="7">
        <v>43146</v>
      </c>
      <c r="L144" s="87">
        <v>6.2071999517861975</v>
      </c>
      <c r="M144" s="7">
        <v>43368</v>
      </c>
      <c r="N144" s="87">
        <v>7.7324336963893936</v>
      </c>
      <c r="O144" s="7">
        <v>43571</v>
      </c>
      <c r="P144" s="87">
        <v>4.853999852646762</v>
      </c>
      <c r="Q144" s="7">
        <v>43763</v>
      </c>
      <c r="R144" s="28">
        <v>8.7603209421851105</v>
      </c>
    </row>
    <row r="145" spans="1:18">
      <c r="A145" s="27">
        <v>42115</v>
      </c>
      <c r="B145" s="87">
        <v>7.5957589808586494</v>
      </c>
      <c r="C145" s="7">
        <v>42420</v>
      </c>
      <c r="D145" s="87">
        <v>8.7491351854572788</v>
      </c>
      <c r="E145" s="7">
        <v>42603</v>
      </c>
      <c r="F145" s="87">
        <v>7.6774785540899941</v>
      </c>
      <c r="G145" s="7">
        <v>42763</v>
      </c>
      <c r="H145" s="87">
        <v>6.2864169760098338</v>
      </c>
      <c r="I145" s="7">
        <v>42996</v>
      </c>
      <c r="J145" s="87">
        <v>7.8704535719849469</v>
      </c>
      <c r="K145" s="7">
        <v>43147</v>
      </c>
      <c r="L145" s="87">
        <v>6.344659875870537</v>
      </c>
      <c r="M145" s="7">
        <v>43369</v>
      </c>
      <c r="N145" s="87">
        <v>7.6566825489608679</v>
      </c>
      <c r="O145" s="7">
        <v>43572</v>
      </c>
      <c r="P145" s="87">
        <v>4.8410162916733768</v>
      </c>
      <c r="Q145" s="7">
        <v>43764</v>
      </c>
      <c r="R145" s="28">
        <v>9.0254686722560784</v>
      </c>
    </row>
    <row r="146" spans="1:18">
      <c r="A146" s="27">
        <v>42116</v>
      </c>
      <c r="B146" s="87">
        <v>7.6449850318358674</v>
      </c>
      <c r="C146" s="7">
        <v>42421</v>
      </c>
      <c r="D146" s="87">
        <v>7.4306551535138521</v>
      </c>
      <c r="E146" s="7">
        <v>42604</v>
      </c>
      <c r="F146" s="87">
        <v>7.9428565350674747</v>
      </c>
      <c r="G146" s="7">
        <v>42764</v>
      </c>
      <c r="H146" s="87">
        <v>6.1772531161332456</v>
      </c>
      <c r="I146" s="7">
        <v>42997</v>
      </c>
      <c r="J146" s="87">
        <v>7.9112969023238655</v>
      </c>
      <c r="K146" s="7">
        <v>43148</v>
      </c>
      <c r="L146" s="87">
        <v>6.5286889624257141</v>
      </c>
      <c r="M146" s="7">
        <v>43370</v>
      </c>
      <c r="N146" s="87">
        <v>7.2152052597042022</v>
      </c>
      <c r="O146" s="7">
        <v>43573</v>
      </c>
      <c r="P146" s="87">
        <v>4.8619141576470994</v>
      </c>
      <c r="Q146" s="7">
        <v>43765</v>
      </c>
      <c r="R146" s="28">
        <v>8.759064114178468</v>
      </c>
    </row>
    <row r="147" spans="1:18">
      <c r="A147" s="27">
        <v>42117</v>
      </c>
      <c r="B147" s="87">
        <v>7.6836635676685887</v>
      </c>
      <c r="C147" s="7">
        <v>42422</v>
      </c>
      <c r="D147" s="87">
        <v>7.7783338291759128</v>
      </c>
      <c r="E147" s="7">
        <v>42605</v>
      </c>
      <c r="F147" s="87">
        <v>8.1096393048407123</v>
      </c>
      <c r="G147" s="7">
        <v>42765</v>
      </c>
      <c r="H147" s="87">
        <v>6.2513715144477091</v>
      </c>
      <c r="I147" s="7">
        <v>42998</v>
      </c>
      <c r="J147" s="87">
        <v>7.9037194566619506</v>
      </c>
      <c r="K147" s="7">
        <v>43149</v>
      </c>
      <c r="L147" s="87">
        <v>6.4566418147923539</v>
      </c>
      <c r="M147" s="7">
        <v>43371</v>
      </c>
      <c r="N147" s="87">
        <v>7.0622546678588032</v>
      </c>
      <c r="O147" s="7">
        <v>43574</v>
      </c>
      <c r="P147" s="87">
        <v>4.878614927163575</v>
      </c>
      <c r="Q147" s="7">
        <v>43766</v>
      </c>
      <c r="R147" s="28">
        <v>8.1913952340795806</v>
      </c>
    </row>
    <row r="148" spans="1:18">
      <c r="A148" s="27">
        <v>42118</v>
      </c>
      <c r="B148" s="87">
        <v>7.2974631646592512</v>
      </c>
      <c r="C148" s="7">
        <v>42423</v>
      </c>
      <c r="D148" s="87">
        <v>7.6056662298910096</v>
      </c>
      <c r="E148" s="7">
        <v>42606</v>
      </c>
      <c r="F148" s="87">
        <v>8.3276774897041133</v>
      </c>
      <c r="G148" s="7">
        <v>42766</v>
      </c>
      <c r="H148" s="87">
        <v>7.099875069456238</v>
      </c>
      <c r="I148" s="7">
        <v>42999</v>
      </c>
      <c r="J148" s="87">
        <v>8.4453357308684183</v>
      </c>
      <c r="K148" s="7">
        <v>43150</v>
      </c>
      <c r="L148" s="87">
        <v>6.8081469306310902</v>
      </c>
      <c r="M148" s="7">
        <v>43372</v>
      </c>
      <c r="N148" s="87">
        <v>7.1054697262332942</v>
      </c>
      <c r="O148" s="7">
        <v>43575</v>
      </c>
      <c r="P148" s="87">
        <v>4.9763970902893391</v>
      </c>
      <c r="Q148" s="7">
        <v>43767</v>
      </c>
      <c r="R148" s="28">
        <v>8.1692385874395921</v>
      </c>
    </row>
    <row r="149" spans="1:18">
      <c r="A149" s="27">
        <v>42119</v>
      </c>
      <c r="B149" s="87">
        <v>6.8583066894305196</v>
      </c>
      <c r="C149" s="7">
        <v>42424</v>
      </c>
      <c r="D149" s="87">
        <v>8.1239025538234646</v>
      </c>
      <c r="E149" s="7">
        <v>42607</v>
      </c>
      <c r="F149" s="87">
        <v>8.2451965562309049</v>
      </c>
      <c r="G149" s="7">
        <v>42767</v>
      </c>
      <c r="H149" s="87">
        <v>6.6643853541917348</v>
      </c>
      <c r="I149" s="7">
        <v>43000</v>
      </c>
      <c r="J149" s="87">
        <v>8.3359285920553745</v>
      </c>
      <c r="K149" s="7">
        <v>43151</v>
      </c>
      <c r="L149" s="87">
        <v>7.0726602008702777</v>
      </c>
      <c r="M149" s="7">
        <v>43373</v>
      </c>
      <c r="N149" s="87">
        <v>7.1806697170900424</v>
      </c>
      <c r="O149" s="7">
        <v>43576</v>
      </c>
      <c r="P149" s="87">
        <v>5.0028512563097109</v>
      </c>
      <c r="Q149" s="7">
        <v>43768</v>
      </c>
      <c r="R149" s="28">
        <v>7.9923449262281245</v>
      </c>
    </row>
    <row r="150" spans="1:18">
      <c r="A150" s="27">
        <v>42120</v>
      </c>
      <c r="B150" s="87">
        <v>6.5652753083270987</v>
      </c>
      <c r="C150" s="7">
        <v>42425</v>
      </c>
      <c r="D150" s="87">
        <v>7.9309577300192622</v>
      </c>
      <c r="E150" s="7">
        <v>42608</v>
      </c>
      <c r="F150" s="87">
        <v>8.2210292355730434</v>
      </c>
      <c r="G150" s="7">
        <v>42768</v>
      </c>
      <c r="H150" s="87">
        <v>6.6765009523232308</v>
      </c>
      <c r="I150" s="7">
        <v>43001</v>
      </c>
      <c r="J150" s="87">
        <v>8.6671023860988168</v>
      </c>
      <c r="K150" s="7">
        <v>43152</v>
      </c>
      <c r="L150" s="87">
        <v>6.7478823018237728</v>
      </c>
      <c r="M150" s="7">
        <v>43374</v>
      </c>
      <c r="N150" s="87">
        <v>6.8390423746140767</v>
      </c>
      <c r="O150" s="7">
        <v>43577</v>
      </c>
      <c r="P150" s="87">
        <v>5.0645710778686324</v>
      </c>
      <c r="Q150" s="7">
        <v>43769</v>
      </c>
      <c r="R150" s="28">
        <v>8.1550328954296507</v>
      </c>
    </row>
    <row r="151" spans="1:18">
      <c r="A151" s="27">
        <v>42121</v>
      </c>
      <c r="B151" s="87">
        <v>6.528775040609629</v>
      </c>
      <c r="C151" s="7">
        <v>42426</v>
      </c>
      <c r="D151" s="87">
        <v>7.74175850127118</v>
      </c>
      <c r="E151" s="7">
        <v>42609</v>
      </c>
      <c r="F151" s="87">
        <v>8.3019996858495411</v>
      </c>
      <c r="G151" s="7">
        <v>42769</v>
      </c>
      <c r="H151" s="87">
        <v>6.5098722098300366</v>
      </c>
      <c r="I151" s="7">
        <v>43002</v>
      </c>
      <c r="J151" s="87">
        <v>9.5341754536493273</v>
      </c>
      <c r="K151" s="7">
        <v>43153</v>
      </c>
      <c r="L151" s="87">
        <v>6.6771851335181154</v>
      </c>
      <c r="M151" s="7">
        <v>43375</v>
      </c>
      <c r="N151" s="87">
        <v>6.4892927147329296</v>
      </c>
      <c r="O151" s="7">
        <v>43578</v>
      </c>
      <c r="P151" s="87">
        <v>5.1079324904427859</v>
      </c>
      <c r="Q151" s="7">
        <v>43770</v>
      </c>
      <c r="R151" s="28">
        <v>8.1908501198987622</v>
      </c>
    </row>
    <row r="152" spans="1:18">
      <c r="A152" s="27">
        <v>42122</v>
      </c>
      <c r="B152" s="87">
        <v>6.0125920171879628</v>
      </c>
      <c r="C152" s="7">
        <v>42427</v>
      </c>
      <c r="D152" s="87">
        <v>7.7444276858987067</v>
      </c>
      <c r="E152" s="7">
        <v>42610</v>
      </c>
      <c r="F152" s="87">
        <v>8.3887081838795581</v>
      </c>
      <c r="G152" s="7">
        <v>42770</v>
      </c>
      <c r="H152" s="87">
        <v>6.0819396897912741</v>
      </c>
      <c r="I152" s="7">
        <v>43003</v>
      </c>
      <c r="J152" s="87">
        <v>8.8258538193750162</v>
      </c>
      <c r="K152" s="7">
        <v>43154</v>
      </c>
      <c r="L152" s="87">
        <v>6.6605345443698232</v>
      </c>
      <c r="M152" s="7">
        <v>43376</v>
      </c>
      <c r="N152" s="87">
        <v>6.2746911515681392</v>
      </c>
      <c r="O152" s="7">
        <v>43579</v>
      </c>
      <c r="P152" s="87">
        <v>2.4794506447985182E-15</v>
      </c>
      <c r="Q152" s="7">
        <v>43771</v>
      </c>
      <c r="R152" s="28">
        <v>8.2798866976766359</v>
      </c>
    </row>
    <row r="153" spans="1:18">
      <c r="A153" s="27">
        <v>42123</v>
      </c>
      <c r="B153" s="87">
        <v>6.3665422659692545</v>
      </c>
      <c r="C153" s="7">
        <v>42428</v>
      </c>
      <c r="D153" s="87">
        <v>7.9471551893657075</v>
      </c>
      <c r="E153" s="7">
        <v>42611</v>
      </c>
      <c r="F153" s="87">
        <v>8.3780171874446658</v>
      </c>
      <c r="G153" s="7">
        <v>42771</v>
      </c>
      <c r="H153" s="87">
        <v>6.1111497943607791</v>
      </c>
      <c r="I153" s="7">
        <v>43004</v>
      </c>
      <c r="J153" s="87">
        <v>7.7928160581545578</v>
      </c>
      <c r="K153" s="7">
        <v>43155</v>
      </c>
      <c r="L153" s="87">
        <v>6.1006904747054715</v>
      </c>
      <c r="M153" s="7">
        <v>43377</v>
      </c>
      <c r="N153" s="87">
        <v>6.1556894371639537</v>
      </c>
      <c r="O153" s="7">
        <v>43580</v>
      </c>
      <c r="P153" s="87">
        <v>4.5367147102267364E-32</v>
      </c>
      <c r="Q153" s="7">
        <v>43772</v>
      </c>
      <c r="R153" s="28">
        <v>8.3893165108665517</v>
      </c>
    </row>
    <row r="154" spans="1:18">
      <c r="A154" s="27">
        <v>42124</v>
      </c>
      <c r="B154" s="87">
        <v>7.2803143780947774</v>
      </c>
      <c r="C154" s="7">
        <v>42429</v>
      </c>
      <c r="D154" s="87">
        <v>8.3462917329367272</v>
      </c>
      <c r="E154" s="7">
        <v>42612</v>
      </c>
      <c r="F154" s="87">
        <v>8.3865936153797414</v>
      </c>
      <c r="G154" s="7">
        <v>42772</v>
      </c>
      <c r="H154" s="87">
        <v>6.1910825243935426</v>
      </c>
      <c r="I154" s="7">
        <v>43005</v>
      </c>
      <c r="J154" s="87">
        <v>4.6308012876043962</v>
      </c>
      <c r="K154" s="7">
        <v>43156</v>
      </c>
      <c r="L154" s="87">
        <v>4.910836351563872</v>
      </c>
      <c r="M154" s="7">
        <v>43378</v>
      </c>
      <c r="N154" s="87">
        <v>6.1078747387814101</v>
      </c>
      <c r="O154" s="7">
        <v>43581</v>
      </c>
      <c r="P154" s="87">
        <v>2.1678945248379009E-32</v>
      </c>
      <c r="Q154" s="7">
        <v>43773</v>
      </c>
      <c r="R154" s="28">
        <v>8.6074866215632788</v>
      </c>
    </row>
    <row r="155" spans="1:18">
      <c r="A155" s="27">
        <v>42125</v>
      </c>
      <c r="B155" s="87">
        <v>7.8380677165954671</v>
      </c>
      <c r="C155" s="7">
        <v>42430</v>
      </c>
      <c r="D155" s="87">
        <v>8.2624671634059617</v>
      </c>
      <c r="E155" s="7">
        <v>42613</v>
      </c>
      <c r="F155" s="87">
        <v>8.3866841227822615</v>
      </c>
      <c r="G155" s="7">
        <v>42773</v>
      </c>
      <c r="H155" s="87">
        <v>6.1616903825796285</v>
      </c>
      <c r="I155" s="27"/>
      <c r="J155" s="28"/>
      <c r="K155" s="7">
        <v>43157</v>
      </c>
      <c r="L155" s="87">
        <v>4.736721774498232</v>
      </c>
      <c r="M155" s="7">
        <v>43379</v>
      </c>
      <c r="N155" s="87">
        <v>6.0279048382241207</v>
      </c>
      <c r="O155" s="7">
        <v>43582</v>
      </c>
      <c r="P155" s="87">
        <v>0</v>
      </c>
      <c r="Q155" s="7">
        <v>43774</v>
      </c>
      <c r="R155" s="28">
        <v>8.5726438792426389</v>
      </c>
    </row>
    <row r="156" spans="1:18">
      <c r="A156" s="27">
        <v>42126</v>
      </c>
      <c r="B156" s="87">
        <v>8.4760356605292522</v>
      </c>
      <c r="C156" s="7">
        <v>42431</v>
      </c>
      <c r="D156" s="87">
        <v>8.2138290358777013</v>
      </c>
      <c r="E156" s="7">
        <v>42614</v>
      </c>
      <c r="F156" s="87">
        <v>8.3828329358624156</v>
      </c>
      <c r="G156" s="7">
        <v>42774</v>
      </c>
      <c r="H156" s="87">
        <v>6.0662486092003851</v>
      </c>
      <c r="I156" s="27"/>
      <c r="J156" s="28"/>
      <c r="K156" s="7">
        <v>43158</v>
      </c>
      <c r="L156" s="87">
        <v>5.4048681836959913</v>
      </c>
      <c r="M156" s="7">
        <v>43380</v>
      </c>
      <c r="N156" s="87">
        <v>6.0051842023491826</v>
      </c>
      <c r="O156" s="7">
        <v>43583</v>
      </c>
      <c r="P156" s="87">
        <v>0</v>
      </c>
      <c r="Q156" s="7">
        <v>43775</v>
      </c>
      <c r="R156" s="28">
        <v>8.9582851667583014</v>
      </c>
    </row>
    <row r="157" spans="1:18">
      <c r="A157" s="27">
        <v>42127</v>
      </c>
      <c r="B157" s="87">
        <v>8.6053262235033046</v>
      </c>
      <c r="C157" s="7">
        <v>42432</v>
      </c>
      <c r="D157" s="87">
        <v>8.9141935784851594</v>
      </c>
      <c r="E157" s="7">
        <v>42615</v>
      </c>
      <c r="F157" s="87">
        <v>8.144630306808212</v>
      </c>
      <c r="G157" s="7">
        <v>42775</v>
      </c>
      <c r="H157" s="87">
        <v>6.0336925004201127</v>
      </c>
      <c r="I157" s="27"/>
      <c r="J157" s="28"/>
      <c r="K157" s="7">
        <v>43159</v>
      </c>
      <c r="L157" s="87">
        <v>5.9335246627253433</v>
      </c>
      <c r="M157" s="7">
        <v>43381</v>
      </c>
      <c r="N157" s="87">
        <v>6.0007454462552561</v>
      </c>
      <c r="O157" s="7">
        <v>43584</v>
      </c>
      <c r="P157" s="87">
        <v>0</v>
      </c>
      <c r="Q157" s="7">
        <v>43776</v>
      </c>
      <c r="R157" s="28">
        <v>9.1440400566293008</v>
      </c>
    </row>
    <row r="158" spans="1:18">
      <c r="A158" s="27">
        <v>42128</v>
      </c>
      <c r="B158" s="87">
        <v>8.6928986140502129</v>
      </c>
      <c r="C158" s="7">
        <v>42433</v>
      </c>
      <c r="D158" s="87">
        <v>8.991631509089304</v>
      </c>
      <c r="E158" s="7">
        <v>42616</v>
      </c>
      <c r="F158" s="87">
        <v>8.3683433316783304</v>
      </c>
      <c r="G158" s="7">
        <v>42776</v>
      </c>
      <c r="H158" s="87">
        <v>6.1074309163695117</v>
      </c>
      <c r="I158" s="27"/>
      <c r="J158" s="28"/>
      <c r="K158" s="7">
        <v>43160</v>
      </c>
      <c r="L158" s="87">
        <v>6.0069545241660229</v>
      </c>
      <c r="M158" s="7">
        <v>43382</v>
      </c>
      <c r="N158" s="87">
        <v>6.0920785568137887</v>
      </c>
      <c r="O158" s="7">
        <v>43585</v>
      </c>
      <c r="P158" s="87">
        <v>0</v>
      </c>
      <c r="Q158" s="7">
        <v>43777</v>
      </c>
      <c r="R158" s="28">
        <v>8.8306822026730369</v>
      </c>
    </row>
    <row r="159" spans="1:18">
      <c r="A159" s="27">
        <v>42129</v>
      </c>
      <c r="B159" s="87">
        <v>8.4819262770815023</v>
      </c>
      <c r="C159" s="7">
        <v>42434</v>
      </c>
      <c r="D159" s="87">
        <v>8.9262318967861169</v>
      </c>
      <c r="E159" s="7">
        <v>42617</v>
      </c>
      <c r="F159" s="87">
        <v>9.7781923658254168</v>
      </c>
      <c r="G159" s="7">
        <v>42777</v>
      </c>
      <c r="H159" s="87">
        <v>6.3160927717833051</v>
      </c>
      <c r="I159" s="27"/>
      <c r="J159" s="28"/>
      <c r="K159" s="7">
        <v>43161</v>
      </c>
      <c r="L159" s="87">
        <v>10.281571774946388</v>
      </c>
      <c r="M159" s="7">
        <v>43383</v>
      </c>
      <c r="N159" s="87">
        <v>6.4104868994673101</v>
      </c>
      <c r="O159" s="7">
        <v>43586</v>
      </c>
      <c r="P159" s="87">
        <v>0</v>
      </c>
      <c r="Q159" s="7">
        <v>43778</v>
      </c>
      <c r="R159" s="28">
        <v>9.0021221456510041</v>
      </c>
    </row>
    <row r="160" spans="1:18">
      <c r="A160" s="27">
        <v>42130</v>
      </c>
      <c r="B160" s="87">
        <v>8.461168358462162</v>
      </c>
      <c r="C160" s="7">
        <v>42435</v>
      </c>
      <c r="D160" s="87">
        <v>8.9789802869918649</v>
      </c>
      <c r="E160" s="7">
        <v>42618</v>
      </c>
      <c r="F160" s="87">
        <v>9.9220380665777856</v>
      </c>
      <c r="G160" s="7">
        <v>42778</v>
      </c>
      <c r="H160" s="87">
        <v>6.1965624999896649</v>
      </c>
      <c r="I160" s="27"/>
      <c r="J160" s="28"/>
      <c r="K160" s="7">
        <v>43162</v>
      </c>
      <c r="L160" s="87">
        <v>8.4506055892515608</v>
      </c>
      <c r="M160" s="7">
        <v>43384</v>
      </c>
      <c r="N160" s="87">
        <v>7.0270904808274137</v>
      </c>
      <c r="O160" s="7">
        <v>43587</v>
      </c>
      <c r="P160" s="87">
        <v>0</v>
      </c>
      <c r="Q160" s="7">
        <v>43779</v>
      </c>
      <c r="R160" s="28">
        <v>8.9424442756705087</v>
      </c>
    </row>
    <row r="161" spans="1:18">
      <c r="A161" s="27">
        <v>42131</v>
      </c>
      <c r="B161" s="87">
        <v>7.2631135307753869</v>
      </c>
      <c r="C161" s="7">
        <v>42436</v>
      </c>
      <c r="D161" s="87">
        <v>9.0988127310845659</v>
      </c>
      <c r="E161" s="7">
        <v>42619</v>
      </c>
      <c r="F161" s="87">
        <v>10.149819581048664</v>
      </c>
      <c r="G161" s="7">
        <v>42779</v>
      </c>
      <c r="H161" s="87">
        <v>6.243530789789121</v>
      </c>
      <c r="I161" s="27"/>
      <c r="J161" s="28"/>
      <c r="K161" s="7">
        <v>43163</v>
      </c>
      <c r="L161" s="87">
        <v>6.4997507022016787</v>
      </c>
      <c r="M161" s="7">
        <v>43385</v>
      </c>
      <c r="N161" s="87">
        <v>7.37332703547525</v>
      </c>
      <c r="O161" s="7">
        <v>43588</v>
      </c>
      <c r="P161" s="87">
        <v>0</v>
      </c>
      <c r="Q161" s="7">
        <v>43780</v>
      </c>
      <c r="R161" s="28">
        <v>8.6759291164262216</v>
      </c>
    </row>
    <row r="162" spans="1:18">
      <c r="A162" s="27">
        <v>42132</v>
      </c>
      <c r="B162" s="87">
        <v>6.0983905188146954</v>
      </c>
      <c r="C162" s="7">
        <v>42437</v>
      </c>
      <c r="D162" s="87">
        <v>7.9988512666135732</v>
      </c>
      <c r="E162" s="7">
        <v>42620</v>
      </c>
      <c r="F162" s="87">
        <v>10.487858237830519</v>
      </c>
      <c r="G162" s="7">
        <v>42780</v>
      </c>
      <c r="H162" s="87">
        <v>6.2829756016477223</v>
      </c>
      <c r="I162" s="27"/>
      <c r="J162" s="28"/>
      <c r="K162" s="7">
        <v>43164</v>
      </c>
      <c r="L162" s="87">
        <v>6.7528760498141134</v>
      </c>
      <c r="M162" s="7">
        <v>43386</v>
      </c>
      <c r="N162" s="87">
        <v>7.3758451355284924</v>
      </c>
      <c r="O162" s="7">
        <v>43589</v>
      </c>
      <c r="P162" s="87">
        <v>0</v>
      </c>
      <c r="Q162" s="7">
        <v>43781</v>
      </c>
      <c r="R162" s="28">
        <v>8.7682863281732981</v>
      </c>
    </row>
    <row r="163" spans="1:18">
      <c r="A163" s="27">
        <v>42133</v>
      </c>
      <c r="B163" s="87">
        <v>6.4998865482218919</v>
      </c>
      <c r="C163" s="7">
        <v>42438</v>
      </c>
      <c r="D163" s="87">
        <v>7.0042307189807929</v>
      </c>
      <c r="E163" s="7">
        <v>42621</v>
      </c>
      <c r="F163" s="87">
        <v>7.0472568560204687</v>
      </c>
      <c r="G163" s="7">
        <v>42781</v>
      </c>
      <c r="H163" s="87">
        <v>6.2572596947735102</v>
      </c>
      <c r="I163" s="27"/>
      <c r="J163" s="28"/>
      <c r="K163" s="7">
        <v>43165</v>
      </c>
      <c r="L163" s="87">
        <v>6.8701956467160574</v>
      </c>
      <c r="M163" s="7">
        <v>43387</v>
      </c>
      <c r="N163" s="87">
        <v>7.3068907755102872</v>
      </c>
      <c r="O163" s="7">
        <v>43590</v>
      </c>
      <c r="P163" s="87">
        <v>0</v>
      </c>
      <c r="Q163" s="7">
        <v>43782</v>
      </c>
      <c r="R163" s="28">
        <v>8.9813942108642788</v>
      </c>
    </row>
    <row r="164" spans="1:18">
      <c r="A164" s="27">
        <v>42134</v>
      </c>
      <c r="B164" s="87">
        <v>5.0233596430643983</v>
      </c>
      <c r="C164" s="7">
        <v>42439</v>
      </c>
      <c r="D164" s="87">
        <v>6.2196341372933857</v>
      </c>
      <c r="E164" s="27"/>
      <c r="F164" s="87"/>
      <c r="G164" s="7">
        <v>42782</v>
      </c>
      <c r="H164" s="87">
        <v>6.3485983830532939</v>
      </c>
      <c r="I164" s="27"/>
      <c r="J164" s="28"/>
      <c r="K164" s="7">
        <v>43166</v>
      </c>
      <c r="L164" s="87">
        <v>7.221616293469431</v>
      </c>
      <c r="M164" s="7">
        <v>43388</v>
      </c>
      <c r="N164" s="87">
        <v>7.1753122800340909</v>
      </c>
      <c r="O164" s="7">
        <v>43591</v>
      </c>
      <c r="P164" s="87">
        <v>0</v>
      </c>
      <c r="Q164" s="7">
        <v>43783</v>
      </c>
      <c r="R164" s="28">
        <v>8.9243414102520742</v>
      </c>
    </row>
    <row r="165" spans="1:18">
      <c r="A165" s="27">
        <v>42135</v>
      </c>
      <c r="B165" s="87">
        <v>5.0586824327595732</v>
      </c>
      <c r="C165" s="7">
        <v>42440</v>
      </c>
      <c r="D165" s="87">
        <v>5.7328189557069473</v>
      </c>
      <c r="E165" s="27"/>
      <c r="F165" s="87"/>
      <c r="G165" s="7">
        <v>42783</v>
      </c>
      <c r="H165" s="87">
        <v>6.4935992655232671</v>
      </c>
      <c r="I165" s="27"/>
      <c r="J165" s="28"/>
      <c r="K165" s="7">
        <v>43167</v>
      </c>
      <c r="L165" s="87">
        <v>7.4995476538260304</v>
      </c>
      <c r="M165" s="7">
        <v>43389</v>
      </c>
      <c r="N165" s="87">
        <v>7.1911079746868429</v>
      </c>
      <c r="O165" s="7">
        <v>43592</v>
      </c>
      <c r="P165" s="87">
        <v>0</v>
      </c>
      <c r="Q165" s="7">
        <v>43784</v>
      </c>
      <c r="R165" s="28">
        <v>8.7063249711711101</v>
      </c>
    </row>
    <row r="166" spans="1:18">
      <c r="A166" s="27">
        <v>42136</v>
      </c>
      <c r="B166" s="87">
        <v>5.3778018693753422</v>
      </c>
      <c r="C166" s="7">
        <v>42441</v>
      </c>
      <c r="D166" s="87">
        <v>5.9008823867165159</v>
      </c>
      <c r="E166" s="27"/>
      <c r="F166" s="87"/>
      <c r="G166" s="7">
        <v>42784</v>
      </c>
      <c r="H166" s="87">
        <v>6.6028219649822306</v>
      </c>
      <c r="I166" s="27"/>
      <c r="J166" s="28"/>
      <c r="K166" s="7">
        <v>43168</v>
      </c>
      <c r="L166" s="87">
        <v>8.1213151772077214</v>
      </c>
      <c r="M166" s="7">
        <v>43390</v>
      </c>
      <c r="N166" s="87">
        <v>7.2514467228826485</v>
      </c>
      <c r="O166" s="7">
        <v>43593</v>
      </c>
      <c r="P166" s="87">
        <v>0</v>
      </c>
      <c r="Q166" s="7">
        <v>43785</v>
      </c>
      <c r="R166" s="28">
        <v>8.8644675073329378</v>
      </c>
    </row>
    <row r="167" spans="1:18">
      <c r="A167" s="27">
        <v>42137</v>
      </c>
      <c r="B167" s="87">
        <v>5.8685342215709451</v>
      </c>
      <c r="C167" s="7">
        <v>42442</v>
      </c>
      <c r="D167" s="87">
        <v>5.8803540416813833</v>
      </c>
      <c r="E167" s="27"/>
      <c r="F167" s="87"/>
      <c r="G167" s="7">
        <v>42785</v>
      </c>
      <c r="H167" s="87">
        <v>6.4537016911547642</v>
      </c>
      <c r="I167" s="27"/>
      <c r="J167" s="28"/>
      <c r="K167" s="7">
        <v>43169</v>
      </c>
      <c r="L167" s="87">
        <v>8.9658691673867921</v>
      </c>
      <c r="M167" s="7">
        <v>43391</v>
      </c>
      <c r="N167" s="87">
        <v>7.5437320286807905</v>
      </c>
      <c r="O167" s="7">
        <v>43594</v>
      </c>
      <c r="P167" s="87">
        <v>0</v>
      </c>
      <c r="Q167" s="7">
        <v>43786</v>
      </c>
      <c r="R167" s="28">
        <v>8.9337752008782676</v>
      </c>
    </row>
    <row r="168" spans="1:18">
      <c r="A168" s="27">
        <v>42138</v>
      </c>
      <c r="B168" s="87">
        <v>5.911645110968939</v>
      </c>
      <c r="C168" s="7">
        <v>42443</v>
      </c>
      <c r="D168" s="87">
        <v>6.2563195692697553</v>
      </c>
      <c r="E168" s="27"/>
      <c r="F168" s="87"/>
      <c r="G168" s="7">
        <v>42786</v>
      </c>
      <c r="H168" s="87">
        <v>6.6684548109325483</v>
      </c>
      <c r="I168" s="27"/>
      <c r="J168" s="28"/>
      <c r="K168" s="7">
        <v>43170</v>
      </c>
      <c r="L168" s="87">
        <v>9.8346458048382193</v>
      </c>
      <c r="M168" s="7">
        <v>43392</v>
      </c>
      <c r="N168" s="87">
        <v>7.6318303937593264</v>
      </c>
      <c r="O168" s="7">
        <v>43595</v>
      </c>
      <c r="P168" s="87">
        <v>0</v>
      </c>
      <c r="Q168" s="7">
        <v>43787</v>
      </c>
      <c r="R168" s="28">
        <v>8.9620711585273476</v>
      </c>
    </row>
    <row r="169" spans="1:18">
      <c r="A169" s="27">
        <v>42139</v>
      </c>
      <c r="B169" s="87">
        <v>5.9148261586189452</v>
      </c>
      <c r="C169" s="7">
        <v>42444</v>
      </c>
      <c r="D169" s="87">
        <v>6.0548855527722054</v>
      </c>
      <c r="E169" s="27"/>
      <c r="F169" s="87"/>
      <c r="G169" s="7">
        <v>42787</v>
      </c>
      <c r="H169" s="87">
        <v>6.547675957223384</v>
      </c>
      <c r="I169" s="27"/>
      <c r="J169" s="28"/>
      <c r="K169" s="7">
        <v>43171</v>
      </c>
      <c r="L169" s="87">
        <v>8.5800398262395792</v>
      </c>
      <c r="M169" s="7">
        <v>43393</v>
      </c>
      <c r="N169" s="87">
        <v>7.5467199578448954</v>
      </c>
      <c r="O169" s="7">
        <v>43596</v>
      </c>
      <c r="P169" s="87">
        <v>0</v>
      </c>
      <c r="Q169" s="7">
        <v>43788</v>
      </c>
      <c r="R169" s="28">
        <v>9.0216608263685618</v>
      </c>
    </row>
    <row r="170" spans="1:18">
      <c r="A170" s="27">
        <v>42140</v>
      </c>
      <c r="B170" s="87">
        <v>5.9888906469832808</v>
      </c>
      <c r="C170" s="7">
        <v>42445</v>
      </c>
      <c r="D170" s="87">
        <v>1.0180707238113565E-21</v>
      </c>
      <c r="E170" s="27"/>
      <c r="F170" s="87"/>
      <c r="G170" s="7">
        <v>42788</v>
      </c>
      <c r="H170" s="87">
        <v>6.655904314586186</v>
      </c>
      <c r="I170" s="27"/>
      <c r="J170" s="28"/>
      <c r="K170" s="7">
        <v>43172</v>
      </c>
      <c r="L170" s="87">
        <v>8.6300486235600768</v>
      </c>
      <c r="M170" s="7">
        <v>43394</v>
      </c>
      <c r="N170" s="87">
        <v>6.9216044601562201</v>
      </c>
      <c r="O170" s="7">
        <v>43597</v>
      </c>
      <c r="P170" s="87">
        <v>0</v>
      </c>
      <c r="Q170" s="7">
        <v>43789</v>
      </c>
      <c r="R170" s="28">
        <v>8.8688134852000822</v>
      </c>
    </row>
    <row r="171" spans="1:18">
      <c r="A171" s="27">
        <v>42141</v>
      </c>
      <c r="B171" s="87">
        <v>5.8236513926902429</v>
      </c>
      <c r="C171" s="7">
        <v>42446</v>
      </c>
      <c r="D171" s="87">
        <v>0</v>
      </c>
      <c r="E171" s="27"/>
      <c r="F171" s="87"/>
      <c r="G171" s="7">
        <v>42789</v>
      </c>
      <c r="H171" s="87">
        <v>5.9823400368521504</v>
      </c>
      <c r="I171" s="27"/>
      <c r="J171" s="28"/>
      <c r="K171" s="7">
        <v>43173</v>
      </c>
      <c r="L171" s="87">
        <v>8.0582347615553704</v>
      </c>
      <c r="M171" s="7">
        <v>43395</v>
      </c>
      <c r="N171" s="87">
        <v>6.62298317105527</v>
      </c>
      <c r="O171" s="7">
        <v>43598</v>
      </c>
      <c r="P171" s="87">
        <v>0</v>
      </c>
      <c r="Q171" s="7">
        <v>43790</v>
      </c>
      <c r="R171" s="28">
        <v>9.5520971465382321</v>
      </c>
    </row>
    <row r="172" spans="1:18">
      <c r="A172" s="27">
        <v>42142</v>
      </c>
      <c r="B172" s="87">
        <v>5.6104891920483979</v>
      </c>
      <c r="C172" s="7">
        <v>42447</v>
      </c>
      <c r="D172" s="87">
        <v>0</v>
      </c>
      <c r="E172" s="27"/>
      <c r="F172" s="87"/>
      <c r="G172" s="7">
        <v>42790</v>
      </c>
      <c r="H172" s="87">
        <v>5.9172026687296215</v>
      </c>
      <c r="I172" s="27"/>
      <c r="J172" s="28"/>
      <c r="K172" s="7">
        <v>43174</v>
      </c>
      <c r="L172" s="87">
        <v>7.7369523771052382</v>
      </c>
      <c r="M172" s="7">
        <v>43396</v>
      </c>
      <c r="N172" s="87">
        <v>6.496910793411053</v>
      </c>
      <c r="O172" s="7">
        <v>43599</v>
      </c>
      <c r="P172" s="87">
        <v>0</v>
      </c>
      <c r="Q172" s="7">
        <v>43791</v>
      </c>
      <c r="R172" s="28">
        <v>9.6689158441553076</v>
      </c>
    </row>
    <row r="173" spans="1:18">
      <c r="A173" s="27">
        <v>42143</v>
      </c>
      <c r="B173" s="87">
        <v>5.6107823563243153</v>
      </c>
      <c r="C173" s="7">
        <v>42448</v>
      </c>
      <c r="D173" s="87">
        <v>0</v>
      </c>
      <c r="E173" s="27"/>
      <c r="F173" s="87"/>
      <c r="G173" s="7">
        <v>42791</v>
      </c>
      <c r="H173" s="87">
        <v>5.9734151838342351</v>
      </c>
      <c r="I173" s="27"/>
      <c r="J173" s="28"/>
      <c r="K173" s="7">
        <v>43175</v>
      </c>
      <c r="L173" s="87">
        <v>7.8063675024056023</v>
      </c>
      <c r="M173" s="7">
        <v>43397</v>
      </c>
      <c r="N173" s="87">
        <v>6.3854239146466751</v>
      </c>
      <c r="O173" s="7">
        <v>43600</v>
      </c>
      <c r="P173" s="87">
        <v>0</v>
      </c>
      <c r="Q173" s="7">
        <v>43792</v>
      </c>
      <c r="R173" s="28">
        <v>9.873406316815398</v>
      </c>
    </row>
    <row r="174" spans="1:18">
      <c r="A174" s="27">
        <v>42144</v>
      </c>
      <c r="B174" s="87">
        <v>5.7040865979297264</v>
      </c>
      <c r="C174" s="7">
        <v>42449</v>
      </c>
      <c r="D174" s="87">
        <v>0</v>
      </c>
      <c r="E174" s="27"/>
      <c r="F174" s="87"/>
      <c r="G174" s="7">
        <v>42792</v>
      </c>
      <c r="H174" s="87">
        <v>6.1178099525273151</v>
      </c>
      <c r="I174" s="27"/>
      <c r="J174" s="28"/>
      <c r="K174" s="7">
        <v>43176</v>
      </c>
      <c r="L174" s="87">
        <v>7.7764022457373345</v>
      </c>
      <c r="M174" s="7">
        <v>43398</v>
      </c>
      <c r="N174" s="87">
        <v>8.5324969365758605</v>
      </c>
      <c r="O174" s="7">
        <v>43601</v>
      </c>
      <c r="P174" s="87">
        <v>0</v>
      </c>
      <c r="Q174" s="7">
        <v>43793</v>
      </c>
      <c r="R174" s="28">
        <v>9.8117183332936868</v>
      </c>
    </row>
    <row r="175" spans="1:18">
      <c r="A175" s="27">
        <v>42145</v>
      </c>
      <c r="B175" s="87">
        <v>5.9698917578027153</v>
      </c>
      <c r="C175" s="7">
        <v>42450</v>
      </c>
      <c r="D175" s="87">
        <v>0</v>
      </c>
      <c r="E175" s="27"/>
      <c r="F175" s="87"/>
      <c r="G175" s="7">
        <v>42793</v>
      </c>
      <c r="H175" s="87">
        <v>6.0839036018505359</v>
      </c>
      <c r="I175" s="27"/>
      <c r="J175" s="28"/>
      <c r="K175" s="7">
        <v>43177</v>
      </c>
      <c r="L175" s="87">
        <v>7.7109759893171539</v>
      </c>
      <c r="M175" s="7">
        <v>43399</v>
      </c>
      <c r="N175" s="87">
        <v>10.849954709000489</v>
      </c>
      <c r="O175" s="7">
        <v>43602</v>
      </c>
      <c r="P175" s="87">
        <v>0</v>
      </c>
      <c r="Q175" s="7">
        <v>43794</v>
      </c>
      <c r="R175" s="28">
        <v>10.04007149502922</v>
      </c>
    </row>
    <row r="176" spans="1:18">
      <c r="A176" s="27">
        <v>42146</v>
      </c>
      <c r="B176" s="87">
        <v>5.8287371038786073</v>
      </c>
      <c r="C176" s="7">
        <v>42451</v>
      </c>
      <c r="D176" s="87">
        <v>4.6309205541057468</v>
      </c>
      <c r="E176" s="27"/>
      <c r="F176" s="87"/>
      <c r="G176" s="7">
        <v>42794</v>
      </c>
      <c r="H176" s="87">
        <v>6.1026192957462708</v>
      </c>
      <c r="I176" s="27"/>
      <c r="J176" s="28"/>
      <c r="K176" s="7">
        <v>43178</v>
      </c>
      <c r="L176" s="87">
        <v>7.4781679937137771</v>
      </c>
      <c r="M176" s="7">
        <v>43400</v>
      </c>
      <c r="N176" s="87">
        <v>11.311645823621086</v>
      </c>
      <c r="O176" s="7">
        <v>43603</v>
      </c>
      <c r="P176" s="87">
        <v>0</v>
      </c>
      <c r="Q176" s="7">
        <v>43795</v>
      </c>
      <c r="R176" s="28">
        <v>10.28205732260629</v>
      </c>
    </row>
    <row r="177" spans="1:18">
      <c r="A177" s="27">
        <v>42147</v>
      </c>
      <c r="B177" s="87">
        <v>5.6896461480731251</v>
      </c>
      <c r="C177" s="7">
        <v>42452</v>
      </c>
      <c r="D177" s="87">
        <v>4.9327289610066716</v>
      </c>
      <c r="E177" s="27"/>
      <c r="F177" s="87"/>
      <c r="G177" s="7">
        <v>42795</v>
      </c>
      <c r="H177" s="87">
        <v>6.1827789926724002</v>
      </c>
      <c r="I177" s="27"/>
      <c r="J177" s="28"/>
      <c r="K177" s="7">
        <v>43179</v>
      </c>
      <c r="L177" s="87">
        <v>7.5515970482564807</v>
      </c>
      <c r="M177" s="7">
        <v>43401</v>
      </c>
      <c r="N177" s="87">
        <v>11.431449168671822</v>
      </c>
      <c r="O177" s="7">
        <v>43604</v>
      </c>
      <c r="P177" s="87">
        <v>0</v>
      </c>
      <c r="Q177" s="7">
        <v>43796</v>
      </c>
      <c r="R177" s="28">
        <v>10.346112436072318</v>
      </c>
    </row>
    <row r="178" spans="1:18">
      <c r="A178" s="27">
        <v>42148</v>
      </c>
      <c r="B178" s="87">
        <v>5.7200847654578446</v>
      </c>
      <c r="C178" s="7">
        <v>42453</v>
      </c>
      <c r="D178" s="87">
        <v>5.3482987975353966</v>
      </c>
      <c r="E178" s="27"/>
      <c r="F178" s="87"/>
      <c r="G178" s="7">
        <v>42796</v>
      </c>
      <c r="H178" s="87">
        <v>6.1665420128190824</v>
      </c>
      <c r="I178" s="27"/>
      <c r="J178" s="28"/>
      <c r="K178" s="7">
        <v>43180</v>
      </c>
      <c r="L178" s="87">
        <v>7.4631215580806662</v>
      </c>
      <c r="M178" s="7">
        <v>43402</v>
      </c>
      <c r="N178" s="87">
        <v>11.305908561681782</v>
      </c>
      <c r="O178" s="7">
        <v>43605</v>
      </c>
      <c r="P178" s="87">
        <v>0</v>
      </c>
      <c r="Q178" s="7">
        <v>43797</v>
      </c>
      <c r="R178" s="28">
        <v>3.926461650219522</v>
      </c>
    </row>
    <row r="179" spans="1:18">
      <c r="A179" s="27">
        <v>42149</v>
      </c>
      <c r="B179" s="87">
        <v>5.765160409229189</v>
      </c>
      <c r="C179" s="7">
        <v>42454</v>
      </c>
      <c r="D179" s="87">
        <v>5.4850090913311842</v>
      </c>
      <c r="E179" s="27"/>
      <c r="F179" s="87"/>
      <c r="G179" s="7">
        <v>42797</v>
      </c>
      <c r="H179" s="87">
        <v>6.1419785588192015</v>
      </c>
      <c r="I179" s="27"/>
      <c r="J179" s="28"/>
      <c r="K179" s="7">
        <v>43181</v>
      </c>
      <c r="L179" s="87">
        <v>7.3354970141803761</v>
      </c>
      <c r="M179" s="7">
        <v>43403</v>
      </c>
      <c r="N179" s="87">
        <v>11.293801842721978</v>
      </c>
      <c r="O179" s="7">
        <v>43606</v>
      </c>
      <c r="P179" s="87">
        <v>0</v>
      </c>
      <c r="Q179" s="7">
        <v>43798</v>
      </c>
      <c r="R179" s="28">
        <v>1.234217927860201E-19</v>
      </c>
    </row>
    <row r="180" spans="1:18">
      <c r="A180" s="27">
        <v>42150</v>
      </c>
      <c r="B180" s="87">
        <v>5.8507184232711609</v>
      </c>
      <c r="C180" s="7">
        <v>42455</v>
      </c>
      <c r="D180" s="87">
        <v>5.728665346360323</v>
      </c>
      <c r="E180" s="27"/>
      <c r="F180" s="87"/>
      <c r="G180" s="7">
        <v>42798</v>
      </c>
      <c r="H180" s="87">
        <v>6.369332482513772</v>
      </c>
      <c r="I180" s="27"/>
      <c r="J180" s="28"/>
      <c r="K180" s="7">
        <v>43182</v>
      </c>
      <c r="L180" s="87">
        <v>7.1651493399614692</v>
      </c>
      <c r="M180" s="7">
        <v>43404</v>
      </c>
      <c r="N180" s="87">
        <v>11.147151171728465</v>
      </c>
      <c r="O180" s="7">
        <v>43607</v>
      </c>
      <c r="P180" s="87">
        <v>0</v>
      </c>
      <c r="Q180" s="7">
        <v>43799</v>
      </c>
      <c r="R180" s="28">
        <v>1.2350944992768502E-19</v>
      </c>
    </row>
    <row r="181" spans="1:18">
      <c r="A181" s="27">
        <v>42151</v>
      </c>
      <c r="B181" s="87">
        <v>5.7905582410740566</v>
      </c>
      <c r="C181" s="7">
        <v>42456</v>
      </c>
      <c r="D181" s="87">
        <v>5.9203549648449432</v>
      </c>
      <c r="E181" s="27"/>
      <c r="F181" s="87"/>
      <c r="G181" s="7">
        <v>42799</v>
      </c>
      <c r="H181" s="87">
        <v>5.9939487553040145</v>
      </c>
      <c r="I181" s="27"/>
      <c r="J181" s="28"/>
      <c r="K181" s="7">
        <v>43183</v>
      </c>
      <c r="L181" s="87">
        <v>7.2827403573628526</v>
      </c>
      <c r="M181" s="7">
        <v>43405</v>
      </c>
      <c r="N181" s="87">
        <v>10.269058505236439</v>
      </c>
      <c r="O181" s="7">
        <v>43608</v>
      </c>
      <c r="P181" s="87">
        <v>0</v>
      </c>
      <c r="Q181" s="7">
        <v>43800</v>
      </c>
      <c r="R181" s="28">
        <v>1.2354668166325397E-19</v>
      </c>
    </row>
    <row r="182" spans="1:18">
      <c r="A182" s="27">
        <v>42152</v>
      </c>
      <c r="B182" s="87">
        <v>5.8930975578116795</v>
      </c>
      <c r="C182" s="7">
        <v>42457</v>
      </c>
      <c r="D182" s="87">
        <v>6.5118248644500065</v>
      </c>
      <c r="E182" s="27"/>
      <c r="F182" s="87"/>
      <c r="G182" s="7">
        <v>42800</v>
      </c>
      <c r="H182" s="87">
        <v>6.1912440855801432</v>
      </c>
      <c r="I182" s="27"/>
      <c r="J182" s="28"/>
      <c r="K182" s="7">
        <v>43184</v>
      </c>
      <c r="L182" s="87">
        <v>7.2874430450225658</v>
      </c>
      <c r="M182" s="7">
        <v>43406</v>
      </c>
      <c r="N182" s="87">
        <v>8.6455622543325319</v>
      </c>
      <c r="O182" s="7">
        <v>43609</v>
      </c>
      <c r="P182" s="87">
        <v>0</v>
      </c>
      <c r="Q182" s="7">
        <v>43801</v>
      </c>
      <c r="R182" s="28">
        <v>1.2355914204516013E-19</v>
      </c>
    </row>
    <row r="183" spans="1:18">
      <c r="A183" s="27">
        <v>42153</v>
      </c>
      <c r="B183" s="87">
        <v>6.0394999091724193</v>
      </c>
      <c r="C183" s="7">
        <v>42458</v>
      </c>
      <c r="D183" s="87">
        <v>7.6552313819905082</v>
      </c>
      <c r="E183" s="27"/>
      <c r="F183" s="87"/>
      <c r="G183" s="7">
        <v>42801</v>
      </c>
      <c r="H183" s="87">
        <v>6.506373052118386</v>
      </c>
      <c r="I183" s="27"/>
      <c r="J183" s="28"/>
      <c r="K183" s="7">
        <v>43185</v>
      </c>
      <c r="L183" s="87">
        <v>6.7719223056240425</v>
      </c>
      <c r="M183" s="7">
        <v>43407</v>
      </c>
      <c r="N183" s="87">
        <v>10.187817117935667</v>
      </c>
      <c r="O183" s="7">
        <v>43610</v>
      </c>
      <c r="P183" s="87">
        <v>0</v>
      </c>
      <c r="Q183" s="7">
        <v>43802</v>
      </c>
      <c r="R183" s="28">
        <v>1.2361919251152221E-19</v>
      </c>
    </row>
    <row r="184" spans="1:18">
      <c r="A184" s="27">
        <v>42154</v>
      </c>
      <c r="B184" s="87">
        <v>5.8960638711259703</v>
      </c>
      <c r="C184" s="7">
        <v>42459</v>
      </c>
      <c r="D184" s="87">
        <v>7.3334959251608796</v>
      </c>
      <c r="E184" s="27"/>
      <c r="F184" s="87"/>
      <c r="G184" s="7">
        <v>42802</v>
      </c>
      <c r="H184" s="87">
        <v>6.7633849545441764</v>
      </c>
      <c r="I184" s="27"/>
      <c r="J184" s="28"/>
      <c r="K184" s="7">
        <v>43186</v>
      </c>
      <c r="L184" s="87">
        <v>6.1518879016831001</v>
      </c>
      <c r="M184" s="7">
        <v>43408</v>
      </c>
      <c r="N184" s="87">
        <v>10.400629950120759</v>
      </c>
      <c r="O184" s="7">
        <v>43611</v>
      </c>
      <c r="P184" s="87">
        <v>0</v>
      </c>
      <c r="Q184" s="7">
        <v>43803</v>
      </c>
      <c r="R184" s="28">
        <v>4.2792617482155768E-20</v>
      </c>
    </row>
    <row r="185" spans="1:18">
      <c r="A185" s="27">
        <v>42155</v>
      </c>
      <c r="B185" s="87">
        <v>5.3329944383550352</v>
      </c>
      <c r="C185" s="7">
        <v>42460</v>
      </c>
      <c r="D185" s="87">
        <v>7.5043344681559114</v>
      </c>
      <c r="E185" s="27"/>
      <c r="F185" s="87"/>
      <c r="G185" s="7">
        <v>42803</v>
      </c>
      <c r="H185" s="87">
        <v>7.0138837867361197</v>
      </c>
      <c r="I185" s="27"/>
      <c r="J185" s="28"/>
      <c r="K185" s="7">
        <v>43187</v>
      </c>
      <c r="L185" s="87">
        <v>5.2580125372835465</v>
      </c>
      <c r="M185" s="7">
        <v>43409</v>
      </c>
      <c r="N185" s="87">
        <v>10.653298760010358</v>
      </c>
      <c r="O185" s="7">
        <v>43612</v>
      </c>
      <c r="P185" s="87">
        <v>0</v>
      </c>
      <c r="Q185" s="7">
        <v>43804</v>
      </c>
      <c r="R185" s="28">
        <v>0</v>
      </c>
    </row>
    <row r="186" spans="1:18">
      <c r="A186" s="27">
        <v>42156</v>
      </c>
      <c r="B186" s="87">
        <v>5.3830192211323231</v>
      </c>
      <c r="C186" s="7">
        <v>42461</v>
      </c>
      <c r="D186" s="87">
        <v>7.749062018566943</v>
      </c>
      <c r="E186" s="27"/>
      <c r="F186" s="87"/>
      <c r="G186" s="7">
        <v>42804</v>
      </c>
      <c r="H186" s="87">
        <v>7.0629504413634132</v>
      </c>
      <c r="I186" s="27"/>
      <c r="J186" s="28"/>
      <c r="K186" s="7">
        <v>43188</v>
      </c>
      <c r="L186" s="87">
        <v>5.3200487426330145</v>
      </c>
      <c r="M186" s="7">
        <v>43410</v>
      </c>
      <c r="N186" s="87">
        <v>9.0094339560493584</v>
      </c>
      <c r="O186" s="7">
        <v>43613</v>
      </c>
      <c r="P186" s="87">
        <v>0</v>
      </c>
      <c r="Q186" s="7">
        <v>43805</v>
      </c>
      <c r="R186" s="28">
        <v>0</v>
      </c>
    </row>
    <row r="187" spans="1:18">
      <c r="A187" s="27">
        <v>42157</v>
      </c>
      <c r="B187" s="87">
        <v>5.5829676388327263</v>
      </c>
      <c r="C187" s="27"/>
      <c r="D187" s="87"/>
      <c r="E187" s="27"/>
      <c r="F187" s="87"/>
      <c r="G187" s="7">
        <v>42805</v>
      </c>
      <c r="H187" s="87">
        <v>7.2246551761778424</v>
      </c>
      <c r="I187" s="27"/>
      <c r="J187" s="28"/>
      <c r="K187" s="7">
        <v>43189</v>
      </c>
      <c r="L187" s="87">
        <v>4.9893496800445885</v>
      </c>
      <c r="M187" s="7">
        <v>43411</v>
      </c>
      <c r="N187" s="87">
        <v>7.7761182640915836</v>
      </c>
      <c r="O187" s="7">
        <v>43614</v>
      </c>
      <c r="P187" s="87">
        <v>0</v>
      </c>
      <c r="Q187" s="7">
        <v>43806</v>
      </c>
      <c r="R187" s="28">
        <v>0</v>
      </c>
    </row>
    <row r="188" spans="1:18">
      <c r="A188" s="27">
        <v>42158</v>
      </c>
      <c r="B188" s="87">
        <v>5.9074565459965962</v>
      </c>
      <c r="C188" s="27"/>
      <c r="D188" s="87"/>
      <c r="E188" s="27"/>
      <c r="F188" s="87"/>
      <c r="G188" s="7">
        <v>42806</v>
      </c>
      <c r="H188" s="87">
        <v>7.8657424084410881</v>
      </c>
      <c r="I188" s="27"/>
      <c r="J188" s="28"/>
      <c r="K188" s="7">
        <v>43190</v>
      </c>
      <c r="L188" s="87">
        <v>5.2955591989591735</v>
      </c>
      <c r="M188" s="7">
        <v>43412</v>
      </c>
      <c r="N188" s="87">
        <v>8.275339614443995</v>
      </c>
      <c r="O188" s="7">
        <v>43615</v>
      </c>
      <c r="P188" s="87">
        <v>0</v>
      </c>
      <c r="Q188" s="7">
        <v>43807</v>
      </c>
      <c r="R188" s="28">
        <v>0</v>
      </c>
    </row>
    <row r="189" spans="1:18">
      <c r="A189" s="27">
        <v>42159</v>
      </c>
      <c r="B189" s="87">
        <v>8.59423018546258</v>
      </c>
      <c r="C189" s="27"/>
      <c r="D189" s="87"/>
      <c r="E189" s="27"/>
      <c r="F189" s="87"/>
      <c r="G189" s="7">
        <v>42807</v>
      </c>
      <c r="H189" s="87">
        <v>7.405162870238601</v>
      </c>
      <c r="I189" s="27"/>
      <c r="J189" s="28"/>
      <c r="K189" s="7">
        <v>43191</v>
      </c>
      <c r="L189" s="87">
        <v>5.4002024656822725</v>
      </c>
      <c r="M189" s="7">
        <v>43413</v>
      </c>
      <c r="N189" s="87">
        <v>9.4797386194763682</v>
      </c>
      <c r="O189" s="7">
        <v>43616</v>
      </c>
      <c r="P189" s="87">
        <v>0</v>
      </c>
      <c r="Q189" s="7">
        <v>43808</v>
      </c>
      <c r="R189" s="28">
        <v>0</v>
      </c>
    </row>
    <row r="190" spans="1:18">
      <c r="A190" s="27">
        <v>42160</v>
      </c>
      <c r="B190" s="87">
        <v>9.3778268050103861</v>
      </c>
      <c r="C190" s="27"/>
      <c r="D190" s="87"/>
      <c r="E190" s="27"/>
      <c r="F190" s="87"/>
      <c r="G190" s="7">
        <v>42808</v>
      </c>
      <c r="H190" s="87">
        <v>7.562543042215097</v>
      </c>
      <c r="I190" s="27"/>
      <c r="J190" s="28"/>
      <c r="K190" s="7">
        <v>43192</v>
      </c>
      <c r="L190" s="87">
        <v>5.6300216021055682</v>
      </c>
      <c r="M190" s="7">
        <v>43414</v>
      </c>
      <c r="N190" s="87">
        <v>9.9293576229364611</v>
      </c>
      <c r="O190" s="7">
        <v>43617</v>
      </c>
      <c r="P190" s="87">
        <v>0</v>
      </c>
      <c r="Q190" s="7">
        <v>43809</v>
      </c>
      <c r="R190" s="28">
        <v>0</v>
      </c>
    </row>
    <row r="191" spans="1:18">
      <c r="A191" s="27">
        <v>42161</v>
      </c>
      <c r="B191" s="87">
        <v>9.2973037687553273</v>
      </c>
      <c r="C191" s="27"/>
      <c r="D191" s="87"/>
      <c r="E191" s="27"/>
      <c r="F191" s="87"/>
      <c r="G191" s="7">
        <v>42809</v>
      </c>
      <c r="H191" s="87">
        <v>7.7153139194305851</v>
      </c>
      <c r="I191" s="27"/>
      <c r="J191" s="28"/>
      <c r="K191" s="7">
        <v>43193</v>
      </c>
      <c r="L191" s="87">
        <v>5.7431597030575805</v>
      </c>
      <c r="M191" s="7">
        <v>43415</v>
      </c>
      <c r="N191" s="87">
        <v>9.4202510929956933</v>
      </c>
      <c r="O191" s="7">
        <v>43618</v>
      </c>
      <c r="P191" s="87">
        <v>0</v>
      </c>
      <c r="Q191" s="7">
        <v>43810</v>
      </c>
      <c r="R191" s="28">
        <v>0</v>
      </c>
    </row>
    <row r="192" spans="1:18">
      <c r="A192" s="27">
        <v>42162</v>
      </c>
      <c r="B192" s="87">
        <v>8.683448016740293</v>
      </c>
      <c r="C192" s="27"/>
      <c r="D192" s="87"/>
      <c r="E192" s="27"/>
      <c r="F192" s="87"/>
      <c r="G192" s="7">
        <v>42810</v>
      </c>
      <c r="H192" s="87">
        <v>7.882458776426124</v>
      </c>
      <c r="I192" s="27"/>
      <c r="J192" s="28"/>
      <c r="K192" s="7">
        <v>43194</v>
      </c>
      <c r="L192" s="87">
        <v>5.719025121097963</v>
      </c>
      <c r="M192" s="7">
        <v>43416</v>
      </c>
      <c r="N192" s="87">
        <v>8.9250043629735849</v>
      </c>
      <c r="O192" s="7">
        <v>43619</v>
      </c>
      <c r="P192" s="87">
        <v>0</v>
      </c>
      <c r="Q192" s="7">
        <v>43811</v>
      </c>
      <c r="R192" s="28">
        <v>0</v>
      </c>
    </row>
    <row r="193" spans="1:18">
      <c r="A193" s="27">
        <v>42163</v>
      </c>
      <c r="B193" s="87">
        <v>8.7174049020072069</v>
      </c>
      <c r="C193" s="27"/>
      <c r="D193" s="87"/>
      <c r="E193" s="27"/>
      <c r="F193" s="87"/>
      <c r="G193" s="7">
        <v>42811</v>
      </c>
      <c r="H193" s="87">
        <v>7.7938115281668408</v>
      </c>
      <c r="I193" s="27"/>
      <c r="J193" s="28"/>
      <c r="K193" s="7">
        <v>43195</v>
      </c>
      <c r="L193" s="87">
        <v>6.1909148790142563</v>
      </c>
      <c r="M193" s="7">
        <v>43417</v>
      </c>
      <c r="N193" s="87">
        <v>8.0607818601636758</v>
      </c>
      <c r="O193" s="7">
        <v>43620</v>
      </c>
      <c r="P193" s="87">
        <v>0</v>
      </c>
      <c r="Q193" s="7">
        <v>43812</v>
      </c>
      <c r="R193" s="28">
        <v>0</v>
      </c>
    </row>
    <row r="194" spans="1:18">
      <c r="A194" s="27">
        <v>42164</v>
      </c>
      <c r="B194" s="87">
        <v>9.2039934458668444</v>
      </c>
      <c r="C194" s="27"/>
      <c r="D194" s="87"/>
      <c r="E194" s="27"/>
      <c r="F194" s="87"/>
      <c r="G194" s="7">
        <v>42812</v>
      </c>
      <c r="H194" s="87">
        <v>7.6463169910091855</v>
      </c>
      <c r="I194" s="27"/>
      <c r="J194" s="28"/>
      <c r="K194" s="7">
        <v>43196</v>
      </c>
      <c r="L194" s="87">
        <v>7.0946680026181239</v>
      </c>
      <c r="M194" s="7">
        <v>43418</v>
      </c>
      <c r="N194" s="87">
        <v>8.1622497964838754</v>
      </c>
      <c r="O194" s="7">
        <v>43621</v>
      </c>
      <c r="P194" s="87">
        <v>0</v>
      </c>
      <c r="Q194" s="7">
        <v>43813</v>
      </c>
      <c r="R194" s="28">
        <v>0</v>
      </c>
    </row>
    <row r="195" spans="1:18">
      <c r="A195" s="27">
        <v>42165</v>
      </c>
      <c r="B195" s="87">
        <v>9.2313539923527479</v>
      </c>
      <c r="C195" s="27"/>
      <c r="D195" s="87"/>
      <c r="E195" s="27"/>
      <c r="F195" s="87"/>
      <c r="G195" s="7">
        <v>42813</v>
      </c>
      <c r="H195" s="87">
        <v>7.2763119441542203</v>
      </c>
      <c r="I195" s="27"/>
      <c r="J195" s="28"/>
      <c r="K195" s="7">
        <v>43197</v>
      </c>
      <c r="L195" s="87">
        <v>7.5348322732111397</v>
      </c>
      <c r="M195" s="7">
        <v>43419</v>
      </c>
      <c r="N195" s="87">
        <v>7.7530338666204646</v>
      </c>
      <c r="O195" s="7">
        <v>43622</v>
      </c>
      <c r="P195" s="87">
        <v>0</v>
      </c>
      <c r="Q195" s="7">
        <v>43814</v>
      </c>
      <c r="R195" s="28">
        <v>0</v>
      </c>
    </row>
    <row r="196" spans="1:18">
      <c r="A196" s="27">
        <v>42166</v>
      </c>
      <c r="B196" s="87">
        <v>9.4803626984882818</v>
      </c>
      <c r="C196" s="27"/>
      <c r="D196" s="87"/>
      <c r="E196" s="27"/>
      <c r="F196" s="87"/>
      <c r="G196" s="7">
        <v>42814</v>
      </c>
      <c r="H196" s="87">
        <v>6.9610777426344859</v>
      </c>
      <c r="I196" s="27"/>
      <c r="J196" s="28"/>
      <c r="K196" s="7">
        <v>43198</v>
      </c>
      <c r="L196" s="87">
        <v>7.5158151813995202</v>
      </c>
      <c r="M196" s="7">
        <v>43420</v>
      </c>
      <c r="N196" s="87">
        <v>7.5693955164837483</v>
      </c>
      <c r="O196" s="7">
        <v>43623</v>
      </c>
      <c r="P196" s="87">
        <v>0</v>
      </c>
      <c r="Q196" s="7">
        <v>43815</v>
      </c>
      <c r="R196" s="28">
        <v>0</v>
      </c>
    </row>
    <row r="197" spans="1:18">
      <c r="A197" s="27">
        <v>42167</v>
      </c>
      <c r="B197" s="87">
        <v>2.1606593148517028</v>
      </c>
      <c r="C197" s="27"/>
      <c r="D197" s="87"/>
      <c r="E197" s="27"/>
      <c r="F197" s="87"/>
      <c r="G197" s="7">
        <v>42815</v>
      </c>
      <c r="H197" s="87">
        <v>6.8356641820085793</v>
      </c>
      <c r="I197" s="27"/>
      <c r="J197" s="28"/>
      <c r="K197" s="7">
        <v>43199</v>
      </c>
      <c r="L197" s="87">
        <v>7.8860724850183388</v>
      </c>
      <c r="M197" s="7">
        <v>43421</v>
      </c>
      <c r="N197" s="87">
        <v>7.5021900093921312</v>
      </c>
      <c r="O197" s="27"/>
      <c r="P197" s="87"/>
      <c r="Q197" s="7">
        <v>43816</v>
      </c>
      <c r="R197" s="28">
        <v>0</v>
      </c>
    </row>
    <row r="198" spans="1:18">
      <c r="A198" s="27">
        <v>42168</v>
      </c>
      <c r="B198" s="87">
        <v>5.5169337936576922E-16</v>
      </c>
      <c r="C198" s="27"/>
      <c r="D198" s="87"/>
      <c r="E198" s="27"/>
      <c r="F198" s="87"/>
      <c r="G198" s="7">
        <v>42816</v>
      </c>
      <c r="H198" s="87">
        <v>6.6473294152125844</v>
      </c>
      <c r="I198" s="27"/>
      <c r="J198" s="28"/>
      <c r="K198" s="7">
        <v>43200</v>
      </c>
      <c r="L198" s="87">
        <v>7.4373266698826024</v>
      </c>
      <c r="M198" s="7">
        <v>43422</v>
      </c>
      <c r="N198" s="87">
        <v>7.607419032684815</v>
      </c>
      <c r="O198" s="27"/>
      <c r="P198" s="87"/>
      <c r="Q198" s="7">
        <v>43817</v>
      </c>
      <c r="R198" s="28">
        <v>0</v>
      </c>
    </row>
    <row r="199" spans="1:18">
      <c r="A199" s="27">
        <v>42169</v>
      </c>
      <c r="B199" s="87">
        <v>0</v>
      </c>
      <c r="C199" s="27"/>
      <c r="D199" s="87"/>
      <c r="E199" s="27"/>
      <c r="F199" s="87"/>
      <c r="G199" s="7">
        <v>42817</v>
      </c>
      <c r="H199" s="87">
        <v>6.5929254645794693</v>
      </c>
      <c r="I199" s="27"/>
      <c r="J199" s="28"/>
      <c r="K199" s="7">
        <v>43201</v>
      </c>
      <c r="L199" s="87">
        <v>7.0269366332814904</v>
      </c>
      <c r="M199" s="7">
        <v>43423</v>
      </c>
      <c r="N199" s="87">
        <v>7.6992430669241063</v>
      </c>
      <c r="O199" s="27"/>
      <c r="P199" s="87"/>
      <c r="Q199" s="7">
        <v>43818</v>
      </c>
      <c r="R199" s="28">
        <v>0</v>
      </c>
    </row>
    <row r="200" spans="1:18">
      <c r="A200" s="27">
        <v>42170</v>
      </c>
      <c r="B200" s="87">
        <v>0</v>
      </c>
      <c r="C200" s="27"/>
      <c r="D200" s="87"/>
      <c r="E200" s="27"/>
      <c r="F200" s="87"/>
      <c r="G200" s="7">
        <v>42818</v>
      </c>
      <c r="H200" s="87">
        <v>6.5894241143357206</v>
      </c>
      <c r="I200" s="27"/>
      <c r="J200" s="28"/>
      <c r="K200" s="7">
        <v>43202</v>
      </c>
      <c r="L200" s="87">
        <v>7.1087517850051247</v>
      </c>
      <c r="M200" s="7">
        <v>43424</v>
      </c>
      <c r="N200" s="87">
        <v>7.5827634946157065</v>
      </c>
      <c r="O200" s="27"/>
      <c r="P200" s="87"/>
      <c r="Q200" s="7">
        <v>43819</v>
      </c>
      <c r="R200" s="28">
        <v>0</v>
      </c>
    </row>
    <row r="201" spans="1:18">
      <c r="A201" s="27">
        <v>42171</v>
      </c>
      <c r="B201" s="87">
        <v>0</v>
      </c>
      <c r="C201" s="27"/>
      <c r="D201" s="87"/>
      <c r="E201" s="27"/>
      <c r="F201" s="87"/>
      <c r="G201" s="7">
        <v>42819</v>
      </c>
      <c r="H201" s="87">
        <v>6.994227653107921</v>
      </c>
      <c r="I201" s="27"/>
      <c r="J201" s="28"/>
      <c r="K201" s="7">
        <v>43203</v>
      </c>
      <c r="L201" s="87">
        <v>6.7668243639176433</v>
      </c>
      <c r="M201" s="7">
        <v>43425</v>
      </c>
      <c r="N201" s="87">
        <v>8.3824909497467495</v>
      </c>
      <c r="O201" s="27"/>
      <c r="P201" s="87"/>
      <c r="Q201" s="7">
        <v>43820</v>
      </c>
      <c r="R201" s="28">
        <v>0</v>
      </c>
    </row>
    <row r="202" spans="1:18">
      <c r="A202" s="27">
        <v>42172</v>
      </c>
      <c r="B202" s="87">
        <v>0</v>
      </c>
      <c r="C202" s="27"/>
      <c r="D202" s="87"/>
      <c r="E202" s="27"/>
      <c r="F202" s="87"/>
      <c r="G202" s="7">
        <v>42820</v>
      </c>
      <c r="H202" s="87">
        <v>6.8842888833615969</v>
      </c>
      <c r="I202" s="27"/>
      <c r="J202" s="28"/>
      <c r="K202" s="7">
        <v>43204</v>
      </c>
      <c r="L202" s="87">
        <v>6.6827162022717381</v>
      </c>
      <c r="M202" s="7">
        <v>43426</v>
      </c>
      <c r="N202" s="87">
        <v>9.7166031882097439</v>
      </c>
      <c r="O202" s="27"/>
      <c r="P202" s="87"/>
      <c r="Q202" s="7">
        <v>43821</v>
      </c>
      <c r="R202" s="28">
        <v>0</v>
      </c>
    </row>
    <row r="203" spans="1:18">
      <c r="A203" s="27">
        <v>42173</v>
      </c>
      <c r="B203" s="87">
        <v>0</v>
      </c>
      <c r="C203" s="27"/>
      <c r="D203" s="87"/>
      <c r="E203" s="27"/>
      <c r="F203" s="87"/>
      <c r="G203" s="7">
        <v>42821</v>
      </c>
      <c r="H203" s="87">
        <v>7.0159287408146653</v>
      </c>
      <c r="I203" s="27"/>
      <c r="J203" s="28"/>
      <c r="K203" s="7">
        <v>43205</v>
      </c>
      <c r="L203" s="87">
        <v>6.9344819582998856</v>
      </c>
      <c r="M203" s="7">
        <v>43427</v>
      </c>
      <c r="N203" s="87">
        <v>9.7985211600723527</v>
      </c>
      <c r="O203" s="27"/>
      <c r="P203" s="87"/>
      <c r="Q203" s="7">
        <v>43822</v>
      </c>
      <c r="R203" s="28">
        <v>0</v>
      </c>
    </row>
    <row r="204" spans="1:18">
      <c r="A204" s="27">
        <v>42174</v>
      </c>
      <c r="B204" s="87">
        <v>0</v>
      </c>
      <c r="C204" s="27"/>
      <c r="D204" s="87"/>
      <c r="E204" s="27"/>
      <c r="F204" s="87"/>
      <c r="G204" s="7">
        <v>42822</v>
      </c>
      <c r="H204" s="87">
        <v>6.975803085402295</v>
      </c>
      <c r="I204" s="27"/>
      <c r="J204" s="28"/>
      <c r="K204" s="7">
        <v>43206</v>
      </c>
      <c r="L204" s="87">
        <v>6.8976586044920252</v>
      </c>
      <c r="M204" s="7">
        <v>43428</v>
      </c>
      <c r="N204" s="87">
        <v>9.1318571541910991</v>
      </c>
      <c r="O204" s="27"/>
      <c r="P204" s="87"/>
      <c r="Q204" s="7">
        <v>43823</v>
      </c>
      <c r="R204" s="28">
        <v>0</v>
      </c>
    </row>
    <row r="205" spans="1:18">
      <c r="A205" s="27">
        <v>42175</v>
      </c>
      <c r="B205" s="87">
        <v>4.1333316937492951E-15</v>
      </c>
      <c r="C205" s="27"/>
      <c r="D205" s="87"/>
      <c r="E205" s="27"/>
      <c r="F205" s="87"/>
      <c r="G205" s="7">
        <v>42823</v>
      </c>
      <c r="H205" s="87">
        <v>6.8647426763891817</v>
      </c>
      <c r="I205" s="27"/>
      <c r="J205" s="28"/>
      <c r="K205" s="7">
        <v>43207</v>
      </c>
      <c r="L205" s="87">
        <v>6.8096844370989444</v>
      </c>
      <c r="M205" s="7">
        <v>43429</v>
      </c>
      <c r="N205" s="87">
        <v>8.7942184368851333</v>
      </c>
      <c r="O205" s="27"/>
      <c r="P205" s="87"/>
      <c r="Q205" s="7">
        <v>43824</v>
      </c>
      <c r="R205" s="28">
        <v>0</v>
      </c>
    </row>
    <row r="206" spans="1:18">
      <c r="A206" s="27">
        <v>42176</v>
      </c>
      <c r="B206" s="87">
        <v>0</v>
      </c>
      <c r="C206" s="27"/>
      <c r="D206" s="87"/>
      <c r="E206" s="27"/>
      <c r="F206" s="87"/>
      <c r="G206" s="7">
        <v>42824</v>
      </c>
      <c r="H206" s="87">
        <v>6.5495864373673731</v>
      </c>
      <c r="I206" s="27"/>
      <c r="J206" s="28"/>
      <c r="K206" s="7">
        <v>43208</v>
      </c>
      <c r="L206" s="87">
        <v>6.7341849477254829</v>
      </c>
      <c r="M206" s="7">
        <v>43430</v>
      </c>
      <c r="N206" s="87">
        <v>8.4361002091480497</v>
      </c>
      <c r="O206" s="27"/>
      <c r="P206" s="87"/>
      <c r="Q206" s="7">
        <v>43825</v>
      </c>
      <c r="R206" s="28">
        <v>0</v>
      </c>
    </row>
    <row r="207" spans="1:18">
      <c r="A207" s="27">
        <v>42177</v>
      </c>
      <c r="B207" s="87">
        <v>0</v>
      </c>
      <c r="C207" s="27"/>
      <c r="D207" s="87"/>
      <c r="E207" s="27"/>
      <c r="F207" s="87"/>
      <c r="G207" s="7">
        <v>42825</v>
      </c>
      <c r="H207" s="87">
        <v>6.3977520066974432</v>
      </c>
      <c r="I207" s="27"/>
      <c r="J207" s="28"/>
      <c r="K207" s="7">
        <v>43209</v>
      </c>
      <c r="L207" s="87">
        <v>6.1447481280538012</v>
      </c>
      <c r="M207" s="27"/>
      <c r="N207" s="28"/>
      <c r="O207" s="27"/>
      <c r="P207" s="87"/>
      <c r="Q207" s="7">
        <v>43826</v>
      </c>
      <c r="R207" s="28">
        <v>0</v>
      </c>
    </row>
    <row r="208" spans="1:18">
      <c r="A208" s="27">
        <v>42178</v>
      </c>
      <c r="B208" s="87">
        <v>0</v>
      </c>
      <c r="C208" s="27"/>
      <c r="D208" s="87"/>
      <c r="E208" s="27"/>
      <c r="F208" s="87"/>
      <c r="G208" s="7">
        <v>42826</v>
      </c>
      <c r="H208" s="87">
        <v>6.1959484414190156</v>
      </c>
      <c r="I208" s="27"/>
      <c r="J208" s="28"/>
      <c r="K208" s="7">
        <v>43210</v>
      </c>
      <c r="L208" s="87">
        <v>6.0126872993873253</v>
      </c>
      <c r="M208" s="27"/>
      <c r="N208" s="28"/>
      <c r="O208" s="27"/>
      <c r="P208" s="87"/>
      <c r="Q208" s="7">
        <v>43827</v>
      </c>
      <c r="R208" s="28">
        <v>0</v>
      </c>
    </row>
    <row r="209" spans="1:18">
      <c r="A209" s="27">
        <v>42179</v>
      </c>
      <c r="B209" s="87">
        <v>0</v>
      </c>
      <c r="C209" s="27"/>
      <c r="D209" s="87"/>
      <c r="E209" s="27"/>
      <c r="F209" s="87"/>
      <c r="G209" s="7">
        <v>42827</v>
      </c>
      <c r="H209" s="87">
        <v>6.1575652540131252</v>
      </c>
      <c r="I209" s="27"/>
      <c r="J209" s="28"/>
      <c r="K209" s="7">
        <v>43211</v>
      </c>
      <c r="L209" s="87">
        <v>6.0837079450502625</v>
      </c>
      <c r="M209" s="27"/>
      <c r="N209" s="28"/>
      <c r="O209" s="27"/>
      <c r="P209" s="87"/>
      <c r="Q209" s="7">
        <v>43828</v>
      </c>
      <c r="R209" s="28">
        <v>0</v>
      </c>
    </row>
    <row r="210" spans="1:18">
      <c r="A210" s="27">
        <v>42180</v>
      </c>
      <c r="B210" s="87">
        <v>0</v>
      </c>
      <c r="C210" s="27"/>
      <c r="D210" s="87"/>
      <c r="E210" s="27"/>
      <c r="F210" s="87"/>
      <c r="G210" s="7">
        <v>42828</v>
      </c>
      <c r="H210" s="87">
        <v>6.0846065964357567</v>
      </c>
      <c r="I210" s="27"/>
      <c r="J210" s="28"/>
      <c r="K210" s="7">
        <v>43212</v>
      </c>
      <c r="L210" s="87">
        <v>6.0210183788372795</v>
      </c>
      <c r="M210" s="27"/>
      <c r="N210" s="28"/>
      <c r="O210" s="27"/>
      <c r="P210" s="87"/>
      <c r="Q210" s="7">
        <v>43829</v>
      </c>
      <c r="R210" s="28">
        <v>0</v>
      </c>
    </row>
    <row r="211" spans="1:18">
      <c r="A211" s="27">
        <v>42181</v>
      </c>
      <c r="B211" s="87">
        <v>2.0371948972360821E-2</v>
      </c>
      <c r="C211" s="27"/>
      <c r="D211" s="87"/>
      <c r="E211" s="27"/>
      <c r="F211" s="87"/>
      <c r="G211" s="7">
        <v>42829</v>
      </c>
      <c r="H211" s="87">
        <v>5.7666348837268337</v>
      </c>
      <c r="I211" s="27"/>
      <c r="J211" s="28"/>
      <c r="K211" s="7">
        <v>43213</v>
      </c>
      <c r="L211" s="87">
        <v>6.6327294596312782</v>
      </c>
      <c r="M211" s="27"/>
      <c r="N211" s="28"/>
      <c r="O211" s="27"/>
      <c r="P211" s="87"/>
      <c r="Q211" s="7">
        <v>43830</v>
      </c>
      <c r="R211" s="28">
        <v>0</v>
      </c>
    </row>
    <row r="212" spans="1:18">
      <c r="A212" s="27">
        <v>42182</v>
      </c>
      <c r="B212" s="87">
        <v>5.5239950468903798</v>
      </c>
      <c r="C212" s="27"/>
      <c r="D212" s="87"/>
      <c r="E212" s="27"/>
      <c r="F212" s="87"/>
      <c r="G212" s="7">
        <v>42830</v>
      </c>
      <c r="H212" s="87">
        <v>5.94521728495143</v>
      </c>
      <c r="I212" s="27"/>
      <c r="J212" s="28"/>
      <c r="K212" s="7">
        <v>43214</v>
      </c>
      <c r="L212" s="87">
        <v>6.9643983283283148</v>
      </c>
      <c r="M212" s="27"/>
      <c r="N212" s="28"/>
      <c r="O212" s="27"/>
      <c r="P212" s="87"/>
      <c r="Q212" s="7">
        <v>43831</v>
      </c>
      <c r="R212" s="28">
        <v>0</v>
      </c>
    </row>
    <row r="213" spans="1:18">
      <c r="A213" s="27">
        <v>42183</v>
      </c>
      <c r="B213" s="87">
        <v>7.8973848551603547</v>
      </c>
      <c r="C213" s="27"/>
      <c r="D213" s="87"/>
      <c r="E213" s="27"/>
      <c r="F213" s="87"/>
      <c r="G213" s="7">
        <v>42831</v>
      </c>
      <c r="H213" s="87">
        <v>5.7978103958576082</v>
      </c>
      <c r="I213" s="27"/>
      <c r="J213" s="28"/>
      <c r="K213" s="7">
        <v>43215</v>
      </c>
      <c r="L213" s="87">
        <v>6.6526153214303863</v>
      </c>
      <c r="M213" s="27"/>
      <c r="N213" s="28"/>
      <c r="O213" s="27"/>
      <c r="P213" s="87"/>
      <c r="Q213" s="7">
        <v>43832</v>
      </c>
      <c r="R213" s="28">
        <v>0</v>
      </c>
    </row>
    <row r="214" spans="1:18">
      <c r="A214" s="27">
        <v>42184</v>
      </c>
      <c r="B214" s="87">
        <v>8.1406116379051419</v>
      </c>
      <c r="C214" s="27"/>
      <c r="D214" s="87"/>
      <c r="E214" s="27"/>
      <c r="F214" s="87"/>
      <c r="G214" s="7">
        <v>42832</v>
      </c>
      <c r="H214" s="87">
        <v>7.5883063795063723</v>
      </c>
      <c r="I214" s="27"/>
      <c r="J214" s="28"/>
      <c r="K214" s="7">
        <v>43216</v>
      </c>
      <c r="L214" s="87">
        <v>6.712680888923007</v>
      </c>
      <c r="M214" s="27"/>
      <c r="N214" s="28"/>
      <c r="O214" s="27"/>
      <c r="P214" s="87"/>
      <c r="Q214" s="7">
        <v>43833</v>
      </c>
      <c r="R214" s="28">
        <v>0</v>
      </c>
    </row>
    <row r="215" spans="1:18">
      <c r="A215" s="27">
        <v>42185</v>
      </c>
      <c r="B215" s="87">
        <v>7.9672170622540834</v>
      </c>
      <c r="C215" s="27"/>
      <c r="D215" s="87"/>
      <c r="E215" s="27"/>
      <c r="F215" s="87"/>
      <c r="G215" s="7">
        <v>42833</v>
      </c>
      <c r="H215" s="87">
        <v>8.9629593897187103</v>
      </c>
      <c r="I215" s="27"/>
      <c r="J215" s="28"/>
      <c r="K215" s="7">
        <v>43217</v>
      </c>
      <c r="L215" s="87">
        <v>7.1241497511093197</v>
      </c>
      <c r="M215" s="27"/>
      <c r="N215" s="28"/>
      <c r="O215" s="27"/>
      <c r="P215" s="87"/>
      <c r="Q215" s="7">
        <v>43834</v>
      </c>
      <c r="R215" s="28">
        <v>0</v>
      </c>
    </row>
    <row r="216" spans="1:18">
      <c r="A216" s="27">
        <v>42186</v>
      </c>
      <c r="B216" s="87">
        <v>6.7526702125839861</v>
      </c>
      <c r="C216" s="27"/>
      <c r="D216" s="87"/>
      <c r="E216" s="27"/>
      <c r="F216" s="87"/>
      <c r="G216" s="7">
        <v>42834</v>
      </c>
      <c r="H216" s="87">
        <v>9.4619455035665627</v>
      </c>
      <c r="I216" s="27"/>
      <c r="J216" s="28"/>
      <c r="K216" s="7">
        <v>43218</v>
      </c>
      <c r="L216" s="87">
        <v>6.747587785316119</v>
      </c>
      <c r="M216" s="27"/>
      <c r="N216" s="28"/>
      <c r="O216" s="27"/>
      <c r="P216" s="87"/>
      <c r="Q216" s="7">
        <v>43835</v>
      </c>
      <c r="R216" s="28">
        <v>0</v>
      </c>
    </row>
    <row r="217" spans="1:18">
      <c r="A217" s="27">
        <v>42187</v>
      </c>
      <c r="B217" s="87">
        <v>6.2416278691874991</v>
      </c>
      <c r="C217" s="27"/>
      <c r="D217" s="87"/>
      <c r="E217" s="27"/>
      <c r="F217" s="87"/>
      <c r="G217" s="7">
        <v>42835</v>
      </c>
      <c r="H217" s="87">
        <v>9.2284511161722111</v>
      </c>
      <c r="I217" s="27"/>
      <c r="J217" s="28"/>
      <c r="K217" s="7">
        <v>43219</v>
      </c>
      <c r="L217" s="87">
        <v>7.1063619468725836</v>
      </c>
      <c r="M217" s="27"/>
      <c r="N217" s="28"/>
      <c r="O217" s="27"/>
      <c r="P217" s="87"/>
      <c r="Q217" s="7">
        <v>43836</v>
      </c>
      <c r="R217" s="28">
        <v>0</v>
      </c>
    </row>
    <row r="218" spans="1:18">
      <c r="A218" s="27">
        <v>42188</v>
      </c>
      <c r="B218" s="87">
        <v>4.2398388477199926</v>
      </c>
      <c r="C218" s="27"/>
      <c r="D218" s="87"/>
      <c r="E218" s="27"/>
      <c r="F218" s="87"/>
      <c r="G218" s="7">
        <v>42836</v>
      </c>
      <c r="H218" s="87">
        <v>8.2613373905827672</v>
      </c>
      <c r="I218" s="27"/>
      <c r="J218" s="28"/>
      <c r="K218" s="7">
        <v>43220</v>
      </c>
      <c r="L218" s="87">
        <v>7.428522257762979</v>
      </c>
      <c r="M218" s="27"/>
      <c r="N218" s="28"/>
      <c r="O218" s="27"/>
      <c r="P218" s="87"/>
      <c r="Q218" s="7">
        <v>43837</v>
      </c>
      <c r="R218" s="28">
        <v>0</v>
      </c>
    </row>
    <row r="219" spans="1:18">
      <c r="A219" s="27">
        <v>42189</v>
      </c>
      <c r="B219" s="87">
        <v>5.9239699832687567</v>
      </c>
      <c r="C219" s="27"/>
      <c r="D219" s="87"/>
      <c r="E219" s="27"/>
      <c r="F219" s="87"/>
      <c r="G219" s="7">
        <v>42837</v>
      </c>
      <c r="H219" s="87">
        <v>7.9170678429044568</v>
      </c>
      <c r="I219" s="27"/>
      <c r="J219" s="28"/>
      <c r="K219" s="7">
        <v>43221</v>
      </c>
      <c r="L219" s="87">
        <v>7.6374401234512064</v>
      </c>
      <c r="M219" s="27"/>
      <c r="N219" s="28"/>
      <c r="O219" s="27"/>
      <c r="P219" s="87"/>
      <c r="Q219" s="7">
        <v>43838</v>
      </c>
      <c r="R219" s="28">
        <v>0</v>
      </c>
    </row>
    <row r="220" spans="1:18">
      <c r="A220" s="27">
        <v>42190</v>
      </c>
      <c r="B220" s="87">
        <v>6.0493026087080182</v>
      </c>
      <c r="C220" s="27"/>
      <c r="D220" s="87"/>
      <c r="E220" s="27"/>
      <c r="F220" s="87"/>
      <c r="G220" s="7">
        <v>42838</v>
      </c>
      <c r="H220" s="87">
        <v>8.2908432179451186</v>
      </c>
      <c r="I220" s="27"/>
      <c r="J220" s="28"/>
      <c r="K220" s="7">
        <v>43222</v>
      </c>
      <c r="L220" s="87">
        <v>3.319963187101731</v>
      </c>
      <c r="M220" s="27"/>
      <c r="N220" s="28"/>
      <c r="O220" s="27"/>
      <c r="P220" s="87"/>
      <c r="Q220" s="7">
        <v>43839</v>
      </c>
      <c r="R220" s="28">
        <v>0</v>
      </c>
    </row>
    <row r="221" spans="1:18">
      <c r="A221" s="27">
        <v>42191</v>
      </c>
      <c r="B221" s="87">
        <v>7.7798820670299227</v>
      </c>
      <c r="C221" s="27"/>
      <c r="D221" s="87"/>
      <c r="E221" s="27"/>
      <c r="F221" s="87"/>
      <c r="G221" s="7">
        <v>42839</v>
      </c>
      <c r="H221" s="87">
        <v>8.4012651798656144</v>
      </c>
      <c r="I221" s="27"/>
      <c r="J221" s="28"/>
      <c r="K221" s="7">
        <v>43223</v>
      </c>
      <c r="L221" s="87">
        <v>5.09321911222586E-29</v>
      </c>
      <c r="M221" s="27"/>
      <c r="N221" s="28"/>
      <c r="O221" s="27"/>
      <c r="P221" s="87"/>
      <c r="Q221" s="7">
        <v>43840</v>
      </c>
      <c r="R221" s="28">
        <v>0</v>
      </c>
    </row>
    <row r="222" spans="1:18">
      <c r="A222" s="27">
        <v>42192</v>
      </c>
      <c r="B222" s="87">
        <v>8.7346789741616693</v>
      </c>
      <c r="C222" s="27"/>
      <c r="D222" s="87"/>
      <c r="E222" s="27"/>
      <c r="F222" s="87"/>
      <c r="G222" s="7">
        <v>42840</v>
      </c>
      <c r="H222" s="87">
        <v>8.2365326778322547</v>
      </c>
      <c r="I222" s="27"/>
      <c r="J222" s="28"/>
      <c r="K222" s="7">
        <v>43224</v>
      </c>
      <c r="L222" s="87">
        <v>0</v>
      </c>
      <c r="M222" s="27"/>
      <c r="N222" s="28"/>
      <c r="O222" s="27"/>
      <c r="P222" s="87"/>
      <c r="Q222" s="27"/>
      <c r="R222" s="28"/>
    </row>
    <row r="223" spans="1:18">
      <c r="A223" s="27">
        <v>42193</v>
      </c>
      <c r="B223" s="87">
        <v>8.6697745354878837</v>
      </c>
      <c r="C223" s="27"/>
      <c r="D223" s="87"/>
      <c r="E223" s="27"/>
      <c r="F223" s="87"/>
      <c r="G223" s="7">
        <v>42841</v>
      </c>
      <c r="H223" s="87">
        <v>8.01095357840431</v>
      </c>
      <c r="I223" s="27"/>
      <c r="J223" s="28"/>
      <c r="K223" s="7">
        <v>43225</v>
      </c>
      <c r="L223" s="87">
        <v>0</v>
      </c>
      <c r="M223" s="27"/>
      <c r="N223" s="28"/>
      <c r="O223" s="27"/>
      <c r="P223" s="87"/>
      <c r="Q223" s="27"/>
      <c r="R223" s="28"/>
    </row>
    <row r="224" spans="1:18">
      <c r="A224" s="27">
        <v>42194</v>
      </c>
      <c r="B224" s="87">
        <v>8.3958914986493127</v>
      </c>
      <c r="C224" s="27"/>
      <c r="D224" s="87"/>
      <c r="E224" s="27"/>
      <c r="F224" s="87"/>
      <c r="G224" s="7">
        <v>42842</v>
      </c>
      <c r="H224" s="87">
        <v>9.7119423110098548</v>
      </c>
      <c r="I224" s="27"/>
      <c r="J224" s="28"/>
      <c r="K224" s="7">
        <v>43226</v>
      </c>
      <c r="L224" s="87">
        <v>0</v>
      </c>
      <c r="M224" s="27"/>
      <c r="N224" s="28"/>
      <c r="O224" s="27"/>
      <c r="P224" s="87"/>
      <c r="Q224" s="27"/>
      <c r="R224" s="28"/>
    </row>
    <row r="225" spans="1:18">
      <c r="A225" s="27">
        <v>42195</v>
      </c>
      <c r="B225" s="87">
        <v>8.4039206784534262</v>
      </c>
      <c r="C225" s="27"/>
      <c r="D225" s="87"/>
      <c r="E225" s="27"/>
      <c r="F225" s="87"/>
      <c r="G225" s="7">
        <v>42843</v>
      </c>
      <c r="H225" s="87">
        <v>9.6415789933699969</v>
      </c>
      <c r="I225" s="27"/>
      <c r="J225" s="28"/>
      <c r="K225" s="7">
        <v>43227</v>
      </c>
      <c r="L225" s="87">
        <v>0</v>
      </c>
      <c r="M225" s="27"/>
      <c r="N225" s="28"/>
      <c r="O225" s="27"/>
      <c r="P225" s="87"/>
      <c r="Q225" s="27"/>
      <c r="R225" s="28"/>
    </row>
    <row r="226" spans="1:18">
      <c r="A226" s="27">
        <v>42196</v>
      </c>
      <c r="B226" s="87">
        <v>8.3390334013679777</v>
      </c>
      <c r="C226" s="27"/>
      <c r="D226" s="87"/>
      <c r="E226" s="27"/>
      <c r="F226" s="87"/>
      <c r="G226" s="7">
        <v>42844</v>
      </c>
      <c r="H226" s="87">
        <v>10.38774208454444</v>
      </c>
      <c r="I226" s="27"/>
      <c r="J226" s="28"/>
      <c r="K226" s="7"/>
      <c r="L226" s="87"/>
      <c r="M226" s="27"/>
      <c r="N226" s="28"/>
      <c r="O226" s="27"/>
      <c r="P226" s="87"/>
      <c r="Q226" s="27"/>
      <c r="R226" s="28"/>
    </row>
    <row r="227" spans="1:18">
      <c r="A227" s="27">
        <v>42197</v>
      </c>
      <c r="B227" s="87">
        <v>8.2402886089002667</v>
      </c>
      <c r="C227" s="27"/>
      <c r="D227" s="87"/>
      <c r="E227" s="27"/>
      <c r="F227" s="87"/>
      <c r="G227" s="7">
        <v>42845</v>
      </c>
      <c r="H227" s="87">
        <v>10.50252682904906</v>
      </c>
      <c r="I227" s="27"/>
      <c r="J227" s="28"/>
      <c r="K227" s="7"/>
      <c r="L227" s="87"/>
      <c r="M227" s="27"/>
      <c r="N227" s="28"/>
      <c r="O227" s="27"/>
      <c r="P227" s="87"/>
      <c r="Q227" s="27"/>
      <c r="R227" s="28"/>
    </row>
    <row r="228" spans="1:18">
      <c r="A228" s="27">
        <v>42198</v>
      </c>
      <c r="B228" s="87">
        <v>7.0995808478791398</v>
      </c>
      <c r="C228" s="27"/>
      <c r="D228" s="87"/>
      <c r="E228" s="27"/>
      <c r="F228" s="87"/>
      <c r="G228" s="7">
        <v>42846</v>
      </c>
      <c r="H228" s="87">
        <v>10.550880230115794</v>
      </c>
      <c r="I228" s="27"/>
      <c r="J228" s="28"/>
      <c r="K228" s="7"/>
      <c r="L228" s="87"/>
      <c r="M228" s="27"/>
      <c r="N228" s="28"/>
      <c r="O228" s="27"/>
      <c r="P228" s="87"/>
      <c r="Q228" s="27"/>
      <c r="R228" s="28"/>
    </row>
    <row r="229" spans="1:18">
      <c r="A229" s="27">
        <v>42199</v>
      </c>
      <c r="B229" s="87">
        <v>6.2730981010938072</v>
      </c>
      <c r="C229" s="27"/>
      <c r="D229" s="87"/>
      <c r="E229" s="27"/>
      <c r="F229" s="87"/>
      <c r="G229" s="7">
        <v>42847</v>
      </c>
      <c r="H229" s="87">
        <v>8.432053216038268</v>
      </c>
      <c r="I229" s="27"/>
      <c r="J229" s="28"/>
      <c r="K229" s="7"/>
      <c r="L229" s="87"/>
      <c r="M229" s="27"/>
      <c r="N229" s="28"/>
      <c r="O229" s="27"/>
      <c r="P229" s="87"/>
      <c r="Q229" s="27"/>
      <c r="R229" s="28"/>
    </row>
    <row r="230" spans="1:18">
      <c r="A230" s="27">
        <v>42200</v>
      </c>
      <c r="B230" s="87">
        <v>7.3050191770008555</v>
      </c>
      <c r="C230" s="27"/>
      <c r="D230" s="87"/>
      <c r="E230" s="27"/>
      <c r="F230" s="87"/>
      <c r="G230" s="7">
        <v>42848</v>
      </c>
      <c r="H230" s="87">
        <v>6.8838398295288474</v>
      </c>
      <c r="I230" s="27"/>
      <c r="J230" s="28"/>
      <c r="K230" s="7"/>
      <c r="L230" s="87"/>
      <c r="M230" s="27"/>
      <c r="N230" s="28"/>
      <c r="O230" s="27"/>
      <c r="P230" s="87"/>
      <c r="Q230" s="27"/>
      <c r="R230" s="28"/>
    </row>
    <row r="231" spans="1:18">
      <c r="A231" s="27">
        <v>42201</v>
      </c>
      <c r="B231" s="87">
        <v>7.6214139661133604</v>
      </c>
      <c r="C231" s="27"/>
      <c r="D231" s="87"/>
      <c r="E231" s="27"/>
      <c r="F231" s="87"/>
      <c r="G231" s="7">
        <v>42849</v>
      </c>
      <c r="H231" s="87">
        <v>9.9662797115086672</v>
      </c>
      <c r="I231" s="27"/>
      <c r="J231" s="28"/>
      <c r="K231" s="7"/>
      <c r="L231" s="87"/>
      <c r="M231" s="27"/>
      <c r="N231" s="28"/>
      <c r="O231" s="27"/>
      <c r="P231" s="87"/>
      <c r="Q231" s="27"/>
      <c r="R231" s="28"/>
    </row>
    <row r="232" spans="1:18">
      <c r="A232" s="27">
        <v>42202</v>
      </c>
      <c r="B232" s="87">
        <v>7.7491994957645103</v>
      </c>
      <c r="C232" s="27"/>
      <c r="D232" s="87"/>
      <c r="E232" s="27"/>
      <c r="F232" s="87"/>
      <c r="G232" s="7">
        <v>42850</v>
      </c>
      <c r="H232" s="87">
        <v>10.51427729916481</v>
      </c>
      <c r="I232" s="27"/>
      <c r="J232" s="28"/>
      <c r="K232" s="7"/>
      <c r="L232" s="87"/>
      <c r="M232" s="27"/>
      <c r="N232" s="28"/>
      <c r="O232" s="27"/>
      <c r="P232" s="87"/>
      <c r="Q232" s="27"/>
      <c r="R232" s="28"/>
    </row>
    <row r="233" spans="1:18">
      <c r="A233" s="27">
        <v>42203</v>
      </c>
      <c r="B233" s="87">
        <v>8.7290579220349009</v>
      </c>
      <c r="C233" s="27"/>
      <c r="D233" s="87"/>
      <c r="E233" s="27"/>
      <c r="F233" s="87"/>
      <c r="G233" s="7">
        <v>42851</v>
      </c>
      <c r="H233" s="87">
        <v>10.440592552939027</v>
      </c>
      <c r="I233" s="27"/>
      <c r="J233" s="28"/>
      <c r="K233" s="7"/>
      <c r="L233" s="87"/>
      <c r="M233" s="27"/>
      <c r="N233" s="28"/>
      <c r="O233" s="27"/>
      <c r="P233" s="87"/>
      <c r="Q233" s="27"/>
      <c r="R233" s="28"/>
    </row>
    <row r="234" spans="1:18">
      <c r="A234" s="27">
        <v>42204</v>
      </c>
      <c r="B234" s="87">
        <v>9.7237533492348458</v>
      </c>
      <c r="C234" s="27"/>
      <c r="D234" s="87"/>
      <c r="E234" s="27"/>
      <c r="F234" s="87"/>
      <c r="G234" s="7">
        <v>42852</v>
      </c>
      <c r="H234" s="87">
        <v>10.415210368642072</v>
      </c>
      <c r="I234" s="27"/>
      <c r="J234" s="28"/>
      <c r="K234" s="7"/>
      <c r="L234" s="87"/>
      <c r="M234" s="27"/>
      <c r="N234" s="28"/>
      <c r="O234" s="27"/>
      <c r="P234" s="87"/>
      <c r="Q234" s="27"/>
      <c r="R234" s="28"/>
    </row>
    <row r="235" spans="1:18">
      <c r="A235" s="27">
        <v>42205</v>
      </c>
      <c r="B235" s="87">
        <v>9.3769401684357288</v>
      </c>
      <c r="C235" s="27"/>
      <c r="D235" s="87"/>
      <c r="E235" s="27"/>
      <c r="F235" s="87"/>
      <c r="G235" s="7">
        <v>42853</v>
      </c>
      <c r="H235" s="87">
        <v>6.2617443916880653</v>
      </c>
      <c r="I235" s="27"/>
      <c r="J235" s="28"/>
      <c r="K235" s="7"/>
      <c r="L235" s="87"/>
      <c r="M235" s="27"/>
      <c r="N235" s="28"/>
      <c r="O235" s="27"/>
      <c r="P235" s="87"/>
      <c r="Q235" s="27"/>
      <c r="R235" s="28"/>
    </row>
    <row r="236" spans="1:18">
      <c r="A236" s="27">
        <v>42206</v>
      </c>
      <c r="B236" s="87">
        <v>9.621426540308601</v>
      </c>
      <c r="C236" s="27"/>
      <c r="D236" s="87"/>
      <c r="E236" s="27"/>
      <c r="F236" s="87"/>
      <c r="G236" s="7">
        <v>42854</v>
      </c>
      <c r="H236" s="87">
        <v>0.67179669758752703</v>
      </c>
      <c r="I236" s="27"/>
      <c r="J236" s="28"/>
      <c r="K236" s="7"/>
      <c r="L236" s="87"/>
      <c r="M236" s="27"/>
      <c r="N236" s="28"/>
      <c r="O236" s="27"/>
      <c r="P236" s="87"/>
      <c r="Q236" s="27"/>
      <c r="R236" s="28"/>
    </row>
    <row r="237" spans="1:18">
      <c r="A237" s="27">
        <v>42207</v>
      </c>
      <c r="B237" s="87">
        <v>10.187657854385689</v>
      </c>
      <c r="C237" s="27"/>
      <c r="D237" s="87"/>
      <c r="E237" s="27"/>
      <c r="F237" s="87"/>
      <c r="G237" s="27"/>
      <c r="H237" s="28"/>
      <c r="I237" s="27"/>
      <c r="J237" s="28"/>
      <c r="K237" s="7"/>
      <c r="L237" s="87"/>
      <c r="M237" s="27"/>
      <c r="N237" s="28"/>
      <c r="O237" s="27"/>
      <c r="P237" s="87"/>
      <c r="Q237" s="27"/>
      <c r="R237" s="28"/>
    </row>
    <row r="238" spans="1:18">
      <c r="A238" s="27">
        <v>42208</v>
      </c>
      <c r="B238" s="87">
        <v>9.7740201671107325</v>
      </c>
      <c r="C238" s="27"/>
      <c r="D238" s="87"/>
      <c r="E238" s="27"/>
      <c r="F238" s="87"/>
      <c r="G238" s="27"/>
      <c r="H238" s="28"/>
      <c r="I238" s="27"/>
      <c r="J238" s="28"/>
      <c r="K238" s="7"/>
      <c r="L238" s="87"/>
      <c r="M238" s="27"/>
      <c r="N238" s="28"/>
      <c r="O238" s="27"/>
      <c r="P238" s="87"/>
      <c r="Q238" s="27"/>
      <c r="R238" s="28"/>
    </row>
    <row r="239" spans="1:18">
      <c r="A239" s="27">
        <v>42209</v>
      </c>
      <c r="B239" s="87">
        <v>9.6832142039698379</v>
      </c>
      <c r="C239" s="27"/>
      <c r="D239" s="87"/>
      <c r="E239" s="27"/>
      <c r="F239" s="87"/>
      <c r="G239" s="27"/>
      <c r="H239" s="28"/>
      <c r="I239" s="27"/>
      <c r="J239" s="28"/>
      <c r="K239" s="7"/>
      <c r="L239" s="87"/>
      <c r="M239" s="27"/>
      <c r="N239" s="28"/>
      <c r="O239" s="27"/>
      <c r="P239" s="87"/>
      <c r="Q239" s="27"/>
      <c r="R239" s="28"/>
    </row>
    <row r="240" spans="1:18">
      <c r="A240" s="27">
        <v>42210</v>
      </c>
      <c r="B240" s="87">
        <v>9.2944026879914201</v>
      </c>
      <c r="C240" s="27"/>
      <c r="D240" s="87"/>
      <c r="E240" s="27"/>
      <c r="F240" s="87"/>
      <c r="G240" s="27"/>
      <c r="H240" s="28"/>
      <c r="I240" s="27"/>
      <c r="J240" s="28"/>
      <c r="K240" s="7"/>
      <c r="L240" s="87"/>
      <c r="M240" s="27"/>
      <c r="N240" s="28"/>
      <c r="O240" s="27"/>
      <c r="P240" s="87"/>
      <c r="Q240" s="27"/>
      <c r="R240" s="28"/>
    </row>
    <row r="241" spans="1:18">
      <c r="A241" s="27">
        <v>42211</v>
      </c>
      <c r="B241" s="87">
        <v>8.7346305692978916</v>
      </c>
      <c r="C241" s="27"/>
      <c r="D241" s="87"/>
      <c r="E241" s="27"/>
      <c r="F241" s="87"/>
      <c r="G241" s="27"/>
      <c r="H241" s="28"/>
      <c r="I241" s="27"/>
      <c r="J241" s="28"/>
      <c r="K241" s="7"/>
      <c r="L241" s="87"/>
      <c r="M241" s="27"/>
      <c r="N241" s="28"/>
      <c r="O241" s="27"/>
      <c r="P241" s="87"/>
      <c r="Q241" s="27"/>
      <c r="R241" s="28"/>
    </row>
    <row r="242" spans="1:18">
      <c r="A242" s="27">
        <v>42212</v>
      </c>
      <c r="B242" s="87">
        <v>8.6652560870731552</v>
      </c>
      <c r="C242" s="27"/>
      <c r="D242" s="87"/>
      <c r="E242" s="27"/>
      <c r="F242" s="87"/>
      <c r="G242" s="27"/>
      <c r="H242" s="28"/>
      <c r="I242" s="27"/>
      <c r="J242" s="28"/>
      <c r="K242" s="7"/>
      <c r="L242" s="87"/>
      <c r="M242" s="27"/>
      <c r="N242" s="28"/>
      <c r="O242" s="27"/>
      <c r="P242" s="87"/>
      <c r="Q242" s="27"/>
      <c r="R242" s="28"/>
    </row>
    <row r="243" spans="1:18">
      <c r="A243" s="27">
        <v>42213</v>
      </c>
      <c r="B243" s="87">
        <v>8.6879482505968326</v>
      </c>
      <c r="C243" s="27"/>
      <c r="D243" s="87"/>
      <c r="E243" s="27"/>
      <c r="F243" s="87"/>
      <c r="G243" s="27"/>
      <c r="H243" s="28"/>
      <c r="I243" s="27"/>
      <c r="J243" s="28"/>
      <c r="K243" s="7"/>
      <c r="L243" s="87"/>
      <c r="M243" s="27"/>
      <c r="N243" s="28"/>
      <c r="O243" s="27"/>
      <c r="P243" s="87"/>
      <c r="Q243" s="27"/>
      <c r="R243" s="28"/>
    </row>
    <row r="244" spans="1:18">
      <c r="A244" s="27">
        <v>42214</v>
      </c>
      <c r="B244" s="87">
        <v>8.7213788224681004</v>
      </c>
      <c r="C244" s="27"/>
      <c r="D244" s="87"/>
      <c r="E244" s="27"/>
      <c r="F244" s="87"/>
      <c r="G244" s="27"/>
      <c r="H244" s="28"/>
      <c r="I244" s="27"/>
      <c r="J244" s="28"/>
      <c r="K244" s="7"/>
      <c r="L244" s="87"/>
      <c r="M244" s="27"/>
      <c r="N244" s="28"/>
      <c r="O244" s="27"/>
      <c r="P244" s="87"/>
      <c r="Q244" s="27"/>
      <c r="R244" s="28"/>
    </row>
    <row r="245" spans="1:18">
      <c r="A245" s="27">
        <v>42215</v>
      </c>
      <c r="B245" s="87">
        <v>8.9379687228665947</v>
      </c>
      <c r="C245" s="27"/>
      <c r="D245" s="87"/>
      <c r="E245" s="27"/>
      <c r="F245" s="87"/>
      <c r="G245" s="27"/>
      <c r="H245" s="28"/>
      <c r="I245" s="27"/>
      <c r="J245" s="28"/>
      <c r="K245" s="7"/>
      <c r="L245" s="87"/>
      <c r="M245" s="27"/>
      <c r="N245" s="28"/>
      <c r="O245" s="27"/>
      <c r="P245" s="87"/>
      <c r="Q245" s="27"/>
      <c r="R245" s="28"/>
    </row>
    <row r="246" spans="1:18">
      <c r="A246" s="27">
        <v>42216</v>
      </c>
      <c r="B246" s="87">
        <v>8.4256999876378291</v>
      </c>
      <c r="C246" s="27"/>
      <c r="D246" s="87"/>
      <c r="E246" s="27"/>
      <c r="F246" s="87"/>
      <c r="G246" s="27"/>
      <c r="H246" s="28"/>
      <c r="I246" s="27"/>
      <c r="J246" s="28"/>
      <c r="K246" s="7"/>
      <c r="L246" s="87"/>
      <c r="M246" s="27"/>
      <c r="N246" s="28"/>
      <c r="O246" s="27"/>
      <c r="P246" s="87"/>
      <c r="Q246" s="27"/>
      <c r="R246" s="28"/>
    </row>
    <row r="247" spans="1:18">
      <c r="A247" s="27">
        <v>42217</v>
      </c>
      <c r="B247" s="87">
        <v>8.2241912700718167</v>
      </c>
      <c r="C247" s="27"/>
      <c r="D247" s="87"/>
      <c r="E247" s="27"/>
      <c r="F247" s="87"/>
      <c r="G247" s="27"/>
      <c r="H247" s="28"/>
      <c r="I247" s="27"/>
      <c r="J247" s="28"/>
      <c r="K247" s="7"/>
      <c r="L247" s="87"/>
      <c r="M247" s="27"/>
      <c r="N247" s="28"/>
      <c r="O247" s="27"/>
      <c r="P247" s="87"/>
      <c r="Q247" s="27"/>
      <c r="R247" s="28"/>
    </row>
    <row r="248" spans="1:18">
      <c r="A248" s="27">
        <v>42218</v>
      </c>
      <c r="B248" s="87">
        <v>8.1833332424130631</v>
      </c>
      <c r="C248" s="27"/>
      <c r="D248" s="87"/>
      <c r="E248" s="27"/>
      <c r="F248" s="87"/>
      <c r="G248" s="27"/>
      <c r="H248" s="28"/>
      <c r="I248" s="27"/>
      <c r="J248" s="28"/>
      <c r="K248" s="7"/>
      <c r="L248" s="87"/>
      <c r="M248" s="27"/>
      <c r="N248" s="28"/>
      <c r="O248" s="27"/>
      <c r="P248" s="87"/>
      <c r="Q248" s="27"/>
      <c r="R248" s="28"/>
    </row>
    <row r="249" spans="1:18">
      <c r="A249" s="27">
        <v>42219</v>
      </c>
      <c r="B249" s="87">
        <v>8.0126483439442584</v>
      </c>
      <c r="C249" s="27"/>
      <c r="D249" s="87"/>
      <c r="E249" s="27"/>
      <c r="F249" s="87"/>
      <c r="G249" s="27"/>
      <c r="H249" s="28"/>
      <c r="I249" s="27"/>
      <c r="J249" s="28"/>
      <c r="K249" s="7"/>
      <c r="L249" s="87"/>
      <c r="M249" s="27"/>
      <c r="N249" s="28"/>
      <c r="O249" s="27"/>
      <c r="P249" s="87"/>
      <c r="Q249" s="27"/>
      <c r="R249" s="28"/>
    </row>
    <row r="250" spans="1:18">
      <c r="A250" s="27">
        <v>42220</v>
      </c>
      <c r="B250" s="87">
        <v>8.0852409286077869</v>
      </c>
      <c r="C250" s="27"/>
      <c r="D250" s="87"/>
      <c r="E250" s="27"/>
      <c r="F250" s="87"/>
      <c r="G250" s="27"/>
      <c r="H250" s="28"/>
      <c r="I250" s="27"/>
      <c r="J250" s="28"/>
      <c r="K250" s="7"/>
      <c r="L250" s="87"/>
      <c r="M250" s="27"/>
      <c r="N250" s="28"/>
      <c r="O250" s="27"/>
      <c r="P250" s="87"/>
      <c r="Q250" s="27"/>
      <c r="R250" s="28"/>
    </row>
    <row r="251" spans="1:18">
      <c r="A251" s="27">
        <v>42221</v>
      </c>
      <c r="B251" s="87">
        <v>7.7139459613225716</v>
      </c>
      <c r="C251" s="27"/>
      <c r="D251" s="87"/>
      <c r="E251" s="27"/>
      <c r="F251" s="87"/>
      <c r="G251" s="27"/>
      <c r="H251" s="28"/>
      <c r="I251" s="27"/>
      <c r="J251" s="28"/>
      <c r="K251" s="7"/>
      <c r="L251" s="87"/>
      <c r="M251" s="27"/>
      <c r="N251" s="28"/>
      <c r="O251" s="27"/>
      <c r="P251" s="87"/>
      <c r="Q251" s="27"/>
      <c r="R251" s="28"/>
    </row>
    <row r="252" spans="1:18">
      <c r="A252" s="27">
        <v>42222</v>
      </c>
      <c r="B252" s="87">
        <v>7.7354617623615933</v>
      </c>
      <c r="C252" s="27"/>
      <c r="D252" s="87"/>
      <c r="E252" s="27"/>
      <c r="F252" s="87"/>
      <c r="G252" s="27"/>
      <c r="H252" s="28"/>
      <c r="I252" s="27"/>
      <c r="J252" s="28"/>
      <c r="K252" s="7"/>
      <c r="L252" s="87"/>
      <c r="M252" s="27"/>
      <c r="N252" s="28"/>
      <c r="O252" s="27"/>
      <c r="P252" s="87"/>
      <c r="Q252" s="27"/>
      <c r="R252" s="28"/>
    </row>
    <row r="253" spans="1:18">
      <c r="A253" s="27">
        <v>42223</v>
      </c>
      <c r="B253" s="87">
        <v>7.3509915966540937</v>
      </c>
      <c r="C253" s="27"/>
      <c r="D253" s="87"/>
      <c r="E253" s="27"/>
      <c r="F253" s="87"/>
      <c r="G253" s="27"/>
      <c r="H253" s="28"/>
      <c r="I253" s="27"/>
      <c r="J253" s="28"/>
      <c r="K253" s="7"/>
      <c r="L253" s="87"/>
      <c r="M253" s="27"/>
      <c r="N253" s="28"/>
      <c r="O253" s="27"/>
      <c r="P253" s="87"/>
      <c r="Q253" s="27"/>
      <c r="R253" s="28"/>
    </row>
    <row r="254" spans="1:18">
      <c r="A254" s="27">
        <v>42224</v>
      </c>
      <c r="B254" s="87">
        <v>7.7680747655179259</v>
      </c>
      <c r="C254" s="27"/>
      <c r="D254" s="87"/>
      <c r="E254" s="27"/>
      <c r="F254" s="87"/>
      <c r="G254" s="27"/>
      <c r="H254" s="28"/>
      <c r="I254" s="27"/>
      <c r="J254" s="28"/>
      <c r="K254" s="7"/>
      <c r="L254" s="87"/>
      <c r="M254" s="27"/>
      <c r="N254" s="28"/>
      <c r="O254" s="27"/>
      <c r="P254" s="87"/>
      <c r="Q254" s="27"/>
      <c r="R254" s="28"/>
    </row>
    <row r="255" spans="1:18">
      <c r="A255" s="27">
        <v>42225</v>
      </c>
      <c r="B255" s="87">
        <v>8.3345019904028472</v>
      </c>
      <c r="C255" s="27"/>
      <c r="D255" s="87"/>
      <c r="E255" s="27"/>
      <c r="F255" s="87"/>
      <c r="G255" s="27"/>
      <c r="H255" s="28"/>
      <c r="I255" s="27"/>
      <c r="J255" s="28"/>
      <c r="K255" s="7"/>
      <c r="L255" s="87"/>
      <c r="M255" s="27"/>
      <c r="N255" s="28"/>
      <c r="O255" s="27"/>
      <c r="P255" s="87"/>
      <c r="Q255" s="27"/>
      <c r="R255" s="28"/>
    </row>
    <row r="256" spans="1:18">
      <c r="A256" s="27">
        <v>42226</v>
      </c>
      <c r="B256" s="87">
        <v>8.4396089494945361</v>
      </c>
      <c r="C256" s="27"/>
      <c r="D256" s="87"/>
      <c r="E256" s="27"/>
      <c r="F256" s="87"/>
      <c r="G256" s="27"/>
      <c r="H256" s="28"/>
      <c r="I256" s="27"/>
      <c r="J256" s="28"/>
      <c r="K256" s="7"/>
      <c r="L256" s="87"/>
      <c r="M256" s="27"/>
      <c r="N256" s="28"/>
      <c r="O256" s="27"/>
      <c r="P256" s="87"/>
      <c r="Q256" s="27"/>
      <c r="R256" s="28"/>
    </row>
    <row r="257" spans="1:18">
      <c r="A257" s="27">
        <v>42227</v>
      </c>
      <c r="B257" s="87">
        <v>7.7001998623973922</v>
      </c>
      <c r="C257" s="27"/>
      <c r="D257" s="87"/>
      <c r="E257" s="27"/>
      <c r="F257" s="87"/>
      <c r="G257" s="27"/>
      <c r="H257" s="28"/>
      <c r="I257" s="27"/>
      <c r="J257" s="28"/>
      <c r="K257" s="7"/>
      <c r="L257" s="87"/>
      <c r="M257" s="27"/>
      <c r="N257" s="28"/>
      <c r="O257" s="27"/>
      <c r="P257" s="87"/>
      <c r="Q257" s="27"/>
      <c r="R257" s="28"/>
    </row>
    <row r="258" spans="1:18">
      <c r="A258" s="27">
        <v>42228</v>
      </c>
      <c r="B258" s="87">
        <v>6.8797597788461156</v>
      </c>
      <c r="C258" s="27"/>
      <c r="D258" s="87"/>
      <c r="E258" s="27"/>
      <c r="F258" s="87"/>
      <c r="G258" s="27"/>
      <c r="H258" s="28"/>
      <c r="I258" s="27"/>
      <c r="J258" s="28"/>
      <c r="K258" s="7"/>
      <c r="L258" s="87"/>
      <c r="M258" s="27"/>
      <c r="N258" s="28"/>
      <c r="O258" s="27"/>
      <c r="P258" s="87"/>
      <c r="Q258" s="27"/>
      <c r="R258" s="28"/>
    </row>
    <row r="259" spans="1:18">
      <c r="A259" s="27">
        <v>42229</v>
      </c>
      <c r="B259" s="87">
        <v>7.497433387495418</v>
      </c>
      <c r="C259" s="27"/>
      <c r="D259" s="87"/>
      <c r="E259" s="27"/>
      <c r="F259" s="87"/>
      <c r="G259" s="27"/>
      <c r="H259" s="28"/>
      <c r="I259" s="27"/>
      <c r="J259" s="28"/>
      <c r="K259" s="7"/>
      <c r="L259" s="87"/>
      <c r="M259" s="27"/>
      <c r="N259" s="28"/>
      <c r="O259" s="27"/>
      <c r="P259" s="87"/>
      <c r="Q259" s="27"/>
      <c r="R259" s="28"/>
    </row>
    <row r="260" spans="1:18">
      <c r="A260" s="27">
        <v>42230</v>
      </c>
      <c r="B260" s="87">
        <v>8.9798836209349968</v>
      </c>
      <c r="C260" s="27"/>
      <c r="D260" s="87"/>
      <c r="E260" s="27"/>
      <c r="F260" s="87"/>
      <c r="G260" s="27"/>
      <c r="H260" s="28"/>
      <c r="I260" s="27"/>
      <c r="J260" s="28"/>
      <c r="K260" s="7"/>
      <c r="L260" s="87"/>
      <c r="M260" s="27"/>
      <c r="N260" s="28"/>
      <c r="O260" s="27"/>
      <c r="P260" s="87"/>
      <c r="Q260" s="27"/>
      <c r="R260" s="28"/>
    </row>
    <row r="261" spans="1:18">
      <c r="A261" s="27">
        <v>42231</v>
      </c>
      <c r="B261" s="87">
        <v>9.0160997395160862</v>
      </c>
      <c r="C261" s="27"/>
      <c r="D261" s="87"/>
      <c r="E261" s="27"/>
      <c r="F261" s="87"/>
      <c r="G261" s="27"/>
      <c r="H261" s="28"/>
      <c r="I261" s="27"/>
      <c r="J261" s="28"/>
      <c r="K261" s="7"/>
      <c r="L261" s="87"/>
      <c r="M261" s="27"/>
      <c r="N261" s="28"/>
      <c r="O261" s="27"/>
      <c r="P261" s="87"/>
      <c r="Q261" s="27"/>
      <c r="R261" s="28"/>
    </row>
    <row r="262" spans="1:18">
      <c r="A262" s="27">
        <v>42232</v>
      </c>
      <c r="B262" s="87">
        <v>8.7373396951090143</v>
      </c>
      <c r="C262" s="27"/>
      <c r="D262" s="87"/>
      <c r="E262" s="27"/>
      <c r="F262" s="87"/>
      <c r="G262" s="27"/>
      <c r="H262" s="28"/>
      <c r="I262" s="27"/>
      <c r="J262" s="28"/>
      <c r="K262" s="7"/>
      <c r="L262" s="87"/>
      <c r="M262" s="27"/>
      <c r="N262" s="28"/>
      <c r="O262" s="27"/>
      <c r="P262" s="87"/>
      <c r="Q262" s="27"/>
      <c r="R262" s="28"/>
    </row>
    <row r="263" spans="1:18">
      <c r="A263" s="27">
        <v>42233</v>
      </c>
      <c r="B263" s="87">
        <v>8.5459115718560668</v>
      </c>
      <c r="C263" s="27"/>
      <c r="D263" s="87"/>
      <c r="E263" s="27"/>
      <c r="F263" s="87"/>
      <c r="G263" s="27"/>
      <c r="H263" s="28"/>
      <c r="I263" s="27"/>
      <c r="J263" s="28"/>
      <c r="K263" s="7"/>
      <c r="L263" s="87"/>
      <c r="M263" s="27"/>
      <c r="N263" s="28"/>
      <c r="O263" s="27"/>
      <c r="P263" s="87"/>
      <c r="Q263" s="27"/>
      <c r="R263" s="28"/>
    </row>
    <row r="264" spans="1:18">
      <c r="A264" s="27">
        <v>42234</v>
      </c>
      <c r="B264" s="87">
        <v>8.8097329106338638</v>
      </c>
      <c r="C264" s="27"/>
      <c r="D264" s="87"/>
      <c r="E264" s="27"/>
      <c r="F264" s="87"/>
      <c r="G264" s="27"/>
      <c r="H264" s="28"/>
      <c r="I264" s="27"/>
      <c r="J264" s="28"/>
      <c r="K264" s="7"/>
      <c r="L264" s="87"/>
      <c r="M264" s="27"/>
      <c r="N264" s="28"/>
      <c r="O264" s="27"/>
      <c r="P264" s="87"/>
      <c r="Q264" s="27"/>
      <c r="R264" s="28"/>
    </row>
    <row r="265" spans="1:18">
      <c r="A265" s="27">
        <v>42235</v>
      </c>
      <c r="B265" s="87">
        <v>8.598369202807346</v>
      </c>
      <c r="C265" s="27"/>
      <c r="D265" s="87"/>
      <c r="E265" s="27"/>
      <c r="F265" s="87"/>
      <c r="G265" s="27"/>
      <c r="H265" s="28"/>
      <c r="I265" s="27"/>
      <c r="J265" s="28"/>
      <c r="K265" s="7"/>
      <c r="L265" s="87"/>
      <c r="M265" s="27"/>
      <c r="N265" s="28"/>
      <c r="O265" s="27"/>
      <c r="P265" s="87"/>
      <c r="Q265" s="27"/>
      <c r="R265" s="28"/>
    </row>
    <row r="266" spans="1:18">
      <c r="A266" s="27">
        <v>42236</v>
      </c>
      <c r="B266" s="87">
        <v>7.5190099461457258</v>
      </c>
      <c r="C266" s="27"/>
      <c r="D266" s="87"/>
      <c r="E266" s="27"/>
      <c r="F266" s="87"/>
      <c r="G266" s="27"/>
      <c r="H266" s="28"/>
      <c r="I266" s="27"/>
      <c r="J266" s="28"/>
      <c r="K266" s="7"/>
      <c r="L266" s="87"/>
      <c r="M266" s="27"/>
      <c r="N266" s="28"/>
      <c r="O266" s="27"/>
      <c r="P266" s="87"/>
      <c r="Q266" s="27"/>
      <c r="R266" s="28"/>
    </row>
    <row r="267" spans="1:18">
      <c r="A267" s="27">
        <v>42237</v>
      </c>
      <c r="B267" s="87">
        <v>7.280315622145074</v>
      </c>
      <c r="C267" s="27"/>
      <c r="D267" s="87"/>
      <c r="E267" s="27"/>
      <c r="F267" s="87"/>
      <c r="G267" s="27"/>
      <c r="H267" s="28"/>
      <c r="I267" s="27"/>
      <c r="J267" s="28"/>
      <c r="K267" s="7"/>
      <c r="L267" s="87"/>
      <c r="M267" s="27"/>
      <c r="N267" s="28"/>
      <c r="O267" s="27"/>
      <c r="P267" s="87"/>
      <c r="Q267" s="27"/>
      <c r="R267" s="28"/>
    </row>
    <row r="268" spans="1:18">
      <c r="A268" s="27">
        <v>42238</v>
      </c>
      <c r="B268" s="87">
        <v>7.7336850071451968</v>
      </c>
      <c r="C268" s="27"/>
      <c r="D268" s="87"/>
      <c r="E268" s="27"/>
      <c r="F268" s="87"/>
      <c r="G268" s="27"/>
      <c r="H268" s="28"/>
      <c r="I268" s="27"/>
      <c r="J268" s="28"/>
      <c r="K268" s="7"/>
      <c r="L268" s="87"/>
      <c r="M268" s="27"/>
      <c r="N268" s="28"/>
      <c r="O268" s="27"/>
      <c r="P268" s="87"/>
      <c r="Q268" s="27"/>
      <c r="R268" s="28"/>
    </row>
    <row r="269" spans="1:18">
      <c r="A269" s="27">
        <v>42239</v>
      </c>
      <c r="B269" s="87">
        <v>7.2877099755047521</v>
      </c>
      <c r="C269" s="27"/>
      <c r="D269" s="87"/>
      <c r="E269" s="27"/>
      <c r="F269" s="87"/>
      <c r="G269" s="27"/>
      <c r="H269" s="28"/>
      <c r="I269" s="27"/>
      <c r="J269" s="28"/>
      <c r="K269" s="7"/>
      <c r="L269" s="87"/>
      <c r="M269" s="27"/>
      <c r="N269" s="28"/>
      <c r="O269" s="27"/>
      <c r="P269" s="87"/>
      <c r="Q269" s="27"/>
      <c r="R269" s="28"/>
    </row>
    <row r="270" spans="1:18">
      <c r="A270" s="27">
        <v>42240</v>
      </c>
      <c r="B270" s="87">
        <v>6.8399933072603849</v>
      </c>
      <c r="C270" s="27"/>
      <c r="D270" s="87"/>
      <c r="E270" s="27"/>
      <c r="F270" s="87"/>
      <c r="G270" s="27"/>
      <c r="H270" s="28"/>
      <c r="I270" s="27"/>
      <c r="J270" s="28"/>
      <c r="K270" s="7"/>
      <c r="L270" s="87"/>
      <c r="M270" s="27"/>
      <c r="N270" s="28"/>
      <c r="O270" s="27"/>
      <c r="P270" s="87"/>
      <c r="Q270" s="27"/>
      <c r="R270" s="28"/>
    </row>
    <row r="271" spans="1:18">
      <c r="A271" s="27">
        <v>42241</v>
      </c>
      <c r="B271" s="87">
        <v>7.2177841737769519</v>
      </c>
      <c r="C271" s="27"/>
      <c r="D271" s="87"/>
      <c r="E271" s="27"/>
      <c r="F271" s="87"/>
      <c r="G271" s="27"/>
      <c r="H271" s="28"/>
      <c r="I271" s="27"/>
      <c r="J271" s="28"/>
      <c r="K271" s="7"/>
      <c r="L271" s="87"/>
      <c r="M271" s="27"/>
      <c r="N271" s="28"/>
      <c r="O271" s="27"/>
      <c r="P271" s="87"/>
      <c r="Q271" s="27"/>
      <c r="R271" s="28"/>
    </row>
    <row r="272" spans="1:18">
      <c r="A272" s="27">
        <v>42242</v>
      </c>
      <c r="B272" s="87">
        <v>7.1793498917066287</v>
      </c>
      <c r="C272" s="27"/>
      <c r="D272" s="87"/>
      <c r="E272" s="27"/>
      <c r="F272" s="87"/>
      <c r="G272" s="27"/>
      <c r="H272" s="28"/>
      <c r="I272" s="27"/>
      <c r="J272" s="28"/>
      <c r="K272" s="7"/>
      <c r="L272" s="87"/>
      <c r="M272" s="27"/>
      <c r="N272" s="28"/>
      <c r="O272" s="27"/>
      <c r="P272" s="87"/>
      <c r="Q272" s="27"/>
      <c r="R272" s="28"/>
    </row>
    <row r="273" spans="1:18">
      <c r="A273" s="27">
        <v>42243</v>
      </c>
      <c r="B273" s="87">
        <v>7.1876217611002193</v>
      </c>
      <c r="C273" s="27"/>
      <c r="D273" s="87"/>
      <c r="E273" s="27"/>
      <c r="F273" s="87"/>
      <c r="G273" s="27"/>
      <c r="H273" s="28"/>
      <c r="I273" s="27"/>
      <c r="J273" s="28"/>
      <c r="K273" s="7"/>
      <c r="L273" s="87"/>
      <c r="M273" s="27"/>
      <c r="N273" s="28"/>
      <c r="O273" s="27"/>
      <c r="P273" s="87"/>
      <c r="Q273" s="27"/>
      <c r="R273" s="28"/>
    </row>
    <row r="274" spans="1:18">
      <c r="A274" s="27">
        <v>42244</v>
      </c>
      <c r="B274" s="87">
        <v>7.219832610974759</v>
      </c>
      <c r="C274" s="27"/>
      <c r="D274" s="87"/>
      <c r="E274" s="27"/>
      <c r="F274" s="87"/>
      <c r="G274" s="27"/>
      <c r="H274" s="28"/>
      <c r="I274" s="27"/>
      <c r="J274" s="28"/>
      <c r="K274" s="7"/>
      <c r="L274" s="87"/>
      <c r="M274" s="27"/>
      <c r="N274" s="28"/>
      <c r="O274" s="27"/>
      <c r="P274" s="87"/>
      <c r="Q274" s="27"/>
      <c r="R274" s="28"/>
    </row>
    <row r="275" spans="1:18">
      <c r="A275" s="27">
        <v>42245</v>
      </c>
      <c r="B275" s="87">
        <v>7.2594610367476315</v>
      </c>
      <c r="C275" s="27"/>
      <c r="D275" s="87"/>
      <c r="E275" s="27"/>
      <c r="F275" s="87"/>
      <c r="G275" s="27"/>
      <c r="H275" s="28"/>
      <c r="I275" s="27"/>
      <c r="J275" s="28"/>
      <c r="K275" s="7"/>
      <c r="L275" s="87"/>
      <c r="M275" s="27"/>
      <c r="N275" s="28"/>
      <c r="O275" s="27"/>
      <c r="P275" s="87"/>
      <c r="Q275" s="27"/>
      <c r="R275" s="28"/>
    </row>
    <row r="276" spans="1:18">
      <c r="A276" s="27">
        <v>42246</v>
      </c>
      <c r="B276" s="87">
        <v>7.245424085527719</v>
      </c>
      <c r="C276" s="27"/>
      <c r="D276" s="87"/>
      <c r="E276" s="27"/>
      <c r="F276" s="87"/>
      <c r="G276" s="27"/>
      <c r="H276" s="28"/>
      <c r="I276" s="27"/>
      <c r="J276" s="28"/>
      <c r="K276" s="7"/>
      <c r="L276" s="87"/>
      <c r="M276" s="27"/>
      <c r="N276" s="28"/>
      <c r="O276" s="27"/>
      <c r="P276" s="87"/>
      <c r="Q276" s="27"/>
      <c r="R276" s="28"/>
    </row>
    <row r="277" spans="1:18">
      <c r="A277" s="27">
        <v>42247</v>
      </c>
      <c r="B277" s="87">
        <v>7.6344571838963748</v>
      </c>
      <c r="C277" s="27"/>
      <c r="D277" s="87"/>
      <c r="E277" s="27"/>
      <c r="F277" s="87"/>
      <c r="G277" s="27"/>
      <c r="H277" s="28"/>
      <c r="I277" s="27"/>
      <c r="J277" s="28"/>
      <c r="K277" s="7"/>
      <c r="L277" s="87"/>
      <c r="M277" s="27"/>
      <c r="N277" s="28"/>
      <c r="O277" s="27"/>
      <c r="P277" s="87"/>
      <c r="Q277" s="27"/>
      <c r="R277" s="28"/>
    </row>
    <row r="278" spans="1:18">
      <c r="A278" s="27">
        <v>42248</v>
      </c>
      <c r="B278" s="87">
        <v>7.6962732909006224</v>
      </c>
      <c r="C278" s="27"/>
      <c r="D278" s="87"/>
      <c r="E278" s="27"/>
      <c r="F278" s="87"/>
      <c r="G278" s="27"/>
      <c r="H278" s="28"/>
      <c r="I278" s="27"/>
      <c r="J278" s="28"/>
      <c r="K278" s="7"/>
      <c r="L278" s="87"/>
      <c r="M278" s="27"/>
      <c r="N278" s="28"/>
      <c r="O278" s="27"/>
      <c r="P278" s="87"/>
      <c r="Q278" s="27"/>
      <c r="R278" s="28"/>
    </row>
    <row r="279" spans="1:18">
      <c r="A279" s="27">
        <v>42249</v>
      </c>
      <c r="B279" s="87">
        <v>8.0269484240243028</v>
      </c>
      <c r="C279" s="27"/>
      <c r="D279" s="87"/>
      <c r="E279" s="27"/>
      <c r="F279" s="87"/>
      <c r="G279" s="27"/>
      <c r="H279" s="28"/>
      <c r="I279" s="27"/>
      <c r="J279" s="28"/>
      <c r="K279" s="7"/>
      <c r="L279" s="87"/>
      <c r="M279" s="27"/>
      <c r="N279" s="28"/>
      <c r="O279" s="27"/>
      <c r="P279" s="87"/>
      <c r="Q279" s="27"/>
      <c r="R279" s="28"/>
    </row>
    <row r="280" spans="1:18">
      <c r="A280" s="27">
        <v>42250</v>
      </c>
      <c r="B280" s="87">
        <v>8.0795723037662626</v>
      </c>
      <c r="C280" s="27"/>
      <c r="D280" s="87"/>
      <c r="E280" s="27"/>
      <c r="F280" s="87"/>
      <c r="G280" s="27"/>
      <c r="H280" s="28"/>
      <c r="I280" s="27"/>
      <c r="J280" s="28"/>
      <c r="K280" s="7"/>
      <c r="L280" s="87"/>
      <c r="M280" s="27"/>
      <c r="N280" s="28"/>
      <c r="O280" s="27"/>
      <c r="P280" s="87"/>
      <c r="Q280" s="27"/>
      <c r="R280" s="28"/>
    </row>
    <row r="281" spans="1:18">
      <c r="A281" s="27">
        <v>42251</v>
      </c>
      <c r="B281" s="87">
        <v>7.5837991465195413</v>
      </c>
      <c r="C281" s="27"/>
      <c r="D281" s="87"/>
      <c r="E281" s="27"/>
      <c r="F281" s="87"/>
      <c r="G281" s="27"/>
      <c r="H281" s="28"/>
      <c r="I281" s="27"/>
      <c r="J281" s="28"/>
      <c r="K281" s="7"/>
      <c r="L281" s="87"/>
      <c r="M281" s="27"/>
      <c r="N281" s="28"/>
      <c r="O281" s="27"/>
      <c r="P281" s="87"/>
      <c r="Q281" s="27"/>
      <c r="R281" s="28"/>
    </row>
    <row r="282" spans="1:18">
      <c r="A282" s="27">
        <v>42252</v>
      </c>
      <c r="B282" s="87">
        <v>8.0453390795694268</v>
      </c>
      <c r="C282" s="27"/>
      <c r="D282" s="87"/>
      <c r="E282" s="27"/>
      <c r="F282" s="87"/>
      <c r="G282" s="27"/>
      <c r="H282" s="28"/>
      <c r="I282" s="27"/>
      <c r="J282" s="28"/>
      <c r="K282" s="7"/>
      <c r="L282" s="87"/>
      <c r="M282" s="27"/>
      <c r="N282" s="28"/>
      <c r="O282" s="27"/>
      <c r="P282" s="87"/>
      <c r="Q282" s="27"/>
      <c r="R282" s="28"/>
    </row>
    <row r="283" spans="1:18">
      <c r="A283" s="27">
        <v>42253</v>
      </c>
      <c r="B283" s="87">
        <v>6.5257693075368763</v>
      </c>
      <c r="C283" s="27"/>
      <c r="D283" s="87"/>
      <c r="E283" s="27"/>
      <c r="F283" s="87"/>
      <c r="G283" s="27"/>
      <c r="H283" s="28"/>
      <c r="I283" s="27"/>
      <c r="J283" s="28"/>
      <c r="K283" s="7"/>
      <c r="L283" s="87"/>
      <c r="M283" s="27"/>
      <c r="N283" s="28"/>
      <c r="O283" s="27"/>
      <c r="P283" s="87"/>
      <c r="Q283" s="27"/>
      <c r="R283" s="28"/>
    </row>
    <row r="284" spans="1:18">
      <c r="A284" s="27">
        <v>42254</v>
      </c>
      <c r="B284" s="87">
        <v>6.8357121133004171</v>
      </c>
      <c r="C284" s="27"/>
      <c r="D284" s="87"/>
      <c r="E284" s="27"/>
      <c r="F284" s="87"/>
      <c r="G284" s="27"/>
      <c r="H284" s="28"/>
      <c r="I284" s="27"/>
      <c r="J284" s="28"/>
      <c r="K284" s="7"/>
      <c r="L284" s="87"/>
      <c r="M284" s="27"/>
      <c r="N284" s="28"/>
      <c r="O284" s="27"/>
      <c r="P284" s="87"/>
      <c r="Q284" s="27"/>
      <c r="R284" s="28"/>
    </row>
    <row r="285" spans="1:18">
      <c r="A285" s="27">
        <v>42255</v>
      </c>
      <c r="B285" s="87">
        <v>7.9325532930448697</v>
      </c>
      <c r="C285" s="27"/>
      <c r="D285" s="87"/>
      <c r="E285" s="27"/>
      <c r="F285" s="87"/>
      <c r="G285" s="27"/>
      <c r="H285" s="28"/>
      <c r="I285" s="27"/>
      <c r="J285" s="28"/>
      <c r="K285" s="7"/>
      <c r="L285" s="87"/>
      <c r="M285" s="27"/>
      <c r="N285" s="28"/>
      <c r="O285" s="27"/>
      <c r="P285" s="87"/>
      <c r="Q285" s="27"/>
      <c r="R285" s="28"/>
    </row>
    <row r="286" spans="1:18">
      <c r="A286" s="27">
        <v>42256</v>
      </c>
      <c r="B286" s="87">
        <v>8.2177091959003423</v>
      </c>
      <c r="C286" s="27"/>
      <c r="D286" s="87"/>
      <c r="E286" s="27"/>
      <c r="F286" s="87"/>
      <c r="G286" s="27"/>
      <c r="H286" s="28"/>
      <c r="I286" s="27"/>
      <c r="J286" s="28"/>
      <c r="K286" s="7"/>
      <c r="L286" s="87"/>
      <c r="M286" s="27"/>
      <c r="N286" s="28"/>
      <c r="O286" s="27"/>
      <c r="P286" s="87"/>
      <c r="Q286" s="27"/>
      <c r="R286" s="28"/>
    </row>
    <row r="287" spans="1:18">
      <c r="A287" s="27">
        <v>42257</v>
      </c>
      <c r="B287" s="87">
        <v>7.9797886302730987</v>
      </c>
      <c r="C287" s="27"/>
      <c r="D287" s="87"/>
      <c r="E287" s="27"/>
      <c r="F287" s="87"/>
      <c r="G287" s="27"/>
      <c r="H287" s="28"/>
      <c r="I287" s="27"/>
      <c r="J287" s="28"/>
      <c r="K287" s="7"/>
      <c r="L287" s="87"/>
      <c r="M287" s="27"/>
      <c r="N287" s="28"/>
      <c r="O287" s="27"/>
      <c r="P287" s="87"/>
      <c r="Q287" s="27"/>
      <c r="R287" s="28"/>
    </row>
    <row r="288" spans="1:18">
      <c r="A288" s="27">
        <v>42258</v>
      </c>
      <c r="B288" s="87">
        <v>7.3210698060731056</v>
      </c>
      <c r="C288" s="27"/>
      <c r="D288" s="87"/>
      <c r="E288" s="27"/>
      <c r="F288" s="87"/>
      <c r="G288" s="27"/>
      <c r="H288" s="28"/>
      <c r="I288" s="27"/>
      <c r="J288" s="28"/>
      <c r="K288" s="7"/>
      <c r="L288" s="87"/>
      <c r="M288" s="27"/>
      <c r="N288" s="28"/>
      <c r="O288" s="27"/>
      <c r="P288" s="87"/>
      <c r="Q288" s="27"/>
      <c r="R288" s="28"/>
    </row>
    <row r="289" spans="1:18">
      <c r="A289" s="27">
        <v>42259</v>
      </c>
      <c r="B289" s="87">
        <v>7.5352128376737015</v>
      </c>
      <c r="C289" s="27"/>
      <c r="D289" s="87"/>
      <c r="E289" s="27"/>
      <c r="F289" s="87"/>
      <c r="G289" s="27"/>
      <c r="H289" s="28"/>
      <c r="I289" s="27"/>
      <c r="J289" s="28"/>
      <c r="K289" s="7"/>
      <c r="L289" s="87"/>
      <c r="M289" s="27"/>
      <c r="N289" s="28"/>
      <c r="O289" s="27"/>
      <c r="P289" s="87"/>
      <c r="Q289" s="27"/>
      <c r="R289" s="28"/>
    </row>
    <row r="290" spans="1:18">
      <c r="A290" s="27">
        <v>42260</v>
      </c>
      <c r="B290" s="87">
        <v>7.7242821897252556</v>
      </c>
      <c r="C290" s="27"/>
      <c r="D290" s="87"/>
      <c r="E290" s="27"/>
      <c r="F290" s="87"/>
      <c r="G290" s="27"/>
      <c r="H290" s="28"/>
      <c r="I290" s="27"/>
      <c r="J290" s="28"/>
      <c r="K290" s="7"/>
      <c r="L290" s="87"/>
      <c r="M290" s="27"/>
      <c r="N290" s="28"/>
      <c r="O290" s="27"/>
      <c r="P290" s="87"/>
      <c r="Q290" s="27"/>
      <c r="R290" s="28"/>
    </row>
    <row r="291" spans="1:18">
      <c r="A291" s="27">
        <v>42261</v>
      </c>
      <c r="B291" s="87">
        <v>7.8355283038042529</v>
      </c>
      <c r="C291" s="27"/>
      <c r="D291" s="87"/>
      <c r="E291" s="27"/>
      <c r="F291" s="87"/>
      <c r="G291" s="27"/>
      <c r="H291" s="28"/>
      <c r="I291" s="27"/>
      <c r="J291" s="28"/>
      <c r="K291" s="7"/>
      <c r="L291" s="87"/>
      <c r="M291" s="27"/>
      <c r="N291" s="28"/>
      <c r="O291" s="27"/>
      <c r="P291" s="87"/>
      <c r="Q291" s="27"/>
      <c r="R291" s="28"/>
    </row>
    <row r="292" spans="1:18">
      <c r="A292" s="27">
        <v>42262</v>
      </c>
      <c r="B292" s="87">
        <v>8.0792446832027718</v>
      </c>
      <c r="C292" s="27"/>
      <c r="D292" s="87"/>
      <c r="E292" s="27"/>
      <c r="F292" s="87"/>
      <c r="G292" s="27"/>
      <c r="H292" s="28"/>
      <c r="I292" s="27"/>
      <c r="J292" s="28"/>
      <c r="K292" s="7"/>
      <c r="L292" s="87"/>
      <c r="M292" s="27"/>
      <c r="N292" s="28"/>
      <c r="O292" s="27"/>
      <c r="P292" s="87"/>
      <c r="Q292" s="27"/>
      <c r="R292" s="28"/>
    </row>
    <row r="293" spans="1:18">
      <c r="A293" s="27">
        <v>42263</v>
      </c>
      <c r="B293" s="87">
        <v>8.18047000408502</v>
      </c>
      <c r="C293" s="27"/>
      <c r="D293" s="87"/>
      <c r="E293" s="27"/>
      <c r="F293" s="87"/>
      <c r="G293" s="27"/>
      <c r="H293" s="28"/>
      <c r="I293" s="27"/>
      <c r="J293" s="28"/>
      <c r="K293" s="7"/>
      <c r="L293" s="87"/>
      <c r="M293" s="27"/>
      <c r="N293" s="28"/>
      <c r="O293" s="27"/>
      <c r="P293" s="87"/>
      <c r="Q293" s="27"/>
      <c r="R293" s="28"/>
    </row>
    <row r="294" spans="1:18">
      <c r="A294" s="27">
        <v>42264</v>
      </c>
      <c r="B294" s="87">
        <v>7.8946205397692699</v>
      </c>
      <c r="C294" s="27"/>
      <c r="D294" s="87"/>
      <c r="E294" s="27"/>
      <c r="F294" s="87"/>
      <c r="G294" s="27"/>
      <c r="H294" s="28"/>
      <c r="I294" s="27"/>
      <c r="J294" s="28"/>
      <c r="K294" s="7"/>
      <c r="L294" s="87"/>
      <c r="M294" s="27"/>
      <c r="N294" s="28"/>
      <c r="O294" s="27"/>
      <c r="P294" s="87"/>
      <c r="Q294" s="27"/>
      <c r="R294" s="28"/>
    </row>
    <row r="295" spans="1:18">
      <c r="A295" s="27">
        <v>42265</v>
      </c>
      <c r="B295" s="87">
        <v>7.6170034304086816</v>
      </c>
      <c r="C295" s="27"/>
      <c r="D295" s="87"/>
      <c r="E295" s="27"/>
      <c r="F295" s="87"/>
      <c r="G295" s="27"/>
      <c r="H295" s="28"/>
      <c r="I295" s="27"/>
      <c r="J295" s="28"/>
      <c r="K295" s="7"/>
      <c r="L295" s="87"/>
      <c r="M295" s="27"/>
      <c r="N295" s="28"/>
      <c r="O295" s="27"/>
      <c r="P295" s="87"/>
      <c r="Q295" s="27"/>
      <c r="R295" s="28"/>
    </row>
    <row r="296" spans="1:18">
      <c r="A296" s="27">
        <v>42266</v>
      </c>
      <c r="B296" s="87">
        <v>7.4359278597329626</v>
      </c>
      <c r="C296" s="27"/>
      <c r="D296" s="87"/>
      <c r="E296" s="27"/>
      <c r="F296" s="87"/>
      <c r="G296" s="27"/>
      <c r="H296" s="28"/>
      <c r="I296" s="27"/>
      <c r="J296" s="28"/>
      <c r="K296" s="7"/>
      <c r="L296" s="87"/>
      <c r="M296" s="27"/>
      <c r="N296" s="28"/>
      <c r="O296" s="27"/>
      <c r="P296" s="87"/>
      <c r="Q296" s="27"/>
      <c r="R296" s="28"/>
    </row>
    <row r="297" spans="1:18">
      <c r="A297" s="27">
        <v>42267</v>
      </c>
      <c r="B297" s="87">
        <v>7.2952228945849376</v>
      </c>
      <c r="C297" s="27"/>
      <c r="D297" s="87"/>
      <c r="E297" s="27"/>
      <c r="F297" s="87"/>
      <c r="G297" s="27"/>
      <c r="H297" s="28"/>
      <c r="I297" s="27"/>
      <c r="J297" s="28"/>
      <c r="K297" s="7"/>
      <c r="L297" s="87"/>
      <c r="M297" s="27"/>
      <c r="N297" s="28"/>
      <c r="O297" s="27"/>
      <c r="P297" s="87"/>
      <c r="Q297" s="27"/>
      <c r="R297" s="28"/>
    </row>
    <row r="298" spans="1:18">
      <c r="A298" s="27">
        <v>42268</v>
      </c>
      <c r="B298" s="87">
        <v>7.1751201899698609</v>
      </c>
      <c r="C298" s="27"/>
      <c r="D298" s="87"/>
      <c r="E298" s="27"/>
      <c r="F298" s="87"/>
      <c r="G298" s="27"/>
      <c r="H298" s="28"/>
      <c r="I298" s="27"/>
      <c r="J298" s="28"/>
      <c r="K298" s="7"/>
      <c r="L298" s="87"/>
      <c r="M298" s="27"/>
      <c r="N298" s="28"/>
      <c r="O298" s="27"/>
      <c r="P298" s="87"/>
      <c r="Q298" s="27"/>
      <c r="R298" s="28"/>
    </row>
    <row r="299" spans="1:18">
      <c r="A299" s="27">
        <v>42269</v>
      </c>
      <c r="B299" s="87">
        <v>7.2711935048968934</v>
      </c>
      <c r="C299" s="27"/>
      <c r="D299" s="87"/>
      <c r="E299" s="27"/>
      <c r="F299" s="87"/>
      <c r="G299" s="27"/>
      <c r="H299" s="28"/>
      <c r="I299" s="27"/>
      <c r="J299" s="28"/>
      <c r="K299" s="7"/>
      <c r="L299" s="87"/>
      <c r="M299" s="27"/>
      <c r="N299" s="28"/>
      <c r="O299" s="27"/>
      <c r="P299" s="87"/>
      <c r="Q299" s="27"/>
      <c r="R299" s="28"/>
    </row>
    <row r="300" spans="1:18">
      <c r="A300" s="27">
        <v>42270</v>
      </c>
      <c r="B300" s="87">
        <v>8.9248341415051193</v>
      </c>
      <c r="C300" s="27"/>
      <c r="D300" s="87"/>
      <c r="E300" s="27"/>
      <c r="F300" s="87"/>
      <c r="G300" s="27"/>
      <c r="H300" s="28"/>
      <c r="I300" s="27"/>
      <c r="J300" s="28"/>
      <c r="K300" s="7"/>
      <c r="L300" s="87"/>
      <c r="M300" s="27"/>
      <c r="N300" s="28"/>
      <c r="O300" s="27"/>
      <c r="P300" s="87"/>
      <c r="Q300" s="27"/>
      <c r="R300" s="28"/>
    </row>
    <row r="301" spans="1:18">
      <c r="A301" s="27">
        <v>42271</v>
      </c>
      <c r="B301" s="87">
        <v>9.7838359118792741</v>
      </c>
      <c r="C301" s="27"/>
      <c r="D301" s="87"/>
      <c r="E301" s="27"/>
      <c r="F301" s="87"/>
      <c r="G301" s="27"/>
      <c r="H301" s="28"/>
      <c r="I301" s="27"/>
      <c r="J301" s="28"/>
      <c r="K301" s="7"/>
      <c r="L301" s="87"/>
      <c r="M301" s="27"/>
      <c r="N301" s="28"/>
      <c r="O301" s="27"/>
      <c r="P301" s="87"/>
      <c r="Q301" s="27"/>
      <c r="R301" s="28"/>
    </row>
    <row r="302" spans="1:18">
      <c r="A302" s="27">
        <v>42272</v>
      </c>
      <c r="B302" s="87">
        <v>9.9735053863047511</v>
      </c>
      <c r="C302" s="27"/>
      <c r="D302" s="87"/>
      <c r="E302" s="27"/>
      <c r="F302" s="87"/>
      <c r="G302" s="27"/>
      <c r="H302" s="28"/>
      <c r="I302" s="27"/>
      <c r="J302" s="28"/>
      <c r="K302" s="7"/>
      <c r="L302" s="87"/>
      <c r="M302" s="27"/>
      <c r="N302" s="28"/>
      <c r="O302" s="27"/>
      <c r="P302" s="87"/>
      <c r="Q302" s="27"/>
      <c r="R302" s="28"/>
    </row>
    <row r="303" spans="1:18">
      <c r="A303" s="27">
        <v>42273</v>
      </c>
      <c r="B303" s="87">
        <v>10.25619953783734</v>
      </c>
      <c r="C303" s="27"/>
      <c r="D303" s="87"/>
      <c r="E303" s="27"/>
      <c r="F303" s="87"/>
      <c r="G303" s="27"/>
      <c r="H303" s="28"/>
      <c r="I303" s="27"/>
      <c r="J303" s="28"/>
      <c r="K303" s="7"/>
      <c r="L303" s="87"/>
      <c r="M303" s="27"/>
      <c r="N303" s="28"/>
      <c r="O303" s="27"/>
      <c r="P303" s="87"/>
      <c r="Q303" s="27"/>
      <c r="R303" s="28"/>
    </row>
    <row r="304" spans="1:18">
      <c r="A304" s="27">
        <v>42274</v>
      </c>
      <c r="B304" s="87">
        <v>9.9194718738994627</v>
      </c>
      <c r="C304" s="27"/>
      <c r="D304" s="87"/>
      <c r="E304" s="27"/>
      <c r="F304" s="87"/>
      <c r="G304" s="27"/>
      <c r="H304" s="28"/>
      <c r="I304" s="27"/>
      <c r="J304" s="28"/>
      <c r="K304" s="7"/>
      <c r="L304" s="87"/>
      <c r="M304" s="27"/>
      <c r="N304" s="28"/>
      <c r="O304" s="27"/>
      <c r="P304" s="87"/>
      <c r="Q304" s="27"/>
      <c r="R304" s="28"/>
    </row>
    <row r="305" spans="1:18">
      <c r="A305" s="27">
        <v>42275</v>
      </c>
      <c r="B305" s="87">
        <v>9.849046002601451</v>
      </c>
      <c r="C305" s="27"/>
      <c r="D305" s="87"/>
      <c r="E305" s="27"/>
      <c r="F305" s="87"/>
      <c r="G305" s="27"/>
      <c r="H305" s="28"/>
      <c r="I305" s="27"/>
      <c r="J305" s="28"/>
      <c r="K305" s="7"/>
      <c r="L305" s="87"/>
      <c r="M305" s="27"/>
      <c r="N305" s="28"/>
      <c r="O305" s="27"/>
      <c r="P305" s="87"/>
      <c r="Q305" s="27"/>
      <c r="R305" s="28"/>
    </row>
    <row r="306" spans="1:18">
      <c r="A306" s="27">
        <v>42276</v>
      </c>
      <c r="B306" s="87">
        <v>8.6280119345310453</v>
      </c>
      <c r="C306" s="27"/>
      <c r="D306" s="87"/>
      <c r="E306" s="27"/>
      <c r="F306" s="87"/>
      <c r="G306" s="27"/>
      <c r="H306" s="28"/>
      <c r="I306" s="27"/>
      <c r="J306" s="28"/>
      <c r="K306" s="7"/>
      <c r="L306" s="87"/>
      <c r="M306" s="27"/>
      <c r="N306" s="28"/>
      <c r="O306" s="27"/>
      <c r="P306" s="87"/>
      <c r="Q306" s="27"/>
      <c r="R306" s="28"/>
    </row>
    <row r="307" spans="1:18">
      <c r="A307" s="27">
        <v>42277</v>
      </c>
      <c r="B307" s="87">
        <v>6.7160163140287601</v>
      </c>
      <c r="C307" s="27"/>
      <c r="D307" s="87"/>
      <c r="E307" s="27"/>
      <c r="F307" s="87"/>
      <c r="G307" s="27"/>
      <c r="H307" s="28"/>
      <c r="I307" s="27"/>
      <c r="J307" s="28"/>
      <c r="K307" s="7"/>
      <c r="L307" s="87"/>
      <c r="M307" s="27"/>
      <c r="N307" s="28"/>
      <c r="O307" s="27"/>
      <c r="P307" s="87"/>
      <c r="Q307" s="27"/>
      <c r="R307" s="28"/>
    </row>
    <row r="308" spans="1:18">
      <c r="A308" s="27">
        <v>42278</v>
      </c>
      <c r="B308" s="87">
        <v>5.8906133448823343</v>
      </c>
      <c r="C308" s="27"/>
      <c r="D308" s="87"/>
      <c r="E308" s="27"/>
      <c r="F308" s="87"/>
      <c r="G308" s="27"/>
      <c r="H308" s="28"/>
      <c r="I308" s="27"/>
      <c r="J308" s="28"/>
      <c r="K308" s="7"/>
      <c r="L308" s="87"/>
      <c r="M308" s="27"/>
      <c r="N308" s="28"/>
      <c r="O308" s="27"/>
      <c r="P308" s="87"/>
      <c r="Q308" s="27"/>
      <c r="R308" s="28"/>
    </row>
    <row r="309" spans="1:18">
      <c r="A309" s="27">
        <v>42279</v>
      </c>
      <c r="B309" s="87">
        <v>0</v>
      </c>
      <c r="C309" s="27"/>
      <c r="D309" s="87"/>
      <c r="E309" s="27"/>
      <c r="F309" s="87"/>
      <c r="G309" s="27"/>
      <c r="H309" s="28"/>
      <c r="I309" s="27"/>
      <c r="J309" s="28"/>
      <c r="K309" s="7"/>
      <c r="L309" s="87"/>
      <c r="M309" s="27"/>
      <c r="N309" s="28"/>
      <c r="O309" s="27"/>
      <c r="P309" s="87"/>
      <c r="Q309" s="27"/>
      <c r="R309" s="28"/>
    </row>
  </sheetData>
  <mergeCells count="18">
    <mergeCell ref="G2:H2"/>
    <mergeCell ref="G3:H3"/>
    <mergeCell ref="I2:J2"/>
    <mergeCell ref="I3:J3"/>
    <mergeCell ref="K2:L2"/>
    <mergeCell ref="K3:L3"/>
    <mergeCell ref="Q2:R2"/>
    <mergeCell ref="Q3:R3"/>
    <mergeCell ref="M2:N2"/>
    <mergeCell ref="M3:N3"/>
    <mergeCell ref="O2:P2"/>
    <mergeCell ref="O3:P3"/>
    <mergeCell ref="A2:B2"/>
    <mergeCell ref="A3:B3"/>
    <mergeCell ref="C2:D2"/>
    <mergeCell ref="C3:D3"/>
    <mergeCell ref="E2:F2"/>
    <mergeCell ref="E3:F3"/>
  </mergeCells>
  <pageMargins left="0.7" right="0.7" top="0.75" bottom="0.75" header="0.3" footer="0.3"/>
  <pageSetup scale="28"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A6FCF-C3C2-46E4-9EED-A554CC2BD1FD}">
  <dimension ref="A1:AS310"/>
  <sheetViews>
    <sheetView showGridLines="0" topLeftCell="V1" zoomScale="70" zoomScaleNormal="70" zoomScaleSheetLayoutView="10" workbookViewId="0">
      <selection activeCell="AL88" sqref="AL88"/>
    </sheetView>
  </sheetViews>
  <sheetFormatPr defaultColWidth="9.109375" defaultRowHeight="14.4"/>
  <cols>
    <col min="1" max="1" width="18" style="2" customWidth="1"/>
    <col min="2" max="3" width="13.33203125" style="2" customWidth="1"/>
    <col min="4" max="4" width="13.33203125" style="17" customWidth="1"/>
    <col min="5" max="5" width="2" style="93" customWidth="1"/>
    <col min="6" max="6" width="18" style="2" customWidth="1"/>
    <col min="7" max="8" width="13.33203125" style="2" customWidth="1"/>
    <col min="9" max="9" width="13.33203125" style="17" customWidth="1"/>
    <col min="10" max="10" width="2" style="93" customWidth="1"/>
    <col min="11" max="11" width="18" style="2" customWidth="1"/>
    <col min="12" max="13" width="13.33203125" style="2" customWidth="1"/>
    <col min="14" max="14" width="13.33203125" style="17" customWidth="1"/>
    <col min="15" max="15" width="2" style="93" customWidth="1"/>
    <col min="16" max="16" width="18" style="84" customWidth="1"/>
    <col min="17" max="18" width="13.33203125" style="84" customWidth="1"/>
    <col min="19" max="19" width="13.33203125" style="17" customWidth="1"/>
    <col min="20" max="20" width="2" style="93" customWidth="1"/>
    <col min="21" max="21" width="18" style="84" customWidth="1"/>
    <col min="22" max="23" width="13.33203125" style="84" customWidth="1"/>
    <col min="24" max="24" width="13.33203125" style="17" customWidth="1"/>
    <col min="25" max="25" width="2" style="93" customWidth="1"/>
    <col min="26" max="26" width="18" style="84" customWidth="1"/>
    <col min="27" max="28" width="13.33203125" style="84" customWidth="1"/>
    <col min="29" max="29" width="13.33203125" style="17" customWidth="1"/>
    <col min="30" max="30" width="2" style="93" customWidth="1"/>
    <col min="31" max="31" width="18" style="84" customWidth="1"/>
    <col min="32" max="33" width="13.33203125" style="84" customWidth="1"/>
    <col min="34" max="34" width="13.33203125" style="17" customWidth="1"/>
    <col min="35" max="35" width="2" style="93" customWidth="1"/>
    <col min="36" max="36" width="18" style="84" customWidth="1"/>
    <col min="37" max="38" width="13.33203125" style="84" customWidth="1"/>
    <col min="39" max="39" width="13.33203125" style="17" customWidth="1"/>
    <col min="40" max="40" width="2" style="93" customWidth="1"/>
    <col min="41" max="41" width="18" style="84" customWidth="1"/>
    <col min="42" max="43" width="13.33203125" style="84" customWidth="1"/>
    <col min="44" max="44" width="13.33203125" style="17" customWidth="1"/>
    <col min="45" max="45" width="2" style="93" customWidth="1"/>
    <col min="46" max="16384" width="9.109375" style="9"/>
  </cols>
  <sheetData>
    <row r="1" spans="1:45" s="81" customFormat="1" ht="27.6">
      <c r="A1" s="251" t="s">
        <v>140</v>
      </c>
      <c r="B1" s="251"/>
      <c r="C1" s="251"/>
      <c r="D1" s="251"/>
      <c r="E1" s="251"/>
      <c r="F1" s="251"/>
      <c r="G1" s="251"/>
      <c r="H1" s="251"/>
      <c r="I1" s="251"/>
      <c r="J1" s="251"/>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row>
    <row r="2" spans="1:45" s="3" customFormat="1" ht="34.5" customHeight="1">
      <c r="A2" s="256" t="s">
        <v>46</v>
      </c>
      <c r="B2" s="256"/>
      <c r="C2" s="256"/>
      <c r="D2" s="256"/>
      <c r="E2" s="90"/>
      <c r="F2" s="256" t="s">
        <v>120</v>
      </c>
      <c r="G2" s="256"/>
      <c r="H2" s="256"/>
      <c r="I2" s="256"/>
      <c r="J2" s="90"/>
      <c r="K2" s="256" t="s">
        <v>131</v>
      </c>
      <c r="L2" s="256"/>
      <c r="M2" s="256"/>
      <c r="N2" s="256"/>
      <c r="O2" s="90"/>
      <c r="P2" s="256" t="s">
        <v>133</v>
      </c>
      <c r="Q2" s="256"/>
      <c r="R2" s="256"/>
      <c r="S2" s="256"/>
      <c r="T2" s="90"/>
      <c r="U2" s="256" t="s">
        <v>134</v>
      </c>
      <c r="V2" s="256"/>
      <c r="W2" s="256"/>
      <c r="X2" s="256"/>
      <c r="Y2" s="90"/>
      <c r="Z2" s="256" t="s">
        <v>135</v>
      </c>
      <c r="AA2" s="256"/>
      <c r="AB2" s="256"/>
      <c r="AC2" s="256"/>
      <c r="AD2" s="90"/>
      <c r="AE2" s="256" t="s">
        <v>136</v>
      </c>
      <c r="AF2" s="256"/>
      <c r="AG2" s="256"/>
      <c r="AH2" s="256"/>
      <c r="AI2" s="90"/>
      <c r="AJ2" s="256" t="s">
        <v>125</v>
      </c>
      <c r="AK2" s="256"/>
      <c r="AL2" s="256"/>
      <c r="AM2" s="256"/>
      <c r="AN2" s="90"/>
      <c r="AO2" s="256" t="s">
        <v>137</v>
      </c>
      <c r="AP2" s="256"/>
      <c r="AQ2" s="256"/>
      <c r="AR2" s="256"/>
      <c r="AS2" s="90"/>
    </row>
    <row r="3" spans="1:45" s="18" customFormat="1">
      <c r="A3" s="257">
        <f>SUM(D5:D310)</f>
        <v>52.325960426999991</v>
      </c>
      <c r="B3" s="257"/>
      <c r="C3" s="257"/>
      <c r="D3" s="257"/>
      <c r="E3" s="91"/>
      <c r="F3" s="257"/>
      <c r="G3" s="257"/>
      <c r="H3" s="257"/>
      <c r="I3" s="257"/>
      <c r="J3" s="91"/>
      <c r="K3" s="257"/>
      <c r="L3" s="257"/>
      <c r="M3" s="257"/>
      <c r="N3" s="257"/>
      <c r="O3" s="91"/>
      <c r="P3" s="257"/>
      <c r="Q3" s="257"/>
      <c r="R3" s="257"/>
      <c r="S3" s="257"/>
      <c r="T3" s="91"/>
      <c r="U3" s="257"/>
      <c r="V3" s="257"/>
      <c r="W3" s="257"/>
      <c r="X3" s="257"/>
      <c r="Y3" s="91"/>
      <c r="Z3" s="257"/>
      <c r="AA3" s="257"/>
      <c r="AB3" s="257"/>
      <c r="AC3" s="257"/>
      <c r="AD3" s="91"/>
      <c r="AE3" s="257"/>
      <c r="AF3" s="257"/>
      <c r="AG3" s="257"/>
      <c r="AH3" s="257"/>
      <c r="AI3" s="91"/>
      <c r="AJ3" s="257"/>
      <c r="AK3" s="257"/>
      <c r="AL3" s="257"/>
      <c r="AM3" s="257"/>
      <c r="AN3" s="91"/>
      <c r="AO3" s="257"/>
      <c r="AP3" s="257"/>
      <c r="AQ3" s="257"/>
      <c r="AR3" s="257"/>
      <c r="AS3" s="91"/>
    </row>
    <row r="4" spans="1:45" s="26" customFormat="1" ht="28.8">
      <c r="A4" s="62" t="s">
        <v>81</v>
      </c>
      <c r="B4" s="62" t="s">
        <v>82</v>
      </c>
      <c r="C4" s="62" t="s">
        <v>83</v>
      </c>
      <c r="D4" s="62" t="s">
        <v>60</v>
      </c>
      <c r="E4" s="92"/>
      <c r="F4" s="62" t="s">
        <v>81</v>
      </c>
      <c r="G4" s="62" t="s">
        <v>82</v>
      </c>
      <c r="H4" s="62" t="s">
        <v>83</v>
      </c>
      <c r="I4" s="62" t="s">
        <v>60</v>
      </c>
      <c r="J4" s="92"/>
      <c r="K4" s="62" t="s">
        <v>81</v>
      </c>
      <c r="L4" s="62" t="s">
        <v>82</v>
      </c>
      <c r="M4" s="62" t="s">
        <v>83</v>
      </c>
      <c r="N4" s="62" t="s">
        <v>60</v>
      </c>
      <c r="O4" s="92"/>
      <c r="P4" s="62" t="s">
        <v>81</v>
      </c>
      <c r="Q4" s="62" t="s">
        <v>82</v>
      </c>
      <c r="R4" s="62" t="s">
        <v>83</v>
      </c>
      <c r="S4" s="62" t="s">
        <v>60</v>
      </c>
      <c r="T4" s="92"/>
      <c r="U4" s="62" t="s">
        <v>81</v>
      </c>
      <c r="V4" s="62" t="s">
        <v>82</v>
      </c>
      <c r="W4" s="62" t="s">
        <v>83</v>
      </c>
      <c r="X4" s="62" t="s">
        <v>60</v>
      </c>
      <c r="Y4" s="92"/>
      <c r="Z4" s="62" t="s">
        <v>81</v>
      </c>
      <c r="AA4" s="62" t="s">
        <v>82</v>
      </c>
      <c r="AB4" s="62" t="s">
        <v>83</v>
      </c>
      <c r="AC4" s="62" t="s">
        <v>60</v>
      </c>
      <c r="AD4" s="92"/>
      <c r="AE4" s="62" t="s">
        <v>81</v>
      </c>
      <c r="AF4" s="62" t="s">
        <v>82</v>
      </c>
      <c r="AG4" s="62" t="s">
        <v>83</v>
      </c>
      <c r="AH4" s="62" t="s">
        <v>60</v>
      </c>
      <c r="AI4" s="92"/>
      <c r="AJ4" s="62" t="s">
        <v>81</v>
      </c>
      <c r="AK4" s="62" t="s">
        <v>82</v>
      </c>
      <c r="AL4" s="62" t="s">
        <v>83</v>
      </c>
      <c r="AM4" s="62" t="s">
        <v>60</v>
      </c>
      <c r="AN4" s="92"/>
      <c r="AO4" s="62" t="s">
        <v>81</v>
      </c>
      <c r="AP4" s="62" t="s">
        <v>82</v>
      </c>
      <c r="AQ4" s="62" t="s">
        <v>83</v>
      </c>
      <c r="AR4" s="62" t="s">
        <v>60</v>
      </c>
      <c r="AS4" s="92"/>
    </row>
    <row r="5" spans="1:45">
      <c r="A5" s="27" t="s">
        <v>84</v>
      </c>
      <c r="B5" s="17">
        <v>122</v>
      </c>
      <c r="C5" s="17">
        <v>79.239999999999995</v>
      </c>
      <c r="D5" s="17">
        <f>ABS((B5-C5)*(1/1000)*0.36*158.987)</f>
        <v>2.4473822832000001</v>
      </c>
      <c r="F5" s="27" t="s">
        <v>141</v>
      </c>
      <c r="G5" s="17">
        <v>139</v>
      </c>
      <c r="H5" s="17">
        <v>85</v>
      </c>
      <c r="I5" s="17">
        <f>ABS((G5-H5)*(1/1000)*0.36*158.987)</f>
        <v>3.0907072799999997</v>
      </c>
      <c r="K5" s="27" t="s">
        <v>180</v>
      </c>
      <c r="L5" s="17">
        <v>234</v>
      </c>
      <c r="M5" s="17">
        <v>137.66</v>
      </c>
      <c r="N5" s="17">
        <f>ABS((L5-M5)*(1/1000)*0.36*158.987)</f>
        <v>5.5140507288</v>
      </c>
      <c r="P5" s="27" t="s">
        <v>209</v>
      </c>
      <c r="Q5" s="17">
        <v>204</v>
      </c>
      <c r="R5" s="17">
        <v>118.08</v>
      </c>
      <c r="S5" s="17">
        <f>ABS((Q5-R5)*(1/1000)*0.36*158.987)</f>
        <v>4.9176586944</v>
      </c>
      <c r="U5" s="27" t="s">
        <v>255</v>
      </c>
      <c r="V5" s="17">
        <v>155</v>
      </c>
      <c r="W5" s="17">
        <v>117.84</v>
      </c>
      <c r="X5" s="17">
        <f>ABS((V5-W5)*(1/1000)*0.36*158.987)</f>
        <v>2.1268644911999997</v>
      </c>
      <c r="Z5" s="27" t="s">
        <v>282</v>
      </c>
      <c r="AA5" s="17">
        <v>285</v>
      </c>
      <c r="AB5" s="17">
        <v>97.3</v>
      </c>
      <c r="AC5" s="17">
        <f>ABS((AA5-AB5)*(1/1000)*0.36*158.987)</f>
        <v>10.743069563999999</v>
      </c>
      <c r="AE5" s="27" t="s">
        <v>334</v>
      </c>
      <c r="AF5" s="17">
        <v>129</v>
      </c>
      <c r="AG5" s="17">
        <v>114.16</v>
      </c>
      <c r="AH5" s="17">
        <f>ABS((AF5-AG5)*(1/1000)*0.36*158.987)</f>
        <v>0.84937214880000023</v>
      </c>
      <c r="AJ5" s="27" t="s">
        <v>391</v>
      </c>
      <c r="AK5" s="17">
        <v>336</v>
      </c>
      <c r="AL5" s="17">
        <v>114.16</v>
      </c>
      <c r="AM5" s="17">
        <f>ABS((AK5-AL5)*(1/1000)*0.36*158.987)</f>
        <v>12.697083388799999</v>
      </c>
      <c r="AO5" s="27" t="s">
        <v>427</v>
      </c>
      <c r="AP5" s="17">
        <v>321</v>
      </c>
      <c r="AQ5" s="17">
        <v>210.76</v>
      </c>
      <c r="AR5" s="17">
        <f t="shared" ref="AR5:AR25" si="0">ABS((AP5-AQ5)*(1/1000)*0.36*158.987)</f>
        <v>6.3096216768</v>
      </c>
    </row>
    <row r="6" spans="1:45">
      <c r="A6" s="27" t="s">
        <v>85</v>
      </c>
      <c r="B6" s="17">
        <v>150.04</v>
      </c>
      <c r="C6" s="17">
        <v>90.02</v>
      </c>
      <c r="D6" s="17">
        <f t="shared" ref="D6:D27" si="1">ABS((B6-C6)*(1/1000)*0.36*158.987)</f>
        <v>3.4352639063999995</v>
      </c>
      <c r="F6" s="27" t="s">
        <v>142</v>
      </c>
      <c r="G6" s="17">
        <v>142</v>
      </c>
      <c r="H6" s="17">
        <v>94.44</v>
      </c>
      <c r="I6" s="17">
        <f t="shared" ref="I6:I43" si="2">ABS((G6-H6)*(1/1000)*0.36*158.987)</f>
        <v>2.7221118192000002</v>
      </c>
      <c r="K6" s="27" t="s">
        <v>181</v>
      </c>
      <c r="L6" s="17">
        <v>192</v>
      </c>
      <c r="M6" s="17">
        <v>120.26</v>
      </c>
      <c r="N6" s="17">
        <f t="shared" ref="N6:N33" si="3">ABS((L6-M6)*(1/1000)*0.36*158.987)</f>
        <v>4.1060618567999994</v>
      </c>
      <c r="P6" s="27" t="s">
        <v>210</v>
      </c>
      <c r="Q6" s="17">
        <v>320</v>
      </c>
      <c r="R6" s="17">
        <v>108.65</v>
      </c>
      <c r="S6" s="17">
        <f t="shared" ref="S6:S50" si="4">ABS((Q6-R6)*(1/1000)*0.36*158.987)</f>
        <v>12.096684882</v>
      </c>
      <c r="U6" s="27" t="s">
        <v>256</v>
      </c>
      <c r="V6" s="17">
        <v>154</v>
      </c>
      <c r="W6" s="17">
        <v>118.94</v>
      </c>
      <c r="X6" s="17">
        <f t="shared" ref="X6:X31" si="5">ABS((V6-W6)*(1/1000)*0.36*158.987)</f>
        <v>2.0066703191999999</v>
      </c>
      <c r="Z6" s="27" t="s">
        <v>283</v>
      </c>
      <c r="AA6" s="17">
        <v>238</v>
      </c>
      <c r="AB6" s="17">
        <v>103.14</v>
      </c>
      <c r="AC6" s="17">
        <f t="shared" ref="AC6:AC56" si="6">ABS((AA6-AB6)*(1/1000)*0.36*158.987)</f>
        <v>7.7187552551999996</v>
      </c>
      <c r="AE6" s="27" t="s">
        <v>335</v>
      </c>
      <c r="AF6" s="17">
        <v>133</v>
      </c>
      <c r="AG6" s="17">
        <v>109.43</v>
      </c>
      <c r="AH6" s="17">
        <f t="shared" ref="AH6:AH61" si="7">ABS((AF6-AG6)*(1/1000)*0.36*158.987)</f>
        <v>1.3490364923999993</v>
      </c>
      <c r="AJ6" s="27" t="s">
        <v>392</v>
      </c>
      <c r="AK6" s="17">
        <v>348</v>
      </c>
      <c r="AL6" s="17">
        <v>109.43</v>
      </c>
      <c r="AM6" s="17">
        <f t="shared" ref="AM6:AM40" si="8">ABS((AK6-AL6)*(1/1000)*0.36*158.987)</f>
        <v>13.654630292399998</v>
      </c>
      <c r="AO6" s="27" t="s">
        <v>428</v>
      </c>
      <c r="AP6" s="17">
        <v>164</v>
      </c>
      <c r="AQ6" s="17">
        <v>115.2</v>
      </c>
      <c r="AR6" s="17">
        <f t="shared" si="0"/>
        <v>2.7930836159999992</v>
      </c>
    </row>
    <row r="7" spans="1:45">
      <c r="A7" s="27" t="s">
        <v>86</v>
      </c>
      <c r="B7" s="17">
        <v>135.97</v>
      </c>
      <c r="C7" s="17">
        <v>93.22</v>
      </c>
      <c r="D7" s="17">
        <f t="shared" si="1"/>
        <v>2.4468099300000001</v>
      </c>
      <c r="F7" s="27" t="s">
        <v>143</v>
      </c>
      <c r="G7" s="17">
        <v>133</v>
      </c>
      <c r="H7" s="17">
        <v>38</v>
      </c>
      <c r="I7" s="17">
        <f t="shared" si="2"/>
        <v>5.4373554000000004</v>
      </c>
      <c r="K7" s="27" t="s">
        <v>182</v>
      </c>
      <c r="L7" s="17">
        <v>351</v>
      </c>
      <c r="M7" s="17">
        <v>122.83</v>
      </c>
      <c r="N7" s="17">
        <f t="shared" si="3"/>
        <v>13.059382964399999</v>
      </c>
      <c r="P7" s="27" t="s">
        <v>211</v>
      </c>
      <c r="Q7" s="17">
        <v>170</v>
      </c>
      <c r="R7" s="17">
        <v>122.62</v>
      </c>
      <c r="S7" s="17">
        <f t="shared" si="4"/>
        <v>2.7118094616000001</v>
      </c>
      <c r="U7" s="27" t="s">
        <v>257</v>
      </c>
      <c r="V7" s="17">
        <v>124</v>
      </c>
      <c r="W7" s="17">
        <v>109.87</v>
      </c>
      <c r="X7" s="17">
        <f t="shared" si="5"/>
        <v>0.80873507159999969</v>
      </c>
      <c r="Z7" s="27" t="s">
        <v>284</v>
      </c>
      <c r="AA7" s="17">
        <v>128</v>
      </c>
      <c r="AB7" s="17">
        <v>102.39</v>
      </c>
      <c r="AC7" s="17">
        <f t="shared" si="6"/>
        <v>1.4657965451999999</v>
      </c>
      <c r="AE7" s="27" t="s">
        <v>336</v>
      </c>
      <c r="AF7" s="17">
        <v>188</v>
      </c>
      <c r="AG7" s="17">
        <v>109.89</v>
      </c>
      <c r="AH7" s="17">
        <f t="shared" si="7"/>
        <v>4.4706508451999998</v>
      </c>
      <c r="AJ7" s="27" t="s">
        <v>393</v>
      </c>
      <c r="AK7" s="17">
        <v>450</v>
      </c>
      <c r="AL7" s="17">
        <v>109.89</v>
      </c>
      <c r="AM7" s="17">
        <f t="shared" si="8"/>
        <v>19.466304685200001</v>
      </c>
      <c r="AO7" s="27" t="s">
        <v>429</v>
      </c>
      <c r="AP7" s="17">
        <v>216</v>
      </c>
      <c r="AQ7" s="17">
        <v>113.6</v>
      </c>
      <c r="AR7" s="17">
        <f t="shared" si="0"/>
        <v>5.8608967679999999</v>
      </c>
    </row>
    <row r="8" spans="1:45">
      <c r="A8" s="27" t="s">
        <v>87</v>
      </c>
      <c r="B8" s="17">
        <v>144</v>
      </c>
      <c r="C8" s="17">
        <v>93.7</v>
      </c>
      <c r="D8" s="17">
        <f t="shared" si="1"/>
        <v>2.878936596</v>
      </c>
      <c r="F8" s="27" t="s">
        <v>144</v>
      </c>
      <c r="G8" s="17">
        <v>146</v>
      </c>
      <c r="H8" s="17">
        <v>80.23</v>
      </c>
      <c r="I8" s="17">
        <f t="shared" si="2"/>
        <v>3.7643669963999997</v>
      </c>
      <c r="K8" s="27" t="s">
        <v>183</v>
      </c>
      <c r="L8" s="17">
        <v>341</v>
      </c>
      <c r="M8" s="17">
        <v>112.13</v>
      </c>
      <c r="N8" s="17">
        <f t="shared" si="3"/>
        <v>13.0994476884</v>
      </c>
      <c r="P8" s="27" t="s">
        <v>212</v>
      </c>
      <c r="Q8" s="17">
        <v>201</v>
      </c>
      <c r="R8" s="17">
        <v>115.3</v>
      </c>
      <c r="S8" s="17">
        <f t="shared" si="4"/>
        <v>4.9050669239999998</v>
      </c>
      <c r="U8" s="27" t="s">
        <v>258</v>
      </c>
      <c r="V8" s="17">
        <v>125</v>
      </c>
      <c r="W8" s="17">
        <v>107.09</v>
      </c>
      <c r="X8" s="17">
        <f t="shared" si="5"/>
        <v>1.0250845811999996</v>
      </c>
      <c r="Z8" s="27" t="s">
        <v>285</v>
      </c>
      <c r="AA8" s="17">
        <v>212</v>
      </c>
      <c r="AB8" s="17">
        <v>104.5</v>
      </c>
      <c r="AC8" s="17">
        <f t="shared" si="6"/>
        <v>6.1527968999999993</v>
      </c>
      <c r="AE8" s="27" t="s">
        <v>337</v>
      </c>
      <c r="AF8" s="17">
        <v>261</v>
      </c>
      <c r="AG8" s="17">
        <v>115.35</v>
      </c>
      <c r="AH8" s="17">
        <f t="shared" si="7"/>
        <v>8.3363243580000006</v>
      </c>
      <c r="AJ8" s="27" t="s">
        <v>394</v>
      </c>
      <c r="AK8" s="17">
        <v>368</v>
      </c>
      <c r="AL8" s="17">
        <v>115.35</v>
      </c>
      <c r="AM8" s="17">
        <f t="shared" si="8"/>
        <v>14.460503597999999</v>
      </c>
      <c r="AO8" s="27" t="s">
        <v>430</v>
      </c>
      <c r="AP8" s="17">
        <v>201</v>
      </c>
      <c r="AQ8" s="17">
        <v>105.11</v>
      </c>
      <c r="AR8" s="17">
        <f t="shared" si="0"/>
        <v>5.4882948347999996</v>
      </c>
    </row>
    <row r="9" spans="1:45">
      <c r="A9" s="27" t="s">
        <v>88</v>
      </c>
      <c r="B9" s="17">
        <v>137</v>
      </c>
      <c r="C9" s="17">
        <v>96.23</v>
      </c>
      <c r="D9" s="17">
        <f t="shared" si="1"/>
        <v>2.3334839963999996</v>
      </c>
      <c r="F9" s="27" t="s">
        <v>145</v>
      </c>
      <c r="G9" s="17">
        <v>158</v>
      </c>
      <c r="H9" s="17">
        <v>100</v>
      </c>
      <c r="I9" s="17">
        <f t="shared" si="2"/>
        <v>3.3196485599999996</v>
      </c>
      <c r="K9" s="27" t="s">
        <v>184</v>
      </c>
      <c r="L9" s="17">
        <v>488</v>
      </c>
      <c r="M9" s="17">
        <v>246.21</v>
      </c>
      <c r="N9" s="17">
        <f t="shared" si="3"/>
        <v>13.838928022799999</v>
      </c>
      <c r="P9" s="27" t="s">
        <v>213</v>
      </c>
      <c r="Q9" s="17">
        <v>247</v>
      </c>
      <c r="R9" s="17">
        <v>243.27</v>
      </c>
      <c r="S9" s="17">
        <f t="shared" si="4"/>
        <v>0.21348774359999939</v>
      </c>
      <c r="U9" s="27" t="s">
        <v>259</v>
      </c>
      <c r="V9" s="17">
        <v>131</v>
      </c>
      <c r="W9" s="17">
        <v>114.64</v>
      </c>
      <c r="X9" s="17">
        <f t="shared" si="5"/>
        <v>0.93636983519999994</v>
      </c>
      <c r="Z9" s="27" t="s">
        <v>286</v>
      </c>
      <c r="AA9" s="17">
        <v>267</v>
      </c>
      <c r="AB9" s="17">
        <v>117.29</v>
      </c>
      <c r="AC9" s="17">
        <f t="shared" si="6"/>
        <v>8.5686997571999992</v>
      </c>
      <c r="AE9" s="27" t="s">
        <v>338</v>
      </c>
      <c r="AF9" s="17">
        <v>139</v>
      </c>
      <c r="AG9" s="17">
        <v>108.33</v>
      </c>
      <c r="AH9" s="17">
        <f t="shared" si="7"/>
        <v>1.7554072644000001</v>
      </c>
      <c r="AJ9" s="27" t="s">
        <v>395</v>
      </c>
      <c r="AK9" s="17">
        <v>601</v>
      </c>
      <c r="AL9" s="17">
        <v>108.33</v>
      </c>
      <c r="AM9" s="17">
        <f t="shared" si="8"/>
        <v>28.198125104400003</v>
      </c>
      <c r="AO9" s="27" t="s">
        <v>431</v>
      </c>
      <c r="AP9" s="17">
        <v>686</v>
      </c>
      <c r="AQ9" s="17">
        <v>108.82</v>
      </c>
      <c r="AR9" s="17">
        <f t="shared" si="0"/>
        <v>33.035081997599995</v>
      </c>
    </row>
    <row r="10" spans="1:45">
      <c r="A10" s="27" t="s">
        <v>89</v>
      </c>
      <c r="B10" s="17">
        <v>139</v>
      </c>
      <c r="C10" s="17">
        <v>79.614999999999995</v>
      </c>
      <c r="D10" s="17">
        <f t="shared" si="1"/>
        <v>3.3989194781999998</v>
      </c>
      <c r="F10" s="27" t="s">
        <v>146</v>
      </c>
      <c r="G10" s="17">
        <v>119</v>
      </c>
      <c r="H10" s="17">
        <v>87.11</v>
      </c>
      <c r="I10" s="17">
        <f t="shared" si="2"/>
        <v>1.8252343547999998</v>
      </c>
      <c r="K10" s="27" t="s">
        <v>185</v>
      </c>
      <c r="L10" s="17">
        <v>340</v>
      </c>
      <c r="M10" s="17">
        <v>211.05</v>
      </c>
      <c r="N10" s="17">
        <f t="shared" si="3"/>
        <v>7.3804945139999987</v>
      </c>
      <c r="P10" s="27" t="s">
        <v>214</v>
      </c>
      <c r="Q10" s="17">
        <v>427</v>
      </c>
      <c r="R10" s="17">
        <v>104.92</v>
      </c>
      <c r="S10" s="17">
        <f t="shared" si="4"/>
        <v>18.434351865599997</v>
      </c>
      <c r="U10" s="27" t="s">
        <v>260</v>
      </c>
      <c r="V10" s="17">
        <v>148</v>
      </c>
      <c r="W10" s="17">
        <v>92.36</v>
      </c>
      <c r="X10" s="17">
        <f t="shared" si="5"/>
        <v>3.1845732047999999</v>
      </c>
      <c r="Z10" s="27" t="s">
        <v>287</v>
      </c>
      <c r="AA10" s="17">
        <v>277</v>
      </c>
      <c r="AB10" s="17">
        <v>116.42</v>
      </c>
      <c r="AC10" s="17">
        <f t="shared" si="6"/>
        <v>9.1908476855999997</v>
      </c>
      <c r="AE10" s="27" t="s">
        <v>339</v>
      </c>
      <c r="AF10" s="17">
        <v>749</v>
      </c>
      <c r="AG10" s="17">
        <v>126.69</v>
      </c>
      <c r="AH10" s="17">
        <f t="shared" si="7"/>
        <v>35.618111989199996</v>
      </c>
      <c r="AJ10" s="27" t="s">
        <v>396</v>
      </c>
      <c r="AK10" s="17">
        <v>270</v>
      </c>
      <c r="AL10" s="17">
        <v>126.69</v>
      </c>
      <c r="AM10" s="17">
        <f t="shared" si="8"/>
        <v>8.202393709199999</v>
      </c>
      <c r="AO10" s="27" t="s">
        <v>432</v>
      </c>
      <c r="AP10" s="17">
        <v>250</v>
      </c>
      <c r="AQ10" s="17">
        <v>115</v>
      </c>
      <c r="AR10" s="17">
        <f t="shared" si="0"/>
        <v>7.7267682000000004</v>
      </c>
    </row>
    <row r="11" spans="1:45">
      <c r="A11" s="27" t="s">
        <v>90</v>
      </c>
      <c r="B11" s="17">
        <v>120.91</v>
      </c>
      <c r="C11" s="17">
        <v>107.71</v>
      </c>
      <c r="D11" s="17">
        <f t="shared" si="1"/>
        <v>0.75550622400000012</v>
      </c>
      <c r="F11" s="27" t="s">
        <v>147</v>
      </c>
      <c r="G11" s="17">
        <v>130</v>
      </c>
      <c r="H11" s="17">
        <v>95</v>
      </c>
      <c r="I11" s="17">
        <f t="shared" si="2"/>
        <v>2.0032361999999999</v>
      </c>
      <c r="K11" s="27" t="s">
        <v>186</v>
      </c>
      <c r="L11" s="17">
        <v>339</v>
      </c>
      <c r="M11" s="17">
        <v>208.89</v>
      </c>
      <c r="N11" s="17">
        <f t="shared" si="3"/>
        <v>7.4468874852000004</v>
      </c>
      <c r="P11" s="27" t="s">
        <v>215</v>
      </c>
      <c r="Q11" s="17">
        <v>1500</v>
      </c>
      <c r="R11" s="17">
        <v>123.58</v>
      </c>
      <c r="S11" s="17">
        <f t="shared" si="4"/>
        <v>78.779839154400008</v>
      </c>
      <c r="U11" s="27" t="s">
        <v>261</v>
      </c>
      <c r="V11" s="17">
        <v>220</v>
      </c>
      <c r="W11" s="17">
        <v>139.38</v>
      </c>
      <c r="X11" s="17">
        <f t="shared" si="5"/>
        <v>4.6143114984000002</v>
      </c>
      <c r="Z11" s="27" t="s">
        <v>288</v>
      </c>
      <c r="AA11" s="17">
        <v>212</v>
      </c>
      <c r="AB11" s="17">
        <v>100.53</v>
      </c>
      <c r="AC11" s="17">
        <f t="shared" si="6"/>
        <v>6.3800211203999995</v>
      </c>
      <c r="AE11" s="27" t="s">
        <v>340</v>
      </c>
      <c r="AF11" s="17">
        <v>163</v>
      </c>
      <c r="AG11" s="17">
        <v>103.77</v>
      </c>
      <c r="AH11" s="17">
        <f t="shared" si="7"/>
        <v>3.3900480035999996</v>
      </c>
      <c r="AJ11" s="27" t="s">
        <v>397</v>
      </c>
      <c r="AK11" s="17">
        <v>233</v>
      </c>
      <c r="AL11" s="17">
        <v>103.77</v>
      </c>
      <c r="AM11" s="17">
        <f t="shared" si="8"/>
        <v>7.3965204036000003</v>
      </c>
      <c r="AO11" s="27" t="s">
        <v>433</v>
      </c>
      <c r="AP11" s="17">
        <v>263</v>
      </c>
      <c r="AQ11" s="17">
        <v>106.8</v>
      </c>
      <c r="AR11" s="17">
        <f t="shared" si="0"/>
        <v>8.9401569839999997</v>
      </c>
    </row>
    <row r="12" spans="1:45">
      <c r="A12" s="27" t="s">
        <v>91</v>
      </c>
      <c r="B12" s="17">
        <v>115</v>
      </c>
      <c r="C12" s="17">
        <v>104</v>
      </c>
      <c r="D12" s="17">
        <f t="shared" si="1"/>
        <v>0.62958851999999998</v>
      </c>
      <c r="F12" s="27" t="s">
        <v>148</v>
      </c>
      <c r="G12" s="17">
        <v>119</v>
      </c>
      <c r="H12" s="17">
        <v>98</v>
      </c>
      <c r="I12" s="17">
        <f t="shared" si="2"/>
        <v>1.20194172</v>
      </c>
      <c r="K12" s="27" t="s">
        <v>187</v>
      </c>
      <c r="L12" s="17">
        <v>202</v>
      </c>
      <c r="M12" s="17">
        <v>123.86</v>
      </c>
      <c r="N12" s="17">
        <f t="shared" si="3"/>
        <v>4.4723679047999996</v>
      </c>
      <c r="P12" s="27" t="s">
        <v>216</v>
      </c>
      <c r="Q12" s="17">
        <v>313</v>
      </c>
      <c r="R12" s="17">
        <v>160.5</v>
      </c>
      <c r="S12" s="17">
        <f t="shared" si="4"/>
        <v>8.7283862999999986</v>
      </c>
      <c r="U12" s="27" t="s">
        <v>262</v>
      </c>
      <c r="V12" s="17">
        <v>296</v>
      </c>
      <c r="W12" s="17">
        <v>135.71</v>
      </c>
      <c r="X12" s="17">
        <f t="shared" si="5"/>
        <v>9.174249442799999</v>
      </c>
      <c r="Z12" s="27" t="s">
        <v>289</v>
      </c>
      <c r="AA12" s="17">
        <v>300</v>
      </c>
      <c r="AB12" s="17">
        <v>108.51</v>
      </c>
      <c r="AC12" s="17">
        <f t="shared" si="6"/>
        <v>10.9599914268</v>
      </c>
      <c r="AE12" s="27" t="s">
        <v>341</v>
      </c>
      <c r="AF12" s="17">
        <v>128</v>
      </c>
      <c r="AG12" s="17">
        <v>98.56</v>
      </c>
      <c r="AH12" s="17">
        <f t="shared" si="7"/>
        <v>1.6850078207999999</v>
      </c>
      <c r="AJ12" s="27" t="s">
        <v>398</v>
      </c>
      <c r="AK12" s="17">
        <v>394</v>
      </c>
      <c r="AL12" s="17">
        <v>98.56</v>
      </c>
      <c r="AM12" s="17">
        <f t="shared" si="8"/>
        <v>16.909602940799999</v>
      </c>
      <c r="AO12" s="27" t="s">
        <v>434</v>
      </c>
      <c r="AP12" s="17">
        <v>314</v>
      </c>
      <c r="AQ12" s="17">
        <v>111.5</v>
      </c>
      <c r="AR12" s="17">
        <f t="shared" si="0"/>
        <v>11.590152300000002</v>
      </c>
    </row>
    <row r="13" spans="1:45">
      <c r="A13" s="27" t="s">
        <v>92</v>
      </c>
      <c r="B13" s="17">
        <v>132</v>
      </c>
      <c r="C13" s="17">
        <v>115</v>
      </c>
      <c r="D13" s="17">
        <f t="shared" si="1"/>
        <v>0.97300044000000008</v>
      </c>
      <c r="F13" s="27" t="s">
        <v>149</v>
      </c>
      <c r="G13" s="17">
        <v>141</v>
      </c>
      <c r="H13" s="17">
        <v>93.21</v>
      </c>
      <c r="I13" s="17">
        <f t="shared" si="2"/>
        <v>2.7352759428</v>
      </c>
      <c r="K13" s="27" t="s">
        <v>188</v>
      </c>
      <c r="L13" s="17">
        <v>133</v>
      </c>
      <c r="M13" s="17">
        <v>113.11</v>
      </c>
      <c r="N13" s="17">
        <f t="shared" si="3"/>
        <v>1.1384105147999999</v>
      </c>
      <c r="P13" s="27" t="s">
        <v>217</v>
      </c>
      <c r="Q13" s="17">
        <v>457</v>
      </c>
      <c r="R13" s="17">
        <v>139.22</v>
      </c>
      <c r="S13" s="17">
        <f t="shared" si="4"/>
        <v>18.1882399896</v>
      </c>
      <c r="U13" s="27" t="s">
        <v>263</v>
      </c>
      <c r="V13" s="17">
        <v>207</v>
      </c>
      <c r="W13" s="17">
        <v>94.86</v>
      </c>
      <c r="X13" s="17">
        <f t="shared" si="5"/>
        <v>6.4183687848000002</v>
      </c>
      <c r="Z13" s="27" t="s">
        <v>290</v>
      </c>
      <c r="AA13" s="17">
        <v>125</v>
      </c>
      <c r="AB13" s="17">
        <v>103.82</v>
      </c>
      <c r="AC13" s="17">
        <f t="shared" si="6"/>
        <v>1.2122440776000003</v>
      </c>
      <c r="AE13" s="27" t="s">
        <v>342</v>
      </c>
      <c r="AF13" s="17">
        <v>184</v>
      </c>
      <c r="AG13" s="17">
        <v>93.05</v>
      </c>
      <c r="AH13" s="17">
        <f t="shared" si="7"/>
        <v>5.2055523539999999</v>
      </c>
      <c r="AJ13" s="27" t="s">
        <v>399</v>
      </c>
      <c r="AK13" s="17">
        <v>361</v>
      </c>
      <c r="AL13" s="17">
        <v>93.05</v>
      </c>
      <c r="AM13" s="17">
        <f t="shared" si="8"/>
        <v>15.336203994</v>
      </c>
      <c r="AO13" s="27" t="s">
        <v>435</v>
      </c>
      <c r="AP13" s="17">
        <v>242</v>
      </c>
      <c r="AQ13" s="17">
        <v>111.52</v>
      </c>
      <c r="AR13" s="17">
        <f t="shared" si="0"/>
        <v>7.4680645535999997</v>
      </c>
    </row>
    <row r="14" spans="1:45">
      <c r="A14" s="27" t="s">
        <v>93</v>
      </c>
      <c r="B14" s="17">
        <v>134.24</v>
      </c>
      <c r="C14" s="17">
        <v>101.76</v>
      </c>
      <c r="D14" s="17">
        <f t="shared" si="1"/>
        <v>1.8590031936</v>
      </c>
      <c r="F14" s="27" t="s">
        <v>150</v>
      </c>
      <c r="G14" s="17">
        <v>201</v>
      </c>
      <c r="H14" s="17">
        <v>146.38</v>
      </c>
      <c r="I14" s="17">
        <f t="shared" si="2"/>
        <v>3.1261931784000003</v>
      </c>
      <c r="K14" s="27" t="s">
        <v>189</v>
      </c>
      <c r="L14" s="17">
        <v>460</v>
      </c>
      <c r="M14" s="17">
        <v>126.3</v>
      </c>
      <c r="N14" s="17">
        <f t="shared" si="3"/>
        <v>19.099426283999996</v>
      </c>
      <c r="P14" s="27" t="s">
        <v>218</v>
      </c>
      <c r="Q14" s="17">
        <v>195</v>
      </c>
      <c r="R14" s="17">
        <v>119.42</v>
      </c>
      <c r="S14" s="17">
        <f t="shared" si="4"/>
        <v>4.3258454855999995</v>
      </c>
      <c r="U14" s="27" t="s">
        <v>264</v>
      </c>
      <c r="V14" s="17">
        <v>205</v>
      </c>
      <c r="W14" s="17">
        <v>104.49</v>
      </c>
      <c r="X14" s="17">
        <f t="shared" si="5"/>
        <v>5.7527220131999997</v>
      </c>
      <c r="Z14" s="27" t="s">
        <v>291</v>
      </c>
      <c r="AA14" s="17">
        <v>144</v>
      </c>
      <c r="AB14" s="17">
        <v>109.14</v>
      </c>
      <c r="AC14" s="17">
        <f t="shared" si="6"/>
        <v>1.9952232552</v>
      </c>
      <c r="AE14" s="27" t="s">
        <v>343</v>
      </c>
      <c r="AF14" s="17">
        <v>264</v>
      </c>
      <c r="AG14" s="17">
        <v>90.83</v>
      </c>
      <c r="AH14" s="17">
        <f t="shared" si="7"/>
        <v>9.9114403644000006</v>
      </c>
      <c r="AJ14" s="27" t="s">
        <v>400</v>
      </c>
      <c r="AK14" s="17">
        <v>228</v>
      </c>
      <c r="AL14" s="17">
        <v>90.83</v>
      </c>
      <c r="AM14" s="17">
        <f t="shared" si="8"/>
        <v>7.8509688443999996</v>
      </c>
      <c r="AO14" s="27" t="s">
        <v>436</v>
      </c>
      <c r="AP14" s="17">
        <v>216</v>
      </c>
      <c r="AQ14" s="17">
        <v>105.34</v>
      </c>
      <c r="AR14" s="17">
        <f t="shared" si="0"/>
        <v>6.3336605111999988</v>
      </c>
    </row>
    <row r="15" spans="1:45">
      <c r="A15" s="27" t="s">
        <v>94</v>
      </c>
      <c r="B15" s="17">
        <v>151</v>
      </c>
      <c r="C15" s="17">
        <v>118</v>
      </c>
      <c r="D15" s="17">
        <f t="shared" si="1"/>
        <v>1.88876556</v>
      </c>
      <c r="F15" s="27" t="s">
        <v>151</v>
      </c>
      <c r="G15" s="17">
        <v>188</v>
      </c>
      <c r="H15" s="17">
        <v>90.33</v>
      </c>
      <c r="I15" s="17">
        <f t="shared" si="2"/>
        <v>5.5901737044000006</v>
      </c>
      <c r="K15" s="27" t="s">
        <v>190</v>
      </c>
      <c r="L15" s="17">
        <v>435</v>
      </c>
      <c r="M15" s="17">
        <v>128.30000000000001</v>
      </c>
      <c r="N15" s="17">
        <f t="shared" si="3"/>
        <v>17.554072643999998</v>
      </c>
      <c r="P15" s="27" t="s">
        <v>219</v>
      </c>
      <c r="Q15" s="17">
        <v>188</v>
      </c>
      <c r="R15" s="17">
        <v>131.09</v>
      </c>
      <c r="S15" s="17">
        <f t="shared" si="4"/>
        <v>3.2572620611999996</v>
      </c>
      <c r="U15" s="27" t="s">
        <v>265</v>
      </c>
      <c r="V15" s="17">
        <v>255</v>
      </c>
      <c r="W15" s="17">
        <v>97.89</v>
      </c>
      <c r="X15" s="17">
        <f t="shared" si="5"/>
        <v>8.9922411252000014</v>
      </c>
      <c r="Z15" s="27" t="s">
        <v>292</v>
      </c>
      <c r="AA15" s="17">
        <v>423</v>
      </c>
      <c r="AB15" s="17">
        <v>119.82</v>
      </c>
      <c r="AC15" s="17">
        <f t="shared" si="6"/>
        <v>17.352604317600001</v>
      </c>
      <c r="AE15" s="27" t="s">
        <v>344</v>
      </c>
      <c r="AF15" s="17">
        <v>409</v>
      </c>
      <c r="AG15" s="17">
        <v>97.55</v>
      </c>
      <c r="AH15" s="17">
        <f t="shared" si="7"/>
        <v>17.825940413999998</v>
      </c>
      <c r="AJ15" s="27" t="s">
        <v>401</v>
      </c>
      <c r="AK15" s="17">
        <v>254</v>
      </c>
      <c r="AL15" s="17">
        <v>97.55</v>
      </c>
      <c r="AM15" s="17">
        <f t="shared" si="8"/>
        <v>8.9544658139999989</v>
      </c>
      <c r="AO15" s="27" t="s">
        <v>437</v>
      </c>
      <c r="AP15" s="17">
        <v>204</v>
      </c>
      <c r="AQ15" s="17">
        <v>80.94</v>
      </c>
      <c r="AR15" s="17">
        <f t="shared" si="0"/>
        <v>7.0433784791999994</v>
      </c>
    </row>
    <row r="16" spans="1:45">
      <c r="A16" s="27" t="s">
        <v>95</v>
      </c>
      <c r="B16" s="17">
        <v>167</v>
      </c>
      <c r="C16" s="17">
        <v>110</v>
      </c>
      <c r="D16" s="17">
        <f t="shared" si="1"/>
        <v>3.2624132399999999</v>
      </c>
      <c r="F16" s="27" t="s">
        <v>152</v>
      </c>
      <c r="G16" s="17">
        <v>159</v>
      </c>
      <c r="H16" s="17">
        <v>95.22</v>
      </c>
      <c r="I16" s="17">
        <f t="shared" si="2"/>
        <v>3.6504687095999997</v>
      </c>
      <c r="K16" s="27" t="s">
        <v>191</v>
      </c>
      <c r="L16" s="17">
        <v>198</v>
      </c>
      <c r="M16" s="17">
        <v>123.46</v>
      </c>
      <c r="N16" s="17">
        <f t="shared" si="3"/>
        <v>4.2663207528000004</v>
      </c>
      <c r="P16" s="27" t="s">
        <v>220</v>
      </c>
      <c r="Q16" s="17">
        <v>246</v>
      </c>
      <c r="R16" s="17">
        <v>124.51</v>
      </c>
      <c r="S16" s="17">
        <f t="shared" si="4"/>
        <v>6.9535190268000004</v>
      </c>
      <c r="U16" s="27" t="s">
        <v>266</v>
      </c>
      <c r="V16" s="17">
        <v>893</v>
      </c>
      <c r="W16" s="17">
        <v>120.62</v>
      </c>
      <c r="X16" s="17">
        <f t="shared" si="5"/>
        <v>44.207416461599998</v>
      </c>
      <c r="Z16" s="27" t="s">
        <v>293</v>
      </c>
      <c r="AA16" s="17">
        <v>111</v>
      </c>
      <c r="AB16" s="17">
        <v>96.7</v>
      </c>
      <c r="AC16" s="17">
        <f t="shared" si="6"/>
        <v>0.81846507599999985</v>
      </c>
      <c r="AE16" s="27" t="s">
        <v>345</v>
      </c>
      <c r="AF16" s="17">
        <v>145</v>
      </c>
      <c r="AG16" s="17">
        <v>113.96</v>
      </c>
      <c r="AH16" s="17">
        <f t="shared" si="7"/>
        <v>1.7765843328000004</v>
      </c>
      <c r="AJ16" s="27" t="s">
        <v>402</v>
      </c>
      <c r="AK16" s="17">
        <v>225</v>
      </c>
      <c r="AL16" s="17">
        <v>113.96</v>
      </c>
      <c r="AM16" s="17">
        <f t="shared" si="8"/>
        <v>6.3554099327999998</v>
      </c>
      <c r="AO16" s="27" t="s">
        <v>438</v>
      </c>
      <c r="AP16" s="17">
        <v>180</v>
      </c>
      <c r="AQ16" s="17">
        <v>109.29</v>
      </c>
      <c r="AR16" s="17">
        <f t="shared" si="0"/>
        <v>4.0471094771999994</v>
      </c>
    </row>
    <row r="17" spans="1:45">
      <c r="A17" s="27" t="s">
        <v>96</v>
      </c>
      <c r="B17" s="17">
        <v>155</v>
      </c>
      <c r="C17" s="17">
        <v>103</v>
      </c>
      <c r="D17" s="17">
        <f t="shared" si="1"/>
        <v>2.9762366399999998</v>
      </c>
      <c r="F17" s="27" t="s">
        <v>153</v>
      </c>
      <c r="G17" s="17">
        <v>217</v>
      </c>
      <c r="H17" s="17">
        <v>201.62</v>
      </c>
      <c r="I17" s="17">
        <f t="shared" si="2"/>
        <v>0.88027922159999961</v>
      </c>
      <c r="K17" s="27" t="s">
        <v>192</v>
      </c>
      <c r="L17" s="17">
        <v>202</v>
      </c>
      <c r="M17" s="17">
        <v>112.22</v>
      </c>
      <c r="N17" s="17">
        <f t="shared" si="3"/>
        <v>5.1385870295999991</v>
      </c>
      <c r="P17" s="27" t="s">
        <v>221</v>
      </c>
      <c r="Q17" s="17">
        <v>300</v>
      </c>
      <c r="R17" s="17">
        <v>113.29</v>
      </c>
      <c r="S17" s="17">
        <f t="shared" si="4"/>
        <v>10.686406597199998</v>
      </c>
      <c r="U17" s="27" t="s">
        <v>267</v>
      </c>
      <c r="V17" s="17">
        <v>149</v>
      </c>
      <c r="W17" s="17">
        <v>96.04</v>
      </c>
      <c r="X17" s="17">
        <f t="shared" si="5"/>
        <v>3.0311825471999998</v>
      </c>
      <c r="Z17" s="27" t="s">
        <v>294</v>
      </c>
      <c r="AA17" s="17">
        <v>186</v>
      </c>
      <c r="AB17" s="17">
        <v>124.63</v>
      </c>
      <c r="AC17" s="17">
        <f t="shared" si="6"/>
        <v>3.5125315883999999</v>
      </c>
      <c r="AE17" s="27" t="s">
        <v>346</v>
      </c>
      <c r="AF17" s="17">
        <v>124</v>
      </c>
      <c r="AG17" s="17">
        <v>93.85</v>
      </c>
      <c r="AH17" s="17">
        <f t="shared" si="7"/>
        <v>1.7256448980000003</v>
      </c>
      <c r="AJ17" s="27" t="s">
        <v>403</v>
      </c>
      <c r="AK17" s="17">
        <v>226</v>
      </c>
      <c r="AL17" s="17">
        <v>93.85</v>
      </c>
      <c r="AM17" s="17">
        <f t="shared" si="8"/>
        <v>7.5636475380000006</v>
      </c>
      <c r="AO17" s="27" t="s">
        <v>439</v>
      </c>
      <c r="AP17" s="17">
        <v>525</v>
      </c>
      <c r="AQ17" s="17">
        <v>110.69</v>
      </c>
      <c r="AR17" s="17">
        <f t="shared" si="0"/>
        <v>23.7131654292</v>
      </c>
    </row>
    <row r="18" spans="1:45" customFormat="1">
      <c r="A18" s="27" t="s">
        <v>97</v>
      </c>
      <c r="B18" s="17">
        <v>194</v>
      </c>
      <c r="C18" s="17">
        <v>126</v>
      </c>
      <c r="D18" s="17">
        <f t="shared" si="1"/>
        <v>3.8920017600000003</v>
      </c>
      <c r="E18" s="93"/>
      <c r="F18" s="27" t="s">
        <v>154</v>
      </c>
      <c r="G18" s="17">
        <v>748</v>
      </c>
      <c r="H18" s="17">
        <v>92</v>
      </c>
      <c r="I18" s="17">
        <f t="shared" si="2"/>
        <v>37.546369920000004</v>
      </c>
      <c r="J18" s="93"/>
      <c r="K18" s="27" t="s">
        <v>193</v>
      </c>
      <c r="L18" s="17">
        <v>167</v>
      </c>
      <c r="M18" s="17">
        <v>117.35</v>
      </c>
      <c r="N18" s="17">
        <f t="shared" si="3"/>
        <v>2.841733638</v>
      </c>
      <c r="O18" s="93"/>
      <c r="P18" s="27" t="s">
        <v>222</v>
      </c>
      <c r="Q18" s="17">
        <v>671</v>
      </c>
      <c r="R18" s="17">
        <v>150.47</v>
      </c>
      <c r="S18" s="17">
        <f t="shared" si="4"/>
        <v>29.792701119599993</v>
      </c>
      <c r="T18" s="93"/>
      <c r="U18" s="27" t="s">
        <v>268</v>
      </c>
      <c r="V18" s="17">
        <v>121</v>
      </c>
      <c r="W18" s="17">
        <v>115.05</v>
      </c>
      <c r="X18" s="17">
        <f t="shared" si="5"/>
        <v>0.34055015400000016</v>
      </c>
      <c r="Y18" s="93"/>
      <c r="Z18" s="27" t="s">
        <v>295</v>
      </c>
      <c r="AA18" s="17">
        <v>140</v>
      </c>
      <c r="AB18" s="17">
        <v>112.4</v>
      </c>
      <c r="AC18" s="17">
        <f t="shared" si="6"/>
        <v>1.5796948319999997</v>
      </c>
      <c r="AD18" s="93"/>
      <c r="AE18" s="27" t="s">
        <v>347</v>
      </c>
      <c r="AF18" s="17">
        <v>107</v>
      </c>
      <c r="AG18" s="17">
        <v>96.01</v>
      </c>
      <c r="AH18" s="17">
        <f t="shared" si="7"/>
        <v>0.62901616679999961</v>
      </c>
      <c r="AI18" s="93"/>
      <c r="AJ18" s="27" t="s">
        <v>404</v>
      </c>
      <c r="AK18" s="17">
        <v>206</v>
      </c>
      <c r="AL18" s="17">
        <v>96.01</v>
      </c>
      <c r="AM18" s="17">
        <f t="shared" si="8"/>
        <v>6.295312846799999</v>
      </c>
      <c r="AN18" s="93"/>
      <c r="AO18" s="27" t="s">
        <v>440</v>
      </c>
      <c r="AP18" s="17">
        <v>158</v>
      </c>
      <c r="AQ18" s="17">
        <v>96.42</v>
      </c>
      <c r="AR18" s="17">
        <f t="shared" si="0"/>
        <v>3.5245510055999998</v>
      </c>
      <c r="AS18" s="93"/>
    </row>
    <row r="19" spans="1:45" customFormat="1">
      <c r="A19" s="27" t="s">
        <v>98</v>
      </c>
      <c r="B19" s="17">
        <v>187</v>
      </c>
      <c r="C19" s="17">
        <v>121</v>
      </c>
      <c r="D19" s="17">
        <f t="shared" si="1"/>
        <v>3.7775311199999999</v>
      </c>
      <c r="E19" s="93"/>
      <c r="F19" s="27" t="s">
        <v>155</v>
      </c>
      <c r="G19" s="17">
        <v>363</v>
      </c>
      <c r="H19" s="17">
        <v>93.59</v>
      </c>
      <c r="I19" s="17">
        <f t="shared" si="2"/>
        <v>15.419767561199999</v>
      </c>
      <c r="J19" s="93"/>
      <c r="K19" s="27" t="s">
        <v>194</v>
      </c>
      <c r="L19" s="17">
        <v>665</v>
      </c>
      <c r="M19" s="17">
        <v>100.67</v>
      </c>
      <c r="N19" s="17">
        <f t="shared" si="3"/>
        <v>32.299608135599996</v>
      </c>
      <c r="O19" s="93"/>
      <c r="P19" s="27" t="s">
        <v>223</v>
      </c>
      <c r="Q19" s="17">
        <v>508</v>
      </c>
      <c r="R19" s="17">
        <v>117.09</v>
      </c>
      <c r="S19" s="17">
        <f t="shared" si="4"/>
        <v>22.373858941199995</v>
      </c>
      <c r="T19" s="93"/>
      <c r="U19" s="27" t="s">
        <v>269</v>
      </c>
      <c r="V19" s="17">
        <v>115</v>
      </c>
      <c r="W19" s="17">
        <v>99.23</v>
      </c>
      <c r="X19" s="17">
        <f t="shared" si="5"/>
        <v>0.90260099639999969</v>
      </c>
      <c r="Y19" s="93"/>
      <c r="Z19" s="27" t="s">
        <v>296</v>
      </c>
      <c r="AA19" s="17">
        <v>123</v>
      </c>
      <c r="AB19" s="17">
        <v>112.52</v>
      </c>
      <c r="AC19" s="17">
        <f t="shared" si="6"/>
        <v>0.59982615360000024</v>
      </c>
      <c r="AD19" s="93"/>
      <c r="AE19" s="27" t="s">
        <v>348</v>
      </c>
      <c r="AF19" s="17">
        <v>132</v>
      </c>
      <c r="AG19" s="17">
        <v>97.81</v>
      </c>
      <c r="AH19" s="17">
        <f t="shared" si="7"/>
        <v>1.9568755907999997</v>
      </c>
      <c r="AI19" s="93"/>
      <c r="AJ19" s="27" t="s">
        <v>405</v>
      </c>
      <c r="AK19" s="17">
        <v>316</v>
      </c>
      <c r="AL19" s="17">
        <v>97.81</v>
      </c>
      <c r="AM19" s="17">
        <f t="shared" si="8"/>
        <v>12.488174470799999</v>
      </c>
      <c r="AN19" s="93"/>
      <c r="AO19" s="27" t="s">
        <v>441</v>
      </c>
      <c r="AP19" s="17">
        <v>141</v>
      </c>
      <c r="AQ19" s="17">
        <v>93.06</v>
      </c>
      <c r="AR19" s="17">
        <f t="shared" si="0"/>
        <v>2.7438612407999994</v>
      </c>
      <c r="AS19" s="93"/>
    </row>
    <row r="20" spans="1:45" customFormat="1">
      <c r="A20" s="27" t="s">
        <v>99</v>
      </c>
      <c r="B20" s="17">
        <v>165.01</v>
      </c>
      <c r="C20" s="17">
        <v>109</v>
      </c>
      <c r="D20" s="17">
        <f t="shared" si="1"/>
        <v>3.2057502731999992</v>
      </c>
      <c r="E20" s="93"/>
      <c r="F20" s="27" t="s">
        <v>156</v>
      </c>
      <c r="G20" s="17">
        <v>169</v>
      </c>
      <c r="H20" s="17">
        <v>80.209999999999994</v>
      </c>
      <c r="I20" s="17">
        <f t="shared" si="2"/>
        <v>5.0819240628000006</v>
      </c>
      <c r="J20" s="93"/>
      <c r="K20" s="27" t="s">
        <v>195</v>
      </c>
      <c r="L20" s="17">
        <v>562</v>
      </c>
      <c r="M20" s="17">
        <v>117.24</v>
      </c>
      <c r="N20" s="17">
        <f t="shared" si="3"/>
        <v>25.455980923199999</v>
      </c>
      <c r="O20" s="93"/>
      <c r="P20" s="27" t="s">
        <v>224</v>
      </c>
      <c r="Q20" s="17">
        <v>279</v>
      </c>
      <c r="R20" s="17">
        <v>114.81</v>
      </c>
      <c r="S20" s="17">
        <f t="shared" si="4"/>
        <v>9.3974671907999987</v>
      </c>
      <c r="T20" s="93"/>
      <c r="U20" s="27" t="s">
        <v>270</v>
      </c>
      <c r="V20" s="17">
        <v>163</v>
      </c>
      <c r="W20" s="17">
        <v>115.15</v>
      </c>
      <c r="X20" s="17">
        <f t="shared" si="5"/>
        <v>2.7387100619999996</v>
      </c>
      <c r="Y20" s="93"/>
      <c r="Z20" s="27" t="s">
        <v>297</v>
      </c>
      <c r="AA20" s="17">
        <v>734</v>
      </c>
      <c r="AB20" s="17">
        <v>115.09</v>
      </c>
      <c r="AC20" s="17">
        <f t="shared" si="6"/>
        <v>35.423511901199994</v>
      </c>
      <c r="AD20" s="93"/>
      <c r="AE20" s="27" t="s">
        <v>349</v>
      </c>
      <c r="AF20" s="17">
        <v>192</v>
      </c>
      <c r="AG20" s="17">
        <v>97.12</v>
      </c>
      <c r="AH20" s="17">
        <f t="shared" si="7"/>
        <v>5.4304871615999986</v>
      </c>
      <c r="AI20" s="93"/>
      <c r="AJ20" s="27" t="s">
        <v>406</v>
      </c>
      <c r="AK20" s="17">
        <v>442</v>
      </c>
      <c r="AL20" s="17">
        <v>97.12</v>
      </c>
      <c r="AM20" s="17">
        <f t="shared" si="8"/>
        <v>19.739317161599999</v>
      </c>
      <c r="AN20" s="93"/>
      <c r="AO20" s="27" t="s">
        <v>442</v>
      </c>
      <c r="AP20" s="17">
        <v>217</v>
      </c>
      <c r="AQ20" s="17">
        <v>115.11</v>
      </c>
      <c r="AR20" s="17">
        <f t="shared" si="0"/>
        <v>5.8317067547999999</v>
      </c>
      <c r="AS20" s="93"/>
    </row>
    <row r="21" spans="1:45" customFormat="1">
      <c r="A21" s="27" t="s">
        <v>100</v>
      </c>
      <c r="B21" s="17">
        <v>159</v>
      </c>
      <c r="C21" s="17">
        <v>109.45</v>
      </c>
      <c r="D21" s="17">
        <f t="shared" si="1"/>
        <v>2.8360101059999998</v>
      </c>
      <c r="E21" s="93"/>
      <c r="F21" s="27" t="s">
        <v>157</v>
      </c>
      <c r="G21" s="17">
        <v>188</v>
      </c>
      <c r="H21" s="17">
        <v>76.44</v>
      </c>
      <c r="I21" s="17">
        <f t="shared" si="2"/>
        <v>6.3851722991999997</v>
      </c>
      <c r="J21" s="93"/>
      <c r="K21" s="27" t="s">
        <v>196</v>
      </c>
      <c r="L21" s="17">
        <v>204</v>
      </c>
      <c r="M21" s="17">
        <v>126.3</v>
      </c>
      <c r="N21" s="17">
        <f t="shared" si="3"/>
        <v>4.4471843639999999</v>
      </c>
      <c r="O21" s="93"/>
      <c r="P21" s="27" t="s">
        <v>225</v>
      </c>
      <c r="Q21" s="17">
        <v>222</v>
      </c>
      <c r="R21" s="17">
        <v>125.16</v>
      </c>
      <c r="S21" s="17">
        <f t="shared" si="4"/>
        <v>5.5426683888000001</v>
      </c>
      <c r="T21" s="93"/>
      <c r="U21" s="27" t="s">
        <v>271</v>
      </c>
      <c r="V21" s="17">
        <v>163</v>
      </c>
      <c r="W21" s="17">
        <v>126.81</v>
      </c>
      <c r="X21" s="17">
        <f t="shared" si="5"/>
        <v>2.0713462307999997</v>
      </c>
      <c r="Y21" s="93"/>
      <c r="Z21" s="27" t="s">
        <v>298</v>
      </c>
      <c r="AA21" s="17">
        <v>114</v>
      </c>
      <c r="AB21" s="17">
        <v>109.87</v>
      </c>
      <c r="AC21" s="17">
        <f t="shared" si="6"/>
        <v>0.23638187159999974</v>
      </c>
      <c r="AD21" s="93"/>
      <c r="AE21" s="27" t="s">
        <v>350</v>
      </c>
      <c r="AF21" s="17">
        <v>136</v>
      </c>
      <c r="AG21" s="17">
        <v>120.69</v>
      </c>
      <c r="AH21" s="17">
        <f t="shared" si="7"/>
        <v>0.87627274920000009</v>
      </c>
      <c r="AI21" s="93"/>
      <c r="AJ21" s="27" t="s">
        <v>407</v>
      </c>
      <c r="AK21" s="17">
        <v>1149</v>
      </c>
      <c r="AL21" s="17">
        <v>120.69</v>
      </c>
      <c r="AM21" s="17">
        <f t="shared" si="8"/>
        <v>58.855651909199999</v>
      </c>
      <c r="AN21" s="93"/>
      <c r="AO21" s="27" t="s">
        <v>443</v>
      </c>
      <c r="AP21" s="17">
        <v>221</v>
      </c>
      <c r="AQ21" s="17">
        <v>105.33</v>
      </c>
      <c r="AR21" s="17">
        <f t="shared" si="0"/>
        <v>6.6204094644000007</v>
      </c>
      <c r="AS21" s="93"/>
    </row>
    <row r="22" spans="1:45" customFormat="1">
      <c r="A22" s="27" t="s">
        <v>101</v>
      </c>
      <c r="B22" s="17">
        <v>167</v>
      </c>
      <c r="C22" s="17">
        <v>116</v>
      </c>
      <c r="D22" s="17">
        <f t="shared" si="1"/>
        <v>2.91900132</v>
      </c>
      <c r="E22" s="93"/>
      <c r="F22" s="27" t="s">
        <v>158</v>
      </c>
      <c r="G22" s="17">
        <v>185</v>
      </c>
      <c r="H22" s="17">
        <v>89.74</v>
      </c>
      <c r="I22" s="17">
        <f t="shared" si="2"/>
        <v>5.4522365831999995</v>
      </c>
      <c r="J22" s="93"/>
      <c r="K22" s="27" t="s">
        <v>197</v>
      </c>
      <c r="L22" s="17">
        <v>182</v>
      </c>
      <c r="M22" s="17">
        <v>127.2</v>
      </c>
      <c r="N22" s="17">
        <f t="shared" si="3"/>
        <v>3.1364955359999995</v>
      </c>
      <c r="O22" s="93"/>
      <c r="P22" s="27" t="s">
        <v>226</v>
      </c>
      <c r="Q22" s="17">
        <v>199</v>
      </c>
      <c r="R22" s="17">
        <v>117.34</v>
      </c>
      <c r="S22" s="17">
        <f t="shared" si="4"/>
        <v>4.6738362311999992</v>
      </c>
      <c r="T22" s="93"/>
      <c r="U22" s="27" t="s">
        <v>272</v>
      </c>
      <c r="V22" s="17">
        <v>262</v>
      </c>
      <c r="W22" s="17">
        <v>113.6</v>
      </c>
      <c r="X22" s="17">
        <f t="shared" si="5"/>
        <v>8.4937214880000003</v>
      </c>
      <c r="Y22" s="93"/>
      <c r="Z22" s="27" t="s">
        <v>299</v>
      </c>
      <c r="AA22" s="17">
        <v>162</v>
      </c>
      <c r="AB22" s="17">
        <v>103.99</v>
      </c>
      <c r="AC22" s="17">
        <f t="shared" si="6"/>
        <v>3.3202209132</v>
      </c>
      <c r="AD22" s="93"/>
      <c r="AE22" s="27" t="s">
        <v>351</v>
      </c>
      <c r="AF22" s="17">
        <v>146</v>
      </c>
      <c r="AG22" s="17">
        <v>119.29</v>
      </c>
      <c r="AH22" s="17">
        <f t="shared" si="7"/>
        <v>1.5287553971999994</v>
      </c>
      <c r="AI22" s="93"/>
      <c r="AJ22" s="27" t="s">
        <v>408</v>
      </c>
      <c r="AK22" s="17">
        <v>332</v>
      </c>
      <c r="AL22" s="17">
        <v>119.29</v>
      </c>
      <c r="AM22" s="17">
        <f t="shared" si="8"/>
        <v>12.174524917199999</v>
      </c>
      <c r="AN22" s="93"/>
      <c r="AO22" s="27" t="s">
        <v>444</v>
      </c>
      <c r="AP22" s="17">
        <v>154</v>
      </c>
      <c r="AQ22" s="17">
        <v>81.42</v>
      </c>
      <c r="AR22" s="17">
        <f t="shared" si="0"/>
        <v>4.1541395255999998</v>
      </c>
      <c r="AS22" s="93"/>
    </row>
    <row r="23" spans="1:45" customFormat="1">
      <c r="A23" s="27" t="s">
        <v>102</v>
      </c>
      <c r="B23" s="17">
        <v>199</v>
      </c>
      <c r="C23" s="17">
        <v>125</v>
      </c>
      <c r="D23" s="17">
        <f t="shared" si="1"/>
        <v>4.2354136799999997</v>
      </c>
      <c r="E23" s="93"/>
      <c r="F23" s="27" t="s">
        <v>159</v>
      </c>
      <c r="G23" s="17">
        <v>206</v>
      </c>
      <c r="H23" s="17">
        <v>131.74</v>
      </c>
      <c r="I23" s="17">
        <f t="shared" si="2"/>
        <v>4.2502948631999988</v>
      </c>
      <c r="J23" s="93"/>
      <c r="K23" s="27" t="s">
        <v>198</v>
      </c>
      <c r="L23" s="17">
        <v>225</v>
      </c>
      <c r="M23" s="17">
        <v>126.54</v>
      </c>
      <c r="N23" s="17">
        <f t="shared" si="3"/>
        <v>5.6353896071999987</v>
      </c>
      <c r="O23" s="93"/>
      <c r="P23" s="27" t="s">
        <v>227</v>
      </c>
      <c r="Q23" s="17">
        <v>194</v>
      </c>
      <c r="R23" s="17">
        <v>115.45</v>
      </c>
      <c r="S23" s="17">
        <f t="shared" si="4"/>
        <v>4.4958343859999994</v>
      </c>
      <c r="T23" s="93"/>
      <c r="U23" s="27" t="s">
        <v>273</v>
      </c>
      <c r="V23" s="17">
        <v>165</v>
      </c>
      <c r="W23" s="17">
        <v>98.38</v>
      </c>
      <c r="X23" s="17">
        <f t="shared" si="5"/>
        <v>3.8130170184000005</v>
      </c>
      <c r="Y23" s="93"/>
      <c r="Z23" s="27" t="s">
        <v>300</v>
      </c>
      <c r="AA23" s="17">
        <v>156</v>
      </c>
      <c r="AB23" s="17">
        <v>109.7</v>
      </c>
      <c r="AC23" s="17">
        <f t="shared" si="6"/>
        <v>2.6499953159999996</v>
      </c>
      <c r="AD23" s="93"/>
      <c r="AE23" s="27" t="s">
        <v>352</v>
      </c>
      <c r="AF23" s="17">
        <v>159</v>
      </c>
      <c r="AG23" s="17">
        <v>111.36</v>
      </c>
      <c r="AH23" s="17">
        <f t="shared" si="7"/>
        <v>2.7266906447999997</v>
      </c>
      <c r="AI23" s="93"/>
      <c r="AJ23" s="27" t="s">
        <v>409</v>
      </c>
      <c r="AK23" s="17">
        <v>409</v>
      </c>
      <c r="AL23" s="17">
        <v>111.36</v>
      </c>
      <c r="AM23" s="17">
        <f t="shared" si="8"/>
        <v>17.035520644800002</v>
      </c>
      <c r="AN23" s="93"/>
      <c r="AO23" s="27" t="s">
        <v>445</v>
      </c>
      <c r="AP23" s="17">
        <v>166</v>
      </c>
      <c r="AQ23" s="17">
        <v>83.18</v>
      </c>
      <c r="AR23" s="17">
        <f t="shared" si="0"/>
        <v>4.7402292023999992</v>
      </c>
      <c r="AS23" s="93"/>
    </row>
    <row r="24" spans="1:45" customFormat="1">
      <c r="A24" s="27" t="s">
        <v>103</v>
      </c>
      <c r="B24" s="17">
        <v>110</v>
      </c>
      <c r="C24" s="17">
        <v>108</v>
      </c>
      <c r="D24" s="17">
        <f t="shared" si="1"/>
        <v>0.11447063999999998</v>
      </c>
      <c r="E24" s="93"/>
      <c r="F24" s="27" t="s">
        <v>160</v>
      </c>
      <c r="G24" s="17">
        <v>171</v>
      </c>
      <c r="H24" s="17">
        <v>103.66</v>
      </c>
      <c r="I24" s="17">
        <f t="shared" si="2"/>
        <v>3.8542264488000004</v>
      </c>
      <c r="J24" s="93"/>
      <c r="K24" s="27" t="s">
        <v>199</v>
      </c>
      <c r="L24" s="17">
        <v>186</v>
      </c>
      <c r="M24" s="17">
        <v>107.27</v>
      </c>
      <c r="N24" s="17">
        <f t="shared" si="3"/>
        <v>4.5061367435999999</v>
      </c>
      <c r="O24" s="93"/>
      <c r="P24" s="27" t="s">
        <v>228</v>
      </c>
      <c r="Q24" s="17">
        <v>119</v>
      </c>
      <c r="R24" s="17">
        <v>107.55</v>
      </c>
      <c r="S24" s="17">
        <f t="shared" si="4"/>
        <v>0.65534441400000021</v>
      </c>
      <c r="T24" s="93"/>
      <c r="U24" s="27" t="s">
        <v>274</v>
      </c>
      <c r="V24" s="17">
        <v>139</v>
      </c>
      <c r="W24" s="17">
        <v>98.65</v>
      </c>
      <c r="X24" s="17">
        <f t="shared" si="5"/>
        <v>2.3094451619999998</v>
      </c>
      <c r="Y24" s="93"/>
      <c r="Z24" s="27" t="s">
        <v>301</v>
      </c>
      <c r="AA24" s="17">
        <v>299</v>
      </c>
      <c r="AB24" s="17">
        <v>108.5</v>
      </c>
      <c r="AC24" s="17">
        <f t="shared" si="6"/>
        <v>10.903328459999999</v>
      </c>
      <c r="AD24" s="93"/>
      <c r="AE24" s="27" t="s">
        <v>353</v>
      </c>
      <c r="AF24" s="17">
        <v>262</v>
      </c>
      <c r="AG24" s="17">
        <v>111.84</v>
      </c>
      <c r="AH24" s="17">
        <f t="shared" si="7"/>
        <v>8.5944556511999988</v>
      </c>
      <c r="AI24" s="93"/>
      <c r="AJ24" s="27" t="s">
        <v>410</v>
      </c>
      <c r="AK24" s="17">
        <v>524</v>
      </c>
      <c r="AL24" s="17">
        <v>111.84</v>
      </c>
      <c r="AM24" s="17">
        <f t="shared" si="8"/>
        <v>23.590109491199996</v>
      </c>
      <c r="AN24" s="93"/>
      <c r="AO24" s="27" t="s">
        <v>446</v>
      </c>
      <c r="AP24" s="17">
        <v>309</v>
      </c>
      <c r="AQ24" s="17">
        <v>88.92</v>
      </c>
      <c r="AR24" s="17">
        <f t="shared" si="0"/>
        <v>12.596349225599999</v>
      </c>
      <c r="AS24" s="93"/>
    </row>
    <row r="25" spans="1:45" customFormat="1">
      <c r="A25" s="27" t="s">
        <v>104</v>
      </c>
      <c r="B25" s="17">
        <v>121</v>
      </c>
      <c r="C25" s="17">
        <v>108</v>
      </c>
      <c r="D25" s="17">
        <f t="shared" si="1"/>
        <v>0.74405915999999994</v>
      </c>
      <c r="E25" s="93"/>
      <c r="F25" s="27" t="s">
        <v>161</v>
      </c>
      <c r="G25" s="17">
        <v>152</v>
      </c>
      <c r="H25" s="17">
        <v>101.6</v>
      </c>
      <c r="I25" s="17">
        <f t="shared" si="2"/>
        <v>2.8846601280000002</v>
      </c>
      <c r="J25" s="93"/>
      <c r="K25" s="27" t="s">
        <v>200</v>
      </c>
      <c r="L25" s="17">
        <v>568</v>
      </c>
      <c r="M25" s="17">
        <v>151.21</v>
      </c>
      <c r="N25" s="17">
        <f t="shared" si="3"/>
        <v>23.855109022799997</v>
      </c>
      <c r="O25" s="93"/>
      <c r="P25" s="27" t="s">
        <v>229</v>
      </c>
      <c r="Q25" s="17">
        <v>128</v>
      </c>
      <c r="R25" s="17">
        <v>104.58</v>
      </c>
      <c r="S25" s="17">
        <f t="shared" si="4"/>
        <v>1.3404511944000002</v>
      </c>
      <c r="T25" s="93"/>
      <c r="U25" s="27" t="s">
        <v>275</v>
      </c>
      <c r="V25" s="17">
        <v>193</v>
      </c>
      <c r="W25" s="17">
        <v>116.35</v>
      </c>
      <c r="X25" s="17">
        <f t="shared" si="5"/>
        <v>4.3870872780000001</v>
      </c>
      <c r="Y25" s="93"/>
      <c r="Z25" s="27" t="s">
        <v>302</v>
      </c>
      <c r="AA25" s="17">
        <v>444</v>
      </c>
      <c r="AB25" s="17">
        <v>104.09</v>
      </c>
      <c r="AC25" s="17">
        <f t="shared" si="6"/>
        <v>19.454857621199999</v>
      </c>
      <c r="AD25" s="93"/>
      <c r="AE25" s="27" t="s">
        <v>354</v>
      </c>
      <c r="AF25" s="17">
        <v>163</v>
      </c>
      <c r="AG25" s="17">
        <v>121.64</v>
      </c>
      <c r="AH25" s="17">
        <f t="shared" si="7"/>
        <v>2.3672528352</v>
      </c>
      <c r="AI25" s="93"/>
      <c r="AJ25" s="27" t="s">
        <v>411</v>
      </c>
      <c r="AK25" s="17">
        <v>296</v>
      </c>
      <c r="AL25" s="17">
        <v>121.64</v>
      </c>
      <c r="AM25" s="17">
        <f t="shared" si="8"/>
        <v>9.9795503952000004</v>
      </c>
      <c r="AN25" s="93"/>
      <c r="AO25" s="27" t="s">
        <v>447</v>
      </c>
      <c r="AP25" s="17">
        <v>254</v>
      </c>
      <c r="AQ25" s="17">
        <v>110.98</v>
      </c>
      <c r="AR25" s="17">
        <f t="shared" si="0"/>
        <v>8.1857954663999983</v>
      </c>
      <c r="AS25" s="93"/>
    </row>
    <row r="26" spans="1:45" customFormat="1">
      <c r="A26" s="27" t="s">
        <v>105</v>
      </c>
      <c r="B26" s="17">
        <v>104</v>
      </c>
      <c r="C26" s="17">
        <v>101</v>
      </c>
      <c r="D26" s="17">
        <f t="shared" si="1"/>
        <v>0.17170595999999999</v>
      </c>
      <c r="E26" s="93"/>
      <c r="F26" s="27" t="s">
        <v>162</v>
      </c>
      <c r="G26" s="17">
        <v>144</v>
      </c>
      <c r="H26" s="17">
        <v>101.79</v>
      </c>
      <c r="I26" s="17">
        <f t="shared" si="2"/>
        <v>2.4159028571999999</v>
      </c>
      <c r="J26" s="93"/>
      <c r="K26" s="27" t="s">
        <v>201</v>
      </c>
      <c r="L26" s="17">
        <v>727</v>
      </c>
      <c r="M26" s="17">
        <v>222.37</v>
      </c>
      <c r="N26" s="17">
        <f t="shared" si="3"/>
        <v>28.882659531599998</v>
      </c>
      <c r="O26" s="93"/>
      <c r="P26" s="27" t="s">
        <v>230</v>
      </c>
      <c r="Q26" s="17">
        <v>134</v>
      </c>
      <c r="R26" s="17">
        <v>109.08</v>
      </c>
      <c r="S26" s="17">
        <f t="shared" si="4"/>
        <v>1.4263041744</v>
      </c>
      <c r="T26" s="93"/>
      <c r="U26" s="27" t="s">
        <v>276</v>
      </c>
      <c r="V26" s="17">
        <v>128</v>
      </c>
      <c r="W26" s="17">
        <v>103.92</v>
      </c>
      <c r="X26" s="17">
        <f t="shared" si="5"/>
        <v>1.3782265055999998</v>
      </c>
      <c r="Y26" s="93"/>
      <c r="Z26" s="27" t="s">
        <v>303</v>
      </c>
      <c r="AA26" s="17">
        <v>300</v>
      </c>
      <c r="AB26" s="17">
        <v>198.44</v>
      </c>
      <c r="AC26" s="17">
        <f t="shared" si="6"/>
        <v>5.8128190991999995</v>
      </c>
      <c r="AD26" s="93"/>
      <c r="AE26" s="27" t="s">
        <v>355</v>
      </c>
      <c r="AF26" s="17">
        <v>174</v>
      </c>
      <c r="AG26" s="17">
        <v>111.28</v>
      </c>
      <c r="AH26" s="17">
        <f t="shared" si="7"/>
        <v>3.5897992703999995</v>
      </c>
      <c r="AI26" s="93"/>
      <c r="AJ26" s="27" t="s">
        <v>412</v>
      </c>
      <c r="AK26" s="17">
        <v>363</v>
      </c>
      <c r="AL26" s="17">
        <v>111.28</v>
      </c>
      <c r="AM26" s="17">
        <f t="shared" si="8"/>
        <v>14.407274750399999</v>
      </c>
      <c r="AN26" s="93"/>
      <c r="AO26" s="27"/>
      <c r="AP26" s="17"/>
      <c r="AQ26" s="17"/>
      <c r="AR26" s="17"/>
      <c r="AS26" s="93"/>
    </row>
    <row r="27" spans="1:45" customFormat="1">
      <c r="A27" s="27" t="s">
        <v>106</v>
      </c>
      <c r="B27" s="17">
        <v>143</v>
      </c>
      <c r="C27" s="17">
        <v>123</v>
      </c>
      <c r="D27" s="17">
        <f t="shared" si="1"/>
        <v>1.1447064</v>
      </c>
      <c r="E27" s="93"/>
      <c r="F27" s="27" t="s">
        <v>163</v>
      </c>
      <c r="G27" s="17">
        <v>117</v>
      </c>
      <c r="H27" s="17">
        <v>66.8</v>
      </c>
      <c r="I27" s="17">
        <f t="shared" si="2"/>
        <v>2.8732130640000002</v>
      </c>
      <c r="J27" s="93"/>
      <c r="K27" s="27" t="s">
        <v>202</v>
      </c>
      <c r="L27" s="17">
        <v>672</v>
      </c>
      <c r="M27" s="17">
        <v>134.56</v>
      </c>
      <c r="N27" s="17">
        <f t="shared" si="3"/>
        <v>30.760550380799998</v>
      </c>
      <c r="O27" s="93"/>
      <c r="P27" s="27" t="s">
        <v>231</v>
      </c>
      <c r="Q27" s="17">
        <v>131</v>
      </c>
      <c r="R27" s="17">
        <v>110.06</v>
      </c>
      <c r="S27" s="17">
        <f t="shared" si="4"/>
        <v>1.1985076007999997</v>
      </c>
      <c r="T27" s="93"/>
      <c r="U27" s="27" t="s">
        <v>277</v>
      </c>
      <c r="V27" s="17">
        <v>451</v>
      </c>
      <c r="W27" s="17">
        <v>103.71</v>
      </c>
      <c r="X27" s="17">
        <f t="shared" si="5"/>
        <v>19.877254282799999</v>
      </c>
      <c r="Y27" s="93"/>
      <c r="Z27" s="27" t="s">
        <v>304</v>
      </c>
      <c r="AA27" s="17">
        <v>157</v>
      </c>
      <c r="AB27" s="17">
        <v>118.13</v>
      </c>
      <c r="AC27" s="17">
        <f t="shared" si="6"/>
        <v>2.2247368884000003</v>
      </c>
      <c r="AD27" s="93"/>
      <c r="AE27" s="27" t="s">
        <v>356</v>
      </c>
      <c r="AF27" s="17">
        <v>117</v>
      </c>
      <c r="AG27" s="17">
        <v>103.74</v>
      </c>
      <c r="AH27" s="17">
        <f t="shared" si="7"/>
        <v>0.75894034320000026</v>
      </c>
      <c r="AI27" s="93"/>
      <c r="AJ27" s="27" t="s">
        <v>413</v>
      </c>
      <c r="AK27" s="17">
        <v>359</v>
      </c>
      <c r="AL27" s="17">
        <v>103.74</v>
      </c>
      <c r="AM27" s="17">
        <f t="shared" si="8"/>
        <v>14.609887783199998</v>
      </c>
      <c r="AN27" s="93"/>
      <c r="AO27" s="27"/>
      <c r="AP27" s="17"/>
      <c r="AQ27" s="17"/>
      <c r="AR27" s="17"/>
      <c r="AS27" s="93"/>
    </row>
    <row r="28" spans="1:45" customFormat="1">
      <c r="A28" s="27"/>
      <c r="B28" s="27"/>
      <c r="C28" s="27"/>
      <c r="D28" s="17"/>
      <c r="E28" s="93"/>
      <c r="F28" s="27" t="s">
        <v>164</v>
      </c>
      <c r="G28" s="17">
        <v>151</v>
      </c>
      <c r="H28" s="17">
        <v>108.25</v>
      </c>
      <c r="I28" s="17">
        <f t="shared" si="2"/>
        <v>2.4468099300000001</v>
      </c>
      <c r="J28" s="93"/>
      <c r="K28" s="27" t="s">
        <v>203</v>
      </c>
      <c r="L28" s="17">
        <v>337</v>
      </c>
      <c r="M28" s="17">
        <v>134.26</v>
      </c>
      <c r="N28" s="17">
        <f t="shared" si="3"/>
        <v>11.603888776799998</v>
      </c>
      <c r="O28" s="93"/>
      <c r="P28" s="27" t="s">
        <v>232</v>
      </c>
      <c r="Q28" s="17">
        <v>179</v>
      </c>
      <c r="R28" s="17">
        <v>143.16999999999999</v>
      </c>
      <c r="S28" s="17">
        <f t="shared" si="4"/>
        <v>2.0507415156000008</v>
      </c>
      <c r="T28" s="93"/>
      <c r="U28" s="27" t="s">
        <v>278</v>
      </c>
      <c r="V28" s="17">
        <v>152</v>
      </c>
      <c r="W28" s="17">
        <v>101.62</v>
      </c>
      <c r="X28" s="17">
        <f t="shared" si="5"/>
        <v>2.8835154215999994</v>
      </c>
      <c r="Y28" s="93"/>
      <c r="Z28" s="27" t="s">
        <v>305</v>
      </c>
      <c r="AA28" s="17">
        <v>228</v>
      </c>
      <c r="AB28" s="17">
        <v>111.03</v>
      </c>
      <c r="AC28" s="17">
        <f t="shared" si="6"/>
        <v>6.6948153803999997</v>
      </c>
      <c r="AD28" s="93"/>
      <c r="AE28" s="27" t="s">
        <v>357</v>
      </c>
      <c r="AF28" s="17">
        <v>126</v>
      </c>
      <c r="AG28" s="17">
        <v>103.94</v>
      </c>
      <c r="AH28" s="17">
        <f t="shared" si="7"/>
        <v>1.2626111592</v>
      </c>
      <c r="AI28" s="93"/>
      <c r="AJ28" s="27" t="s">
        <v>414</v>
      </c>
      <c r="AK28" s="17">
        <v>363</v>
      </c>
      <c r="AL28" s="17">
        <v>103.94</v>
      </c>
      <c r="AM28" s="17">
        <f t="shared" si="8"/>
        <v>14.8273819992</v>
      </c>
      <c r="AN28" s="93"/>
      <c r="AO28" s="27"/>
      <c r="AP28" s="17"/>
      <c r="AQ28" s="17"/>
      <c r="AR28" s="17"/>
      <c r="AS28" s="93"/>
    </row>
    <row r="29" spans="1:45" customFormat="1">
      <c r="A29" s="27"/>
      <c r="B29" s="27"/>
      <c r="C29" s="27"/>
      <c r="D29" s="17"/>
      <c r="E29" s="93"/>
      <c r="F29" s="27" t="s">
        <v>165</v>
      </c>
      <c r="G29" s="17">
        <v>270</v>
      </c>
      <c r="H29" s="17">
        <v>85.68</v>
      </c>
      <c r="I29" s="17">
        <f t="shared" si="2"/>
        <v>10.549614182399997</v>
      </c>
      <c r="J29" s="93"/>
      <c r="K29" s="27" t="s">
        <v>204</v>
      </c>
      <c r="L29" s="17">
        <v>566</v>
      </c>
      <c r="M29" s="17">
        <v>152.06</v>
      </c>
      <c r="N29" s="17">
        <f t="shared" si="3"/>
        <v>23.6919883608</v>
      </c>
      <c r="O29" s="93"/>
      <c r="P29" s="27" t="s">
        <v>233</v>
      </c>
      <c r="Q29" s="17">
        <v>137</v>
      </c>
      <c r="R29" s="17">
        <v>109.96</v>
      </c>
      <c r="S29" s="17">
        <f t="shared" si="4"/>
        <v>1.5476430528000003</v>
      </c>
      <c r="T29" s="93"/>
      <c r="U29" s="27" t="s">
        <v>279</v>
      </c>
      <c r="V29" s="17">
        <v>156</v>
      </c>
      <c r="W29" s="17">
        <v>103.08</v>
      </c>
      <c r="X29" s="17">
        <f t="shared" si="5"/>
        <v>3.0288931344000001</v>
      </c>
      <c r="Y29" s="93"/>
      <c r="Z29" s="27" t="s">
        <v>306</v>
      </c>
      <c r="AA29" s="17">
        <v>117.99</v>
      </c>
      <c r="AB29" s="17">
        <v>117</v>
      </c>
      <c r="AC29" s="17">
        <f t="shared" si="6"/>
        <v>5.6662966799999714E-2</v>
      </c>
      <c r="AD29" s="93"/>
      <c r="AE29" s="27" t="s">
        <v>358</v>
      </c>
      <c r="AF29" s="17">
        <v>191</v>
      </c>
      <c r="AG29" s="17">
        <v>98.2</v>
      </c>
      <c r="AH29" s="17">
        <f t="shared" si="7"/>
        <v>5.3114376959999987</v>
      </c>
      <c r="AI29" s="93"/>
      <c r="AJ29" s="27" t="s">
        <v>415</v>
      </c>
      <c r="AK29" s="17">
        <v>220</v>
      </c>
      <c r="AL29" s="17">
        <v>98.2</v>
      </c>
      <c r="AM29" s="17">
        <f t="shared" si="8"/>
        <v>6.9712619759999992</v>
      </c>
      <c r="AN29" s="93"/>
      <c r="AO29" s="27"/>
      <c r="AP29" s="17"/>
      <c r="AQ29" s="17"/>
      <c r="AR29" s="17"/>
      <c r="AS29" s="93"/>
    </row>
    <row r="30" spans="1:45" customFormat="1">
      <c r="A30" s="27"/>
      <c r="B30" s="27"/>
      <c r="C30" s="27"/>
      <c r="D30" s="17"/>
      <c r="E30" s="93"/>
      <c r="F30" s="27" t="s">
        <v>166</v>
      </c>
      <c r="G30" s="17">
        <v>160</v>
      </c>
      <c r="H30" s="17">
        <v>119.05</v>
      </c>
      <c r="I30" s="17">
        <f t="shared" si="2"/>
        <v>2.3437863540000001</v>
      </c>
      <c r="J30" s="93"/>
      <c r="K30" s="27" t="s">
        <v>205</v>
      </c>
      <c r="L30" s="17">
        <v>285</v>
      </c>
      <c r="M30" s="17">
        <v>184.16</v>
      </c>
      <c r="N30" s="17">
        <f t="shared" si="3"/>
        <v>5.7716096687999991</v>
      </c>
      <c r="O30" s="93"/>
      <c r="P30" s="27" t="s">
        <v>234</v>
      </c>
      <c r="Q30" s="17">
        <v>287</v>
      </c>
      <c r="R30" s="17">
        <v>130.51</v>
      </c>
      <c r="S30" s="17">
        <f t="shared" si="4"/>
        <v>8.9567552268000004</v>
      </c>
      <c r="T30" s="93"/>
      <c r="U30" s="27" t="s">
        <v>280</v>
      </c>
      <c r="V30" s="17">
        <v>158</v>
      </c>
      <c r="W30" s="17">
        <v>112.83</v>
      </c>
      <c r="X30" s="17">
        <f t="shared" si="5"/>
        <v>2.5853194043999999</v>
      </c>
      <c r="Y30" s="93"/>
      <c r="Z30" s="27" t="s">
        <v>307</v>
      </c>
      <c r="AA30" s="17">
        <v>204</v>
      </c>
      <c r="AB30" s="17">
        <v>106.18</v>
      </c>
      <c r="AC30" s="17">
        <f t="shared" si="6"/>
        <v>5.5987590023999987</v>
      </c>
      <c r="AD30" s="93"/>
      <c r="AE30" s="27" t="s">
        <v>359</v>
      </c>
      <c r="AF30" s="17">
        <v>150</v>
      </c>
      <c r="AG30" s="17">
        <v>108.19</v>
      </c>
      <c r="AH30" s="17">
        <f t="shared" si="7"/>
        <v>2.3930087292</v>
      </c>
      <c r="AI30" s="93"/>
      <c r="AJ30" s="27" t="s">
        <v>416</v>
      </c>
      <c r="AK30" s="17">
        <v>356</v>
      </c>
      <c r="AL30" s="17">
        <v>108.19</v>
      </c>
      <c r="AM30" s="17">
        <f t="shared" si="8"/>
        <v>14.1834846492</v>
      </c>
      <c r="AN30" s="93"/>
      <c r="AO30" s="27"/>
      <c r="AP30" s="17"/>
      <c r="AQ30" s="17"/>
      <c r="AR30" s="17"/>
      <c r="AS30" s="93"/>
    </row>
    <row r="31" spans="1:45" customFormat="1">
      <c r="A31" s="27"/>
      <c r="B31" s="27"/>
      <c r="C31" s="27"/>
      <c r="D31" s="17"/>
      <c r="E31" s="93"/>
      <c r="F31" s="27" t="s">
        <v>167</v>
      </c>
      <c r="G31" s="17">
        <v>163.72999999999999</v>
      </c>
      <c r="H31" s="17">
        <v>105</v>
      </c>
      <c r="I31" s="17">
        <f t="shared" si="2"/>
        <v>3.3614303435999995</v>
      </c>
      <c r="J31" s="93"/>
      <c r="K31" s="27" t="s">
        <v>206</v>
      </c>
      <c r="L31" s="17">
        <v>642</v>
      </c>
      <c r="M31" s="17">
        <v>233.64</v>
      </c>
      <c r="N31" s="17">
        <f t="shared" si="3"/>
        <v>23.372615275199998</v>
      </c>
      <c r="O31" s="93"/>
      <c r="P31" s="27" t="s">
        <v>235</v>
      </c>
      <c r="Q31" s="17">
        <v>204</v>
      </c>
      <c r="R31" s="17">
        <v>124.56</v>
      </c>
      <c r="S31" s="17">
        <f t="shared" si="4"/>
        <v>4.5467738207999995</v>
      </c>
      <c r="T31" s="93"/>
      <c r="U31" s="27" t="s">
        <v>281</v>
      </c>
      <c r="V31" s="17">
        <v>108</v>
      </c>
      <c r="W31" s="17">
        <v>96.7</v>
      </c>
      <c r="X31" s="17">
        <f t="shared" si="5"/>
        <v>0.6467591159999998</v>
      </c>
      <c r="Y31" s="93"/>
      <c r="Z31" s="27" t="s">
        <v>308</v>
      </c>
      <c r="AA31" s="17">
        <v>138</v>
      </c>
      <c r="AB31" s="17">
        <v>102.02</v>
      </c>
      <c r="AC31" s="17">
        <f t="shared" si="6"/>
        <v>2.0593268136000002</v>
      </c>
      <c r="AD31" s="93"/>
      <c r="AE31" s="27" t="s">
        <v>360</v>
      </c>
      <c r="AF31" s="17">
        <v>280</v>
      </c>
      <c r="AG31" s="17">
        <v>107.38</v>
      </c>
      <c r="AH31" s="17">
        <f t="shared" si="7"/>
        <v>9.8799609383999982</v>
      </c>
      <c r="AI31" s="93"/>
      <c r="AJ31" s="27" t="s">
        <v>417</v>
      </c>
      <c r="AK31" s="17">
        <v>283</v>
      </c>
      <c r="AL31" s="17">
        <v>107.38</v>
      </c>
      <c r="AM31" s="17">
        <f t="shared" si="8"/>
        <v>10.051666898399999</v>
      </c>
      <c r="AN31" s="93"/>
      <c r="AO31" s="27"/>
      <c r="AP31" s="17"/>
      <c r="AQ31" s="17"/>
      <c r="AR31" s="17"/>
      <c r="AS31" s="93"/>
    </row>
    <row r="32" spans="1:45" customFormat="1">
      <c r="A32" s="27"/>
      <c r="B32" s="27"/>
      <c r="C32" s="27"/>
      <c r="D32" s="17"/>
      <c r="E32" s="93"/>
      <c r="F32" s="27" t="s">
        <v>168</v>
      </c>
      <c r="G32" s="17">
        <v>152</v>
      </c>
      <c r="H32" s="17">
        <v>98.63</v>
      </c>
      <c r="I32" s="17">
        <f t="shared" si="2"/>
        <v>3.0546490284000005</v>
      </c>
      <c r="J32" s="93"/>
      <c r="K32" s="27" t="s">
        <v>207</v>
      </c>
      <c r="L32" s="17">
        <v>162</v>
      </c>
      <c r="M32" s="17">
        <v>126.15</v>
      </c>
      <c r="N32" s="17">
        <f t="shared" si="3"/>
        <v>2.0518862219999994</v>
      </c>
      <c r="O32" s="93"/>
      <c r="P32" s="27" t="s">
        <v>236</v>
      </c>
      <c r="Q32" s="17">
        <v>137</v>
      </c>
      <c r="R32" s="17">
        <v>119.44</v>
      </c>
      <c r="S32" s="17">
        <f t="shared" si="4"/>
        <v>1.0050522192000002</v>
      </c>
      <c r="T32" s="93"/>
      <c r="U32" s="27"/>
      <c r="V32" s="27"/>
      <c r="W32" s="27"/>
      <c r="X32" s="17"/>
      <c r="Y32" s="93"/>
      <c r="Z32" s="27" t="s">
        <v>309</v>
      </c>
      <c r="AA32" s="17">
        <v>175</v>
      </c>
      <c r="AB32" s="17">
        <v>103.84</v>
      </c>
      <c r="AC32" s="17">
        <f t="shared" si="6"/>
        <v>4.0728653711999998</v>
      </c>
      <c r="AD32" s="93"/>
      <c r="AE32" s="27" t="s">
        <v>361</v>
      </c>
      <c r="AF32" s="17">
        <v>823</v>
      </c>
      <c r="AG32" s="17">
        <v>119.07</v>
      </c>
      <c r="AH32" s="17">
        <f t="shared" si="7"/>
        <v>40.289658807599999</v>
      </c>
      <c r="AI32" s="93"/>
      <c r="AJ32" s="27" t="s">
        <v>418</v>
      </c>
      <c r="AK32" s="17">
        <v>321</v>
      </c>
      <c r="AL32" s="17">
        <v>119.07</v>
      </c>
      <c r="AM32" s="17">
        <f t="shared" si="8"/>
        <v>11.557528167599997</v>
      </c>
      <c r="AN32" s="93"/>
      <c r="AO32" s="27"/>
      <c r="AP32" s="17"/>
      <c r="AQ32" s="17"/>
      <c r="AR32" s="17"/>
      <c r="AS32" s="93"/>
    </row>
    <row r="33" spans="1:45" customFormat="1">
      <c r="A33" s="27"/>
      <c r="B33" s="27"/>
      <c r="C33" s="27"/>
      <c r="D33" s="17"/>
      <c r="E33" s="93"/>
      <c r="F33" s="27" t="s">
        <v>169</v>
      </c>
      <c r="G33" s="17">
        <v>155</v>
      </c>
      <c r="H33" s="17">
        <v>127.04</v>
      </c>
      <c r="I33" s="17">
        <f t="shared" si="2"/>
        <v>1.6002995471999995</v>
      </c>
      <c r="J33" s="93"/>
      <c r="K33" s="27" t="s">
        <v>208</v>
      </c>
      <c r="L33" s="17">
        <v>220</v>
      </c>
      <c r="M33" s="17">
        <v>135.85</v>
      </c>
      <c r="N33" s="17">
        <f t="shared" si="3"/>
        <v>4.8163521779999998</v>
      </c>
      <c r="O33" s="93"/>
      <c r="P33" s="27" t="s">
        <v>237</v>
      </c>
      <c r="Q33" s="17">
        <v>179</v>
      </c>
      <c r="R33" s="17">
        <v>112.43</v>
      </c>
      <c r="S33" s="17">
        <f t="shared" si="4"/>
        <v>3.8101552523999991</v>
      </c>
      <c r="T33" s="93"/>
      <c r="U33" s="27"/>
      <c r="V33" s="27"/>
      <c r="W33" s="27"/>
      <c r="X33" s="17"/>
      <c r="Y33" s="93"/>
      <c r="Z33" s="27" t="s">
        <v>310</v>
      </c>
      <c r="AA33" s="17">
        <v>142</v>
      </c>
      <c r="AB33" s="17">
        <v>104.02</v>
      </c>
      <c r="AC33" s="17">
        <f t="shared" si="6"/>
        <v>2.1737974536000002</v>
      </c>
      <c r="AD33" s="93"/>
      <c r="AE33" s="27" t="s">
        <v>362</v>
      </c>
      <c r="AF33" s="17">
        <v>196</v>
      </c>
      <c r="AG33" s="17">
        <v>125.85</v>
      </c>
      <c r="AH33" s="17">
        <f t="shared" si="7"/>
        <v>4.0150576980000006</v>
      </c>
      <c r="AI33" s="93"/>
      <c r="AJ33" s="27" t="s">
        <v>419</v>
      </c>
      <c r="AK33" s="17">
        <v>376</v>
      </c>
      <c r="AL33" s="17">
        <v>125.85</v>
      </c>
      <c r="AM33" s="17">
        <f t="shared" si="8"/>
        <v>14.317415297999998</v>
      </c>
      <c r="AN33" s="93"/>
      <c r="AO33" s="27"/>
      <c r="AP33" s="17"/>
      <c r="AQ33" s="17"/>
      <c r="AR33" s="17"/>
      <c r="AS33" s="93"/>
    </row>
    <row r="34" spans="1:45">
      <c r="A34" s="27"/>
      <c r="B34" s="27"/>
      <c r="C34" s="27"/>
      <c r="F34" s="27" t="s">
        <v>170</v>
      </c>
      <c r="G34" s="17">
        <v>205</v>
      </c>
      <c r="H34" s="17">
        <v>157.97</v>
      </c>
      <c r="I34" s="17">
        <f t="shared" si="2"/>
        <v>2.6917770995999999</v>
      </c>
      <c r="K34" s="27"/>
      <c r="L34" s="27"/>
      <c r="M34" s="27"/>
      <c r="P34" s="27" t="s">
        <v>238</v>
      </c>
      <c r="Q34" s="17">
        <v>174</v>
      </c>
      <c r="R34" s="17">
        <v>105.89</v>
      </c>
      <c r="S34" s="17">
        <f t="shared" si="4"/>
        <v>3.8982976451999996</v>
      </c>
      <c r="U34" s="27"/>
      <c r="V34" s="27"/>
      <c r="W34" s="27"/>
      <c r="Z34" s="27" t="s">
        <v>311</v>
      </c>
      <c r="AA34" s="17">
        <v>235</v>
      </c>
      <c r="AB34" s="17">
        <v>102.04</v>
      </c>
      <c r="AC34" s="17">
        <f t="shared" si="6"/>
        <v>7.6100081471999985</v>
      </c>
      <c r="AE34" s="27" t="s">
        <v>363</v>
      </c>
      <c r="AF34" s="17">
        <v>164</v>
      </c>
      <c r="AG34" s="17">
        <v>99.04</v>
      </c>
      <c r="AH34" s="17">
        <f t="shared" si="7"/>
        <v>3.7180063871999991</v>
      </c>
      <c r="AJ34" s="27" t="s">
        <v>420</v>
      </c>
      <c r="AK34" s="17">
        <v>237</v>
      </c>
      <c r="AL34" s="17">
        <v>99.04</v>
      </c>
      <c r="AM34" s="17">
        <f t="shared" si="8"/>
        <v>7.8961847471999986</v>
      </c>
      <c r="AO34" s="27"/>
      <c r="AP34" s="17"/>
      <c r="AQ34" s="17"/>
    </row>
    <row r="35" spans="1:45">
      <c r="A35" s="27"/>
      <c r="B35" s="27"/>
      <c r="C35" s="27"/>
      <c r="F35" s="27" t="s">
        <v>171</v>
      </c>
      <c r="G35" s="17">
        <v>264</v>
      </c>
      <c r="H35" s="17">
        <v>221.57</v>
      </c>
      <c r="I35" s="17">
        <f t="shared" si="2"/>
        <v>2.4284946276000006</v>
      </c>
      <c r="K35" s="27"/>
      <c r="L35" s="27"/>
      <c r="M35" s="27"/>
      <c r="P35" s="27" t="s">
        <v>239</v>
      </c>
      <c r="Q35" s="17">
        <v>159</v>
      </c>
      <c r="R35" s="17">
        <v>114.64</v>
      </c>
      <c r="S35" s="17">
        <f t="shared" si="4"/>
        <v>2.5389587952000001</v>
      </c>
      <c r="U35" s="27"/>
      <c r="V35" s="27"/>
      <c r="W35" s="27"/>
      <c r="Z35" s="27" t="s">
        <v>312</v>
      </c>
      <c r="AA35" s="17">
        <v>211</v>
      </c>
      <c r="AB35" s="17">
        <v>102.45</v>
      </c>
      <c r="AC35" s="17">
        <f t="shared" si="6"/>
        <v>6.2128939859999992</v>
      </c>
      <c r="AE35" s="27" t="s">
        <v>364</v>
      </c>
      <c r="AF35" s="17">
        <v>164</v>
      </c>
      <c r="AG35" s="17">
        <v>89.95</v>
      </c>
      <c r="AH35" s="17">
        <f t="shared" si="7"/>
        <v>4.2382754460000003</v>
      </c>
      <c r="AJ35" s="27" t="s">
        <v>421</v>
      </c>
      <c r="AK35" s="17">
        <v>423</v>
      </c>
      <c r="AL35" s="17">
        <v>89.95</v>
      </c>
      <c r="AM35" s="17">
        <f t="shared" si="8"/>
        <v>19.062223326000002</v>
      </c>
      <c r="AO35" s="27"/>
      <c r="AP35" s="17"/>
      <c r="AQ35" s="17"/>
    </row>
    <row r="36" spans="1:45">
      <c r="A36" s="27"/>
      <c r="B36" s="27"/>
      <c r="C36" s="27"/>
      <c r="F36" s="27" t="s">
        <v>172</v>
      </c>
      <c r="G36" s="17">
        <v>201</v>
      </c>
      <c r="H36" s="17">
        <v>134</v>
      </c>
      <c r="I36" s="17">
        <f t="shared" si="2"/>
        <v>3.8347664399999997</v>
      </c>
      <c r="K36" s="27"/>
      <c r="L36" s="27"/>
      <c r="M36" s="27"/>
      <c r="P36" s="27" t="s">
        <v>240</v>
      </c>
      <c r="Q36" s="17">
        <v>134</v>
      </c>
      <c r="R36" s="17">
        <v>108.64</v>
      </c>
      <c r="S36" s="17">
        <f t="shared" si="4"/>
        <v>1.4514877151999999</v>
      </c>
      <c r="U36" s="27"/>
      <c r="V36" s="27"/>
      <c r="W36" s="27"/>
      <c r="Z36" s="27" t="s">
        <v>313</v>
      </c>
      <c r="AA36" s="17">
        <v>240</v>
      </c>
      <c r="AB36" s="17">
        <v>135.5</v>
      </c>
      <c r="AC36" s="17">
        <f t="shared" si="6"/>
        <v>5.9810909399999987</v>
      </c>
      <c r="AE36" s="27" t="s">
        <v>365</v>
      </c>
      <c r="AF36" s="17">
        <v>140</v>
      </c>
      <c r="AG36" s="17">
        <v>103.35</v>
      </c>
      <c r="AH36" s="17">
        <f t="shared" si="7"/>
        <v>2.0976744780000005</v>
      </c>
      <c r="AJ36" s="27" t="s">
        <v>422</v>
      </c>
      <c r="AK36" s="17">
        <v>242</v>
      </c>
      <c r="AL36" s="17">
        <v>103.35</v>
      </c>
      <c r="AM36" s="17">
        <f t="shared" si="8"/>
        <v>7.9356771179999983</v>
      </c>
      <c r="AO36" s="27"/>
      <c r="AP36" s="17"/>
      <c r="AQ36" s="17"/>
    </row>
    <row r="37" spans="1:45">
      <c r="A37" s="27"/>
      <c r="B37" s="27"/>
      <c r="C37" s="27"/>
      <c r="F37" s="27" t="s">
        <v>173</v>
      </c>
      <c r="G37" s="17">
        <v>183</v>
      </c>
      <c r="H37" s="17">
        <v>106</v>
      </c>
      <c r="I37" s="17">
        <f t="shared" si="2"/>
        <v>4.4071196399999994</v>
      </c>
      <c r="K37" s="27"/>
      <c r="L37" s="27"/>
      <c r="M37" s="27"/>
      <c r="P37" s="27" t="s">
        <v>241</v>
      </c>
      <c r="Q37" s="17">
        <v>116</v>
      </c>
      <c r="R37" s="17">
        <v>100.96</v>
      </c>
      <c r="S37" s="17">
        <f t="shared" si="4"/>
        <v>0.8608192128000004</v>
      </c>
      <c r="U37" s="27"/>
      <c r="V37" s="27"/>
      <c r="W37" s="27"/>
      <c r="Z37" s="27" t="s">
        <v>314</v>
      </c>
      <c r="AA37" s="17">
        <v>121</v>
      </c>
      <c r="AB37" s="17">
        <v>97.01</v>
      </c>
      <c r="AC37" s="17">
        <f t="shared" si="6"/>
        <v>1.3730753267999996</v>
      </c>
      <c r="AE37" s="27" t="s">
        <v>366</v>
      </c>
      <c r="AF37" s="17">
        <v>133</v>
      </c>
      <c r="AG37" s="17">
        <v>89.9</v>
      </c>
      <c r="AH37" s="17">
        <f t="shared" si="7"/>
        <v>2.4668422919999995</v>
      </c>
      <c r="AJ37" s="27" t="s">
        <v>423</v>
      </c>
      <c r="AK37" s="17">
        <v>199</v>
      </c>
      <c r="AL37" s="17">
        <v>89.9</v>
      </c>
      <c r="AM37" s="17">
        <f t="shared" si="8"/>
        <v>6.2443734119999998</v>
      </c>
      <c r="AO37" s="27"/>
      <c r="AP37" s="17"/>
      <c r="AQ37" s="17"/>
    </row>
    <row r="38" spans="1:45">
      <c r="A38" s="27"/>
      <c r="B38" s="27"/>
      <c r="C38" s="27"/>
      <c r="F38" s="27" t="s">
        <v>174</v>
      </c>
      <c r="G38" s="17">
        <v>254</v>
      </c>
      <c r="H38" s="17">
        <v>105.34</v>
      </c>
      <c r="I38" s="17">
        <f t="shared" si="2"/>
        <v>8.5086026711999985</v>
      </c>
      <c r="K38" s="27"/>
      <c r="L38" s="27"/>
      <c r="M38" s="27"/>
      <c r="P38" s="27" t="s">
        <v>242</v>
      </c>
      <c r="Q38" s="17">
        <v>174</v>
      </c>
      <c r="R38" s="17">
        <v>110.87</v>
      </c>
      <c r="S38" s="17">
        <f t="shared" si="4"/>
        <v>3.6132657515999989</v>
      </c>
      <c r="U38" s="27"/>
      <c r="V38" s="27"/>
      <c r="W38" s="27"/>
      <c r="Z38" s="27" t="s">
        <v>315</v>
      </c>
      <c r="AA38" s="17">
        <v>826</v>
      </c>
      <c r="AB38" s="17">
        <v>100.25</v>
      </c>
      <c r="AC38" s="17">
        <f t="shared" si="6"/>
        <v>41.538533489999999</v>
      </c>
      <c r="AE38" s="27" t="s">
        <v>367</v>
      </c>
      <c r="AF38" s="17">
        <v>268</v>
      </c>
      <c r="AG38" s="17">
        <v>137.30000000000001</v>
      </c>
      <c r="AH38" s="17">
        <f t="shared" si="7"/>
        <v>7.4806563239999981</v>
      </c>
      <c r="AJ38" s="27" t="s">
        <v>424</v>
      </c>
      <c r="AK38" s="17">
        <v>585</v>
      </c>
      <c r="AL38" s="17">
        <v>137.30000000000001</v>
      </c>
      <c r="AM38" s="17">
        <f t="shared" si="8"/>
        <v>25.624252763999998</v>
      </c>
      <c r="AO38" s="27"/>
      <c r="AP38" s="17"/>
      <c r="AQ38" s="17"/>
    </row>
    <row r="39" spans="1:45">
      <c r="A39" s="27"/>
      <c r="B39" s="27"/>
      <c r="C39" s="27"/>
      <c r="F39" s="27" t="s">
        <v>175</v>
      </c>
      <c r="G39" s="17">
        <v>177</v>
      </c>
      <c r="H39" s="17">
        <v>101.64</v>
      </c>
      <c r="I39" s="17">
        <f t="shared" si="2"/>
        <v>4.3132537151999992</v>
      </c>
      <c r="K39" s="27"/>
      <c r="L39" s="27"/>
      <c r="M39" s="27"/>
      <c r="P39" s="27" t="s">
        <v>243</v>
      </c>
      <c r="Q39" s="17">
        <v>137</v>
      </c>
      <c r="R39" s="17">
        <v>134.93</v>
      </c>
      <c r="S39" s="17">
        <f t="shared" si="4"/>
        <v>0.1184771123999996</v>
      </c>
      <c r="U39" s="27"/>
      <c r="V39" s="27"/>
      <c r="W39" s="27"/>
      <c r="Z39" s="27" t="s">
        <v>316</v>
      </c>
      <c r="AA39" s="17">
        <v>388</v>
      </c>
      <c r="AB39" s="17">
        <v>133.33000000000001</v>
      </c>
      <c r="AC39" s="17">
        <f t="shared" si="6"/>
        <v>14.576118944400001</v>
      </c>
      <c r="AE39" s="27" t="s">
        <v>368</v>
      </c>
      <c r="AF39" s="17">
        <v>736</v>
      </c>
      <c r="AG39" s="17">
        <v>150.55000000000001</v>
      </c>
      <c r="AH39" s="17">
        <f t="shared" si="7"/>
        <v>33.508418094</v>
      </c>
      <c r="AJ39" s="27" t="s">
        <v>425</v>
      </c>
      <c r="AK39" s="17">
        <v>383</v>
      </c>
      <c r="AL39" s="17">
        <v>150.55000000000001</v>
      </c>
      <c r="AM39" s="17">
        <f t="shared" si="8"/>
        <v>13.304350133999998</v>
      </c>
      <c r="AO39" s="27"/>
      <c r="AP39" s="17"/>
      <c r="AQ39" s="17"/>
    </row>
    <row r="40" spans="1:45">
      <c r="A40" s="27"/>
      <c r="B40" s="27"/>
      <c r="C40" s="27"/>
      <c r="F40" s="27" t="s">
        <v>176</v>
      </c>
      <c r="G40" s="17">
        <v>181</v>
      </c>
      <c r="H40" s="17">
        <v>111</v>
      </c>
      <c r="I40" s="17">
        <f t="shared" si="2"/>
        <v>4.0064723999999998</v>
      </c>
      <c r="K40" s="27"/>
      <c r="L40" s="27"/>
      <c r="M40" s="27"/>
      <c r="P40" s="27" t="s">
        <v>244</v>
      </c>
      <c r="Q40" s="17">
        <v>728</v>
      </c>
      <c r="R40" s="17">
        <v>153.81</v>
      </c>
      <c r="S40" s="17">
        <f t="shared" si="4"/>
        <v>32.863948390800005</v>
      </c>
      <c r="U40" s="27"/>
      <c r="V40" s="27"/>
      <c r="W40" s="27"/>
      <c r="Z40" s="27" t="s">
        <v>317</v>
      </c>
      <c r="AA40" s="17">
        <v>143</v>
      </c>
      <c r="AB40" s="17">
        <v>114.36</v>
      </c>
      <c r="AC40" s="17">
        <f t="shared" si="6"/>
        <v>1.6392195648000001</v>
      </c>
      <c r="AE40" s="27" t="s">
        <v>369</v>
      </c>
      <c r="AF40" s="17">
        <v>522</v>
      </c>
      <c r="AG40" s="17">
        <v>114.97</v>
      </c>
      <c r="AH40" s="17">
        <f t="shared" si="7"/>
        <v>23.296492299599997</v>
      </c>
      <c r="AJ40" s="27" t="s">
        <v>426</v>
      </c>
      <c r="AK40" s="17">
        <v>161</v>
      </c>
      <c r="AL40" s="17">
        <v>114.97</v>
      </c>
      <c r="AM40" s="17">
        <f t="shared" si="8"/>
        <v>2.6345417796000001</v>
      </c>
      <c r="AO40" s="27"/>
      <c r="AP40" s="17"/>
      <c r="AQ40" s="17"/>
    </row>
    <row r="41" spans="1:45">
      <c r="A41" s="27"/>
      <c r="B41" s="27"/>
      <c r="C41" s="27"/>
      <c r="F41" s="27" t="s">
        <v>177</v>
      </c>
      <c r="G41" s="17">
        <v>148</v>
      </c>
      <c r="H41" s="17">
        <v>99</v>
      </c>
      <c r="I41" s="17">
        <f t="shared" si="2"/>
        <v>2.8045306799999996</v>
      </c>
      <c r="K41" s="27"/>
      <c r="L41" s="27"/>
      <c r="M41" s="27"/>
      <c r="P41" s="27" t="s">
        <v>245</v>
      </c>
      <c r="Q41" s="17">
        <v>253</v>
      </c>
      <c r="R41" s="17">
        <v>223.96</v>
      </c>
      <c r="S41" s="17">
        <f t="shared" si="4"/>
        <v>1.6621136927999995</v>
      </c>
      <c r="U41" s="27"/>
      <c r="V41" s="27"/>
      <c r="W41" s="27"/>
      <c r="Z41" s="27" t="s">
        <v>318</v>
      </c>
      <c r="AA41" s="17">
        <v>222</v>
      </c>
      <c r="AB41" s="17">
        <v>141.63999999999999</v>
      </c>
      <c r="AC41" s="17">
        <f t="shared" si="6"/>
        <v>4.5994303152000002</v>
      </c>
      <c r="AE41" s="27" t="s">
        <v>370</v>
      </c>
      <c r="AF41" s="17">
        <v>182</v>
      </c>
      <c r="AG41" s="17">
        <v>106.78</v>
      </c>
      <c r="AH41" s="17">
        <f t="shared" si="7"/>
        <v>4.3052407703999993</v>
      </c>
      <c r="AJ41" s="27"/>
      <c r="AK41" s="17"/>
      <c r="AL41" s="17"/>
    </row>
    <row r="42" spans="1:45">
      <c r="A42" s="27"/>
      <c r="B42" s="27"/>
      <c r="C42" s="27"/>
      <c r="F42" s="27" t="s">
        <v>178</v>
      </c>
      <c r="G42" s="17">
        <v>157</v>
      </c>
      <c r="H42" s="17">
        <v>102.43</v>
      </c>
      <c r="I42" s="17">
        <f t="shared" si="2"/>
        <v>3.1233314123999998</v>
      </c>
      <c r="K42" s="27"/>
      <c r="L42" s="27"/>
      <c r="M42" s="27"/>
      <c r="P42" s="27" t="s">
        <v>246</v>
      </c>
      <c r="Q42" s="17">
        <v>691</v>
      </c>
      <c r="R42" s="17">
        <v>170.14</v>
      </c>
      <c r="S42" s="17">
        <f t="shared" si="4"/>
        <v>29.811588775199997</v>
      </c>
      <c r="U42" s="27"/>
      <c r="V42" s="27"/>
      <c r="W42" s="27"/>
      <c r="Z42" s="27" t="s">
        <v>319</v>
      </c>
      <c r="AA42" s="17">
        <v>239</v>
      </c>
      <c r="AB42" s="17">
        <v>122.97</v>
      </c>
      <c r="AC42" s="17">
        <f t="shared" si="6"/>
        <v>6.6410141796</v>
      </c>
      <c r="AE42" s="27" t="s">
        <v>371</v>
      </c>
      <c r="AF42" s="17">
        <v>130</v>
      </c>
      <c r="AG42" s="17">
        <v>101.83</v>
      </c>
      <c r="AH42" s="17">
        <f t="shared" si="7"/>
        <v>1.6123189643999998</v>
      </c>
      <c r="AJ42" s="27"/>
      <c r="AK42" s="17"/>
      <c r="AL42" s="17"/>
    </row>
    <row r="43" spans="1:45">
      <c r="A43" s="27"/>
      <c r="B43" s="27"/>
      <c r="C43" s="27"/>
      <c r="F43" s="27" t="s">
        <v>179</v>
      </c>
      <c r="G43" s="17">
        <v>213</v>
      </c>
      <c r="H43" s="17">
        <v>107.03</v>
      </c>
      <c r="I43" s="17">
        <f t="shared" si="2"/>
        <v>6.0652268603999993</v>
      </c>
      <c r="K43" s="27"/>
      <c r="L43" s="27"/>
      <c r="M43" s="27"/>
      <c r="P43" s="27" t="s">
        <v>247</v>
      </c>
      <c r="Q43" s="17">
        <v>581</v>
      </c>
      <c r="R43" s="17">
        <v>189.53</v>
      </c>
      <c r="S43" s="17">
        <f t="shared" si="4"/>
        <v>22.405910720400001</v>
      </c>
      <c r="U43" s="27"/>
      <c r="V43" s="27"/>
      <c r="W43" s="27"/>
      <c r="Z43" s="27" t="s">
        <v>320</v>
      </c>
      <c r="AA43" s="17">
        <v>177</v>
      </c>
      <c r="AB43" s="17">
        <v>120.93</v>
      </c>
      <c r="AC43" s="17">
        <f t="shared" si="6"/>
        <v>3.2091843923999992</v>
      </c>
      <c r="AE43" s="27" t="s">
        <v>372</v>
      </c>
      <c r="AF43" s="17">
        <v>176</v>
      </c>
      <c r="AG43" s="17">
        <v>132.68</v>
      </c>
      <c r="AH43" s="17">
        <f t="shared" si="7"/>
        <v>2.4794340623999997</v>
      </c>
      <c r="AJ43" s="27"/>
      <c r="AK43" s="17"/>
      <c r="AL43" s="17"/>
    </row>
    <row r="44" spans="1:45">
      <c r="A44" s="27"/>
      <c r="B44" s="27"/>
      <c r="C44" s="27"/>
      <c r="F44" s="27"/>
      <c r="G44" s="27"/>
      <c r="H44" s="27"/>
      <c r="K44" s="27"/>
      <c r="L44" s="27"/>
      <c r="M44" s="27"/>
      <c r="P44" s="27" t="s">
        <v>248</v>
      </c>
      <c r="Q44" s="17">
        <v>564</v>
      </c>
      <c r="R44" s="17">
        <v>547.27</v>
      </c>
      <c r="S44" s="17">
        <f t="shared" si="4"/>
        <v>0.95754690360000105</v>
      </c>
      <c r="U44" s="27"/>
      <c r="V44" s="27"/>
      <c r="W44" s="27"/>
      <c r="Z44" s="27" t="s">
        <v>321</v>
      </c>
      <c r="AA44" s="17">
        <v>200</v>
      </c>
      <c r="AB44" s="17">
        <v>104.8</v>
      </c>
      <c r="AC44" s="17">
        <f t="shared" si="6"/>
        <v>5.4488024640000008</v>
      </c>
      <c r="AE44" s="27" t="s">
        <v>373</v>
      </c>
      <c r="AF44" s="17">
        <v>187</v>
      </c>
      <c r="AG44" s="17">
        <v>120.49</v>
      </c>
      <c r="AH44" s="17">
        <f t="shared" si="7"/>
        <v>3.8067211331999995</v>
      </c>
      <c r="AJ44" s="27"/>
      <c r="AK44" s="17"/>
      <c r="AL44" s="17"/>
    </row>
    <row r="45" spans="1:45">
      <c r="A45" s="27"/>
      <c r="B45" s="27"/>
      <c r="C45" s="27"/>
      <c r="F45" s="27"/>
      <c r="G45" s="27"/>
      <c r="H45" s="27"/>
      <c r="K45" s="27"/>
      <c r="L45" s="27"/>
      <c r="M45" s="27"/>
      <c r="P45" s="27" t="s">
        <v>249</v>
      </c>
      <c r="Q45" s="17">
        <v>212</v>
      </c>
      <c r="R45" s="17">
        <v>157.08000000000001</v>
      </c>
      <c r="S45" s="17">
        <f t="shared" si="4"/>
        <v>3.1433637743999991</v>
      </c>
      <c r="U45" s="27"/>
      <c r="V45" s="27"/>
      <c r="W45" s="27"/>
      <c r="Z45" s="27" t="s">
        <v>322</v>
      </c>
      <c r="AA45" s="17">
        <v>202</v>
      </c>
      <c r="AB45" s="17">
        <v>104.24</v>
      </c>
      <c r="AC45" s="17">
        <f t="shared" si="6"/>
        <v>5.5953248832000009</v>
      </c>
      <c r="AE45" s="27" t="s">
        <v>374</v>
      </c>
      <c r="AF45" s="17">
        <v>226</v>
      </c>
      <c r="AG45" s="17">
        <v>155.87</v>
      </c>
      <c r="AH45" s="17">
        <f t="shared" si="7"/>
        <v>4.0139129915999998</v>
      </c>
      <c r="AJ45" s="27"/>
      <c r="AK45" s="17"/>
      <c r="AL45" s="17"/>
    </row>
    <row r="46" spans="1:45">
      <c r="A46" s="27"/>
      <c r="B46" s="27"/>
      <c r="C46" s="27"/>
      <c r="F46" s="27"/>
      <c r="G46" s="27"/>
      <c r="H46" s="27"/>
      <c r="K46" s="27"/>
      <c r="L46" s="27"/>
      <c r="M46" s="27"/>
      <c r="P46" s="27" t="s">
        <v>250</v>
      </c>
      <c r="Q46" s="17">
        <v>520</v>
      </c>
      <c r="R46" s="17">
        <v>213.29</v>
      </c>
      <c r="S46" s="17">
        <f t="shared" si="4"/>
        <v>17.5546449972</v>
      </c>
      <c r="U46" s="27"/>
      <c r="V46" s="27"/>
      <c r="W46" s="27"/>
      <c r="Z46" s="27" t="s">
        <v>323</v>
      </c>
      <c r="AA46" s="17">
        <v>209</v>
      </c>
      <c r="AB46" s="17">
        <v>103.87</v>
      </c>
      <c r="AC46" s="17">
        <f t="shared" si="6"/>
        <v>6.0171491915999997</v>
      </c>
      <c r="AE46" s="27" t="s">
        <v>375</v>
      </c>
      <c r="AF46" s="17">
        <v>205</v>
      </c>
      <c r="AG46" s="17">
        <v>105.27</v>
      </c>
      <c r="AH46" s="17">
        <f t="shared" si="7"/>
        <v>5.7080784635999997</v>
      </c>
      <c r="AJ46" s="27"/>
      <c r="AK46" s="17"/>
      <c r="AL46" s="17"/>
    </row>
    <row r="47" spans="1:45">
      <c r="A47" s="27"/>
      <c r="B47" s="27"/>
      <c r="C47" s="27"/>
      <c r="F47" s="27"/>
      <c r="G47" s="27"/>
      <c r="H47" s="27"/>
      <c r="K47" s="27"/>
      <c r="L47" s="27"/>
      <c r="M47" s="27"/>
      <c r="P47" s="27" t="s">
        <v>251</v>
      </c>
      <c r="Q47" s="17">
        <v>286</v>
      </c>
      <c r="R47" s="17">
        <v>170.85</v>
      </c>
      <c r="S47" s="17">
        <f t="shared" si="4"/>
        <v>6.5906470979999998</v>
      </c>
      <c r="U47" s="27"/>
      <c r="V47" s="27"/>
      <c r="W47" s="27"/>
      <c r="Z47" s="27" t="s">
        <v>324</v>
      </c>
      <c r="AA47" s="17">
        <v>111</v>
      </c>
      <c r="AB47" s="17">
        <v>97.98</v>
      </c>
      <c r="AC47" s="17">
        <f t="shared" si="6"/>
        <v>0.7452038663999998</v>
      </c>
      <c r="AE47" s="27" t="s">
        <v>376</v>
      </c>
      <c r="AF47" s="17">
        <v>187</v>
      </c>
      <c r="AG47" s="17">
        <v>109.88</v>
      </c>
      <c r="AH47" s="17">
        <f t="shared" si="7"/>
        <v>4.4139878784000004</v>
      </c>
      <c r="AJ47" s="27"/>
      <c r="AK47" s="17"/>
      <c r="AL47" s="17"/>
    </row>
    <row r="48" spans="1:45">
      <c r="A48" s="27"/>
      <c r="B48" s="27"/>
      <c r="C48" s="27"/>
      <c r="F48" s="27"/>
      <c r="G48" s="27"/>
      <c r="H48" s="27"/>
      <c r="K48" s="27"/>
      <c r="L48" s="27"/>
      <c r="M48" s="27"/>
      <c r="P48" s="27" t="s">
        <v>252</v>
      </c>
      <c r="Q48" s="17">
        <v>987</v>
      </c>
      <c r="R48" s="17">
        <v>120</v>
      </c>
      <c r="S48" s="17">
        <f t="shared" si="4"/>
        <v>49.62302244</v>
      </c>
      <c r="U48" s="27"/>
      <c r="V48" s="27"/>
      <c r="W48" s="27"/>
      <c r="Z48" s="27" t="s">
        <v>325</v>
      </c>
      <c r="AA48" s="17">
        <v>184</v>
      </c>
      <c r="AB48" s="17">
        <v>98.53</v>
      </c>
      <c r="AC48" s="17">
        <f t="shared" si="6"/>
        <v>4.8919028003999996</v>
      </c>
      <c r="AE48" s="27" t="s">
        <v>377</v>
      </c>
      <c r="AF48" s="17">
        <v>377</v>
      </c>
      <c r="AG48" s="17">
        <v>117.1</v>
      </c>
      <c r="AH48" s="17">
        <f t="shared" si="7"/>
        <v>14.875459667999996</v>
      </c>
      <c r="AJ48" s="27"/>
      <c r="AK48" s="17"/>
      <c r="AL48" s="17"/>
    </row>
    <row r="49" spans="1:43">
      <c r="A49" s="27"/>
      <c r="B49" s="27"/>
      <c r="C49" s="27"/>
      <c r="F49" s="27"/>
      <c r="G49" s="27"/>
      <c r="H49" s="27"/>
      <c r="K49" s="27"/>
      <c r="L49" s="27"/>
      <c r="M49" s="27"/>
      <c r="P49" s="27" t="s">
        <v>253</v>
      </c>
      <c r="Q49" s="17">
        <v>538.36</v>
      </c>
      <c r="R49" s="17">
        <v>502</v>
      </c>
      <c r="S49" s="17">
        <f t="shared" si="4"/>
        <v>2.0810762352000007</v>
      </c>
      <c r="U49" s="27"/>
      <c r="V49" s="27"/>
      <c r="W49" s="27"/>
      <c r="Z49" s="27" t="s">
        <v>326</v>
      </c>
      <c r="AA49" s="17">
        <v>192</v>
      </c>
      <c r="AB49" s="17">
        <v>104.2</v>
      </c>
      <c r="AC49" s="17">
        <f t="shared" si="6"/>
        <v>5.0252610959999995</v>
      </c>
      <c r="AE49" s="27" t="s">
        <v>378</v>
      </c>
      <c r="AF49" s="17">
        <v>263</v>
      </c>
      <c r="AG49" s="17">
        <v>115.61</v>
      </c>
      <c r="AH49" s="17">
        <f t="shared" si="7"/>
        <v>8.4359138147999992</v>
      </c>
      <c r="AJ49" s="27"/>
      <c r="AK49" s="17"/>
      <c r="AL49" s="17"/>
    </row>
    <row r="50" spans="1:43">
      <c r="A50" s="27"/>
      <c r="B50" s="27"/>
      <c r="C50" s="27"/>
      <c r="F50" s="27"/>
      <c r="G50" s="27"/>
      <c r="H50" s="27"/>
      <c r="K50" s="27"/>
      <c r="L50" s="27"/>
      <c r="M50" s="27"/>
      <c r="P50" s="27" t="s">
        <v>254</v>
      </c>
      <c r="Q50" s="17">
        <v>313</v>
      </c>
      <c r="R50" s="17">
        <v>201.09</v>
      </c>
      <c r="S50" s="17">
        <f t="shared" si="4"/>
        <v>6.4052046612</v>
      </c>
      <c r="U50" s="27"/>
      <c r="V50" s="27"/>
      <c r="W50" s="27"/>
      <c r="Z50" s="27" t="s">
        <v>327</v>
      </c>
      <c r="AA50" s="17">
        <v>668</v>
      </c>
      <c r="AB50" s="17">
        <v>102.55</v>
      </c>
      <c r="AC50" s="17">
        <f t="shared" si="6"/>
        <v>32.363711693999996</v>
      </c>
      <c r="AE50" s="27" t="s">
        <v>379</v>
      </c>
      <c r="AF50" s="17">
        <v>554</v>
      </c>
      <c r="AG50" s="17">
        <v>161.53</v>
      </c>
      <c r="AH50" s="17">
        <f t="shared" si="7"/>
        <v>22.463146040399998</v>
      </c>
      <c r="AJ50" s="27"/>
      <c r="AK50" s="17"/>
      <c r="AL50" s="17"/>
    </row>
    <row r="51" spans="1:43">
      <c r="A51" s="27"/>
      <c r="B51" s="27"/>
      <c r="C51" s="27"/>
      <c r="F51" s="27"/>
      <c r="G51" s="27"/>
      <c r="H51" s="27"/>
      <c r="K51" s="27"/>
      <c r="L51" s="27"/>
      <c r="M51" s="27"/>
      <c r="P51" s="27"/>
      <c r="Q51" s="27"/>
      <c r="R51" s="27"/>
      <c r="U51" s="27"/>
      <c r="V51" s="27"/>
      <c r="W51" s="27"/>
      <c r="Z51" s="27" t="s">
        <v>328</v>
      </c>
      <c r="AA51" s="17">
        <v>146</v>
      </c>
      <c r="AB51" s="17">
        <v>105.49</v>
      </c>
      <c r="AC51" s="17">
        <f t="shared" si="6"/>
        <v>2.3186028132000001</v>
      </c>
      <c r="AE51" s="27" t="s">
        <v>380</v>
      </c>
      <c r="AF51" s="17">
        <v>611</v>
      </c>
      <c r="AG51" s="17">
        <v>204.41</v>
      </c>
      <c r="AH51" s="17">
        <f t="shared" si="7"/>
        <v>23.2713087588</v>
      </c>
      <c r="AJ51" s="27"/>
      <c r="AK51" s="17"/>
      <c r="AL51" s="17"/>
    </row>
    <row r="52" spans="1:43">
      <c r="A52" s="27"/>
      <c r="B52" s="27"/>
      <c r="C52" s="27"/>
      <c r="F52" s="27"/>
      <c r="G52" s="27"/>
      <c r="H52" s="27"/>
      <c r="K52" s="27"/>
      <c r="L52" s="27"/>
      <c r="M52" s="27"/>
      <c r="P52" s="27"/>
      <c r="Q52" s="27"/>
      <c r="R52" s="27"/>
      <c r="U52" s="27"/>
      <c r="V52" s="27"/>
      <c r="W52" s="27"/>
      <c r="Z52" s="27" t="s">
        <v>329</v>
      </c>
      <c r="AA52" s="17">
        <v>273</v>
      </c>
      <c r="AB52" s="17">
        <v>103.1</v>
      </c>
      <c r="AC52" s="17">
        <f t="shared" si="6"/>
        <v>9.7242808679999992</v>
      </c>
      <c r="AE52" s="27" t="s">
        <v>381</v>
      </c>
      <c r="AF52" s="17">
        <v>457</v>
      </c>
      <c r="AG52" s="17">
        <v>242.16</v>
      </c>
      <c r="AH52" s="17">
        <f t="shared" si="7"/>
        <v>12.296436148799998</v>
      </c>
      <c r="AJ52" s="27"/>
      <c r="AK52" s="17"/>
      <c r="AL52" s="17"/>
    </row>
    <row r="53" spans="1:43">
      <c r="A53" s="27"/>
      <c r="B53" s="27"/>
      <c r="C53" s="27"/>
      <c r="F53" s="27"/>
      <c r="G53" s="27"/>
      <c r="H53" s="27"/>
      <c r="K53" s="27"/>
      <c r="L53" s="27"/>
      <c r="M53" s="27"/>
      <c r="P53" s="27"/>
      <c r="Q53" s="27"/>
      <c r="R53" s="27"/>
      <c r="U53" s="27"/>
      <c r="V53" s="27"/>
      <c r="W53" s="27"/>
      <c r="Z53" s="27" t="s">
        <v>330</v>
      </c>
      <c r="AA53" s="17">
        <v>165</v>
      </c>
      <c r="AB53" s="17">
        <v>115.19</v>
      </c>
      <c r="AC53" s="17">
        <f t="shared" si="6"/>
        <v>2.8508912891999998</v>
      </c>
      <c r="AE53" s="27" t="s">
        <v>382</v>
      </c>
      <c r="AF53" s="17">
        <v>387</v>
      </c>
      <c r="AG53" s="17">
        <v>190.66</v>
      </c>
      <c r="AH53" s="17">
        <f t="shared" si="7"/>
        <v>11.237582728800001</v>
      </c>
      <c r="AJ53" s="27"/>
      <c r="AK53" s="17"/>
      <c r="AL53" s="17"/>
    </row>
    <row r="54" spans="1:43">
      <c r="A54" s="27"/>
      <c r="B54" s="27"/>
      <c r="C54" s="27"/>
      <c r="F54" s="27"/>
      <c r="G54" s="27"/>
      <c r="H54" s="27"/>
      <c r="K54" s="27"/>
      <c r="L54" s="27"/>
      <c r="M54" s="27"/>
      <c r="P54" s="27"/>
      <c r="Q54" s="27"/>
      <c r="R54" s="27"/>
      <c r="U54" s="27"/>
      <c r="V54" s="27"/>
      <c r="W54" s="27"/>
      <c r="Z54" s="27" t="s">
        <v>331</v>
      </c>
      <c r="AA54" s="17">
        <v>578</v>
      </c>
      <c r="AB54" s="17">
        <v>105.78</v>
      </c>
      <c r="AC54" s="17">
        <f t="shared" si="6"/>
        <v>27.027662810400003</v>
      </c>
      <c r="AE54" s="27" t="s">
        <v>383</v>
      </c>
      <c r="AF54" s="17">
        <v>286</v>
      </c>
      <c r="AG54" s="17">
        <v>201.2</v>
      </c>
      <c r="AH54" s="17">
        <f t="shared" si="7"/>
        <v>4.8535551360000007</v>
      </c>
      <c r="AJ54" s="27"/>
      <c r="AK54" s="17"/>
      <c r="AL54" s="17"/>
    </row>
    <row r="55" spans="1:43">
      <c r="A55" s="27"/>
      <c r="B55" s="27"/>
      <c r="C55" s="27"/>
      <c r="F55" s="27"/>
      <c r="G55" s="27"/>
      <c r="H55" s="27"/>
      <c r="K55" s="27"/>
      <c r="L55" s="27"/>
      <c r="M55" s="27"/>
      <c r="P55" s="27"/>
      <c r="Q55" s="27"/>
      <c r="R55" s="27"/>
      <c r="U55" s="27"/>
      <c r="V55" s="27"/>
      <c r="W55" s="27"/>
      <c r="Z55" s="27" t="s">
        <v>332</v>
      </c>
      <c r="AA55" s="17">
        <v>543</v>
      </c>
      <c r="AB55" s="17">
        <v>93.65</v>
      </c>
      <c r="AC55" s="17">
        <f t="shared" si="6"/>
        <v>25.718691042</v>
      </c>
      <c r="AE55" s="27" t="s">
        <v>384</v>
      </c>
      <c r="AF55" s="17">
        <v>282</v>
      </c>
      <c r="AG55" s="17">
        <v>260.77</v>
      </c>
      <c r="AH55" s="17">
        <f t="shared" si="7"/>
        <v>1.2151058436000011</v>
      </c>
      <c r="AJ55" s="27"/>
      <c r="AK55" s="17"/>
      <c r="AL55" s="17"/>
    </row>
    <row r="56" spans="1:43">
      <c r="A56" s="27"/>
      <c r="B56" s="27"/>
      <c r="C56" s="27"/>
      <c r="F56" s="27"/>
      <c r="G56" s="27"/>
      <c r="H56" s="27"/>
      <c r="K56" s="27"/>
      <c r="L56" s="27"/>
      <c r="M56" s="27"/>
      <c r="P56" s="27"/>
      <c r="Q56" s="27"/>
      <c r="R56" s="27"/>
      <c r="U56" s="27"/>
      <c r="V56" s="27"/>
      <c r="W56" s="27"/>
      <c r="Z56" s="27" t="s">
        <v>333</v>
      </c>
      <c r="AA56" s="17">
        <v>355</v>
      </c>
      <c r="AB56" s="17">
        <v>153.33000000000001</v>
      </c>
      <c r="AC56" s="17">
        <f t="shared" si="6"/>
        <v>11.542646984399997</v>
      </c>
      <c r="AE56" s="27" t="s">
        <v>385</v>
      </c>
      <c r="AF56" s="17">
        <v>346</v>
      </c>
      <c r="AG56" s="17">
        <v>159.22999999999999</v>
      </c>
      <c r="AH56" s="17">
        <f t="shared" si="7"/>
        <v>10.689840716400001</v>
      </c>
      <c r="AJ56" s="27"/>
      <c r="AK56" s="17"/>
      <c r="AL56" s="17"/>
    </row>
    <row r="57" spans="1:43">
      <c r="A57" s="27"/>
      <c r="B57" s="27"/>
      <c r="C57" s="27"/>
      <c r="F57" s="27"/>
      <c r="G57" s="27"/>
      <c r="H57" s="27"/>
      <c r="K57" s="27"/>
      <c r="L57" s="27"/>
      <c r="M57" s="27"/>
      <c r="P57" s="27"/>
      <c r="Q57" s="27"/>
      <c r="R57" s="27"/>
      <c r="U57" s="27"/>
      <c r="V57" s="27"/>
      <c r="W57" s="27"/>
      <c r="Z57" s="27"/>
      <c r="AA57" s="27"/>
      <c r="AB57" s="27"/>
      <c r="AE57" s="27" t="s">
        <v>386</v>
      </c>
      <c r="AF57" s="17">
        <v>226</v>
      </c>
      <c r="AG57" s="17">
        <v>176.78</v>
      </c>
      <c r="AH57" s="17">
        <f t="shared" si="7"/>
        <v>2.8171224503999999</v>
      </c>
      <c r="AJ57" s="27"/>
      <c r="AK57" s="17"/>
      <c r="AL57" s="17"/>
    </row>
    <row r="58" spans="1:43">
      <c r="A58" s="27"/>
      <c r="B58" s="27"/>
      <c r="C58" s="27"/>
      <c r="F58" s="27"/>
      <c r="G58" s="27"/>
      <c r="H58" s="27"/>
      <c r="K58" s="27"/>
      <c r="L58" s="27"/>
      <c r="M58" s="27"/>
      <c r="P58" s="27"/>
      <c r="Q58" s="27"/>
      <c r="R58" s="27"/>
      <c r="U58" s="27"/>
      <c r="V58" s="27"/>
      <c r="W58" s="27"/>
      <c r="Z58" s="27"/>
      <c r="AA58" s="27"/>
      <c r="AB58" s="27"/>
      <c r="AE58" s="27" t="s">
        <v>387</v>
      </c>
      <c r="AF58" s="17">
        <v>343</v>
      </c>
      <c r="AG58" s="17">
        <v>139.85</v>
      </c>
      <c r="AH58" s="17">
        <f t="shared" si="7"/>
        <v>11.627355257999998</v>
      </c>
      <c r="AJ58" s="27"/>
      <c r="AK58" s="17"/>
      <c r="AL58" s="17"/>
    </row>
    <row r="59" spans="1:43">
      <c r="A59" s="27"/>
      <c r="B59" s="27"/>
      <c r="C59" s="27"/>
      <c r="F59" s="27"/>
      <c r="G59" s="27"/>
      <c r="H59" s="27"/>
      <c r="K59" s="27"/>
      <c r="L59" s="27"/>
      <c r="M59" s="27"/>
      <c r="P59" s="27"/>
      <c r="Q59" s="27"/>
      <c r="R59" s="27"/>
      <c r="U59" s="27"/>
      <c r="V59" s="27"/>
      <c r="W59" s="27"/>
      <c r="Z59" s="27"/>
      <c r="AA59" s="27"/>
      <c r="AB59" s="27"/>
      <c r="AE59" s="27" t="s">
        <v>388</v>
      </c>
      <c r="AF59" s="17">
        <v>284</v>
      </c>
      <c r="AG59" s="17">
        <v>123.97</v>
      </c>
      <c r="AH59" s="17">
        <f t="shared" si="7"/>
        <v>9.159368259599999</v>
      </c>
      <c r="AJ59" s="27"/>
      <c r="AK59" s="17"/>
      <c r="AL59" s="17"/>
    </row>
    <row r="60" spans="1:43">
      <c r="A60" s="27"/>
      <c r="B60" s="27"/>
      <c r="C60" s="27"/>
      <c r="F60" s="27"/>
      <c r="G60" s="27"/>
      <c r="H60" s="27"/>
      <c r="K60" s="27"/>
      <c r="L60" s="27"/>
      <c r="M60" s="27"/>
      <c r="P60" s="27"/>
      <c r="Q60" s="27"/>
      <c r="R60" s="27"/>
      <c r="U60" s="27"/>
      <c r="V60" s="27"/>
      <c r="W60" s="27"/>
      <c r="Z60" s="27"/>
      <c r="AA60" s="27"/>
      <c r="AB60" s="27"/>
      <c r="AE60" s="27" t="s">
        <v>389</v>
      </c>
      <c r="AF60" s="17">
        <v>396</v>
      </c>
      <c r="AG60" s="17">
        <v>110.12</v>
      </c>
      <c r="AH60" s="17">
        <f t="shared" si="7"/>
        <v>16.362433281600001</v>
      </c>
      <c r="AJ60" s="27"/>
      <c r="AK60" s="17"/>
      <c r="AL60" s="17"/>
    </row>
    <row r="61" spans="1:43">
      <c r="A61" s="27"/>
      <c r="B61" s="27"/>
      <c r="C61" s="27"/>
      <c r="F61" s="27"/>
      <c r="G61" s="27"/>
      <c r="H61" s="27"/>
      <c r="K61" s="27"/>
      <c r="L61" s="27"/>
      <c r="M61" s="27"/>
      <c r="P61" s="27"/>
      <c r="Q61" s="27"/>
      <c r="R61" s="27"/>
      <c r="U61" s="27"/>
      <c r="V61" s="27"/>
      <c r="W61" s="27"/>
      <c r="Z61" s="27"/>
      <c r="AA61" s="27"/>
      <c r="AB61" s="27"/>
      <c r="AE61" s="27" t="s">
        <v>390</v>
      </c>
      <c r="AF61" s="17">
        <v>400</v>
      </c>
      <c r="AG61" s="17">
        <v>125.5</v>
      </c>
      <c r="AH61" s="17">
        <f t="shared" si="7"/>
        <v>15.71109534</v>
      </c>
      <c r="AJ61" s="27"/>
      <c r="AK61" s="17"/>
      <c r="AL61" s="17"/>
    </row>
    <row r="62" spans="1:43">
      <c r="A62" s="27"/>
      <c r="B62" s="27"/>
      <c r="C62" s="27"/>
      <c r="F62" s="27"/>
      <c r="G62" s="27"/>
      <c r="H62" s="27"/>
      <c r="K62" s="27"/>
      <c r="L62" s="27"/>
      <c r="M62" s="27"/>
      <c r="P62" s="27"/>
      <c r="Q62" s="27"/>
      <c r="R62" s="27"/>
      <c r="U62" s="27"/>
      <c r="V62" s="27"/>
      <c r="W62" s="27"/>
      <c r="Z62" s="27"/>
      <c r="AA62" s="27"/>
      <c r="AB62" s="27"/>
      <c r="AE62" s="27"/>
      <c r="AF62" s="27"/>
      <c r="AG62" s="27"/>
      <c r="AJ62" s="27"/>
      <c r="AK62" s="27"/>
      <c r="AL62" s="27"/>
      <c r="AO62" s="27"/>
      <c r="AP62" s="27"/>
      <c r="AQ62" s="27"/>
    </row>
    <row r="63" spans="1:43">
      <c r="A63" s="27"/>
      <c r="B63" s="27"/>
      <c r="C63" s="27"/>
      <c r="F63" s="27"/>
      <c r="G63" s="27"/>
      <c r="H63" s="27"/>
      <c r="K63" s="27"/>
      <c r="L63" s="27"/>
      <c r="M63" s="27"/>
      <c r="P63" s="27"/>
      <c r="Q63" s="27"/>
      <c r="R63" s="27"/>
      <c r="U63" s="27"/>
      <c r="V63" s="27"/>
      <c r="W63" s="27"/>
      <c r="Z63" s="27"/>
      <c r="AA63" s="27"/>
      <c r="AB63" s="27"/>
      <c r="AE63" s="27"/>
      <c r="AF63" s="27"/>
      <c r="AG63" s="27"/>
      <c r="AJ63" s="27"/>
      <c r="AK63" s="27"/>
      <c r="AL63" s="27"/>
      <c r="AO63" s="27"/>
      <c r="AP63" s="27"/>
      <c r="AQ63" s="27"/>
    </row>
    <row r="64" spans="1:43">
      <c r="A64" s="27"/>
      <c r="B64" s="27"/>
      <c r="C64" s="27"/>
      <c r="F64" s="27"/>
      <c r="G64" s="27"/>
      <c r="H64" s="27"/>
      <c r="K64" s="27"/>
      <c r="L64" s="27"/>
      <c r="M64" s="27"/>
      <c r="P64" s="27"/>
      <c r="Q64" s="27"/>
      <c r="R64" s="27"/>
      <c r="U64" s="27"/>
      <c r="V64" s="27"/>
      <c r="W64" s="27"/>
      <c r="Z64" s="27"/>
      <c r="AA64" s="27"/>
      <c r="AB64" s="27"/>
      <c r="AE64" s="27"/>
      <c r="AF64" s="27"/>
      <c r="AG64" s="27"/>
      <c r="AJ64" s="27"/>
      <c r="AK64" s="27"/>
      <c r="AL64" s="27"/>
      <c r="AO64" s="27"/>
      <c r="AP64" s="27"/>
      <c r="AQ64" s="27"/>
    </row>
    <row r="65" spans="1:43">
      <c r="A65" s="27"/>
      <c r="B65" s="27"/>
      <c r="C65" s="27"/>
      <c r="F65" s="27"/>
      <c r="G65" s="27"/>
      <c r="H65" s="27"/>
      <c r="K65" s="27"/>
      <c r="L65" s="27"/>
      <c r="M65" s="27"/>
      <c r="P65" s="27"/>
      <c r="Q65" s="27"/>
      <c r="R65" s="27"/>
      <c r="U65" s="27"/>
      <c r="V65" s="27"/>
      <c r="W65" s="27"/>
      <c r="Z65" s="27"/>
      <c r="AA65" s="27"/>
      <c r="AB65" s="27"/>
      <c r="AE65" s="27"/>
      <c r="AF65" s="27"/>
      <c r="AG65" s="27"/>
      <c r="AJ65" s="27"/>
      <c r="AK65" s="27"/>
      <c r="AL65" s="27"/>
      <c r="AO65" s="27"/>
      <c r="AP65" s="27"/>
      <c r="AQ65" s="27"/>
    </row>
    <row r="66" spans="1:43">
      <c r="A66" s="27"/>
      <c r="B66" s="27"/>
      <c r="C66" s="27"/>
      <c r="F66" s="27"/>
      <c r="G66" s="27"/>
      <c r="H66" s="27"/>
      <c r="K66" s="27"/>
      <c r="L66" s="27"/>
      <c r="M66" s="27"/>
      <c r="P66" s="27"/>
      <c r="Q66" s="27"/>
      <c r="R66" s="27"/>
      <c r="U66" s="27"/>
      <c r="V66" s="27"/>
      <c r="W66" s="27"/>
      <c r="Z66" s="27"/>
      <c r="AA66" s="27"/>
      <c r="AB66" s="27"/>
      <c r="AE66" s="27"/>
      <c r="AF66" s="27"/>
      <c r="AG66" s="27"/>
      <c r="AJ66" s="27"/>
      <c r="AK66" s="27"/>
      <c r="AL66" s="27"/>
      <c r="AO66" s="27"/>
      <c r="AP66" s="27"/>
      <c r="AQ66" s="27"/>
    </row>
    <row r="67" spans="1:43">
      <c r="A67" s="27"/>
      <c r="B67" s="27"/>
      <c r="C67" s="27"/>
      <c r="F67" s="27"/>
      <c r="G67" s="27"/>
      <c r="H67" s="27"/>
      <c r="K67" s="27"/>
      <c r="L67" s="27"/>
      <c r="M67" s="27"/>
      <c r="P67" s="27"/>
      <c r="Q67" s="27"/>
      <c r="R67" s="27"/>
      <c r="U67" s="27"/>
      <c r="V67" s="27"/>
      <c r="W67" s="27"/>
      <c r="Z67" s="27"/>
      <c r="AA67" s="27"/>
      <c r="AB67" s="27"/>
      <c r="AE67" s="27"/>
      <c r="AF67" s="27"/>
      <c r="AG67" s="27"/>
      <c r="AJ67" s="27"/>
      <c r="AK67" s="27"/>
      <c r="AL67" s="27"/>
      <c r="AO67" s="27"/>
      <c r="AP67" s="27"/>
      <c r="AQ67" s="27"/>
    </row>
    <row r="68" spans="1:43">
      <c r="A68" s="27"/>
      <c r="B68" s="27"/>
      <c r="C68" s="27"/>
      <c r="F68" s="27"/>
      <c r="G68" s="27"/>
      <c r="H68" s="27"/>
      <c r="K68" s="27"/>
      <c r="L68" s="27"/>
      <c r="M68" s="27"/>
      <c r="P68" s="27"/>
      <c r="Q68" s="27"/>
      <c r="R68" s="27"/>
      <c r="U68" s="27"/>
      <c r="V68" s="27"/>
      <c r="W68" s="27"/>
      <c r="Z68" s="27"/>
      <c r="AA68" s="27"/>
      <c r="AB68" s="27"/>
      <c r="AE68" s="27"/>
      <c r="AF68" s="27"/>
      <c r="AG68" s="27"/>
      <c r="AJ68" s="27"/>
      <c r="AK68" s="27"/>
      <c r="AL68" s="27"/>
      <c r="AO68" s="27"/>
      <c r="AP68" s="27"/>
      <c r="AQ68" s="27"/>
    </row>
    <row r="69" spans="1:43">
      <c r="A69" s="27"/>
      <c r="B69" s="27"/>
      <c r="C69" s="27"/>
      <c r="F69" s="27"/>
      <c r="G69" s="27"/>
      <c r="H69" s="27"/>
      <c r="K69" s="27"/>
      <c r="L69" s="27"/>
      <c r="M69" s="27"/>
      <c r="P69" s="27"/>
      <c r="Q69" s="27"/>
      <c r="R69" s="27"/>
      <c r="U69" s="27"/>
      <c r="V69" s="27"/>
      <c r="W69" s="27"/>
      <c r="Z69" s="27"/>
      <c r="AA69" s="27"/>
      <c r="AB69" s="27"/>
      <c r="AE69" s="27"/>
      <c r="AF69" s="27"/>
      <c r="AG69" s="27"/>
      <c r="AJ69" s="27"/>
      <c r="AK69" s="27"/>
      <c r="AL69" s="27"/>
      <c r="AO69" s="27"/>
      <c r="AP69" s="27"/>
      <c r="AQ69" s="27"/>
    </row>
    <row r="70" spans="1:43">
      <c r="A70" s="27"/>
      <c r="B70" s="27"/>
      <c r="C70" s="27"/>
      <c r="F70" s="27"/>
      <c r="G70" s="27"/>
      <c r="H70" s="27"/>
      <c r="K70" s="27"/>
      <c r="L70" s="27"/>
      <c r="M70" s="27"/>
      <c r="P70" s="27"/>
      <c r="Q70" s="27"/>
      <c r="R70" s="27"/>
      <c r="U70" s="27"/>
      <c r="V70" s="27"/>
      <c r="W70" s="27"/>
      <c r="Z70" s="27"/>
      <c r="AA70" s="27"/>
      <c r="AB70" s="27"/>
      <c r="AE70" s="27"/>
      <c r="AF70" s="27"/>
      <c r="AG70" s="27"/>
      <c r="AJ70" s="27"/>
      <c r="AK70" s="27"/>
      <c r="AL70" s="27"/>
      <c r="AO70" s="27"/>
      <c r="AP70" s="27"/>
      <c r="AQ70" s="27"/>
    </row>
    <row r="71" spans="1:43">
      <c r="A71" s="27"/>
      <c r="B71" s="27"/>
      <c r="C71" s="27"/>
      <c r="F71" s="27"/>
      <c r="G71" s="27"/>
      <c r="H71" s="27"/>
      <c r="K71" s="27"/>
      <c r="L71" s="27"/>
      <c r="M71" s="27"/>
      <c r="P71" s="27"/>
      <c r="Q71" s="27"/>
      <c r="R71" s="27"/>
      <c r="U71" s="27"/>
      <c r="V71" s="27"/>
      <c r="W71" s="27"/>
      <c r="Z71" s="27"/>
      <c r="AA71" s="27"/>
      <c r="AB71" s="27"/>
      <c r="AE71" s="27"/>
      <c r="AF71" s="27"/>
      <c r="AG71" s="27"/>
      <c r="AJ71" s="27"/>
      <c r="AK71" s="27"/>
      <c r="AL71" s="27"/>
      <c r="AO71" s="27"/>
      <c r="AP71" s="27"/>
      <c r="AQ71" s="27"/>
    </row>
    <row r="72" spans="1:43">
      <c r="A72" s="27"/>
      <c r="B72" s="27"/>
      <c r="C72" s="27"/>
      <c r="F72" s="27"/>
      <c r="G72" s="27"/>
      <c r="H72" s="27"/>
      <c r="K72" s="27"/>
      <c r="L72" s="27"/>
      <c r="M72" s="27"/>
      <c r="P72" s="27"/>
      <c r="Q72" s="27"/>
      <c r="R72" s="27"/>
      <c r="U72" s="27"/>
      <c r="V72" s="27"/>
      <c r="W72" s="27"/>
      <c r="Z72" s="27"/>
      <c r="AA72" s="27"/>
      <c r="AB72" s="27"/>
      <c r="AE72" s="27"/>
      <c r="AF72" s="27"/>
      <c r="AG72" s="27"/>
      <c r="AJ72" s="27"/>
      <c r="AK72" s="27"/>
      <c r="AL72" s="27"/>
      <c r="AO72" s="27"/>
      <c r="AP72" s="27"/>
      <c r="AQ72" s="27"/>
    </row>
    <row r="73" spans="1:43">
      <c r="A73" s="27"/>
      <c r="B73" s="27"/>
      <c r="C73" s="27"/>
      <c r="F73" s="27"/>
      <c r="G73" s="27"/>
      <c r="H73" s="27"/>
      <c r="K73" s="27"/>
      <c r="L73" s="27"/>
      <c r="M73" s="27"/>
      <c r="P73" s="27"/>
      <c r="Q73" s="27"/>
      <c r="R73" s="27"/>
      <c r="U73" s="27"/>
      <c r="V73" s="27"/>
      <c r="W73" s="27"/>
      <c r="Z73" s="27"/>
      <c r="AA73" s="27"/>
      <c r="AB73" s="27"/>
      <c r="AE73" s="27"/>
      <c r="AF73" s="27"/>
      <c r="AG73" s="27"/>
      <c r="AJ73" s="27"/>
      <c r="AK73" s="27"/>
      <c r="AL73" s="27"/>
      <c r="AO73" s="27"/>
      <c r="AP73" s="27"/>
      <c r="AQ73" s="27"/>
    </row>
    <row r="74" spans="1:43">
      <c r="A74" s="27"/>
      <c r="B74" s="27"/>
      <c r="C74" s="27"/>
      <c r="F74" s="27"/>
      <c r="G74" s="27"/>
      <c r="H74" s="27"/>
      <c r="K74" s="27"/>
      <c r="L74" s="27"/>
      <c r="M74" s="27"/>
      <c r="P74" s="27"/>
      <c r="Q74" s="27"/>
      <c r="R74" s="27"/>
      <c r="U74" s="27"/>
      <c r="V74" s="27"/>
      <c r="W74" s="27"/>
      <c r="Z74" s="27"/>
      <c r="AA74" s="27"/>
      <c r="AB74" s="27"/>
      <c r="AE74" s="27"/>
      <c r="AF74" s="27"/>
      <c r="AG74" s="27"/>
      <c r="AJ74" s="27"/>
      <c r="AK74" s="27"/>
      <c r="AL74" s="27"/>
      <c r="AO74" s="27"/>
      <c r="AP74" s="27"/>
      <c r="AQ74" s="27"/>
    </row>
    <row r="75" spans="1:43">
      <c r="A75" s="27"/>
      <c r="B75" s="27"/>
      <c r="C75" s="27"/>
      <c r="F75" s="27"/>
      <c r="G75" s="27"/>
      <c r="H75" s="27"/>
      <c r="K75" s="27"/>
      <c r="L75" s="27"/>
      <c r="M75" s="27"/>
      <c r="P75" s="27"/>
      <c r="Q75" s="27"/>
      <c r="R75" s="27"/>
      <c r="U75" s="27"/>
      <c r="V75" s="27"/>
      <c r="W75" s="27"/>
      <c r="Z75" s="27"/>
      <c r="AA75" s="27"/>
      <c r="AB75" s="27"/>
      <c r="AE75" s="27"/>
      <c r="AF75" s="27"/>
      <c r="AG75" s="27"/>
      <c r="AJ75" s="27"/>
      <c r="AK75" s="27"/>
      <c r="AL75" s="27"/>
      <c r="AO75" s="27"/>
      <c r="AP75" s="27"/>
      <c r="AQ75" s="27"/>
    </row>
    <row r="76" spans="1:43">
      <c r="A76" s="27"/>
      <c r="B76" s="27"/>
      <c r="C76" s="27"/>
      <c r="F76" s="27"/>
      <c r="G76" s="27"/>
      <c r="H76" s="27"/>
      <c r="K76" s="27"/>
      <c r="L76" s="27"/>
      <c r="M76" s="27"/>
      <c r="P76" s="27"/>
      <c r="Q76" s="27"/>
      <c r="R76" s="27"/>
      <c r="U76" s="27"/>
      <c r="V76" s="27"/>
      <c r="W76" s="27"/>
      <c r="Z76" s="27"/>
      <c r="AA76" s="27"/>
      <c r="AB76" s="27"/>
      <c r="AE76" s="27"/>
      <c r="AF76" s="27"/>
      <c r="AG76" s="27"/>
      <c r="AJ76" s="27"/>
      <c r="AK76" s="27"/>
      <c r="AL76" s="27"/>
      <c r="AO76" s="27"/>
      <c r="AP76" s="27"/>
      <c r="AQ76" s="27"/>
    </row>
    <row r="77" spans="1:43">
      <c r="A77" s="27"/>
      <c r="B77" s="27"/>
      <c r="C77" s="27"/>
      <c r="F77" s="27"/>
      <c r="G77" s="27"/>
      <c r="H77" s="27"/>
      <c r="K77" s="27"/>
      <c r="L77" s="27"/>
      <c r="M77" s="27"/>
      <c r="P77" s="27"/>
      <c r="Q77" s="27"/>
      <c r="R77" s="27"/>
      <c r="U77" s="27"/>
      <c r="V77" s="27"/>
      <c r="W77" s="27"/>
      <c r="Z77" s="27"/>
      <c r="AA77" s="27"/>
      <c r="AB77" s="27"/>
      <c r="AE77" s="27"/>
      <c r="AF77" s="27"/>
      <c r="AG77" s="27"/>
      <c r="AJ77" s="27"/>
      <c r="AK77" s="27"/>
      <c r="AL77" s="27"/>
      <c r="AO77" s="27"/>
      <c r="AP77" s="27"/>
      <c r="AQ77" s="27"/>
    </row>
    <row r="78" spans="1:43">
      <c r="A78" s="27"/>
      <c r="B78" s="27"/>
      <c r="C78" s="27"/>
      <c r="F78" s="27"/>
      <c r="G78" s="27"/>
      <c r="H78" s="27"/>
      <c r="K78" s="27"/>
      <c r="L78" s="27"/>
      <c r="M78" s="27"/>
      <c r="P78" s="27"/>
      <c r="Q78" s="27"/>
      <c r="R78" s="27"/>
      <c r="U78" s="27"/>
      <c r="V78" s="27"/>
      <c r="W78" s="27"/>
      <c r="Z78" s="27"/>
      <c r="AA78" s="27"/>
      <c r="AB78" s="27"/>
      <c r="AE78" s="27"/>
      <c r="AF78" s="27"/>
      <c r="AG78" s="27"/>
      <c r="AJ78" s="27"/>
      <c r="AK78" s="27"/>
      <c r="AL78" s="27"/>
      <c r="AO78" s="27"/>
      <c r="AP78" s="27"/>
      <c r="AQ78" s="27"/>
    </row>
    <row r="79" spans="1:43">
      <c r="A79" s="27"/>
      <c r="B79" s="27"/>
      <c r="C79" s="27"/>
      <c r="F79" s="27"/>
      <c r="G79" s="27"/>
      <c r="H79" s="27"/>
      <c r="K79" s="27"/>
      <c r="L79" s="27"/>
      <c r="M79" s="27"/>
      <c r="P79" s="27"/>
      <c r="Q79" s="27"/>
      <c r="R79" s="27"/>
      <c r="U79" s="27"/>
      <c r="V79" s="27"/>
      <c r="W79" s="27"/>
      <c r="Z79" s="27"/>
      <c r="AA79" s="27"/>
      <c r="AB79" s="27"/>
      <c r="AE79" s="27"/>
      <c r="AF79" s="27"/>
      <c r="AG79" s="27"/>
      <c r="AJ79" s="27"/>
      <c r="AK79" s="27"/>
      <c r="AL79" s="27"/>
      <c r="AO79" s="27"/>
      <c r="AP79" s="27"/>
      <c r="AQ79" s="27"/>
    </row>
    <row r="80" spans="1:43">
      <c r="A80" s="27"/>
      <c r="B80" s="27"/>
      <c r="C80" s="27"/>
      <c r="F80" s="27"/>
      <c r="G80" s="27"/>
      <c r="H80" s="27"/>
      <c r="K80" s="27"/>
      <c r="L80" s="27"/>
      <c r="M80" s="27"/>
      <c r="P80" s="27"/>
      <c r="Q80" s="27"/>
      <c r="R80" s="27"/>
      <c r="U80" s="27"/>
      <c r="V80" s="27"/>
      <c r="W80" s="27"/>
      <c r="Z80" s="27"/>
      <c r="AA80" s="27"/>
      <c r="AB80" s="27"/>
      <c r="AE80" s="27"/>
      <c r="AF80" s="27"/>
      <c r="AG80" s="27"/>
      <c r="AJ80" s="27"/>
      <c r="AK80" s="27"/>
      <c r="AL80" s="27"/>
      <c r="AO80" s="27"/>
      <c r="AP80" s="27"/>
      <c r="AQ80" s="27"/>
    </row>
    <row r="81" spans="1:43">
      <c r="A81" s="27"/>
      <c r="B81" s="27"/>
      <c r="C81" s="27"/>
      <c r="F81" s="27"/>
      <c r="G81" s="27"/>
      <c r="H81" s="27"/>
      <c r="K81" s="27"/>
      <c r="L81" s="27"/>
      <c r="M81" s="27"/>
      <c r="P81" s="27"/>
      <c r="Q81" s="27"/>
      <c r="R81" s="27"/>
      <c r="U81" s="27"/>
      <c r="V81" s="27"/>
      <c r="W81" s="27"/>
      <c r="Z81" s="27"/>
      <c r="AA81" s="27"/>
      <c r="AB81" s="27"/>
      <c r="AE81" s="27"/>
      <c r="AF81" s="27"/>
      <c r="AG81" s="27"/>
      <c r="AJ81" s="27"/>
      <c r="AK81" s="27"/>
      <c r="AL81" s="27"/>
      <c r="AO81" s="27"/>
      <c r="AP81" s="27"/>
      <c r="AQ81" s="27"/>
    </row>
    <row r="82" spans="1:43">
      <c r="A82" s="27"/>
      <c r="B82" s="27"/>
      <c r="C82" s="27"/>
      <c r="F82" s="27"/>
      <c r="G82" s="27"/>
      <c r="H82" s="27"/>
      <c r="K82" s="27"/>
      <c r="L82" s="27"/>
      <c r="M82" s="27"/>
      <c r="P82" s="27"/>
      <c r="Q82" s="27"/>
      <c r="R82" s="27"/>
      <c r="U82" s="27"/>
      <c r="V82" s="27"/>
      <c r="W82" s="27"/>
      <c r="Z82" s="27"/>
      <c r="AA82" s="27"/>
      <c r="AB82" s="27"/>
      <c r="AE82" s="27"/>
      <c r="AF82" s="27"/>
      <c r="AG82" s="27"/>
      <c r="AJ82" s="27"/>
      <c r="AK82" s="27"/>
      <c r="AL82" s="27"/>
      <c r="AO82" s="27"/>
      <c r="AP82" s="27"/>
      <c r="AQ82" s="27"/>
    </row>
    <row r="83" spans="1:43">
      <c r="A83" s="27"/>
      <c r="B83" s="27"/>
      <c r="C83" s="27"/>
      <c r="F83" s="27"/>
      <c r="G83" s="27"/>
      <c r="H83" s="27"/>
      <c r="K83" s="27"/>
      <c r="L83" s="27"/>
      <c r="M83" s="27"/>
      <c r="P83" s="27"/>
      <c r="Q83" s="27"/>
      <c r="R83" s="27"/>
      <c r="U83" s="27"/>
      <c r="V83" s="27"/>
      <c r="W83" s="27"/>
      <c r="Z83" s="27"/>
      <c r="AA83" s="27"/>
      <c r="AB83" s="27"/>
      <c r="AE83" s="27"/>
      <c r="AF83" s="27"/>
      <c r="AG83" s="27"/>
      <c r="AJ83" s="27"/>
      <c r="AK83" s="27"/>
      <c r="AL83" s="27"/>
      <c r="AO83" s="27"/>
      <c r="AP83" s="27"/>
      <c r="AQ83" s="27"/>
    </row>
    <row r="84" spans="1:43">
      <c r="A84" s="27"/>
      <c r="B84" s="27"/>
      <c r="C84" s="27"/>
      <c r="F84" s="27"/>
      <c r="G84" s="27"/>
      <c r="H84" s="27"/>
      <c r="K84" s="27"/>
      <c r="L84" s="27"/>
      <c r="M84" s="27"/>
      <c r="P84" s="27"/>
      <c r="Q84" s="27"/>
      <c r="R84" s="27"/>
      <c r="U84" s="27"/>
      <c r="V84" s="27"/>
      <c r="W84" s="27"/>
      <c r="Z84" s="27"/>
      <c r="AA84" s="27"/>
      <c r="AB84" s="27"/>
      <c r="AE84" s="27"/>
      <c r="AF84" s="27"/>
      <c r="AG84" s="27"/>
      <c r="AJ84" s="27"/>
      <c r="AK84" s="27"/>
      <c r="AL84" s="27"/>
      <c r="AO84" s="27"/>
      <c r="AP84" s="27"/>
      <c r="AQ84" s="27"/>
    </row>
    <row r="85" spans="1:43">
      <c r="A85" s="27"/>
      <c r="B85" s="27"/>
      <c r="C85" s="27"/>
      <c r="F85" s="27"/>
      <c r="G85" s="27"/>
      <c r="H85" s="27"/>
      <c r="K85" s="27"/>
      <c r="L85" s="27"/>
      <c r="M85" s="27"/>
      <c r="P85" s="27"/>
      <c r="Q85" s="27"/>
      <c r="R85" s="27"/>
      <c r="U85" s="27"/>
      <c r="V85" s="27"/>
      <c r="W85" s="27"/>
      <c r="Z85" s="27"/>
      <c r="AA85" s="27"/>
      <c r="AB85" s="27"/>
      <c r="AE85" s="27"/>
      <c r="AF85" s="27"/>
      <c r="AG85" s="27"/>
      <c r="AJ85" s="27"/>
      <c r="AK85" s="27"/>
      <c r="AL85" s="27"/>
      <c r="AO85" s="27"/>
      <c r="AP85" s="27"/>
      <c r="AQ85" s="27"/>
    </row>
    <row r="86" spans="1:43">
      <c r="A86" s="27"/>
      <c r="B86" s="27"/>
      <c r="C86" s="27"/>
      <c r="F86" s="27"/>
      <c r="G86" s="27"/>
      <c r="H86" s="27"/>
      <c r="K86" s="27"/>
      <c r="L86" s="27"/>
      <c r="M86" s="27"/>
      <c r="P86" s="27"/>
      <c r="Q86" s="27"/>
      <c r="R86" s="27"/>
      <c r="U86" s="27"/>
      <c r="V86" s="27"/>
      <c r="W86" s="27"/>
      <c r="Z86" s="27"/>
      <c r="AA86" s="27"/>
      <c r="AB86" s="27"/>
      <c r="AE86" s="27"/>
      <c r="AF86" s="27"/>
      <c r="AG86" s="27"/>
      <c r="AJ86" s="27"/>
      <c r="AK86" s="27"/>
      <c r="AL86" s="27"/>
      <c r="AO86" s="27"/>
      <c r="AP86" s="27"/>
      <c r="AQ86" s="27"/>
    </row>
    <row r="87" spans="1:43">
      <c r="A87" s="27"/>
      <c r="B87" s="27"/>
      <c r="C87" s="27"/>
      <c r="F87" s="27"/>
      <c r="G87" s="27"/>
      <c r="H87" s="27"/>
      <c r="K87" s="27"/>
      <c r="L87" s="27"/>
      <c r="M87" s="27"/>
      <c r="P87" s="27"/>
      <c r="Q87" s="27"/>
      <c r="R87" s="27"/>
      <c r="U87" s="27"/>
      <c r="V87" s="27"/>
      <c r="W87" s="27"/>
      <c r="Z87" s="27"/>
      <c r="AA87" s="27"/>
      <c r="AB87" s="27"/>
      <c r="AE87" s="27"/>
      <c r="AF87" s="27"/>
      <c r="AG87" s="27"/>
      <c r="AJ87" s="27"/>
      <c r="AK87" s="27"/>
      <c r="AL87" s="27"/>
      <c r="AO87" s="27"/>
      <c r="AP87" s="27"/>
      <c r="AQ87" s="27"/>
    </row>
    <row r="88" spans="1:43">
      <c r="A88" s="27"/>
      <c r="B88" s="27"/>
      <c r="C88" s="27"/>
      <c r="F88" s="27"/>
      <c r="G88" s="27"/>
      <c r="H88" s="27"/>
      <c r="K88" s="27"/>
      <c r="L88" s="27"/>
      <c r="M88" s="27"/>
      <c r="P88" s="27"/>
      <c r="Q88" s="27"/>
      <c r="R88" s="27"/>
      <c r="U88" s="27"/>
      <c r="V88" s="27"/>
      <c r="W88" s="27"/>
      <c r="Z88" s="27"/>
      <c r="AA88" s="27"/>
      <c r="AB88" s="27"/>
      <c r="AE88" s="27"/>
      <c r="AF88" s="27"/>
      <c r="AG88" s="27"/>
      <c r="AJ88" s="27"/>
      <c r="AK88" s="27"/>
      <c r="AL88" s="27"/>
      <c r="AO88" s="27"/>
      <c r="AP88" s="27"/>
      <c r="AQ88" s="27"/>
    </row>
    <row r="89" spans="1:43">
      <c r="A89" s="27"/>
      <c r="B89" s="27"/>
      <c r="C89" s="27"/>
      <c r="F89" s="27"/>
      <c r="G89" s="27"/>
      <c r="H89" s="27"/>
      <c r="K89" s="27"/>
      <c r="L89" s="27"/>
      <c r="M89" s="27"/>
      <c r="P89" s="27"/>
      <c r="Q89" s="27"/>
      <c r="R89" s="27"/>
      <c r="U89" s="27"/>
      <c r="V89" s="27"/>
      <c r="W89" s="27"/>
      <c r="Z89" s="27"/>
      <c r="AA89" s="27"/>
      <c r="AB89" s="27"/>
      <c r="AE89" s="27"/>
      <c r="AF89" s="27"/>
      <c r="AG89" s="27"/>
      <c r="AJ89" s="27"/>
      <c r="AK89" s="27"/>
      <c r="AL89" s="27"/>
      <c r="AO89" s="27"/>
      <c r="AP89" s="27"/>
      <c r="AQ89" s="27"/>
    </row>
    <row r="90" spans="1:43">
      <c r="A90" s="27"/>
      <c r="B90" s="27"/>
      <c r="C90" s="27"/>
      <c r="F90" s="27"/>
      <c r="G90" s="27"/>
      <c r="H90" s="27"/>
      <c r="K90" s="27"/>
      <c r="L90" s="27"/>
      <c r="M90" s="27"/>
      <c r="P90" s="27"/>
      <c r="Q90" s="27"/>
      <c r="R90" s="27"/>
      <c r="U90" s="27"/>
      <c r="V90" s="27"/>
      <c r="W90" s="27"/>
      <c r="Z90" s="27"/>
      <c r="AA90" s="27"/>
      <c r="AB90" s="27"/>
      <c r="AE90" s="27"/>
      <c r="AF90" s="27"/>
      <c r="AG90" s="27"/>
      <c r="AJ90" s="27"/>
      <c r="AK90" s="27"/>
      <c r="AL90" s="27"/>
      <c r="AO90" s="27"/>
      <c r="AP90" s="27"/>
      <c r="AQ90" s="27"/>
    </row>
    <row r="91" spans="1:43">
      <c r="A91" s="27"/>
      <c r="B91" s="27"/>
      <c r="C91" s="27"/>
      <c r="F91" s="27"/>
      <c r="G91" s="27"/>
      <c r="H91" s="27"/>
      <c r="K91" s="27"/>
      <c r="L91" s="27"/>
      <c r="M91" s="27"/>
      <c r="P91" s="27"/>
      <c r="Q91" s="27"/>
      <c r="R91" s="27"/>
      <c r="U91" s="27"/>
      <c r="V91" s="27"/>
      <c r="W91" s="27"/>
      <c r="Z91" s="27"/>
      <c r="AA91" s="27"/>
      <c r="AB91" s="27"/>
      <c r="AE91" s="27"/>
      <c r="AF91" s="27"/>
      <c r="AG91" s="27"/>
      <c r="AJ91" s="27"/>
      <c r="AK91" s="27"/>
      <c r="AL91" s="27"/>
      <c r="AO91" s="27"/>
      <c r="AP91" s="27"/>
      <c r="AQ91" s="27"/>
    </row>
    <row r="92" spans="1:43">
      <c r="A92" s="27"/>
      <c r="B92" s="27"/>
      <c r="C92" s="27"/>
      <c r="F92" s="27"/>
      <c r="G92" s="27"/>
      <c r="H92" s="27"/>
      <c r="K92" s="27"/>
      <c r="L92" s="27"/>
      <c r="M92" s="27"/>
      <c r="P92" s="27"/>
      <c r="Q92" s="27"/>
      <c r="R92" s="27"/>
      <c r="U92" s="27"/>
      <c r="V92" s="27"/>
      <c r="W92" s="27"/>
      <c r="Z92" s="27"/>
      <c r="AA92" s="27"/>
      <c r="AB92" s="27"/>
      <c r="AE92" s="27"/>
      <c r="AF92" s="27"/>
      <c r="AG92" s="27"/>
      <c r="AJ92" s="27"/>
      <c r="AK92" s="27"/>
      <c r="AL92" s="27"/>
      <c r="AO92" s="27"/>
      <c r="AP92" s="27"/>
      <c r="AQ92" s="27"/>
    </row>
    <row r="93" spans="1:43">
      <c r="A93" s="27"/>
      <c r="B93" s="27"/>
      <c r="C93" s="27"/>
      <c r="F93" s="27"/>
      <c r="G93" s="27"/>
      <c r="H93" s="27"/>
      <c r="K93" s="27"/>
      <c r="L93" s="27"/>
      <c r="M93" s="27"/>
      <c r="P93" s="27"/>
      <c r="Q93" s="27"/>
      <c r="R93" s="27"/>
      <c r="U93" s="27"/>
      <c r="V93" s="27"/>
      <c r="W93" s="27"/>
      <c r="Z93" s="27"/>
      <c r="AA93" s="27"/>
      <c r="AB93" s="27"/>
      <c r="AE93" s="27"/>
      <c r="AF93" s="27"/>
      <c r="AG93" s="27"/>
      <c r="AJ93" s="27"/>
      <c r="AK93" s="27"/>
      <c r="AL93" s="27"/>
      <c r="AO93" s="27"/>
      <c r="AP93" s="27"/>
      <c r="AQ93" s="27"/>
    </row>
    <row r="94" spans="1:43">
      <c r="A94" s="27"/>
      <c r="B94" s="27"/>
      <c r="C94" s="27"/>
      <c r="F94" s="27"/>
      <c r="G94" s="27"/>
      <c r="H94" s="27"/>
      <c r="K94" s="27"/>
      <c r="L94" s="27"/>
      <c r="M94" s="27"/>
      <c r="P94" s="27"/>
      <c r="Q94" s="27"/>
      <c r="R94" s="27"/>
      <c r="U94" s="27"/>
      <c r="V94" s="27"/>
      <c r="W94" s="27"/>
      <c r="Z94" s="27"/>
      <c r="AA94" s="27"/>
      <c r="AB94" s="27"/>
      <c r="AE94" s="27"/>
      <c r="AF94" s="27"/>
      <c r="AG94" s="27"/>
      <c r="AJ94" s="27"/>
      <c r="AK94" s="27"/>
      <c r="AL94" s="27"/>
      <c r="AO94" s="27"/>
      <c r="AP94" s="27"/>
      <c r="AQ94" s="27"/>
    </row>
    <row r="95" spans="1:43">
      <c r="A95" s="27"/>
      <c r="B95" s="27"/>
      <c r="C95" s="27"/>
      <c r="F95" s="27"/>
      <c r="G95" s="27"/>
      <c r="H95" s="27"/>
      <c r="K95" s="27"/>
      <c r="L95" s="27"/>
      <c r="M95" s="27"/>
      <c r="P95" s="27"/>
      <c r="Q95" s="27"/>
      <c r="R95" s="27"/>
      <c r="U95" s="27"/>
      <c r="V95" s="27"/>
      <c r="W95" s="27"/>
      <c r="Z95" s="27"/>
      <c r="AA95" s="27"/>
      <c r="AB95" s="27"/>
      <c r="AE95" s="27"/>
      <c r="AF95" s="27"/>
      <c r="AG95" s="27"/>
      <c r="AJ95" s="27"/>
      <c r="AK95" s="27"/>
      <c r="AL95" s="27"/>
      <c r="AO95" s="27"/>
      <c r="AP95" s="27"/>
      <c r="AQ95" s="27"/>
    </row>
    <row r="96" spans="1:43">
      <c r="A96" s="27"/>
      <c r="B96" s="27"/>
      <c r="C96" s="27"/>
      <c r="F96" s="27"/>
      <c r="G96" s="27"/>
      <c r="H96" s="27"/>
      <c r="K96" s="27"/>
      <c r="L96" s="27"/>
      <c r="M96" s="27"/>
      <c r="P96" s="27"/>
      <c r="Q96" s="27"/>
      <c r="R96" s="27"/>
      <c r="U96" s="27"/>
      <c r="V96" s="27"/>
      <c r="W96" s="27"/>
      <c r="Z96" s="27"/>
      <c r="AA96" s="27"/>
      <c r="AB96" s="27"/>
      <c r="AE96" s="27"/>
      <c r="AF96" s="27"/>
      <c r="AG96" s="27"/>
      <c r="AJ96" s="27"/>
      <c r="AK96" s="27"/>
      <c r="AL96" s="27"/>
      <c r="AO96" s="27"/>
      <c r="AP96" s="27"/>
      <c r="AQ96" s="27"/>
    </row>
    <row r="97" spans="1:43">
      <c r="A97" s="27"/>
      <c r="B97" s="27"/>
      <c r="C97" s="27"/>
      <c r="F97" s="27"/>
      <c r="G97" s="27"/>
      <c r="H97" s="27"/>
      <c r="K97" s="27"/>
      <c r="L97" s="27"/>
      <c r="M97" s="27"/>
      <c r="P97" s="27"/>
      <c r="Q97" s="27"/>
      <c r="R97" s="27"/>
      <c r="U97" s="27"/>
      <c r="V97" s="27"/>
      <c r="W97" s="27"/>
      <c r="Z97" s="27"/>
      <c r="AA97" s="27"/>
      <c r="AB97" s="27"/>
      <c r="AE97" s="27"/>
      <c r="AF97" s="27"/>
      <c r="AG97" s="27"/>
      <c r="AJ97" s="27"/>
      <c r="AK97" s="27"/>
      <c r="AL97" s="27"/>
      <c r="AO97" s="27"/>
      <c r="AP97" s="27"/>
      <c r="AQ97" s="27"/>
    </row>
    <row r="98" spans="1:43">
      <c r="A98" s="27"/>
      <c r="B98" s="27"/>
      <c r="C98" s="27"/>
      <c r="F98" s="27"/>
      <c r="G98" s="27"/>
      <c r="H98" s="27"/>
      <c r="K98" s="27"/>
      <c r="L98" s="27"/>
      <c r="M98" s="27"/>
      <c r="P98" s="27"/>
      <c r="Q98" s="27"/>
      <c r="R98" s="27"/>
      <c r="U98" s="27"/>
      <c r="V98" s="27"/>
      <c r="W98" s="27"/>
      <c r="Z98" s="27"/>
      <c r="AA98" s="27"/>
      <c r="AB98" s="27"/>
      <c r="AE98" s="27"/>
      <c r="AF98" s="27"/>
      <c r="AG98" s="27"/>
      <c r="AJ98" s="27"/>
      <c r="AK98" s="27"/>
      <c r="AL98" s="27"/>
      <c r="AO98" s="27"/>
      <c r="AP98" s="27"/>
      <c r="AQ98" s="27"/>
    </row>
    <row r="99" spans="1:43">
      <c r="A99" s="27"/>
      <c r="B99" s="27"/>
      <c r="C99" s="27"/>
      <c r="F99" s="27"/>
      <c r="G99" s="27"/>
      <c r="H99" s="27"/>
      <c r="K99" s="27"/>
      <c r="L99" s="27"/>
      <c r="M99" s="27"/>
      <c r="P99" s="27"/>
      <c r="Q99" s="27"/>
      <c r="R99" s="27"/>
      <c r="U99" s="27"/>
      <c r="V99" s="27"/>
      <c r="W99" s="27"/>
      <c r="Z99" s="27"/>
      <c r="AA99" s="27"/>
      <c r="AB99" s="27"/>
      <c r="AE99" s="27"/>
      <c r="AF99" s="27"/>
      <c r="AG99" s="27"/>
      <c r="AJ99" s="27"/>
      <c r="AK99" s="27"/>
      <c r="AL99" s="27"/>
      <c r="AO99" s="27"/>
      <c r="AP99" s="27"/>
      <c r="AQ99" s="27"/>
    </row>
    <row r="100" spans="1:43">
      <c r="A100" s="27"/>
      <c r="B100" s="27"/>
      <c r="C100" s="27"/>
      <c r="F100" s="27"/>
      <c r="G100" s="27"/>
      <c r="H100" s="27"/>
      <c r="K100" s="27"/>
      <c r="L100" s="27"/>
      <c r="M100" s="27"/>
      <c r="P100" s="27"/>
      <c r="Q100" s="27"/>
      <c r="R100" s="27"/>
      <c r="U100" s="27"/>
      <c r="V100" s="27"/>
      <c r="W100" s="27"/>
      <c r="Z100" s="27"/>
      <c r="AA100" s="27"/>
      <c r="AB100" s="27"/>
      <c r="AE100" s="27"/>
      <c r="AF100" s="27"/>
      <c r="AG100" s="27"/>
      <c r="AJ100" s="27"/>
      <c r="AK100" s="27"/>
      <c r="AL100" s="27"/>
      <c r="AO100" s="27"/>
      <c r="AP100" s="27"/>
      <c r="AQ100" s="27"/>
    </row>
    <row r="101" spans="1:43">
      <c r="A101" s="27"/>
      <c r="B101" s="27"/>
      <c r="C101" s="27"/>
      <c r="F101" s="27"/>
      <c r="G101" s="27"/>
      <c r="H101" s="27"/>
      <c r="K101" s="27"/>
      <c r="L101" s="27"/>
      <c r="M101" s="27"/>
      <c r="P101" s="27"/>
      <c r="Q101" s="27"/>
      <c r="R101" s="27"/>
      <c r="U101" s="27"/>
      <c r="V101" s="27"/>
      <c r="W101" s="27"/>
      <c r="Z101" s="27"/>
      <c r="AA101" s="27"/>
      <c r="AB101" s="27"/>
      <c r="AE101" s="27"/>
      <c r="AF101" s="27"/>
      <c r="AG101" s="27"/>
      <c r="AJ101" s="27"/>
      <c r="AK101" s="27"/>
      <c r="AL101" s="27"/>
      <c r="AO101" s="27"/>
      <c r="AP101" s="27"/>
      <c r="AQ101" s="27"/>
    </row>
    <row r="102" spans="1:43">
      <c r="A102" s="27"/>
      <c r="B102" s="27"/>
      <c r="C102" s="27"/>
      <c r="F102" s="27"/>
      <c r="G102" s="27"/>
      <c r="H102" s="27"/>
      <c r="K102" s="27"/>
      <c r="L102" s="27"/>
      <c r="M102" s="27"/>
      <c r="P102" s="27"/>
      <c r="Q102" s="27"/>
      <c r="R102" s="27"/>
      <c r="U102" s="27"/>
      <c r="V102" s="27"/>
      <c r="W102" s="27"/>
      <c r="Z102" s="27"/>
      <c r="AA102" s="27"/>
      <c r="AB102" s="27"/>
      <c r="AE102" s="27"/>
      <c r="AF102" s="27"/>
      <c r="AG102" s="27"/>
      <c r="AJ102" s="27"/>
      <c r="AK102" s="27"/>
      <c r="AL102" s="27"/>
      <c r="AO102" s="27"/>
      <c r="AP102" s="27"/>
      <c r="AQ102" s="27"/>
    </row>
    <row r="103" spans="1:43">
      <c r="A103" s="27"/>
      <c r="B103" s="27"/>
      <c r="C103" s="27"/>
      <c r="F103" s="27"/>
      <c r="G103" s="27"/>
      <c r="H103" s="27"/>
      <c r="K103" s="27"/>
      <c r="L103" s="27"/>
      <c r="M103" s="27"/>
      <c r="P103" s="27"/>
      <c r="Q103" s="27"/>
      <c r="R103" s="27"/>
      <c r="U103" s="27"/>
      <c r="V103" s="27"/>
      <c r="W103" s="27"/>
      <c r="Z103" s="27"/>
      <c r="AA103" s="27"/>
      <c r="AB103" s="27"/>
      <c r="AE103" s="27"/>
      <c r="AF103" s="27"/>
      <c r="AG103" s="27"/>
      <c r="AJ103" s="27"/>
      <c r="AK103" s="27"/>
      <c r="AL103" s="27"/>
      <c r="AO103" s="27"/>
      <c r="AP103" s="27"/>
      <c r="AQ103" s="27"/>
    </row>
    <row r="104" spans="1:43">
      <c r="A104" s="27"/>
      <c r="B104" s="27"/>
      <c r="C104" s="27"/>
      <c r="F104" s="27"/>
      <c r="G104" s="27"/>
      <c r="H104" s="27"/>
      <c r="K104" s="27"/>
      <c r="L104" s="27"/>
      <c r="M104" s="27"/>
      <c r="P104" s="27"/>
      <c r="Q104" s="27"/>
      <c r="R104" s="27"/>
      <c r="U104" s="27"/>
      <c r="V104" s="27"/>
      <c r="W104" s="27"/>
      <c r="Z104" s="27"/>
      <c r="AA104" s="27"/>
      <c r="AB104" s="27"/>
      <c r="AE104" s="27"/>
      <c r="AF104" s="27"/>
      <c r="AG104" s="27"/>
      <c r="AJ104" s="27"/>
      <c r="AK104" s="27"/>
      <c r="AL104" s="27"/>
      <c r="AO104" s="27"/>
      <c r="AP104" s="27"/>
      <c r="AQ104" s="27"/>
    </row>
    <row r="105" spans="1:43">
      <c r="A105" s="27"/>
      <c r="B105" s="27"/>
      <c r="C105" s="27"/>
      <c r="F105" s="27"/>
      <c r="G105" s="27"/>
      <c r="H105" s="27"/>
      <c r="K105" s="27"/>
      <c r="L105" s="27"/>
      <c r="M105" s="27"/>
      <c r="P105" s="27"/>
      <c r="Q105" s="27"/>
      <c r="R105" s="27"/>
      <c r="U105" s="27"/>
      <c r="V105" s="27"/>
      <c r="W105" s="27"/>
      <c r="Z105" s="27"/>
      <c r="AA105" s="27"/>
      <c r="AB105" s="27"/>
      <c r="AE105" s="27"/>
      <c r="AF105" s="27"/>
      <c r="AG105" s="27"/>
      <c r="AJ105" s="27"/>
      <c r="AK105" s="27"/>
      <c r="AL105" s="27"/>
      <c r="AO105" s="27"/>
      <c r="AP105" s="27"/>
      <c r="AQ105" s="27"/>
    </row>
    <row r="106" spans="1:43">
      <c r="A106" s="27"/>
      <c r="B106" s="27"/>
      <c r="C106" s="27"/>
      <c r="F106" s="27"/>
      <c r="G106" s="27"/>
      <c r="H106" s="27"/>
      <c r="K106" s="27"/>
      <c r="L106" s="27"/>
      <c r="M106" s="27"/>
      <c r="P106" s="27"/>
      <c r="Q106" s="27"/>
      <c r="R106" s="27"/>
      <c r="U106" s="27"/>
      <c r="V106" s="27"/>
      <c r="W106" s="27"/>
      <c r="Z106" s="27"/>
      <c r="AA106" s="27"/>
      <c r="AB106" s="27"/>
      <c r="AE106" s="27"/>
      <c r="AF106" s="27"/>
      <c r="AG106" s="27"/>
      <c r="AJ106" s="27"/>
      <c r="AK106" s="27"/>
      <c r="AL106" s="27"/>
      <c r="AO106" s="27"/>
      <c r="AP106" s="27"/>
      <c r="AQ106" s="27"/>
    </row>
    <row r="107" spans="1:43">
      <c r="A107" s="27"/>
      <c r="B107" s="27"/>
      <c r="C107" s="27"/>
      <c r="F107" s="27"/>
      <c r="G107" s="27"/>
      <c r="H107" s="27"/>
      <c r="K107" s="27"/>
      <c r="L107" s="27"/>
      <c r="M107" s="27"/>
      <c r="P107" s="27"/>
      <c r="Q107" s="27"/>
      <c r="R107" s="27"/>
      <c r="U107" s="27"/>
      <c r="V107" s="27"/>
      <c r="W107" s="27"/>
      <c r="Z107" s="27"/>
      <c r="AA107" s="27"/>
      <c r="AB107" s="27"/>
      <c r="AE107" s="27"/>
      <c r="AF107" s="27"/>
      <c r="AG107" s="27"/>
      <c r="AJ107" s="27"/>
      <c r="AK107" s="27"/>
      <c r="AL107" s="27"/>
      <c r="AO107" s="27"/>
      <c r="AP107" s="27"/>
      <c r="AQ107" s="27"/>
    </row>
    <row r="108" spans="1:43">
      <c r="A108" s="27"/>
      <c r="B108" s="27"/>
      <c r="C108" s="27"/>
      <c r="F108" s="27"/>
      <c r="G108" s="27"/>
      <c r="H108" s="27"/>
      <c r="K108" s="27"/>
      <c r="L108" s="27"/>
      <c r="M108" s="27"/>
      <c r="P108" s="27"/>
      <c r="Q108" s="27"/>
      <c r="R108" s="27"/>
      <c r="U108" s="27"/>
      <c r="V108" s="27"/>
      <c r="W108" s="27"/>
      <c r="Z108" s="27"/>
      <c r="AA108" s="27"/>
      <c r="AB108" s="27"/>
      <c r="AE108" s="27"/>
      <c r="AF108" s="27"/>
      <c r="AG108" s="27"/>
      <c r="AJ108" s="27"/>
      <c r="AK108" s="27"/>
      <c r="AL108" s="27"/>
      <c r="AO108" s="27"/>
      <c r="AP108" s="27"/>
      <c r="AQ108" s="27"/>
    </row>
    <row r="109" spans="1:43">
      <c r="A109" s="27"/>
      <c r="B109" s="27"/>
      <c r="C109" s="27"/>
      <c r="F109" s="27"/>
      <c r="G109" s="27"/>
      <c r="H109" s="27"/>
      <c r="K109" s="27"/>
      <c r="L109" s="27"/>
      <c r="M109" s="27"/>
      <c r="P109" s="27"/>
      <c r="Q109" s="27"/>
      <c r="R109" s="27"/>
      <c r="U109" s="27"/>
      <c r="V109" s="27"/>
      <c r="W109" s="27"/>
      <c r="Z109" s="27"/>
      <c r="AA109" s="27"/>
      <c r="AB109" s="27"/>
      <c r="AE109" s="27"/>
      <c r="AF109" s="27"/>
      <c r="AG109" s="27"/>
      <c r="AJ109" s="27"/>
      <c r="AK109" s="27"/>
      <c r="AL109" s="27"/>
      <c r="AO109" s="27"/>
      <c r="AP109" s="27"/>
      <c r="AQ109" s="27"/>
    </row>
    <row r="110" spans="1:43">
      <c r="A110" s="27"/>
      <c r="B110" s="27"/>
      <c r="C110" s="27"/>
      <c r="F110" s="27"/>
      <c r="G110" s="27"/>
      <c r="H110" s="27"/>
      <c r="K110" s="27"/>
      <c r="L110" s="27"/>
      <c r="M110" s="27"/>
      <c r="P110" s="27"/>
      <c r="Q110" s="27"/>
      <c r="R110" s="27"/>
      <c r="U110" s="27"/>
      <c r="V110" s="27"/>
      <c r="W110" s="27"/>
      <c r="Z110" s="27"/>
      <c r="AA110" s="27"/>
      <c r="AB110" s="27"/>
      <c r="AE110" s="27"/>
      <c r="AF110" s="27"/>
      <c r="AG110" s="27"/>
      <c r="AJ110" s="27"/>
      <c r="AK110" s="27"/>
      <c r="AL110" s="27"/>
      <c r="AO110" s="27"/>
      <c r="AP110" s="27"/>
      <c r="AQ110" s="27"/>
    </row>
    <row r="111" spans="1:43">
      <c r="A111" s="27"/>
      <c r="B111" s="27"/>
      <c r="C111" s="27"/>
      <c r="F111" s="27"/>
      <c r="G111" s="27"/>
      <c r="H111" s="27"/>
      <c r="K111" s="27"/>
      <c r="L111" s="27"/>
      <c r="M111" s="27"/>
      <c r="P111" s="27"/>
      <c r="Q111" s="27"/>
      <c r="R111" s="27"/>
      <c r="U111" s="27"/>
      <c r="V111" s="27"/>
      <c r="W111" s="27"/>
      <c r="Z111" s="27"/>
      <c r="AA111" s="27"/>
      <c r="AB111" s="27"/>
      <c r="AE111" s="27"/>
      <c r="AF111" s="27"/>
      <c r="AG111" s="27"/>
      <c r="AJ111" s="27"/>
      <c r="AK111" s="27"/>
      <c r="AL111" s="27"/>
      <c r="AO111" s="27"/>
      <c r="AP111" s="27"/>
      <c r="AQ111" s="27"/>
    </row>
    <row r="112" spans="1:43">
      <c r="A112" s="27"/>
      <c r="B112" s="27"/>
      <c r="C112" s="27"/>
      <c r="F112" s="27"/>
      <c r="G112" s="27"/>
      <c r="H112" s="27"/>
      <c r="K112" s="27"/>
      <c r="L112" s="27"/>
      <c r="M112" s="27"/>
      <c r="P112" s="27"/>
      <c r="Q112" s="27"/>
      <c r="R112" s="27"/>
      <c r="U112" s="27"/>
      <c r="V112" s="27"/>
      <c r="W112" s="27"/>
      <c r="Z112" s="27"/>
      <c r="AA112" s="27"/>
      <c r="AB112" s="27"/>
      <c r="AE112" s="27"/>
      <c r="AF112" s="27"/>
      <c r="AG112" s="27"/>
      <c r="AJ112" s="27"/>
      <c r="AK112" s="27"/>
      <c r="AL112" s="27"/>
      <c r="AO112" s="27"/>
      <c r="AP112" s="27"/>
      <c r="AQ112" s="27"/>
    </row>
    <row r="113" spans="1:43">
      <c r="A113" s="27"/>
      <c r="B113" s="27"/>
      <c r="C113" s="27"/>
      <c r="F113" s="27"/>
      <c r="G113" s="27"/>
      <c r="H113" s="27"/>
      <c r="K113" s="27"/>
      <c r="L113" s="27"/>
      <c r="M113" s="27"/>
      <c r="P113" s="27"/>
      <c r="Q113" s="27"/>
      <c r="R113" s="27"/>
      <c r="U113" s="27"/>
      <c r="V113" s="27"/>
      <c r="W113" s="27"/>
      <c r="Z113" s="27"/>
      <c r="AA113" s="27"/>
      <c r="AB113" s="27"/>
      <c r="AE113" s="27"/>
      <c r="AF113" s="27"/>
      <c r="AG113" s="27"/>
      <c r="AJ113" s="27"/>
      <c r="AK113" s="27"/>
      <c r="AL113" s="27"/>
      <c r="AO113" s="27"/>
      <c r="AP113" s="27"/>
      <c r="AQ113" s="27"/>
    </row>
    <row r="114" spans="1:43">
      <c r="A114" s="27"/>
      <c r="B114" s="27"/>
      <c r="C114" s="27"/>
      <c r="F114" s="27"/>
      <c r="G114" s="27"/>
      <c r="H114" s="27"/>
      <c r="K114" s="27"/>
      <c r="L114" s="27"/>
      <c r="M114" s="27"/>
      <c r="P114" s="27"/>
      <c r="Q114" s="27"/>
      <c r="R114" s="27"/>
      <c r="U114" s="27"/>
      <c r="V114" s="27"/>
      <c r="W114" s="27"/>
      <c r="Z114" s="27"/>
      <c r="AA114" s="27"/>
      <c r="AB114" s="27"/>
      <c r="AE114" s="27"/>
      <c r="AF114" s="27"/>
      <c r="AG114" s="27"/>
      <c r="AJ114" s="27"/>
      <c r="AK114" s="27"/>
      <c r="AL114" s="27"/>
      <c r="AO114" s="27"/>
      <c r="AP114" s="27"/>
      <c r="AQ114" s="27"/>
    </row>
    <row r="115" spans="1:43">
      <c r="A115" s="27"/>
      <c r="B115" s="27"/>
      <c r="C115" s="27"/>
      <c r="F115" s="27"/>
      <c r="G115" s="27"/>
      <c r="H115" s="27"/>
      <c r="K115" s="27"/>
      <c r="L115" s="27"/>
      <c r="M115" s="27"/>
      <c r="P115" s="27"/>
      <c r="Q115" s="27"/>
      <c r="R115" s="27"/>
      <c r="U115" s="27"/>
      <c r="V115" s="27"/>
      <c r="W115" s="27"/>
      <c r="Z115" s="27"/>
      <c r="AA115" s="27"/>
      <c r="AB115" s="27"/>
      <c r="AE115" s="27"/>
      <c r="AF115" s="27"/>
      <c r="AG115" s="27"/>
      <c r="AJ115" s="27"/>
      <c r="AK115" s="27"/>
      <c r="AL115" s="27"/>
      <c r="AO115" s="27"/>
      <c r="AP115" s="27"/>
      <c r="AQ115" s="27"/>
    </row>
    <row r="116" spans="1:43">
      <c r="A116" s="27"/>
      <c r="B116" s="27"/>
      <c r="C116" s="27"/>
      <c r="F116" s="27"/>
      <c r="G116" s="27"/>
      <c r="H116" s="27"/>
      <c r="K116" s="27"/>
      <c r="L116" s="27"/>
      <c r="M116" s="27"/>
      <c r="P116" s="27"/>
      <c r="Q116" s="27"/>
      <c r="R116" s="27"/>
      <c r="U116" s="27"/>
      <c r="V116" s="27"/>
      <c r="W116" s="27"/>
      <c r="Z116" s="27"/>
      <c r="AA116" s="27"/>
      <c r="AB116" s="27"/>
      <c r="AE116" s="27"/>
      <c r="AF116" s="27"/>
      <c r="AG116" s="27"/>
      <c r="AJ116" s="27"/>
      <c r="AK116" s="27"/>
      <c r="AL116" s="27"/>
      <c r="AO116" s="27"/>
      <c r="AP116" s="27"/>
      <c r="AQ116" s="27"/>
    </row>
    <row r="117" spans="1:43">
      <c r="A117" s="27"/>
      <c r="B117" s="27"/>
      <c r="C117" s="27"/>
      <c r="F117" s="27"/>
      <c r="G117" s="27"/>
      <c r="H117" s="27"/>
      <c r="K117" s="27"/>
      <c r="L117" s="27"/>
      <c r="M117" s="27"/>
      <c r="P117" s="27"/>
      <c r="Q117" s="27"/>
      <c r="R117" s="27"/>
      <c r="U117" s="27"/>
      <c r="V117" s="27"/>
      <c r="W117" s="27"/>
      <c r="Z117" s="27"/>
      <c r="AA117" s="27"/>
      <c r="AB117" s="27"/>
      <c r="AE117" s="27"/>
      <c r="AF117" s="27"/>
      <c r="AG117" s="27"/>
      <c r="AJ117" s="27"/>
      <c r="AK117" s="27"/>
      <c r="AL117" s="27"/>
      <c r="AO117" s="27"/>
      <c r="AP117" s="27"/>
      <c r="AQ117" s="27"/>
    </row>
    <row r="118" spans="1:43">
      <c r="A118" s="27"/>
      <c r="B118" s="27"/>
      <c r="C118" s="27"/>
      <c r="F118" s="27"/>
      <c r="G118" s="27"/>
      <c r="H118" s="27"/>
      <c r="K118" s="27"/>
      <c r="L118" s="27"/>
      <c r="M118" s="27"/>
      <c r="P118" s="27"/>
      <c r="Q118" s="27"/>
      <c r="R118" s="27"/>
      <c r="U118" s="27"/>
      <c r="V118" s="27"/>
      <c r="W118" s="27"/>
      <c r="Z118" s="27"/>
      <c r="AA118" s="27"/>
      <c r="AB118" s="27"/>
      <c r="AE118" s="27"/>
      <c r="AF118" s="27"/>
      <c r="AG118" s="27"/>
      <c r="AJ118" s="27"/>
      <c r="AK118" s="27"/>
      <c r="AL118" s="27"/>
      <c r="AO118" s="27"/>
      <c r="AP118" s="27"/>
      <c r="AQ118" s="27"/>
    </row>
    <row r="119" spans="1:43">
      <c r="A119" s="27"/>
      <c r="B119" s="27"/>
      <c r="C119" s="27"/>
      <c r="F119" s="27"/>
      <c r="G119" s="27"/>
      <c r="H119" s="27"/>
      <c r="K119" s="27"/>
      <c r="L119" s="27"/>
      <c r="M119" s="27"/>
      <c r="P119" s="27"/>
      <c r="Q119" s="27"/>
      <c r="R119" s="27"/>
      <c r="U119" s="27"/>
      <c r="V119" s="27"/>
      <c r="W119" s="27"/>
      <c r="Z119" s="27"/>
      <c r="AA119" s="27"/>
      <c r="AB119" s="27"/>
      <c r="AE119" s="27"/>
      <c r="AF119" s="27"/>
      <c r="AG119" s="27"/>
      <c r="AJ119" s="27"/>
      <c r="AK119" s="27"/>
      <c r="AL119" s="27"/>
      <c r="AO119" s="27"/>
      <c r="AP119" s="27"/>
      <c r="AQ119" s="27"/>
    </row>
    <row r="120" spans="1:43">
      <c r="A120" s="27"/>
      <c r="B120" s="27"/>
      <c r="C120" s="27"/>
      <c r="F120" s="27"/>
      <c r="G120" s="27"/>
      <c r="H120" s="27"/>
      <c r="K120" s="27"/>
      <c r="L120" s="27"/>
      <c r="M120" s="27"/>
      <c r="P120" s="27"/>
      <c r="Q120" s="27"/>
      <c r="R120" s="27"/>
      <c r="U120" s="27"/>
      <c r="V120" s="27"/>
      <c r="W120" s="27"/>
      <c r="Z120" s="27"/>
      <c r="AA120" s="27"/>
      <c r="AB120" s="27"/>
      <c r="AE120" s="27"/>
      <c r="AF120" s="27"/>
      <c r="AG120" s="27"/>
      <c r="AJ120" s="27"/>
      <c r="AK120" s="27"/>
      <c r="AL120" s="27"/>
      <c r="AO120" s="27"/>
      <c r="AP120" s="27"/>
      <c r="AQ120" s="27"/>
    </row>
    <row r="121" spans="1:43">
      <c r="A121" s="27"/>
      <c r="B121" s="27"/>
      <c r="C121" s="27"/>
      <c r="F121" s="27"/>
      <c r="G121" s="27"/>
      <c r="H121" s="27"/>
      <c r="K121" s="27"/>
      <c r="L121" s="27"/>
      <c r="M121" s="27"/>
      <c r="P121" s="27"/>
      <c r="Q121" s="27"/>
      <c r="R121" s="27"/>
      <c r="U121" s="27"/>
      <c r="V121" s="27"/>
      <c r="W121" s="27"/>
      <c r="Z121" s="27"/>
      <c r="AA121" s="27"/>
      <c r="AB121" s="27"/>
      <c r="AE121" s="27"/>
      <c r="AF121" s="27"/>
      <c r="AG121" s="27"/>
      <c r="AJ121" s="27"/>
      <c r="AK121" s="27"/>
      <c r="AL121" s="27"/>
      <c r="AO121" s="27"/>
      <c r="AP121" s="27"/>
      <c r="AQ121" s="27"/>
    </row>
    <row r="122" spans="1:43">
      <c r="A122" s="27"/>
      <c r="B122" s="27"/>
      <c r="C122" s="27"/>
      <c r="F122" s="27"/>
      <c r="G122" s="27"/>
      <c r="H122" s="27"/>
      <c r="K122" s="27"/>
      <c r="L122" s="27"/>
      <c r="M122" s="27"/>
      <c r="P122" s="27"/>
      <c r="Q122" s="27"/>
      <c r="R122" s="27"/>
      <c r="U122" s="27"/>
      <c r="V122" s="27"/>
      <c r="W122" s="27"/>
      <c r="Z122" s="27"/>
      <c r="AA122" s="27"/>
      <c r="AB122" s="27"/>
      <c r="AE122" s="27"/>
      <c r="AF122" s="27"/>
      <c r="AG122" s="27"/>
      <c r="AJ122" s="27"/>
      <c r="AK122" s="27"/>
      <c r="AL122" s="27"/>
      <c r="AO122" s="27"/>
      <c r="AP122" s="27"/>
      <c r="AQ122" s="27"/>
    </row>
    <row r="123" spans="1:43">
      <c r="A123" s="27"/>
      <c r="B123" s="27"/>
      <c r="C123" s="27"/>
      <c r="F123" s="27"/>
      <c r="G123" s="27"/>
      <c r="H123" s="27"/>
      <c r="K123" s="27"/>
      <c r="L123" s="27"/>
      <c r="M123" s="27"/>
      <c r="P123" s="27"/>
      <c r="Q123" s="27"/>
      <c r="R123" s="27"/>
      <c r="U123" s="27"/>
      <c r="V123" s="27"/>
      <c r="W123" s="27"/>
      <c r="Z123" s="27"/>
      <c r="AA123" s="27"/>
      <c r="AB123" s="27"/>
      <c r="AE123" s="27"/>
      <c r="AF123" s="27"/>
      <c r="AG123" s="27"/>
      <c r="AJ123" s="27"/>
      <c r="AK123" s="27"/>
      <c r="AL123" s="27"/>
      <c r="AO123" s="27"/>
      <c r="AP123" s="27"/>
      <c r="AQ123" s="27"/>
    </row>
    <row r="124" spans="1:43">
      <c r="A124" s="27"/>
      <c r="B124" s="27"/>
      <c r="C124" s="27"/>
      <c r="F124" s="27"/>
      <c r="G124" s="27"/>
      <c r="H124" s="27"/>
      <c r="K124" s="27"/>
      <c r="L124" s="27"/>
      <c r="M124" s="27"/>
      <c r="P124" s="27"/>
      <c r="Q124" s="27"/>
      <c r="R124" s="27"/>
      <c r="U124" s="27"/>
      <c r="V124" s="27"/>
      <c r="W124" s="27"/>
      <c r="Z124" s="27"/>
      <c r="AA124" s="27"/>
      <c r="AB124" s="27"/>
      <c r="AE124" s="27"/>
      <c r="AF124" s="27"/>
      <c r="AG124" s="27"/>
      <c r="AJ124" s="27"/>
      <c r="AK124" s="27"/>
      <c r="AL124" s="27"/>
      <c r="AO124" s="27"/>
      <c r="AP124" s="27"/>
      <c r="AQ124" s="27"/>
    </row>
    <row r="125" spans="1:43">
      <c r="A125" s="27"/>
      <c r="B125" s="27"/>
      <c r="C125" s="27"/>
      <c r="F125" s="27"/>
      <c r="G125" s="27"/>
      <c r="H125" s="27"/>
      <c r="K125" s="27"/>
      <c r="L125" s="27"/>
      <c r="M125" s="27"/>
      <c r="P125" s="27"/>
      <c r="Q125" s="27"/>
      <c r="R125" s="27"/>
      <c r="U125" s="27"/>
      <c r="V125" s="27"/>
      <c r="W125" s="27"/>
      <c r="Z125" s="27"/>
      <c r="AA125" s="27"/>
      <c r="AB125" s="27"/>
      <c r="AE125" s="27"/>
      <c r="AF125" s="27"/>
      <c r="AG125" s="27"/>
      <c r="AJ125" s="27"/>
      <c r="AK125" s="27"/>
      <c r="AL125" s="27"/>
      <c r="AO125" s="27"/>
      <c r="AP125" s="27"/>
      <c r="AQ125" s="27"/>
    </row>
    <row r="126" spans="1:43">
      <c r="A126" s="27"/>
      <c r="B126" s="27"/>
      <c r="C126" s="27"/>
      <c r="F126" s="27"/>
      <c r="G126" s="27"/>
      <c r="H126" s="27"/>
      <c r="K126" s="27"/>
      <c r="L126" s="27"/>
      <c r="M126" s="27"/>
      <c r="P126" s="27"/>
      <c r="Q126" s="27"/>
      <c r="R126" s="27"/>
      <c r="U126" s="27"/>
      <c r="V126" s="27"/>
      <c r="W126" s="27"/>
      <c r="Z126" s="27"/>
      <c r="AA126" s="27"/>
      <c r="AB126" s="27"/>
      <c r="AE126" s="27"/>
      <c r="AF126" s="27"/>
      <c r="AG126" s="27"/>
      <c r="AJ126" s="27"/>
      <c r="AK126" s="27"/>
      <c r="AL126" s="27"/>
      <c r="AO126" s="27"/>
      <c r="AP126" s="27"/>
      <c r="AQ126" s="27"/>
    </row>
    <row r="127" spans="1:43">
      <c r="A127" s="27"/>
      <c r="B127" s="27"/>
      <c r="C127" s="27"/>
      <c r="F127" s="27"/>
      <c r="G127" s="27"/>
      <c r="H127" s="27"/>
      <c r="K127" s="27"/>
      <c r="L127" s="27"/>
      <c r="M127" s="27"/>
      <c r="P127" s="27"/>
      <c r="Q127" s="27"/>
      <c r="R127" s="27"/>
      <c r="U127" s="27"/>
      <c r="V127" s="27"/>
      <c r="W127" s="27"/>
      <c r="Z127" s="27"/>
      <c r="AA127" s="27"/>
      <c r="AB127" s="27"/>
      <c r="AE127" s="27"/>
      <c r="AF127" s="27"/>
      <c r="AG127" s="27"/>
      <c r="AJ127" s="27"/>
      <c r="AK127" s="27"/>
      <c r="AL127" s="27"/>
      <c r="AO127" s="27"/>
      <c r="AP127" s="27"/>
      <c r="AQ127" s="27"/>
    </row>
    <row r="128" spans="1:43">
      <c r="A128" s="27"/>
      <c r="B128" s="27"/>
      <c r="C128" s="27"/>
      <c r="F128" s="27"/>
      <c r="G128" s="27"/>
      <c r="H128" s="27"/>
      <c r="K128" s="27"/>
      <c r="L128" s="27"/>
      <c r="M128" s="27"/>
      <c r="P128" s="27"/>
      <c r="Q128" s="27"/>
      <c r="R128" s="27"/>
      <c r="U128" s="27"/>
      <c r="V128" s="27"/>
      <c r="W128" s="27"/>
      <c r="Z128" s="27"/>
      <c r="AA128" s="27"/>
      <c r="AB128" s="27"/>
      <c r="AE128" s="27"/>
      <c r="AF128" s="27"/>
      <c r="AG128" s="27"/>
      <c r="AJ128" s="27"/>
      <c r="AK128" s="27"/>
      <c r="AL128" s="27"/>
      <c r="AO128" s="27"/>
      <c r="AP128" s="27"/>
      <c r="AQ128" s="27"/>
    </row>
    <row r="129" spans="1:43">
      <c r="A129" s="27"/>
      <c r="B129" s="27"/>
      <c r="C129" s="27"/>
      <c r="F129" s="27"/>
      <c r="G129" s="27"/>
      <c r="H129" s="27"/>
      <c r="K129" s="27"/>
      <c r="L129" s="27"/>
      <c r="M129" s="27"/>
      <c r="P129" s="27"/>
      <c r="Q129" s="27"/>
      <c r="R129" s="27"/>
      <c r="U129" s="27"/>
      <c r="V129" s="27"/>
      <c r="W129" s="27"/>
      <c r="Z129" s="27"/>
      <c r="AA129" s="27"/>
      <c r="AB129" s="27"/>
      <c r="AE129" s="27"/>
      <c r="AF129" s="27"/>
      <c r="AG129" s="27"/>
      <c r="AJ129" s="27"/>
      <c r="AK129" s="27"/>
      <c r="AL129" s="27"/>
      <c r="AO129" s="27"/>
      <c r="AP129" s="27"/>
      <c r="AQ129" s="27"/>
    </row>
    <row r="130" spans="1:43">
      <c r="A130" s="27"/>
      <c r="B130" s="27"/>
      <c r="C130" s="27"/>
      <c r="F130" s="27"/>
      <c r="G130" s="27"/>
      <c r="H130" s="27"/>
      <c r="K130" s="27"/>
      <c r="L130" s="27"/>
      <c r="M130" s="27"/>
      <c r="P130" s="27"/>
      <c r="Q130" s="27"/>
      <c r="R130" s="27"/>
      <c r="U130" s="27"/>
      <c r="V130" s="27"/>
      <c r="W130" s="27"/>
      <c r="Z130" s="27"/>
      <c r="AA130" s="27"/>
      <c r="AB130" s="27"/>
      <c r="AE130" s="27"/>
      <c r="AF130" s="27"/>
      <c r="AG130" s="27"/>
      <c r="AJ130" s="27"/>
      <c r="AK130" s="27"/>
      <c r="AL130" s="27"/>
      <c r="AO130" s="27"/>
      <c r="AP130" s="27"/>
      <c r="AQ130" s="27"/>
    </row>
    <row r="131" spans="1:43">
      <c r="A131" s="27"/>
      <c r="B131" s="27"/>
      <c r="C131" s="27"/>
      <c r="F131" s="27"/>
      <c r="G131" s="27"/>
      <c r="H131" s="27"/>
      <c r="K131" s="27"/>
      <c r="L131" s="27"/>
      <c r="M131" s="27"/>
      <c r="P131" s="27"/>
      <c r="Q131" s="27"/>
      <c r="R131" s="27"/>
      <c r="U131" s="27"/>
      <c r="V131" s="27"/>
      <c r="W131" s="27"/>
      <c r="Z131" s="27"/>
      <c r="AA131" s="27"/>
      <c r="AB131" s="27"/>
      <c r="AE131" s="27"/>
      <c r="AF131" s="27"/>
      <c r="AG131" s="27"/>
      <c r="AJ131" s="27"/>
      <c r="AK131" s="27"/>
      <c r="AL131" s="27"/>
      <c r="AO131" s="27"/>
      <c r="AP131" s="27"/>
      <c r="AQ131" s="27"/>
    </row>
    <row r="132" spans="1:43">
      <c r="A132" s="27"/>
      <c r="B132" s="27"/>
      <c r="C132" s="27"/>
      <c r="F132" s="27"/>
      <c r="G132" s="27"/>
      <c r="H132" s="27"/>
      <c r="K132" s="27"/>
      <c r="L132" s="27"/>
      <c r="M132" s="27"/>
      <c r="P132" s="27"/>
      <c r="Q132" s="27"/>
      <c r="R132" s="27"/>
      <c r="U132" s="27"/>
      <c r="V132" s="27"/>
      <c r="W132" s="27"/>
      <c r="Z132" s="27"/>
      <c r="AA132" s="27"/>
      <c r="AB132" s="27"/>
      <c r="AE132" s="27"/>
      <c r="AF132" s="27"/>
      <c r="AG132" s="27"/>
      <c r="AJ132" s="27"/>
      <c r="AK132" s="27"/>
      <c r="AL132" s="27"/>
      <c r="AO132" s="27"/>
      <c r="AP132" s="27"/>
      <c r="AQ132" s="27"/>
    </row>
    <row r="133" spans="1:43">
      <c r="A133" s="27"/>
      <c r="B133" s="27"/>
      <c r="C133" s="27"/>
      <c r="F133" s="27"/>
      <c r="G133" s="27"/>
      <c r="H133" s="27"/>
      <c r="K133" s="27"/>
      <c r="L133" s="27"/>
      <c r="M133" s="27"/>
      <c r="P133" s="27"/>
      <c r="Q133" s="27"/>
      <c r="R133" s="27"/>
      <c r="U133" s="27"/>
      <c r="V133" s="27"/>
      <c r="W133" s="27"/>
      <c r="Z133" s="27"/>
      <c r="AA133" s="27"/>
      <c r="AB133" s="27"/>
      <c r="AE133" s="27"/>
      <c r="AF133" s="27"/>
      <c r="AG133" s="27"/>
      <c r="AJ133" s="27"/>
      <c r="AK133" s="27"/>
      <c r="AL133" s="27"/>
      <c r="AO133" s="27"/>
      <c r="AP133" s="27"/>
      <c r="AQ133" s="27"/>
    </row>
    <row r="134" spans="1:43">
      <c r="A134" s="27"/>
      <c r="B134" s="27"/>
      <c r="C134" s="27"/>
      <c r="F134" s="27"/>
      <c r="G134" s="27"/>
      <c r="H134" s="27"/>
      <c r="K134" s="27"/>
      <c r="L134" s="27"/>
      <c r="M134" s="27"/>
      <c r="P134" s="27"/>
      <c r="Q134" s="27"/>
      <c r="R134" s="27"/>
      <c r="U134" s="27"/>
      <c r="V134" s="27"/>
      <c r="W134" s="27"/>
      <c r="Z134" s="27"/>
      <c r="AA134" s="27"/>
      <c r="AB134" s="27"/>
      <c r="AE134" s="27"/>
      <c r="AF134" s="27"/>
      <c r="AG134" s="27"/>
      <c r="AJ134" s="27"/>
      <c r="AK134" s="27"/>
      <c r="AL134" s="27"/>
      <c r="AO134" s="27"/>
      <c r="AP134" s="27"/>
      <c r="AQ134" s="27"/>
    </row>
    <row r="135" spans="1:43">
      <c r="A135" s="27"/>
      <c r="B135" s="27"/>
      <c r="C135" s="27"/>
      <c r="F135" s="27"/>
      <c r="G135" s="27"/>
      <c r="H135" s="27"/>
      <c r="K135" s="27"/>
      <c r="L135" s="27"/>
      <c r="M135" s="27"/>
      <c r="P135" s="27"/>
      <c r="Q135" s="27"/>
      <c r="R135" s="27"/>
      <c r="U135" s="27"/>
      <c r="V135" s="27"/>
      <c r="W135" s="27"/>
      <c r="Z135" s="27"/>
      <c r="AA135" s="27"/>
      <c r="AB135" s="27"/>
      <c r="AE135" s="27"/>
      <c r="AF135" s="27"/>
      <c r="AG135" s="27"/>
      <c r="AJ135" s="27"/>
      <c r="AK135" s="27"/>
      <c r="AL135" s="27"/>
      <c r="AO135" s="27"/>
      <c r="AP135" s="27"/>
      <c r="AQ135" s="27"/>
    </row>
    <row r="136" spans="1:43">
      <c r="A136" s="27"/>
      <c r="B136" s="27"/>
      <c r="C136" s="27"/>
      <c r="F136" s="27"/>
      <c r="G136" s="27"/>
      <c r="H136" s="27"/>
      <c r="K136" s="27"/>
      <c r="L136" s="27"/>
      <c r="M136" s="27"/>
      <c r="P136" s="27"/>
      <c r="Q136" s="27"/>
      <c r="R136" s="27"/>
      <c r="U136" s="27"/>
      <c r="V136" s="27"/>
      <c r="W136" s="27"/>
      <c r="Z136" s="27"/>
      <c r="AA136" s="27"/>
      <c r="AB136" s="27"/>
      <c r="AE136" s="27"/>
      <c r="AF136" s="27"/>
      <c r="AG136" s="27"/>
      <c r="AJ136" s="27"/>
      <c r="AK136" s="27"/>
      <c r="AL136" s="27"/>
      <c r="AO136" s="27"/>
      <c r="AP136" s="27"/>
      <c r="AQ136" s="27"/>
    </row>
    <row r="137" spans="1:43">
      <c r="A137" s="27"/>
      <c r="B137" s="27"/>
      <c r="C137" s="27"/>
      <c r="F137" s="27"/>
      <c r="G137" s="27"/>
      <c r="H137" s="27"/>
      <c r="K137" s="27"/>
      <c r="L137" s="27"/>
      <c r="M137" s="27"/>
      <c r="P137" s="27"/>
      <c r="Q137" s="27"/>
      <c r="R137" s="27"/>
      <c r="U137" s="27"/>
      <c r="V137" s="27"/>
      <c r="W137" s="27"/>
      <c r="Z137" s="27"/>
      <c r="AA137" s="27"/>
      <c r="AB137" s="27"/>
      <c r="AE137" s="27"/>
      <c r="AF137" s="27"/>
      <c r="AG137" s="27"/>
      <c r="AJ137" s="27"/>
      <c r="AK137" s="27"/>
      <c r="AL137" s="27"/>
      <c r="AO137" s="27"/>
      <c r="AP137" s="27"/>
      <c r="AQ137" s="27"/>
    </row>
    <row r="138" spans="1:43">
      <c r="A138" s="27"/>
      <c r="B138" s="27"/>
      <c r="C138" s="27"/>
      <c r="F138" s="27"/>
      <c r="G138" s="27"/>
      <c r="H138" s="27"/>
      <c r="K138" s="27"/>
      <c r="L138" s="27"/>
      <c r="M138" s="27"/>
      <c r="P138" s="27"/>
      <c r="Q138" s="27"/>
      <c r="R138" s="27"/>
      <c r="U138" s="27"/>
      <c r="V138" s="27"/>
      <c r="W138" s="27"/>
      <c r="Z138" s="27"/>
      <c r="AA138" s="27"/>
      <c r="AB138" s="27"/>
      <c r="AE138" s="27"/>
      <c r="AF138" s="27"/>
      <c r="AG138" s="27"/>
      <c r="AJ138" s="27"/>
      <c r="AK138" s="27"/>
      <c r="AL138" s="27"/>
      <c r="AO138" s="27"/>
      <c r="AP138" s="27"/>
      <c r="AQ138" s="27"/>
    </row>
    <row r="139" spans="1:43">
      <c r="A139" s="27"/>
      <c r="B139" s="27"/>
      <c r="C139" s="27"/>
      <c r="F139" s="27"/>
      <c r="G139" s="27"/>
      <c r="H139" s="27"/>
      <c r="K139" s="27"/>
      <c r="L139" s="27"/>
      <c r="M139" s="27"/>
      <c r="P139" s="27"/>
      <c r="Q139" s="27"/>
      <c r="R139" s="27"/>
      <c r="U139" s="27"/>
      <c r="V139" s="27"/>
      <c r="W139" s="27"/>
      <c r="Z139" s="27"/>
      <c r="AA139" s="27"/>
      <c r="AB139" s="27"/>
      <c r="AE139" s="27"/>
      <c r="AF139" s="27"/>
      <c r="AG139" s="27"/>
      <c r="AJ139" s="27"/>
      <c r="AK139" s="27"/>
      <c r="AL139" s="27"/>
      <c r="AO139" s="27"/>
      <c r="AP139" s="27"/>
      <c r="AQ139" s="27"/>
    </row>
    <row r="140" spans="1:43">
      <c r="A140" s="27"/>
      <c r="B140" s="27"/>
      <c r="C140" s="27"/>
      <c r="F140" s="27"/>
      <c r="G140" s="27"/>
      <c r="H140" s="27"/>
      <c r="K140" s="27"/>
      <c r="L140" s="27"/>
      <c r="M140" s="27"/>
      <c r="P140" s="27"/>
      <c r="Q140" s="27"/>
      <c r="R140" s="27"/>
      <c r="U140" s="27"/>
      <c r="V140" s="27"/>
      <c r="W140" s="27"/>
      <c r="Z140" s="27"/>
      <c r="AA140" s="27"/>
      <c r="AB140" s="27"/>
      <c r="AE140" s="27"/>
      <c r="AF140" s="27"/>
      <c r="AG140" s="27"/>
      <c r="AJ140" s="27"/>
      <c r="AK140" s="27"/>
      <c r="AL140" s="27"/>
      <c r="AO140" s="27"/>
      <c r="AP140" s="27"/>
      <c r="AQ140" s="27"/>
    </row>
    <row r="141" spans="1:43">
      <c r="A141" s="27"/>
      <c r="B141" s="27"/>
      <c r="C141" s="27"/>
      <c r="F141" s="27"/>
      <c r="G141" s="27"/>
      <c r="H141" s="27"/>
      <c r="K141" s="27"/>
      <c r="L141" s="27"/>
      <c r="M141" s="27"/>
      <c r="P141" s="27"/>
      <c r="Q141" s="27"/>
      <c r="R141" s="27"/>
      <c r="U141" s="27"/>
      <c r="V141" s="27"/>
      <c r="W141" s="27"/>
      <c r="Z141" s="27"/>
      <c r="AA141" s="27"/>
      <c r="AB141" s="27"/>
      <c r="AE141" s="27"/>
      <c r="AF141" s="27"/>
      <c r="AG141" s="27"/>
      <c r="AJ141" s="27"/>
      <c r="AK141" s="27"/>
      <c r="AL141" s="27"/>
      <c r="AO141" s="27"/>
      <c r="AP141" s="27"/>
      <c r="AQ141" s="27"/>
    </row>
    <row r="142" spans="1:43">
      <c r="A142" s="27"/>
      <c r="B142" s="27"/>
      <c r="C142" s="27"/>
      <c r="F142" s="27"/>
      <c r="G142" s="27"/>
      <c r="H142" s="27"/>
      <c r="K142" s="27"/>
      <c r="L142" s="27"/>
      <c r="M142" s="27"/>
      <c r="P142" s="27"/>
      <c r="Q142" s="27"/>
      <c r="R142" s="27"/>
      <c r="U142" s="27"/>
      <c r="V142" s="27"/>
      <c r="W142" s="27"/>
      <c r="Z142" s="27"/>
      <c r="AA142" s="27"/>
      <c r="AB142" s="27"/>
      <c r="AE142" s="27"/>
      <c r="AF142" s="27"/>
      <c r="AG142" s="27"/>
      <c r="AJ142" s="27"/>
      <c r="AK142" s="27"/>
      <c r="AL142" s="27"/>
      <c r="AO142" s="27"/>
      <c r="AP142" s="27"/>
      <c r="AQ142" s="27"/>
    </row>
    <row r="143" spans="1:43">
      <c r="A143" s="27"/>
      <c r="B143" s="27"/>
      <c r="C143" s="27"/>
      <c r="F143" s="27"/>
      <c r="G143" s="27"/>
      <c r="H143" s="27"/>
      <c r="K143" s="27"/>
      <c r="L143" s="27"/>
      <c r="M143" s="27"/>
      <c r="P143" s="27"/>
      <c r="Q143" s="27"/>
      <c r="R143" s="27"/>
      <c r="U143" s="27"/>
      <c r="V143" s="27"/>
      <c r="W143" s="27"/>
      <c r="Z143" s="27"/>
      <c r="AA143" s="27"/>
      <c r="AB143" s="27"/>
      <c r="AE143" s="27"/>
      <c r="AF143" s="27"/>
      <c r="AG143" s="27"/>
      <c r="AJ143" s="27"/>
      <c r="AK143" s="27"/>
      <c r="AL143" s="27"/>
      <c r="AO143" s="27"/>
      <c r="AP143" s="27"/>
      <c r="AQ143" s="27"/>
    </row>
    <row r="144" spans="1:43">
      <c r="A144" s="27"/>
      <c r="B144" s="27"/>
      <c r="C144" s="27"/>
      <c r="F144" s="27"/>
      <c r="G144" s="27"/>
      <c r="H144" s="27"/>
      <c r="K144" s="27"/>
      <c r="L144" s="27"/>
      <c r="M144" s="27"/>
      <c r="P144" s="27"/>
      <c r="Q144" s="27"/>
      <c r="R144" s="27"/>
      <c r="U144" s="27"/>
      <c r="V144" s="27"/>
      <c r="W144" s="27"/>
      <c r="Z144" s="27"/>
      <c r="AA144" s="27"/>
      <c r="AB144" s="27"/>
      <c r="AE144" s="27"/>
      <c r="AF144" s="27"/>
      <c r="AG144" s="27"/>
      <c r="AJ144" s="27"/>
      <c r="AK144" s="27"/>
      <c r="AL144" s="27"/>
      <c r="AO144" s="27"/>
      <c r="AP144" s="27"/>
      <c r="AQ144" s="27"/>
    </row>
    <row r="145" spans="1:43">
      <c r="A145" s="27"/>
      <c r="B145" s="27"/>
      <c r="C145" s="27"/>
      <c r="F145" s="27"/>
      <c r="G145" s="27"/>
      <c r="H145" s="27"/>
      <c r="K145" s="27"/>
      <c r="L145" s="27"/>
      <c r="M145" s="27"/>
      <c r="P145" s="27"/>
      <c r="Q145" s="27"/>
      <c r="R145" s="27"/>
      <c r="U145" s="27"/>
      <c r="V145" s="27"/>
      <c r="W145" s="27"/>
      <c r="Z145" s="27"/>
      <c r="AA145" s="27"/>
      <c r="AB145" s="27"/>
      <c r="AE145" s="27"/>
      <c r="AF145" s="27"/>
      <c r="AG145" s="27"/>
      <c r="AJ145" s="27"/>
      <c r="AK145" s="27"/>
      <c r="AL145" s="27"/>
      <c r="AO145" s="27"/>
      <c r="AP145" s="27"/>
      <c r="AQ145" s="27"/>
    </row>
    <row r="146" spans="1:43">
      <c r="A146" s="27"/>
      <c r="B146" s="27"/>
      <c r="C146" s="27"/>
      <c r="F146" s="27"/>
      <c r="G146" s="27"/>
      <c r="H146" s="27"/>
      <c r="K146" s="27"/>
      <c r="L146" s="27"/>
      <c r="M146" s="27"/>
      <c r="P146" s="27"/>
      <c r="Q146" s="27"/>
      <c r="R146" s="27"/>
      <c r="U146" s="27"/>
      <c r="V146" s="27"/>
      <c r="W146" s="27"/>
      <c r="Z146" s="27"/>
      <c r="AA146" s="27"/>
      <c r="AB146" s="27"/>
      <c r="AE146" s="27"/>
      <c r="AF146" s="27"/>
      <c r="AG146" s="27"/>
      <c r="AJ146" s="27"/>
      <c r="AK146" s="27"/>
      <c r="AL146" s="27"/>
      <c r="AO146" s="27"/>
      <c r="AP146" s="27"/>
      <c r="AQ146" s="27"/>
    </row>
    <row r="147" spans="1:43">
      <c r="A147" s="27"/>
      <c r="B147" s="27"/>
      <c r="C147" s="27"/>
      <c r="F147" s="27"/>
      <c r="G147" s="27"/>
      <c r="H147" s="27"/>
      <c r="K147" s="27"/>
      <c r="L147" s="27"/>
      <c r="M147" s="27"/>
      <c r="P147" s="27"/>
      <c r="Q147" s="27"/>
      <c r="R147" s="27"/>
      <c r="U147" s="27"/>
      <c r="V147" s="27"/>
      <c r="W147" s="27"/>
      <c r="Z147" s="27"/>
      <c r="AA147" s="27"/>
      <c r="AB147" s="27"/>
      <c r="AE147" s="27"/>
      <c r="AF147" s="27"/>
      <c r="AG147" s="27"/>
      <c r="AJ147" s="27"/>
      <c r="AK147" s="27"/>
      <c r="AL147" s="27"/>
      <c r="AO147" s="27"/>
      <c r="AP147" s="27"/>
      <c r="AQ147" s="27"/>
    </row>
    <row r="148" spans="1:43">
      <c r="A148" s="27"/>
      <c r="B148" s="27"/>
      <c r="C148" s="27"/>
      <c r="F148" s="27"/>
      <c r="G148" s="27"/>
      <c r="H148" s="27"/>
      <c r="K148" s="27"/>
      <c r="L148" s="27"/>
      <c r="M148" s="27"/>
      <c r="P148" s="27"/>
      <c r="Q148" s="27"/>
      <c r="R148" s="27"/>
      <c r="U148" s="27"/>
      <c r="V148" s="27"/>
      <c r="W148" s="27"/>
      <c r="Z148" s="27"/>
      <c r="AA148" s="27"/>
      <c r="AB148" s="27"/>
      <c r="AE148" s="27"/>
      <c r="AF148" s="27"/>
      <c r="AG148" s="27"/>
      <c r="AJ148" s="27"/>
      <c r="AK148" s="27"/>
      <c r="AL148" s="27"/>
      <c r="AO148" s="27"/>
      <c r="AP148" s="27"/>
      <c r="AQ148" s="27"/>
    </row>
    <row r="149" spans="1:43">
      <c r="A149" s="27"/>
      <c r="B149" s="27"/>
      <c r="C149" s="27"/>
      <c r="F149" s="27"/>
      <c r="G149" s="27"/>
      <c r="H149" s="27"/>
      <c r="K149" s="27"/>
      <c r="L149" s="27"/>
      <c r="M149" s="27"/>
      <c r="P149" s="27"/>
      <c r="Q149" s="27"/>
      <c r="R149" s="27"/>
      <c r="U149" s="27"/>
      <c r="V149" s="27"/>
      <c r="W149" s="27"/>
      <c r="Z149" s="27"/>
      <c r="AA149" s="27"/>
      <c r="AB149" s="27"/>
      <c r="AE149" s="27"/>
      <c r="AF149" s="27"/>
      <c r="AG149" s="27"/>
      <c r="AJ149" s="27"/>
      <c r="AK149" s="27"/>
      <c r="AL149" s="27"/>
      <c r="AO149" s="27"/>
      <c r="AP149" s="27"/>
      <c r="AQ149" s="27"/>
    </row>
    <row r="150" spans="1:43">
      <c r="A150" s="27"/>
      <c r="B150" s="27"/>
      <c r="C150" s="27"/>
      <c r="F150" s="27"/>
      <c r="G150" s="27"/>
      <c r="H150" s="27"/>
      <c r="K150" s="27"/>
      <c r="L150" s="27"/>
      <c r="M150" s="27"/>
      <c r="P150" s="27"/>
      <c r="Q150" s="27"/>
      <c r="R150" s="27"/>
      <c r="U150" s="27"/>
      <c r="V150" s="27"/>
      <c r="W150" s="27"/>
      <c r="Z150" s="27"/>
      <c r="AA150" s="27"/>
      <c r="AB150" s="27"/>
      <c r="AE150" s="27"/>
      <c r="AF150" s="27"/>
      <c r="AG150" s="27"/>
      <c r="AJ150" s="27"/>
      <c r="AK150" s="27"/>
      <c r="AL150" s="27"/>
      <c r="AO150" s="27"/>
      <c r="AP150" s="27"/>
      <c r="AQ150" s="27"/>
    </row>
    <row r="151" spans="1:43">
      <c r="A151" s="27"/>
      <c r="B151" s="27"/>
      <c r="C151" s="27"/>
      <c r="F151" s="27"/>
      <c r="G151" s="27"/>
      <c r="H151" s="27"/>
      <c r="K151" s="27"/>
      <c r="L151" s="27"/>
      <c r="M151" s="27"/>
      <c r="P151" s="27"/>
      <c r="Q151" s="27"/>
      <c r="R151" s="27"/>
      <c r="U151" s="27"/>
      <c r="V151" s="27"/>
      <c r="W151" s="27"/>
      <c r="Z151" s="27"/>
      <c r="AA151" s="27"/>
      <c r="AB151" s="27"/>
      <c r="AE151" s="27"/>
      <c r="AF151" s="27"/>
      <c r="AG151" s="27"/>
      <c r="AJ151" s="27"/>
      <c r="AK151" s="27"/>
      <c r="AL151" s="27"/>
      <c r="AO151" s="27"/>
      <c r="AP151" s="27"/>
      <c r="AQ151" s="27"/>
    </row>
    <row r="152" spans="1:43">
      <c r="A152" s="27"/>
      <c r="B152" s="27"/>
      <c r="C152" s="27"/>
      <c r="F152" s="27"/>
      <c r="G152" s="27"/>
      <c r="H152" s="27"/>
      <c r="K152" s="27"/>
      <c r="L152" s="27"/>
      <c r="M152" s="27"/>
      <c r="P152" s="27"/>
      <c r="Q152" s="27"/>
      <c r="R152" s="27"/>
      <c r="U152" s="27"/>
      <c r="V152" s="27"/>
      <c r="W152" s="27"/>
      <c r="Z152" s="27"/>
      <c r="AA152" s="27"/>
      <c r="AB152" s="27"/>
      <c r="AE152" s="27"/>
      <c r="AF152" s="27"/>
      <c r="AG152" s="27"/>
      <c r="AJ152" s="27"/>
      <c r="AK152" s="27"/>
      <c r="AL152" s="27"/>
      <c r="AO152" s="27"/>
      <c r="AP152" s="27"/>
      <c r="AQ152" s="27"/>
    </row>
    <row r="153" spans="1:43">
      <c r="A153" s="27"/>
      <c r="B153" s="27"/>
      <c r="C153" s="27"/>
      <c r="F153" s="27"/>
      <c r="G153" s="27"/>
      <c r="H153" s="27"/>
      <c r="K153" s="27"/>
      <c r="L153" s="27"/>
      <c r="M153" s="27"/>
      <c r="P153" s="27"/>
      <c r="Q153" s="27"/>
      <c r="R153" s="27"/>
      <c r="U153" s="27"/>
      <c r="V153" s="27"/>
      <c r="W153" s="27"/>
      <c r="Z153" s="27"/>
      <c r="AA153" s="27"/>
      <c r="AB153" s="27"/>
      <c r="AE153" s="27"/>
      <c r="AF153" s="27"/>
      <c r="AG153" s="27"/>
      <c r="AJ153" s="27"/>
      <c r="AK153" s="27"/>
      <c r="AL153" s="27"/>
      <c r="AO153" s="27"/>
      <c r="AP153" s="27"/>
      <c r="AQ153" s="27"/>
    </row>
    <row r="154" spans="1:43">
      <c r="A154" s="27"/>
      <c r="B154" s="27"/>
      <c r="C154" s="27"/>
      <c r="F154" s="27"/>
      <c r="G154" s="27"/>
      <c r="H154" s="27"/>
      <c r="K154" s="27"/>
      <c r="L154" s="27"/>
      <c r="M154" s="27"/>
      <c r="P154" s="27"/>
      <c r="Q154" s="27"/>
      <c r="R154" s="27"/>
      <c r="U154" s="27"/>
      <c r="V154" s="27"/>
      <c r="W154" s="27"/>
      <c r="Z154" s="27"/>
      <c r="AA154" s="27"/>
      <c r="AB154" s="27"/>
      <c r="AE154" s="27"/>
      <c r="AF154" s="27"/>
      <c r="AG154" s="27"/>
      <c r="AJ154" s="27"/>
      <c r="AK154" s="27"/>
      <c r="AL154" s="27"/>
      <c r="AO154" s="27"/>
      <c r="AP154" s="27"/>
      <c r="AQ154" s="27"/>
    </row>
    <row r="155" spans="1:43">
      <c r="A155" s="27"/>
      <c r="B155" s="27"/>
      <c r="C155" s="27"/>
      <c r="F155" s="27"/>
      <c r="G155" s="27"/>
      <c r="H155" s="27"/>
      <c r="K155" s="27"/>
      <c r="L155" s="27"/>
      <c r="M155" s="27"/>
      <c r="P155" s="27"/>
      <c r="Q155" s="27"/>
      <c r="R155" s="27"/>
      <c r="U155" s="27"/>
      <c r="V155" s="27"/>
      <c r="W155" s="27"/>
      <c r="Z155" s="27"/>
      <c r="AA155" s="27"/>
      <c r="AB155" s="27"/>
      <c r="AE155" s="27"/>
      <c r="AF155" s="27"/>
      <c r="AG155" s="27"/>
      <c r="AJ155" s="27"/>
      <c r="AK155" s="27"/>
      <c r="AL155" s="27"/>
      <c r="AO155" s="27"/>
      <c r="AP155" s="27"/>
      <c r="AQ155" s="27"/>
    </row>
    <row r="156" spans="1:43">
      <c r="A156" s="27"/>
      <c r="B156" s="27"/>
      <c r="C156" s="27"/>
      <c r="F156" s="27"/>
      <c r="G156" s="27"/>
      <c r="H156" s="27"/>
      <c r="K156" s="27"/>
      <c r="L156" s="27"/>
      <c r="M156" s="27"/>
      <c r="P156" s="27"/>
      <c r="Q156" s="27"/>
      <c r="R156" s="27"/>
      <c r="U156" s="27"/>
      <c r="V156" s="27"/>
      <c r="W156" s="27"/>
      <c r="Z156" s="27"/>
      <c r="AA156" s="27"/>
      <c r="AB156" s="27"/>
      <c r="AE156" s="27"/>
      <c r="AF156" s="27"/>
      <c r="AG156" s="27"/>
      <c r="AJ156" s="27"/>
      <c r="AK156" s="27"/>
      <c r="AL156" s="27"/>
      <c r="AO156" s="27"/>
      <c r="AP156" s="27"/>
      <c r="AQ156" s="27"/>
    </row>
    <row r="157" spans="1:43">
      <c r="A157" s="27"/>
      <c r="B157" s="27"/>
      <c r="C157" s="27"/>
      <c r="F157" s="27"/>
      <c r="G157" s="27"/>
      <c r="H157" s="27"/>
      <c r="K157" s="27"/>
      <c r="L157" s="27"/>
      <c r="M157" s="27"/>
      <c r="P157" s="27"/>
      <c r="Q157" s="27"/>
      <c r="R157" s="27"/>
      <c r="U157" s="27"/>
      <c r="V157" s="27"/>
      <c r="W157" s="27"/>
      <c r="Z157" s="27"/>
      <c r="AA157" s="27"/>
      <c r="AB157" s="27"/>
      <c r="AE157" s="27"/>
      <c r="AF157" s="27"/>
      <c r="AG157" s="27"/>
      <c r="AJ157" s="27"/>
      <c r="AK157" s="27"/>
      <c r="AL157" s="27"/>
      <c r="AO157" s="27"/>
      <c r="AP157" s="27"/>
      <c r="AQ157" s="27"/>
    </row>
    <row r="158" spans="1:43">
      <c r="A158" s="27"/>
      <c r="B158" s="27"/>
      <c r="C158" s="27"/>
      <c r="F158" s="27"/>
      <c r="G158" s="27"/>
      <c r="H158" s="27"/>
      <c r="K158" s="27"/>
      <c r="L158" s="27"/>
      <c r="M158" s="27"/>
      <c r="P158" s="27"/>
      <c r="Q158" s="27"/>
      <c r="R158" s="27"/>
      <c r="U158" s="27"/>
      <c r="V158" s="27"/>
      <c r="W158" s="27"/>
      <c r="Z158" s="27"/>
      <c r="AA158" s="27"/>
      <c r="AB158" s="27"/>
      <c r="AE158" s="27"/>
      <c r="AF158" s="27"/>
      <c r="AG158" s="27"/>
      <c r="AJ158" s="27"/>
      <c r="AK158" s="27"/>
      <c r="AL158" s="27"/>
      <c r="AO158" s="27"/>
      <c r="AP158" s="27"/>
      <c r="AQ158" s="27"/>
    </row>
    <row r="159" spans="1:43">
      <c r="A159" s="27"/>
      <c r="B159" s="27"/>
      <c r="C159" s="27"/>
      <c r="F159" s="27"/>
      <c r="G159" s="27"/>
      <c r="H159" s="27"/>
      <c r="K159" s="27"/>
      <c r="L159" s="27"/>
      <c r="M159" s="27"/>
      <c r="P159" s="27"/>
      <c r="Q159" s="27"/>
      <c r="R159" s="27"/>
      <c r="U159" s="27"/>
      <c r="V159" s="27"/>
      <c r="W159" s="27"/>
      <c r="Z159" s="27"/>
      <c r="AA159" s="27"/>
      <c r="AB159" s="27"/>
      <c r="AE159" s="27"/>
      <c r="AF159" s="27"/>
      <c r="AG159" s="27"/>
      <c r="AJ159" s="27"/>
      <c r="AK159" s="27"/>
      <c r="AL159" s="27"/>
      <c r="AO159" s="27"/>
      <c r="AP159" s="27"/>
      <c r="AQ159" s="27"/>
    </row>
    <row r="160" spans="1:43">
      <c r="A160" s="27"/>
      <c r="B160" s="27"/>
      <c r="C160" s="27"/>
      <c r="F160" s="27"/>
      <c r="G160" s="27"/>
      <c r="H160" s="27"/>
      <c r="K160" s="27"/>
      <c r="L160" s="27"/>
      <c r="M160" s="27"/>
      <c r="P160" s="27"/>
      <c r="Q160" s="27"/>
      <c r="R160" s="27"/>
      <c r="U160" s="27"/>
      <c r="V160" s="27"/>
      <c r="W160" s="27"/>
      <c r="Z160" s="27"/>
      <c r="AA160" s="27"/>
      <c r="AB160" s="27"/>
      <c r="AE160" s="27"/>
      <c r="AF160" s="27"/>
      <c r="AG160" s="27"/>
      <c r="AJ160" s="27"/>
      <c r="AK160" s="27"/>
      <c r="AL160" s="27"/>
      <c r="AO160" s="27"/>
      <c r="AP160" s="27"/>
      <c r="AQ160" s="27"/>
    </row>
    <row r="161" spans="1:43">
      <c r="A161" s="27"/>
      <c r="B161" s="27"/>
      <c r="C161" s="27"/>
      <c r="F161" s="27"/>
      <c r="G161" s="27"/>
      <c r="H161" s="27"/>
      <c r="K161" s="27"/>
      <c r="L161" s="27"/>
      <c r="M161" s="27"/>
      <c r="P161" s="27"/>
      <c r="Q161" s="27"/>
      <c r="R161" s="27"/>
      <c r="U161" s="27"/>
      <c r="V161" s="27"/>
      <c r="W161" s="27"/>
      <c r="Z161" s="27"/>
      <c r="AA161" s="27"/>
      <c r="AB161" s="27"/>
      <c r="AE161" s="27"/>
      <c r="AF161" s="27"/>
      <c r="AG161" s="27"/>
      <c r="AJ161" s="27"/>
      <c r="AK161" s="27"/>
      <c r="AL161" s="27"/>
      <c r="AO161" s="27"/>
      <c r="AP161" s="27"/>
      <c r="AQ161" s="27"/>
    </row>
    <row r="162" spans="1:43">
      <c r="A162" s="27"/>
      <c r="B162" s="27"/>
      <c r="C162" s="27"/>
      <c r="F162" s="27"/>
      <c r="G162" s="27"/>
      <c r="H162" s="27"/>
      <c r="K162" s="27"/>
      <c r="L162" s="27"/>
      <c r="M162" s="27"/>
      <c r="P162" s="27"/>
      <c r="Q162" s="27"/>
      <c r="R162" s="27"/>
      <c r="U162" s="27"/>
      <c r="V162" s="27"/>
      <c r="W162" s="27"/>
      <c r="Z162" s="27"/>
      <c r="AA162" s="27"/>
      <c r="AB162" s="27"/>
      <c r="AE162" s="27"/>
      <c r="AF162" s="27"/>
      <c r="AG162" s="27"/>
      <c r="AJ162" s="27"/>
      <c r="AK162" s="27"/>
      <c r="AL162" s="27"/>
      <c r="AO162" s="27"/>
      <c r="AP162" s="27"/>
      <c r="AQ162" s="27"/>
    </row>
    <row r="163" spans="1:43">
      <c r="A163" s="27"/>
      <c r="B163" s="27"/>
      <c r="C163" s="27"/>
      <c r="F163" s="27"/>
      <c r="G163" s="27"/>
      <c r="H163" s="27"/>
      <c r="K163" s="27"/>
      <c r="L163" s="27"/>
      <c r="M163" s="27"/>
      <c r="P163" s="27"/>
      <c r="Q163" s="27"/>
      <c r="R163" s="27"/>
      <c r="U163" s="27"/>
      <c r="V163" s="27"/>
      <c r="W163" s="27"/>
      <c r="Z163" s="27"/>
      <c r="AA163" s="27"/>
      <c r="AB163" s="27"/>
      <c r="AE163" s="27"/>
      <c r="AF163" s="27"/>
      <c r="AG163" s="27"/>
      <c r="AJ163" s="27"/>
      <c r="AK163" s="27"/>
      <c r="AL163" s="27"/>
      <c r="AO163" s="27"/>
      <c r="AP163" s="27"/>
      <c r="AQ163" s="27"/>
    </row>
    <row r="164" spans="1:43">
      <c r="A164" s="27"/>
      <c r="B164" s="27"/>
      <c r="C164" s="27"/>
      <c r="F164" s="27"/>
      <c r="G164" s="27"/>
      <c r="H164" s="27"/>
      <c r="K164" s="27"/>
      <c r="L164" s="27"/>
      <c r="M164" s="27"/>
      <c r="P164" s="27"/>
      <c r="Q164" s="27"/>
      <c r="R164" s="27"/>
      <c r="U164" s="27"/>
      <c r="V164" s="27"/>
      <c r="W164" s="27"/>
      <c r="Z164" s="27"/>
      <c r="AA164" s="27"/>
      <c r="AB164" s="27"/>
      <c r="AE164" s="27"/>
      <c r="AF164" s="27"/>
      <c r="AG164" s="27"/>
      <c r="AJ164" s="27"/>
      <c r="AK164" s="27"/>
      <c r="AL164" s="27"/>
      <c r="AO164" s="27"/>
      <c r="AP164" s="27"/>
      <c r="AQ164" s="27"/>
    </row>
    <row r="165" spans="1:43">
      <c r="A165" s="27"/>
      <c r="B165" s="27"/>
      <c r="C165" s="27"/>
      <c r="F165" s="27"/>
      <c r="G165" s="27"/>
      <c r="H165" s="27"/>
      <c r="K165" s="27"/>
      <c r="L165" s="27"/>
      <c r="M165" s="27"/>
      <c r="P165" s="27"/>
      <c r="Q165" s="27"/>
      <c r="R165" s="27"/>
      <c r="U165" s="27"/>
      <c r="V165" s="27"/>
      <c r="W165" s="27"/>
      <c r="Z165" s="27"/>
      <c r="AA165" s="27"/>
      <c r="AB165" s="27"/>
      <c r="AE165" s="27"/>
      <c r="AF165" s="27"/>
      <c r="AG165" s="27"/>
      <c r="AJ165" s="27"/>
      <c r="AK165" s="27"/>
      <c r="AL165" s="27"/>
      <c r="AO165" s="27"/>
      <c r="AP165" s="27"/>
      <c r="AQ165" s="27"/>
    </row>
    <row r="166" spans="1:43">
      <c r="A166" s="27"/>
      <c r="B166" s="27"/>
      <c r="C166" s="27"/>
      <c r="F166" s="27"/>
      <c r="G166" s="27"/>
      <c r="H166" s="27"/>
      <c r="K166" s="27"/>
      <c r="L166" s="27"/>
      <c r="M166" s="27"/>
      <c r="P166" s="27"/>
      <c r="Q166" s="27"/>
      <c r="R166" s="27"/>
      <c r="U166" s="27"/>
      <c r="V166" s="27"/>
      <c r="W166" s="27"/>
      <c r="Z166" s="27"/>
      <c r="AA166" s="27"/>
      <c r="AB166" s="27"/>
      <c r="AE166" s="27"/>
      <c r="AF166" s="27"/>
      <c r="AG166" s="27"/>
      <c r="AJ166" s="27"/>
      <c r="AK166" s="27"/>
      <c r="AL166" s="27"/>
      <c r="AO166" s="27"/>
      <c r="AP166" s="27"/>
      <c r="AQ166" s="27"/>
    </row>
    <row r="167" spans="1:43">
      <c r="A167" s="27"/>
      <c r="B167" s="27"/>
      <c r="C167" s="27"/>
      <c r="F167" s="27"/>
      <c r="G167" s="27"/>
      <c r="H167" s="27"/>
      <c r="K167" s="27"/>
      <c r="L167" s="27"/>
      <c r="M167" s="27"/>
      <c r="P167" s="27"/>
      <c r="Q167" s="27"/>
      <c r="R167" s="27"/>
      <c r="U167" s="27"/>
      <c r="V167" s="27"/>
      <c r="W167" s="27"/>
      <c r="Z167" s="27"/>
      <c r="AA167" s="27"/>
      <c r="AB167" s="27"/>
      <c r="AE167" s="27"/>
      <c r="AF167" s="27"/>
      <c r="AG167" s="27"/>
      <c r="AJ167" s="27"/>
      <c r="AK167" s="27"/>
      <c r="AL167" s="27"/>
      <c r="AO167" s="27"/>
      <c r="AP167" s="27"/>
      <c r="AQ167" s="27"/>
    </row>
    <row r="168" spans="1:43">
      <c r="A168" s="27"/>
      <c r="B168" s="27"/>
      <c r="C168" s="27"/>
      <c r="F168" s="27"/>
      <c r="G168" s="27"/>
      <c r="H168" s="27"/>
      <c r="K168" s="27"/>
      <c r="L168" s="27"/>
      <c r="M168" s="27"/>
      <c r="P168" s="27"/>
      <c r="Q168" s="27"/>
      <c r="R168" s="27"/>
      <c r="U168" s="27"/>
      <c r="V168" s="27"/>
      <c r="W168" s="27"/>
      <c r="Z168" s="27"/>
      <c r="AA168" s="27"/>
      <c r="AB168" s="27"/>
      <c r="AE168" s="27"/>
      <c r="AF168" s="27"/>
      <c r="AG168" s="27"/>
      <c r="AJ168" s="27"/>
      <c r="AK168" s="27"/>
      <c r="AL168" s="27"/>
      <c r="AO168" s="27"/>
      <c r="AP168" s="27"/>
      <c r="AQ168" s="27"/>
    </row>
    <row r="169" spans="1:43">
      <c r="A169" s="27"/>
      <c r="B169" s="27"/>
      <c r="C169" s="27"/>
      <c r="F169" s="27"/>
      <c r="G169" s="27"/>
      <c r="H169" s="27"/>
      <c r="K169" s="27"/>
      <c r="L169" s="27"/>
      <c r="M169" s="27"/>
      <c r="P169" s="27"/>
      <c r="Q169" s="27"/>
      <c r="R169" s="27"/>
      <c r="U169" s="27"/>
      <c r="V169" s="27"/>
      <c r="W169" s="27"/>
      <c r="Z169" s="27"/>
      <c r="AA169" s="27"/>
      <c r="AB169" s="27"/>
      <c r="AE169" s="27"/>
      <c r="AF169" s="27"/>
      <c r="AG169" s="27"/>
      <c r="AJ169" s="27"/>
      <c r="AK169" s="27"/>
      <c r="AL169" s="27"/>
      <c r="AO169" s="27"/>
      <c r="AP169" s="27"/>
      <c r="AQ169" s="27"/>
    </row>
    <row r="170" spans="1:43">
      <c r="A170" s="27"/>
      <c r="B170" s="27"/>
      <c r="C170" s="27"/>
      <c r="F170" s="27"/>
      <c r="G170" s="27"/>
      <c r="H170" s="27"/>
      <c r="K170" s="27"/>
      <c r="L170" s="27"/>
      <c r="M170" s="27"/>
      <c r="P170" s="27"/>
      <c r="Q170" s="27"/>
      <c r="R170" s="27"/>
      <c r="U170" s="27"/>
      <c r="V170" s="27"/>
      <c r="W170" s="27"/>
      <c r="Z170" s="27"/>
      <c r="AA170" s="27"/>
      <c r="AB170" s="27"/>
      <c r="AE170" s="27"/>
      <c r="AF170" s="27"/>
      <c r="AG170" s="27"/>
      <c r="AJ170" s="27"/>
      <c r="AK170" s="27"/>
      <c r="AL170" s="27"/>
      <c r="AO170" s="27"/>
      <c r="AP170" s="27"/>
      <c r="AQ170" s="27"/>
    </row>
    <row r="171" spans="1:43">
      <c r="A171" s="27"/>
      <c r="B171" s="27"/>
      <c r="C171" s="27"/>
      <c r="F171" s="27"/>
      <c r="G171" s="27"/>
      <c r="H171" s="27"/>
      <c r="K171" s="27"/>
      <c r="L171" s="27"/>
      <c r="M171" s="27"/>
      <c r="P171" s="27"/>
      <c r="Q171" s="27"/>
      <c r="R171" s="27"/>
      <c r="U171" s="27"/>
      <c r="V171" s="27"/>
      <c r="W171" s="27"/>
      <c r="Z171" s="27"/>
      <c r="AA171" s="27"/>
      <c r="AB171" s="27"/>
      <c r="AE171" s="27"/>
      <c r="AF171" s="27"/>
      <c r="AG171" s="27"/>
      <c r="AJ171" s="27"/>
      <c r="AK171" s="27"/>
      <c r="AL171" s="27"/>
      <c r="AO171" s="27"/>
      <c r="AP171" s="27"/>
      <c r="AQ171" s="27"/>
    </row>
    <row r="172" spans="1:43">
      <c r="A172" s="27"/>
      <c r="B172" s="27"/>
      <c r="C172" s="27"/>
      <c r="F172" s="27"/>
      <c r="G172" s="27"/>
      <c r="H172" s="27"/>
      <c r="K172" s="27"/>
      <c r="L172" s="27"/>
      <c r="M172" s="27"/>
      <c r="P172" s="27"/>
      <c r="Q172" s="27"/>
      <c r="R172" s="27"/>
      <c r="U172" s="27"/>
      <c r="V172" s="27"/>
      <c r="W172" s="27"/>
      <c r="Z172" s="27"/>
      <c r="AA172" s="27"/>
      <c r="AB172" s="27"/>
      <c r="AE172" s="27"/>
      <c r="AF172" s="27"/>
      <c r="AG172" s="27"/>
      <c r="AJ172" s="27"/>
      <c r="AK172" s="27"/>
      <c r="AL172" s="27"/>
      <c r="AO172" s="27"/>
      <c r="AP172" s="27"/>
      <c r="AQ172" s="27"/>
    </row>
    <row r="173" spans="1:43">
      <c r="A173" s="27"/>
      <c r="B173" s="27"/>
      <c r="C173" s="27"/>
      <c r="F173" s="27"/>
      <c r="G173" s="27"/>
      <c r="H173" s="27"/>
      <c r="K173" s="27"/>
      <c r="L173" s="27"/>
      <c r="M173" s="27"/>
      <c r="P173" s="27"/>
      <c r="Q173" s="27"/>
      <c r="R173" s="27"/>
      <c r="U173" s="27"/>
      <c r="V173" s="27"/>
      <c r="W173" s="27"/>
      <c r="Z173" s="27"/>
      <c r="AA173" s="27"/>
      <c r="AB173" s="27"/>
      <c r="AE173" s="27"/>
      <c r="AF173" s="27"/>
      <c r="AG173" s="27"/>
      <c r="AJ173" s="27"/>
      <c r="AK173" s="27"/>
      <c r="AL173" s="27"/>
      <c r="AO173" s="27"/>
      <c r="AP173" s="27"/>
      <c r="AQ173" s="27"/>
    </row>
    <row r="174" spans="1:43">
      <c r="A174" s="27"/>
      <c r="B174" s="27"/>
      <c r="C174" s="27"/>
      <c r="F174" s="27"/>
      <c r="G174" s="27"/>
      <c r="H174" s="27"/>
      <c r="K174" s="27"/>
      <c r="L174" s="27"/>
      <c r="M174" s="27"/>
      <c r="P174" s="27"/>
      <c r="Q174" s="27"/>
      <c r="R174" s="27"/>
      <c r="U174" s="27"/>
      <c r="V174" s="27"/>
      <c r="W174" s="27"/>
      <c r="Z174" s="27"/>
      <c r="AA174" s="27"/>
      <c r="AB174" s="27"/>
      <c r="AE174" s="27"/>
      <c r="AF174" s="27"/>
      <c r="AG174" s="27"/>
      <c r="AJ174" s="27"/>
      <c r="AK174" s="27"/>
      <c r="AL174" s="27"/>
      <c r="AO174" s="27"/>
      <c r="AP174" s="27"/>
      <c r="AQ174" s="27"/>
    </row>
    <row r="175" spans="1:43">
      <c r="A175" s="27"/>
      <c r="B175" s="27"/>
      <c r="C175" s="27"/>
      <c r="F175" s="27"/>
      <c r="G175" s="27"/>
      <c r="H175" s="27"/>
      <c r="K175" s="27"/>
      <c r="L175" s="27"/>
      <c r="M175" s="27"/>
      <c r="P175" s="27"/>
      <c r="Q175" s="27"/>
      <c r="R175" s="27"/>
      <c r="U175" s="27"/>
      <c r="V175" s="27"/>
      <c r="W175" s="27"/>
      <c r="Z175" s="27"/>
      <c r="AA175" s="27"/>
      <c r="AB175" s="27"/>
      <c r="AE175" s="27"/>
      <c r="AF175" s="27"/>
      <c r="AG175" s="27"/>
      <c r="AJ175" s="27"/>
      <c r="AK175" s="27"/>
      <c r="AL175" s="27"/>
      <c r="AO175" s="27"/>
      <c r="AP175" s="27"/>
      <c r="AQ175" s="27"/>
    </row>
    <row r="176" spans="1:43">
      <c r="A176" s="27"/>
      <c r="B176" s="27"/>
      <c r="C176" s="27"/>
      <c r="F176" s="27"/>
      <c r="G176" s="27"/>
      <c r="H176" s="27"/>
      <c r="K176" s="27"/>
      <c r="L176" s="27"/>
      <c r="M176" s="27"/>
      <c r="P176" s="27"/>
      <c r="Q176" s="27"/>
      <c r="R176" s="27"/>
      <c r="U176" s="27"/>
      <c r="V176" s="27"/>
      <c r="W176" s="27"/>
      <c r="Z176" s="27"/>
      <c r="AA176" s="27"/>
      <c r="AB176" s="27"/>
      <c r="AE176" s="27"/>
      <c r="AF176" s="27"/>
      <c r="AG176" s="27"/>
      <c r="AJ176" s="27"/>
      <c r="AK176" s="27"/>
      <c r="AL176" s="27"/>
      <c r="AO176" s="27"/>
      <c r="AP176" s="27"/>
      <c r="AQ176" s="27"/>
    </row>
    <row r="177" spans="1:43">
      <c r="A177" s="27"/>
      <c r="B177" s="27"/>
      <c r="C177" s="27"/>
      <c r="F177" s="27"/>
      <c r="G177" s="27"/>
      <c r="H177" s="27"/>
      <c r="K177" s="27"/>
      <c r="L177" s="27"/>
      <c r="M177" s="27"/>
      <c r="P177" s="27"/>
      <c r="Q177" s="27"/>
      <c r="R177" s="27"/>
      <c r="U177" s="27"/>
      <c r="V177" s="27"/>
      <c r="W177" s="27"/>
      <c r="Z177" s="27"/>
      <c r="AA177" s="27"/>
      <c r="AB177" s="27"/>
      <c r="AE177" s="27"/>
      <c r="AF177" s="27"/>
      <c r="AG177" s="27"/>
      <c r="AJ177" s="27"/>
      <c r="AK177" s="27"/>
      <c r="AL177" s="27"/>
      <c r="AO177" s="27"/>
      <c r="AP177" s="27"/>
      <c r="AQ177" s="27"/>
    </row>
    <row r="178" spans="1:43">
      <c r="A178" s="27"/>
      <c r="B178" s="27"/>
      <c r="C178" s="27"/>
      <c r="F178" s="27"/>
      <c r="G178" s="27"/>
      <c r="H178" s="27"/>
      <c r="K178" s="27"/>
      <c r="L178" s="27"/>
      <c r="M178" s="27"/>
      <c r="P178" s="27"/>
      <c r="Q178" s="27"/>
      <c r="R178" s="27"/>
      <c r="U178" s="27"/>
      <c r="V178" s="27"/>
      <c r="W178" s="27"/>
      <c r="Z178" s="27"/>
      <c r="AA178" s="27"/>
      <c r="AB178" s="27"/>
      <c r="AE178" s="27"/>
      <c r="AF178" s="27"/>
      <c r="AG178" s="27"/>
      <c r="AJ178" s="27"/>
      <c r="AK178" s="27"/>
      <c r="AL178" s="27"/>
      <c r="AO178" s="27"/>
      <c r="AP178" s="27"/>
      <c r="AQ178" s="27"/>
    </row>
    <row r="179" spans="1:43">
      <c r="A179" s="27"/>
      <c r="B179" s="27"/>
      <c r="C179" s="27"/>
      <c r="F179" s="27"/>
      <c r="G179" s="27"/>
      <c r="H179" s="27"/>
      <c r="K179" s="27"/>
      <c r="L179" s="27"/>
      <c r="M179" s="27"/>
      <c r="P179" s="27"/>
      <c r="Q179" s="27"/>
      <c r="R179" s="27"/>
      <c r="U179" s="27"/>
      <c r="V179" s="27"/>
      <c r="W179" s="27"/>
      <c r="Z179" s="27"/>
      <c r="AA179" s="27"/>
      <c r="AB179" s="27"/>
      <c r="AE179" s="27"/>
      <c r="AF179" s="27"/>
      <c r="AG179" s="27"/>
      <c r="AJ179" s="27"/>
      <c r="AK179" s="27"/>
      <c r="AL179" s="27"/>
      <c r="AO179" s="27"/>
      <c r="AP179" s="27"/>
      <c r="AQ179" s="27"/>
    </row>
    <row r="180" spans="1:43">
      <c r="A180" s="27"/>
      <c r="B180" s="27"/>
      <c r="C180" s="27"/>
      <c r="F180" s="27"/>
      <c r="G180" s="27"/>
      <c r="H180" s="27"/>
      <c r="K180" s="27"/>
      <c r="L180" s="27"/>
      <c r="M180" s="27"/>
      <c r="P180" s="27"/>
      <c r="Q180" s="27"/>
      <c r="R180" s="27"/>
      <c r="U180" s="27"/>
      <c r="V180" s="27"/>
      <c r="W180" s="27"/>
      <c r="Z180" s="27"/>
      <c r="AA180" s="27"/>
      <c r="AB180" s="27"/>
      <c r="AE180" s="27"/>
      <c r="AF180" s="27"/>
      <c r="AG180" s="27"/>
      <c r="AJ180" s="27"/>
      <c r="AK180" s="27"/>
      <c r="AL180" s="27"/>
      <c r="AO180" s="27"/>
      <c r="AP180" s="27"/>
      <c r="AQ180" s="27"/>
    </row>
    <row r="181" spans="1:43">
      <c r="A181" s="27"/>
      <c r="B181" s="27"/>
      <c r="C181" s="27"/>
      <c r="F181" s="27"/>
      <c r="G181" s="27"/>
      <c r="H181" s="27"/>
      <c r="K181" s="27"/>
      <c r="L181" s="27"/>
      <c r="M181" s="27"/>
      <c r="P181" s="27"/>
      <c r="Q181" s="27"/>
      <c r="R181" s="27"/>
      <c r="U181" s="27"/>
      <c r="V181" s="27"/>
      <c r="W181" s="27"/>
      <c r="Z181" s="27"/>
      <c r="AA181" s="27"/>
      <c r="AB181" s="27"/>
      <c r="AE181" s="27"/>
      <c r="AF181" s="27"/>
      <c r="AG181" s="27"/>
      <c r="AJ181" s="27"/>
      <c r="AK181" s="27"/>
      <c r="AL181" s="27"/>
      <c r="AO181" s="27"/>
      <c r="AP181" s="27"/>
      <c r="AQ181" s="27"/>
    </row>
    <row r="182" spans="1:43">
      <c r="A182" s="27"/>
      <c r="B182" s="27"/>
      <c r="C182" s="27"/>
      <c r="F182" s="27"/>
      <c r="G182" s="27"/>
      <c r="H182" s="27"/>
      <c r="K182" s="27"/>
      <c r="L182" s="27"/>
      <c r="M182" s="27"/>
      <c r="P182" s="27"/>
      <c r="Q182" s="27"/>
      <c r="R182" s="27"/>
      <c r="U182" s="27"/>
      <c r="V182" s="27"/>
      <c r="W182" s="27"/>
      <c r="Z182" s="27"/>
      <c r="AA182" s="27"/>
      <c r="AB182" s="27"/>
      <c r="AE182" s="27"/>
      <c r="AF182" s="27"/>
      <c r="AG182" s="27"/>
      <c r="AJ182" s="27"/>
      <c r="AK182" s="27"/>
      <c r="AL182" s="27"/>
      <c r="AO182" s="27"/>
      <c r="AP182" s="27"/>
      <c r="AQ182" s="27"/>
    </row>
    <row r="183" spans="1:43">
      <c r="A183" s="27"/>
      <c r="B183" s="27"/>
      <c r="C183" s="27"/>
      <c r="F183" s="27"/>
      <c r="G183" s="27"/>
      <c r="H183" s="27"/>
      <c r="K183" s="27"/>
      <c r="L183" s="27"/>
      <c r="M183" s="27"/>
      <c r="P183" s="27"/>
      <c r="Q183" s="27"/>
      <c r="R183" s="27"/>
      <c r="U183" s="27"/>
      <c r="V183" s="27"/>
      <c r="W183" s="27"/>
      <c r="Z183" s="27"/>
      <c r="AA183" s="27"/>
      <c r="AB183" s="27"/>
      <c r="AE183" s="27"/>
      <c r="AF183" s="27"/>
      <c r="AG183" s="27"/>
      <c r="AJ183" s="27"/>
      <c r="AK183" s="27"/>
      <c r="AL183" s="27"/>
      <c r="AO183" s="27"/>
      <c r="AP183" s="27"/>
      <c r="AQ183" s="27"/>
    </row>
    <row r="184" spans="1:43">
      <c r="A184" s="27"/>
      <c r="B184" s="27"/>
      <c r="C184" s="27"/>
      <c r="F184" s="27"/>
      <c r="G184" s="27"/>
      <c r="H184" s="27"/>
      <c r="K184" s="27"/>
      <c r="L184" s="27"/>
      <c r="M184" s="27"/>
      <c r="P184" s="27"/>
      <c r="Q184" s="27"/>
      <c r="R184" s="27"/>
      <c r="U184" s="27"/>
      <c r="V184" s="27"/>
      <c r="W184" s="27"/>
      <c r="Z184" s="27"/>
      <c r="AA184" s="27"/>
      <c r="AB184" s="27"/>
      <c r="AE184" s="27"/>
      <c r="AF184" s="27"/>
      <c r="AG184" s="27"/>
      <c r="AJ184" s="27"/>
      <c r="AK184" s="27"/>
      <c r="AL184" s="27"/>
      <c r="AO184" s="27"/>
      <c r="AP184" s="27"/>
      <c r="AQ184" s="27"/>
    </row>
    <row r="185" spans="1:43">
      <c r="A185" s="27"/>
      <c r="B185" s="27"/>
      <c r="C185" s="27"/>
      <c r="F185" s="27"/>
      <c r="G185" s="27"/>
      <c r="H185" s="27"/>
      <c r="K185" s="27"/>
      <c r="L185" s="27"/>
      <c r="M185" s="27"/>
      <c r="P185" s="27"/>
      <c r="Q185" s="27"/>
      <c r="R185" s="27"/>
      <c r="U185" s="27"/>
      <c r="V185" s="27"/>
      <c r="W185" s="27"/>
      <c r="Z185" s="27"/>
      <c r="AA185" s="27"/>
      <c r="AB185" s="27"/>
      <c r="AE185" s="27"/>
      <c r="AF185" s="27"/>
      <c r="AG185" s="27"/>
      <c r="AJ185" s="27"/>
      <c r="AK185" s="27"/>
      <c r="AL185" s="27"/>
      <c r="AO185" s="27"/>
      <c r="AP185" s="27"/>
      <c r="AQ185" s="27"/>
    </row>
    <row r="186" spans="1:43">
      <c r="A186" s="27"/>
      <c r="B186" s="27"/>
      <c r="C186" s="27"/>
      <c r="F186" s="27"/>
      <c r="G186" s="27"/>
      <c r="H186" s="27"/>
      <c r="K186" s="27"/>
      <c r="L186" s="27"/>
      <c r="M186" s="27"/>
      <c r="P186" s="27"/>
      <c r="Q186" s="27"/>
      <c r="R186" s="27"/>
      <c r="U186" s="27"/>
      <c r="V186" s="27"/>
      <c r="W186" s="27"/>
      <c r="Z186" s="27"/>
      <c r="AA186" s="27"/>
      <c r="AB186" s="27"/>
      <c r="AE186" s="27"/>
      <c r="AF186" s="27"/>
      <c r="AG186" s="27"/>
      <c r="AJ186" s="27"/>
      <c r="AK186" s="27"/>
      <c r="AL186" s="27"/>
      <c r="AO186" s="27"/>
      <c r="AP186" s="27"/>
      <c r="AQ186" s="27"/>
    </row>
    <row r="187" spans="1:43">
      <c r="A187" s="27"/>
      <c r="B187" s="27"/>
      <c r="C187" s="27"/>
      <c r="F187" s="27"/>
      <c r="G187" s="27"/>
      <c r="H187" s="27"/>
      <c r="K187" s="27"/>
      <c r="L187" s="27"/>
      <c r="M187" s="27"/>
      <c r="P187" s="27"/>
      <c r="Q187" s="27"/>
      <c r="R187" s="27"/>
      <c r="U187" s="27"/>
      <c r="V187" s="27"/>
      <c r="W187" s="27"/>
      <c r="Z187" s="27"/>
      <c r="AA187" s="27"/>
      <c r="AB187" s="27"/>
      <c r="AE187" s="27"/>
      <c r="AF187" s="27"/>
      <c r="AG187" s="27"/>
      <c r="AJ187" s="27"/>
      <c r="AK187" s="27"/>
      <c r="AL187" s="27"/>
      <c r="AO187" s="27"/>
      <c r="AP187" s="27"/>
      <c r="AQ187" s="27"/>
    </row>
    <row r="188" spans="1:43">
      <c r="A188" s="27"/>
      <c r="B188" s="27"/>
      <c r="C188" s="27"/>
      <c r="F188" s="27"/>
      <c r="G188" s="27"/>
      <c r="H188" s="27"/>
      <c r="K188" s="27"/>
      <c r="L188" s="27"/>
      <c r="M188" s="27"/>
      <c r="P188" s="27"/>
      <c r="Q188" s="27"/>
      <c r="R188" s="27"/>
      <c r="U188" s="27"/>
      <c r="V188" s="27"/>
      <c r="W188" s="27"/>
      <c r="Z188" s="27"/>
      <c r="AA188" s="27"/>
      <c r="AB188" s="27"/>
      <c r="AE188" s="27"/>
      <c r="AF188" s="27"/>
      <c r="AG188" s="27"/>
      <c r="AJ188" s="27"/>
      <c r="AK188" s="27"/>
      <c r="AL188" s="27"/>
      <c r="AO188" s="27"/>
      <c r="AP188" s="27"/>
      <c r="AQ188" s="27"/>
    </row>
    <row r="189" spans="1:43">
      <c r="A189" s="27"/>
      <c r="B189" s="27"/>
      <c r="C189" s="27"/>
      <c r="F189" s="27"/>
      <c r="G189" s="27"/>
      <c r="H189" s="27"/>
      <c r="K189" s="27"/>
      <c r="L189" s="27"/>
      <c r="M189" s="27"/>
      <c r="P189" s="27"/>
      <c r="Q189" s="27"/>
      <c r="R189" s="27"/>
      <c r="U189" s="27"/>
      <c r="V189" s="27"/>
      <c r="W189" s="27"/>
      <c r="Z189" s="27"/>
      <c r="AA189" s="27"/>
      <c r="AB189" s="27"/>
      <c r="AE189" s="27"/>
      <c r="AF189" s="27"/>
      <c r="AG189" s="27"/>
      <c r="AJ189" s="27"/>
      <c r="AK189" s="27"/>
      <c r="AL189" s="27"/>
      <c r="AO189" s="27"/>
      <c r="AP189" s="27"/>
      <c r="AQ189" s="27"/>
    </row>
    <row r="190" spans="1:43">
      <c r="A190" s="27"/>
      <c r="B190" s="27"/>
      <c r="C190" s="27"/>
      <c r="F190" s="27"/>
      <c r="G190" s="27"/>
      <c r="H190" s="27"/>
      <c r="K190" s="27"/>
      <c r="L190" s="27"/>
      <c r="M190" s="27"/>
      <c r="P190" s="27"/>
      <c r="Q190" s="27"/>
      <c r="R190" s="27"/>
      <c r="U190" s="27"/>
      <c r="V190" s="27"/>
      <c r="W190" s="27"/>
      <c r="Z190" s="27"/>
      <c r="AA190" s="27"/>
      <c r="AB190" s="27"/>
      <c r="AE190" s="27"/>
      <c r="AF190" s="27"/>
      <c r="AG190" s="27"/>
      <c r="AJ190" s="27"/>
      <c r="AK190" s="27"/>
      <c r="AL190" s="27"/>
      <c r="AO190" s="27"/>
      <c r="AP190" s="27"/>
      <c r="AQ190" s="27"/>
    </row>
    <row r="191" spans="1:43">
      <c r="A191" s="27"/>
      <c r="B191" s="27"/>
      <c r="C191" s="27"/>
      <c r="F191" s="27"/>
      <c r="G191" s="27"/>
      <c r="H191" s="27"/>
      <c r="K191" s="27"/>
      <c r="L191" s="27"/>
      <c r="M191" s="27"/>
      <c r="P191" s="27"/>
      <c r="Q191" s="27"/>
      <c r="R191" s="27"/>
      <c r="U191" s="27"/>
      <c r="V191" s="27"/>
      <c r="W191" s="27"/>
      <c r="Z191" s="27"/>
      <c r="AA191" s="27"/>
      <c r="AB191" s="27"/>
      <c r="AE191" s="27"/>
      <c r="AF191" s="27"/>
      <c r="AG191" s="27"/>
      <c r="AJ191" s="27"/>
      <c r="AK191" s="27"/>
      <c r="AL191" s="27"/>
      <c r="AO191" s="27"/>
      <c r="AP191" s="27"/>
      <c r="AQ191" s="27"/>
    </row>
    <row r="192" spans="1:43">
      <c r="A192" s="27"/>
      <c r="B192" s="27"/>
      <c r="C192" s="27"/>
      <c r="F192" s="27"/>
      <c r="G192" s="27"/>
      <c r="H192" s="27"/>
      <c r="K192" s="27"/>
      <c r="L192" s="27"/>
      <c r="M192" s="27"/>
      <c r="P192" s="27"/>
      <c r="Q192" s="27"/>
      <c r="R192" s="27"/>
      <c r="U192" s="27"/>
      <c r="V192" s="27"/>
      <c r="W192" s="27"/>
      <c r="Z192" s="27"/>
      <c r="AA192" s="27"/>
      <c r="AB192" s="27"/>
      <c r="AE192" s="27"/>
      <c r="AF192" s="27"/>
      <c r="AG192" s="27"/>
      <c r="AJ192" s="27"/>
      <c r="AK192" s="27"/>
      <c r="AL192" s="27"/>
      <c r="AO192" s="27"/>
      <c r="AP192" s="27"/>
      <c r="AQ192" s="27"/>
    </row>
    <row r="193" spans="1:43">
      <c r="A193" s="27"/>
      <c r="B193" s="27"/>
      <c r="C193" s="27"/>
      <c r="F193" s="27"/>
      <c r="G193" s="27"/>
      <c r="H193" s="27"/>
      <c r="K193" s="27"/>
      <c r="L193" s="27"/>
      <c r="M193" s="27"/>
      <c r="P193" s="27"/>
      <c r="Q193" s="27"/>
      <c r="R193" s="27"/>
      <c r="U193" s="27"/>
      <c r="V193" s="27"/>
      <c r="W193" s="27"/>
      <c r="Z193" s="27"/>
      <c r="AA193" s="27"/>
      <c r="AB193" s="27"/>
      <c r="AE193" s="27"/>
      <c r="AF193" s="27"/>
      <c r="AG193" s="27"/>
      <c r="AJ193" s="27"/>
      <c r="AK193" s="27"/>
      <c r="AL193" s="27"/>
      <c r="AO193" s="27"/>
      <c r="AP193" s="27"/>
      <c r="AQ193" s="27"/>
    </row>
    <row r="194" spans="1:43">
      <c r="A194" s="27"/>
      <c r="B194" s="27"/>
      <c r="C194" s="27"/>
      <c r="F194" s="27"/>
      <c r="G194" s="27"/>
      <c r="H194" s="27"/>
      <c r="K194" s="27"/>
      <c r="L194" s="27"/>
      <c r="M194" s="27"/>
      <c r="P194" s="27"/>
      <c r="Q194" s="27"/>
      <c r="R194" s="27"/>
      <c r="U194" s="27"/>
      <c r="V194" s="27"/>
      <c r="W194" s="27"/>
      <c r="Z194" s="27"/>
      <c r="AA194" s="27"/>
      <c r="AB194" s="27"/>
      <c r="AE194" s="27"/>
      <c r="AF194" s="27"/>
      <c r="AG194" s="27"/>
      <c r="AJ194" s="27"/>
      <c r="AK194" s="27"/>
      <c r="AL194" s="27"/>
      <c r="AO194" s="27"/>
      <c r="AP194" s="27"/>
      <c r="AQ194" s="27"/>
    </row>
    <row r="195" spans="1:43">
      <c r="A195" s="27"/>
      <c r="B195" s="27"/>
      <c r="C195" s="27"/>
      <c r="F195" s="27"/>
      <c r="G195" s="27"/>
      <c r="H195" s="27"/>
      <c r="K195" s="27"/>
      <c r="L195" s="27"/>
      <c r="M195" s="27"/>
      <c r="P195" s="27"/>
      <c r="Q195" s="27"/>
      <c r="R195" s="27"/>
      <c r="U195" s="27"/>
      <c r="V195" s="27"/>
      <c r="W195" s="27"/>
      <c r="Z195" s="27"/>
      <c r="AA195" s="27"/>
      <c r="AB195" s="27"/>
      <c r="AE195" s="27"/>
      <c r="AF195" s="27"/>
      <c r="AG195" s="27"/>
      <c r="AJ195" s="27"/>
      <c r="AK195" s="27"/>
      <c r="AL195" s="27"/>
      <c r="AO195" s="27"/>
      <c r="AP195" s="27"/>
      <c r="AQ195" s="27"/>
    </row>
    <row r="196" spans="1:43">
      <c r="A196" s="27"/>
      <c r="B196" s="27"/>
      <c r="C196" s="27"/>
      <c r="F196" s="27"/>
      <c r="G196" s="27"/>
      <c r="H196" s="27"/>
      <c r="K196" s="27"/>
      <c r="L196" s="27"/>
      <c r="M196" s="27"/>
      <c r="P196" s="27"/>
      <c r="Q196" s="27"/>
      <c r="R196" s="27"/>
      <c r="U196" s="27"/>
      <c r="V196" s="27"/>
      <c r="W196" s="27"/>
      <c r="Z196" s="27"/>
      <c r="AA196" s="27"/>
      <c r="AB196" s="27"/>
      <c r="AE196" s="27"/>
      <c r="AF196" s="27"/>
      <c r="AG196" s="27"/>
      <c r="AJ196" s="27"/>
      <c r="AK196" s="27"/>
      <c r="AL196" s="27"/>
      <c r="AO196" s="27"/>
      <c r="AP196" s="27"/>
      <c r="AQ196" s="27"/>
    </row>
    <row r="197" spans="1:43">
      <c r="A197" s="27"/>
      <c r="B197" s="27"/>
      <c r="C197" s="27"/>
      <c r="F197" s="27"/>
      <c r="G197" s="27"/>
      <c r="H197" s="27"/>
      <c r="K197" s="27"/>
      <c r="L197" s="27"/>
      <c r="M197" s="27"/>
      <c r="P197" s="27"/>
      <c r="Q197" s="27"/>
      <c r="R197" s="27"/>
      <c r="U197" s="27"/>
      <c r="V197" s="27"/>
      <c r="W197" s="27"/>
      <c r="Z197" s="27"/>
      <c r="AA197" s="27"/>
      <c r="AB197" s="27"/>
      <c r="AE197" s="27"/>
      <c r="AF197" s="27"/>
      <c r="AG197" s="27"/>
      <c r="AJ197" s="27"/>
      <c r="AK197" s="27"/>
      <c r="AL197" s="27"/>
      <c r="AO197" s="27"/>
      <c r="AP197" s="27"/>
      <c r="AQ197" s="27"/>
    </row>
    <row r="198" spans="1:43">
      <c r="A198" s="27"/>
      <c r="B198" s="27"/>
      <c r="C198" s="27"/>
      <c r="F198" s="27"/>
      <c r="G198" s="27"/>
      <c r="H198" s="27"/>
      <c r="K198" s="27"/>
      <c r="L198" s="27"/>
      <c r="M198" s="27"/>
      <c r="P198" s="27"/>
      <c r="Q198" s="27"/>
      <c r="R198" s="27"/>
      <c r="U198" s="27"/>
      <c r="V198" s="27"/>
      <c r="W198" s="27"/>
      <c r="Z198" s="27"/>
      <c r="AA198" s="27"/>
      <c r="AB198" s="27"/>
      <c r="AE198" s="27"/>
      <c r="AF198" s="27"/>
      <c r="AG198" s="27"/>
      <c r="AJ198" s="27"/>
      <c r="AK198" s="27"/>
      <c r="AL198" s="27"/>
      <c r="AO198" s="27"/>
      <c r="AP198" s="27"/>
      <c r="AQ198" s="27"/>
    </row>
    <row r="199" spans="1:43">
      <c r="A199" s="27"/>
      <c r="B199" s="27"/>
      <c r="C199" s="27"/>
      <c r="F199" s="27"/>
      <c r="G199" s="27"/>
      <c r="H199" s="27"/>
      <c r="K199" s="27"/>
      <c r="L199" s="27"/>
      <c r="M199" s="27"/>
      <c r="P199" s="27"/>
      <c r="Q199" s="27"/>
      <c r="R199" s="27"/>
      <c r="U199" s="27"/>
      <c r="V199" s="27"/>
      <c r="W199" s="27"/>
      <c r="Z199" s="27"/>
      <c r="AA199" s="27"/>
      <c r="AB199" s="27"/>
      <c r="AE199" s="27"/>
      <c r="AF199" s="27"/>
      <c r="AG199" s="27"/>
      <c r="AJ199" s="27"/>
      <c r="AK199" s="27"/>
      <c r="AL199" s="27"/>
      <c r="AO199" s="27"/>
      <c r="AP199" s="27"/>
      <c r="AQ199" s="27"/>
    </row>
    <row r="200" spans="1:43">
      <c r="A200" s="27"/>
      <c r="B200" s="27"/>
      <c r="C200" s="27"/>
      <c r="F200" s="27"/>
      <c r="G200" s="27"/>
      <c r="H200" s="27"/>
      <c r="K200" s="27"/>
      <c r="L200" s="27"/>
      <c r="M200" s="27"/>
      <c r="P200" s="27"/>
      <c r="Q200" s="27"/>
      <c r="R200" s="27"/>
      <c r="U200" s="27"/>
      <c r="V200" s="27"/>
      <c r="W200" s="27"/>
      <c r="Z200" s="27"/>
      <c r="AA200" s="27"/>
      <c r="AB200" s="27"/>
      <c r="AE200" s="27"/>
      <c r="AF200" s="27"/>
      <c r="AG200" s="27"/>
      <c r="AJ200" s="27"/>
      <c r="AK200" s="27"/>
      <c r="AL200" s="27"/>
      <c r="AO200" s="27"/>
      <c r="AP200" s="27"/>
      <c r="AQ200" s="27"/>
    </row>
    <row r="201" spans="1:43">
      <c r="A201" s="27"/>
      <c r="B201" s="27"/>
      <c r="C201" s="27"/>
      <c r="F201" s="27"/>
      <c r="G201" s="27"/>
      <c r="H201" s="27"/>
      <c r="K201" s="27"/>
      <c r="L201" s="27"/>
      <c r="M201" s="27"/>
      <c r="P201" s="27"/>
      <c r="Q201" s="27"/>
      <c r="R201" s="27"/>
      <c r="U201" s="27"/>
      <c r="V201" s="27"/>
      <c r="W201" s="27"/>
      <c r="Z201" s="27"/>
      <c r="AA201" s="27"/>
      <c r="AB201" s="27"/>
      <c r="AE201" s="27"/>
      <c r="AF201" s="27"/>
      <c r="AG201" s="27"/>
      <c r="AJ201" s="27"/>
      <c r="AK201" s="27"/>
      <c r="AL201" s="27"/>
      <c r="AO201" s="27"/>
      <c r="AP201" s="27"/>
      <c r="AQ201" s="27"/>
    </row>
    <row r="202" spans="1:43">
      <c r="A202" s="27"/>
      <c r="B202" s="27"/>
      <c r="C202" s="27"/>
      <c r="F202" s="27"/>
      <c r="G202" s="27"/>
      <c r="H202" s="27"/>
      <c r="K202" s="27"/>
      <c r="L202" s="27"/>
      <c r="M202" s="27"/>
      <c r="P202" s="27"/>
      <c r="Q202" s="27"/>
      <c r="R202" s="27"/>
      <c r="U202" s="27"/>
      <c r="V202" s="27"/>
      <c r="W202" s="27"/>
      <c r="Z202" s="27"/>
      <c r="AA202" s="27"/>
      <c r="AB202" s="27"/>
      <c r="AE202" s="27"/>
      <c r="AF202" s="27"/>
      <c r="AG202" s="27"/>
      <c r="AJ202" s="27"/>
      <c r="AK202" s="27"/>
      <c r="AL202" s="27"/>
      <c r="AO202" s="27"/>
      <c r="AP202" s="27"/>
      <c r="AQ202" s="27"/>
    </row>
    <row r="203" spans="1:43">
      <c r="A203" s="27"/>
      <c r="B203" s="27"/>
      <c r="C203" s="27"/>
      <c r="F203" s="27"/>
      <c r="G203" s="27"/>
      <c r="H203" s="27"/>
      <c r="K203" s="27"/>
      <c r="L203" s="27"/>
      <c r="M203" s="27"/>
      <c r="P203" s="27"/>
      <c r="Q203" s="27"/>
      <c r="R203" s="27"/>
      <c r="U203" s="27"/>
      <c r="V203" s="27"/>
      <c r="W203" s="27"/>
      <c r="Z203" s="27"/>
      <c r="AA203" s="27"/>
      <c r="AB203" s="27"/>
      <c r="AE203" s="27"/>
      <c r="AF203" s="27"/>
      <c r="AG203" s="27"/>
      <c r="AJ203" s="27"/>
      <c r="AK203" s="27"/>
      <c r="AL203" s="27"/>
      <c r="AO203" s="27"/>
      <c r="AP203" s="27"/>
      <c r="AQ203" s="27"/>
    </row>
    <row r="204" spans="1:43">
      <c r="A204" s="27"/>
      <c r="B204" s="27"/>
      <c r="C204" s="27"/>
      <c r="F204" s="27"/>
      <c r="G204" s="27"/>
      <c r="H204" s="27"/>
      <c r="K204" s="27"/>
      <c r="L204" s="27"/>
      <c r="M204" s="27"/>
      <c r="P204" s="27"/>
      <c r="Q204" s="27"/>
      <c r="R204" s="27"/>
      <c r="U204" s="27"/>
      <c r="V204" s="27"/>
      <c r="W204" s="27"/>
      <c r="Z204" s="27"/>
      <c r="AA204" s="27"/>
      <c r="AB204" s="27"/>
      <c r="AE204" s="27"/>
      <c r="AF204" s="27"/>
      <c r="AG204" s="27"/>
      <c r="AJ204" s="27"/>
      <c r="AK204" s="27"/>
      <c r="AL204" s="27"/>
      <c r="AO204" s="27"/>
      <c r="AP204" s="27"/>
      <c r="AQ204" s="27"/>
    </row>
    <row r="205" spans="1:43">
      <c r="A205" s="27"/>
      <c r="B205" s="27"/>
      <c r="C205" s="27"/>
      <c r="F205" s="27"/>
      <c r="G205" s="27"/>
      <c r="H205" s="27"/>
      <c r="K205" s="27"/>
      <c r="L205" s="27"/>
      <c r="M205" s="27"/>
      <c r="P205" s="27"/>
      <c r="Q205" s="27"/>
      <c r="R205" s="27"/>
      <c r="U205" s="27"/>
      <c r="V205" s="27"/>
      <c r="W205" s="27"/>
      <c r="Z205" s="27"/>
      <c r="AA205" s="27"/>
      <c r="AB205" s="27"/>
      <c r="AE205" s="27"/>
      <c r="AF205" s="27"/>
      <c r="AG205" s="27"/>
      <c r="AJ205" s="27"/>
      <c r="AK205" s="27"/>
      <c r="AL205" s="27"/>
      <c r="AO205" s="27"/>
      <c r="AP205" s="27"/>
      <c r="AQ205" s="27"/>
    </row>
    <row r="206" spans="1:43">
      <c r="A206" s="27"/>
      <c r="B206" s="27"/>
      <c r="C206" s="27"/>
      <c r="F206" s="27"/>
      <c r="G206" s="27"/>
      <c r="H206" s="27"/>
      <c r="K206" s="27"/>
      <c r="L206" s="27"/>
      <c r="M206" s="27"/>
      <c r="P206" s="27"/>
      <c r="Q206" s="27"/>
      <c r="R206" s="27"/>
      <c r="U206" s="27"/>
      <c r="V206" s="27"/>
      <c r="W206" s="27"/>
      <c r="Z206" s="27"/>
      <c r="AA206" s="27"/>
      <c r="AB206" s="27"/>
      <c r="AE206" s="27"/>
      <c r="AF206" s="27"/>
      <c r="AG206" s="27"/>
      <c r="AJ206" s="27"/>
      <c r="AK206" s="27"/>
      <c r="AL206" s="27"/>
      <c r="AO206" s="27"/>
      <c r="AP206" s="27"/>
      <c r="AQ206" s="27"/>
    </row>
    <row r="207" spans="1:43">
      <c r="A207" s="27"/>
      <c r="B207" s="27"/>
      <c r="C207" s="27"/>
      <c r="F207" s="27"/>
      <c r="G207" s="27"/>
      <c r="H207" s="27"/>
      <c r="K207" s="27"/>
      <c r="L207" s="27"/>
      <c r="M207" s="27"/>
      <c r="P207" s="27"/>
      <c r="Q207" s="27"/>
      <c r="R207" s="27"/>
      <c r="U207" s="27"/>
      <c r="V207" s="27"/>
      <c r="W207" s="27"/>
      <c r="Z207" s="27"/>
      <c r="AA207" s="27"/>
      <c r="AB207" s="27"/>
      <c r="AE207" s="27"/>
      <c r="AF207" s="27"/>
      <c r="AG207" s="27"/>
      <c r="AJ207" s="27"/>
      <c r="AK207" s="27"/>
      <c r="AL207" s="27"/>
      <c r="AO207" s="27"/>
      <c r="AP207" s="27"/>
      <c r="AQ207" s="27"/>
    </row>
    <row r="208" spans="1:43">
      <c r="A208" s="27"/>
      <c r="B208" s="27"/>
      <c r="C208" s="27"/>
      <c r="F208" s="27"/>
      <c r="G208" s="27"/>
      <c r="H208" s="27"/>
      <c r="K208" s="27"/>
      <c r="L208" s="27"/>
      <c r="M208" s="27"/>
      <c r="P208" s="27"/>
      <c r="Q208" s="27"/>
      <c r="R208" s="27"/>
      <c r="U208" s="27"/>
      <c r="V208" s="27"/>
      <c r="W208" s="27"/>
      <c r="Z208" s="27"/>
      <c r="AA208" s="27"/>
      <c r="AB208" s="27"/>
      <c r="AE208" s="27"/>
      <c r="AF208" s="27"/>
      <c r="AG208" s="27"/>
      <c r="AJ208" s="27"/>
      <c r="AK208" s="27"/>
      <c r="AL208" s="27"/>
      <c r="AO208" s="27"/>
      <c r="AP208" s="27"/>
      <c r="AQ208" s="27"/>
    </row>
    <row r="209" spans="1:43">
      <c r="A209" s="27"/>
      <c r="B209" s="27"/>
      <c r="C209" s="27"/>
      <c r="F209" s="27"/>
      <c r="G209" s="27"/>
      <c r="H209" s="27"/>
      <c r="K209" s="27"/>
      <c r="L209" s="27"/>
      <c r="M209" s="27"/>
      <c r="P209" s="27"/>
      <c r="Q209" s="27"/>
      <c r="R209" s="27"/>
      <c r="U209" s="27"/>
      <c r="V209" s="27"/>
      <c r="W209" s="27"/>
      <c r="Z209" s="27"/>
      <c r="AA209" s="27"/>
      <c r="AB209" s="27"/>
      <c r="AE209" s="27"/>
      <c r="AF209" s="27"/>
      <c r="AG209" s="27"/>
      <c r="AJ209" s="27"/>
      <c r="AK209" s="27"/>
      <c r="AL209" s="27"/>
      <c r="AO209" s="27"/>
      <c r="AP209" s="27"/>
      <c r="AQ209" s="27"/>
    </row>
    <row r="210" spans="1:43">
      <c r="A210" s="27"/>
      <c r="B210" s="27"/>
      <c r="C210" s="27"/>
      <c r="F210" s="27"/>
      <c r="G210" s="27"/>
      <c r="H210" s="27"/>
      <c r="K210" s="27"/>
      <c r="L210" s="27"/>
      <c r="M210" s="27"/>
      <c r="P210" s="27"/>
      <c r="Q210" s="27"/>
      <c r="R210" s="27"/>
      <c r="U210" s="27"/>
      <c r="V210" s="27"/>
      <c r="W210" s="27"/>
      <c r="Z210" s="27"/>
      <c r="AA210" s="27"/>
      <c r="AB210" s="27"/>
      <c r="AE210" s="27"/>
      <c r="AF210" s="27"/>
      <c r="AG210" s="27"/>
      <c r="AJ210" s="27"/>
      <c r="AK210" s="27"/>
      <c r="AL210" s="27"/>
      <c r="AO210" s="27"/>
      <c r="AP210" s="27"/>
      <c r="AQ210" s="27"/>
    </row>
    <row r="211" spans="1:43">
      <c r="A211" s="27"/>
      <c r="B211" s="27"/>
      <c r="C211" s="27"/>
      <c r="F211" s="27"/>
      <c r="G211" s="27"/>
      <c r="H211" s="27"/>
      <c r="K211" s="27"/>
      <c r="L211" s="27"/>
      <c r="M211" s="27"/>
      <c r="P211" s="27"/>
      <c r="Q211" s="27"/>
      <c r="R211" s="27"/>
      <c r="U211" s="27"/>
      <c r="V211" s="27"/>
      <c r="W211" s="27"/>
      <c r="Z211" s="27"/>
      <c r="AA211" s="27"/>
      <c r="AB211" s="27"/>
      <c r="AE211" s="27"/>
      <c r="AF211" s="27"/>
      <c r="AG211" s="27"/>
      <c r="AJ211" s="27"/>
      <c r="AK211" s="27"/>
      <c r="AL211" s="27"/>
      <c r="AO211" s="27"/>
      <c r="AP211" s="27"/>
      <c r="AQ211" s="27"/>
    </row>
    <row r="212" spans="1:43">
      <c r="A212" s="27"/>
      <c r="B212" s="27"/>
      <c r="C212" s="27"/>
      <c r="F212" s="27"/>
      <c r="G212" s="27"/>
      <c r="H212" s="27"/>
      <c r="K212" s="27"/>
      <c r="L212" s="27"/>
      <c r="M212" s="27"/>
      <c r="P212" s="27"/>
      <c r="Q212" s="27"/>
      <c r="R212" s="27"/>
      <c r="U212" s="27"/>
      <c r="V212" s="27"/>
      <c r="W212" s="27"/>
      <c r="Z212" s="27"/>
      <c r="AA212" s="27"/>
      <c r="AB212" s="27"/>
      <c r="AE212" s="27"/>
      <c r="AF212" s="27"/>
      <c r="AG212" s="27"/>
      <c r="AJ212" s="27"/>
      <c r="AK212" s="27"/>
      <c r="AL212" s="27"/>
      <c r="AO212" s="27"/>
      <c r="AP212" s="27"/>
      <c r="AQ212" s="27"/>
    </row>
    <row r="213" spans="1:43">
      <c r="A213" s="27"/>
      <c r="B213" s="27"/>
      <c r="C213" s="27"/>
      <c r="F213" s="27"/>
      <c r="G213" s="27"/>
      <c r="H213" s="27"/>
      <c r="K213" s="27"/>
      <c r="L213" s="27"/>
      <c r="M213" s="27"/>
      <c r="P213" s="27"/>
      <c r="Q213" s="27"/>
      <c r="R213" s="27"/>
      <c r="U213" s="27"/>
      <c r="V213" s="27"/>
      <c r="W213" s="27"/>
      <c r="Z213" s="27"/>
      <c r="AA213" s="27"/>
      <c r="AB213" s="27"/>
      <c r="AE213" s="27"/>
      <c r="AF213" s="27"/>
      <c r="AG213" s="27"/>
      <c r="AJ213" s="27"/>
      <c r="AK213" s="27"/>
      <c r="AL213" s="27"/>
      <c r="AO213" s="27"/>
      <c r="AP213" s="27"/>
      <c r="AQ213" s="27"/>
    </row>
    <row r="214" spans="1:43">
      <c r="A214" s="27"/>
      <c r="B214" s="27"/>
      <c r="C214" s="27"/>
      <c r="F214" s="27"/>
      <c r="G214" s="27"/>
      <c r="H214" s="27"/>
      <c r="K214" s="27"/>
      <c r="L214" s="27"/>
      <c r="M214" s="27"/>
      <c r="P214" s="27"/>
      <c r="Q214" s="27"/>
      <c r="R214" s="27"/>
      <c r="U214" s="27"/>
      <c r="V214" s="27"/>
      <c r="W214" s="27"/>
      <c r="Z214" s="27"/>
      <c r="AA214" s="27"/>
      <c r="AB214" s="27"/>
      <c r="AE214" s="27"/>
      <c r="AF214" s="27"/>
      <c r="AG214" s="27"/>
      <c r="AJ214" s="27"/>
      <c r="AK214" s="27"/>
      <c r="AL214" s="27"/>
      <c r="AO214" s="27"/>
      <c r="AP214" s="27"/>
      <c r="AQ214" s="27"/>
    </row>
    <row r="215" spans="1:43">
      <c r="A215" s="27"/>
      <c r="B215" s="27"/>
      <c r="C215" s="27"/>
      <c r="F215" s="27"/>
      <c r="G215" s="27"/>
      <c r="H215" s="27"/>
      <c r="K215" s="27"/>
      <c r="L215" s="27"/>
      <c r="M215" s="27"/>
      <c r="P215" s="27"/>
      <c r="Q215" s="27"/>
      <c r="R215" s="27"/>
      <c r="U215" s="27"/>
      <c r="V215" s="27"/>
      <c r="W215" s="27"/>
      <c r="Z215" s="27"/>
      <c r="AA215" s="27"/>
      <c r="AB215" s="27"/>
      <c r="AE215" s="27"/>
      <c r="AF215" s="27"/>
      <c r="AG215" s="27"/>
      <c r="AJ215" s="27"/>
      <c r="AK215" s="27"/>
      <c r="AL215" s="27"/>
      <c r="AO215" s="27"/>
      <c r="AP215" s="27"/>
      <c r="AQ215" s="27"/>
    </row>
    <row r="216" spans="1:43">
      <c r="A216" s="27"/>
      <c r="B216" s="27"/>
      <c r="C216" s="27"/>
      <c r="F216" s="27"/>
      <c r="G216" s="27"/>
      <c r="H216" s="27"/>
      <c r="K216" s="27"/>
      <c r="L216" s="27"/>
      <c r="M216" s="27"/>
      <c r="P216" s="27"/>
      <c r="Q216" s="27"/>
      <c r="R216" s="27"/>
      <c r="U216" s="27"/>
      <c r="V216" s="27"/>
      <c r="W216" s="27"/>
      <c r="Z216" s="27"/>
      <c r="AA216" s="27"/>
      <c r="AB216" s="27"/>
      <c r="AE216" s="27"/>
      <c r="AF216" s="27"/>
      <c r="AG216" s="27"/>
      <c r="AJ216" s="27"/>
      <c r="AK216" s="27"/>
      <c r="AL216" s="27"/>
      <c r="AO216" s="27"/>
      <c r="AP216" s="27"/>
      <c r="AQ216" s="27"/>
    </row>
    <row r="217" spans="1:43">
      <c r="A217" s="27"/>
      <c r="B217" s="27"/>
      <c r="C217" s="27"/>
      <c r="F217" s="27"/>
      <c r="G217" s="27"/>
      <c r="H217" s="27"/>
      <c r="K217" s="27"/>
      <c r="L217" s="27"/>
      <c r="M217" s="27"/>
      <c r="P217" s="27"/>
      <c r="Q217" s="27"/>
      <c r="R217" s="27"/>
      <c r="U217" s="27"/>
      <c r="V217" s="27"/>
      <c r="W217" s="27"/>
      <c r="Z217" s="27"/>
      <c r="AA217" s="27"/>
      <c r="AB217" s="27"/>
      <c r="AE217" s="27"/>
      <c r="AF217" s="27"/>
      <c r="AG217" s="27"/>
      <c r="AJ217" s="27"/>
      <c r="AK217" s="27"/>
      <c r="AL217" s="27"/>
      <c r="AO217" s="27"/>
      <c r="AP217" s="27"/>
      <c r="AQ217" s="27"/>
    </row>
    <row r="218" spans="1:43">
      <c r="A218" s="27"/>
      <c r="B218" s="27"/>
      <c r="C218" s="27"/>
      <c r="F218" s="27"/>
      <c r="G218" s="27"/>
      <c r="H218" s="27"/>
      <c r="K218" s="27"/>
      <c r="L218" s="27"/>
      <c r="M218" s="27"/>
      <c r="P218" s="27"/>
      <c r="Q218" s="27"/>
      <c r="R218" s="27"/>
      <c r="U218" s="27"/>
      <c r="V218" s="27"/>
      <c r="W218" s="27"/>
      <c r="Z218" s="27"/>
      <c r="AA218" s="27"/>
      <c r="AB218" s="27"/>
      <c r="AE218" s="27"/>
      <c r="AF218" s="27"/>
      <c r="AG218" s="27"/>
      <c r="AJ218" s="27"/>
      <c r="AK218" s="27"/>
      <c r="AL218" s="27"/>
      <c r="AO218" s="27"/>
      <c r="AP218" s="27"/>
      <c r="AQ218" s="27"/>
    </row>
    <row r="219" spans="1:43">
      <c r="A219" s="27"/>
      <c r="B219" s="27"/>
      <c r="C219" s="27"/>
      <c r="F219" s="27"/>
      <c r="G219" s="27"/>
      <c r="H219" s="27"/>
      <c r="K219" s="27"/>
      <c r="L219" s="27"/>
      <c r="M219" s="27"/>
      <c r="P219" s="27"/>
      <c r="Q219" s="27"/>
      <c r="R219" s="27"/>
      <c r="U219" s="27"/>
      <c r="V219" s="27"/>
      <c r="W219" s="27"/>
      <c r="Z219" s="27"/>
      <c r="AA219" s="27"/>
      <c r="AB219" s="27"/>
      <c r="AE219" s="27"/>
      <c r="AF219" s="27"/>
      <c r="AG219" s="27"/>
      <c r="AJ219" s="27"/>
      <c r="AK219" s="27"/>
      <c r="AL219" s="27"/>
      <c r="AO219" s="27"/>
      <c r="AP219" s="27"/>
      <c r="AQ219" s="27"/>
    </row>
    <row r="220" spans="1:43">
      <c r="A220" s="27"/>
      <c r="B220" s="27"/>
      <c r="C220" s="27"/>
      <c r="F220" s="27"/>
      <c r="G220" s="27"/>
      <c r="H220" s="27"/>
      <c r="K220" s="27"/>
      <c r="L220" s="27"/>
      <c r="M220" s="27"/>
      <c r="P220" s="27"/>
      <c r="Q220" s="27"/>
      <c r="R220" s="27"/>
      <c r="U220" s="27"/>
      <c r="V220" s="27"/>
      <c r="W220" s="27"/>
      <c r="Z220" s="27"/>
      <c r="AA220" s="27"/>
      <c r="AB220" s="27"/>
      <c r="AE220" s="27"/>
      <c r="AF220" s="27"/>
      <c r="AG220" s="27"/>
      <c r="AJ220" s="27"/>
      <c r="AK220" s="27"/>
      <c r="AL220" s="27"/>
      <c r="AO220" s="27"/>
      <c r="AP220" s="27"/>
      <c r="AQ220" s="27"/>
    </row>
    <row r="221" spans="1:43">
      <c r="A221" s="27"/>
      <c r="B221" s="27"/>
      <c r="C221" s="27"/>
      <c r="F221" s="27"/>
      <c r="G221" s="27"/>
      <c r="H221" s="27"/>
      <c r="K221" s="27"/>
      <c r="L221" s="27"/>
      <c r="M221" s="27"/>
      <c r="P221" s="27"/>
      <c r="Q221" s="27"/>
      <c r="R221" s="27"/>
      <c r="U221" s="27"/>
      <c r="V221" s="27"/>
      <c r="W221" s="27"/>
      <c r="Z221" s="27"/>
      <c r="AA221" s="27"/>
      <c r="AB221" s="27"/>
      <c r="AE221" s="27"/>
      <c r="AF221" s="27"/>
      <c r="AG221" s="27"/>
      <c r="AJ221" s="27"/>
      <c r="AK221" s="27"/>
      <c r="AL221" s="27"/>
      <c r="AO221" s="27"/>
      <c r="AP221" s="27"/>
      <c r="AQ221" s="27"/>
    </row>
    <row r="222" spans="1:43">
      <c r="A222" s="27"/>
      <c r="B222" s="27"/>
      <c r="C222" s="27"/>
      <c r="F222" s="27"/>
      <c r="G222" s="27"/>
      <c r="H222" s="27"/>
      <c r="K222" s="27"/>
      <c r="L222" s="27"/>
      <c r="M222" s="27"/>
      <c r="P222" s="27"/>
      <c r="Q222" s="27"/>
      <c r="R222" s="27"/>
      <c r="U222" s="27"/>
      <c r="V222" s="27"/>
      <c r="W222" s="27"/>
      <c r="Z222" s="27"/>
      <c r="AA222" s="27"/>
      <c r="AB222" s="27"/>
      <c r="AE222" s="27"/>
      <c r="AF222" s="27"/>
      <c r="AG222" s="27"/>
      <c r="AJ222" s="27"/>
      <c r="AK222" s="27"/>
      <c r="AL222" s="27"/>
      <c r="AO222" s="27"/>
      <c r="AP222" s="27"/>
      <c r="AQ222" s="27"/>
    </row>
    <row r="223" spans="1:43">
      <c r="A223" s="27"/>
      <c r="B223" s="27"/>
      <c r="C223" s="27"/>
      <c r="F223" s="27"/>
      <c r="G223" s="27"/>
      <c r="H223" s="27"/>
      <c r="K223" s="27"/>
      <c r="L223" s="27"/>
      <c r="M223" s="27"/>
      <c r="P223" s="27"/>
      <c r="Q223" s="27"/>
      <c r="R223" s="27"/>
      <c r="U223" s="27"/>
      <c r="V223" s="27"/>
      <c r="W223" s="27"/>
      <c r="Z223" s="27"/>
      <c r="AA223" s="27"/>
      <c r="AB223" s="27"/>
      <c r="AE223" s="27"/>
      <c r="AF223" s="27"/>
      <c r="AG223" s="27"/>
      <c r="AJ223" s="27"/>
      <c r="AK223" s="27"/>
      <c r="AL223" s="27"/>
      <c r="AO223" s="27"/>
      <c r="AP223" s="27"/>
      <c r="AQ223" s="27"/>
    </row>
    <row r="224" spans="1:43">
      <c r="A224" s="27"/>
      <c r="B224" s="27"/>
      <c r="C224" s="27"/>
      <c r="F224" s="27"/>
      <c r="G224" s="27"/>
      <c r="H224" s="27"/>
      <c r="K224" s="27"/>
      <c r="L224" s="27"/>
      <c r="M224" s="27"/>
      <c r="P224" s="27"/>
      <c r="Q224" s="27"/>
      <c r="R224" s="27"/>
      <c r="U224" s="27"/>
      <c r="V224" s="27"/>
      <c r="W224" s="27"/>
      <c r="Z224" s="27"/>
      <c r="AA224" s="27"/>
      <c r="AB224" s="27"/>
      <c r="AE224" s="27"/>
      <c r="AF224" s="27"/>
      <c r="AG224" s="27"/>
      <c r="AJ224" s="27"/>
      <c r="AK224" s="27"/>
      <c r="AL224" s="27"/>
      <c r="AO224" s="27"/>
      <c r="AP224" s="27"/>
      <c r="AQ224" s="27"/>
    </row>
    <row r="225" spans="1:43">
      <c r="A225" s="27"/>
      <c r="B225" s="27"/>
      <c r="C225" s="27"/>
      <c r="F225" s="27"/>
      <c r="G225" s="27"/>
      <c r="H225" s="27"/>
      <c r="K225" s="27"/>
      <c r="L225" s="27"/>
      <c r="M225" s="27"/>
      <c r="P225" s="27"/>
      <c r="Q225" s="27"/>
      <c r="R225" s="27"/>
      <c r="U225" s="27"/>
      <c r="V225" s="27"/>
      <c r="W225" s="27"/>
      <c r="Z225" s="27"/>
      <c r="AA225" s="27"/>
      <c r="AB225" s="27"/>
      <c r="AE225" s="27"/>
      <c r="AF225" s="27"/>
      <c r="AG225" s="27"/>
      <c r="AJ225" s="27"/>
      <c r="AK225" s="27"/>
      <c r="AL225" s="27"/>
      <c r="AO225" s="27"/>
      <c r="AP225" s="27"/>
      <c r="AQ225" s="27"/>
    </row>
    <row r="226" spans="1:43">
      <c r="A226" s="27"/>
      <c r="B226" s="27"/>
      <c r="C226" s="27"/>
      <c r="F226" s="27"/>
      <c r="G226" s="27"/>
      <c r="H226" s="27"/>
      <c r="K226" s="27"/>
      <c r="L226" s="27"/>
      <c r="M226" s="27"/>
      <c r="P226" s="27"/>
      <c r="Q226" s="27"/>
      <c r="R226" s="27"/>
      <c r="U226" s="27"/>
      <c r="V226" s="27"/>
      <c r="W226" s="27"/>
      <c r="Z226" s="27"/>
      <c r="AA226" s="27"/>
      <c r="AB226" s="27"/>
      <c r="AE226" s="27"/>
      <c r="AF226" s="27"/>
      <c r="AG226" s="27"/>
      <c r="AJ226" s="27"/>
      <c r="AK226" s="27"/>
      <c r="AL226" s="27"/>
      <c r="AO226" s="27"/>
      <c r="AP226" s="27"/>
      <c r="AQ226" s="27"/>
    </row>
    <row r="227" spans="1:43">
      <c r="A227" s="27"/>
      <c r="B227" s="27"/>
      <c r="C227" s="27"/>
      <c r="F227" s="27"/>
      <c r="G227" s="27"/>
      <c r="H227" s="27"/>
      <c r="K227" s="27"/>
      <c r="L227" s="27"/>
      <c r="M227" s="27"/>
      <c r="P227" s="27"/>
      <c r="Q227" s="27"/>
      <c r="R227" s="27"/>
      <c r="U227" s="27"/>
      <c r="V227" s="27"/>
      <c r="W227" s="27"/>
      <c r="Z227" s="27"/>
      <c r="AA227" s="27"/>
      <c r="AB227" s="27"/>
      <c r="AE227" s="27"/>
      <c r="AF227" s="27"/>
      <c r="AG227" s="27"/>
      <c r="AJ227" s="27"/>
      <c r="AK227" s="27"/>
      <c r="AL227" s="27"/>
      <c r="AO227" s="27"/>
      <c r="AP227" s="27"/>
      <c r="AQ227" s="27"/>
    </row>
    <row r="228" spans="1:43">
      <c r="A228" s="27"/>
      <c r="B228" s="27"/>
      <c r="C228" s="27"/>
      <c r="F228" s="27"/>
      <c r="G228" s="27"/>
      <c r="H228" s="27"/>
      <c r="K228" s="27"/>
      <c r="L228" s="27"/>
      <c r="M228" s="27"/>
      <c r="P228" s="27"/>
      <c r="Q228" s="27"/>
      <c r="R228" s="27"/>
      <c r="U228" s="27"/>
      <c r="V228" s="27"/>
      <c r="W228" s="27"/>
      <c r="Z228" s="27"/>
      <c r="AA228" s="27"/>
      <c r="AB228" s="27"/>
      <c r="AE228" s="27"/>
      <c r="AF228" s="27"/>
      <c r="AG228" s="27"/>
      <c r="AJ228" s="27"/>
      <c r="AK228" s="27"/>
      <c r="AL228" s="27"/>
      <c r="AO228" s="27"/>
      <c r="AP228" s="27"/>
      <c r="AQ228" s="27"/>
    </row>
    <row r="229" spans="1:43">
      <c r="A229" s="27"/>
      <c r="B229" s="27"/>
      <c r="C229" s="27"/>
      <c r="F229" s="27"/>
      <c r="G229" s="27"/>
      <c r="H229" s="27"/>
      <c r="K229" s="27"/>
      <c r="L229" s="27"/>
      <c r="M229" s="27"/>
      <c r="P229" s="27"/>
      <c r="Q229" s="27"/>
      <c r="R229" s="27"/>
      <c r="U229" s="27"/>
      <c r="V229" s="27"/>
      <c r="W229" s="27"/>
      <c r="Z229" s="27"/>
      <c r="AA229" s="27"/>
      <c r="AB229" s="27"/>
      <c r="AE229" s="27"/>
      <c r="AF229" s="27"/>
      <c r="AG229" s="27"/>
      <c r="AJ229" s="27"/>
      <c r="AK229" s="27"/>
      <c r="AL229" s="27"/>
      <c r="AO229" s="27"/>
      <c r="AP229" s="27"/>
      <c r="AQ229" s="27"/>
    </row>
    <row r="230" spans="1:43">
      <c r="A230" s="27"/>
      <c r="B230" s="27"/>
      <c r="C230" s="27"/>
      <c r="F230" s="27"/>
      <c r="G230" s="27"/>
      <c r="H230" s="27"/>
      <c r="K230" s="27"/>
      <c r="L230" s="27"/>
      <c r="M230" s="27"/>
      <c r="P230" s="27"/>
      <c r="Q230" s="27"/>
      <c r="R230" s="27"/>
      <c r="U230" s="27"/>
      <c r="V230" s="27"/>
      <c r="W230" s="27"/>
      <c r="Z230" s="27"/>
      <c r="AA230" s="27"/>
      <c r="AB230" s="27"/>
      <c r="AE230" s="27"/>
      <c r="AF230" s="27"/>
      <c r="AG230" s="27"/>
      <c r="AJ230" s="27"/>
      <c r="AK230" s="27"/>
      <c r="AL230" s="27"/>
      <c r="AO230" s="27"/>
      <c r="AP230" s="27"/>
      <c r="AQ230" s="27"/>
    </row>
    <row r="231" spans="1:43">
      <c r="A231" s="27"/>
      <c r="B231" s="27"/>
      <c r="C231" s="27"/>
      <c r="F231" s="27"/>
      <c r="G231" s="27"/>
      <c r="H231" s="27"/>
      <c r="K231" s="27"/>
      <c r="L231" s="27"/>
      <c r="M231" s="27"/>
      <c r="P231" s="27"/>
      <c r="Q231" s="27"/>
      <c r="R231" s="27"/>
      <c r="U231" s="27"/>
      <c r="V231" s="27"/>
      <c r="W231" s="27"/>
      <c r="Z231" s="27"/>
      <c r="AA231" s="27"/>
      <c r="AB231" s="27"/>
      <c r="AE231" s="27"/>
      <c r="AF231" s="27"/>
      <c r="AG231" s="27"/>
      <c r="AJ231" s="27"/>
      <c r="AK231" s="27"/>
      <c r="AL231" s="27"/>
      <c r="AO231" s="27"/>
      <c r="AP231" s="27"/>
      <c r="AQ231" s="27"/>
    </row>
    <row r="232" spans="1:43">
      <c r="A232" s="27"/>
      <c r="B232" s="27"/>
      <c r="C232" s="27"/>
      <c r="F232" s="27"/>
      <c r="G232" s="27"/>
      <c r="H232" s="27"/>
      <c r="K232" s="27"/>
      <c r="L232" s="27"/>
      <c r="M232" s="27"/>
      <c r="P232" s="27"/>
      <c r="Q232" s="27"/>
      <c r="R232" s="27"/>
      <c r="U232" s="27"/>
      <c r="V232" s="27"/>
      <c r="W232" s="27"/>
      <c r="Z232" s="27"/>
      <c r="AA232" s="27"/>
      <c r="AB232" s="27"/>
      <c r="AE232" s="27"/>
      <c r="AF232" s="27"/>
      <c r="AG232" s="27"/>
      <c r="AJ232" s="27"/>
      <c r="AK232" s="27"/>
      <c r="AL232" s="27"/>
      <c r="AO232" s="27"/>
      <c r="AP232" s="27"/>
      <c r="AQ232" s="27"/>
    </row>
    <row r="233" spans="1:43">
      <c r="A233" s="27"/>
      <c r="B233" s="27"/>
      <c r="C233" s="27"/>
      <c r="F233" s="27"/>
      <c r="G233" s="27"/>
      <c r="H233" s="27"/>
      <c r="K233" s="27"/>
      <c r="L233" s="27"/>
      <c r="M233" s="27"/>
      <c r="P233" s="27"/>
      <c r="Q233" s="27"/>
      <c r="R233" s="27"/>
      <c r="U233" s="27"/>
      <c r="V233" s="27"/>
      <c r="W233" s="27"/>
      <c r="Z233" s="27"/>
      <c r="AA233" s="27"/>
      <c r="AB233" s="27"/>
      <c r="AE233" s="27"/>
      <c r="AF233" s="27"/>
      <c r="AG233" s="27"/>
      <c r="AJ233" s="27"/>
      <c r="AK233" s="27"/>
      <c r="AL233" s="27"/>
      <c r="AO233" s="27"/>
      <c r="AP233" s="27"/>
      <c r="AQ233" s="27"/>
    </row>
    <row r="234" spans="1:43">
      <c r="A234" s="27"/>
      <c r="B234" s="27"/>
      <c r="C234" s="27"/>
      <c r="F234" s="27"/>
      <c r="G234" s="27"/>
      <c r="H234" s="27"/>
      <c r="K234" s="27"/>
      <c r="L234" s="27"/>
      <c r="M234" s="27"/>
      <c r="P234" s="27"/>
      <c r="Q234" s="27"/>
      <c r="R234" s="27"/>
      <c r="U234" s="27"/>
      <c r="V234" s="27"/>
      <c r="W234" s="27"/>
      <c r="Z234" s="27"/>
      <c r="AA234" s="27"/>
      <c r="AB234" s="27"/>
      <c r="AE234" s="27"/>
      <c r="AF234" s="27"/>
      <c r="AG234" s="27"/>
      <c r="AJ234" s="27"/>
      <c r="AK234" s="27"/>
      <c r="AL234" s="27"/>
      <c r="AO234" s="27"/>
      <c r="AP234" s="27"/>
      <c r="AQ234" s="27"/>
    </row>
    <row r="235" spans="1:43">
      <c r="A235" s="27"/>
      <c r="B235" s="27"/>
      <c r="C235" s="27"/>
      <c r="F235" s="27"/>
      <c r="G235" s="27"/>
      <c r="H235" s="27"/>
      <c r="K235" s="27"/>
      <c r="L235" s="27"/>
      <c r="M235" s="27"/>
      <c r="P235" s="27"/>
      <c r="Q235" s="27"/>
      <c r="R235" s="27"/>
      <c r="U235" s="27"/>
      <c r="V235" s="27"/>
      <c r="W235" s="27"/>
      <c r="Z235" s="27"/>
      <c r="AA235" s="27"/>
      <c r="AB235" s="27"/>
      <c r="AE235" s="27"/>
      <c r="AF235" s="27"/>
      <c r="AG235" s="27"/>
      <c r="AJ235" s="27"/>
      <c r="AK235" s="27"/>
      <c r="AL235" s="27"/>
      <c r="AO235" s="27"/>
      <c r="AP235" s="27"/>
      <c r="AQ235" s="27"/>
    </row>
    <row r="236" spans="1:43">
      <c r="A236" s="27"/>
      <c r="B236" s="27"/>
      <c r="C236" s="27"/>
      <c r="F236" s="27"/>
      <c r="G236" s="27"/>
      <c r="H236" s="27"/>
      <c r="K236" s="27"/>
      <c r="L236" s="27"/>
      <c r="M236" s="27"/>
      <c r="P236" s="27"/>
      <c r="Q236" s="27"/>
      <c r="R236" s="27"/>
      <c r="U236" s="27"/>
      <c r="V236" s="27"/>
      <c r="W236" s="27"/>
      <c r="Z236" s="27"/>
      <c r="AA236" s="27"/>
      <c r="AB236" s="27"/>
      <c r="AE236" s="27"/>
      <c r="AF236" s="27"/>
      <c r="AG236" s="27"/>
      <c r="AJ236" s="27"/>
      <c r="AK236" s="27"/>
      <c r="AL236" s="27"/>
      <c r="AO236" s="27"/>
      <c r="AP236" s="27"/>
      <c r="AQ236" s="27"/>
    </row>
    <row r="237" spans="1:43">
      <c r="A237" s="27"/>
      <c r="B237" s="27"/>
      <c r="C237" s="27"/>
      <c r="F237" s="27"/>
      <c r="G237" s="27"/>
      <c r="H237" s="27"/>
      <c r="K237" s="27"/>
      <c r="L237" s="27"/>
      <c r="M237" s="27"/>
      <c r="P237" s="27"/>
      <c r="Q237" s="27"/>
      <c r="R237" s="27"/>
      <c r="U237" s="27"/>
      <c r="V237" s="27"/>
      <c r="W237" s="27"/>
      <c r="Z237" s="27"/>
      <c r="AA237" s="27"/>
      <c r="AB237" s="27"/>
      <c r="AE237" s="27"/>
      <c r="AF237" s="27"/>
      <c r="AG237" s="27"/>
      <c r="AJ237" s="27"/>
      <c r="AK237" s="27"/>
      <c r="AL237" s="27"/>
      <c r="AO237" s="27"/>
      <c r="AP237" s="27"/>
      <c r="AQ237" s="27"/>
    </row>
    <row r="238" spans="1:43">
      <c r="A238" s="27"/>
      <c r="B238" s="27"/>
      <c r="C238" s="27"/>
      <c r="F238" s="27"/>
      <c r="G238" s="27"/>
      <c r="H238" s="27"/>
      <c r="K238" s="27"/>
      <c r="L238" s="27"/>
      <c r="M238" s="27"/>
      <c r="P238" s="27"/>
      <c r="Q238" s="27"/>
      <c r="R238" s="27"/>
      <c r="U238" s="27"/>
      <c r="V238" s="27"/>
      <c r="W238" s="27"/>
      <c r="Z238" s="27"/>
      <c r="AA238" s="27"/>
      <c r="AB238" s="27"/>
      <c r="AE238" s="27"/>
      <c r="AF238" s="27"/>
      <c r="AG238" s="27"/>
      <c r="AJ238" s="27"/>
      <c r="AK238" s="27"/>
      <c r="AL238" s="27"/>
      <c r="AO238" s="27"/>
      <c r="AP238" s="27"/>
      <c r="AQ238" s="27"/>
    </row>
    <row r="239" spans="1:43">
      <c r="A239" s="27"/>
      <c r="B239" s="27"/>
      <c r="C239" s="27"/>
      <c r="F239" s="27"/>
      <c r="G239" s="27"/>
      <c r="H239" s="27"/>
      <c r="K239" s="27"/>
      <c r="L239" s="27"/>
      <c r="M239" s="27"/>
      <c r="P239" s="27"/>
      <c r="Q239" s="27"/>
      <c r="R239" s="27"/>
      <c r="U239" s="27"/>
      <c r="V239" s="27"/>
      <c r="W239" s="27"/>
      <c r="Z239" s="27"/>
      <c r="AA239" s="27"/>
      <c r="AB239" s="27"/>
      <c r="AE239" s="27"/>
      <c r="AF239" s="27"/>
      <c r="AG239" s="27"/>
      <c r="AJ239" s="27"/>
      <c r="AK239" s="27"/>
      <c r="AL239" s="27"/>
      <c r="AO239" s="27"/>
      <c r="AP239" s="27"/>
      <c r="AQ239" s="27"/>
    </row>
    <row r="240" spans="1:43">
      <c r="A240" s="27"/>
      <c r="B240" s="27"/>
      <c r="C240" s="27"/>
      <c r="F240" s="27"/>
      <c r="G240" s="27"/>
      <c r="H240" s="27"/>
      <c r="K240" s="27"/>
      <c r="L240" s="27"/>
      <c r="M240" s="27"/>
      <c r="P240" s="27"/>
      <c r="Q240" s="27"/>
      <c r="R240" s="27"/>
      <c r="U240" s="27"/>
      <c r="V240" s="27"/>
      <c r="W240" s="27"/>
      <c r="Z240" s="27"/>
      <c r="AA240" s="27"/>
      <c r="AB240" s="27"/>
      <c r="AE240" s="27"/>
      <c r="AF240" s="27"/>
      <c r="AG240" s="27"/>
      <c r="AJ240" s="27"/>
      <c r="AK240" s="27"/>
      <c r="AL240" s="27"/>
      <c r="AO240" s="27"/>
      <c r="AP240" s="27"/>
      <c r="AQ240" s="27"/>
    </row>
    <row r="241" spans="1:43">
      <c r="A241" s="27"/>
      <c r="B241" s="27"/>
      <c r="C241" s="27"/>
      <c r="F241" s="27"/>
      <c r="G241" s="27"/>
      <c r="H241" s="27"/>
      <c r="K241" s="27"/>
      <c r="L241" s="27"/>
      <c r="M241" s="27"/>
      <c r="P241" s="27"/>
      <c r="Q241" s="27"/>
      <c r="R241" s="27"/>
      <c r="U241" s="27"/>
      <c r="V241" s="27"/>
      <c r="W241" s="27"/>
      <c r="Z241" s="27"/>
      <c r="AA241" s="27"/>
      <c r="AB241" s="27"/>
      <c r="AE241" s="27"/>
      <c r="AF241" s="27"/>
      <c r="AG241" s="27"/>
      <c r="AJ241" s="27"/>
      <c r="AK241" s="27"/>
      <c r="AL241" s="27"/>
      <c r="AO241" s="27"/>
      <c r="AP241" s="27"/>
      <c r="AQ241" s="27"/>
    </row>
    <row r="242" spans="1:43">
      <c r="A242" s="27"/>
      <c r="B242" s="27"/>
      <c r="C242" s="27"/>
      <c r="F242" s="27"/>
      <c r="G242" s="27"/>
      <c r="H242" s="27"/>
      <c r="K242" s="27"/>
      <c r="L242" s="27"/>
      <c r="M242" s="27"/>
      <c r="P242" s="27"/>
      <c r="Q242" s="27"/>
      <c r="R242" s="27"/>
      <c r="U242" s="27"/>
      <c r="V242" s="27"/>
      <c r="W242" s="27"/>
      <c r="Z242" s="27"/>
      <c r="AA242" s="27"/>
      <c r="AB242" s="27"/>
      <c r="AE242" s="27"/>
      <c r="AF242" s="27"/>
      <c r="AG242" s="27"/>
      <c r="AJ242" s="27"/>
      <c r="AK242" s="27"/>
      <c r="AL242" s="27"/>
      <c r="AO242" s="27"/>
      <c r="AP242" s="27"/>
      <c r="AQ242" s="27"/>
    </row>
    <row r="243" spans="1:43">
      <c r="A243" s="27"/>
      <c r="B243" s="27"/>
      <c r="C243" s="27"/>
      <c r="F243" s="27"/>
      <c r="G243" s="27"/>
      <c r="H243" s="27"/>
      <c r="K243" s="27"/>
      <c r="L243" s="27"/>
      <c r="M243" s="27"/>
      <c r="P243" s="27"/>
      <c r="Q243" s="27"/>
      <c r="R243" s="27"/>
      <c r="U243" s="27"/>
      <c r="V243" s="27"/>
      <c r="W243" s="27"/>
      <c r="Z243" s="27"/>
      <c r="AA243" s="27"/>
      <c r="AB243" s="27"/>
      <c r="AE243" s="27"/>
      <c r="AF243" s="27"/>
      <c r="AG243" s="27"/>
      <c r="AJ243" s="27"/>
      <c r="AK243" s="27"/>
      <c r="AL243" s="27"/>
      <c r="AO243" s="27"/>
      <c r="AP243" s="27"/>
      <c r="AQ243" s="27"/>
    </row>
    <row r="244" spans="1:43">
      <c r="A244" s="27"/>
      <c r="B244" s="27"/>
      <c r="C244" s="27"/>
      <c r="F244" s="27"/>
      <c r="G244" s="27"/>
      <c r="H244" s="27"/>
      <c r="K244" s="27"/>
      <c r="L244" s="27"/>
      <c r="M244" s="27"/>
      <c r="P244" s="27"/>
      <c r="Q244" s="27"/>
      <c r="R244" s="27"/>
      <c r="U244" s="27"/>
      <c r="V244" s="27"/>
      <c r="W244" s="27"/>
      <c r="Z244" s="27"/>
      <c r="AA244" s="27"/>
      <c r="AB244" s="27"/>
      <c r="AE244" s="27"/>
      <c r="AF244" s="27"/>
      <c r="AG244" s="27"/>
      <c r="AJ244" s="27"/>
      <c r="AK244" s="27"/>
      <c r="AL244" s="27"/>
      <c r="AO244" s="27"/>
      <c r="AP244" s="27"/>
      <c r="AQ244" s="27"/>
    </row>
    <row r="245" spans="1:43">
      <c r="A245" s="27"/>
      <c r="B245" s="27"/>
      <c r="C245" s="27"/>
      <c r="F245" s="27"/>
      <c r="G245" s="27"/>
      <c r="H245" s="27"/>
      <c r="K245" s="27"/>
      <c r="L245" s="27"/>
      <c r="M245" s="27"/>
      <c r="P245" s="27"/>
      <c r="Q245" s="27"/>
      <c r="R245" s="27"/>
      <c r="U245" s="27"/>
      <c r="V245" s="27"/>
      <c r="W245" s="27"/>
      <c r="Z245" s="27"/>
      <c r="AA245" s="27"/>
      <c r="AB245" s="27"/>
      <c r="AE245" s="27"/>
      <c r="AF245" s="27"/>
      <c r="AG245" s="27"/>
      <c r="AJ245" s="27"/>
      <c r="AK245" s="27"/>
      <c r="AL245" s="27"/>
      <c r="AO245" s="27"/>
      <c r="AP245" s="27"/>
      <c r="AQ245" s="27"/>
    </row>
    <row r="246" spans="1:43">
      <c r="A246" s="27"/>
      <c r="B246" s="27"/>
      <c r="C246" s="27"/>
      <c r="F246" s="27"/>
      <c r="G246" s="27"/>
      <c r="H246" s="27"/>
      <c r="K246" s="27"/>
      <c r="L246" s="27"/>
      <c r="M246" s="27"/>
      <c r="P246" s="27"/>
      <c r="Q246" s="27"/>
      <c r="R246" s="27"/>
      <c r="U246" s="27"/>
      <c r="V246" s="27"/>
      <c r="W246" s="27"/>
      <c r="Z246" s="27"/>
      <c r="AA246" s="27"/>
      <c r="AB246" s="27"/>
      <c r="AE246" s="27"/>
      <c r="AF246" s="27"/>
      <c r="AG246" s="27"/>
      <c r="AJ246" s="27"/>
      <c r="AK246" s="27"/>
      <c r="AL246" s="27"/>
      <c r="AO246" s="27"/>
      <c r="AP246" s="27"/>
      <c r="AQ246" s="27"/>
    </row>
    <row r="247" spans="1:43">
      <c r="A247" s="27"/>
      <c r="B247" s="27"/>
      <c r="C247" s="27"/>
      <c r="F247" s="27"/>
      <c r="G247" s="27"/>
      <c r="H247" s="27"/>
      <c r="K247" s="27"/>
      <c r="L247" s="27"/>
      <c r="M247" s="27"/>
      <c r="P247" s="27"/>
      <c r="Q247" s="27"/>
      <c r="R247" s="27"/>
      <c r="U247" s="27"/>
      <c r="V247" s="27"/>
      <c r="W247" s="27"/>
      <c r="Z247" s="27"/>
      <c r="AA247" s="27"/>
      <c r="AB247" s="27"/>
      <c r="AE247" s="27"/>
      <c r="AF247" s="27"/>
      <c r="AG247" s="27"/>
      <c r="AJ247" s="27"/>
      <c r="AK247" s="27"/>
      <c r="AL247" s="27"/>
      <c r="AO247" s="27"/>
      <c r="AP247" s="27"/>
      <c r="AQ247" s="27"/>
    </row>
    <row r="248" spans="1:43">
      <c r="A248" s="27"/>
      <c r="B248" s="27"/>
      <c r="C248" s="27"/>
      <c r="F248" s="27"/>
      <c r="G248" s="27"/>
      <c r="H248" s="27"/>
      <c r="K248" s="27"/>
      <c r="L248" s="27"/>
      <c r="M248" s="27"/>
      <c r="P248" s="27"/>
      <c r="Q248" s="27"/>
      <c r="R248" s="27"/>
      <c r="U248" s="27"/>
      <c r="V248" s="27"/>
      <c r="W248" s="27"/>
      <c r="Z248" s="27"/>
      <c r="AA248" s="27"/>
      <c r="AB248" s="27"/>
      <c r="AE248" s="27"/>
      <c r="AF248" s="27"/>
      <c r="AG248" s="27"/>
      <c r="AJ248" s="27"/>
      <c r="AK248" s="27"/>
      <c r="AL248" s="27"/>
      <c r="AO248" s="27"/>
      <c r="AP248" s="27"/>
      <c r="AQ248" s="27"/>
    </row>
    <row r="249" spans="1:43">
      <c r="A249" s="27"/>
      <c r="B249" s="27"/>
      <c r="C249" s="27"/>
      <c r="F249" s="27"/>
      <c r="G249" s="27"/>
      <c r="H249" s="27"/>
      <c r="K249" s="27"/>
      <c r="L249" s="27"/>
      <c r="M249" s="27"/>
      <c r="P249" s="27"/>
      <c r="Q249" s="27"/>
      <c r="R249" s="27"/>
      <c r="U249" s="27"/>
      <c r="V249" s="27"/>
      <c r="W249" s="27"/>
      <c r="Z249" s="27"/>
      <c r="AA249" s="27"/>
      <c r="AB249" s="27"/>
      <c r="AE249" s="27"/>
      <c r="AF249" s="27"/>
      <c r="AG249" s="27"/>
      <c r="AJ249" s="27"/>
      <c r="AK249" s="27"/>
      <c r="AL249" s="27"/>
      <c r="AO249" s="27"/>
      <c r="AP249" s="27"/>
      <c r="AQ249" s="27"/>
    </row>
    <row r="250" spans="1:43">
      <c r="A250" s="27"/>
      <c r="B250" s="27"/>
      <c r="C250" s="27"/>
      <c r="F250" s="27"/>
      <c r="G250" s="27"/>
      <c r="H250" s="27"/>
      <c r="K250" s="27"/>
      <c r="L250" s="27"/>
      <c r="M250" s="27"/>
      <c r="P250" s="27"/>
      <c r="Q250" s="27"/>
      <c r="R250" s="27"/>
      <c r="U250" s="27"/>
      <c r="V250" s="27"/>
      <c r="W250" s="27"/>
      <c r="Z250" s="27"/>
      <c r="AA250" s="27"/>
      <c r="AB250" s="27"/>
      <c r="AE250" s="27"/>
      <c r="AF250" s="27"/>
      <c r="AG250" s="27"/>
      <c r="AJ250" s="27"/>
      <c r="AK250" s="27"/>
      <c r="AL250" s="27"/>
      <c r="AO250" s="27"/>
      <c r="AP250" s="27"/>
      <c r="AQ250" s="27"/>
    </row>
    <row r="251" spans="1:43">
      <c r="A251" s="27"/>
      <c r="B251" s="27"/>
      <c r="C251" s="27"/>
      <c r="F251" s="27"/>
      <c r="G251" s="27"/>
      <c r="H251" s="27"/>
      <c r="K251" s="27"/>
      <c r="L251" s="27"/>
      <c r="M251" s="27"/>
      <c r="P251" s="27"/>
      <c r="Q251" s="27"/>
      <c r="R251" s="27"/>
      <c r="U251" s="27"/>
      <c r="V251" s="27"/>
      <c r="W251" s="27"/>
      <c r="Z251" s="27"/>
      <c r="AA251" s="27"/>
      <c r="AB251" s="27"/>
      <c r="AE251" s="27"/>
      <c r="AF251" s="27"/>
      <c r="AG251" s="27"/>
      <c r="AJ251" s="27"/>
      <c r="AK251" s="27"/>
      <c r="AL251" s="27"/>
      <c r="AO251" s="27"/>
      <c r="AP251" s="27"/>
      <c r="AQ251" s="27"/>
    </row>
    <row r="252" spans="1:43">
      <c r="A252" s="27"/>
      <c r="B252" s="27"/>
      <c r="C252" s="27"/>
      <c r="F252" s="27"/>
      <c r="G252" s="27"/>
      <c r="H252" s="27"/>
      <c r="K252" s="27"/>
      <c r="L252" s="27"/>
      <c r="M252" s="27"/>
      <c r="P252" s="27"/>
      <c r="Q252" s="27"/>
      <c r="R252" s="27"/>
      <c r="U252" s="27"/>
      <c r="V252" s="27"/>
      <c r="W252" s="27"/>
      <c r="Z252" s="27"/>
      <c r="AA252" s="27"/>
      <c r="AB252" s="27"/>
      <c r="AE252" s="27"/>
      <c r="AF252" s="27"/>
      <c r="AG252" s="27"/>
      <c r="AJ252" s="27"/>
      <c r="AK252" s="27"/>
      <c r="AL252" s="27"/>
      <c r="AO252" s="27"/>
      <c r="AP252" s="27"/>
      <c r="AQ252" s="27"/>
    </row>
    <row r="253" spans="1:43">
      <c r="A253" s="27"/>
      <c r="B253" s="27"/>
      <c r="C253" s="27"/>
      <c r="F253" s="27"/>
      <c r="G253" s="27"/>
      <c r="H253" s="27"/>
      <c r="K253" s="27"/>
      <c r="L253" s="27"/>
      <c r="M253" s="27"/>
      <c r="P253" s="27"/>
      <c r="Q253" s="27"/>
      <c r="R253" s="27"/>
      <c r="U253" s="27"/>
      <c r="V253" s="27"/>
      <c r="W253" s="27"/>
      <c r="Z253" s="27"/>
      <c r="AA253" s="27"/>
      <c r="AB253" s="27"/>
      <c r="AE253" s="27"/>
      <c r="AF253" s="27"/>
      <c r="AG253" s="27"/>
      <c r="AJ253" s="27"/>
      <c r="AK253" s="27"/>
      <c r="AL253" s="27"/>
      <c r="AO253" s="27"/>
      <c r="AP253" s="27"/>
      <c r="AQ253" s="27"/>
    </row>
    <row r="254" spans="1:43">
      <c r="A254" s="27"/>
      <c r="B254" s="27"/>
      <c r="C254" s="27"/>
      <c r="F254" s="27"/>
      <c r="G254" s="27"/>
      <c r="H254" s="27"/>
      <c r="K254" s="27"/>
      <c r="L254" s="27"/>
      <c r="M254" s="27"/>
      <c r="P254" s="27"/>
      <c r="Q254" s="27"/>
      <c r="R254" s="27"/>
      <c r="U254" s="27"/>
      <c r="V254" s="27"/>
      <c r="W254" s="27"/>
      <c r="Z254" s="27"/>
      <c r="AA254" s="27"/>
      <c r="AB254" s="27"/>
      <c r="AE254" s="27"/>
      <c r="AF254" s="27"/>
      <c r="AG254" s="27"/>
      <c r="AJ254" s="27"/>
      <c r="AK254" s="27"/>
      <c r="AL254" s="27"/>
      <c r="AO254" s="27"/>
      <c r="AP254" s="27"/>
      <c r="AQ254" s="27"/>
    </row>
    <row r="255" spans="1:43">
      <c r="A255" s="27"/>
      <c r="B255" s="27"/>
      <c r="C255" s="27"/>
      <c r="F255" s="27"/>
      <c r="G255" s="27"/>
      <c r="H255" s="27"/>
      <c r="K255" s="27"/>
      <c r="L255" s="27"/>
      <c r="M255" s="27"/>
      <c r="P255" s="27"/>
      <c r="Q255" s="27"/>
      <c r="R255" s="27"/>
      <c r="U255" s="27"/>
      <c r="V255" s="27"/>
      <c r="W255" s="27"/>
      <c r="Z255" s="27"/>
      <c r="AA255" s="27"/>
      <c r="AB255" s="27"/>
      <c r="AE255" s="27"/>
      <c r="AF255" s="27"/>
      <c r="AG255" s="27"/>
      <c r="AJ255" s="27"/>
      <c r="AK255" s="27"/>
      <c r="AL255" s="27"/>
      <c r="AO255" s="27"/>
      <c r="AP255" s="27"/>
      <c r="AQ255" s="27"/>
    </row>
    <row r="256" spans="1:43">
      <c r="A256" s="27"/>
      <c r="B256" s="27"/>
      <c r="C256" s="27"/>
      <c r="F256" s="27"/>
      <c r="G256" s="27"/>
      <c r="H256" s="27"/>
      <c r="K256" s="27"/>
      <c r="L256" s="27"/>
      <c r="M256" s="27"/>
      <c r="P256" s="27"/>
      <c r="Q256" s="27"/>
      <c r="R256" s="27"/>
      <c r="U256" s="27"/>
      <c r="V256" s="27"/>
      <c r="W256" s="27"/>
      <c r="Z256" s="27"/>
      <c r="AA256" s="27"/>
      <c r="AB256" s="27"/>
      <c r="AE256" s="27"/>
      <c r="AF256" s="27"/>
      <c r="AG256" s="27"/>
      <c r="AJ256" s="27"/>
      <c r="AK256" s="27"/>
      <c r="AL256" s="27"/>
      <c r="AO256" s="27"/>
      <c r="AP256" s="27"/>
      <c r="AQ256" s="27"/>
    </row>
    <row r="257" spans="1:43">
      <c r="A257" s="27"/>
      <c r="B257" s="27"/>
      <c r="C257" s="27"/>
      <c r="F257" s="27"/>
      <c r="G257" s="27"/>
      <c r="H257" s="27"/>
      <c r="K257" s="27"/>
      <c r="L257" s="27"/>
      <c r="M257" s="27"/>
      <c r="P257" s="27"/>
      <c r="Q257" s="27"/>
      <c r="R257" s="27"/>
      <c r="U257" s="27"/>
      <c r="V257" s="27"/>
      <c r="W257" s="27"/>
      <c r="Z257" s="27"/>
      <c r="AA257" s="27"/>
      <c r="AB257" s="27"/>
      <c r="AE257" s="27"/>
      <c r="AF257" s="27"/>
      <c r="AG257" s="27"/>
      <c r="AJ257" s="27"/>
      <c r="AK257" s="27"/>
      <c r="AL257" s="27"/>
      <c r="AO257" s="27"/>
      <c r="AP257" s="27"/>
      <c r="AQ257" s="27"/>
    </row>
    <row r="258" spans="1:43">
      <c r="A258" s="27"/>
      <c r="B258" s="27"/>
      <c r="C258" s="27"/>
      <c r="F258" s="27"/>
      <c r="G258" s="27"/>
      <c r="H258" s="27"/>
      <c r="K258" s="27"/>
      <c r="L258" s="27"/>
      <c r="M258" s="27"/>
      <c r="P258" s="27"/>
      <c r="Q258" s="27"/>
      <c r="R258" s="27"/>
      <c r="U258" s="27"/>
      <c r="V258" s="27"/>
      <c r="W258" s="27"/>
      <c r="Z258" s="27"/>
      <c r="AA258" s="27"/>
      <c r="AB258" s="27"/>
      <c r="AE258" s="27"/>
      <c r="AF258" s="27"/>
      <c r="AG258" s="27"/>
      <c r="AJ258" s="27"/>
      <c r="AK258" s="27"/>
      <c r="AL258" s="27"/>
      <c r="AO258" s="27"/>
      <c r="AP258" s="27"/>
      <c r="AQ258" s="27"/>
    </row>
    <row r="259" spans="1:43">
      <c r="A259" s="27"/>
      <c r="B259" s="27"/>
      <c r="C259" s="27"/>
      <c r="F259" s="27"/>
      <c r="G259" s="27"/>
      <c r="H259" s="27"/>
      <c r="K259" s="27"/>
      <c r="L259" s="27"/>
      <c r="M259" s="27"/>
      <c r="P259" s="27"/>
      <c r="Q259" s="27"/>
      <c r="R259" s="27"/>
      <c r="U259" s="27"/>
      <c r="V259" s="27"/>
      <c r="W259" s="27"/>
      <c r="Z259" s="27"/>
      <c r="AA259" s="27"/>
      <c r="AB259" s="27"/>
      <c r="AE259" s="27"/>
      <c r="AF259" s="27"/>
      <c r="AG259" s="27"/>
      <c r="AJ259" s="27"/>
      <c r="AK259" s="27"/>
      <c r="AL259" s="27"/>
      <c r="AO259" s="27"/>
      <c r="AP259" s="27"/>
      <c r="AQ259" s="27"/>
    </row>
    <row r="260" spans="1:43">
      <c r="A260" s="27"/>
      <c r="B260" s="27"/>
      <c r="C260" s="27"/>
      <c r="F260" s="27"/>
      <c r="G260" s="27"/>
      <c r="H260" s="27"/>
      <c r="K260" s="27"/>
      <c r="L260" s="27"/>
      <c r="M260" s="27"/>
      <c r="P260" s="27"/>
      <c r="Q260" s="27"/>
      <c r="R260" s="27"/>
      <c r="U260" s="27"/>
      <c r="V260" s="27"/>
      <c r="W260" s="27"/>
      <c r="Z260" s="27"/>
      <c r="AA260" s="27"/>
      <c r="AB260" s="27"/>
      <c r="AE260" s="27"/>
      <c r="AF260" s="27"/>
      <c r="AG260" s="27"/>
      <c r="AJ260" s="27"/>
      <c r="AK260" s="27"/>
      <c r="AL260" s="27"/>
      <c r="AO260" s="27"/>
      <c r="AP260" s="27"/>
      <c r="AQ260" s="27"/>
    </row>
    <row r="261" spans="1:43">
      <c r="A261" s="27"/>
      <c r="B261" s="27"/>
      <c r="C261" s="27"/>
      <c r="F261" s="27"/>
      <c r="G261" s="27"/>
      <c r="H261" s="27"/>
      <c r="K261" s="27"/>
      <c r="L261" s="27"/>
      <c r="M261" s="27"/>
      <c r="P261" s="27"/>
      <c r="Q261" s="27"/>
      <c r="R261" s="27"/>
      <c r="U261" s="27"/>
      <c r="V261" s="27"/>
      <c r="W261" s="27"/>
      <c r="Z261" s="27"/>
      <c r="AA261" s="27"/>
      <c r="AB261" s="27"/>
      <c r="AE261" s="27"/>
      <c r="AF261" s="27"/>
      <c r="AG261" s="27"/>
      <c r="AJ261" s="27"/>
      <c r="AK261" s="27"/>
      <c r="AL261" s="27"/>
      <c r="AO261" s="27"/>
      <c r="AP261" s="27"/>
      <c r="AQ261" s="27"/>
    </row>
    <row r="262" spans="1:43">
      <c r="A262" s="27"/>
      <c r="B262" s="27"/>
      <c r="C262" s="27"/>
      <c r="F262" s="27"/>
      <c r="G262" s="27"/>
      <c r="H262" s="27"/>
      <c r="K262" s="27"/>
      <c r="L262" s="27"/>
      <c r="M262" s="27"/>
      <c r="P262" s="27"/>
      <c r="Q262" s="27"/>
      <c r="R262" s="27"/>
      <c r="U262" s="27"/>
      <c r="V262" s="27"/>
      <c r="W262" s="27"/>
      <c r="Z262" s="27"/>
      <c r="AA262" s="27"/>
      <c r="AB262" s="27"/>
      <c r="AE262" s="27"/>
      <c r="AF262" s="27"/>
      <c r="AG262" s="27"/>
      <c r="AJ262" s="27"/>
      <c r="AK262" s="27"/>
      <c r="AL262" s="27"/>
      <c r="AO262" s="27"/>
      <c r="AP262" s="27"/>
      <c r="AQ262" s="27"/>
    </row>
    <row r="263" spans="1:43">
      <c r="A263" s="27"/>
      <c r="B263" s="27"/>
      <c r="C263" s="27"/>
      <c r="F263" s="27"/>
      <c r="G263" s="27"/>
      <c r="H263" s="27"/>
      <c r="K263" s="27"/>
      <c r="L263" s="27"/>
      <c r="M263" s="27"/>
      <c r="P263" s="27"/>
      <c r="Q263" s="27"/>
      <c r="R263" s="27"/>
      <c r="U263" s="27"/>
      <c r="V263" s="27"/>
      <c r="W263" s="27"/>
      <c r="Z263" s="27"/>
      <c r="AA263" s="27"/>
      <c r="AB263" s="27"/>
      <c r="AE263" s="27"/>
      <c r="AF263" s="27"/>
      <c r="AG263" s="27"/>
      <c r="AJ263" s="27"/>
      <c r="AK263" s="27"/>
      <c r="AL263" s="27"/>
      <c r="AO263" s="27"/>
      <c r="AP263" s="27"/>
      <c r="AQ263" s="27"/>
    </row>
    <row r="264" spans="1:43">
      <c r="A264" s="27"/>
      <c r="B264" s="27"/>
      <c r="C264" s="27"/>
      <c r="F264" s="27"/>
      <c r="G264" s="27"/>
      <c r="H264" s="27"/>
      <c r="K264" s="27"/>
      <c r="L264" s="27"/>
      <c r="M264" s="27"/>
      <c r="P264" s="27"/>
      <c r="Q264" s="27"/>
      <c r="R264" s="27"/>
      <c r="U264" s="27"/>
      <c r="V264" s="27"/>
      <c r="W264" s="27"/>
      <c r="Z264" s="27"/>
      <c r="AA264" s="27"/>
      <c r="AB264" s="27"/>
      <c r="AE264" s="27"/>
      <c r="AF264" s="27"/>
      <c r="AG264" s="27"/>
      <c r="AJ264" s="27"/>
      <c r="AK264" s="27"/>
      <c r="AL264" s="27"/>
      <c r="AO264" s="27"/>
      <c r="AP264" s="27"/>
      <c r="AQ264" s="27"/>
    </row>
    <row r="265" spans="1:43">
      <c r="A265" s="27"/>
      <c r="B265" s="27"/>
      <c r="C265" s="27"/>
      <c r="F265" s="27"/>
      <c r="G265" s="27"/>
      <c r="H265" s="27"/>
      <c r="K265" s="27"/>
      <c r="L265" s="27"/>
      <c r="M265" s="27"/>
      <c r="P265" s="27"/>
      <c r="Q265" s="27"/>
      <c r="R265" s="27"/>
      <c r="U265" s="27"/>
      <c r="V265" s="27"/>
      <c r="W265" s="27"/>
      <c r="Z265" s="27"/>
      <c r="AA265" s="27"/>
      <c r="AB265" s="27"/>
      <c r="AE265" s="27"/>
      <c r="AF265" s="27"/>
      <c r="AG265" s="27"/>
      <c r="AJ265" s="27"/>
      <c r="AK265" s="27"/>
      <c r="AL265" s="27"/>
      <c r="AO265" s="27"/>
      <c r="AP265" s="27"/>
      <c r="AQ265" s="27"/>
    </row>
    <row r="266" spans="1:43">
      <c r="A266" s="27"/>
      <c r="B266" s="27"/>
      <c r="C266" s="27"/>
      <c r="F266" s="27"/>
      <c r="G266" s="27"/>
      <c r="H266" s="27"/>
      <c r="K266" s="27"/>
      <c r="L266" s="27"/>
      <c r="M266" s="27"/>
      <c r="P266" s="27"/>
      <c r="Q266" s="27"/>
      <c r="R266" s="27"/>
      <c r="U266" s="27"/>
      <c r="V266" s="27"/>
      <c r="W266" s="27"/>
      <c r="Z266" s="27"/>
      <c r="AA266" s="27"/>
      <c r="AB266" s="27"/>
      <c r="AE266" s="27"/>
      <c r="AF266" s="27"/>
      <c r="AG266" s="27"/>
      <c r="AJ266" s="27"/>
      <c r="AK266" s="27"/>
      <c r="AL266" s="27"/>
      <c r="AO266" s="27"/>
      <c r="AP266" s="27"/>
      <c r="AQ266" s="27"/>
    </row>
    <row r="267" spans="1:43">
      <c r="A267" s="27"/>
      <c r="B267" s="27"/>
      <c r="C267" s="27"/>
      <c r="F267" s="27"/>
      <c r="G267" s="27"/>
      <c r="H267" s="27"/>
      <c r="K267" s="27"/>
      <c r="L267" s="27"/>
      <c r="M267" s="27"/>
      <c r="P267" s="27"/>
      <c r="Q267" s="27"/>
      <c r="R267" s="27"/>
      <c r="U267" s="27"/>
      <c r="V267" s="27"/>
      <c r="W267" s="27"/>
      <c r="Z267" s="27"/>
      <c r="AA267" s="27"/>
      <c r="AB267" s="27"/>
      <c r="AE267" s="27"/>
      <c r="AF267" s="27"/>
      <c r="AG267" s="27"/>
      <c r="AJ267" s="27"/>
      <c r="AK267" s="27"/>
      <c r="AL267" s="27"/>
      <c r="AO267" s="27"/>
      <c r="AP267" s="27"/>
      <c r="AQ267" s="27"/>
    </row>
    <row r="268" spans="1:43">
      <c r="A268" s="27"/>
      <c r="B268" s="27"/>
      <c r="C268" s="27"/>
      <c r="F268" s="27"/>
      <c r="G268" s="27"/>
      <c r="H268" s="27"/>
      <c r="K268" s="27"/>
      <c r="L268" s="27"/>
      <c r="M268" s="27"/>
      <c r="P268" s="27"/>
      <c r="Q268" s="27"/>
      <c r="R268" s="27"/>
      <c r="U268" s="27"/>
      <c r="V268" s="27"/>
      <c r="W268" s="27"/>
      <c r="Z268" s="27"/>
      <c r="AA268" s="27"/>
      <c r="AB268" s="27"/>
      <c r="AE268" s="27"/>
      <c r="AF268" s="27"/>
      <c r="AG268" s="27"/>
      <c r="AJ268" s="27"/>
      <c r="AK268" s="27"/>
      <c r="AL268" s="27"/>
      <c r="AO268" s="27"/>
      <c r="AP268" s="27"/>
      <c r="AQ268" s="27"/>
    </row>
    <row r="269" spans="1:43">
      <c r="A269" s="27"/>
      <c r="B269" s="27"/>
      <c r="C269" s="27"/>
      <c r="F269" s="27"/>
      <c r="G269" s="27"/>
      <c r="H269" s="27"/>
      <c r="K269" s="27"/>
      <c r="L269" s="27"/>
      <c r="M269" s="27"/>
      <c r="P269" s="27"/>
      <c r="Q269" s="27"/>
      <c r="R269" s="27"/>
      <c r="U269" s="27"/>
      <c r="V269" s="27"/>
      <c r="W269" s="27"/>
      <c r="Z269" s="27"/>
      <c r="AA269" s="27"/>
      <c r="AB269" s="27"/>
      <c r="AE269" s="27"/>
      <c r="AF269" s="27"/>
      <c r="AG269" s="27"/>
      <c r="AJ269" s="27"/>
      <c r="AK269" s="27"/>
      <c r="AL269" s="27"/>
      <c r="AO269" s="27"/>
      <c r="AP269" s="27"/>
      <c r="AQ269" s="27"/>
    </row>
    <row r="270" spans="1:43">
      <c r="A270" s="27"/>
      <c r="B270" s="27"/>
      <c r="C270" s="27"/>
      <c r="F270" s="27"/>
      <c r="G270" s="27"/>
      <c r="H270" s="27"/>
      <c r="K270" s="27"/>
      <c r="L270" s="27"/>
      <c r="M270" s="27"/>
      <c r="P270" s="27"/>
      <c r="Q270" s="27"/>
      <c r="R270" s="27"/>
      <c r="U270" s="27"/>
      <c r="V270" s="27"/>
      <c r="W270" s="27"/>
      <c r="Z270" s="27"/>
      <c r="AA270" s="27"/>
      <c r="AB270" s="27"/>
      <c r="AE270" s="27"/>
      <c r="AF270" s="27"/>
      <c r="AG270" s="27"/>
      <c r="AJ270" s="27"/>
      <c r="AK270" s="27"/>
      <c r="AL270" s="27"/>
      <c r="AO270" s="27"/>
      <c r="AP270" s="27"/>
      <c r="AQ270" s="27"/>
    </row>
    <row r="271" spans="1:43">
      <c r="A271" s="27"/>
      <c r="B271" s="27"/>
      <c r="C271" s="27"/>
      <c r="F271" s="27"/>
      <c r="G271" s="27"/>
      <c r="H271" s="27"/>
      <c r="K271" s="27"/>
      <c r="L271" s="27"/>
      <c r="M271" s="27"/>
      <c r="P271" s="27"/>
      <c r="Q271" s="27"/>
      <c r="R271" s="27"/>
      <c r="U271" s="27"/>
      <c r="V271" s="27"/>
      <c r="W271" s="27"/>
      <c r="Z271" s="27"/>
      <c r="AA271" s="27"/>
      <c r="AB271" s="27"/>
      <c r="AE271" s="27"/>
      <c r="AF271" s="27"/>
      <c r="AG271" s="27"/>
      <c r="AJ271" s="27"/>
      <c r="AK271" s="27"/>
      <c r="AL271" s="27"/>
      <c r="AO271" s="27"/>
      <c r="AP271" s="27"/>
      <c r="AQ271" s="27"/>
    </row>
    <row r="272" spans="1:43">
      <c r="A272" s="27"/>
      <c r="B272" s="27"/>
      <c r="C272" s="27"/>
      <c r="F272" s="27"/>
      <c r="G272" s="27"/>
      <c r="H272" s="27"/>
      <c r="K272" s="27"/>
      <c r="L272" s="27"/>
      <c r="M272" s="27"/>
      <c r="P272" s="27"/>
      <c r="Q272" s="27"/>
      <c r="R272" s="27"/>
      <c r="U272" s="27"/>
      <c r="V272" s="27"/>
      <c r="W272" s="27"/>
      <c r="Z272" s="27"/>
      <c r="AA272" s="27"/>
      <c r="AB272" s="27"/>
      <c r="AE272" s="27"/>
      <c r="AF272" s="27"/>
      <c r="AG272" s="27"/>
      <c r="AJ272" s="27"/>
      <c r="AK272" s="27"/>
      <c r="AL272" s="27"/>
      <c r="AO272" s="27"/>
      <c r="AP272" s="27"/>
      <c r="AQ272" s="27"/>
    </row>
    <row r="273" spans="1:43">
      <c r="A273" s="27"/>
      <c r="B273" s="27"/>
      <c r="C273" s="27"/>
      <c r="F273" s="27"/>
      <c r="G273" s="27"/>
      <c r="H273" s="27"/>
      <c r="K273" s="27"/>
      <c r="L273" s="27"/>
      <c r="M273" s="27"/>
      <c r="P273" s="27"/>
      <c r="Q273" s="27"/>
      <c r="R273" s="27"/>
      <c r="U273" s="27"/>
      <c r="V273" s="27"/>
      <c r="W273" s="27"/>
      <c r="Z273" s="27"/>
      <c r="AA273" s="27"/>
      <c r="AB273" s="27"/>
      <c r="AE273" s="27"/>
      <c r="AF273" s="27"/>
      <c r="AG273" s="27"/>
      <c r="AJ273" s="27"/>
      <c r="AK273" s="27"/>
      <c r="AL273" s="27"/>
      <c r="AO273" s="27"/>
      <c r="AP273" s="27"/>
      <c r="AQ273" s="27"/>
    </row>
    <row r="274" spans="1:43">
      <c r="A274" s="27"/>
      <c r="B274" s="27"/>
      <c r="C274" s="27"/>
      <c r="F274" s="27"/>
      <c r="G274" s="27"/>
      <c r="H274" s="27"/>
      <c r="K274" s="27"/>
      <c r="L274" s="27"/>
      <c r="M274" s="27"/>
      <c r="P274" s="27"/>
      <c r="Q274" s="27"/>
      <c r="R274" s="27"/>
      <c r="U274" s="27"/>
      <c r="V274" s="27"/>
      <c r="W274" s="27"/>
      <c r="Z274" s="27"/>
      <c r="AA274" s="27"/>
      <c r="AB274" s="27"/>
      <c r="AE274" s="27"/>
      <c r="AF274" s="27"/>
      <c r="AG274" s="27"/>
      <c r="AJ274" s="27"/>
      <c r="AK274" s="27"/>
      <c r="AL274" s="27"/>
      <c r="AO274" s="27"/>
      <c r="AP274" s="27"/>
      <c r="AQ274" s="27"/>
    </row>
    <row r="275" spans="1:43">
      <c r="A275" s="27"/>
      <c r="B275" s="27"/>
      <c r="C275" s="27"/>
      <c r="F275" s="27"/>
      <c r="G275" s="27"/>
      <c r="H275" s="27"/>
      <c r="K275" s="27"/>
      <c r="L275" s="27"/>
      <c r="M275" s="27"/>
      <c r="P275" s="27"/>
      <c r="Q275" s="27"/>
      <c r="R275" s="27"/>
      <c r="U275" s="27"/>
      <c r="V275" s="27"/>
      <c r="W275" s="27"/>
      <c r="Z275" s="27"/>
      <c r="AA275" s="27"/>
      <c r="AB275" s="27"/>
      <c r="AE275" s="27"/>
      <c r="AF275" s="27"/>
      <c r="AG275" s="27"/>
      <c r="AJ275" s="27"/>
      <c r="AK275" s="27"/>
      <c r="AL275" s="27"/>
      <c r="AO275" s="27"/>
      <c r="AP275" s="27"/>
      <c r="AQ275" s="27"/>
    </row>
    <row r="276" spans="1:43">
      <c r="A276" s="27"/>
      <c r="B276" s="27"/>
      <c r="C276" s="27"/>
      <c r="F276" s="27"/>
      <c r="G276" s="27"/>
      <c r="H276" s="27"/>
      <c r="K276" s="27"/>
      <c r="L276" s="27"/>
      <c r="M276" s="27"/>
      <c r="P276" s="27"/>
      <c r="Q276" s="27"/>
      <c r="R276" s="27"/>
      <c r="U276" s="27"/>
      <c r="V276" s="27"/>
      <c r="W276" s="27"/>
      <c r="Z276" s="27"/>
      <c r="AA276" s="27"/>
      <c r="AB276" s="27"/>
      <c r="AE276" s="27"/>
      <c r="AF276" s="27"/>
      <c r="AG276" s="27"/>
      <c r="AJ276" s="27"/>
      <c r="AK276" s="27"/>
      <c r="AL276" s="27"/>
      <c r="AO276" s="27"/>
      <c r="AP276" s="27"/>
      <c r="AQ276" s="27"/>
    </row>
    <row r="277" spans="1:43">
      <c r="A277" s="27"/>
      <c r="B277" s="27"/>
      <c r="C277" s="27"/>
      <c r="F277" s="27"/>
      <c r="G277" s="27"/>
      <c r="H277" s="27"/>
      <c r="K277" s="27"/>
      <c r="L277" s="27"/>
      <c r="M277" s="27"/>
      <c r="P277" s="27"/>
      <c r="Q277" s="27"/>
      <c r="R277" s="27"/>
      <c r="U277" s="27"/>
      <c r="V277" s="27"/>
      <c r="W277" s="27"/>
      <c r="Z277" s="27"/>
      <c r="AA277" s="27"/>
      <c r="AB277" s="27"/>
      <c r="AE277" s="27"/>
      <c r="AF277" s="27"/>
      <c r="AG277" s="27"/>
      <c r="AJ277" s="27"/>
      <c r="AK277" s="27"/>
      <c r="AL277" s="27"/>
      <c r="AO277" s="27"/>
      <c r="AP277" s="27"/>
      <c r="AQ277" s="27"/>
    </row>
    <row r="278" spans="1:43">
      <c r="A278" s="27"/>
      <c r="B278" s="27"/>
      <c r="C278" s="27"/>
      <c r="F278" s="27"/>
      <c r="G278" s="27"/>
      <c r="H278" s="27"/>
      <c r="K278" s="27"/>
      <c r="L278" s="27"/>
      <c r="M278" s="27"/>
      <c r="P278" s="27"/>
      <c r="Q278" s="27"/>
      <c r="R278" s="27"/>
      <c r="U278" s="27"/>
      <c r="V278" s="27"/>
      <c r="W278" s="27"/>
      <c r="Z278" s="27"/>
      <c r="AA278" s="27"/>
      <c r="AB278" s="27"/>
      <c r="AE278" s="27"/>
      <c r="AF278" s="27"/>
      <c r="AG278" s="27"/>
      <c r="AJ278" s="27"/>
      <c r="AK278" s="27"/>
      <c r="AL278" s="27"/>
      <c r="AO278" s="27"/>
      <c r="AP278" s="27"/>
      <c r="AQ278" s="27"/>
    </row>
    <row r="279" spans="1:43">
      <c r="A279" s="27"/>
      <c r="B279" s="27"/>
      <c r="C279" s="27"/>
      <c r="F279" s="27"/>
      <c r="G279" s="27"/>
      <c r="H279" s="27"/>
      <c r="K279" s="27"/>
      <c r="L279" s="27"/>
      <c r="M279" s="27"/>
      <c r="P279" s="27"/>
      <c r="Q279" s="27"/>
      <c r="R279" s="27"/>
      <c r="U279" s="27"/>
      <c r="V279" s="27"/>
      <c r="W279" s="27"/>
      <c r="Z279" s="27"/>
      <c r="AA279" s="27"/>
      <c r="AB279" s="27"/>
      <c r="AE279" s="27"/>
      <c r="AF279" s="27"/>
      <c r="AG279" s="27"/>
      <c r="AJ279" s="27"/>
      <c r="AK279" s="27"/>
      <c r="AL279" s="27"/>
      <c r="AO279" s="27"/>
      <c r="AP279" s="27"/>
      <c r="AQ279" s="27"/>
    </row>
    <row r="280" spans="1:43">
      <c r="A280" s="27"/>
      <c r="B280" s="27"/>
      <c r="C280" s="27"/>
      <c r="F280" s="27"/>
      <c r="G280" s="27"/>
      <c r="H280" s="27"/>
      <c r="K280" s="27"/>
      <c r="L280" s="27"/>
      <c r="M280" s="27"/>
      <c r="P280" s="27"/>
      <c r="Q280" s="27"/>
      <c r="R280" s="27"/>
      <c r="U280" s="27"/>
      <c r="V280" s="27"/>
      <c r="W280" s="27"/>
      <c r="Z280" s="27"/>
      <c r="AA280" s="27"/>
      <c r="AB280" s="27"/>
      <c r="AE280" s="27"/>
      <c r="AF280" s="27"/>
      <c r="AG280" s="27"/>
      <c r="AJ280" s="27"/>
      <c r="AK280" s="27"/>
      <c r="AL280" s="27"/>
      <c r="AO280" s="27"/>
      <c r="AP280" s="27"/>
      <c r="AQ280" s="27"/>
    </row>
    <row r="281" spans="1:43">
      <c r="A281" s="27"/>
      <c r="B281" s="27"/>
      <c r="C281" s="27"/>
      <c r="F281" s="27"/>
      <c r="G281" s="27"/>
      <c r="H281" s="27"/>
      <c r="K281" s="27"/>
      <c r="L281" s="27"/>
      <c r="M281" s="27"/>
      <c r="P281" s="27"/>
      <c r="Q281" s="27"/>
      <c r="R281" s="27"/>
      <c r="U281" s="27"/>
      <c r="V281" s="27"/>
      <c r="W281" s="27"/>
      <c r="Z281" s="27"/>
      <c r="AA281" s="27"/>
      <c r="AB281" s="27"/>
      <c r="AE281" s="27"/>
      <c r="AF281" s="27"/>
      <c r="AG281" s="27"/>
      <c r="AJ281" s="27"/>
      <c r="AK281" s="27"/>
      <c r="AL281" s="27"/>
      <c r="AO281" s="27"/>
      <c r="AP281" s="27"/>
      <c r="AQ281" s="27"/>
    </row>
    <row r="282" spans="1:43">
      <c r="A282" s="27"/>
      <c r="B282" s="27"/>
      <c r="C282" s="27"/>
      <c r="F282" s="27"/>
      <c r="G282" s="27"/>
      <c r="H282" s="27"/>
      <c r="K282" s="27"/>
      <c r="L282" s="27"/>
      <c r="M282" s="27"/>
      <c r="P282" s="27"/>
      <c r="Q282" s="27"/>
      <c r="R282" s="27"/>
      <c r="U282" s="27"/>
      <c r="V282" s="27"/>
      <c r="W282" s="27"/>
      <c r="Z282" s="27"/>
      <c r="AA282" s="27"/>
      <c r="AB282" s="27"/>
      <c r="AE282" s="27"/>
      <c r="AF282" s="27"/>
      <c r="AG282" s="27"/>
      <c r="AJ282" s="27"/>
      <c r="AK282" s="27"/>
      <c r="AL282" s="27"/>
      <c r="AO282" s="27"/>
      <c r="AP282" s="27"/>
      <c r="AQ282" s="27"/>
    </row>
    <row r="283" spans="1:43">
      <c r="A283" s="27"/>
      <c r="B283" s="27"/>
      <c r="C283" s="27"/>
      <c r="F283" s="27"/>
      <c r="G283" s="27"/>
      <c r="H283" s="27"/>
      <c r="K283" s="27"/>
      <c r="L283" s="27"/>
      <c r="M283" s="27"/>
      <c r="P283" s="27"/>
      <c r="Q283" s="27"/>
      <c r="R283" s="27"/>
      <c r="U283" s="27"/>
      <c r="V283" s="27"/>
      <c r="W283" s="27"/>
      <c r="Z283" s="27"/>
      <c r="AA283" s="27"/>
      <c r="AB283" s="27"/>
      <c r="AE283" s="27"/>
      <c r="AF283" s="27"/>
      <c r="AG283" s="27"/>
      <c r="AJ283" s="27"/>
      <c r="AK283" s="27"/>
      <c r="AL283" s="27"/>
      <c r="AO283" s="27"/>
      <c r="AP283" s="27"/>
      <c r="AQ283" s="27"/>
    </row>
    <row r="284" spans="1:43">
      <c r="A284" s="27"/>
      <c r="B284" s="27"/>
      <c r="C284" s="27"/>
      <c r="F284" s="27"/>
      <c r="G284" s="27"/>
      <c r="H284" s="27"/>
      <c r="K284" s="27"/>
      <c r="L284" s="27"/>
      <c r="M284" s="27"/>
      <c r="P284" s="27"/>
      <c r="Q284" s="27"/>
      <c r="R284" s="27"/>
      <c r="U284" s="27"/>
      <c r="V284" s="27"/>
      <c r="W284" s="27"/>
      <c r="Z284" s="27"/>
      <c r="AA284" s="27"/>
      <c r="AB284" s="27"/>
      <c r="AE284" s="27"/>
      <c r="AF284" s="27"/>
      <c r="AG284" s="27"/>
      <c r="AJ284" s="27"/>
      <c r="AK284" s="27"/>
      <c r="AL284" s="27"/>
      <c r="AO284" s="27"/>
      <c r="AP284" s="27"/>
      <c r="AQ284" s="27"/>
    </row>
    <row r="285" spans="1:43">
      <c r="A285" s="27"/>
      <c r="B285" s="27"/>
      <c r="C285" s="27"/>
      <c r="F285" s="27"/>
      <c r="G285" s="27"/>
      <c r="H285" s="27"/>
      <c r="K285" s="27"/>
      <c r="L285" s="27"/>
      <c r="M285" s="27"/>
      <c r="P285" s="27"/>
      <c r="Q285" s="27"/>
      <c r="R285" s="27"/>
      <c r="U285" s="27"/>
      <c r="V285" s="27"/>
      <c r="W285" s="27"/>
      <c r="Z285" s="27"/>
      <c r="AA285" s="27"/>
      <c r="AB285" s="27"/>
      <c r="AE285" s="27"/>
      <c r="AF285" s="27"/>
      <c r="AG285" s="27"/>
      <c r="AJ285" s="27"/>
      <c r="AK285" s="27"/>
      <c r="AL285" s="27"/>
      <c r="AO285" s="27"/>
      <c r="AP285" s="27"/>
      <c r="AQ285" s="27"/>
    </row>
    <row r="286" spans="1:43">
      <c r="A286" s="27"/>
      <c r="B286" s="27"/>
      <c r="C286" s="27"/>
      <c r="F286" s="27"/>
      <c r="G286" s="27"/>
      <c r="H286" s="27"/>
      <c r="K286" s="27"/>
      <c r="L286" s="27"/>
      <c r="M286" s="27"/>
      <c r="P286" s="27"/>
      <c r="Q286" s="27"/>
      <c r="R286" s="27"/>
      <c r="U286" s="27"/>
      <c r="V286" s="27"/>
      <c r="W286" s="27"/>
      <c r="Z286" s="27"/>
      <c r="AA286" s="27"/>
      <c r="AB286" s="27"/>
      <c r="AE286" s="27"/>
      <c r="AF286" s="27"/>
      <c r="AG286" s="27"/>
      <c r="AJ286" s="27"/>
      <c r="AK286" s="27"/>
      <c r="AL286" s="27"/>
      <c r="AO286" s="27"/>
      <c r="AP286" s="27"/>
      <c r="AQ286" s="27"/>
    </row>
    <row r="287" spans="1:43">
      <c r="A287" s="27"/>
      <c r="B287" s="27"/>
      <c r="C287" s="27"/>
      <c r="F287" s="27"/>
      <c r="G287" s="27"/>
      <c r="H287" s="27"/>
      <c r="K287" s="27"/>
      <c r="L287" s="27"/>
      <c r="M287" s="27"/>
      <c r="P287" s="27"/>
      <c r="Q287" s="27"/>
      <c r="R287" s="27"/>
      <c r="U287" s="27"/>
      <c r="V287" s="27"/>
      <c r="W287" s="27"/>
      <c r="Z287" s="27"/>
      <c r="AA287" s="27"/>
      <c r="AB287" s="27"/>
      <c r="AE287" s="27"/>
      <c r="AF287" s="27"/>
      <c r="AG287" s="27"/>
      <c r="AJ287" s="27"/>
      <c r="AK287" s="27"/>
      <c r="AL287" s="27"/>
      <c r="AO287" s="27"/>
      <c r="AP287" s="27"/>
      <c r="AQ287" s="27"/>
    </row>
    <row r="288" spans="1:43">
      <c r="A288" s="27"/>
      <c r="B288" s="27"/>
      <c r="C288" s="27"/>
      <c r="F288" s="27"/>
      <c r="G288" s="27"/>
      <c r="H288" s="27"/>
      <c r="K288" s="27"/>
      <c r="L288" s="27"/>
      <c r="M288" s="27"/>
      <c r="P288" s="27"/>
      <c r="Q288" s="27"/>
      <c r="R288" s="27"/>
      <c r="U288" s="27"/>
      <c r="V288" s="27"/>
      <c r="W288" s="27"/>
      <c r="Z288" s="27"/>
      <c r="AA288" s="27"/>
      <c r="AB288" s="27"/>
      <c r="AE288" s="27"/>
      <c r="AF288" s="27"/>
      <c r="AG288" s="27"/>
      <c r="AJ288" s="27"/>
      <c r="AK288" s="27"/>
      <c r="AL288" s="27"/>
      <c r="AO288" s="27"/>
      <c r="AP288" s="27"/>
      <c r="AQ288" s="27"/>
    </row>
    <row r="289" spans="1:43">
      <c r="A289" s="27"/>
      <c r="B289" s="27"/>
      <c r="C289" s="27"/>
      <c r="F289" s="27"/>
      <c r="G289" s="27"/>
      <c r="H289" s="27"/>
      <c r="K289" s="27"/>
      <c r="L289" s="27"/>
      <c r="M289" s="27"/>
      <c r="P289" s="27"/>
      <c r="Q289" s="27"/>
      <c r="R289" s="27"/>
      <c r="U289" s="27"/>
      <c r="V289" s="27"/>
      <c r="W289" s="27"/>
      <c r="Z289" s="27"/>
      <c r="AA289" s="27"/>
      <c r="AB289" s="27"/>
      <c r="AE289" s="27"/>
      <c r="AF289" s="27"/>
      <c r="AG289" s="27"/>
      <c r="AJ289" s="27"/>
      <c r="AK289" s="27"/>
      <c r="AL289" s="27"/>
      <c r="AO289" s="27"/>
      <c r="AP289" s="27"/>
      <c r="AQ289" s="27"/>
    </row>
    <row r="290" spans="1:43">
      <c r="A290" s="27"/>
      <c r="B290" s="27"/>
      <c r="C290" s="27"/>
      <c r="F290" s="27"/>
      <c r="G290" s="27"/>
      <c r="H290" s="27"/>
      <c r="K290" s="27"/>
      <c r="L290" s="27"/>
      <c r="M290" s="27"/>
      <c r="P290" s="27"/>
      <c r="Q290" s="27"/>
      <c r="R290" s="27"/>
      <c r="U290" s="27"/>
      <c r="V290" s="27"/>
      <c r="W290" s="27"/>
      <c r="Z290" s="27"/>
      <c r="AA290" s="27"/>
      <c r="AB290" s="27"/>
      <c r="AE290" s="27"/>
      <c r="AF290" s="27"/>
      <c r="AG290" s="27"/>
      <c r="AJ290" s="27"/>
      <c r="AK290" s="27"/>
      <c r="AL290" s="27"/>
      <c r="AO290" s="27"/>
      <c r="AP290" s="27"/>
      <c r="AQ290" s="27"/>
    </row>
    <row r="291" spans="1:43">
      <c r="A291" s="27"/>
      <c r="B291" s="27"/>
      <c r="C291" s="27"/>
      <c r="F291" s="27"/>
      <c r="G291" s="27"/>
      <c r="H291" s="27"/>
      <c r="K291" s="27"/>
      <c r="L291" s="27"/>
      <c r="M291" s="27"/>
      <c r="P291" s="27"/>
      <c r="Q291" s="27"/>
      <c r="R291" s="27"/>
      <c r="U291" s="27"/>
      <c r="V291" s="27"/>
      <c r="W291" s="27"/>
      <c r="Z291" s="27"/>
      <c r="AA291" s="27"/>
      <c r="AB291" s="27"/>
      <c r="AE291" s="27"/>
      <c r="AF291" s="27"/>
      <c r="AG291" s="27"/>
      <c r="AJ291" s="27"/>
      <c r="AK291" s="27"/>
      <c r="AL291" s="27"/>
      <c r="AO291" s="27"/>
      <c r="AP291" s="27"/>
      <c r="AQ291" s="27"/>
    </row>
    <row r="292" spans="1:43">
      <c r="A292" s="27"/>
      <c r="B292" s="27"/>
      <c r="C292" s="27"/>
      <c r="F292" s="27"/>
      <c r="G292" s="27"/>
      <c r="H292" s="27"/>
      <c r="K292" s="27"/>
      <c r="L292" s="27"/>
      <c r="M292" s="27"/>
      <c r="P292" s="27"/>
      <c r="Q292" s="27"/>
      <c r="R292" s="27"/>
      <c r="U292" s="27"/>
      <c r="V292" s="27"/>
      <c r="W292" s="27"/>
      <c r="Z292" s="27"/>
      <c r="AA292" s="27"/>
      <c r="AB292" s="27"/>
      <c r="AE292" s="27"/>
      <c r="AF292" s="27"/>
      <c r="AG292" s="27"/>
      <c r="AJ292" s="27"/>
      <c r="AK292" s="27"/>
      <c r="AL292" s="27"/>
      <c r="AO292" s="27"/>
      <c r="AP292" s="27"/>
      <c r="AQ292" s="27"/>
    </row>
    <row r="293" spans="1:43">
      <c r="A293" s="27"/>
      <c r="B293" s="27"/>
      <c r="C293" s="27"/>
      <c r="F293" s="27"/>
      <c r="G293" s="27"/>
      <c r="H293" s="27"/>
      <c r="K293" s="27"/>
      <c r="L293" s="27"/>
      <c r="M293" s="27"/>
      <c r="P293" s="27"/>
      <c r="Q293" s="27"/>
      <c r="R293" s="27"/>
      <c r="U293" s="27"/>
      <c r="V293" s="27"/>
      <c r="W293" s="27"/>
      <c r="Z293" s="27"/>
      <c r="AA293" s="27"/>
      <c r="AB293" s="27"/>
      <c r="AE293" s="27"/>
      <c r="AF293" s="27"/>
      <c r="AG293" s="27"/>
      <c r="AJ293" s="27"/>
      <c r="AK293" s="27"/>
      <c r="AL293" s="27"/>
      <c r="AO293" s="27"/>
      <c r="AP293" s="27"/>
      <c r="AQ293" s="27"/>
    </row>
    <row r="294" spans="1:43">
      <c r="A294" s="27"/>
      <c r="B294" s="27"/>
      <c r="C294" s="27"/>
      <c r="F294" s="27"/>
      <c r="G294" s="27"/>
      <c r="H294" s="27"/>
      <c r="K294" s="27"/>
      <c r="L294" s="27"/>
      <c r="M294" s="27"/>
      <c r="P294" s="27"/>
      <c r="Q294" s="27"/>
      <c r="R294" s="27"/>
      <c r="U294" s="27"/>
      <c r="V294" s="27"/>
      <c r="W294" s="27"/>
      <c r="Z294" s="27"/>
      <c r="AA294" s="27"/>
      <c r="AB294" s="27"/>
      <c r="AE294" s="27"/>
      <c r="AF294" s="27"/>
      <c r="AG294" s="27"/>
      <c r="AJ294" s="27"/>
      <c r="AK294" s="27"/>
      <c r="AL294" s="27"/>
      <c r="AO294" s="27"/>
      <c r="AP294" s="27"/>
      <c r="AQ294" s="27"/>
    </row>
    <row r="295" spans="1:43">
      <c r="A295" s="27"/>
      <c r="B295" s="27"/>
      <c r="C295" s="27"/>
      <c r="F295" s="27"/>
      <c r="G295" s="27"/>
      <c r="H295" s="27"/>
      <c r="K295" s="27"/>
      <c r="L295" s="27"/>
      <c r="M295" s="27"/>
      <c r="P295" s="27"/>
      <c r="Q295" s="27"/>
      <c r="R295" s="27"/>
      <c r="U295" s="27"/>
      <c r="V295" s="27"/>
      <c r="W295" s="27"/>
      <c r="Z295" s="27"/>
      <c r="AA295" s="27"/>
      <c r="AB295" s="27"/>
      <c r="AE295" s="27"/>
      <c r="AF295" s="27"/>
      <c r="AG295" s="27"/>
      <c r="AJ295" s="27"/>
      <c r="AK295" s="27"/>
      <c r="AL295" s="27"/>
      <c r="AO295" s="27"/>
      <c r="AP295" s="27"/>
      <c r="AQ295" s="27"/>
    </row>
    <row r="296" spans="1:43">
      <c r="A296" s="27"/>
      <c r="B296" s="27"/>
      <c r="C296" s="27"/>
      <c r="F296" s="27"/>
      <c r="G296" s="27"/>
      <c r="H296" s="27"/>
      <c r="K296" s="27"/>
      <c r="L296" s="27"/>
      <c r="M296" s="27"/>
      <c r="P296" s="27"/>
      <c r="Q296" s="27"/>
      <c r="R296" s="27"/>
      <c r="U296" s="27"/>
      <c r="V296" s="27"/>
      <c r="W296" s="27"/>
      <c r="Z296" s="27"/>
      <c r="AA296" s="27"/>
      <c r="AB296" s="27"/>
      <c r="AE296" s="27"/>
      <c r="AF296" s="27"/>
      <c r="AG296" s="27"/>
      <c r="AJ296" s="27"/>
      <c r="AK296" s="27"/>
      <c r="AL296" s="27"/>
      <c r="AO296" s="27"/>
      <c r="AP296" s="27"/>
      <c r="AQ296" s="27"/>
    </row>
    <row r="297" spans="1:43">
      <c r="A297" s="27"/>
      <c r="B297" s="27"/>
      <c r="C297" s="27"/>
      <c r="F297" s="27"/>
      <c r="G297" s="27"/>
      <c r="H297" s="27"/>
      <c r="K297" s="27"/>
      <c r="L297" s="27"/>
      <c r="M297" s="27"/>
      <c r="P297" s="27"/>
      <c r="Q297" s="27"/>
      <c r="R297" s="27"/>
      <c r="U297" s="27"/>
      <c r="V297" s="27"/>
      <c r="W297" s="27"/>
      <c r="Z297" s="27"/>
      <c r="AA297" s="27"/>
      <c r="AB297" s="27"/>
      <c r="AE297" s="27"/>
      <c r="AF297" s="27"/>
      <c r="AG297" s="27"/>
      <c r="AJ297" s="27"/>
      <c r="AK297" s="27"/>
      <c r="AL297" s="27"/>
      <c r="AO297" s="27"/>
      <c r="AP297" s="27"/>
      <c r="AQ297" s="27"/>
    </row>
    <row r="298" spans="1:43">
      <c r="A298" s="27"/>
      <c r="B298" s="27"/>
      <c r="C298" s="27"/>
      <c r="F298" s="27"/>
      <c r="G298" s="27"/>
      <c r="H298" s="27"/>
      <c r="K298" s="27"/>
      <c r="L298" s="27"/>
      <c r="M298" s="27"/>
      <c r="P298" s="27"/>
      <c r="Q298" s="27"/>
      <c r="R298" s="27"/>
      <c r="U298" s="27"/>
      <c r="V298" s="27"/>
      <c r="W298" s="27"/>
      <c r="Z298" s="27"/>
      <c r="AA298" s="27"/>
      <c r="AB298" s="27"/>
      <c r="AE298" s="27"/>
      <c r="AF298" s="27"/>
      <c r="AG298" s="27"/>
      <c r="AJ298" s="27"/>
      <c r="AK298" s="27"/>
      <c r="AL298" s="27"/>
      <c r="AO298" s="27"/>
      <c r="AP298" s="27"/>
      <c r="AQ298" s="27"/>
    </row>
    <row r="299" spans="1:43">
      <c r="A299" s="27"/>
      <c r="B299" s="27"/>
      <c r="C299" s="27"/>
      <c r="F299" s="27"/>
      <c r="G299" s="27"/>
      <c r="H299" s="27"/>
      <c r="K299" s="27"/>
      <c r="L299" s="27"/>
      <c r="M299" s="27"/>
      <c r="P299" s="27"/>
      <c r="Q299" s="27"/>
      <c r="R299" s="27"/>
      <c r="U299" s="27"/>
      <c r="V299" s="27"/>
      <c r="W299" s="27"/>
      <c r="Z299" s="27"/>
      <c r="AA299" s="27"/>
      <c r="AB299" s="27"/>
      <c r="AE299" s="27"/>
      <c r="AF299" s="27"/>
      <c r="AG299" s="27"/>
      <c r="AJ299" s="27"/>
      <c r="AK299" s="27"/>
      <c r="AL299" s="27"/>
      <c r="AO299" s="27"/>
      <c r="AP299" s="27"/>
      <c r="AQ299" s="27"/>
    </row>
    <row r="300" spans="1:43">
      <c r="A300" s="27"/>
      <c r="B300" s="27"/>
      <c r="C300" s="27"/>
      <c r="F300" s="27"/>
      <c r="G300" s="27"/>
      <c r="H300" s="27"/>
      <c r="K300" s="27"/>
      <c r="L300" s="27"/>
      <c r="M300" s="27"/>
      <c r="P300" s="27"/>
      <c r="Q300" s="27"/>
      <c r="R300" s="27"/>
      <c r="U300" s="27"/>
      <c r="V300" s="27"/>
      <c r="W300" s="27"/>
      <c r="Z300" s="27"/>
      <c r="AA300" s="27"/>
      <c r="AB300" s="27"/>
      <c r="AE300" s="27"/>
      <c r="AF300" s="27"/>
      <c r="AG300" s="27"/>
      <c r="AJ300" s="27"/>
      <c r="AK300" s="27"/>
      <c r="AL300" s="27"/>
      <c r="AO300" s="27"/>
      <c r="AP300" s="27"/>
      <c r="AQ300" s="27"/>
    </row>
    <row r="301" spans="1:43">
      <c r="A301" s="27"/>
      <c r="B301" s="27"/>
      <c r="C301" s="27"/>
      <c r="F301" s="27"/>
      <c r="G301" s="27"/>
      <c r="H301" s="27"/>
      <c r="K301" s="27"/>
      <c r="L301" s="27"/>
      <c r="M301" s="27"/>
      <c r="P301" s="27"/>
      <c r="Q301" s="27"/>
      <c r="R301" s="27"/>
      <c r="U301" s="27"/>
      <c r="V301" s="27"/>
      <c r="W301" s="27"/>
      <c r="Z301" s="27"/>
      <c r="AA301" s="27"/>
      <c r="AB301" s="27"/>
      <c r="AE301" s="27"/>
      <c r="AF301" s="27"/>
      <c r="AG301" s="27"/>
      <c r="AJ301" s="27"/>
      <c r="AK301" s="27"/>
      <c r="AL301" s="27"/>
      <c r="AO301" s="27"/>
      <c r="AP301" s="27"/>
      <c r="AQ301" s="27"/>
    </row>
    <row r="302" spans="1:43">
      <c r="A302" s="27"/>
      <c r="B302" s="27"/>
      <c r="C302" s="27"/>
      <c r="F302" s="27"/>
      <c r="G302" s="27"/>
      <c r="H302" s="27"/>
      <c r="K302" s="27"/>
      <c r="L302" s="27"/>
      <c r="M302" s="27"/>
      <c r="P302" s="27"/>
      <c r="Q302" s="27"/>
      <c r="R302" s="27"/>
      <c r="U302" s="27"/>
      <c r="V302" s="27"/>
      <c r="W302" s="27"/>
      <c r="Z302" s="27"/>
      <c r="AA302" s="27"/>
      <c r="AB302" s="27"/>
      <c r="AE302" s="27"/>
      <c r="AF302" s="27"/>
      <c r="AG302" s="27"/>
      <c r="AJ302" s="27"/>
      <c r="AK302" s="27"/>
      <c r="AL302" s="27"/>
      <c r="AO302" s="27"/>
      <c r="AP302" s="27"/>
      <c r="AQ302" s="27"/>
    </row>
    <row r="303" spans="1:43">
      <c r="A303" s="27"/>
      <c r="B303" s="27"/>
      <c r="C303" s="27"/>
      <c r="F303" s="27"/>
      <c r="G303" s="27"/>
      <c r="H303" s="27"/>
      <c r="K303" s="27"/>
      <c r="L303" s="27"/>
      <c r="M303" s="27"/>
      <c r="P303" s="27"/>
      <c r="Q303" s="27"/>
      <c r="R303" s="27"/>
      <c r="U303" s="27"/>
      <c r="V303" s="27"/>
      <c r="W303" s="27"/>
      <c r="Z303" s="27"/>
      <c r="AA303" s="27"/>
      <c r="AB303" s="27"/>
      <c r="AE303" s="27"/>
      <c r="AF303" s="27"/>
      <c r="AG303" s="27"/>
      <c r="AJ303" s="27"/>
      <c r="AK303" s="27"/>
      <c r="AL303" s="27"/>
      <c r="AO303" s="27"/>
      <c r="AP303" s="27"/>
      <c r="AQ303" s="27"/>
    </row>
    <row r="304" spans="1:43">
      <c r="A304" s="27"/>
      <c r="B304" s="27"/>
      <c r="C304" s="27"/>
      <c r="F304" s="27"/>
      <c r="G304" s="27"/>
      <c r="H304" s="27"/>
      <c r="K304" s="27"/>
      <c r="L304" s="27"/>
      <c r="M304" s="27"/>
      <c r="P304" s="27"/>
      <c r="Q304" s="27"/>
      <c r="R304" s="27"/>
      <c r="U304" s="27"/>
      <c r="V304" s="27"/>
      <c r="W304" s="27"/>
      <c r="Z304" s="27"/>
      <c r="AA304" s="27"/>
      <c r="AB304" s="27"/>
      <c r="AE304" s="27"/>
      <c r="AF304" s="27"/>
      <c r="AG304" s="27"/>
      <c r="AJ304" s="27"/>
      <c r="AK304" s="27"/>
      <c r="AL304" s="27"/>
      <c r="AO304" s="27"/>
      <c r="AP304" s="27"/>
      <c r="AQ304" s="27"/>
    </row>
    <row r="305" spans="1:43">
      <c r="A305" s="27"/>
      <c r="B305" s="27"/>
      <c r="C305" s="27"/>
      <c r="F305" s="27"/>
      <c r="G305" s="27"/>
      <c r="H305" s="27"/>
      <c r="K305" s="27"/>
      <c r="L305" s="27"/>
      <c r="M305" s="27"/>
      <c r="P305" s="27"/>
      <c r="Q305" s="27"/>
      <c r="R305" s="27"/>
      <c r="U305" s="27"/>
      <c r="V305" s="27"/>
      <c r="W305" s="27"/>
      <c r="Z305" s="27"/>
      <c r="AA305" s="27"/>
      <c r="AB305" s="27"/>
      <c r="AE305" s="27"/>
      <c r="AF305" s="27"/>
      <c r="AG305" s="27"/>
      <c r="AJ305" s="27"/>
      <c r="AK305" s="27"/>
      <c r="AL305" s="27"/>
      <c r="AO305" s="27"/>
      <c r="AP305" s="27"/>
      <c r="AQ305" s="27"/>
    </row>
    <row r="306" spans="1:43">
      <c r="A306" s="27"/>
      <c r="B306" s="27"/>
      <c r="C306" s="27"/>
      <c r="F306" s="27"/>
      <c r="G306" s="27"/>
      <c r="H306" s="27"/>
      <c r="K306" s="27"/>
      <c r="L306" s="27"/>
      <c r="M306" s="27"/>
      <c r="P306" s="27"/>
      <c r="Q306" s="27"/>
      <c r="R306" s="27"/>
      <c r="U306" s="27"/>
      <c r="V306" s="27"/>
      <c r="W306" s="27"/>
      <c r="Z306" s="27"/>
      <c r="AA306" s="27"/>
      <c r="AB306" s="27"/>
      <c r="AE306" s="27"/>
      <c r="AF306" s="27"/>
      <c r="AG306" s="27"/>
      <c r="AJ306" s="27"/>
      <c r="AK306" s="27"/>
      <c r="AL306" s="27"/>
      <c r="AO306" s="27"/>
      <c r="AP306" s="27"/>
      <c r="AQ306" s="27"/>
    </row>
    <row r="307" spans="1:43">
      <c r="A307" s="27"/>
      <c r="B307" s="27"/>
      <c r="C307" s="27"/>
      <c r="F307" s="27"/>
      <c r="G307" s="27"/>
      <c r="H307" s="27"/>
      <c r="K307" s="27"/>
      <c r="L307" s="27"/>
      <c r="M307" s="27"/>
      <c r="P307" s="27"/>
      <c r="Q307" s="27"/>
      <c r="R307" s="27"/>
      <c r="U307" s="27"/>
      <c r="V307" s="27"/>
      <c r="W307" s="27"/>
      <c r="Z307" s="27"/>
      <c r="AA307" s="27"/>
      <c r="AB307" s="27"/>
      <c r="AE307" s="27"/>
      <c r="AF307" s="27"/>
      <c r="AG307" s="27"/>
      <c r="AJ307" s="27"/>
      <c r="AK307" s="27"/>
      <c r="AL307" s="27"/>
      <c r="AO307" s="27"/>
      <c r="AP307" s="27"/>
      <c r="AQ307" s="27"/>
    </row>
    <row r="308" spans="1:43">
      <c r="A308" s="27"/>
      <c r="B308" s="27"/>
      <c r="C308" s="27"/>
      <c r="F308" s="27"/>
      <c r="G308" s="27"/>
      <c r="H308" s="27"/>
      <c r="K308" s="27"/>
      <c r="L308" s="27"/>
      <c r="M308" s="27"/>
      <c r="P308" s="27"/>
      <c r="Q308" s="27"/>
      <c r="R308" s="27"/>
      <c r="U308" s="27"/>
      <c r="V308" s="27"/>
      <c r="W308" s="27"/>
      <c r="Z308" s="27"/>
      <c r="AA308" s="27"/>
      <c r="AB308" s="27"/>
      <c r="AE308" s="27"/>
      <c r="AF308" s="27"/>
      <c r="AG308" s="27"/>
      <c r="AJ308" s="27"/>
      <c r="AK308" s="27"/>
      <c r="AL308" s="27"/>
      <c r="AO308" s="27"/>
      <c r="AP308" s="27"/>
      <c r="AQ308" s="27"/>
    </row>
    <row r="309" spans="1:43">
      <c r="A309" s="27"/>
      <c r="B309" s="27"/>
      <c r="C309" s="27"/>
      <c r="F309" s="27"/>
      <c r="G309" s="27"/>
      <c r="H309" s="27"/>
      <c r="K309" s="27"/>
      <c r="L309" s="27"/>
      <c r="M309" s="27"/>
      <c r="P309" s="27"/>
      <c r="Q309" s="27"/>
      <c r="R309" s="27"/>
      <c r="U309" s="27"/>
      <c r="V309" s="27"/>
      <c r="W309" s="27"/>
      <c r="Z309" s="27"/>
      <c r="AA309" s="27"/>
      <c r="AB309" s="27"/>
      <c r="AE309" s="27"/>
      <c r="AF309" s="27"/>
      <c r="AG309" s="27"/>
      <c r="AJ309" s="27"/>
      <c r="AK309" s="27"/>
      <c r="AL309" s="27"/>
      <c r="AO309" s="27"/>
      <c r="AP309" s="27"/>
      <c r="AQ309" s="27"/>
    </row>
    <row r="310" spans="1:43">
      <c r="A310" s="27"/>
      <c r="B310" s="27"/>
      <c r="C310" s="27"/>
      <c r="F310" s="27"/>
      <c r="G310" s="27"/>
      <c r="H310" s="27"/>
      <c r="K310" s="27"/>
      <c r="L310" s="27"/>
      <c r="M310" s="27"/>
      <c r="P310" s="27"/>
      <c r="Q310" s="27"/>
      <c r="R310" s="27"/>
      <c r="U310" s="27"/>
      <c r="V310" s="27"/>
      <c r="W310" s="27"/>
      <c r="Z310" s="27"/>
      <c r="AA310" s="27"/>
      <c r="AB310" s="27"/>
      <c r="AE310" s="27"/>
      <c r="AF310" s="27"/>
      <c r="AG310" s="27"/>
      <c r="AJ310" s="27"/>
      <c r="AK310" s="27"/>
      <c r="AL310" s="27"/>
      <c r="AO310" s="27"/>
      <c r="AP310" s="27"/>
      <c r="AQ310" s="27"/>
    </row>
  </sheetData>
  <mergeCells count="19">
    <mergeCell ref="K3:N3"/>
    <mergeCell ref="A3:D3"/>
    <mergeCell ref="A2:D2"/>
    <mergeCell ref="A1:AS1"/>
    <mergeCell ref="AE2:AH2"/>
    <mergeCell ref="AE3:AH3"/>
    <mergeCell ref="AJ2:AM2"/>
    <mergeCell ref="AJ3:AM3"/>
    <mergeCell ref="AO2:AR2"/>
    <mergeCell ref="AO3:AR3"/>
    <mergeCell ref="P2:S2"/>
    <mergeCell ref="P3:S3"/>
    <mergeCell ref="U2:X2"/>
    <mergeCell ref="U3:X3"/>
    <mergeCell ref="Z2:AC2"/>
    <mergeCell ref="Z3:AC3"/>
    <mergeCell ref="F2:I2"/>
    <mergeCell ref="F3:I3"/>
    <mergeCell ref="K2:N2"/>
  </mergeCells>
  <pageMargins left="0.7" right="0.7" top="0.75" bottom="0.75" header="0.3" footer="0.3"/>
  <pageSetup scale="28" orientation="portrait" horizontalDpi="4294967295" verticalDpi="4294967295"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B1C7F-836B-4CB6-A729-D4CE4EA12B7B}">
  <dimension ref="A1:N28"/>
  <sheetViews>
    <sheetView showGridLines="0" tabSelected="1" view="pageBreakPreview" topLeftCell="A14" zoomScale="145" zoomScaleNormal="130" zoomScaleSheetLayoutView="145" workbookViewId="0">
      <selection activeCell="B2" sqref="B2:F28"/>
    </sheetView>
  </sheetViews>
  <sheetFormatPr defaultRowHeight="14.4"/>
  <cols>
    <col min="1" max="1" width="6" style="179" customWidth="1"/>
    <col min="2" max="2" width="43.33203125" style="179" customWidth="1"/>
    <col min="3" max="6" width="20.5546875" style="192" customWidth="1"/>
    <col min="7" max="9" width="15.5546875" style="179" customWidth="1"/>
    <col min="10" max="16384" width="8.88671875" style="179"/>
  </cols>
  <sheetData>
    <row r="1" spans="1:14" ht="40.200000000000003" customHeight="1">
      <c r="A1" s="1" t="s">
        <v>0</v>
      </c>
      <c r="B1" s="258" t="s">
        <v>567</v>
      </c>
      <c r="C1" s="258"/>
      <c r="D1" s="258"/>
      <c r="E1" s="258"/>
      <c r="F1" s="258"/>
      <c r="G1" s="186"/>
      <c r="H1" s="186"/>
      <c r="I1" s="186"/>
      <c r="J1" s="186"/>
      <c r="K1" s="186"/>
      <c r="L1" s="186"/>
      <c r="M1" s="186"/>
      <c r="N1" s="186"/>
    </row>
    <row r="2" spans="1:14" ht="28.8" customHeight="1">
      <c r="C2" s="189" t="s">
        <v>561</v>
      </c>
      <c r="D2" s="189" t="s">
        <v>41</v>
      </c>
      <c r="E2" s="189" t="s">
        <v>118</v>
      </c>
      <c r="F2" s="189" t="s">
        <v>119</v>
      </c>
      <c r="G2" s="259"/>
      <c r="H2" s="259"/>
      <c r="I2" s="182"/>
    </row>
    <row r="3" spans="1:14" ht="14.4" customHeight="1">
      <c r="C3" s="190" t="s">
        <v>5</v>
      </c>
      <c r="D3" s="190" t="s">
        <v>6</v>
      </c>
      <c r="E3" s="190" t="s">
        <v>7</v>
      </c>
      <c r="F3" s="190" t="s">
        <v>1</v>
      </c>
      <c r="G3" s="260"/>
      <c r="H3" s="261"/>
      <c r="I3" s="221"/>
    </row>
    <row r="4" spans="1:14">
      <c r="A4" s="181"/>
      <c r="B4" s="196" t="s">
        <v>556</v>
      </c>
      <c r="C4" s="185">
        <v>1920</v>
      </c>
      <c r="D4" s="184">
        <f>C4</f>
        <v>1920</v>
      </c>
      <c r="E4" s="184">
        <f>D7</f>
        <v>1920</v>
      </c>
      <c r="F4" s="184">
        <f>E7</f>
        <v>1745</v>
      </c>
      <c r="G4" s="262"/>
      <c r="H4" s="262"/>
      <c r="I4" s="184"/>
    </row>
    <row r="5" spans="1:14">
      <c r="A5" s="181"/>
      <c r="B5" s="196" t="s">
        <v>559</v>
      </c>
      <c r="C5" s="183" t="s">
        <v>4</v>
      </c>
      <c r="D5" s="183">
        <v>4700</v>
      </c>
      <c r="E5" s="183">
        <v>3110</v>
      </c>
      <c r="F5" s="183">
        <v>3690</v>
      </c>
      <c r="G5" s="262"/>
      <c r="H5" s="262"/>
      <c r="I5" s="184"/>
    </row>
    <row r="6" spans="1:14">
      <c r="A6" s="181"/>
      <c r="B6" s="196" t="s">
        <v>566</v>
      </c>
      <c r="C6" s="188" t="s">
        <v>4</v>
      </c>
      <c r="D6" s="188">
        <f>D5-D4</f>
        <v>2780</v>
      </c>
      <c r="E6" s="188">
        <f t="shared" ref="E6" si="0">E5-E4</f>
        <v>1190</v>
      </c>
      <c r="F6" s="188">
        <f t="shared" ref="F6" si="1">F5-F4</f>
        <v>1945</v>
      </c>
      <c r="G6" s="184"/>
      <c r="H6" s="184"/>
      <c r="I6" s="184"/>
    </row>
    <row r="7" spans="1:14">
      <c r="A7" s="181"/>
      <c r="B7" s="196" t="s">
        <v>558</v>
      </c>
      <c r="C7" s="187" t="s">
        <v>4</v>
      </c>
      <c r="D7" s="187">
        <v>1920</v>
      </c>
      <c r="E7" s="187">
        <v>1745</v>
      </c>
      <c r="F7" s="187">
        <v>1753</v>
      </c>
      <c r="G7" s="184"/>
      <c r="H7" s="184"/>
      <c r="I7" s="184"/>
    </row>
    <row r="8" spans="1:14">
      <c r="A8" s="181"/>
      <c r="B8" s="196" t="s">
        <v>557</v>
      </c>
      <c r="C8" s="187">
        <v>1343</v>
      </c>
      <c r="D8" s="187">
        <f>22300/(PI()*1.5^2*2.78)</f>
        <v>1134.8218164506047</v>
      </c>
      <c r="E8" s="187">
        <f>11900/(PI()*1.5^2*1.365)</f>
        <v>1233.3374507406133</v>
      </c>
      <c r="F8" s="187">
        <v>1536.48</v>
      </c>
      <c r="G8" s="262"/>
      <c r="H8" s="262"/>
      <c r="I8" s="184"/>
    </row>
    <row r="9" spans="1:14">
      <c r="B9" s="196" t="s">
        <v>48</v>
      </c>
      <c r="C9" s="191" t="s">
        <v>4</v>
      </c>
      <c r="D9" s="192" t="s">
        <v>568</v>
      </c>
      <c r="E9" s="192" t="s">
        <v>569</v>
      </c>
    </row>
    <row r="10" spans="1:14">
      <c r="B10" s="198"/>
    </row>
    <row r="11" spans="1:14" ht="26.85" customHeight="1">
      <c r="B11" s="198"/>
      <c r="C11" s="189" t="s">
        <v>121</v>
      </c>
      <c r="D11" s="189" t="s">
        <v>122</v>
      </c>
      <c r="E11" s="189" t="s">
        <v>449</v>
      </c>
      <c r="F11" s="189" t="s">
        <v>124</v>
      </c>
    </row>
    <row r="12" spans="1:14" ht="14.4" customHeight="1">
      <c r="A12" s="259"/>
      <c r="B12" s="198"/>
      <c r="C12" s="190" t="s">
        <v>2</v>
      </c>
      <c r="D12" s="190" t="s">
        <v>3</v>
      </c>
      <c r="E12" s="193" t="s">
        <v>560</v>
      </c>
      <c r="F12" s="193" t="s">
        <v>562</v>
      </c>
    </row>
    <row r="13" spans="1:14">
      <c r="A13" s="259"/>
      <c r="B13" s="196" t="s">
        <v>556</v>
      </c>
      <c r="C13" s="184">
        <f>F7</f>
        <v>1753</v>
      </c>
      <c r="D13" s="184">
        <f>C16</f>
        <v>1940</v>
      </c>
      <c r="E13" s="184">
        <f>D16</f>
        <v>1890</v>
      </c>
      <c r="F13" s="184">
        <f t="shared" ref="F13" si="2">E16</f>
        <v>1920</v>
      </c>
    </row>
    <row r="14" spans="1:14">
      <c r="A14" s="259"/>
      <c r="B14" s="196" t="s">
        <v>559</v>
      </c>
      <c r="C14" s="183">
        <v>4200</v>
      </c>
      <c r="D14" s="183">
        <v>3180</v>
      </c>
      <c r="E14" s="183">
        <v>3951</v>
      </c>
      <c r="F14" s="183">
        <v>3907.8</v>
      </c>
    </row>
    <row r="15" spans="1:14">
      <c r="A15" s="259"/>
      <c r="B15" s="196" t="s">
        <v>566</v>
      </c>
      <c r="C15" s="188">
        <f>C14-C13</f>
        <v>2447</v>
      </c>
      <c r="D15" s="188">
        <f t="shared" ref="D15" si="3">D14-D13</f>
        <v>1240</v>
      </c>
      <c r="E15" s="188">
        <f>E14-E13</f>
        <v>2061</v>
      </c>
      <c r="F15" s="188">
        <f>F14-F13</f>
        <v>1987.8000000000002</v>
      </c>
      <c r="G15" s="184"/>
      <c r="H15" s="184"/>
      <c r="I15" s="184"/>
    </row>
    <row r="16" spans="1:14">
      <c r="A16" s="259"/>
      <c r="B16" s="196" t="s">
        <v>558</v>
      </c>
      <c r="C16" s="187">
        <v>1940</v>
      </c>
      <c r="D16" s="187">
        <v>1890</v>
      </c>
      <c r="E16" s="187">
        <v>1920</v>
      </c>
      <c r="F16" s="187">
        <v>1860</v>
      </c>
    </row>
    <row r="17" spans="1:9">
      <c r="A17" s="259"/>
      <c r="B17" s="196" t="s">
        <v>557</v>
      </c>
      <c r="C17" s="187">
        <v>1347.7603478260869</v>
      </c>
      <c r="D17" s="187">
        <v>1005.5421862466274</v>
      </c>
      <c r="E17" s="194">
        <f>14650/(PI()*1.5^2*2.031)</f>
        <v>1020.4584129531229</v>
      </c>
      <c r="F17" s="194">
        <f>14650/(PI()*1.5^2*(2.048))</f>
        <v>1011.9878108924769</v>
      </c>
    </row>
    <row r="18" spans="1:9">
      <c r="B18" s="196" t="s">
        <v>48</v>
      </c>
      <c r="E18" s="192" t="s">
        <v>570</v>
      </c>
      <c r="F18" s="192" t="s">
        <v>570</v>
      </c>
    </row>
    <row r="19" spans="1:9">
      <c r="B19" s="198"/>
    </row>
    <row r="20" spans="1:9">
      <c r="B20" s="198"/>
    </row>
    <row r="21" spans="1:9" ht="26.85" customHeight="1">
      <c r="B21" s="198"/>
      <c r="C21" s="189" t="s">
        <v>555</v>
      </c>
      <c r="D21" s="189" t="s">
        <v>564</v>
      </c>
      <c r="E21" s="189"/>
      <c r="F21" s="189"/>
    </row>
    <row r="22" spans="1:9" ht="14.4" customHeight="1">
      <c r="B22" s="198"/>
      <c r="C22" s="190" t="s">
        <v>563</v>
      </c>
      <c r="D22" s="190" t="s">
        <v>565</v>
      </c>
      <c r="E22" s="193"/>
      <c r="F22" s="193"/>
    </row>
    <row r="23" spans="1:9">
      <c r="B23" s="196" t="s">
        <v>556</v>
      </c>
      <c r="C23" s="184">
        <f>F16</f>
        <v>1860</v>
      </c>
      <c r="D23" s="184">
        <f>C26</f>
        <v>1872</v>
      </c>
      <c r="E23" s="184"/>
      <c r="F23" s="184"/>
    </row>
    <row r="24" spans="1:9">
      <c r="B24" s="196" t="s">
        <v>559</v>
      </c>
      <c r="C24" s="183">
        <v>4120</v>
      </c>
      <c r="D24" s="183">
        <v>3073</v>
      </c>
      <c r="E24" s="183"/>
      <c r="F24" s="183"/>
    </row>
    <row r="25" spans="1:9">
      <c r="B25" s="196" t="s">
        <v>566</v>
      </c>
      <c r="C25" s="188">
        <f>C24-C23</f>
        <v>2260</v>
      </c>
      <c r="D25" s="188">
        <f t="shared" ref="D25" si="4">D24-D23</f>
        <v>1201</v>
      </c>
      <c r="E25" s="188"/>
      <c r="F25" s="188"/>
      <c r="G25" s="184"/>
      <c r="H25" s="184"/>
      <c r="I25" s="184"/>
    </row>
    <row r="26" spans="1:9">
      <c r="B26" s="196" t="s">
        <v>558</v>
      </c>
      <c r="C26" s="187">
        <v>1872</v>
      </c>
      <c r="D26" s="187">
        <v>1920</v>
      </c>
      <c r="E26" s="187"/>
      <c r="F26" s="187"/>
    </row>
    <row r="27" spans="1:9">
      <c r="B27" s="196" t="s">
        <v>557</v>
      </c>
      <c r="C27" s="187">
        <f>(629*50)/27.5675</f>
        <v>1140.8361295003174</v>
      </c>
      <c r="D27" s="187">
        <v>1140.8361295003174</v>
      </c>
      <c r="E27" s="195"/>
      <c r="F27" s="195"/>
    </row>
    <row r="28" spans="1:9" ht="48.6" customHeight="1">
      <c r="B28" s="197" t="s">
        <v>48</v>
      </c>
      <c r="C28" s="180" t="s">
        <v>571</v>
      </c>
      <c r="D28" s="180" t="s">
        <v>572</v>
      </c>
    </row>
  </sheetData>
  <mergeCells count="7">
    <mergeCell ref="B1:F1"/>
    <mergeCell ref="A12:A17"/>
    <mergeCell ref="G2:H2"/>
    <mergeCell ref="G3:H3"/>
    <mergeCell ref="G5:H5"/>
    <mergeCell ref="G4:H4"/>
    <mergeCell ref="G8:H8"/>
  </mergeCells>
  <pageMargins left="0.7" right="0.7" top="0.75" bottom="0.75" header="0.3" footer="0.3"/>
  <pageSetup scale="34" orientation="portrait" horizontalDpi="4294967295" verticalDpi="4294967295"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1D767-D88A-45EF-ABB0-B5A84BD68B5F}">
  <dimension ref="A1:CG312"/>
  <sheetViews>
    <sheetView showGridLines="0" zoomScale="85" zoomScaleNormal="85" workbookViewId="0">
      <selection activeCell="I7" sqref="I7"/>
    </sheetView>
  </sheetViews>
  <sheetFormatPr defaultRowHeight="14.4"/>
  <cols>
    <col min="1" max="1" width="2.44140625" style="74" customWidth="1"/>
    <col min="2" max="2" width="11.6640625" customWidth="1"/>
    <col min="3" max="4" width="11.6640625" style="68" customWidth="1"/>
    <col min="5" max="5" width="14.33203125" style="9" customWidth="1"/>
    <col min="6" max="6" width="6.33203125" style="3" customWidth="1"/>
    <col min="7" max="7" width="11.6640625" style="3" customWidth="1"/>
    <col min="8" max="8" width="15.88671875" style="3" customWidth="1"/>
    <col min="9" max="9" width="6.33203125" style="3" customWidth="1"/>
    <col min="10" max="10" width="11.6640625" style="3" customWidth="1"/>
    <col min="11" max="11" width="19.88671875" style="3" customWidth="1"/>
    <col min="12" max="13" width="6.33203125" style="3" customWidth="1"/>
    <col min="14" max="14" width="11.6640625" style="3" customWidth="1"/>
    <col min="15" max="15" width="2.44140625" style="73" customWidth="1"/>
    <col min="16" max="16" width="11.6640625" customWidth="1"/>
    <col min="17" max="18" width="11.6640625" style="68" customWidth="1"/>
    <col min="19" max="19" width="14.33203125" style="9" customWidth="1"/>
    <col min="20" max="20" width="6.33203125" style="3" customWidth="1"/>
    <col min="21" max="21" width="11.6640625" style="3" customWidth="1"/>
    <col min="22" max="22" width="15.88671875" style="3" customWidth="1"/>
    <col min="23" max="23" width="6.33203125" style="3" customWidth="1"/>
    <col min="24" max="24" width="11.6640625" style="3" customWidth="1"/>
    <col min="25" max="25" width="18.6640625" style="3" customWidth="1"/>
    <col min="26" max="27" width="6.33203125" style="3" customWidth="1"/>
    <col min="28" max="28" width="11.6640625" style="3" customWidth="1"/>
    <col min="29" max="29" width="2.44140625" style="73" customWidth="1"/>
    <col min="30" max="30" width="11.6640625" customWidth="1"/>
    <col min="31" max="32" width="11.6640625" style="68" customWidth="1"/>
    <col min="33" max="33" width="14.33203125" style="81" customWidth="1"/>
    <col min="34" max="34" width="6.33203125" style="85" customWidth="1"/>
    <col min="35" max="35" width="11.6640625" style="85" customWidth="1"/>
    <col min="36" max="36" width="15.88671875" style="85" customWidth="1"/>
    <col min="37" max="37" width="6.33203125" style="85" customWidth="1"/>
    <col min="38" max="38" width="11.6640625" style="85" customWidth="1"/>
    <col min="39" max="39" width="18.6640625" style="85" customWidth="1"/>
    <col min="40" max="41" width="6.33203125" style="85" customWidth="1"/>
    <col min="42" max="42" width="11.6640625" style="85" customWidth="1"/>
    <col min="43" max="43" width="2.44140625" style="73" customWidth="1"/>
    <col min="44" max="44" width="11.6640625" customWidth="1"/>
    <col min="45" max="46" width="11.6640625" style="68" customWidth="1"/>
    <col min="47" max="47" width="14.33203125" style="81" customWidth="1"/>
    <col min="48" max="48" width="6.33203125" style="85" customWidth="1"/>
    <col min="49" max="49" width="11.6640625" style="85" customWidth="1"/>
    <col min="50" max="50" width="15.88671875" style="85" customWidth="1"/>
    <col min="51" max="51" width="6.33203125" style="85" customWidth="1"/>
    <col min="52" max="52" width="11.6640625" style="85" customWidth="1"/>
    <col min="53" max="53" width="18.6640625" style="85" customWidth="1"/>
    <col min="54" max="55" width="6.33203125" style="85" customWidth="1"/>
    <col min="56" max="56" width="11.6640625" style="85" customWidth="1"/>
    <col min="57" max="57" width="2.44140625" style="73" customWidth="1"/>
    <col min="58" max="58" width="11.6640625" customWidth="1"/>
    <col min="59" max="60" width="11.6640625" style="68" customWidth="1"/>
    <col min="61" max="61" width="14.33203125" style="81" customWidth="1"/>
    <col min="62" max="62" width="6.33203125" style="85" customWidth="1"/>
    <col min="63" max="63" width="11.6640625" style="85" customWidth="1"/>
    <col min="64" max="64" width="15.88671875" style="85" customWidth="1"/>
    <col min="65" max="65" width="6.33203125" style="85" customWidth="1"/>
    <col min="66" max="66" width="11.6640625" style="85" customWidth="1"/>
    <col min="67" max="67" width="18.6640625" style="85" customWidth="1"/>
    <col min="68" max="69" width="6.33203125" style="85" customWidth="1"/>
    <col min="70" max="70" width="11.6640625" style="85" customWidth="1"/>
    <col min="71" max="71" width="2.44140625" style="73" customWidth="1"/>
    <col min="72" max="72" width="11.6640625" customWidth="1"/>
    <col min="73" max="74" width="11.6640625" style="68" customWidth="1"/>
    <col min="75" max="75" width="14.33203125" style="81" customWidth="1"/>
    <col min="76" max="76" width="6.33203125" style="85" customWidth="1"/>
    <col min="77" max="77" width="11.6640625" style="85" customWidth="1"/>
    <col min="78" max="78" width="15.88671875" style="85" customWidth="1"/>
    <col min="79" max="79" width="6.33203125" style="85" customWidth="1"/>
    <col min="80" max="80" width="11.6640625" style="85" customWidth="1"/>
    <col min="81" max="81" width="18.6640625" style="85" customWidth="1"/>
    <col min="82" max="83" width="6.33203125" style="85" customWidth="1"/>
    <col min="84" max="84" width="11.6640625" style="85" customWidth="1"/>
    <col min="85" max="85" width="2.44140625" style="73" customWidth="1"/>
  </cols>
  <sheetData>
    <row r="1" spans="2:84" ht="43.5" customHeight="1">
      <c r="B1" s="269" t="s">
        <v>41</v>
      </c>
      <c r="C1" s="270"/>
      <c r="D1" s="270"/>
      <c r="E1" s="270"/>
      <c r="F1" s="270"/>
      <c r="G1" s="270"/>
      <c r="H1" s="270"/>
      <c r="I1" s="270"/>
      <c r="J1" s="270"/>
      <c r="K1" s="270"/>
      <c r="L1" s="270"/>
      <c r="M1" s="270"/>
      <c r="N1" s="270"/>
      <c r="P1" s="267" t="s">
        <v>448</v>
      </c>
      <c r="Q1" s="268"/>
      <c r="R1" s="268"/>
      <c r="S1" s="268"/>
      <c r="T1" s="268"/>
      <c r="U1" s="268"/>
      <c r="V1" s="268"/>
      <c r="W1" s="268"/>
      <c r="X1" s="268"/>
      <c r="Y1" s="268"/>
      <c r="Z1" s="268"/>
      <c r="AA1" s="268"/>
      <c r="AB1" s="268"/>
      <c r="AD1" s="267" t="s">
        <v>119</v>
      </c>
      <c r="AE1" s="268"/>
      <c r="AF1" s="268"/>
      <c r="AG1" s="268"/>
      <c r="AH1" s="268"/>
      <c r="AI1" s="268"/>
      <c r="AJ1" s="268"/>
      <c r="AK1" s="268"/>
      <c r="AL1" s="268"/>
      <c r="AM1" s="268"/>
      <c r="AN1" s="268"/>
      <c r="AO1" s="268"/>
      <c r="AP1" s="268"/>
      <c r="AR1" s="267" t="s">
        <v>121</v>
      </c>
      <c r="AS1" s="268"/>
      <c r="AT1" s="268"/>
      <c r="AU1" s="268"/>
      <c r="AV1" s="268"/>
      <c r="AW1" s="268"/>
      <c r="AX1" s="268"/>
      <c r="AY1" s="268"/>
      <c r="AZ1" s="268"/>
      <c r="BA1" s="268"/>
      <c r="BB1" s="268"/>
      <c r="BC1" s="268"/>
      <c r="BD1" s="268"/>
      <c r="BF1" s="267" t="s">
        <v>122</v>
      </c>
      <c r="BG1" s="268"/>
      <c r="BH1" s="268"/>
      <c r="BI1" s="268"/>
      <c r="BJ1" s="268"/>
      <c r="BK1" s="268"/>
      <c r="BL1" s="268"/>
      <c r="BM1" s="268"/>
      <c r="BN1" s="268"/>
      <c r="BO1" s="268"/>
      <c r="BP1" s="268"/>
      <c r="BQ1" s="268"/>
      <c r="BR1" s="268"/>
      <c r="BT1" s="267" t="s">
        <v>449</v>
      </c>
      <c r="BU1" s="268"/>
      <c r="BV1" s="268"/>
      <c r="BW1" s="268"/>
      <c r="BX1" s="268"/>
      <c r="BY1" s="268"/>
      <c r="BZ1" s="268"/>
      <c r="CA1" s="268"/>
      <c r="CB1" s="268"/>
      <c r="CC1" s="268"/>
      <c r="CD1" s="268"/>
      <c r="CE1" s="268"/>
      <c r="CF1" s="268"/>
    </row>
    <row r="2" spans="2:84" ht="24" customHeight="1">
      <c r="B2" s="94"/>
      <c r="C2" s="95"/>
      <c r="D2" s="95"/>
      <c r="E2" s="95"/>
      <c r="F2" s="95"/>
      <c r="G2" s="95"/>
      <c r="H2" s="95"/>
      <c r="I2" s="95"/>
      <c r="J2" s="95"/>
      <c r="K2" s="98" t="s">
        <v>450</v>
      </c>
      <c r="L2" s="263">
        <f>'Salt Topping history'!D4</f>
        <v>1920</v>
      </c>
      <c r="M2" s="264"/>
      <c r="N2" s="96"/>
      <c r="P2" s="82"/>
      <c r="Q2" s="83"/>
      <c r="R2" s="83"/>
      <c r="S2" s="83"/>
      <c r="T2" s="83"/>
      <c r="U2" s="83"/>
      <c r="V2" s="83"/>
      <c r="W2" s="83"/>
      <c r="X2" s="83"/>
      <c r="Y2" s="98" t="s">
        <v>450</v>
      </c>
      <c r="Z2" s="263">
        <f>'Salt Topping history'!E4</f>
        <v>1920</v>
      </c>
      <c r="AA2" s="264"/>
      <c r="AB2" s="83"/>
      <c r="AD2" s="82"/>
      <c r="AE2" s="83"/>
      <c r="AF2" s="83"/>
      <c r="AG2" s="83"/>
      <c r="AH2" s="83"/>
      <c r="AI2" s="83"/>
      <c r="AJ2" s="83"/>
      <c r="AK2" s="83"/>
      <c r="AL2" s="83"/>
      <c r="AM2" s="98" t="s">
        <v>450</v>
      </c>
      <c r="AN2" s="263">
        <f>'Salt Topping history'!F4</f>
        <v>1745</v>
      </c>
      <c r="AO2" s="264"/>
      <c r="AP2" s="83"/>
      <c r="AR2" s="82"/>
      <c r="AS2" s="83"/>
      <c r="AT2" s="83"/>
      <c r="AU2" s="83"/>
      <c r="AV2" s="83"/>
      <c r="AW2" s="83"/>
      <c r="AX2" s="83"/>
      <c r="AY2" s="83"/>
      <c r="AZ2" s="83"/>
      <c r="BA2" s="98" t="s">
        <v>450</v>
      </c>
      <c r="BB2" s="263">
        <f>'Salt Topping history'!C13</f>
        <v>1753</v>
      </c>
      <c r="BC2" s="264"/>
      <c r="BD2" s="83"/>
      <c r="BF2" s="82"/>
      <c r="BG2" s="83"/>
      <c r="BH2" s="83"/>
      <c r="BI2" s="83"/>
      <c r="BJ2" s="83"/>
      <c r="BK2" s="83"/>
      <c r="BL2" s="83"/>
      <c r="BM2" s="83"/>
      <c r="BN2" s="83"/>
      <c r="BO2" s="98" t="s">
        <v>450</v>
      </c>
      <c r="BP2" s="263">
        <f>'Salt Topping history'!D13</f>
        <v>1940</v>
      </c>
      <c r="BQ2" s="264"/>
      <c r="BR2" s="83"/>
      <c r="BT2" s="82"/>
      <c r="BU2" s="83"/>
      <c r="BV2" s="83"/>
      <c r="BW2" s="83"/>
      <c r="BX2" s="83"/>
      <c r="BY2" s="83"/>
      <c r="BZ2" s="83"/>
      <c r="CA2" s="83"/>
      <c r="CB2" s="83"/>
      <c r="CC2" s="98" t="s">
        <v>450</v>
      </c>
      <c r="CD2" s="263">
        <f>'Salt Topping history'!E13</f>
        <v>1890</v>
      </c>
      <c r="CE2" s="264"/>
      <c r="CF2" s="83"/>
    </row>
    <row r="3" spans="2:84" ht="24" customHeight="1">
      <c r="B3" s="94"/>
      <c r="C3" s="95"/>
      <c r="D3" s="95"/>
      <c r="E3" s="95"/>
      <c r="F3" s="95"/>
      <c r="G3" s="95"/>
      <c r="H3" s="95"/>
      <c r="I3" s="95"/>
      <c r="J3" s="95"/>
      <c r="K3" s="99" t="s">
        <v>451</v>
      </c>
      <c r="L3" s="265">
        <f>'Salt Topping history'!D5</f>
        <v>4700</v>
      </c>
      <c r="M3" s="266"/>
      <c r="N3" s="96"/>
      <c r="P3" s="82"/>
      <c r="Q3" s="83"/>
      <c r="R3" s="83"/>
      <c r="S3" s="83"/>
      <c r="T3" s="83"/>
      <c r="U3" s="83"/>
      <c r="V3" s="83"/>
      <c r="W3" s="83"/>
      <c r="X3" s="83"/>
      <c r="Y3" s="99" t="s">
        <v>451</v>
      </c>
      <c r="Z3" s="265">
        <f>'Salt Topping history'!E5</f>
        <v>3110</v>
      </c>
      <c r="AA3" s="266"/>
      <c r="AB3" s="83"/>
      <c r="AD3" s="82"/>
      <c r="AE3" s="83"/>
      <c r="AF3" s="83"/>
      <c r="AG3" s="83"/>
      <c r="AH3" s="83"/>
      <c r="AI3" s="83"/>
      <c r="AJ3" s="83"/>
      <c r="AK3" s="83"/>
      <c r="AL3" s="83"/>
      <c r="AM3" s="99" t="s">
        <v>451</v>
      </c>
      <c r="AN3" s="265">
        <f>'Salt Topping history'!F5</f>
        <v>3690</v>
      </c>
      <c r="AO3" s="266"/>
      <c r="AP3" s="83"/>
      <c r="AR3" s="82"/>
      <c r="AS3" s="83"/>
      <c r="AT3" s="83"/>
      <c r="AU3" s="83"/>
      <c r="AV3" s="83"/>
      <c r="AW3" s="83"/>
      <c r="AX3" s="83"/>
      <c r="AY3" s="83"/>
      <c r="AZ3" s="83"/>
      <c r="BA3" s="99" t="s">
        <v>451</v>
      </c>
      <c r="BB3" s="263">
        <f>'Salt Topping history'!C14</f>
        <v>4200</v>
      </c>
      <c r="BC3" s="264"/>
      <c r="BD3" s="83"/>
      <c r="BF3" s="82"/>
      <c r="BG3" s="83"/>
      <c r="BH3" s="83"/>
      <c r="BI3" s="83"/>
      <c r="BJ3" s="83"/>
      <c r="BK3" s="83"/>
      <c r="BL3" s="83"/>
      <c r="BM3" s="83"/>
      <c r="BN3" s="83"/>
      <c r="BO3" s="99" t="s">
        <v>451</v>
      </c>
      <c r="BP3" s="265">
        <f>'Salt Topping history'!D14</f>
        <v>3180</v>
      </c>
      <c r="BQ3" s="266"/>
      <c r="BR3" s="83"/>
      <c r="BT3" s="82"/>
      <c r="BU3" s="83"/>
      <c r="BV3" s="83"/>
      <c r="BW3" s="83"/>
      <c r="BX3" s="83"/>
      <c r="BY3" s="83"/>
      <c r="BZ3" s="83"/>
      <c r="CA3" s="83"/>
      <c r="CB3" s="83"/>
      <c r="CC3" s="99" t="s">
        <v>451</v>
      </c>
      <c r="CD3" s="263">
        <f>'Salt Topping history'!E14</f>
        <v>3951</v>
      </c>
      <c r="CE3" s="264"/>
      <c r="CF3" s="83"/>
    </row>
    <row r="4" spans="2:84" ht="9.75" customHeight="1">
      <c r="B4" s="94"/>
      <c r="C4" s="95"/>
      <c r="D4" s="95"/>
      <c r="E4" s="95"/>
      <c r="F4" s="95"/>
      <c r="G4" s="95"/>
      <c r="H4" s="95"/>
      <c r="I4" s="95"/>
      <c r="J4" s="95"/>
      <c r="K4" s="97"/>
      <c r="L4" s="96"/>
      <c r="M4" s="96"/>
      <c r="N4" s="96"/>
      <c r="P4" s="82"/>
      <c r="Q4" s="83"/>
      <c r="R4" s="83"/>
      <c r="S4" s="83"/>
      <c r="T4" s="83"/>
      <c r="U4" s="83"/>
      <c r="V4" s="83"/>
      <c r="W4" s="83"/>
      <c r="X4" s="83"/>
      <c r="Y4" s="83"/>
      <c r="Z4" s="83"/>
      <c r="AA4" s="83"/>
      <c r="AB4" s="83"/>
      <c r="AD4" s="82"/>
      <c r="AE4" s="83"/>
      <c r="AF4" s="83"/>
      <c r="AG4" s="83"/>
      <c r="AH4" s="83"/>
      <c r="AI4" s="83"/>
      <c r="AJ4" s="83"/>
      <c r="AK4" s="83"/>
      <c r="AL4" s="83"/>
      <c r="AM4" s="83"/>
      <c r="AN4" s="83"/>
      <c r="AO4" s="83"/>
      <c r="AP4" s="83"/>
      <c r="AR4" s="82"/>
      <c r="AS4" s="83"/>
      <c r="AT4" s="83"/>
      <c r="AU4" s="83"/>
      <c r="AV4" s="83"/>
      <c r="AW4" s="83"/>
      <c r="AX4" s="83"/>
      <c r="AY4" s="83"/>
      <c r="AZ4" s="83"/>
      <c r="BA4" s="83"/>
      <c r="BB4" s="83"/>
      <c r="BC4" s="83"/>
      <c r="BD4" s="83"/>
      <c r="BF4" s="82"/>
      <c r="BG4" s="83"/>
      <c r="BH4" s="83"/>
      <c r="BI4" s="83"/>
      <c r="BJ4" s="83"/>
      <c r="BK4" s="83"/>
      <c r="BL4" s="83"/>
      <c r="BM4" s="83"/>
      <c r="BN4" s="83"/>
      <c r="BO4" s="83"/>
      <c r="BP4" s="83"/>
      <c r="BQ4" s="83"/>
      <c r="BR4" s="83"/>
      <c r="BT4" s="82"/>
      <c r="BU4" s="83"/>
      <c r="BV4" s="83"/>
      <c r="BW4" s="83"/>
      <c r="BX4" s="83"/>
      <c r="BY4" s="83"/>
      <c r="BZ4" s="83"/>
      <c r="CA4" s="83"/>
      <c r="CB4" s="83"/>
      <c r="CC4" s="83"/>
      <c r="CD4" s="83"/>
      <c r="CE4" s="83"/>
      <c r="CF4" s="83"/>
    </row>
    <row r="5" spans="2:84" ht="43.2">
      <c r="C5" s="69" t="s">
        <v>112</v>
      </c>
      <c r="D5" s="69" t="s">
        <v>113</v>
      </c>
      <c r="E5" s="20" t="s">
        <v>108</v>
      </c>
      <c r="F5" s="71" t="s">
        <v>114</v>
      </c>
      <c r="G5" s="71" t="s">
        <v>114</v>
      </c>
      <c r="H5" s="63" t="s">
        <v>110</v>
      </c>
      <c r="I5" s="71" t="s">
        <v>114</v>
      </c>
      <c r="J5" s="71" t="s">
        <v>114</v>
      </c>
      <c r="K5" s="19" t="s">
        <v>111</v>
      </c>
      <c r="L5" s="3" t="s">
        <v>117</v>
      </c>
      <c r="M5" s="71" t="s">
        <v>114</v>
      </c>
      <c r="N5" s="71" t="s">
        <v>114</v>
      </c>
      <c r="Q5" s="69" t="s">
        <v>112</v>
      </c>
      <c r="R5" s="69" t="s">
        <v>113</v>
      </c>
      <c r="S5" s="20" t="s">
        <v>108</v>
      </c>
      <c r="T5" s="71" t="s">
        <v>114</v>
      </c>
      <c r="U5" s="71" t="s">
        <v>114</v>
      </c>
      <c r="V5" s="63" t="s">
        <v>110</v>
      </c>
      <c r="W5" s="71" t="s">
        <v>114</v>
      </c>
      <c r="X5" s="71" t="s">
        <v>114</v>
      </c>
      <c r="Y5" s="19" t="s">
        <v>111</v>
      </c>
      <c r="Z5" s="3" t="s">
        <v>117</v>
      </c>
      <c r="AA5" s="71" t="s">
        <v>114</v>
      </c>
      <c r="AB5" s="71" t="s">
        <v>114</v>
      </c>
      <c r="AE5" s="69" t="s">
        <v>112</v>
      </c>
      <c r="AF5" s="69" t="s">
        <v>113</v>
      </c>
      <c r="AG5" s="20" t="s">
        <v>108</v>
      </c>
      <c r="AH5" s="71" t="s">
        <v>114</v>
      </c>
      <c r="AI5" s="71" t="s">
        <v>114</v>
      </c>
      <c r="AJ5" s="63" t="s">
        <v>110</v>
      </c>
      <c r="AK5" s="71" t="s">
        <v>114</v>
      </c>
      <c r="AL5" s="71" t="s">
        <v>114</v>
      </c>
      <c r="AM5" s="19" t="s">
        <v>111</v>
      </c>
      <c r="AN5" s="85" t="s">
        <v>117</v>
      </c>
      <c r="AO5" s="71" t="s">
        <v>114</v>
      </c>
      <c r="AP5" s="71" t="s">
        <v>114</v>
      </c>
      <c r="AS5" s="69" t="s">
        <v>112</v>
      </c>
      <c r="AT5" s="69" t="s">
        <v>113</v>
      </c>
      <c r="AU5" s="20" t="s">
        <v>108</v>
      </c>
      <c r="AV5" s="71" t="s">
        <v>114</v>
      </c>
      <c r="AW5" s="71" t="s">
        <v>114</v>
      </c>
      <c r="AX5" s="63" t="s">
        <v>110</v>
      </c>
      <c r="AY5" s="71" t="s">
        <v>114</v>
      </c>
      <c r="AZ5" s="71" t="s">
        <v>114</v>
      </c>
      <c r="BA5" s="19" t="s">
        <v>111</v>
      </c>
      <c r="BB5" s="85" t="s">
        <v>117</v>
      </c>
      <c r="BC5" s="71" t="s">
        <v>114</v>
      </c>
      <c r="BD5" s="71" t="s">
        <v>114</v>
      </c>
      <c r="BG5" s="69" t="s">
        <v>112</v>
      </c>
      <c r="BH5" s="69" t="s">
        <v>113</v>
      </c>
      <c r="BI5" s="20" t="s">
        <v>108</v>
      </c>
      <c r="BJ5" s="71" t="s">
        <v>114</v>
      </c>
      <c r="BK5" s="71" t="s">
        <v>114</v>
      </c>
      <c r="BL5" s="63" t="s">
        <v>110</v>
      </c>
      <c r="BM5" s="71" t="s">
        <v>114</v>
      </c>
      <c r="BN5" s="71" t="s">
        <v>114</v>
      </c>
      <c r="BO5" s="19" t="s">
        <v>111</v>
      </c>
      <c r="BP5" s="85" t="s">
        <v>117</v>
      </c>
      <c r="BQ5" s="71" t="s">
        <v>114</v>
      </c>
      <c r="BR5" s="71" t="s">
        <v>114</v>
      </c>
      <c r="BU5" s="69" t="s">
        <v>112</v>
      </c>
      <c r="BV5" s="69" t="s">
        <v>113</v>
      </c>
      <c r="BW5" s="20" t="s">
        <v>108</v>
      </c>
      <c r="BX5" s="71" t="s">
        <v>114</v>
      </c>
      <c r="BY5" s="71" t="s">
        <v>114</v>
      </c>
      <c r="BZ5" s="63" t="s">
        <v>110</v>
      </c>
      <c r="CA5" s="71" t="s">
        <v>114</v>
      </c>
      <c r="CB5" s="71" t="s">
        <v>114</v>
      </c>
      <c r="CC5" s="19" t="s">
        <v>111</v>
      </c>
      <c r="CD5" s="85" t="s">
        <v>117</v>
      </c>
      <c r="CE5" s="71" t="s">
        <v>114</v>
      </c>
      <c r="CF5" s="71" t="s">
        <v>114</v>
      </c>
    </row>
    <row r="6" spans="2:84" ht="28.8">
      <c r="C6" s="70" t="s">
        <v>65</v>
      </c>
      <c r="D6" s="70" t="s">
        <v>65</v>
      </c>
      <c r="E6" s="3" t="s">
        <v>109</v>
      </c>
      <c r="F6" s="3" t="s">
        <v>115</v>
      </c>
      <c r="G6" s="3" t="s">
        <v>116</v>
      </c>
      <c r="H6" s="3" t="s">
        <v>109</v>
      </c>
      <c r="I6" s="3" t="s">
        <v>115</v>
      </c>
      <c r="J6" s="3" t="s">
        <v>116</v>
      </c>
      <c r="K6" s="3" t="s">
        <v>109</v>
      </c>
      <c r="L6" s="3" t="s">
        <v>4</v>
      </c>
      <c r="M6" s="3" t="s">
        <v>115</v>
      </c>
      <c r="N6" s="3" t="s">
        <v>116</v>
      </c>
      <c r="Q6" s="70" t="s">
        <v>65</v>
      </c>
      <c r="R6" s="70" t="s">
        <v>65</v>
      </c>
      <c r="S6" s="3" t="s">
        <v>109</v>
      </c>
      <c r="T6" s="3" t="s">
        <v>115</v>
      </c>
      <c r="U6" s="3" t="s">
        <v>116</v>
      </c>
      <c r="V6" s="3" t="s">
        <v>109</v>
      </c>
      <c r="W6" s="3" t="s">
        <v>115</v>
      </c>
      <c r="X6" s="3" t="s">
        <v>116</v>
      </c>
      <c r="Y6" s="3" t="s">
        <v>109</v>
      </c>
      <c r="Z6" s="3" t="s">
        <v>4</v>
      </c>
      <c r="AA6" s="3" t="s">
        <v>115</v>
      </c>
      <c r="AB6" s="3" t="s">
        <v>116</v>
      </c>
      <c r="AE6" s="70" t="s">
        <v>65</v>
      </c>
      <c r="AF6" s="70" t="s">
        <v>65</v>
      </c>
      <c r="AG6" s="85" t="s">
        <v>109</v>
      </c>
      <c r="AH6" s="85" t="s">
        <v>115</v>
      </c>
      <c r="AI6" s="85" t="s">
        <v>116</v>
      </c>
      <c r="AJ6" s="85" t="s">
        <v>109</v>
      </c>
      <c r="AK6" s="85" t="s">
        <v>115</v>
      </c>
      <c r="AL6" s="85" t="s">
        <v>116</v>
      </c>
      <c r="AM6" s="85" t="s">
        <v>109</v>
      </c>
      <c r="AN6" s="85" t="s">
        <v>4</v>
      </c>
      <c r="AO6" s="85" t="s">
        <v>115</v>
      </c>
      <c r="AP6" s="85" t="s">
        <v>116</v>
      </c>
      <c r="AS6" s="70" t="s">
        <v>65</v>
      </c>
      <c r="AT6" s="70" t="s">
        <v>65</v>
      </c>
      <c r="AU6" s="85" t="s">
        <v>109</v>
      </c>
      <c r="AV6" s="85" t="s">
        <v>115</v>
      </c>
      <c r="AW6" s="85" t="s">
        <v>116</v>
      </c>
      <c r="AX6" s="85" t="s">
        <v>109</v>
      </c>
      <c r="AY6" s="85" t="s">
        <v>115</v>
      </c>
      <c r="AZ6" s="85" t="s">
        <v>116</v>
      </c>
      <c r="BA6" s="85" t="s">
        <v>109</v>
      </c>
      <c r="BB6" s="85" t="s">
        <v>4</v>
      </c>
      <c r="BC6" s="85" t="s">
        <v>115</v>
      </c>
      <c r="BD6" s="85" t="s">
        <v>116</v>
      </c>
      <c r="BG6" s="70" t="s">
        <v>65</v>
      </c>
      <c r="BH6" s="70" t="s">
        <v>65</v>
      </c>
      <c r="BI6" s="85" t="s">
        <v>109</v>
      </c>
      <c r="BJ6" s="85" t="s">
        <v>115</v>
      </c>
      <c r="BK6" s="85" t="s">
        <v>116</v>
      </c>
      <c r="BL6" s="85" t="s">
        <v>109</v>
      </c>
      <c r="BM6" s="85" t="s">
        <v>115</v>
      </c>
      <c r="BN6" s="85" t="s">
        <v>116</v>
      </c>
      <c r="BO6" s="85" t="s">
        <v>109</v>
      </c>
      <c r="BP6" s="85" t="s">
        <v>4</v>
      </c>
      <c r="BQ6" s="85" t="s">
        <v>115</v>
      </c>
      <c r="BR6" s="85" t="s">
        <v>116</v>
      </c>
      <c r="BU6" s="70" t="s">
        <v>65</v>
      </c>
      <c r="BV6" s="70" t="s">
        <v>65</v>
      </c>
      <c r="BW6" s="85" t="s">
        <v>109</v>
      </c>
      <c r="BX6" s="85" t="s">
        <v>115</v>
      </c>
      <c r="BY6" s="85" t="s">
        <v>116</v>
      </c>
      <c r="BZ6" s="85" t="s">
        <v>109</v>
      </c>
      <c r="CA6" s="85" t="s">
        <v>115</v>
      </c>
      <c r="CB6" s="85" t="s">
        <v>116</v>
      </c>
      <c r="CC6" s="85" t="s">
        <v>109</v>
      </c>
      <c r="CD6" s="85" t="s">
        <v>4</v>
      </c>
      <c r="CE6" s="85" t="s">
        <v>115</v>
      </c>
      <c r="CF6" s="85" t="s">
        <v>116</v>
      </c>
    </row>
    <row r="7" spans="2:84">
      <c r="B7" s="27">
        <v>41974</v>
      </c>
      <c r="C7" s="17">
        <f>'Accumulated Feed'!B4</f>
        <v>0</v>
      </c>
      <c r="D7" s="17">
        <f>C7</f>
        <v>0</v>
      </c>
      <c r="E7" s="9">
        <v>20</v>
      </c>
      <c r="F7" s="3">
        <f>(C7*E7)*(1/2.20462)*(1/1343)*(1/(PI()*1.5^2))*1000</f>
        <v>0</v>
      </c>
      <c r="G7" s="72">
        <f>F7</f>
        <v>0</v>
      </c>
      <c r="H7" s="110">
        <f>E7</f>
        <v>20</v>
      </c>
      <c r="I7" s="3">
        <f>(C7*H7)*(1/2.20462)*(1/1343)*(1/(PI()*1.5^2))*1000</f>
        <v>0</v>
      </c>
      <c r="J7" s="72"/>
      <c r="K7" s="64">
        <v>0</v>
      </c>
      <c r="L7" s="3">
        <f>C7/$D$312</f>
        <v>0</v>
      </c>
      <c r="M7" s="3">
        <f>($L$3-$L$2)*L7</f>
        <v>0</v>
      </c>
      <c r="N7" s="72">
        <f>M7</f>
        <v>0</v>
      </c>
      <c r="P7" s="27">
        <f>'Accumulated Feed'!C4</f>
        <v>42279</v>
      </c>
      <c r="Q7" s="17">
        <f>'Accumulated Feed'!D4</f>
        <v>2.2724701044010569</v>
      </c>
      <c r="R7" s="17">
        <f>Q7</f>
        <v>2.2724701044010569</v>
      </c>
      <c r="S7" s="9">
        <v>20</v>
      </c>
      <c r="T7" s="3">
        <f>(Q7*S7)*(1/2.20462)*(1/1343)*(1/(PI()*1.5^2))*1000</f>
        <v>2.1716309760437968</v>
      </c>
      <c r="U7" s="72">
        <f>T7</f>
        <v>2.1716309760437968</v>
      </c>
      <c r="V7" s="65">
        <f>S7</f>
        <v>20</v>
      </c>
      <c r="W7" s="3">
        <f>(Q7*V7)*(1/2.20462)*(1/1343)*(1/(PI()*1.5^2))*1000</f>
        <v>2.1716309760437968</v>
      </c>
      <c r="X7" s="72">
        <f>W7</f>
        <v>2.1716309760437968</v>
      </c>
      <c r="Y7" s="64">
        <f>(AA7)/((1000)*(1/(PI()*1.5^2))*(1/'Salt Topping history'!$D$8)*(1/2.20462)*(Q7))</f>
        <v>16.179723860943255</v>
      </c>
      <c r="Z7" s="3">
        <f>Q7/$R$189</f>
        <v>1.7471432405021636E-3</v>
      </c>
      <c r="AA7" s="3">
        <f>($Z$3-$Z$2)*Z7</f>
        <v>2.0791004561975748</v>
      </c>
      <c r="AB7" s="72">
        <f>AA7</f>
        <v>2.0791004561975748</v>
      </c>
      <c r="AD7" s="27">
        <f>'Accumulated Feed'!E4</f>
        <v>42462</v>
      </c>
      <c r="AE7" s="17">
        <f>'Accumulated Feed'!F4</f>
        <v>0.20085700323454844</v>
      </c>
      <c r="AF7" s="17">
        <f>AE7</f>
        <v>0.20085700323454844</v>
      </c>
      <c r="AG7" s="81">
        <v>20</v>
      </c>
      <c r="AH7" s="85">
        <f>(AE7*AG7)*(1/2.20462)*(1/1343)*(1/(PI()*1.5^2))*1000</f>
        <v>0.19194412684889339</v>
      </c>
      <c r="AI7" s="72">
        <f>AH7</f>
        <v>0.19194412684889339</v>
      </c>
      <c r="AJ7" s="111">
        <v>20</v>
      </c>
      <c r="AK7" s="85">
        <f>(AE7*AJ7)*(1/2.20462)*(1/1343)*(1/(PI()*1.5^2))*1000</f>
        <v>0.19194412684889339</v>
      </c>
      <c r="AL7" s="72">
        <f>AK7</f>
        <v>0.19194412684889339</v>
      </c>
      <c r="AM7" s="64">
        <f>(AO7)/((1000)*(1/(PI()*1.5^2))*(1/'Salt Topping history'!$E$8)*(1/2.20462)*(AE7))</f>
        <v>34.69753478918976</v>
      </c>
      <c r="AN7" s="85">
        <f>AE7/$AF$166</f>
        <v>1.8643091883489328E-4</v>
      </c>
      <c r="AO7" s="85">
        <f>($AN$3-$AN$2)*AN7</f>
        <v>0.36260813713386741</v>
      </c>
      <c r="AP7" s="72">
        <f>AO7</f>
        <v>0.36260813713386741</v>
      </c>
      <c r="AR7" s="27">
        <f>'Accumulated Feed'!G4</f>
        <v>42622</v>
      </c>
      <c r="AS7" s="17">
        <f>'Accumulated Feed'!H4</f>
        <v>1.5837539862342299E-29</v>
      </c>
      <c r="AT7" s="17">
        <f>AS7</f>
        <v>1.5837539862342299E-29</v>
      </c>
      <c r="AU7" s="81">
        <v>20</v>
      </c>
      <c r="AV7" s="85">
        <f>(AS7*AU7)*(1/2.20462)*(1/1343)*(1/(PI()*1.5^2))*1000</f>
        <v>1.5134761105451733E-29</v>
      </c>
      <c r="AW7" s="72">
        <f>AV7</f>
        <v>1.5134761105451733E-29</v>
      </c>
      <c r="AX7" s="111">
        <v>20</v>
      </c>
      <c r="AY7" s="85">
        <f>(AS7*AX7)*(1/2.20462)*(1/1343)*(1/(PI()*1.5^2))*1000</f>
        <v>1.5134761105451733E-29</v>
      </c>
      <c r="AZ7" s="72">
        <f>AY7</f>
        <v>1.5134761105451733E-29</v>
      </c>
      <c r="BA7" s="64">
        <f>(BC7)/((1000)*(1/(PI()*1.5^2))*(1/'Salt Topping history'!$F$8)*(1/2.20462)*(AS7))</f>
        <v>34.510538536876602</v>
      </c>
      <c r="BB7" s="85">
        <f>AS7/$AT$239</f>
        <v>9.3285134677765699E-33</v>
      </c>
      <c r="BC7" s="85">
        <f>($BB$3-$BB$2)*BB7</f>
        <v>2.2826872455649266E-29</v>
      </c>
      <c r="BD7" s="72">
        <f>BC7</f>
        <v>2.2826872455649266E-29</v>
      </c>
      <c r="BF7" s="27">
        <f>'Accumulated Feed'!I4</f>
        <v>42855</v>
      </c>
      <c r="BG7" s="17">
        <f>'Accumulated Feed'!J4</f>
        <v>6.4350943589158966E-34</v>
      </c>
      <c r="BH7" s="17">
        <f>BG7</f>
        <v>6.4350943589158966E-34</v>
      </c>
      <c r="BI7" s="81">
        <v>20</v>
      </c>
      <c r="BJ7" s="85">
        <f>(BG7*BI7)*(1/2.20462)*(1/1343)*(1/(PI()*1.5^2))*1000</f>
        <v>6.1495419528388842E-34</v>
      </c>
      <c r="BK7" s="72">
        <f>BJ7</f>
        <v>6.1495419528388842E-34</v>
      </c>
      <c r="BL7" s="111">
        <v>20</v>
      </c>
      <c r="BM7" s="85">
        <f>(BG7*BL7)*(1/2.20462)*(1/1343)*(1/(PI()*1.5^2))*1000</f>
        <v>6.1495419528388842E-34</v>
      </c>
      <c r="BN7" s="72">
        <f>BM7</f>
        <v>6.1495419528388842E-34</v>
      </c>
      <c r="BO7" s="64">
        <f>(BQ7)/((1000)*(1/(PI()*1.5^2))*(1/'Salt Topping history'!$C$17)*(1/2.20462)*(BG7))</f>
        <v>29.331809796213751</v>
      </c>
      <c r="BP7" s="85">
        <f>BG7/$BH$157</f>
        <v>7.2475844694586761E-37</v>
      </c>
      <c r="BQ7" s="85">
        <f>($BP$3-$BP$2)*BP7</f>
        <v>8.9870047421287588E-34</v>
      </c>
      <c r="BR7" s="72">
        <f>BQ7</f>
        <v>8.9870047421287588E-34</v>
      </c>
      <c r="BT7" s="27">
        <f>'Accumulated Feed'!K4</f>
        <v>43006</v>
      </c>
      <c r="BU7" s="17">
        <f>'Accumulated Feed'!L4</f>
        <v>1.2047784075846738E-36</v>
      </c>
      <c r="BV7" s="17">
        <f>BU7</f>
        <v>1.2047784075846738E-36</v>
      </c>
      <c r="BW7" s="81">
        <v>20</v>
      </c>
      <c r="BX7" s="85">
        <f>(BU7*BW7)*(1/2.20462)*(1/1343)*(1/(PI()*1.5^2))*1000</f>
        <v>1.1513172842681555E-36</v>
      </c>
      <c r="BY7" s="72">
        <f>BX7</f>
        <v>1.1513172842681555E-36</v>
      </c>
      <c r="BZ7" s="111">
        <v>20</v>
      </c>
      <c r="CA7" s="85">
        <f>(BU7*BZ7)*(1/2.20462)*(1/1343)*(1/(PI()*1.5^2))*1000</f>
        <v>1.1513172842681555E-36</v>
      </c>
      <c r="CB7" s="72">
        <f>CA7</f>
        <v>1.1513172842681555E-36</v>
      </c>
      <c r="CC7" s="64">
        <f>(CE7)/((1000)*(1/(PI()*1.5^2))*(1/'Salt Topping history'!$D$17)*(1/2.20462)*(BU7))</f>
        <v>19.77542752018082</v>
      </c>
      <c r="CD7" s="85">
        <f>BU7/$BV$228</f>
        <v>7.377150362396076E-40</v>
      </c>
      <c r="CE7" s="85">
        <f>($CD$3-$CD$2)*CD7</f>
        <v>1.5204306896898312E-36</v>
      </c>
      <c r="CF7" s="72">
        <f>CE7</f>
        <v>1.5204306896898312E-36</v>
      </c>
    </row>
    <row r="8" spans="2:84">
      <c r="B8" s="27">
        <v>41975</v>
      </c>
      <c r="C8" s="17">
        <f>'Accumulated Feed'!B5</f>
        <v>0</v>
      </c>
      <c r="D8" s="17">
        <f>SUM($C$7:C8)</f>
        <v>0</v>
      </c>
      <c r="E8" s="9">
        <v>20</v>
      </c>
      <c r="F8" s="3">
        <f t="shared" ref="F8:F71" si="0">(C8*E8)*(1/2.20462)*(1/1343)*(1/(PI()*1.5^2))*1000</f>
        <v>0</v>
      </c>
      <c r="G8" s="72">
        <f>SUM($F$7:F8)</f>
        <v>0</v>
      </c>
      <c r="H8" s="65">
        <f t="shared" ref="H8:H71" si="1">E8</f>
        <v>20</v>
      </c>
      <c r="I8" s="3">
        <f t="shared" ref="I8:I71" si="2">(C8*H8)*(1/2.20462)*(1/1343)*(1/(PI()*1.5^2))*1000</f>
        <v>0</v>
      </c>
      <c r="J8" s="72">
        <f>SUM($I$7:I8)</f>
        <v>0</v>
      </c>
      <c r="K8" s="64">
        <v>0</v>
      </c>
      <c r="L8" s="3">
        <f t="shared" ref="L8:L71" si="3">C8/$D$312</f>
        <v>0</v>
      </c>
      <c r="M8" s="85">
        <f>($L$3-$L$2)*L8</f>
        <v>0</v>
      </c>
      <c r="N8" s="72">
        <f>SUM($M$7:M8)</f>
        <v>0</v>
      </c>
      <c r="P8" s="27">
        <f>'Accumulated Feed'!C5</f>
        <v>42280</v>
      </c>
      <c r="Q8" s="17">
        <f>'Accumulated Feed'!D5</f>
        <v>0</v>
      </c>
      <c r="R8" s="17">
        <f>SUM($Q$7:Q8)</f>
        <v>2.2724701044010569</v>
      </c>
      <c r="S8" s="9">
        <v>20</v>
      </c>
      <c r="T8" s="3">
        <f t="shared" ref="T8:T45" si="4">(Q8*S8)*(1/2.20462)*(1/1343)*(1/(PI()*1.5^2))*1000</f>
        <v>0</v>
      </c>
      <c r="U8" s="72">
        <f>SUM($T$7:T8)</f>
        <v>2.1716309760437968</v>
      </c>
      <c r="V8" s="65">
        <f t="shared" ref="V8:V45" si="5">S8</f>
        <v>20</v>
      </c>
      <c r="W8" s="3">
        <f t="shared" ref="W8" si="6">(Q8*V8)*(1/2.20462)*(1/1343)*(1/(PI()*1.5^2))*1000</f>
        <v>0</v>
      </c>
      <c r="X8" s="72">
        <f>SUM($W$7:W8)</f>
        <v>2.1716309760437968</v>
      </c>
      <c r="Y8" s="64">
        <v>0</v>
      </c>
      <c r="Z8" s="85">
        <f t="shared" ref="Z8:Z71" si="7">Q8/$R$189</f>
        <v>0</v>
      </c>
      <c r="AA8" s="85">
        <f t="shared" ref="AA8:AA71" si="8">($Z$3-$Z$2)*Z8</f>
        <v>0</v>
      </c>
      <c r="AB8" s="72">
        <f>SUM($AA$7:AA8)</f>
        <v>2.0791004561975748</v>
      </c>
      <c r="AD8" s="27">
        <f>'Accumulated Feed'!E5</f>
        <v>42463</v>
      </c>
      <c r="AE8" s="17">
        <f>'Accumulated Feed'!F5</f>
        <v>0</v>
      </c>
      <c r="AF8" s="17">
        <f>SUM($AE$7:AE8)</f>
        <v>0.20085700323454844</v>
      </c>
      <c r="AG8" s="81">
        <v>20</v>
      </c>
      <c r="AH8" s="85">
        <f t="shared" ref="AH8:AH45" si="9">(AE8*AG8)*(1/2.20462)*(1/1343)*(1/(PI()*1.5^2))*1000</f>
        <v>0</v>
      </c>
      <c r="AI8" s="72">
        <f>SUM($AH$7:AH8)</f>
        <v>0.19194412684889339</v>
      </c>
      <c r="AJ8" s="111">
        <v>20</v>
      </c>
      <c r="AK8" s="85">
        <f t="shared" ref="AK8" si="10">(AE8*AJ8)*(1/2.20462)*(1/1343)*(1/(PI()*1.5^2))*1000</f>
        <v>0</v>
      </c>
      <c r="AL8" s="72">
        <f>SUM($AK$7:AK8)</f>
        <v>0.19194412684889339</v>
      </c>
      <c r="AM8" s="64">
        <v>0</v>
      </c>
      <c r="AN8" s="86">
        <f t="shared" ref="AN8:AN71" si="11">AE8/$AF$166</f>
        <v>0</v>
      </c>
      <c r="AO8" s="86">
        <f t="shared" ref="AO8:AO71" si="12">($AN$3-$AN$2)*AN8</f>
        <v>0</v>
      </c>
      <c r="AP8" s="72">
        <f>SUM($AO$7:AO8)</f>
        <v>0.36260813713386741</v>
      </c>
      <c r="AR8" s="27">
        <f>'Accumulated Feed'!G5</f>
        <v>42623</v>
      </c>
      <c r="AS8" s="17">
        <f>'Accumulated Feed'!H5</f>
        <v>3.2570631720769625</v>
      </c>
      <c r="AT8" s="17">
        <f>SUM($AS$7:AS8)</f>
        <v>3.2570631720769625</v>
      </c>
      <c r="AU8" s="81">
        <v>20</v>
      </c>
      <c r="AV8" s="85">
        <f t="shared" ref="AV8:AV45" si="13">(AS8*AU8)*(1/2.20462)*(1/1343)*(1/(PI()*1.5^2))*1000</f>
        <v>3.1125334769928821</v>
      </c>
      <c r="AW8" s="72">
        <f>SUM($AV$7:AV8)</f>
        <v>3.1125334769928821</v>
      </c>
      <c r="AX8" s="111">
        <v>20</v>
      </c>
      <c r="AY8" s="85">
        <f>(AS8*AX8)*(1/2.20462)*(1/1343)*(1/(PI()*1.5^2))*1000</f>
        <v>3.1125334769928821</v>
      </c>
      <c r="AZ8" s="72">
        <f>SUM($AY$7:AY8)</f>
        <v>3.1125334769928821</v>
      </c>
      <c r="BA8" s="64">
        <f>(BC8)/((1000)*(1/(PI()*1.5^2))*(1/'Salt Topping history'!$F$8)*(1/2.20462)*(AS8))</f>
        <v>34.510538536876595</v>
      </c>
      <c r="BB8" s="86">
        <f t="shared" ref="BB8:BB71" si="14">AS8/$AT$239</f>
        <v>1.9184518511213668E-3</v>
      </c>
      <c r="BC8" s="86">
        <f t="shared" ref="BC8:BC71" si="15">($BB$3-$BB$2)*BB8</f>
        <v>4.6944516796939846</v>
      </c>
      <c r="BD8" s="72">
        <f>SUM($BC$7:BC8)</f>
        <v>4.6944516796939846</v>
      </c>
      <c r="BF8" s="27">
        <f>'Accumulated Feed'!I5</f>
        <v>42856</v>
      </c>
      <c r="BG8" s="17">
        <f>'Accumulated Feed'!J5</f>
        <v>0</v>
      </c>
      <c r="BH8" s="17">
        <f>SUM($BG$7:BG8)</f>
        <v>6.4350943589158966E-34</v>
      </c>
      <c r="BI8" s="81">
        <v>20</v>
      </c>
      <c r="BJ8" s="85">
        <f t="shared" ref="BJ8:BJ45" si="16">(BG8*BI8)*(1/2.20462)*(1/1343)*(1/(PI()*1.5^2))*1000</f>
        <v>0</v>
      </c>
      <c r="BK8" s="72">
        <f>SUM($BJ$7:BJ8)</f>
        <v>6.1495419528388842E-34</v>
      </c>
      <c r="BL8" s="111">
        <v>20</v>
      </c>
      <c r="BM8" s="85">
        <f t="shared" ref="BM8" si="17">(BG8*BL8)*(1/2.20462)*(1/1343)*(1/(PI()*1.5^2))*1000</f>
        <v>0</v>
      </c>
      <c r="BN8" s="72">
        <f>SUM($BM$7:BM8)</f>
        <v>6.1495419528388842E-34</v>
      </c>
      <c r="BO8" s="64">
        <v>0</v>
      </c>
      <c r="BP8" s="86">
        <f t="shared" ref="BP8:BP71" si="18">BG8/$BH$157</f>
        <v>0</v>
      </c>
      <c r="BQ8" s="86">
        <f t="shared" ref="BQ8:BQ71" si="19">($BP$3-$BP$2)*BP8</f>
        <v>0</v>
      </c>
      <c r="BR8" s="72">
        <f>SUM($BQ$7:BQ8)</f>
        <v>8.9870047421287588E-34</v>
      </c>
      <c r="BT8" s="27">
        <f>'Accumulated Feed'!K5</f>
        <v>43007</v>
      </c>
      <c r="BU8" s="17">
        <f>'Accumulated Feed'!L5</f>
        <v>0</v>
      </c>
      <c r="BV8" s="17">
        <f>SUM($BU$7:BU8)</f>
        <v>1.2047784075846738E-36</v>
      </c>
      <c r="BW8" s="81">
        <v>20</v>
      </c>
      <c r="BX8" s="85">
        <f t="shared" ref="BX8:BX45" si="20">(BU8*BW8)*(1/2.20462)*(1/1343)*(1/(PI()*1.5^2))*1000</f>
        <v>0</v>
      </c>
      <c r="BY8" s="72">
        <f>SUM($BX$7:BX8)</f>
        <v>1.1513172842681555E-36</v>
      </c>
      <c r="BZ8" s="111">
        <v>20</v>
      </c>
      <c r="CA8" s="85">
        <f t="shared" ref="CA8" si="21">(BU8*BZ8)*(1/2.20462)*(1/1343)*(1/(PI()*1.5^2))*1000</f>
        <v>0</v>
      </c>
      <c r="CB8" s="72">
        <f>SUM($CA$7:CA8)</f>
        <v>1.1513172842681555E-36</v>
      </c>
      <c r="CC8" s="64">
        <v>0</v>
      </c>
      <c r="CD8" s="86">
        <f t="shared" ref="CD8:CD71" si="22">BU8/$BV$228</f>
        <v>0</v>
      </c>
      <c r="CE8" s="86">
        <f t="shared" ref="CE8:CE71" si="23">($CD$3-$CD$2)*CD8</f>
        <v>0</v>
      </c>
      <c r="CF8" s="72">
        <f>SUM($CE$7:CE8)</f>
        <v>1.5204306896898312E-36</v>
      </c>
    </row>
    <row r="9" spans="2:84">
      <c r="B9" s="27">
        <v>41976</v>
      </c>
      <c r="C9" s="17">
        <f>'Accumulated Feed'!B6</f>
        <v>1.4568278815727926</v>
      </c>
      <c r="D9" s="17">
        <f>SUM($C$7:C9)</f>
        <v>1.4568278815727926</v>
      </c>
      <c r="E9" s="9">
        <v>20</v>
      </c>
      <c r="F9" s="3">
        <f t="shared" si="0"/>
        <v>1.3921822550099414</v>
      </c>
      <c r="G9" s="72">
        <f>SUM($F$7:F9)</f>
        <v>1.3921822550099414</v>
      </c>
      <c r="H9" s="65">
        <f t="shared" si="1"/>
        <v>20</v>
      </c>
      <c r="I9" s="3">
        <f>(C9*H9)*(1/2.20462)*(1/1343)*(1/(PI()*1.5^2))*1000</f>
        <v>1.3921822550099414</v>
      </c>
      <c r="J9" s="72">
        <f>SUM($I$7:I9)</f>
        <v>1.3921822550099414</v>
      </c>
      <c r="K9" s="64">
        <f>(M9)/((1000)*(1/(PI()*1.5^2))*(1/'Salt Topping history'!$C$8)*(1/2.20462)*(C9))</f>
        <v>29.865393699182764</v>
      </c>
      <c r="L9" s="3">
        <f t="shared" si="3"/>
        <v>7.4780703501597034E-4</v>
      </c>
      <c r="M9" s="85">
        <f>($L$3-$L$2)*L9</f>
        <v>2.0789035573443977</v>
      </c>
      <c r="N9" s="72">
        <f>SUM($M$7:M9)</f>
        <v>2.0789035573443977</v>
      </c>
      <c r="P9" s="27">
        <f>'Accumulated Feed'!C6</f>
        <v>42281</v>
      </c>
      <c r="Q9" s="17">
        <f>'Accumulated Feed'!D6</f>
        <v>0.18681667799353208</v>
      </c>
      <c r="R9" s="17">
        <f>SUM($Q$7:Q9)</f>
        <v>2.4592867823945888</v>
      </c>
      <c r="S9" s="9">
        <v>20</v>
      </c>
      <c r="T9" s="3">
        <f>(Q9*S9)*(1/2.20462)*(1/1343)*(1/(PI()*1.5^2))*1000</f>
        <v>0.1785268303361382</v>
      </c>
      <c r="U9" s="72">
        <f>SUM($T$7:T9)</f>
        <v>2.3501578063799351</v>
      </c>
      <c r="V9" s="65">
        <f>S9</f>
        <v>20</v>
      </c>
      <c r="W9" s="3">
        <f>(Q9*V9)*(1/2.20462)*(1/1343)*(1/(PI()*1.5^2))*1000</f>
        <v>0.1785268303361382</v>
      </c>
      <c r="X9" s="72">
        <f>SUM($W$7:W9)</f>
        <v>2.3501578063799351</v>
      </c>
      <c r="Y9" s="64">
        <f>(AA9)/((1000)*(1/(PI()*1.5^2))*(1/'Salt Topping history'!$D$8)*(1/2.20462)*(Q9))</f>
        <v>16.179723860943252</v>
      </c>
      <c r="Z9" s="85">
        <f t="shared" si="7"/>
        <v>1.4363027066333848E-4</v>
      </c>
      <c r="AA9" s="85">
        <f>($Z$3-$Z$2)*Z9</f>
        <v>0.17092002208937279</v>
      </c>
      <c r="AB9" s="72">
        <f>SUM($AA$7:AA9)</f>
        <v>2.2500204782869475</v>
      </c>
      <c r="AD9" s="27">
        <f>'Accumulated Feed'!E6</f>
        <v>42464</v>
      </c>
      <c r="AE9" s="17">
        <f>'Accumulated Feed'!F6</f>
        <v>0</v>
      </c>
      <c r="AF9" s="17">
        <f>SUM($AE$7:AE9)</f>
        <v>0.20085700323454844</v>
      </c>
      <c r="AG9" s="81">
        <v>20</v>
      </c>
      <c r="AH9" s="85">
        <f t="shared" si="9"/>
        <v>0</v>
      </c>
      <c r="AI9" s="72">
        <f>SUM($AH$7:AH9)</f>
        <v>0.19194412684889339</v>
      </c>
      <c r="AJ9" s="111">
        <v>20</v>
      </c>
      <c r="AK9" s="85">
        <f>(AE9*AJ9)*(1/2.20462)*(1/1343)*(1/(PI()*1.5^2))*1000</f>
        <v>0</v>
      </c>
      <c r="AL9" s="72">
        <f>SUM($AK$7:AK9)</f>
        <v>0.19194412684889339</v>
      </c>
      <c r="AM9" s="64">
        <v>0</v>
      </c>
      <c r="AN9" s="86">
        <f t="shared" si="11"/>
        <v>0</v>
      </c>
      <c r="AO9" s="86">
        <f t="shared" si="12"/>
        <v>0</v>
      </c>
      <c r="AP9" s="72">
        <f>SUM($AO$7:AO9)</f>
        <v>0.36260813713386741</v>
      </c>
      <c r="AR9" s="27">
        <f>'Accumulated Feed'!G6</f>
        <v>42624</v>
      </c>
      <c r="AS9" s="17">
        <f>'Accumulated Feed'!H6</f>
        <v>6.2004697524881145</v>
      </c>
      <c r="AT9" s="17">
        <f>SUM($AS$7:AS9)</f>
        <v>9.4575329245650774</v>
      </c>
      <c r="AU9" s="81">
        <v>20</v>
      </c>
      <c r="AV9" s="85">
        <f t="shared" si="13"/>
        <v>5.9253286344441198</v>
      </c>
      <c r="AW9" s="72">
        <f>SUM($AV$7:AV9)</f>
        <v>9.0378621114370024</v>
      </c>
      <c r="AX9" s="111">
        <v>20</v>
      </c>
      <c r="AY9" s="85">
        <f>(AS9*AX9)*(1/2.20462)*(1/1343)*(1/(PI()*1.5^2))*1000</f>
        <v>5.9253286344441198</v>
      </c>
      <c r="AZ9" s="72">
        <f>SUM($AY$7:AY9)</f>
        <v>9.0378621114370024</v>
      </c>
      <c r="BA9" s="64">
        <f>(BC9)/((1000)*(1/(PI()*1.5^2))*(1/'Salt Topping history'!$F$8)*(1/2.20462)*(AS9))</f>
        <v>34.510538536876602</v>
      </c>
      <c r="BB9" s="86">
        <f t="shared" si="14"/>
        <v>3.6521559595350051E-3</v>
      </c>
      <c r="BC9" s="86">
        <f t="shared" si="15"/>
        <v>8.936825632982158</v>
      </c>
      <c r="BD9" s="72">
        <f>SUM($BC$7:BC9)</f>
        <v>13.631277312676144</v>
      </c>
      <c r="BF9" s="27">
        <f>'Accumulated Feed'!I6</f>
        <v>42857</v>
      </c>
      <c r="BG9" s="17">
        <f>'Accumulated Feed'!J6</f>
        <v>0</v>
      </c>
      <c r="BH9" s="17">
        <f>SUM($BG$7:BG9)</f>
        <v>6.4350943589158966E-34</v>
      </c>
      <c r="BI9" s="81">
        <v>20</v>
      </c>
      <c r="BJ9" s="85">
        <f t="shared" si="16"/>
        <v>0</v>
      </c>
      <c r="BK9" s="72">
        <f>SUM($BJ$7:BJ9)</f>
        <v>6.1495419528388842E-34</v>
      </c>
      <c r="BL9" s="111">
        <v>20</v>
      </c>
      <c r="BM9" s="85">
        <f>(BG9*BL9)*(1/2.20462)*(1/1343)*(1/(PI()*1.5^2))*1000</f>
        <v>0</v>
      </c>
      <c r="BN9" s="72">
        <f>SUM($BM$7:BM9)</f>
        <v>6.1495419528388842E-34</v>
      </c>
      <c r="BO9" s="64">
        <v>0</v>
      </c>
      <c r="BP9" s="86">
        <f t="shared" si="18"/>
        <v>0</v>
      </c>
      <c r="BQ9" s="86">
        <f t="shared" si="19"/>
        <v>0</v>
      </c>
      <c r="BR9" s="72">
        <f>SUM($BQ$7:BQ9)</f>
        <v>8.9870047421287588E-34</v>
      </c>
      <c r="BT9" s="27">
        <f>'Accumulated Feed'!K6</f>
        <v>43008</v>
      </c>
      <c r="BU9" s="17">
        <f>'Accumulated Feed'!L6</f>
        <v>0</v>
      </c>
      <c r="BV9" s="17">
        <f>SUM($BU$7:BU9)</f>
        <v>1.2047784075846738E-36</v>
      </c>
      <c r="BW9" s="81">
        <v>20</v>
      </c>
      <c r="BX9" s="85">
        <f t="shared" si="20"/>
        <v>0</v>
      </c>
      <c r="BY9" s="72">
        <f>SUM($BX$7:BX9)</f>
        <v>1.1513172842681555E-36</v>
      </c>
      <c r="BZ9" s="111">
        <v>20</v>
      </c>
      <c r="CA9" s="85">
        <f>(BU9*BZ9)*(1/2.20462)*(1/1343)*(1/(PI()*1.5^2))*1000</f>
        <v>0</v>
      </c>
      <c r="CB9" s="72">
        <f>SUM($CA$7:CA9)</f>
        <v>1.1513172842681555E-36</v>
      </c>
      <c r="CC9" s="64">
        <v>0</v>
      </c>
      <c r="CD9" s="86">
        <f t="shared" si="22"/>
        <v>0</v>
      </c>
      <c r="CE9" s="86">
        <f t="shared" si="23"/>
        <v>0</v>
      </c>
      <c r="CF9" s="72">
        <f>SUM($CE$7:CE9)</f>
        <v>1.5204306896898312E-36</v>
      </c>
    </row>
    <row r="10" spans="2:84">
      <c r="B10" s="27">
        <v>41977</v>
      </c>
      <c r="C10" s="17">
        <f>'Accumulated Feed'!B7</f>
        <v>4.7686061070247128</v>
      </c>
      <c r="D10" s="17">
        <f>SUM($C$7:C10)</f>
        <v>6.225433988597505</v>
      </c>
      <c r="E10" s="9">
        <v>20</v>
      </c>
      <c r="F10" s="3">
        <f t="shared" si="0"/>
        <v>4.5570028465988885</v>
      </c>
      <c r="G10" s="72">
        <f>SUM($F$7:F10)</f>
        <v>5.9491851016088297</v>
      </c>
      <c r="H10" s="65">
        <f t="shared" si="1"/>
        <v>20</v>
      </c>
      <c r="I10" s="3">
        <f t="shared" si="2"/>
        <v>4.5570028465988885</v>
      </c>
      <c r="J10" s="72">
        <f>SUM($I$7:I10)</f>
        <v>5.9491851016088297</v>
      </c>
      <c r="K10" s="64">
        <f>(M10)/((1000)*(1/(PI()*1.5^2))*(1/'Salt Topping history'!$C$8)*(1/2.20462)*(C10))</f>
        <v>29.865393699182761</v>
      </c>
      <c r="L10" s="3">
        <f>C10/$D$312</f>
        <v>2.4477820881649696E-3</v>
      </c>
      <c r="M10" s="85">
        <f t="shared" ref="M10:M71" si="24">($L$3-$L$2)*L10</f>
        <v>6.804834205098615</v>
      </c>
      <c r="N10" s="72">
        <f>SUM($M$7:M10)</f>
        <v>8.8837377624430118</v>
      </c>
      <c r="P10" s="27">
        <f>'Accumulated Feed'!C7</f>
        <v>42282</v>
      </c>
      <c r="Q10" s="17">
        <f>'Accumulated Feed'!D7</f>
        <v>4.6715299178888712</v>
      </c>
      <c r="R10" s="17">
        <f>SUM($Q$7:Q10)</f>
        <v>7.1308167002834599</v>
      </c>
      <c r="S10" s="9">
        <v>20</v>
      </c>
      <c r="T10" s="3">
        <f t="shared" si="4"/>
        <v>4.4642343393453041</v>
      </c>
      <c r="U10" s="72">
        <f>SUM($T$7:T10)</f>
        <v>6.8143921457252397</v>
      </c>
      <c r="V10" s="65">
        <f t="shared" si="5"/>
        <v>20</v>
      </c>
      <c r="W10" s="3">
        <f t="shared" ref="W10:W73" si="25">(Q10*V10)*(1/2.20462)*(1/1343)*(1/(PI()*1.5^2))*1000</f>
        <v>4.4642343393453041</v>
      </c>
      <c r="X10" s="72">
        <f>SUM($W$7:W10)</f>
        <v>6.8143921457252397</v>
      </c>
      <c r="Y10" s="64">
        <f>(AA10)/((1000)*(1/(PI()*1.5^2))*(1/'Salt Topping history'!$D$8)*(1/2.20462)*(Q10))</f>
        <v>16.179723860943255</v>
      </c>
      <c r="Z10" s="85">
        <f t="shared" si="7"/>
        <v>3.5916124498343357E-3</v>
      </c>
      <c r="AA10" s="85">
        <f t="shared" si="8"/>
        <v>4.2740188153028598</v>
      </c>
      <c r="AB10" s="72">
        <f>SUM($AA$7:AA10)</f>
        <v>6.5240392935898068</v>
      </c>
      <c r="AD10" s="27">
        <f>'Accumulated Feed'!E7</f>
        <v>42465</v>
      </c>
      <c r="AE10" s="17">
        <f>'Accumulated Feed'!F7</f>
        <v>0</v>
      </c>
      <c r="AF10" s="17">
        <f>SUM($AE$7:AE10)</f>
        <v>0.20085700323454844</v>
      </c>
      <c r="AG10" s="81">
        <v>20</v>
      </c>
      <c r="AH10" s="85">
        <f t="shared" si="9"/>
        <v>0</v>
      </c>
      <c r="AI10" s="72">
        <f>SUM($AH$7:AH10)</f>
        <v>0.19194412684889339</v>
      </c>
      <c r="AJ10" s="111">
        <v>20</v>
      </c>
      <c r="AK10" s="85">
        <f t="shared" ref="AK10:AK73" si="26">(AE10*AJ10)*(1/2.20462)*(1/1343)*(1/(PI()*1.5^2))*1000</f>
        <v>0</v>
      </c>
      <c r="AL10" s="72">
        <f>SUM($AK$7:AK10)</f>
        <v>0.19194412684889339</v>
      </c>
      <c r="AM10" s="64">
        <v>0</v>
      </c>
      <c r="AN10" s="86">
        <f t="shared" si="11"/>
        <v>0</v>
      </c>
      <c r="AO10" s="86">
        <f t="shared" si="12"/>
        <v>0</v>
      </c>
      <c r="AP10" s="72">
        <f>SUM($AO$7:AO10)</f>
        <v>0.36260813713386741</v>
      </c>
      <c r="AR10" s="27">
        <f>'Accumulated Feed'!G7</f>
        <v>42625</v>
      </c>
      <c r="AS10" s="17">
        <f>'Accumulated Feed'!H7</f>
        <v>6.201026030417963</v>
      </c>
      <c r="AT10" s="17">
        <f>SUM($AS$7:AS10)</f>
        <v>15.65855895498304</v>
      </c>
      <c r="AU10" s="81">
        <v>20</v>
      </c>
      <c r="AV10" s="85">
        <f t="shared" si="13"/>
        <v>5.9258602279649377</v>
      </c>
      <c r="AW10" s="72">
        <f>SUM($AV$7:AV10)</f>
        <v>14.96372233940194</v>
      </c>
      <c r="AX10" s="111">
        <v>20</v>
      </c>
      <c r="AY10" s="85">
        <f t="shared" ref="AY10:AY73" si="27">(AS10*AX10)*(1/2.20462)*(1/1343)*(1/(PI()*1.5^2))*1000</f>
        <v>5.9258602279649377</v>
      </c>
      <c r="AZ10" s="72">
        <f>SUM($AY$7:AY10)</f>
        <v>14.96372233940194</v>
      </c>
      <c r="BA10" s="64">
        <f>(BC10)/((1000)*(1/(PI()*1.5^2))*(1/'Salt Topping history'!$F$8)*(1/2.20462)*(AS10))</f>
        <v>34.510538536876595</v>
      </c>
      <c r="BB10" s="86">
        <f t="shared" si="14"/>
        <v>3.6524836143479065E-3</v>
      </c>
      <c r="BC10" s="86">
        <f t="shared" si="15"/>
        <v>8.9376274043093265</v>
      </c>
      <c r="BD10" s="72">
        <f>SUM($BC$7:BC10)</f>
        <v>22.568904716985472</v>
      </c>
      <c r="BF10" s="27">
        <f>'Accumulated Feed'!I7</f>
        <v>42858</v>
      </c>
      <c r="BG10" s="17">
        <f>'Accumulated Feed'!J7</f>
        <v>0</v>
      </c>
      <c r="BH10" s="17">
        <f>SUM($BG$7:BG10)</f>
        <v>6.4350943589158966E-34</v>
      </c>
      <c r="BI10" s="81">
        <v>20</v>
      </c>
      <c r="BJ10" s="85">
        <f t="shared" si="16"/>
        <v>0</v>
      </c>
      <c r="BK10" s="72">
        <f>SUM($BJ$7:BJ10)</f>
        <v>6.1495419528388842E-34</v>
      </c>
      <c r="BL10" s="111">
        <v>20</v>
      </c>
      <c r="BM10" s="85">
        <f t="shared" ref="BM10:BM73" si="28">(BG10*BL10)*(1/2.20462)*(1/1343)*(1/(PI()*1.5^2))*1000</f>
        <v>0</v>
      </c>
      <c r="BN10" s="72">
        <f>SUM($BM$7:BM10)</f>
        <v>6.1495419528388842E-34</v>
      </c>
      <c r="BO10" s="64">
        <v>0</v>
      </c>
      <c r="BP10" s="86">
        <f t="shared" si="18"/>
        <v>0</v>
      </c>
      <c r="BQ10" s="86">
        <f t="shared" si="19"/>
        <v>0</v>
      </c>
      <c r="BR10" s="72">
        <f>SUM($BQ$7:BQ10)</f>
        <v>8.9870047421287588E-34</v>
      </c>
      <c r="BT10" s="27">
        <f>'Accumulated Feed'!K7</f>
        <v>43009</v>
      </c>
      <c r="BU10" s="17">
        <f>'Accumulated Feed'!L7</f>
        <v>0.85136074736265865</v>
      </c>
      <c r="BV10" s="17">
        <f>SUM($BU$7:BU10)</f>
        <v>0.85136074736265865</v>
      </c>
      <c r="BW10" s="81">
        <v>20</v>
      </c>
      <c r="BX10" s="85">
        <f t="shared" si="20"/>
        <v>0.81358226327375016</v>
      </c>
      <c r="BY10" s="72">
        <f>SUM($BX$7:BX10)</f>
        <v>0.81358226327375016</v>
      </c>
      <c r="BZ10" s="111">
        <v>20</v>
      </c>
      <c r="CA10" s="85">
        <f t="shared" ref="CA10:CA73" si="29">(BU10*BZ10)*(1/2.20462)*(1/1343)*(1/(PI()*1.5^2))*1000</f>
        <v>0.81358226327375016</v>
      </c>
      <c r="CB10" s="72">
        <f>SUM($CA$7:CA10)</f>
        <v>0.81358226327375016</v>
      </c>
      <c r="CC10" s="64">
        <f>(CE10)/((1000)*(1/(PI()*1.5^2))*(1/'Salt Topping history'!$D$17)*(1/2.20462)*(BU10))</f>
        <v>19.775427520180823</v>
      </c>
      <c r="CD10" s="86">
        <f t="shared" si="22"/>
        <v>5.2130883209697797E-4</v>
      </c>
      <c r="CE10" s="86">
        <f t="shared" si="23"/>
        <v>1.0744175029518717</v>
      </c>
      <c r="CF10" s="72">
        <f>SUM($CE$7:CE10)</f>
        <v>1.0744175029518717</v>
      </c>
    </row>
    <row r="11" spans="2:84">
      <c r="B11" s="27">
        <v>41978</v>
      </c>
      <c r="C11" s="17">
        <f>'Accumulated Feed'!B8</f>
        <v>4.8525042839318875</v>
      </c>
      <c r="D11" s="17">
        <f>SUM($C$7:C11)</f>
        <v>11.077938272529392</v>
      </c>
      <c r="E11" s="9">
        <v>20</v>
      </c>
      <c r="F11" s="3">
        <f t="shared" si="0"/>
        <v>4.637178105869566</v>
      </c>
      <c r="G11" s="72">
        <f>SUM($F$7:F11)</f>
        <v>10.586363207478396</v>
      </c>
      <c r="H11" s="65">
        <f t="shared" si="1"/>
        <v>20</v>
      </c>
      <c r="I11" s="3">
        <f t="shared" si="2"/>
        <v>4.637178105869566</v>
      </c>
      <c r="J11" s="72">
        <f>SUM($I$7:I11)</f>
        <v>10.586363207478396</v>
      </c>
      <c r="K11" s="64">
        <f>(M11)/((1000)*(1/(PI()*1.5^2))*(1/'Salt Topping history'!$C$8)*(1/2.20462)*(C11))</f>
        <v>29.865393699182761</v>
      </c>
      <c r="L11" s="3">
        <f t="shared" si="3"/>
        <v>2.4908480177162806E-3</v>
      </c>
      <c r="M11" s="85">
        <f t="shared" si="24"/>
        <v>6.92455748925126</v>
      </c>
      <c r="N11" s="72">
        <f>SUM($M$7:M11)</f>
        <v>15.808295251694272</v>
      </c>
      <c r="P11" s="27">
        <f>'Accumulated Feed'!C8</f>
        <v>42283</v>
      </c>
      <c r="Q11" s="17">
        <f>'Accumulated Feed'!D8</f>
        <v>7.3690895779360455</v>
      </c>
      <c r="R11" s="17">
        <f>SUM($Q$7:Q11)</f>
        <v>14.499906278219505</v>
      </c>
      <c r="S11" s="9">
        <v>20</v>
      </c>
      <c r="T11" s="3">
        <f t="shared" si="4"/>
        <v>7.0420918460906394</v>
      </c>
      <c r="U11" s="72">
        <f>SUM($T$7:T11)</f>
        <v>13.856483991815878</v>
      </c>
      <c r="V11" s="65">
        <f t="shared" si="5"/>
        <v>20</v>
      </c>
      <c r="W11" s="3">
        <f t="shared" si="25"/>
        <v>7.0420918460906394</v>
      </c>
      <c r="X11" s="72">
        <f>SUM($W$7:W11)</f>
        <v>13.856483991815878</v>
      </c>
      <c r="Y11" s="64">
        <f>(AA11)/((1000)*(1/(PI()*1.5^2))*(1/'Salt Topping history'!$D$8)*(1/2.20462)*(Q11))</f>
        <v>16.179723860943255</v>
      </c>
      <c r="Z11" s="85">
        <f t="shared" si="7"/>
        <v>5.665577302782279E-3</v>
      </c>
      <c r="AA11" s="85">
        <f t="shared" si="8"/>
        <v>6.7420369903109121</v>
      </c>
      <c r="AB11" s="72">
        <f>SUM($AA$7:AA11)</f>
        <v>13.26607628390072</v>
      </c>
      <c r="AD11" s="27">
        <f>'Accumulated Feed'!E8</f>
        <v>42466</v>
      </c>
      <c r="AE11" s="17">
        <f>'Accumulated Feed'!F8</f>
        <v>0</v>
      </c>
      <c r="AF11" s="17">
        <f>SUM($AE$7:AE11)</f>
        <v>0.20085700323454844</v>
      </c>
      <c r="AG11" s="81">
        <v>20</v>
      </c>
      <c r="AH11" s="85">
        <f t="shared" si="9"/>
        <v>0</v>
      </c>
      <c r="AI11" s="72">
        <f>SUM($AH$7:AH11)</f>
        <v>0.19194412684889339</v>
      </c>
      <c r="AJ11" s="111">
        <v>20</v>
      </c>
      <c r="AK11" s="85">
        <f t="shared" si="26"/>
        <v>0</v>
      </c>
      <c r="AL11" s="72">
        <f>SUM($AK$7:AK11)</f>
        <v>0.19194412684889339</v>
      </c>
      <c r="AM11" s="64">
        <v>0</v>
      </c>
      <c r="AN11" s="86">
        <f t="shared" si="11"/>
        <v>0</v>
      </c>
      <c r="AO11" s="86">
        <f t="shared" si="12"/>
        <v>0</v>
      </c>
      <c r="AP11" s="72">
        <f>SUM($AO$7:AO11)</f>
        <v>0.36260813713386741</v>
      </c>
      <c r="AR11" s="27">
        <f>'Accumulated Feed'!G8</f>
        <v>42626</v>
      </c>
      <c r="AS11" s="17">
        <f>'Accumulated Feed'!H8</f>
        <v>6.8880124776308964</v>
      </c>
      <c r="AT11" s="17">
        <f>SUM($AS$7:AS11)</f>
        <v>22.546571432613938</v>
      </c>
      <c r="AU11" s="81">
        <v>20</v>
      </c>
      <c r="AV11" s="85">
        <f t="shared" si="13"/>
        <v>6.5823621753395498</v>
      </c>
      <c r="AW11" s="72">
        <f>SUM($AV$7:AV11)</f>
        <v>21.546084514741491</v>
      </c>
      <c r="AX11" s="111">
        <v>4.9176585895989993</v>
      </c>
      <c r="AY11" s="85">
        <f t="shared" si="27"/>
        <v>1.6184904945705045</v>
      </c>
      <c r="AZ11" s="72">
        <f>SUM($AY$7:AY11)</f>
        <v>16.582212833972445</v>
      </c>
      <c r="BA11" s="64">
        <f>(BC11)/((1000)*(1/(PI()*1.5^2))*(1/'Salt Topping history'!$F$8)*(1/2.20462)*(AS11))</f>
        <v>34.510538536876602</v>
      </c>
      <c r="BB11" s="86">
        <f t="shared" si="14"/>
        <v>4.0571274151344023E-3</v>
      </c>
      <c r="BC11" s="86">
        <f t="shared" si="15"/>
        <v>9.9277907848338831</v>
      </c>
      <c r="BD11" s="72">
        <f>SUM($BC$7:BC11)</f>
        <v>32.496695501819353</v>
      </c>
      <c r="BF11" s="27">
        <f>'Accumulated Feed'!I8</f>
        <v>42859</v>
      </c>
      <c r="BG11" s="17">
        <f>'Accumulated Feed'!J8</f>
        <v>0</v>
      </c>
      <c r="BH11" s="17">
        <f>SUM($BG$7:BG11)</f>
        <v>6.4350943589158966E-34</v>
      </c>
      <c r="BI11" s="81">
        <v>20</v>
      </c>
      <c r="BJ11" s="85">
        <f t="shared" si="16"/>
        <v>0</v>
      </c>
      <c r="BK11" s="72">
        <f>SUM($BJ$7:BJ11)</f>
        <v>6.1495419528388842E-34</v>
      </c>
      <c r="BL11" s="111">
        <v>20</v>
      </c>
      <c r="BM11" s="85">
        <f t="shared" si="28"/>
        <v>0</v>
      </c>
      <c r="BN11" s="72">
        <f>SUM($BM$7:BM11)</f>
        <v>6.1495419528388842E-34</v>
      </c>
      <c r="BO11" s="64">
        <v>0</v>
      </c>
      <c r="BP11" s="86">
        <f t="shared" si="18"/>
        <v>0</v>
      </c>
      <c r="BQ11" s="86">
        <f t="shared" si="19"/>
        <v>0</v>
      </c>
      <c r="BR11" s="72">
        <f>SUM($BQ$7:BQ11)</f>
        <v>8.9870047421287588E-34</v>
      </c>
      <c r="BT11" s="27">
        <f>'Accumulated Feed'!K8</f>
        <v>43010</v>
      </c>
      <c r="BU11" s="17">
        <f>'Accumulated Feed'!L8</f>
        <v>5.7087243510656576</v>
      </c>
      <c r="BV11" s="17">
        <f>SUM($BU$7:BU11)</f>
        <v>6.5600850984283161</v>
      </c>
      <c r="BW11" s="81">
        <v>20</v>
      </c>
      <c r="BX11" s="85">
        <f t="shared" si="20"/>
        <v>5.4554040603043195</v>
      </c>
      <c r="BY11" s="72">
        <f>SUM($BX$7:BX11)</f>
        <v>6.2689863235780692</v>
      </c>
      <c r="BZ11" s="111">
        <v>20</v>
      </c>
      <c r="CA11" s="85">
        <f t="shared" si="29"/>
        <v>5.4554040603043195</v>
      </c>
      <c r="CB11" s="72">
        <f>SUM($CA$7:CA11)</f>
        <v>6.2689863235780692</v>
      </c>
      <c r="CC11" s="64">
        <f>(CE11)/((1000)*(1/(PI()*1.5^2))*(1/'Salt Topping history'!$D$17)*(1/2.20462)*(BU11))</f>
        <v>19.77542752018082</v>
      </c>
      <c r="CD11" s="86">
        <f t="shared" si="22"/>
        <v>3.495590363352646E-3</v>
      </c>
      <c r="CE11" s="86">
        <f t="shared" si="23"/>
        <v>7.204411738869803</v>
      </c>
      <c r="CF11" s="72">
        <f>SUM($CE$7:CE11)</f>
        <v>8.2788292418216756</v>
      </c>
    </row>
    <row r="12" spans="2:84">
      <c r="B12" s="27">
        <v>41979</v>
      </c>
      <c r="C12" s="17">
        <f>'Accumulated Feed'!B9</f>
        <v>4.8820583284779051</v>
      </c>
      <c r="D12" s="17">
        <f>SUM($C$7:C12)</f>
        <v>15.959996601007298</v>
      </c>
      <c r="E12" s="9">
        <v>20</v>
      </c>
      <c r="F12" s="3">
        <f t="shared" si="0"/>
        <v>4.6654207122207847</v>
      </c>
      <c r="G12" s="72">
        <f>SUM($F$7:F12)</f>
        <v>15.25178391969918</v>
      </c>
      <c r="H12" s="65">
        <f t="shared" si="1"/>
        <v>20</v>
      </c>
      <c r="I12" s="3">
        <f t="shared" si="2"/>
        <v>4.6654207122207847</v>
      </c>
      <c r="J12" s="72">
        <f>SUM($I$7:I12)</f>
        <v>15.25178391969918</v>
      </c>
      <c r="K12" s="64">
        <f>(M12)/((1000)*(1/(PI()*1.5^2))*(1/'Salt Topping history'!$C$8)*(1/2.20462)*(C12))</f>
        <v>29.865393699182761</v>
      </c>
      <c r="L12" s="3">
        <f t="shared" si="3"/>
        <v>2.5060184594027945E-3</v>
      </c>
      <c r="M12" s="85">
        <f t="shared" si="24"/>
        <v>6.9667313171397689</v>
      </c>
      <c r="N12" s="72">
        <f>SUM($M$7:M12)</f>
        <v>22.77502656883404</v>
      </c>
      <c r="P12" s="27">
        <f>'Accumulated Feed'!C9</f>
        <v>42284</v>
      </c>
      <c r="Q12" s="17">
        <f>'Accumulated Feed'!D9</f>
        <v>7.9050648463279591</v>
      </c>
      <c r="R12" s="17">
        <f>SUM($Q$7:Q12)</f>
        <v>22.404971124547465</v>
      </c>
      <c r="S12" s="9">
        <v>20</v>
      </c>
      <c r="T12" s="3">
        <f t="shared" si="4"/>
        <v>7.5542836205738686</v>
      </c>
      <c r="U12" s="72">
        <f>SUM($T$7:T12)</f>
        <v>21.410767612389748</v>
      </c>
      <c r="V12" s="65">
        <f t="shared" si="5"/>
        <v>20</v>
      </c>
      <c r="W12" s="3">
        <f t="shared" si="25"/>
        <v>7.5542836205738686</v>
      </c>
      <c r="X12" s="72">
        <f>SUM($W$7:W12)</f>
        <v>21.410767612389748</v>
      </c>
      <c r="Y12" s="64">
        <f>(AA12)/((1000)*(1/(PI()*1.5^2))*(1/'Salt Topping history'!$D$8)*(1/2.20462)*(Q12))</f>
        <v>16.179723860943255</v>
      </c>
      <c r="Z12" s="85">
        <f t="shared" si="7"/>
        <v>6.0776511802047824E-3</v>
      </c>
      <c r="AA12" s="85">
        <f t="shared" si="8"/>
        <v>7.2324049044436913</v>
      </c>
      <c r="AB12" s="72">
        <f>SUM($AA$7:AA12)</f>
        <v>20.49848118834441</v>
      </c>
      <c r="AD12" s="27">
        <f>'Accumulated Feed'!E9</f>
        <v>42467</v>
      </c>
      <c r="AE12" s="17">
        <f>'Accumulated Feed'!F9</f>
        <v>0</v>
      </c>
      <c r="AF12" s="17">
        <f>SUM($AE$7:AE12)</f>
        <v>0.20085700323454844</v>
      </c>
      <c r="AG12" s="81">
        <v>20</v>
      </c>
      <c r="AH12" s="85">
        <f t="shared" si="9"/>
        <v>0</v>
      </c>
      <c r="AI12" s="72">
        <f>SUM($AH$7:AH12)</f>
        <v>0.19194412684889339</v>
      </c>
      <c r="AJ12" s="111">
        <v>20</v>
      </c>
      <c r="AK12" s="85">
        <f t="shared" si="26"/>
        <v>0</v>
      </c>
      <c r="AL12" s="72">
        <f>SUM($AK$7:AK12)</f>
        <v>0.19194412684889339</v>
      </c>
      <c r="AM12" s="64">
        <v>0</v>
      </c>
      <c r="AN12" s="86">
        <f t="shared" si="11"/>
        <v>0</v>
      </c>
      <c r="AO12" s="86">
        <f t="shared" si="12"/>
        <v>0</v>
      </c>
      <c r="AP12" s="72">
        <f>SUM($AO$7:AO12)</f>
        <v>0.36260813713386741</v>
      </c>
      <c r="AR12" s="27">
        <f>'Accumulated Feed'!G9</f>
        <v>42627</v>
      </c>
      <c r="AS12" s="17">
        <f>'Accumulated Feed'!H9</f>
        <v>9.1633354339158508</v>
      </c>
      <c r="AT12" s="17">
        <f>SUM($AS$7:AS12)</f>
        <v>31.709906866529789</v>
      </c>
      <c r="AU12" s="81">
        <v>20</v>
      </c>
      <c r="AV12" s="85">
        <f t="shared" si="13"/>
        <v>8.7567194101399028</v>
      </c>
      <c r="AW12" s="72">
        <f>SUM($AV$7:AV12)</f>
        <v>30.302803924881395</v>
      </c>
      <c r="AX12" s="111">
        <v>20</v>
      </c>
      <c r="AY12" s="85">
        <f t="shared" si="27"/>
        <v>8.7567194101399028</v>
      </c>
      <c r="AZ12" s="72">
        <f>SUM($AY$7:AY12)</f>
        <v>25.33893224411235</v>
      </c>
      <c r="BA12" s="64">
        <f>(BC12)/((1000)*(1/(PI()*1.5^2))*(1/'Salt Topping history'!$F$8)*(1/2.20462)*(AS12))</f>
        <v>34.510538536876602</v>
      </c>
      <c r="BB12" s="86">
        <f t="shared" si="14"/>
        <v>5.3973217272392793E-3</v>
      </c>
      <c r="BC12" s="86">
        <f t="shared" si="15"/>
        <v>13.207246266554517</v>
      </c>
      <c r="BD12" s="72">
        <f>SUM($BC$7:BC12)</f>
        <v>45.703941768373866</v>
      </c>
      <c r="BF12" s="27">
        <f>'Accumulated Feed'!I9</f>
        <v>42860</v>
      </c>
      <c r="BG12" s="17">
        <f>'Accumulated Feed'!J9</f>
        <v>0</v>
      </c>
      <c r="BH12" s="17">
        <f>SUM($BG$7:BG12)</f>
        <v>6.4350943589158966E-34</v>
      </c>
      <c r="BI12" s="81">
        <v>20</v>
      </c>
      <c r="BJ12" s="85">
        <f t="shared" si="16"/>
        <v>0</v>
      </c>
      <c r="BK12" s="72">
        <f>SUM($BJ$7:BJ12)</f>
        <v>6.1495419528388842E-34</v>
      </c>
      <c r="BL12" s="111">
        <v>20</v>
      </c>
      <c r="BM12" s="85">
        <f t="shared" si="28"/>
        <v>0</v>
      </c>
      <c r="BN12" s="72">
        <f>SUM($BM$7:BM12)</f>
        <v>6.1495419528388842E-34</v>
      </c>
      <c r="BO12" s="64">
        <v>0</v>
      </c>
      <c r="BP12" s="86">
        <f t="shared" si="18"/>
        <v>0</v>
      </c>
      <c r="BQ12" s="86">
        <f t="shared" si="19"/>
        <v>0</v>
      </c>
      <c r="BR12" s="72">
        <f>SUM($BQ$7:BQ12)</f>
        <v>8.9870047421287588E-34</v>
      </c>
      <c r="BT12" s="27">
        <f>'Accumulated Feed'!K9</f>
        <v>43011</v>
      </c>
      <c r="BU12" s="17">
        <f>'Accumulated Feed'!L9</f>
        <v>10.379365192019245</v>
      </c>
      <c r="BV12" s="17">
        <f>SUM($BU$7:BU12)</f>
        <v>16.93945029044756</v>
      </c>
      <c r="BW12" s="81">
        <v>20</v>
      </c>
      <c r="BX12" s="85">
        <f t="shared" si="20"/>
        <v>9.9187887748255115</v>
      </c>
      <c r="BY12" s="72">
        <f>SUM($BX$7:BX12)</f>
        <v>16.187775098403581</v>
      </c>
      <c r="BZ12" s="111">
        <v>10.743069389331664</v>
      </c>
      <c r="CA12" s="85">
        <f t="shared" si="29"/>
        <v>5.3279118033037243</v>
      </c>
      <c r="CB12" s="72">
        <f>SUM($CA$7:CA12)</f>
        <v>11.596898126881793</v>
      </c>
      <c r="CC12" s="64">
        <f>(CE12)/((1000)*(1/(PI()*1.5^2))*(1/'Salt Topping history'!$D$17)*(1/2.20462)*(BU12))</f>
        <v>19.77542752018082</v>
      </c>
      <c r="CD12" s="86">
        <f t="shared" si="22"/>
        <v>6.3555370187330087E-3</v>
      </c>
      <c r="CE12" s="86">
        <f t="shared" si="23"/>
        <v>13.098761795608731</v>
      </c>
      <c r="CF12" s="72">
        <f>SUM($CE$7:CE12)</f>
        <v>21.377591037430406</v>
      </c>
    </row>
    <row r="13" spans="2:84">
      <c r="B13" s="27">
        <v>41980</v>
      </c>
      <c r="C13" s="17">
        <f>'Accumulated Feed'!B10</f>
        <v>5.0100597635151498</v>
      </c>
      <c r="D13" s="17">
        <f>SUM($C$7:C13)</f>
        <v>20.970056364522449</v>
      </c>
      <c r="E13" s="9">
        <v>20</v>
      </c>
      <c r="F13" s="3">
        <f t="shared" si="0"/>
        <v>4.7877421811662266</v>
      </c>
      <c r="G13" s="72">
        <f>SUM($F$7:F13)</f>
        <v>20.039526100865409</v>
      </c>
      <c r="H13" s="65">
        <f t="shared" si="1"/>
        <v>20</v>
      </c>
      <c r="I13" s="3">
        <f t="shared" si="2"/>
        <v>4.7877421811662266</v>
      </c>
      <c r="J13" s="72">
        <f>SUM($I$7:I13)</f>
        <v>20.039526100865409</v>
      </c>
      <c r="K13" s="64">
        <f>(M13)/((1000)*(1/(PI()*1.5^2))*(1/'Salt Topping history'!$C$8)*(1/2.20462)*(C13))</f>
        <v>29.865393699182757</v>
      </c>
      <c r="L13" s="3">
        <f t="shared" si="3"/>
        <v>2.571723114581175E-3</v>
      </c>
      <c r="M13" s="85">
        <f t="shared" si="24"/>
        <v>7.1493902585356661</v>
      </c>
      <c r="N13" s="72">
        <f>SUM($M$7:M13)</f>
        <v>29.924416827369704</v>
      </c>
      <c r="P13" s="27">
        <f>'Accumulated Feed'!C10</f>
        <v>42285</v>
      </c>
      <c r="Q13" s="17">
        <f>'Accumulated Feed'!D10</f>
        <v>8.1219412466541865</v>
      </c>
      <c r="R13" s="17">
        <f>SUM($Q$7:Q13)</f>
        <v>30.526912371201654</v>
      </c>
      <c r="S13" s="9">
        <v>20</v>
      </c>
      <c r="T13" s="3">
        <f t="shared" si="4"/>
        <v>7.7615362959816458</v>
      </c>
      <c r="U13" s="72">
        <f>SUM($T$7:T13)</f>
        <v>29.172303908371394</v>
      </c>
      <c r="V13" s="65">
        <f t="shared" si="5"/>
        <v>20</v>
      </c>
      <c r="W13" s="3">
        <f t="shared" si="25"/>
        <v>7.7615362959816458</v>
      </c>
      <c r="X13" s="72">
        <f>SUM($W$7:W13)</f>
        <v>29.172303908371394</v>
      </c>
      <c r="Y13" s="64">
        <f>(AA13)/((1000)*(1/(PI()*1.5^2))*(1/'Salt Topping history'!$D$8)*(1/2.20462)*(Q13))</f>
        <v>16.179723860943252</v>
      </c>
      <c r="Z13" s="85">
        <f t="shared" si="7"/>
        <v>6.2443922678523476E-3</v>
      </c>
      <c r="AA13" s="85">
        <f t="shared" si="8"/>
        <v>7.4308267987442935</v>
      </c>
      <c r="AB13" s="72">
        <f>SUM($AA$7:AA13)</f>
        <v>27.929307987088706</v>
      </c>
      <c r="AD13" s="27">
        <f>'Accumulated Feed'!E10</f>
        <v>42468</v>
      </c>
      <c r="AE13" s="17">
        <f>'Accumulated Feed'!F10</f>
        <v>0</v>
      </c>
      <c r="AF13" s="17">
        <f>SUM($AE$7:AE13)</f>
        <v>0.20085700323454844</v>
      </c>
      <c r="AG13" s="81">
        <v>20</v>
      </c>
      <c r="AH13" s="85">
        <f t="shared" si="9"/>
        <v>0</v>
      </c>
      <c r="AI13" s="72">
        <f>SUM($AH$7:AH13)</f>
        <v>0.19194412684889339</v>
      </c>
      <c r="AJ13" s="111">
        <v>20</v>
      </c>
      <c r="AK13" s="85">
        <f t="shared" si="26"/>
        <v>0</v>
      </c>
      <c r="AL13" s="72">
        <f>SUM($AK$7:AK13)</f>
        <v>0.19194412684889339</v>
      </c>
      <c r="AM13" s="64">
        <v>0</v>
      </c>
      <c r="AN13" s="86">
        <f t="shared" si="11"/>
        <v>0</v>
      </c>
      <c r="AO13" s="86">
        <f t="shared" si="12"/>
        <v>0</v>
      </c>
      <c r="AP13" s="72">
        <f>SUM($AO$7:AO13)</f>
        <v>0.36260813713386741</v>
      </c>
      <c r="AR13" s="27">
        <f>'Accumulated Feed'!G10</f>
        <v>42628</v>
      </c>
      <c r="AS13" s="17">
        <f>'Accumulated Feed'!H10</f>
        <v>9.0461648541995832</v>
      </c>
      <c r="AT13" s="17">
        <f>SUM($AS$7:AS13)</f>
        <v>40.756071720729373</v>
      </c>
      <c r="AU13" s="81">
        <v>20</v>
      </c>
      <c r="AV13" s="85">
        <f t="shared" si="13"/>
        <v>8.6447481855679875</v>
      </c>
      <c r="AW13" s="72">
        <f>SUM($AV$7:AV13)</f>
        <v>38.947552110449379</v>
      </c>
      <c r="AX13" s="111">
        <v>12.096684794665832</v>
      </c>
      <c r="AY13" s="85">
        <f t="shared" si="27"/>
        <v>5.2286396965037651</v>
      </c>
      <c r="AZ13" s="72">
        <f>SUM($AY$7:AY13)</f>
        <v>30.567571940616116</v>
      </c>
      <c r="BA13" s="64">
        <f>(BC13)/((1000)*(1/(PI()*1.5^2))*(1/'Salt Topping history'!$F$8)*(1/2.20462)*(AS13))</f>
        <v>34.510538536876602</v>
      </c>
      <c r="BB13" s="86">
        <f t="shared" si="14"/>
        <v>5.3283067577168134E-3</v>
      </c>
      <c r="BC13" s="86">
        <f t="shared" si="15"/>
        <v>13.038366636133043</v>
      </c>
      <c r="BD13" s="72">
        <f>SUM($BC$7:BC13)</f>
        <v>58.742308404506907</v>
      </c>
      <c r="BF13" s="27">
        <f>'Accumulated Feed'!I10</f>
        <v>42861</v>
      </c>
      <c r="BG13" s="17">
        <f>'Accumulated Feed'!J10</f>
        <v>0</v>
      </c>
      <c r="BH13" s="17">
        <f>SUM($BG$7:BG13)</f>
        <v>6.4350943589158966E-34</v>
      </c>
      <c r="BI13" s="81">
        <v>20</v>
      </c>
      <c r="BJ13" s="85">
        <f t="shared" si="16"/>
        <v>0</v>
      </c>
      <c r="BK13" s="72">
        <f>SUM($BJ$7:BJ13)</f>
        <v>6.1495419528388842E-34</v>
      </c>
      <c r="BL13" s="111">
        <v>20</v>
      </c>
      <c r="BM13" s="85">
        <f t="shared" si="28"/>
        <v>0</v>
      </c>
      <c r="BN13" s="72">
        <f>SUM($BM$7:BM13)</f>
        <v>6.1495419528388842E-34</v>
      </c>
      <c r="BO13" s="64">
        <v>0</v>
      </c>
      <c r="BP13" s="86">
        <f t="shared" si="18"/>
        <v>0</v>
      </c>
      <c r="BQ13" s="86">
        <f t="shared" si="19"/>
        <v>0</v>
      </c>
      <c r="BR13" s="72">
        <f>SUM($BQ$7:BQ13)</f>
        <v>8.9870047421287588E-34</v>
      </c>
      <c r="BT13" s="27">
        <f>'Accumulated Feed'!K10</f>
        <v>43012</v>
      </c>
      <c r="BU13" s="17">
        <f>'Accumulated Feed'!L10</f>
        <v>11.178052841857419</v>
      </c>
      <c r="BV13" s="17">
        <f>SUM($BU$7:BU13)</f>
        <v>28.117503132304979</v>
      </c>
      <c r="BW13" s="81">
        <v>20</v>
      </c>
      <c r="BX13" s="85">
        <f t="shared" si="20"/>
        <v>10.68203526911959</v>
      </c>
      <c r="BY13" s="72">
        <f>SUM($BX$7:BX13)</f>
        <v>26.869810367523172</v>
      </c>
      <c r="BZ13" s="111">
        <v>20</v>
      </c>
      <c r="CA13" s="85">
        <f t="shared" si="29"/>
        <v>10.68203526911959</v>
      </c>
      <c r="CB13" s="72">
        <f>SUM($CA$7:CA13)</f>
        <v>22.278933396001385</v>
      </c>
      <c r="CC13" s="64">
        <f>(CE13)/((1000)*(1/(PI()*1.5^2))*(1/'Salt Topping history'!$D$17)*(1/2.20462)*(BU13))</f>
        <v>19.77542752018082</v>
      </c>
      <c r="CD13" s="86">
        <f t="shared" si="22"/>
        <v>6.8445928358319592E-3</v>
      </c>
      <c r="CE13" s="86">
        <f t="shared" si="23"/>
        <v>14.106705834649668</v>
      </c>
      <c r="CF13" s="72">
        <f>SUM($CE$7:CE13)</f>
        <v>35.484296872080073</v>
      </c>
    </row>
    <row r="14" spans="2:84">
      <c r="B14" s="27">
        <v>41981</v>
      </c>
      <c r="C14" s="17">
        <f>'Accumulated Feed'!B11</f>
        <v>5.0155519683597127</v>
      </c>
      <c r="D14" s="17">
        <f>SUM($C$7:C14)</f>
        <v>25.985608332882162</v>
      </c>
      <c r="E14" s="9">
        <v>20</v>
      </c>
      <c r="F14" s="3">
        <f t="shared" si="0"/>
        <v>4.7929906736080552</v>
      </c>
      <c r="G14" s="72">
        <f>SUM($F$7:F14)</f>
        <v>24.832516774473465</v>
      </c>
      <c r="H14" s="65">
        <f t="shared" si="1"/>
        <v>20</v>
      </c>
      <c r="I14" s="3">
        <f t="shared" si="2"/>
        <v>4.7929906736080552</v>
      </c>
      <c r="J14" s="72">
        <f>SUM($I$7:I14)</f>
        <v>24.832516774473465</v>
      </c>
      <c r="K14" s="64">
        <f>(M14)/((1000)*(1/(PI()*1.5^2))*(1/'Salt Topping history'!$C$8)*(1/2.20462)*(C14))</f>
        <v>29.865393699182757</v>
      </c>
      <c r="L14" s="3">
        <f t="shared" si="3"/>
        <v>2.5745423284858943E-3</v>
      </c>
      <c r="M14" s="85">
        <f t="shared" si="24"/>
        <v>7.1572276731907865</v>
      </c>
      <c r="N14" s="72">
        <f>SUM($M$7:M14)</f>
        <v>37.081644500560493</v>
      </c>
      <c r="P14" s="27">
        <f>'Accumulated Feed'!C11</f>
        <v>42286</v>
      </c>
      <c r="Q14" s="17">
        <f>'Accumulated Feed'!D11</f>
        <v>8.0353319184368424</v>
      </c>
      <c r="R14" s="17">
        <f>SUM($Q$7:Q14)</f>
        <v>38.5622442896385</v>
      </c>
      <c r="S14" s="9">
        <v>20</v>
      </c>
      <c r="T14" s="3">
        <f t="shared" si="4"/>
        <v>7.6787701906732098</v>
      </c>
      <c r="U14" s="72">
        <f>SUM($T$7:T14)</f>
        <v>36.851074099044602</v>
      </c>
      <c r="V14" s="65">
        <f t="shared" si="5"/>
        <v>20</v>
      </c>
      <c r="W14" s="3">
        <f t="shared" si="25"/>
        <v>7.6787701906732098</v>
      </c>
      <c r="X14" s="72">
        <f>SUM($W$7:W14)</f>
        <v>36.851074099044602</v>
      </c>
      <c r="Y14" s="64">
        <f>(AA14)/((1000)*(1/(PI()*1.5^2))*(1/'Salt Topping history'!$D$8)*(1/2.20462)*(Q14))</f>
        <v>16.179723860943252</v>
      </c>
      <c r="Z14" s="85">
        <f t="shared" si="7"/>
        <v>6.1778044161282224E-3</v>
      </c>
      <c r="AA14" s="85">
        <f t="shared" si="8"/>
        <v>7.3515872551925847</v>
      </c>
      <c r="AB14" s="72">
        <f>SUM($AA$7:AA14)</f>
        <v>35.280895242281289</v>
      </c>
      <c r="AD14" s="27">
        <f>'Accumulated Feed'!E11</f>
        <v>42469</v>
      </c>
      <c r="AE14" s="17">
        <f>'Accumulated Feed'!F11</f>
        <v>0</v>
      </c>
      <c r="AF14" s="17">
        <f>SUM($AE$7:AE14)</f>
        <v>0.20085700323454844</v>
      </c>
      <c r="AG14" s="81">
        <v>20</v>
      </c>
      <c r="AH14" s="85">
        <f t="shared" si="9"/>
        <v>0</v>
      </c>
      <c r="AI14" s="72">
        <f>SUM($AH$7:AH14)</f>
        <v>0.19194412684889339</v>
      </c>
      <c r="AJ14" s="111">
        <v>20</v>
      </c>
      <c r="AK14" s="85">
        <f t="shared" si="26"/>
        <v>0</v>
      </c>
      <c r="AL14" s="72">
        <f>SUM($AK$7:AK14)</f>
        <v>0.19194412684889339</v>
      </c>
      <c r="AM14" s="64">
        <v>0</v>
      </c>
      <c r="AN14" s="86">
        <f t="shared" si="11"/>
        <v>0</v>
      </c>
      <c r="AO14" s="86">
        <f t="shared" si="12"/>
        <v>0</v>
      </c>
      <c r="AP14" s="72">
        <f>SUM($AO$7:AO14)</f>
        <v>0.36260813713386741</v>
      </c>
      <c r="AR14" s="27">
        <f>'Accumulated Feed'!G11</f>
        <v>42629</v>
      </c>
      <c r="AS14" s="17">
        <f>'Accumulated Feed'!H11</f>
        <v>9.0416050405304969</v>
      </c>
      <c r="AT14" s="17">
        <f>SUM($AS$7:AS14)</f>
        <v>49.797676761259872</v>
      </c>
      <c r="AU14" s="81">
        <v>20</v>
      </c>
      <c r="AV14" s="85">
        <f t="shared" si="13"/>
        <v>8.640390710154076</v>
      </c>
      <c r="AW14" s="72">
        <f>SUM($AV$7:AV14)</f>
        <v>47.587942820603459</v>
      </c>
      <c r="AX14" s="111">
        <v>20</v>
      </c>
      <c r="AY14" s="85">
        <f t="shared" si="27"/>
        <v>8.640390710154076</v>
      </c>
      <c r="AZ14" s="72">
        <f>SUM($AY$7:AY14)</f>
        <v>39.207962650770192</v>
      </c>
      <c r="BA14" s="64">
        <f>(BC14)/((1000)*(1/(PI()*1.5^2))*(1/'Salt Topping history'!$F$8)*(1/2.20462)*(AS14))</f>
        <v>34.510538536876595</v>
      </c>
      <c r="BB14" s="86">
        <f t="shared" si="14"/>
        <v>5.325620969166802E-3</v>
      </c>
      <c r="BC14" s="86">
        <f t="shared" si="15"/>
        <v>13.031794511551164</v>
      </c>
      <c r="BD14" s="72">
        <f>SUM($BC$7:BC14)</f>
        <v>71.774102916058069</v>
      </c>
      <c r="BF14" s="27">
        <f>'Accumulated Feed'!I11</f>
        <v>42862</v>
      </c>
      <c r="BG14" s="17">
        <f>'Accumulated Feed'!J11</f>
        <v>0</v>
      </c>
      <c r="BH14" s="17">
        <f>SUM($BG$7:BG14)</f>
        <v>6.4350943589158966E-34</v>
      </c>
      <c r="BI14" s="81">
        <v>20</v>
      </c>
      <c r="BJ14" s="85">
        <f t="shared" si="16"/>
        <v>0</v>
      </c>
      <c r="BK14" s="72">
        <f>SUM($BJ$7:BJ14)</f>
        <v>6.1495419528388842E-34</v>
      </c>
      <c r="BL14" s="111">
        <v>20</v>
      </c>
      <c r="BM14" s="85">
        <f t="shared" si="28"/>
        <v>0</v>
      </c>
      <c r="BN14" s="72">
        <f>SUM($BM$7:BM14)</f>
        <v>6.1495419528388842E-34</v>
      </c>
      <c r="BO14" s="64">
        <v>0</v>
      </c>
      <c r="BP14" s="86">
        <f t="shared" si="18"/>
        <v>0</v>
      </c>
      <c r="BQ14" s="86">
        <f t="shared" si="19"/>
        <v>0</v>
      </c>
      <c r="BR14" s="72">
        <f>SUM($BQ$7:BQ14)</f>
        <v>8.9870047421287588E-34</v>
      </c>
      <c r="BT14" s="27">
        <f>'Accumulated Feed'!K11</f>
        <v>43013</v>
      </c>
      <c r="BU14" s="17">
        <f>'Accumulated Feed'!L11</f>
        <v>7.0936272391210728</v>
      </c>
      <c r="BV14" s="17">
        <f>SUM($BU$7:BU14)</f>
        <v>35.211130371426052</v>
      </c>
      <c r="BW14" s="81">
        <v>20</v>
      </c>
      <c r="BX14" s="85">
        <f t="shared" si="20"/>
        <v>6.7788529385487823</v>
      </c>
      <c r="BY14" s="72">
        <f>SUM($BX$7:BX14)</f>
        <v>33.648663306071953</v>
      </c>
      <c r="BZ14" s="111">
        <v>7.7187552901336653</v>
      </c>
      <c r="CA14" s="85">
        <f t="shared" si="29"/>
        <v>2.6162153490230771</v>
      </c>
      <c r="CB14" s="72">
        <f>SUM($CA$7:CA14)</f>
        <v>24.895148745024461</v>
      </c>
      <c r="CC14" s="64">
        <f>(CE14)/((1000)*(1/(PI()*1.5^2))*(1/'Salt Topping history'!$D$17)*(1/2.20462)*(BU14))</f>
        <v>19.775427520180823</v>
      </c>
      <c r="CD14" s="86">
        <f t="shared" si="22"/>
        <v>4.3435999872123215E-3</v>
      </c>
      <c r="CE14" s="86">
        <f t="shared" si="23"/>
        <v>8.9521595736445949</v>
      </c>
      <c r="CF14" s="72">
        <f>SUM($CE$7:CE14)</f>
        <v>44.436456445724666</v>
      </c>
    </row>
    <row r="15" spans="2:84">
      <c r="B15" s="27">
        <v>41982</v>
      </c>
      <c r="C15" s="17">
        <f>'Accumulated Feed'!B12</f>
        <v>5.0725143530998862</v>
      </c>
      <c r="D15" s="17">
        <f>SUM($C$7:C15)</f>
        <v>31.058122685982049</v>
      </c>
      <c r="E15" s="9">
        <v>20</v>
      </c>
      <c r="F15" s="3">
        <f t="shared" si="0"/>
        <v>4.8474253959533629</v>
      </c>
      <c r="G15" s="72">
        <f>SUM($F$7:F15)</f>
        <v>29.679942170426827</v>
      </c>
      <c r="H15" s="65">
        <f t="shared" si="1"/>
        <v>20</v>
      </c>
      <c r="I15" s="3">
        <f t="shared" si="2"/>
        <v>4.8474253959533629</v>
      </c>
      <c r="J15" s="72">
        <f>SUM($I$7:I15)</f>
        <v>29.679942170426827</v>
      </c>
      <c r="K15" s="64">
        <f>(M15)/((1000)*(1/(PI()*1.5^2))*(1/'Salt Topping history'!$C$8)*(1/2.20462)*(C15))</f>
        <v>29.865393699182761</v>
      </c>
      <c r="L15" s="3">
        <f t="shared" si="3"/>
        <v>2.6037817963590658E-3</v>
      </c>
      <c r="M15" s="85">
        <f t="shared" si="24"/>
        <v>7.2385133938782031</v>
      </c>
      <c r="N15" s="72">
        <f>SUM($M$7:M15)</f>
        <v>44.320157894438694</v>
      </c>
      <c r="P15" s="27">
        <f>'Accumulated Feed'!C12</f>
        <v>42287</v>
      </c>
      <c r="Q15" s="17">
        <f>'Accumulated Feed'!D12</f>
        <v>7.8147328985872342</v>
      </c>
      <c r="R15" s="17">
        <f>SUM($Q$7:Q15)</f>
        <v>46.376977188225737</v>
      </c>
      <c r="S15" s="9">
        <v>20</v>
      </c>
      <c r="T15" s="3">
        <f t="shared" si="4"/>
        <v>7.4679600841452878</v>
      </c>
      <c r="U15" s="72">
        <f>SUM($T$7:T15)</f>
        <v>44.319034183189892</v>
      </c>
      <c r="V15" s="65">
        <f t="shared" si="5"/>
        <v>20</v>
      </c>
      <c r="W15" s="3">
        <f t="shared" si="25"/>
        <v>7.4679600841452878</v>
      </c>
      <c r="X15" s="72">
        <f>SUM($W$7:W15)</f>
        <v>44.319034183189892</v>
      </c>
      <c r="Y15" s="64">
        <f>(AA15)/((1000)*(1/(PI()*1.5^2))*(1/'Salt Topping history'!$D$8)*(1/2.20462)*(Q15))</f>
        <v>16.179723860943255</v>
      </c>
      <c r="Z15" s="85">
        <f t="shared" si="7"/>
        <v>6.0082012668303672E-3</v>
      </c>
      <c r="AA15" s="85">
        <f t="shared" si="8"/>
        <v>7.1497595075281373</v>
      </c>
      <c r="AB15" s="72">
        <f>SUM($AA$7:AA15)</f>
        <v>42.430654749809428</v>
      </c>
      <c r="AD15" s="27">
        <f>'Accumulated Feed'!E12</f>
        <v>42470</v>
      </c>
      <c r="AE15" s="17">
        <f>'Accumulated Feed'!F12</f>
        <v>0</v>
      </c>
      <c r="AF15" s="17">
        <f>SUM($AE$7:AE15)</f>
        <v>0.20085700323454844</v>
      </c>
      <c r="AG15" s="81">
        <v>20</v>
      </c>
      <c r="AH15" s="85">
        <f t="shared" si="9"/>
        <v>0</v>
      </c>
      <c r="AI15" s="72">
        <f>SUM($AH$7:AH15)</f>
        <v>0.19194412684889339</v>
      </c>
      <c r="AJ15" s="111">
        <v>20</v>
      </c>
      <c r="AK15" s="85">
        <f t="shared" si="26"/>
        <v>0</v>
      </c>
      <c r="AL15" s="72">
        <f>SUM($AK$7:AK15)</f>
        <v>0.19194412684889339</v>
      </c>
      <c r="AM15" s="64">
        <v>0</v>
      </c>
      <c r="AN15" s="86">
        <f t="shared" si="11"/>
        <v>0</v>
      </c>
      <c r="AO15" s="86">
        <f t="shared" si="12"/>
        <v>0</v>
      </c>
      <c r="AP15" s="72">
        <f>SUM($AO$7:AO15)</f>
        <v>0.36260813713386741</v>
      </c>
      <c r="AR15" s="27">
        <f>'Accumulated Feed'!G12</f>
        <v>42630</v>
      </c>
      <c r="AS15" s="17">
        <f>'Accumulated Feed'!H12</f>
        <v>9.4226799866730584</v>
      </c>
      <c r="AT15" s="17">
        <f>SUM($AS$7:AS15)</f>
        <v>59.220356747932932</v>
      </c>
      <c r="AU15" s="81">
        <v>20</v>
      </c>
      <c r="AV15" s="85">
        <f t="shared" si="13"/>
        <v>9.0045557460921515</v>
      </c>
      <c r="AW15" s="72">
        <f>SUM($AV$7:AV15)</f>
        <v>56.59249856669561</v>
      </c>
      <c r="AX15" s="111">
        <v>20</v>
      </c>
      <c r="AY15" s="85">
        <f t="shared" si="27"/>
        <v>9.0045557460921515</v>
      </c>
      <c r="AZ15" s="72">
        <f>SUM($AY$7:AY15)</f>
        <v>48.212518396862343</v>
      </c>
      <c r="BA15" s="64">
        <f>(BC15)/((1000)*(1/(PI()*1.5^2))*(1/'Salt Topping history'!$F$8)*(1/2.20462)*(AS15))</f>
        <v>34.510538536876595</v>
      </c>
      <c r="BB15" s="86">
        <f t="shared" si="14"/>
        <v>5.550078984630156E-3</v>
      </c>
      <c r="BC15" s="86">
        <f t="shared" si="15"/>
        <v>13.581043275389991</v>
      </c>
      <c r="BD15" s="72">
        <f>SUM($BC$7:BC15)</f>
        <v>85.355146191448057</v>
      </c>
      <c r="BF15" s="27">
        <f>'Accumulated Feed'!I12</f>
        <v>42863</v>
      </c>
      <c r="BG15" s="17">
        <f>'Accumulated Feed'!J12</f>
        <v>0</v>
      </c>
      <c r="BH15" s="17">
        <f>SUM($BG$7:BG15)</f>
        <v>6.4350943589158966E-34</v>
      </c>
      <c r="BI15" s="81">
        <v>20</v>
      </c>
      <c r="BJ15" s="85">
        <f t="shared" si="16"/>
        <v>0</v>
      </c>
      <c r="BK15" s="72">
        <f>SUM($BJ$7:BJ15)</f>
        <v>6.1495419528388842E-34</v>
      </c>
      <c r="BL15" s="111">
        <v>20</v>
      </c>
      <c r="BM15" s="85">
        <f t="shared" si="28"/>
        <v>0</v>
      </c>
      <c r="BN15" s="72">
        <f>SUM($BM$7:BM15)</f>
        <v>6.1495419528388842E-34</v>
      </c>
      <c r="BO15" s="64">
        <v>0</v>
      </c>
      <c r="BP15" s="86">
        <f t="shared" si="18"/>
        <v>0</v>
      </c>
      <c r="BQ15" s="86">
        <f t="shared" si="19"/>
        <v>0</v>
      </c>
      <c r="BR15" s="72">
        <f>SUM($BQ$7:BQ15)</f>
        <v>8.9870047421287588E-34</v>
      </c>
      <c r="BT15" s="27">
        <f>'Accumulated Feed'!K12</f>
        <v>43014</v>
      </c>
      <c r="BU15" s="17">
        <f>'Accumulated Feed'!L12</f>
        <v>7.6003826831894008</v>
      </c>
      <c r="BV15" s="17">
        <f>SUM($BU$7:BU15)</f>
        <v>42.811513054615453</v>
      </c>
      <c r="BW15" s="81">
        <v>20</v>
      </c>
      <c r="BX15" s="85">
        <f t="shared" si="20"/>
        <v>7.2631214961356632</v>
      </c>
      <c r="BY15" s="72">
        <f>SUM($BX$7:BX15)</f>
        <v>40.911784802207613</v>
      </c>
      <c r="BZ15" s="111">
        <v>20</v>
      </c>
      <c r="CA15" s="85">
        <f t="shared" si="29"/>
        <v>7.2631214961356632</v>
      </c>
      <c r="CB15" s="72">
        <f>SUM($CA$7:CA15)</f>
        <v>32.158270241160125</v>
      </c>
      <c r="CC15" s="64">
        <f>(CE15)/((1000)*(1/(PI()*1.5^2))*(1/'Salt Topping history'!$D$17)*(1/2.20462)*(BU15))</f>
        <v>19.77542752018082</v>
      </c>
      <c r="CD15" s="86">
        <f t="shared" si="22"/>
        <v>4.6538986350233803E-3</v>
      </c>
      <c r="CE15" s="86">
        <f t="shared" si="23"/>
        <v>9.5916850867831869</v>
      </c>
      <c r="CF15" s="72">
        <f>SUM($CE$7:CE15)</f>
        <v>54.028141532507853</v>
      </c>
    </row>
    <row r="16" spans="2:84">
      <c r="B16" s="27">
        <v>41983</v>
      </c>
      <c r="C16" s="17">
        <f>'Accumulated Feed'!B13</f>
        <v>5.0632025933085645</v>
      </c>
      <c r="D16" s="17">
        <f>SUM($C$7:C16)</f>
        <v>36.121325279290616</v>
      </c>
      <c r="E16" s="9">
        <v>20</v>
      </c>
      <c r="F16" s="3">
        <f t="shared" si="0"/>
        <v>4.8385268384035189</v>
      </c>
      <c r="G16" s="72">
        <f>SUM($F$7:F16)</f>
        <v>34.518469008830344</v>
      </c>
      <c r="H16" s="65">
        <f t="shared" si="1"/>
        <v>20</v>
      </c>
      <c r="I16" s="3">
        <f t="shared" si="2"/>
        <v>4.8385268384035189</v>
      </c>
      <c r="J16" s="72">
        <f>SUM($I$7:I16)</f>
        <v>34.518469008830344</v>
      </c>
      <c r="K16" s="64">
        <f>(M16)/((1000)*(1/(PI()*1.5^2))*(1/'Salt Topping history'!$C$8)*(1/2.20462)*(C16))</f>
        <v>29.865393699182757</v>
      </c>
      <c r="L16" s="3">
        <f t="shared" si="3"/>
        <v>2.5990019595860275E-3</v>
      </c>
      <c r="M16" s="85">
        <f t="shared" si="24"/>
        <v>7.225225447649156</v>
      </c>
      <c r="N16" s="72">
        <f>SUM($M$7:M16)</f>
        <v>51.545383342087852</v>
      </c>
      <c r="P16" s="27">
        <f>'Accumulated Feed'!C13</f>
        <v>42288</v>
      </c>
      <c r="Q16" s="17">
        <f>'Accumulated Feed'!D13</f>
        <v>5.8355504692871278</v>
      </c>
      <c r="R16" s="17">
        <f>SUM($Q$7:Q16)</f>
        <v>52.212527657512865</v>
      </c>
      <c r="S16" s="9">
        <v>20</v>
      </c>
      <c r="T16" s="3">
        <f t="shared" si="4"/>
        <v>5.5766023662216266</v>
      </c>
      <c r="U16" s="72">
        <f>SUM($T$7:T16)</f>
        <v>49.89563654941152</v>
      </c>
      <c r="V16" s="65">
        <f t="shared" si="5"/>
        <v>20</v>
      </c>
      <c r="W16" s="3">
        <f t="shared" si="25"/>
        <v>5.5766023662216266</v>
      </c>
      <c r="X16" s="72">
        <f>SUM($W$7:W16)</f>
        <v>49.89563654941152</v>
      </c>
      <c r="Y16" s="64">
        <f>(AA16)/((1000)*(1/(PI()*1.5^2))*(1/'Salt Topping history'!$D$8)*(1/2.20462)*(Q16))</f>
        <v>16.179723860943255</v>
      </c>
      <c r="Z16" s="85">
        <f t="shared" si="7"/>
        <v>4.486546396046614E-3</v>
      </c>
      <c r="AA16" s="85">
        <f t="shared" si="8"/>
        <v>5.3389902112954708</v>
      </c>
      <c r="AB16" s="72">
        <f>SUM($AA$7:AA16)</f>
        <v>47.769644961104902</v>
      </c>
      <c r="AD16" s="27">
        <f>'Accumulated Feed'!E13</f>
        <v>42471</v>
      </c>
      <c r="AE16" s="17">
        <f>'Accumulated Feed'!F13</f>
        <v>0</v>
      </c>
      <c r="AF16" s="17">
        <f>SUM($AE$7:AE16)</f>
        <v>0.20085700323454844</v>
      </c>
      <c r="AG16" s="81">
        <v>20</v>
      </c>
      <c r="AH16" s="85">
        <f t="shared" si="9"/>
        <v>0</v>
      </c>
      <c r="AI16" s="72">
        <f>SUM($AH$7:AH16)</f>
        <v>0.19194412684889339</v>
      </c>
      <c r="AJ16" s="111">
        <v>20</v>
      </c>
      <c r="AK16" s="85">
        <f t="shared" si="26"/>
        <v>0</v>
      </c>
      <c r="AL16" s="72">
        <f>SUM($AK$7:AK16)</f>
        <v>0.19194412684889339</v>
      </c>
      <c r="AM16" s="64">
        <v>0</v>
      </c>
      <c r="AN16" s="86">
        <f t="shared" si="11"/>
        <v>0</v>
      </c>
      <c r="AO16" s="86">
        <f t="shared" si="12"/>
        <v>0</v>
      </c>
      <c r="AP16" s="72">
        <f>SUM($AO$7:AO16)</f>
        <v>0.36260813713386741</v>
      </c>
      <c r="AR16" s="27">
        <f>'Accumulated Feed'!G13</f>
        <v>42631</v>
      </c>
      <c r="AS16" s="17">
        <f>'Accumulated Feed'!H13</f>
        <v>9.7112550576156895</v>
      </c>
      <c r="AT16" s="17">
        <f>SUM($AS$7:AS16)</f>
        <v>68.931611805548627</v>
      </c>
      <c r="AU16" s="81">
        <v>20</v>
      </c>
      <c r="AV16" s="85">
        <f t="shared" si="13"/>
        <v>9.280325518270617</v>
      </c>
      <c r="AW16" s="72">
        <f>SUM($AV$7:AV16)</f>
        <v>65.872824084966226</v>
      </c>
      <c r="AX16" s="111">
        <v>20</v>
      </c>
      <c r="AY16" s="85">
        <f t="shared" si="27"/>
        <v>9.280325518270617</v>
      </c>
      <c r="AZ16" s="72">
        <f>SUM($AY$7:AY16)</f>
        <v>57.492843915132958</v>
      </c>
      <c r="BA16" s="64">
        <f>(BC16)/((1000)*(1/(PI()*1.5^2))*(1/'Salt Topping history'!$F$8)*(1/2.20462)*(AS16))</f>
        <v>34.510538536876602</v>
      </c>
      <c r="BB16" s="86">
        <f t="shared" si="14"/>
        <v>5.7200533909553307E-3</v>
      </c>
      <c r="BC16" s="86">
        <f t="shared" si="15"/>
        <v>13.996970647667695</v>
      </c>
      <c r="BD16" s="72">
        <f>SUM($BC$7:BC16)</f>
        <v>99.352116839115752</v>
      </c>
      <c r="BF16" s="27">
        <f>'Accumulated Feed'!I13</f>
        <v>42864</v>
      </c>
      <c r="BG16" s="17">
        <f>'Accumulated Feed'!J13</f>
        <v>0</v>
      </c>
      <c r="BH16" s="17">
        <f>SUM($BG$7:BG16)</f>
        <v>6.4350943589158966E-34</v>
      </c>
      <c r="BI16" s="81">
        <v>20</v>
      </c>
      <c r="BJ16" s="85">
        <f t="shared" si="16"/>
        <v>0</v>
      </c>
      <c r="BK16" s="72">
        <f>SUM($BJ$7:BJ16)</f>
        <v>6.1495419528388842E-34</v>
      </c>
      <c r="BL16" s="111">
        <v>20</v>
      </c>
      <c r="BM16" s="85">
        <f t="shared" si="28"/>
        <v>0</v>
      </c>
      <c r="BN16" s="72">
        <f>SUM($BM$7:BM16)</f>
        <v>6.1495419528388842E-34</v>
      </c>
      <c r="BO16" s="64">
        <v>0</v>
      </c>
      <c r="BP16" s="86">
        <f t="shared" si="18"/>
        <v>0</v>
      </c>
      <c r="BQ16" s="86">
        <f t="shared" si="19"/>
        <v>0</v>
      </c>
      <c r="BR16" s="72">
        <f>SUM($BQ$7:BQ16)</f>
        <v>8.9870047421287588E-34</v>
      </c>
      <c r="BT16" s="27">
        <f>'Accumulated Feed'!K13</f>
        <v>43015</v>
      </c>
      <c r="BU16" s="17">
        <f>'Accumulated Feed'!L13</f>
        <v>7.8718632183621633</v>
      </c>
      <c r="BV16" s="17">
        <f>SUM($BU$7:BU16)</f>
        <v>50.683376272977618</v>
      </c>
      <c r="BW16" s="81">
        <v>20</v>
      </c>
      <c r="BX16" s="85">
        <f t="shared" si="20"/>
        <v>7.5225552895362169</v>
      </c>
      <c r="BY16" s="72">
        <f>SUM($BX$7:BX16)</f>
        <v>48.434340091743827</v>
      </c>
      <c r="BZ16" s="111">
        <v>20</v>
      </c>
      <c r="CA16" s="85">
        <f t="shared" si="29"/>
        <v>7.5225552895362169</v>
      </c>
      <c r="CB16" s="72">
        <f>SUM($CA$7:CA16)</f>
        <v>39.680825530696339</v>
      </c>
      <c r="CC16" s="64">
        <f>(CE16)/((1000)*(1/(PI()*1.5^2))*(1/'Salt Topping history'!$D$17)*(1/2.20462)*(BU16))</f>
        <v>19.775427520180823</v>
      </c>
      <c r="CD16" s="86">
        <f t="shared" si="22"/>
        <v>4.8201327504279155E-3</v>
      </c>
      <c r="CE16" s="86">
        <f t="shared" si="23"/>
        <v>9.9342935986319336</v>
      </c>
      <c r="CF16" s="72">
        <f>SUM($CE$7:CE16)</f>
        <v>63.962435131139785</v>
      </c>
    </row>
    <row r="17" spans="2:84">
      <c r="B17" s="27">
        <v>41984</v>
      </c>
      <c r="C17" s="17">
        <f>'Accumulated Feed'!B14</f>
        <v>4.9812520203941784</v>
      </c>
      <c r="D17" s="17">
        <f>SUM($C$7:C17)</f>
        <v>41.102577299684796</v>
      </c>
      <c r="E17" s="9">
        <v>20</v>
      </c>
      <c r="F17" s="3">
        <f t="shared" si="0"/>
        <v>4.7602127596832968</v>
      </c>
      <c r="G17" s="72">
        <f>SUM($F$7:F17)</f>
        <v>39.278681768513643</v>
      </c>
      <c r="H17" s="65">
        <f t="shared" si="1"/>
        <v>20</v>
      </c>
      <c r="I17" s="3">
        <f t="shared" si="2"/>
        <v>4.7602127596832968</v>
      </c>
      <c r="J17" s="72">
        <f>SUM($I$7:I17)</f>
        <v>39.278681768513643</v>
      </c>
      <c r="K17" s="64">
        <f>(M17)/((1000)*(1/(PI()*1.5^2))*(1/'Salt Topping history'!$C$8)*(1/2.20462)*(C17))</f>
        <v>29.865393699182757</v>
      </c>
      <c r="L17" s="3">
        <f t="shared" si="3"/>
        <v>2.556935758270052E-3</v>
      </c>
      <c r="M17" s="85">
        <f t="shared" si="24"/>
        <v>7.1082814079907441</v>
      </c>
      <c r="N17" s="72">
        <f>SUM($M$7:M17)</f>
        <v>58.653664750078597</v>
      </c>
      <c r="P17" s="27">
        <f>'Accumulated Feed'!C14</f>
        <v>42289</v>
      </c>
      <c r="Q17" s="17">
        <f>'Accumulated Feed'!D14</f>
        <v>7.1078361486325896</v>
      </c>
      <c r="R17" s="17">
        <f>SUM($Q$7:Q17)</f>
        <v>59.320363806145451</v>
      </c>
      <c r="S17" s="9">
        <v>20</v>
      </c>
      <c r="T17" s="3">
        <f t="shared" si="4"/>
        <v>6.79243133853356</v>
      </c>
      <c r="U17" s="72">
        <f>SUM($T$7:T17)</f>
        <v>56.688067887945081</v>
      </c>
      <c r="V17" s="65">
        <f t="shared" si="5"/>
        <v>20</v>
      </c>
      <c r="W17" s="3">
        <f t="shared" si="25"/>
        <v>6.79243133853356</v>
      </c>
      <c r="X17" s="72">
        <f>SUM($W$7:W17)</f>
        <v>56.688067887945081</v>
      </c>
      <c r="Y17" s="64">
        <f>(AA17)/((1000)*(1/(PI()*1.5^2))*(1/'Salt Topping history'!$D$8)*(1/2.20462)*(Q17))</f>
        <v>16.179723860943252</v>
      </c>
      <c r="Z17" s="85">
        <f t="shared" si="7"/>
        <v>5.464717822967099E-3</v>
      </c>
      <c r="AA17" s="85">
        <f t="shared" si="8"/>
        <v>6.5030142093308481</v>
      </c>
      <c r="AB17" s="72">
        <f>SUM($AA$7:AA17)</f>
        <v>54.272659170435752</v>
      </c>
      <c r="AD17" s="27">
        <f>'Accumulated Feed'!E14</f>
        <v>42472</v>
      </c>
      <c r="AE17" s="17">
        <f>'Accumulated Feed'!F14</f>
        <v>0</v>
      </c>
      <c r="AF17" s="17">
        <f>SUM($AE$7:AE17)</f>
        <v>0.20085700323454844</v>
      </c>
      <c r="AG17" s="81">
        <v>20</v>
      </c>
      <c r="AH17" s="85">
        <f t="shared" si="9"/>
        <v>0</v>
      </c>
      <c r="AI17" s="72">
        <f>SUM($AH$7:AH17)</f>
        <v>0.19194412684889339</v>
      </c>
      <c r="AJ17" s="111">
        <v>20</v>
      </c>
      <c r="AK17" s="85">
        <f t="shared" si="26"/>
        <v>0</v>
      </c>
      <c r="AL17" s="72">
        <f>SUM($AK$7:AK17)</f>
        <v>0.19194412684889339</v>
      </c>
      <c r="AM17" s="64">
        <v>0</v>
      </c>
      <c r="AN17" s="86">
        <f t="shared" si="11"/>
        <v>0</v>
      </c>
      <c r="AO17" s="86">
        <f t="shared" si="12"/>
        <v>0</v>
      </c>
      <c r="AP17" s="72">
        <f>SUM($AO$7:AO17)</f>
        <v>0.36260813713386741</v>
      </c>
      <c r="AR17" s="27">
        <f>'Accumulated Feed'!G14</f>
        <v>42632</v>
      </c>
      <c r="AS17" s="17">
        <f>'Accumulated Feed'!H14</f>
        <v>9.9729888320469566</v>
      </c>
      <c r="AT17" s="17">
        <f>SUM($AS$7:AS17)</f>
        <v>78.904600637595578</v>
      </c>
      <c r="AU17" s="81">
        <v>20</v>
      </c>
      <c r="AV17" s="85">
        <f t="shared" si="13"/>
        <v>9.5304450560066716</v>
      </c>
      <c r="AW17" s="72">
        <f>SUM($AV$7:AV17)</f>
        <v>75.403269140972895</v>
      </c>
      <c r="AX17" s="111">
        <v>20</v>
      </c>
      <c r="AY17" s="85">
        <f t="shared" si="27"/>
        <v>9.5304450560066716</v>
      </c>
      <c r="AZ17" s="72">
        <f>SUM($AY$7:AY17)</f>
        <v>67.023288971139635</v>
      </c>
      <c r="BA17" s="64">
        <f>(BC17)/((1000)*(1/(PI()*1.5^2))*(1/'Salt Topping history'!$F$8)*(1/2.20462)*(AS17))</f>
        <v>34.510538536876595</v>
      </c>
      <c r="BB17" s="86">
        <f t="shared" si="14"/>
        <v>5.87421793045932E-3</v>
      </c>
      <c r="BC17" s="86">
        <f t="shared" si="15"/>
        <v>14.374211275833956</v>
      </c>
      <c r="BD17" s="72">
        <f>SUM($BC$7:BC17)</f>
        <v>113.72632811494971</v>
      </c>
      <c r="BF17" s="27">
        <f>'Accumulated Feed'!I14</f>
        <v>42865</v>
      </c>
      <c r="BG17" s="17">
        <f>'Accumulated Feed'!J14</f>
        <v>0</v>
      </c>
      <c r="BH17" s="17">
        <f>SUM($BG$7:BG17)</f>
        <v>6.4350943589158966E-34</v>
      </c>
      <c r="BI17" s="81">
        <v>20</v>
      </c>
      <c r="BJ17" s="85">
        <f t="shared" si="16"/>
        <v>0</v>
      </c>
      <c r="BK17" s="72">
        <f>SUM($BJ$7:BJ17)</f>
        <v>6.1495419528388842E-34</v>
      </c>
      <c r="BL17" s="111">
        <v>20</v>
      </c>
      <c r="BM17" s="85">
        <f t="shared" si="28"/>
        <v>0</v>
      </c>
      <c r="BN17" s="72">
        <f>SUM($BM$7:BM17)</f>
        <v>6.1495419528388842E-34</v>
      </c>
      <c r="BO17" s="64">
        <v>0</v>
      </c>
      <c r="BP17" s="86">
        <f t="shared" si="18"/>
        <v>0</v>
      </c>
      <c r="BQ17" s="86">
        <f t="shared" si="19"/>
        <v>0</v>
      </c>
      <c r="BR17" s="72">
        <f>SUM($BQ$7:BQ17)</f>
        <v>8.9870047421287588E-34</v>
      </c>
      <c r="BT17" s="27">
        <f>'Accumulated Feed'!K14</f>
        <v>43016</v>
      </c>
      <c r="BU17" s="17">
        <f>'Accumulated Feed'!L14</f>
        <v>7.4614412151621226</v>
      </c>
      <c r="BV17" s="17">
        <f>SUM($BU$7:BU17)</f>
        <v>58.144817488139743</v>
      </c>
      <c r="BW17" s="81">
        <v>20</v>
      </c>
      <c r="BX17" s="85">
        <f t="shared" si="20"/>
        <v>7.1303454498234666</v>
      </c>
      <c r="BY17" s="72">
        <f>SUM($BX$7:BX17)</f>
        <v>55.564685541567293</v>
      </c>
      <c r="BZ17" s="111">
        <v>20</v>
      </c>
      <c r="CA17" s="85">
        <f t="shared" si="29"/>
        <v>7.1303454498234666</v>
      </c>
      <c r="CB17" s="72">
        <f>SUM($CA$7:CA17)</f>
        <v>46.811170980519805</v>
      </c>
      <c r="CC17" s="64">
        <f>(CE17)/((1000)*(1/(PI()*1.5^2))*(1/'Salt Topping history'!$D$17)*(1/2.20462)*(BU17))</f>
        <v>19.77542752018082</v>
      </c>
      <c r="CD17" s="86">
        <f t="shared" si="22"/>
        <v>4.5688214046583232E-3</v>
      </c>
      <c r="CE17" s="86">
        <f t="shared" si="23"/>
        <v>9.4163409150008039</v>
      </c>
      <c r="CF17" s="72">
        <f>SUM($CE$7:CE17)</f>
        <v>73.378776046140587</v>
      </c>
    </row>
    <row r="18" spans="2:84">
      <c r="B18" s="27">
        <v>41985</v>
      </c>
      <c r="C18" s="17">
        <f>'Accumulated Feed'!B15</f>
        <v>5.3621090434693439</v>
      </c>
      <c r="D18" s="17">
        <f>SUM($C$7:C18)</f>
        <v>46.464686343154142</v>
      </c>
      <c r="E18" s="9">
        <v>20</v>
      </c>
      <c r="F18" s="3">
        <f t="shared" si="0"/>
        <v>5.124169542723946</v>
      </c>
      <c r="G18" s="72">
        <f>SUM($F$7:F18)</f>
        <v>44.40285131123759</v>
      </c>
      <c r="H18" s="65">
        <f t="shared" si="1"/>
        <v>20</v>
      </c>
      <c r="I18" s="3">
        <f t="shared" si="2"/>
        <v>5.124169542723946</v>
      </c>
      <c r="J18" s="72">
        <f>SUM($I$7:I18)</f>
        <v>44.40285131123759</v>
      </c>
      <c r="K18" s="64">
        <f>(M18)/((1000)*(1/(PI()*1.5^2))*(1/'Salt Topping history'!$C$8)*(1/2.20462)*(C18))</f>
        <v>29.865393699182761</v>
      </c>
      <c r="L18" s="3">
        <f t="shared" si="3"/>
        <v>2.7524341865973368E-3</v>
      </c>
      <c r="M18" s="85">
        <f t="shared" si="24"/>
        <v>7.651767038740596</v>
      </c>
      <c r="N18" s="72">
        <f>SUM($M$7:M18)</f>
        <v>66.305431788819192</v>
      </c>
      <c r="P18" s="27">
        <f>'Accumulated Feed'!C15</f>
        <v>42290</v>
      </c>
      <c r="Q18" s="17">
        <f>'Accumulated Feed'!D15</f>
        <v>7.0815320294745918</v>
      </c>
      <c r="R18" s="17">
        <f>SUM($Q$7:Q18)</f>
        <v>66.401895835620039</v>
      </c>
      <c r="S18" s="9">
        <v>20</v>
      </c>
      <c r="T18" s="3">
        <f t="shared" si="4"/>
        <v>6.7672944446090053</v>
      </c>
      <c r="U18" s="72">
        <f>SUM($T$7:T18)</f>
        <v>63.455362332554088</v>
      </c>
      <c r="V18" s="65">
        <f t="shared" si="5"/>
        <v>20</v>
      </c>
      <c r="W18" s="3">
        <f t="shared" si="25"/>
        <v>6.7672944446090053</v>
      </c>
      <c r="X18" s="72">
        <f>SUM($W$7:W18)</f>
        <v>63.455362332554088</v>
      </c>
      <c r="Y18" s="64">
        <f>(AA18)/((1000)*(1/(PI()*1.5^2))*(1/'Salt Topping history'!$D$8)*(1/2.20462)*(Q18))</f>
        <v>16.179723860943255</v>
      </c>
      <c r="Z18" s="85">
        <f t="shared" si="7"/>
        <v>5.4444944264545317E-3</v>
      </c>
      <c r="AA18" s="85">
        <f t="shared" si="8"/>
        <v>6.4789483674808928</v>
      </c>
      <c r="AB18" s="72">
        <f>SUM($AA$7:AA18)</f>
        <v>60.751607537916641</v>
      </c>
      <c r="AD18" s="27">
        <f>'Accumulated Feed'!E15</f>
        <v>42473</v>
      </c>
      <c r="AE18" s="17">
        <f>'Accumulated Feed'!F15</f>
        <v>0</v>
      </c>
      <c r="AF18" s="17">
        <f>SUM($AE$7:AE18)</f>
        <v>0.20085700323454844</v>
      </c>
      <c r="AG18" s="81">
        <v>20</v>
      </c>
      <c r="AH18" s="85">
        <f t="shared" si="9"/>
        <v>0</v>
      </c>
      <c r="AI18" s="72">
        <f>SUM($AH$7:AH18)</f>
        <v>0.19194412684889339</v>
      </c>
      <c r="AJ18" s="111">
        <v>20</v>
      </c>
      <c r="AK18" s="85">
        <f t="shared" si="26"/>
        <v>0</v>
      </c>
      <c r="AL18" s="72">
        <f>SUM($AK$7:AK18)</f>
        <v>0.19194412684889339</v>
      </c>
      <c r="AM18" s="64">
        <v>0</v>
      </c>
      <c r="AN18" s="86">
        <f t="shared" si="11"/>
        <v>0</v>
      </c>
      <c r="AO18" s="86">
        <f t="shared" si="12"/>
        <v>0</v>
      </c>
      <c r="AP18" s="72">
        <f>SUM($AO$7:AO18)</f>
        <v>0.36260813713386741</v>
      </c>
      <c r="AR18" s="27">
        <f>'Accumulated Feed'!G15</f>
        <v>42633</v>
      </c>
      <c r="AS18" s="17">
        <f>'Accumulated Feed'!H15</f>
        <v>9.5492953262147395</v>
      </c>
      <c r="AT18" s="17">
        <f>SUM($AS$7:AS18)</f>
        <v>88.453895963810311</v>
      </c>
      <c r="AU18" s="81">
        <v>20</v>
      </c>
      <c r="AV18" s="85">
        <f t="shared" si="13"/>
        <v>9.1255526264728886</v>
      </c>
      <c r="AW18" s="72">
        <f>SUM($AV$7:AV18)</f>
        <v>84.528821767445777</v>
      </c>
      <c r="AX18" s="111">
        <v>2.7118093043984985</v>
      </c>
      <c r="AY18" s="85">
        <f t="shared" si="27"/>
        <v>1.2373379260123669</v>
      </c>
      <c r="AZ18" s="72">
        <f>SUM($AY$7:AY18)</f>
        <v>68.260626897152008</v>
      </c>
      <c r="BA18" s="64">
        <f>(BC18)/((1000)*(1/(PI()*1.5^2))*(1/'Salt Topping history'!$F$8)*(1/2.20462)*(AS18))</f>
        <v>34.510538536876595</v>
      </c>
      <c r="BB18" s="86">
        <f t="shared" si="14"/>
        <v>5.6246570384445695E-3</v>
      </c>
      <c r="BC18" s="86">
        <f t="shared" si="15"/>
        <v>13.763535773073862</v>
      </c>
      <c r="BD18" s="72">
        <f>SUM($BC$7:BC18)</f>
        <v>127.48986388802356</v>
      </c>
      <c r="BF18" s="27">
        <f>'Accumulated Feed'!I15</f>
        <v>42866</v>
      </c>
      <c r="BG18" s="17">
        <f>'Accumulated Feed'!J15</f>
        <v>0</v>
      </c>
      <c r="BH18" s="17">
        <f>SUM($BG$7:BG18)</f>
        <v>6.4350943589158966E-34</v>
      </c>
      <c r="BI18" s="81">
        <v>20</v>
      </c>
      <c r="BJ18" s="85">
        <f t="shared" si="16"/>
        <v>0</v>
      </c>
      <c r="BK18" s="72">
        <f>SUM($BJ$7:BJ18)</f>
        <v>6.1495419528388842E-34</v>
      </c>
      <c r="BL18" s="111">
        <v>20</v>
      </c>
      <c r="BM18" s="85">
        <f t="shared" si="28"/>
        <v>0</v>
      </c>
      <c r="BN18" s="72">
        <f>SUM($BM$7:BM18)</f>
        <v>6.1495419528388842E-34</v>
      </c>
      <c r="BO18" s="64">
        <v>0</v>
      </c>
      <c r="BP18" s="86">
        <f t="shared" si="18"/>
        <v>0</v>
      </c>
      <c r="BQ18" s="86">
        <f t="shared" si="19"/>
        <v>0</v>
      </c>
      <c r="BR18" s="72">
        <f>SUM($BQ$7:BQ18)</f>
        <v>8.9870047421287588E-34</v>
      </c>
      <c r="BT18" s="27">
        <f>'Accumulated Feed'!K15</f>
        <v>43017</v>
      </c>
      <c r="BU18" s="17">
        <f>'Accumulated Feed'!L15</f>
        <v>7.6193777625076597</v>
      </c>
      <c r="BV18" s="17">
        <f>SUM($BU$7:BU18)</f>
        <v>65.764195250647404</v>
      </c>
      <c r="BW18" s="81">
        <v>20</v>
      </c>
      <c r="BX18" s="85">
        <f t="shared" si="20"/>
        <v>7.2812736832909746</v>
      </c>
      <c r="BY18" s="72">
        <f>SUM($BX$7:BX18)</f>
        <v>62.845959224858269</v>
      </c>
      <c r="BZ18" s="111">
        <v>20</v>
      </c>
      <c r="CA18" s="85">
        <f t="shared" si="29"/>
        <v>7.2812736832909746</v>
      </c>
      <c r="CB18" s="72">
        <f>SUM($CA$7:CA18)</f>
        <v>54.092444663810781</v>
      </c>
      <c r="CC18" s="64">
        <f>(CE18)/((1000)*(1/(PI()*1.5^2))*(1/'Salt Topping history'!$D$17)*(1/2.20462)*(BU18))</f>
        <v>19.77542752018082</v>
      </c>
      <c r="CD18" s="86">
        <f t="shared" si="22"/>
        <v>4.665529782742683E-3</v>
      </c>
      <c r="CE18" s="86">
        <f t="shared" si="23"/>
        <v>9.6156568822326705</v>
      </c>
      <c r="CF18" s="72">
        <f>SUM($CE$7:CE18)</f>
        <v>82.994432928373257</v>
      </c>
    </row>
    <row r="19" spans="2:84">
      <c r="B19" s="27">
        <v>41986</v>
      </c>
      <c r="C19" s="17">
        <f>'Accumulated Feed'!B16</f>
        <v>6.5778172785514801</v>
      </c>
      <c r="D19" s="17">
        <f>SUM($C$7:C19)</f>
        <v>53.04250362170562</v>
      </c>
      <c r="E19" s="9">
        <v>20</v>
      </c>
      <c r="F19" s="3">
        <f t="shared" si="0"/>
        <v>6.2859316517272372</v>
      </c>
      <c r="G19" s="72">
        <f>SUM($F$7:F19)</f>
        <v>50.688782962964829</v>
      </c>
      <c r="H19" s="65">
        <f t="shared" si="1"/>
        <v>20</v>
      </c>
      <c r="I19" s="3">
        <f t="shared" si="2"/>
        <v>6.2859316517272372</v>
      </c>
      <c r="J19" s="72">
        <f>SUM($I$7:I19)</f>
        <v>50.688782962964829</v>
      </c>
      <c r="K19" s="64">
        <f>(M19)/((1000)*(1/(PI()*1.5^2))*(1/'Salt Topping history'!$C$8)*(1/2.20462)*(C19))</f>
        <v>29.865393699182757</v>
      </c>
      <c r="L19" s="3">
        <f t="shared" si="3"/>
        <v>3.3764716464925915E-3</v>
      </c>
      <c r="M19" s="85">
        <f t="shared" si="24"/>
        <v>9.3865911772494037</v>
      </c>
      <c r="N19" s="72">
        <f>SUM($M$7:M19)</f>
        <v>75.692022966068592</v>
      </c>
      <c r="P19" s="27">
        <f>'Accumulated Feed'!C16</f>
        <v>42291</v>
      </c>
      <c r="Q19" s="17">
        <f>'Accumulated Feed'!D16</f>
        <v>6.9286533372739711</v>
      </c>
      <c r="R19" s="17">
        <f>SUM($Q$7:Q19)</f>
        <v>73.33054917289401</v>
      </c>
      <c r="S19" s="9">
        <v>20</v>
      </c>
      <c r="T19" s="3">
        <f t="shared" si="4"/>
        <v>6.6211996278204532</v>
      </c>
      <c r="U19" s="72">
        <f>SUM($T$7:T19)</f>
        <v>70.076561960374548</v>
      </c>
      <c r="V19" s="65">
        <f t="shared" si="5"/>
        <v>20</v>
      </c>
      <c r="W19" s="3">
        <f t="shared" si="25"/>
        <v>6.6211996278204532</v>
      </c>
      <c r="X19" s="72">
        <f>SUM($W$7:W19)</f>
        <v>70.076561960374548</v>
      </c>
      <c r="Y19" s="64">
        <f>(AA19)/((1000)*(1/(PI()*1.5^2))*(1/'Salt Topping history'!$D$8)*(1/2.20462)*(Q19))</f>
        <v>16.179723860943252</v>
      </c>
      <c r="Z19" s="85">
        <f t="shared" si="7"/>
        <v>5.3269566981571006E-3</v>
      </c>
      <c r="AA19" s="85">
        <f t="shared" si="8"/>
        <v>6.3390784708069496</v>
      </c>
      <c r="AB19" s="72">
        <f>SUM($AA$7:AA19)</f>
        <v>67.090686008723594</v>
      </c>
      <c r="AD19" s="27">
        <f>'Accumulated Feed'!E16</f>
        <v>42474</v>
      </c>
      <c r="AE19" s="17">
        <f>'Accumulated Feed'!F16</f>
        <v>0</v>
      </c>
      <c r="AF19" s="17">
        <f>SUM($AE$7:AE19)</f>
        <v>0.20085700323454844</v>
      </c>
      <c r="AG19" s="81">
        <v>20</v>
      </c>
      <c r="AH19" s="85">
        <f t="shared" si="9"/>
        <v>0</v>
      </c>
      <c r="AI19" s="72">
        <f>SUM($AH$7:AH19)</f>
        <v>0.19194412684889339</v>
      </c>
      <c r="AJ19" s="111">
        <v>20</v>
      </c>
      <c r="AK19" s="85">
        <f t="shared" si="26"/>
        <v>0</v>
      </c>
      <c r="AL19" s="72">
        <f>SUM($AK$7:AK19)</f>
        <v>0.19194412684889339</v>
      </c>
      <c r="AM19" s="64">
        <v>0</v>
      </c>
      <c r="AN19" s="86">
        <f t="shared" si="11"/>
        <v>0</v>
      </c>
      <c r="AO19" s="86">
        <f t="shared" si="12"/>
        <v>0</v>
      </c>
      <c r="AP19" s="72">
        <f>SUM($AO$7:AO19)</f>
        <v>0.36260813713386741</v>
      </c>
      <c r="AR19" s="27">
        <f>'Accumulated Feed'!G16</f>
        <v>42634</v>
      </c>
      <c r="AS19" s="17">
        <f>'Accumulated Feed'!H16</f>
        <v>9.1567168977746665</v>
      </c>
      <c r="AT19" s="17">
        <f>SUM($AS$7:AS19)</f>
        <v>97.610612861584983</v>
      </c>
      <c r="AU19" s="81">
        <v>20</v>
      </c>
      <c r="AV19" s="85">
        <f t="shared" si="13"/>
        <v>8.7503945664940286</v>
      </c>
      <c r="AW19" s="72">
        <f>SUM($AV$7:AV19)</f>
        <v>93.2792163339398</v>
      </c>
      <c r="AX19" s="111">
        <v>20</v>
      </c>
      <c r="AY19" s="85">
        <f t="shared" si="27"/>
        <v>8.7503945664940286</v>
      </c>
      <c r="AZ19" s="72">
        <f>SUM($AY$7:AY19)</f>
        <v>77.011021463646031</v>
      </c>
      <c r="BA19" s="64">
        <f>(BC19)/((1000)*(1/(PI()*1.5^2))*(1/'Salt Topping history'!$F$8)*(1/2.20462)*(AS19))</f>
        <v>34.510538536876602</v>
      </c>
      <c r="BB19" s="86">
        <f t="shared" si="14"/>
        <v>5.3934233248316673E-3</v>
      </c>
      <c r="BC19" s="86">
        <f t="shared" si="15"/>
        <v>13.197706875863091</v>
      </c>
      <c r="BD19" s="72">
        <f>SUM($BC$7:BC19)</f>
        <v>140.68757076388664</v>
      </c>
      <c r="BF19" s="27">
        <f>'Accumulated Feed'!I16</f>
        <v>42867</v>
      </c>
      <c r="BG19" s="17">
        <f>'Accumulated Feed'!J16</f>
        <v>0</v>
      </c>
      <c r="BH19" s="17">
        <f>SUM($BG$7:BG19)</f>
        <v>6.4350943589158966E-34</v>
      </c>
      <c r="BI19" s="81">
        <v>20</v>
      </c>
      <c r="BJ19" s="85">
        <f t="shared" si="16"/>
        <v>0</v>
      </c>
      <c r="BK19" s="72">
        <f>SUM($BJ$7:BJ19)</f>
        <v>6.1495419528388842E-34</v>
      </c>
      <c r="BL19" s="111">
        <v>20</v>
      </c>
      <c r="BM19" s="85">
        <f t="shared" si="28"/>
        <v>0</v>
      </c>
      <c r="BN19" s="72">
        <f>SUM($BM$7:BM19)</f>
        <v>6.1495419528388842E-34</v>
      </c>
      <c r="BO19" s="64">
        <v>0</v>
      </c>
      <c r="BP19" s="86">
        <f t="shared" si="18"/>
        <v>0</v>
      </c>
      <c r="BQ19" s="86">
        <f t="shared" si="19"/>
        <v>0</v>
      </c>
      <c r="BR19" s="72">
        <f>SUM($BQ$7:BQ19)</f>
        <v>8.9870047421287588E-34</v>
      </c>
      <c r="BT19" s="27">
        <f>'Accumulated Feed'!K16</f>
        <v>43018</v>
      </c>
      <c r="BU19" s="17">
        <f>'Accumulated Feed'!L16</f>
        <v>7.7885060326584235</v>
      </c>
      <c r="BV19" s="17">
        <f>SUM($BU$7:BU19)</f>
        <v>73.552701283305822</v>
      </c>
      <c r="BW19" s="81">
        <v>20</v>
      </c>
      <c r="BX19" s="85">
        <f t="shared" si="20"/>
        <v>7.4428970153967713</v>
      </c>
      <c r="BY19" s="72">
        <f>SUM($BX$7:BX19)</f>
        <v>70.288856240255043</v>
      </c>
      <c r="BZ19" s="111">
        <v>1.4657965801336668</v>
      </c>
      <c r="CA19" s="85">
        <f t="shared" si="29"/>
        <v>0.54548864957278298</v>
      </c>
      <c r="CB19" s="72">
        <f>SUM($CA$7:CA19)</f>
        <v>54.637933313383563</v>
      </c>
      <c r="CC19" s="64">
        <f>(CE19)/((1000)*(1/(PI()*1.5^2))*(1/'Salt Topping history'!$D$17)*(1/2.20462)*(BU19))</f>
        <v>19.77542752018082</v>
      </c>
      <c r="CD19" s="86">
        <f t="shared" si="22"/>
        <v>4.7690911241129582E-3</v>
      </c>
      <c r="CE19" s="86">
        <f t="shared" si="23"/>
        <v>9.829096806796807</v>
      </c>
      <c r="CF19" s="72">
        <f>SUM($CE$7:CE19)</f>
        <v>92.823529735170069</v>
      </c>
    </row>
    <row r="20" spans="2:84">
      <c r="B20" s="27">
        <v>41987</v>
      </c>
      <c r="C20" s="17">
        <f>'Accumulated Feed'!B17</f>
        <v>9.5690077096591377</v>
      </c>
      <c r="D20" s="17">
        <f>SUM($C$7:C20)</f>
        <v>62.61151133136476</v>
      </c>
      <c r="E20" s="9">
        <v>20</v>
      </c>
      <c r="F20" s="3">
        <f t="shared" si="0"/>
        <v>9.144390287930614</v>
      </c>
      <c r="G20" s="72">
        <f>SUM($F$7:F20)</f>
        <v>59.833173250895442</v>
      </c>
      <c r="H20" s="65">
        <f t="shared" si="1"/>
        <v>20</v>
      </c>
      <c r="I20" s="3">
        <f t="shared" si="2"/>
        <v>9.144390287930614</v>
      </c>
      <c r="J20" s="72">
        <f>SUM($I$7:I20)</f>
        <v>59.833173250895442</v>
      </c>
      <c r="K20" s="64">
        <f>(M20)/((1000)*(1/(PI()*1.5^2))*(1/'Salt Topping history'!$C$8)*(1/2.20462)*(C20))</f>
        <v>29.865393699182761</v>
      </c>
      <c r="L20" s="3">
        <f t="shared" si="3"/>
        <v>4.9118851814394047E-3</v>
      </c>
      <c r="M20" s="85">
        <f t="shared" si="24"/>
        <v>13.655040804401546</v>
      </c>
      <c r="N20" s="72">
        <f>SUM($M$7:M20)</f>
        <v>89.347063770470143</v>
      </c>
      <c r="P20" s="27">
        <f>'Accumulated Feed'!C17</f>
        <v>42292</v>
      </c>
      <c r="Q20" s="17">
        <f>'Accumulated Feed'!D17</f>
        <v>6.7694352722406137</v>
      </c>
      <c r="R20" s="17">
        <f>SUM($Q$7:Q20)</f>
        <v>80.099984445134623</v>
      </c>
      <c r="S20" s="9">
        <v>20</v>
      </c>
      <c r="T20" s="3">
        <f t="shared" si="4"/>
        <v>6.469046743035495</v>
      </c>
      <c r="U20" s="72">
        <f>SUM($T$7:T20)</f>
        <v>76.545608703410039</v>
      </c>
      <c r="V20" s="65">
        <f t="shared" si="5"/>
        <v>20</v>
      </c>
      <c r="W20" s="3">
        <f t="shared" si="25"/>
        <v>6.469046743035495</v>
      </c>
      <c r="X20" s="72">
        <f>SUM($W$7:W20)</f>
        <v>76.545608703410039</v>
      </c>
      <c r="Y20" s="64">
        <f>(AA20)/((1000)*(1/(PI()*1.5^2))*(1/'Salt Topping history'!$D$8)*(1/2.20462)*(Q20))</f>
        <v>16.179723860943255</v>
      </c>
      <c r="Z20" s="85">
        <f t="shared" si="7"/>
        <v>5.2045450697048171E-3</v>
      </c>
      <c r="AA20" s="85">
        <f t="shared" si="8"/>
        <v>6.1934086329487323</v>
      </c>
      <c r="AB20" s="72">
        <f>SUM($AA$7:AA20)</f>
        <v>73.284094641672326</v>
      </c>
      <c r="AD20" s="27">
        <f>'Accumulated Feed'!E17</f>
        <v>42475</v>
      </c>
      <c r="AE20" s="17">
        <f>'Accumulated Feed'!F17</f>
        <v>0</v>
      </c>
      <c r="AF20" s="17">
        <f>SUM($AE$7:AE20)</f>
        <v>0.20085700323454844</v>
      </c>
      <c r="AG20" s="81">
        <v>20</v>
      </c>
      <c r="AH20" s="85">
        <f t="shared" si="9"/>
        <v>0</v>
      </c>
      <c r="AI20" s="72">
        <f>SUM($AH$7:AH20)</f>
        <v>0.19194412684889339</v>
      </c>
      <c r="AJ20" s="111">
        <v>20</v>
      </c>
      <c r="AK20" s="85">
        <f t="shared" si="26"/>
        <v>0</v>
      </c>
      <c r="AL20" s="72">
        <f>SUM($AK$7:AK20)</f>
        <v>0.19194412684889339</v>
      </c>
      <c r="AM20" s="64">
        <v>0</v>
      </c>
      <c r="AN20" s="86">
        <f t="shared" si="11"/>
        <v>0</v>
      </c>
      <c r="AO20" s="86">
        <f t="shared" si="12"/>
        <v>0</v>
      </c>
      <c r="AP20" s="72">
        <f>SUM($AO$7:AO20)</f>
        <v>0.36260813713386741</v>
      </c>
      <c r="AR20" s="27">
        <f>'Accumulated Feed'!G17</f>
        <v>42635</v>
      </c>
      <c r="AS20" s="17">
        <f>'Accumulated Feed'!H17</f>
        <v>9.4765913750046042</v>
      </c>
      <c r="AT20" s="17">
        <f>SUM($AS$7:AS20)</f>
        <v>107.08720423658959</v>
      </c>
      <c r="AU20" s="81">
        <v>20</v>
      </c>
      <c r="AV20" s="85">
        <f t="shared" si="13"/>
        <v>9.0560748576683903</v>
      </c>
      <c r="AW20" s="72">
        <f>SUM($AV$7:AV20)</f>
        <v>102.33529119160819</v>
      </c>
      <c r="AX20" s="111">
        <v>4.9050667493316649</v>
      </c>
      <c r="AY20" s="85">
        <f t="shared" si="27"/>
        <v>2.2210325831903863</v>
      </c>
      <c r="AZ20" s="72">
        <f>SUM($AY$7:AY20)</f>
        <v>79.232054046836424</v>
      </c>
      <c r="BA20" s="64">
        <f>(BC20)/((1000)*(1/(PI()*1.5^2))*(1/'Salt Topping history'!$F$8)*(1/2.20462)*(AS20))</f>
        <v>34.510538536876595</v>
      </c>
      <c r="BB20" s="86">
        <f t="shared" si="14"/>
        <v>5.5818334816346536E-3</v>
      </c>
      <c r="BC20" s="86">
        <f t="shared" si="15"/>
        <v>13.658746529559997</v>
      </c>
      <c r="BD20" s="72">
        <f>SUM($BC$7:BC20)</f>
        <v>154.34631729344665</v>
      </c>
      <c r="BF20" s="27">
        <f>'Accumulated Feed'!I17</f>
        <v>42868</v>
      </c>
      <c r="BG20" s="17">
        <f>'Accumulated Feed'!J17</f>
        <v>0</v>
      </c>
      <c r="BH20" s="17">
        <f>SUM($BG$7:BG20)</f>
        <v>6.4350943589158966E-34</v>
      </c>
      <c r="BI20" s="81">
        <v>20</v>
      </c>
      <c r="BJ20" s="85">
        <f t="shared" si="16"/>
        <v>0</v>
      </c>
      <c r="BK20" s="72">
        <f>SUM($BJ$7:BJ20)</f>
        <v>6.1495419528388842E-34</v>
      </c>
      <c r="BL20" s="111">
        <v>20</v>
      </c>
      <c r="BM20" s="85">
        <f t="shared" si="28"/>
        <v>0</v>
      </c>
      <c r="BN20" s="72">
        <f>SUM($BM$7:BM20)</f>
        <v>6.1495419528388842E-34</v>
      </c>
      <c r="BO20" s="64">
        <v>0</v>
      </c>
      <c r="BP20" s="86">
        <f t="shared" si="18"/>
        <v>0</v>
      </c>
      <c r="BQ20" s="86">
        <f t="shared" si="19"/>
        <v>0</v>
      </c>
      <c r="BR20" s="72">
        <f>SUM($BQ$7:BQ20)</f>
        <v>8.9870047421287588E-34</v>
      </c>
      <c r="BT20" s="27">
        <f>'Accumulated Feed'!K17</f>
        <v>43019</v>
      </c>
      <c r="BU20" s="17">
        <f>'Accumulated Feed'!L17</f>
        <v>7.6444968373735067</v>
      </c>
      <c r="BV20" s="17">
        <f>SUM($BU$7:BU20)</f>
        <v>81.197198120679332</v>
      </c>
      <c r="BW20" s="81">
        <v>20</v>
      </c>
      <c r="BX20" s="85">
        <f t="shared" si="20"/>
        <v>7.305278118360369</v>
      </c>
      <c r="BY20" s="72">
        <f>SUM($BX$7:BX20)</f>
        <v>77.594134358615406</v>
      </c>
      <c r="BZ20" s="111">
        <v>20</v>
      </c>
      <c r="CA20" s="85">
        <f t="shared" si="29"/>
        <v>7.305278118360369</v>
      </c>
      <c r="CB20" s="72">
        <f>SUM($CA$7:CA20)</f>
        <v>61.943211431743933</v>
      </c>
      <c r="CC20" s="64">
        <f>(CE20)/((1000)*(1/(PI()*1.5^2))*(1/'Salt Topping history'!$D$17)*(1/2.20462)*(BU20))</f>
        <v>19.775427520180823</v>
      </c>
      <c r="CD20" s="86">
        <f t="shared" si="22"/>
        <v>4.680910801449778E-3</v>
      </c>
      <c r="CE20" s="86">
        <f t="shared" si="23"/>
        <v>9.6473571617879923</v>
      </c>
      <c r="CF20" s="72">
        <f>SUM($CE$7:CE20)</f>
        <v>102.47088689695806</v>
      </c>
    </row>
    <row r="21" spans="2:84">
      <c r="B21" s="27">
        <v>41988</v>
      </c>
      <c r="C21" s="17">
        <f>'Accumulated Feed'!B18</f>
        <v>9.7478274405992682</v>
      </c>
      <c r="D21" s="17">
        <f>SUM($C$7:C21)</f>
        <v>72.359338771964033</v>
      </c>
      <c r="E21" s="9">
        <v>20</v>
      </c>
      <c r="F21" s="3">
        <f t="shared" si="0"/>
        <v>9.3152750296419899</v>
      </c>
      <c r="G21" s="72">
        <f>SUM($F$7:F21)</f>
        <v>69.148448280537437</v>
      </c>
      <c r="H21" s="65">
        <f t="shared" si="1"/>
        <v>20</v>
      </c>
      <c r="I21" s="3">
        <f t="shared" si="2"/>
        <v>9.3152750296419899</v>
      </c>
      <c r="J21" s="72">
        <f>SUM($I$7:I21)</f>
        <v>69.148448280537437</v>
      </c>
      <c r="K21" s="64">
        <f>(M21)/((1000)*(1/(PI()*1.5^2))*(1/'Salt Topping history'!$C$8)*(1/2.20462)*(C21))</f>
        <v>29.865393699182761</v>
      </c>
      <c r="L21" s="3">
        <f t="shared" si="3"/>
        <v>5.0036754707990004E-3</v>
      </c>
      <c r="M21" s="85">
        <f t="shared" si="24"/>
        <v>13.910217808821221</v>
      </c>
      <c r="N21" s="72">
        <f>SUM($M$7:M21)</f>
        <v>103.25728157929136</v>
      </c>
      <c r="P21" s="27">
        <f>'Accumulated Feed'!C18</f>
        <v>42293</v>
      </c>
      <c r="Q21" s="17">
        <f>'Accumulated Feed'!D18</f>
        <v>6.5745364286535404</v>
      </c>
      <c r="R21" s="17">
        <f>SUM($Q$7:Q21)</f>
        <v>86.674520873788168</v>
      </c>
      <c r="S21" s="9">
        <v>20</v>
      </c>
      <c r="T21" s="3">
        <f t="shared" si="4"/>
        <v>6.2827963870422066</v>
      </c>
      <c r="U21" s="72">
        <f>SUM($T$7:T21)</f>
        <v>82.82840509045225</v>
      </c>
      <c r="V21" s="67">
        <v>3.0907072799999997</v>
      </c>
      <c r="W21" s="3">
        <f t="shared" si="25"/>
        <v>0.97091422660945226</v>
      </c>
      <c r="X21" s="72">
        <f>SUM($W$7:W21)</f>
        <v>77.516522930019491</v>
      </c>
      <c r="Y21" s="64">
        <f>(AA21)/((1000)*(1/(PI()*1.5^2))*(1/'Salt Topping history'!$D$8)*(1/2.20462)*(Q21))</f>
        <v>16.179723860943252</v>
      </c>
      <c r="Z21" s="85">
        <f t="shared" si="7"/>
        <v>5.0547009874898864E-3</v>
      </c>
      <c r="AA21" s="85">
        <f t="shared" si="8"/>
        <v>6.0150941751129645</v>
      </c>
      <c r="AB21" s="72">
        <f>SUM($AA$7:AA21)</f>
        <v>79.299188816785289</v>
      </c>
      <c r="AD21" s="27">
        <f>'Accumulated Feed'!E18</f>
        <v>42476</v>
      </c>
      <c r="AE21" s="17">
        <f>'Accumulated Feed'!F18</f>
        <v>0</v>
      </c>
      <c r="AF21" s="17">
        <f>SUM($AE$7:AE21)</f>
        <v>0.20085700323454844</v>
      </c>
      <c r="AG21" s="81">
        <v>20</v>
      </c>
      <c r="AH21" s="85">
        <f t="shared" si="9"/>
        <v>0</v>
      </c>
      <c r="AI21" s="72">
        <f>SUM($AH$7:AH21)</f>
        <v>0.19194412684889339</v>
      </c>
      <c r="AJ21" s="111">
        <v>20</v>
      </c>
      <c r="AK21" s="85">
        <f t="shared" si="26"/>
        <v>0</v>
      </c>
      <c r="AL21" s="72">
        <f>SUM($AK$7:AK21)</f>
        <v>0.19194412684889339</v>
      </c>
      <c r="AM21" s="64">
        <v>0</v>
      </c>
      <c r="AN21" s="86">
        <f t="shared" si="11"/>
        <v>0</v>
      </c>
      <c r="AO21" s="86">
        <f t="shared" si="12"/>
        <v>0</v>
      </c>
      <c r="AP21" s="72">
        <f>SUM($AO$7:AO21)</f>
        <v>0.36260813713386741</v>
      </c>
      <c r="AR21" s="27">
        <f>'Accumulated Feed'!G18</f>
        <v>42636</v>
      </c>
      <c r="AS21" s="17">
        <f>'Accumulated Feed'!H18</f>
        <v>9.0756482885079137</v>
      </c>
      <c r="AT21" s="17">
        <f>SUM($AS$7:AS21)</f>
        <v>116.16285252509749</v>
      </c>
      <c r="AU21" s="81">
        <v>20</v>
      </c>
      <c r="AV21" s="85">
        <f t="shared" si="13"/>
        <v>8.672923314956984</v>
      </c>
      <c r="AW21" s="72">
        <f>SUM($AV$7:AV21)</f>
        <v>111.00821450656518</v>
      </c>
      <c r="AX21" s="111">
        <v>20</v>
      </c>
      <c r="AY21" s="85">
        <f t="shared" si="27"/>
        <v>8.672923314956984</v>
      </c>
      <c r="AZ21" s="72">
        <f>SUM($AY$7:AY21)</f>
        <v>87.904977361793414</v>
      </c>
      <c r="BA21" s="64">
        <f>(BC21)/((1000)*(1/(PI()*1.5^2))*(1/'Salt Topping history'!$F$8)*(1/2.20462)*(AS21))</f>
        <v>34.510538536876602</v>
      </c>
      <c r="BB21" s="86">
        <f t="shared" si="14"/>
        <v>5.3456728774811295E-3</v>
      </c>
      <c r="BC21" s="86">
        <f t="shared" si="15"/>
        <v>13.080861531196325</v>
      </c>
      <c r="BD21" s="72">
        <f>SUM($BC$7:BC21)</f>
        <v>167.42717882464297</v>
      </c>
      <c r="BF21" s="27">
        <f>'Accumulated Feed'!I18</f>
        <v>42869</v>
      </c>
      <c r="BG21" s="17">
        <f>'Accumulated Feed'!J18</f>
        <v>0</v>
      </c>
      <c r="BH21" s="17">
        <f>SUM($BG$7:BG21)</f>
        <v>6.4350943589158966E-34</v>
      </c>
      <c r="BI21" s="81">
        <v>20</v>
      </c>
      <c r="BJ21" s="85">
        <f t="shared" si="16"/>
        <v>0</v>
      </c>
      <c r="BK21" s="72">
        <f>SUM($BJ$7:BJ21)</f>
        <v>6.1495419528388842E-34</v>
      </c>
      <c r="BL21" s="111">
        <v>20</v>
      </c>
      <c r="BM21" s="85">
        <f t="shared" si="28"/>
        <v>0</v>
      </c>
      <c r="BN21" s="72">
        <f>SUM($BM$7:BM21)</f>
        <v>6.1495419528388842E-34</v>
      </c>
      <c r="BO21" s="64">
        <v>0</v>
      </c>
      <c r="BP21" s="86">
        <f t="shared" si="18"/>
        <v>0</v>
      </c>
      <c r="BQ21" s="86">
        <f t="shared" si="19"/>
        <v>0</v>
      </c>
      <c r="BR21" s="72">
        <f>SUM($BQ$7:BQ21)</f>
        <v>8.9870047421287588E-34</v>
      </c>
      <c r="BT21" s="27">
        <f>'Accumulated Feed'!K18</f>
        <v>43020</v>
      </c>
      <c r="BU21" s="17">
        <f>'Accumulated Feed'!L18</f>
        <v>7.6858990902020228</v>
      </c>
      <c r="BV21" s="17">
        <f>SUM($BU$7:BU21)</f>
        <v>88.88309721088136</v>
      </c>
      <c r="BW21" s="81">
        <v>20</v>
      </c>
      <c r="BX21" s="85">
        <f t="shared" si="20"/>
        <v>7.3448431777845951</v>
      </c>
      <c r="BY21" s="72">
        <f>SUM($BX$7:BX21)</f>
        <v>84.938977536400003</v>
      </c>
      <c r="BZ21" s="111">
        <v>6.1527968999999993</v>
      </c>
      <c r="CA21" s="85">
        <f t="shared" si="29"/>
        <v>2.2595664167629597</v>
      </c>
      <c r="CB21" s="72">
        <f>SUM($CA$7:CA21)</f>
        <v>64.202777848506898</v>
      </c>
      <c r="CC21" s="64">
        <f>(CE21)/((1000)*(1/(PI()*1.5^2))*(1/'Salt Topping history'!$D$17)*(1/2.20462)*(BU21))</f>
        <v>19.77542752018082</v>
      </c>
      <c r="CD21" s="86">
        <f t="shared" si="22"/>
        <v>4.70626240490939E-3</v>
      </c>
      <c r="CE21" s="86">
        <f t="shared" si="23"/>
        <v>9.6996068165182532</v>
      </c>
      <c r="CF21" s="72">
        <f>SUM($CE$7:CE21)</f>
        <v>112.17049371347632</v>
      </c>
    </row>
    <row r="22" spans="2:84">
      <c r="B22" s="27">
        <v>41989</v>
      </c>
      <c r="C22" s="17">
        <f>'Accumulated Feed'!B19</f>
        <v>9.8429143498459055</v>
      </c>
      <c r="D22" s="17">
        <f>SUM($C$7:C22)</f>
        <v>82.202253121809946</v>
      </c>
      <c r="E22" s="9">
        <v>20</v>
      </c>
      <c r="F22" s="3">
        <f t="shared" si="0"/>
        <v>9.406142529784832</v>
      </c>
      <c r="G22" s="72">
        <f>SUM($F$7:F22)</f>
        <v>78.554590810322267</v>
      </c>
      <c r="H22" s="65">
        <f t="shared" si="1"/>
        <v>20</v>
      </c>
      <c r="I22" s="3">
        <f t="shared" si="2"/>
        <v>9.406142529784832</v>
      </c>
      <c r="J22" s="72">
        <f>SUM($I$7:I22)</f>
        <v>78.554590810322267</v>
      </c>
      <c r="K22" s="64">
        <f>(M22)/((1000)*(1/(PI()*1.5^2))*(1/'Salt Topping history'!$C$8)*(1/2.20462)*(C22))</f>
        <v>29.865393699182757</v>
      </c>
      <c r="L22" s="3">
        <f t="shared" si="3"/>
        <v>5.0524847094001952E-3</v>
      </c>
      <c r="M22" s="85">
        <f t="shared" si="24"/>
        <v>14.045907492132542</v>
      </c>
      <c r="N22" s="72">
        <f>SUM($M$7:M22)</f>
        <v>117.3031890714239</v>
      </c>
      <c r="P22" s="27">
        <f>'Accumulated Feed'!C19</f>
        <v>42294</v>
      </c>
      <c r="Q22" s="17">
        <f>'Accumulated Feed'!D19</f>
        <v>7.0254494792156663</v>
      </c>
      <c r="R22" s="17">
        <f>SUM($Q$7:Q22)</f>
        <v>93.699970353003835</v>
      </c>
      <c r="S22" s="9">
        <v>20</v>
      </c>
      <c r="T22" s="3">
        <f t="shared" si="4"/>
        <v>6.7137005147606237</v>
      </c>
      <c r="U22" s="72">
        <f>SUM($T$7:T22)</f>
        <v>89.542105605212868</v>
      </c>
      <c r="V22" s="65">
        <f>S22</f>
        <v>20</v>
      </c>
      <c r="W22" s="3">
        <f t="shared" si="25"/>
        <v>6.7137005147606237</v>
      </c>
      <c r="X22" s="72">
        <f>SUM($W$7:W22)</f>
        <v>84.230223444780108</v>
      </c>
      <c r="Y22" s="64">
        <f>(AA22)/((1000)*(1/(PI()*1.5^2))*(1/'Salt Topping history'!$D$8)*(1/2.20462)*(Q22))</f>
        <v>16.179723860943252</v>
      </c>
      <c r="Z22" s="85">
        <f t="shared" si="7"/>
        <v>5.4013764781016618E-3</v>
      </c>
      <c r="AA22" s="85">
        <f t="shared" si="8"/>
        <v>6.4276380089409777</v>
      </c>
      <c r="AB22" s="72">
        <f>SUM($AA$7:AA22)</f>
        <v>85.726826825726263</v>
      </c>
      <c r="AD22" s="27">
        <f>'Accumulated Feed'!E19</f>
        <v>42477</v>
      </c>
      <c r="AE22" s="17">
        <f>'Accumulated Feed'!F19</f>
        <v>0</v>
      </c>
      <c r="AF22" s="17">
        <f>SUM($AE$7:AE22)</f>
        <v>0.20085700323454844</v>
      </c>
      <c r="AG22" s="81">
        <v>20</v>
      </c>
      <c r="AH22" s="85">
        <f t="shared" si="9"/>
        <v>0</v>
      </c>
      <c r="AI22" s="72">
        <f>SUM($AH$7:AH22)</f>
        <v>0.19194412684889339</v>
      </c>
      <c r="AJ22" s="111">
        <v>20</v>
      </c>
      <c r="AK22" s="85">
        <f t="shared" si="26"/>
        <v>0</v>
      </c>
      <c r="AL22" s="72">
        <f>SUM($AK$7:AK22)</f>
        <v>0.19194412684889339</v>
      </c>
      <c r="AM22" s="64">
        <v>0</v>
      </c>
      <c r="AN22" s="86">
        <f t="shared" si="11"/>
        <v>0</v>
      </c>
      <c r="AO22" s="86">
        <f t="shared" si="12"/>
        <v>0</v>
      </c>
      <c r="AP22" s="72">
        <f>SUM($AO$7:AO22)</f>
        <v>0.36260813713386741</v>
      </c>
      <c r="AR22" s="27">
        <f>'Accumulated Feed'!G19</f>
        <v>42637</v>
      </c>
      <c r="AS22" s="17">
        <f>'Accumulated Feed'!H19</f>
        <v>6.7433656429165723</v>
      </c>
      <c r="AT22" s="17">
        <f>SUM($AS$7:AS22)</f>
        <v>122.90621816801406</v>
      </c>
      <c r="AU22" s="81">
        <v>20</v>
      </c>
      <c r="AV22" s="85">
        <f t="shared" si="13"/>
        <v>6.4441339336372874</v>
      </c>
      <c r="AW22" s="72">
        <f>SUM($AV$7:AV22)</f>
        <v>117.45234844020247</v>
      </c>
      <c r="AX22" s="111">
        <v>20</v>
      </c>
      <c r="AY22" s="85">
        <f t="shared" si="27"/>
        <v>6.4441339336372874</v>
      </c>
      <c r="AZ22" s="72">
        <f>SUM($AY$7:AY22)</f>
        <v>94.349111295430703</v>
      </c>
      <c r="BA22" s="64">
        <f>(BC22)/((1000)*(1/(PI()*1.5^2))*(1/'Salt Topping history'!$F$8)*(1/2.20462)*(AS22))</f>
        <v>34.510538536876595</v>
      </c>
      <c r="BB22" s="86">
        <f t="shared" si="14"/>
        <v>3.9719285801239086E-3</v>
      </c>
      <c r="BC22" s="86">
        <f t="shared" si="15"/>
        <v>9.7193092355632036</v>
      </c>
      <c r="BD22" s="72">
        <f>SUM($BC$7:BC22)</f>
        <v>177.14648806020617</v>
      </c>
      <c r="BF22" s="27">
        <f>'Accumulated Feed'!I19</f>
        <v>42870</v>
      </c>
      <c r="BG22" s="17">
        <f>'Accumulated Feed'!J19</f>
        <v>0</v>
      </c>
      <c r="BH22" s="17">
        <f>SUM($BG$7:BG22)</f>
        <v>6.4350943589158966E-34</v>
      </c>
      <c r="BI22" s="81">
        <v>20</v>
      </c>
      <c r="BJ22" s="85">
        <f t="shared" si="16"/>
        <v>0</v>
      </c>
      <c r="BK22" s="72">
        <f>SUM($BJ$7:BJ22)</f>
        <v>6.1495419528388842E-34</v>
      </c>
      <c r="BL22" s="111">
        <v>20</v>
      </c>
      <c r="BM22" s="85">
        <f t="shared" si="28"/>
        <v>0</v>
      </c>
      <c r="BN22" s="72">
        <f>SUM($BM$7:BM22)</f>
        <v>6.1495419528388842E-34</v>
      </c>
      <c r="BO22" s="64">
        <v>0</v>
      </c>
      <c r="BP22" s="86">
        <f t="shared" si="18"/>
        <v>0</v>
      </c>
      <c r="BQ22" s="86">
        <f t="shared" si="19"/>
        <v>0</v>
      </c>
      <c r="BR22" s="72">
        <f>SUM($BQ$7:BQ22)</f>
        <v>8.9870047421287588E-34</v>
      </c>
      <c r="BT22" s="27">
        <f>'Accumulated Feed'!K19</f>
        <v>43021</v>
      </c>
      <c r="BU22" s="17">
        <f>'Accumulated Feed'!L19</f>
        <v>7.9678902684638242</v>
      </c>
      <c r="BV22" s="17">
        <f>SUM($BU$7:BU22)</f>
        <v>96.850987479345179</v>
      </c>
      <c r="BW22" s="81">
        <v>20</v>
      </c>
      <c r="BX22" s="85">
        <f t="shared" si="20"/>
        <v>7.6143212125003998</v>
      </c>
      <c r="BY22" s="72">
        <f>SUM($BX$7:BX22)</f>
        <v>92.553298748900403</v>
      </c>
      <c r="BZ22" s="111">
        <v>20</v>
      </c>
      <c r="CA22" s="85">
        <f t="shared" si="29"/>
        <v>7.6143212125003998</v>
      </c>
      <c r="CB22" s="72">
        <f>SUM($CA$7:CA22)</f>
        <v>71.817099061007298</v>
      </c>
      <c r="CC22" s="64">
        <f>(CE22)/((1000)*(1/(PI()*1.5^2))*(1/'Salt Topping history'!$D$17)*(1/2.20462)*(BU22))</f>
        <v>19.775427520180823</v>
      </c>
      <c r="CD22" s="86">
        <f t="shared" si="22"/>
        <v>4.878932441972645E-3</v>
      </c>
      <c r="CE22" s="86">
        <f t="shared" si="23"/>
        <v>10.055479762905621</v>
      </c>
      <c r="CF22" s="72">
        <f>SUM($CE$7:CE22)</f>
        <v>122.22597347638194</v>
      </c>
    </row>
    <row r="23" spans="2:84">
      <c r="B23" s="27">
        <v>41990</v>
      </c>
      <c r="C23" s="17">
        <f>'Accumulated Feed'!B20</f>
        <v>10.229470802919316</v>
      </c>
      <c r="D23" s="17">
        <f>SUM($C$7:C23)</f>
        <v>92.431723924729255</v>
      </c>
      <c r="E23" s="9">
        <v>20</v>
      </c>
      <c r="F23" s="3">
        <f t="shared" si="0"/>
        <v>9.7755458349627826</v>
      </c>
      <c r="G23" s="72">
        <f>SUM($F$7:F23)</f>
        <v>88.330136645285052</v>
      </c>
      <c r="H23" s="65">
        <f t="shared" si="1"/>
        <v>20</v>
      </c>
      <c r="I23" s="3">
        <f t="shared" si="2"/>
        <v>9.7755458349627826</v>
      </c>
      <c r="J23" s="72">
        <f>SUM($I$7:I23)</f>
        <v>88.330136645285052</v>
      </c>
      <c r="K23" s="64">
        <f>(M23)/((1000)*(1/(PI()*1.5^2))*(1/'Salt Topping history'!$C$8)*(1/2.20462)*(C23))</f>
        <v>29.865393699182757</v>
      </c>
      <c r="L23" s="3">
        <f t="shared" si="3"/>
        <v>5.2509087227620467E-3</v>
      </c>
      <c r="M23" s="85">
        <f t="shared" si="24"/>
        <v>14.59752624927849</v>
      </c>
      <c r="N23" s="72">
        <f>SUM($M$7:M23)</f>
        <v>131.9007153207024</v>
      </c>
      <c r="P23" s="27">
        <f>'Accumulated Feed'!C20</f>
        <v>42295</v>
      </c>
      <c r="Q23" s="17">
        <f>'Accumulated Feed'!D20</f>
        <v>4.870192094386173</v>
      </c>
      <c r="R23" s="17">
        <f>SUM($Q$7:Q23)</f>
        <v>98.570162447390004</v>
      </c>
      <c r="S23" s="9">
        <v>20</v>
      </c>
      <c r="T23" s="3">
        <f t="shared" si="4"/>
        <v>4.6540810332200859</v>
      </c>
      <c r="U23" s="72">
        <f>SUM($T$7:T23)</f>
        <v>94.196186638432948</v>
      </c>
      <c r="V23" s="65">
        <f t="shared" si="5"/>
        <v>20</v>
      </c>
      <c r="W23" s="3">
        <f t="shared" si="25"/>
        <v>4.6540810332200859</v>
      </c>
      <c r="X23" s="72">
        <f>SUM($W$7:W23)</f>
        <v>88.884304478000189</v>
      </c>
      <c r="Y23" s="64">
        <f>(AA23)/((1000)*(1/(PI()*1.5^2))*(1/'Salt Topping history'!$D$8)*(1/2.20462)*(Q23))</f>
        <v>16.179723860943255</v>
      </c>
      <c r="Z23" s="85">
        <f t="shared" si="7"/>
        <v>3.7443498953736642E-3</v>
      </c>
      <c r="AA23" s="85">
        <f t="shared" si="8"/>
        <v>4.4557763754946604</v>
      </c>
      <c r="AB23" s="72">
        <f>SUM($AA$7:AA23)</f>
        <v>90.182603201220928</v>
      </c>
      <c r="AD23" s="27">
        <f>'Accumulated Feed'!E20</f>
        <v>42478</v>
      </c>
      <c r="AE23" s="17">
        <f>'Accumulated Feed'!F20</f>
        <v>0</v>
      </c>
      <c r="AF23" s="17">
        <f>SUM($AE$7:AE23)</f>
        <v>0.20085700323454844</v>
      </c>
      <c r="AG23" s="81">
        <v>20</v>
      </c>
      <c r="AH23" s="85">
        <f t="shared" si="9"/>
        <v>0</v>
      </c>
      <c r="AI23" s="72">
        <f>SUM($AH$7:AH23)</f>
        <v>0.19194412684889339</v>
      </c>
      <c r="AJ23" s="111">
        <v>20</v>
      </c>
      <c r="AK23" s="85">
        <f t="shared" si="26"/>
        <v>0</v>
      </c>
      <c r="AL23" s="72">
        <f>SUM($AK$7:AK23)</f>
        <v>0.19194412684889339</v>
      </c>
      <c r="AM23" s="64">
        <v>0</v>
      </c>
      <c r="AN23" s="86">
        <f t="shared" si="11"/>
        <v>0</v>
      </c>
      <c r="AO23" s="86">
        <f t="shared" si="12"/>
        <v>0</v>
      </c>
      <c r="AP23" s="72">
        <f>SUM($AO$7:AO23)</f>
        <v>0.36260813713386741</v>
      </c>
      <c r="AR23" s="27">
        <f>'Accumulated Feed'!G20</f>
        <v>42638</v>
      </c>
      <c r="AS23" s="17">
        <f>'Accumulated Feed'!H20</f>
        <v>9.638078444247892</v>
      </c>
      <c r="AT23" s="17">
        <f>SUM($AS$7:AS23)</f>
        <v>132.54429661226195</v>
      </c>
      <c r="AU23" s="81">
        <v>20</v>
      </c>
      <c r="AV23" s="85">
        <f t="shared" si="13"/>
        <v>9.2103960613313465</v>
      </c>
      <c r="AW23" s="72">
        <f>SUM($AV$7:AV23)</f>
        <v>126.66274450153382</v>
      </c>
      <c r="AX23" s="111">
        <v>20</v>
      </c>
      <c r="AY23" s="85">
        <f t="shared" si="27"/>
        <v>9.2103960613313465</v>
      </c>
      <c r="AZ23" s="72">
        <f>SUM($AY$7:AY23)</f>
        <v>103.55950735676205</v>
      </c>
      <c r="BA23" s="64">
        <f>(BC23)/((1000)*(1/(PI()*1.5^2))*(1/'Salt Topping history'!$F$8)*(1/2.20462)*(AS23))</f>
        <v>34.510538536876595</v>
      </c>
      <c r="BB23" s="86">
        <f t="shared" si="14"/>
        <v>5.67695143009139E-3</v>
      </c>
      <c r="BC23" s="86">
        <f t="shared" si="15"/>
        <v>13.891500149433631</v>
      </c>
      <c r="BD23" s="72">
        <f>SUM($BC$7:BC23)</f>
        <v>191.03798820963979</v>
      </c>
      <c r="BF23" s="27">
        <f>'Accumulated Feed'!I20</f>
        <v>42871</v>
      </c>
      <c r="BG23" s="17">
        <f>'Accumulated Feed'!J20</f>
        <v>0</v>
      </c>
      <c r="BH23" s="17">
        <f>SUM($BG$7:BG23)</f>
        <v>6.4350943589158966E-34</v>
      </c>
      <c r="BI23" s="81">
        <v>20</v>
      </c>
      <c r="BJ23" s="85">
        <f t="shared" si="16"/>
        <v>0</v>
      </c>
      <c r="BK23" s="72">
        <f>SUM($BJ$7:BJ23)</f>
        <v>6.1495419528388842E-34</v>
      </c>
      <c r="BL23" s="111">
        <v>20</v>
      </c>
      <c r="BM23" s="85">
        <f t="shared" si="28"/>
        <v>0</v>
      </c>
      <c r="BN23" s="72">
        <f>SUM($BM$7:BM23)</f>
        <v>6.1495419528388842E-34</v>
      </c>
      <c r="BO23" s="64">
        <v>0</v>
      </c>
      <c r="BP23" s="86">
        <f t="shared" si="18"/>
        <v>0</v>
      </c>
      <c r="BQ23" s="86">
        <f t="shared" si="19"/>
        <v>0</v>
      </c>
      <c r="BR23" s="72">
        <f>SUM($BQ$7:BQ23)</f>
        <v>8.9870047421287588E-34</v>
      </c>
      <c r="BT23" s="27">
        <f>'Accumulated Feed'!K20</f>
        <v>43022</v>
      </c>
      <c r="BU23" s="17">
        <f>'Accumulated Feed'!L20</f>
        <v>8.3181237617737356</v>
      </c>
      <c r="BV23" s="17">
        <f>SUM($BU$7:BU23)</f>
        <v>105.16911124111891</v>
      </c>
      <c r="BW23" s="81">
        <v>20</v>
      </c>
      <c r="BX23" s="85">
        <f t="shared" si="20"/>
        <v>7.9490133615618248</v>
      </c>
      <c r="BY23" s="72">
        <f>SUM($BX$7:BX23)</f>
        <v>100.50231211046223</v>
      </c>
      <c r="BZ23" s="111">
        <v>20</v>
      </c>
      <c r="CA23" s="85">
        <f t="shared" si="29"/>
        <v>7.9490133615618248</v>
      </c>
      <c r="CB23" s="72">
        <f>SUM($CA$7:CA23)</f>
        <v>79.766112422569122</v>
      </c>
      <c r="CC23" s="64">
        <f>(CE23)/((1000)*(1/(PI()*1.5^2))*(1/'Salt Topping history'!$D$17)*(1/2.20462)*(BU23))</f>
        <v>19.775427520180823</v>
      </c>
      <c r="CD23" s="86">
        <f t="shared" si="22"/>
        <v>5.0933889034952481E-3</v>
      </c>
      <c r="CE23" s="86">
        <f t="shared" si="23"/>
        <v>10.497474530103707</v>
      </c>
      <c r="CF23" s="72">
        <f>SUM($CE$7:CE23)</f>
        <v>132.72344800648565</v>
      </c>
    </row>
    <row r="24" spans="2:84">
      <c r="B24" s="27">
        <v>41991</v>
      </c>
      <c r="C24" s="17">
        <f>'Accumulated Feed'!B21</f>
        <v>10.471948474840575</v>
      </c>
      <c r="D24" s="17">
        <f>SUM($C$7:C24)</f>
        <v>102.90367239956983</v>
      </c>
      <c r="E24" s="9">
        <v>20</v>
      </c>
      <c r="F24" s="3">
        <f t="shared" si="0"/>
        <v>10.00726374505691</v>
      </c>
      <c r="G24" s="72">
        <f>SUM($F$7:F24)</f>
        <v>98.337400390341969</v>
      </c>
      <c r="H24" s="65">
        <f t="shared" si="1"/>
        <v>20</v>
      </c>
      <c r="I24" s="3">
        <f t="shared" si="2"/>
        <v>10.00726374505691</v>
      </c>
      <c r="J24" s="72">
        <f>SUM($I$7:I24)</f>
        <v>98.337400390341969</v>
      </c>
      <c r="K24" s="64">
        <f>(M24)/((1000)*(1/(PI()*1.5^2))*(1/'Salt Topping history'!$C$8)*(1/2.20462)*(C24))</f>
        <v>29.865393699182761</v>
      </c>
      <c r="L24" s="3">
        <f t="shared" si="3"/>
        <v>5.3753753884475302E-3</v>
      </c>
      <c r="M24" s="85">
        <f t="shared" si="24"/>
        <v>14.943543579884134</v>
      </c>
      <c r="N24" s="72">
        <f>SUM($M$7:M24)</f>
        <v>146.84425890058654</v>
      </c>
      <c r="P24" s="27">
        <f>'Accumulated Feed'!C21</f>
        <v>42296</v>
      </c>
      <c r="Q24" s="17">
        <f>'Accumulated Feed'!D21</f>
        <v>4.7249088656137381</v>
      </c>
      <c r="R24" s="17">
        <f>SUM($Q$7:Q24)</f>
        <v>103.29507131300375</v>
      </c>
      <c r="S24" s="9">
        <v>20</v>
      </c>
      <c r="T24" s="3">
        <f t="shared" si="4"/>
        <v>4.5152446369608583</v>
      </c>
      <c r="U24" s="72">
        <f>SUM($T$7:T24)</f>
        <v>98.711431275393807</v>
      </c>
      <c r="V24" s="65">
        <f t="shared" si="5"/>
        <v>20</v>
      </c>
      <c r="W24" s="3">
        <f t="shared" si="25"/>
        <v>4.5152446369608583</v>
      </c>
      <c r="X24" s="72">
        <f>SUM($W$7:W24)</f>
        <v>93.399549114961047</v>
      </c>
      <c r="Y24" s="64">
        <f>(AA24)/((1000)*(1/(PI()*1.5^2))*(1/'Salt Topping history'!$D$8)*(1/2.20462)*(Q24))</f>
        <v>16.179723860943252</v>
      </c>
      <c r="Z24" s="85">
        <f t="shared" si="7"/>
        <v>3.6326517873912978E-3</v>
      </c>
      <c r="AA24" s="85">
        <f t="shared" si="8"/>
        <v>4.3228556269956444</v>
      </c>
      <c r="AB24" s="72">
        <f>SUM($AA$7:AA24)</f>
        <v>94.505458828216575</v>
      </c>
      <c r="AD24" s="27">
        <f>'Accumulated Feed'!E21</f>
        <v>42479</v>
      </c>
      <c r="AE24" s="17">
        <f>'Accumulated Feed'!F21</f>
        <v>0</v>
      </c>
      <c r="AF24" s="17">
        <f>SUM($AE$7:AE24)</f>
        <v>0.20085700323454844</v>
      </c>
      <c r="AG24" s="81">
        <v>20</v>
      </c>
      <c r="AH24" s="85">
        <f t="shared" si="9"/>
        <v>0</v>
      </c>
      <c r="AI24" s="72">
        <f>SUM($AH$7:AH24)</f>
        <v>0.19194412684889339</v>
      </c>
      <c r="AJ24" s="111">
        <v>20</v>
      </c>
      <c r="AK24" s="85">
        <f t="shared" si="26"/>
        <v>0</v>
      </c>
      <c r="AL24" s="72">
        <f>SUM($AK$7:AK24)</f>
        <v>0.19194412684889339</v>
      </c>
      <c r="AM24" s="64">
        <v>0</v>
      </c>
      <c r="AN24" s="86">
        <f t="shared" si="11"/>
        <v>0</v>
      </c>
      <c r="AO24" s="86">
        <f t="shared" si="12"/>
        <v>0</v>
      </c>
      <c r="AP24" s="72">
        <f>SUM($AO$7:AO24)</f>
        <v>0.36260813713386741</v>
      </c>
      <c r="AR24" s="27">
        <f>'Accumulated Feed'!G21</f>
        <v>42639</v>
      </c>
      <c r="AS24" s="17">
        <f>'Accumulated Feed'!H21</f>
        <v>9.5084357142857083</v>
      </c>
      <c r="AT24" s="17">
        <f>SUM($AS$7:AS24)</f>
        <v>142.05273232654764</v>
      </c>
      <c r="AU24" s="81">
        <v>20</v>
      </c>
      <c r="AV24" s="85">
        <f t="shared" si="13"/>
        <v>9.0865061286719424</v>
      </c>
      <c r="AW24" s="72">
        <f>SUM($AV$7:AV24)</f>
        <v>135.74925063020578</v>
      </c>
      <c r="AX24" s="111">
        <v>20</v>
      </c>
      <c r="AY24" s="85">
        <f t="shared" si="27"/>
        <v>9.0865061286719424</v>
      </c>
      <c r="AZ24" s="72">
        <f>SUM($AY$7:AY24)</f>
        <v>112.646013485434</v>
      </c>
      <c r="BA24" s="64">
        <f>(BC24)/((1000)*(1/(PI()*1.5^2))*(1/'Salt Topping history'!$F$8)*(1/2.20462)*(AS24))</f>
        <v>34.510538536876595</v>
      </c>
      <c r="BB24" s="86">
        <f t="shared" si="14"/>
        <v>5.6005902046129845E-3</v>
      </c>
      <c r="BC24" s="86">
        <f t="shared" si="15"/>
        <v>13.704644230687974</v>
      </c>
      <c r="BD24" s="72">
        <f>SUM($BC$7:BC24)</f>
        <v>204.74263244032775</v>
      </c>
      <c r="BF24" s="27">
        <f>'Accumulated Feed'!I21</f>
        <v>42872</v>
      </c>
      <c r="BG24" s="17">
        <f>'Accumulated Feed'!J21</f>
        <v>0</v>
      </c>
      <c r="BH24" s="17">
        <f>SUM($BG$7:BG24)</f>
        <v>6.4350943589158966E-34</v>
      </c>
      <c r="BI24" s="81">
        <v>20</v>
      </c>
      <c r="BJ24" s="85">
        <f t="shared" si="16"/>
        <v>0</v>
      </c>
      <c r="BK24" s="72">
        <f>SUM($BJ$7:BJ24)</f>
        <v>6.1495419528388842E-34</v>
      </c>
      <c r="BL24" s="111">
        <v>20</v>
      </c>
      <c r="BM24" s="85">
        <f t="shared" si="28"/>
        <v>0</v>
      </c>
      <c r="BN24" s="72">
        <f>SUM($BM$7:BM24)</f>
        <v>6.1495419528388842E-34</v>
      </c>
      <c r="BO24" s="64">
        <v>0</v>
      </c>
      <c r="BP24" s="86">
        <f t="shared" si="18"/>
        <v>0</v>
      </c>
      <c r="BQ24" s="86">
        <f t="shared" si="19"/>
        <v>0</v>
      </c>
      <c r="BR24" s="72">
        <f>SUM($BQ$7:BQ24)</f>
        <v>8.9870047421287588E-34</v>
      </c>
      <c r="BT24" s="27">
        <f>'Accumulated Feed'!K21</f>
        <v>43023</v>
      </c>
      <c r="BU24" s="17">
        <f>'Accumulated Feed'!L21</f>
        <v>8.3850494145595036</v>
      </c>
      <c r="BV24" s="17">
        <f>SUM($BU$7:BU24)</f>
        <v>113.55416065567842</v>
      </c>
      <c r="BW24" s="81">
        <v>20</v>
      </c>
      <c r="BX24" s="85">
        <f t="shared" si="20"/>
        <v>8.0129692395291752</v>
      </c>
      <c r="BY24" s="72">
        <f>SUM($BX$7:BX24)</f>
        <v>108.5152813499914</v>
      </c>
      <c r="BZ24" s="111">
        <v>20</v>
      </c>
      <c r="CA24" s="85">
        <f t="shared" si="29"/>
        <v>8.0129692395291752</v>
      </c>
      <c r="CB24" s="72">
        <f>SUM($CA$7:CA24)</f>
        <v>87.779081662098292</v>
      </c>
      <c r="CC24" s="64">
        <f>(CE24)/((1000)*(1/(PI()*1.5^2))*(1/'Salt Topping history'!$D$17)*(1/2.20462)*(BU24))</f>
        <v>19.77542752018082</v>
      </c>
      <c r="CD24" s="86">
        <f t="shared" si="22"/>
        <v>5.1343691037207756E-3</v>
      </c>
      <c r="CE24" s="86">
        <f t="shared" si="23"/>
        <v>10.581934722768519</v>
      </c>
      <c r="CF24" s="72">
        <f>SUM($CE$7:CE24)</f>
        <v>143.30538272925418</v>
      </c>
    </row>
    <row r="25" spans="2:84">
      <c r="B25" s="27">
        <v>41992</v>
      </c>
      <c r="C25" s="17">
        <f>'Accumulated Feed'!B22</f>
        <v>10.316753490607599</v>
      </c>
      <c r="D25" s="17">
        <f>SUM($C$7:C25)</f>
        <v>113.22042589017742</v>
      </c>
      <c r="E25" s="9">
        <v>20</v>
      </c>
      <c r="F25" s="3">
        <f t="shared" si="0"/>
        <v>9.8589554199290035</v>
      </c>
      <c r="G25" s="72">
        <f>SUM($F$7:F25)</f>
        <v>108.19635581027097</v>
      </c>
      <c r="H25" s="65">
        <f t="shared" si="1"/>
        <v>20</v>
      </c>
      <c r="I25" s="3">
        <f t="shared" si="2"/>
        <v>9.8589554199290035</v>
      </c>
      <c r="J25" s="72">
        <f>SUM($I$7:I25)</f>
        <v>108.19635581027097</v>
      </c>
      <c r="K25" s="64">
        <f>(M25)/((1000)*(1/(PI()*1.5^2))*(1/'Salt Topping history'!$C$8)*(1/2.20462)*(C25))</f>
        <v>29.865393699182757</v>
      </c>
      <c r="L25" s="3">
        <f t="shared" si="3"/>
        <v>5.2957119618502043E-3</v>
      </c>
      <c r="M25" s="85">
        <f t="shared" si="24"/>
        <v>14.722079253943567</v>
      </c>
      <c r="N25" s="72">
        <f>SUM($M$7:M25)</f>
        <v>161.56633815453011</v>
      </c>
      <c r="P25" s="27">
        <f>'Accumulated Feed'!C22</f>
        <v>42297</v>
      </c>
      <c r="Q25" s="17">
        <f>'Accumulated Feed'!D22</f>
        <v>4.7022325262910947</v>
      </c>
      <c r="R25" s="17">
        <f>SUM($Q$7:Q25)</f>
        <v>107.99730383929484</v>
      </c>
      <c r="S25" s="9">
        <v>20</v>
      </c>
      <c r="T25" s="3">
        <f t="shared" si="4"/>
        <v>4.4935745429072718</v>
      </c>
      <c r="U25" s="72">
        <f>SUM($T$7:T25)</f>
        <v>103.20500581830107</v>
      </c>
      <c r="V25" s="65">
        <f t="shared" si="5"/>
        <v>20</v>
      </c>
      <c r="W25" s="3">
        <f t="shared" si="25"/>
        <v>4.4935745429072718</v>
      </c>
      <c r="X25" s="72">
        <f>SUM($W$7:W25)</f>
        <v>97.893123657868315</v>
      </c>
      <c r="Y25" s="64">
        <f>(AA25)/((1000)*(1/(PI()*1.5^2))*(1/'Salt Topping history'!$D$8)*(1/2.20462)*(Q25))</f>
        <v>16.179723860943252</v>
      </c>
      <c r="Z25" s="85">
        <f t="shared" si="7"/>
        <v>3.6152175369295815E-3</v>
      </c>
      <c r="AA25" s="85">
        <f t="shared" si="8"/>
        <v>4.3021088689462017</v>
      </c>
      <c r="AB25" s="72">
        <f>SUM($AA$7:AA25)</f>
        <v>98.807567697162781</v>
      </c>
      <c r="AD25" s="27">
        <f>'Accumulated Feed'!E22</f>
        <v>42480</v>
      </c>
      <c r="AE25" s="17">
        <f>'Accumulated Feed'!F22</f>
        <v>1.0220279491515907</v>
      </c>
      <c r="AF25" s="17">
        <f>SUM($AE$7:AE25)</f>
        <v>1.2228849523861391</v>
      </c>
      <c r="AG25" s="81">
        <v>20</v>
      </c>
      <c r="AH25" s="85">
        <f t="shared" si="9"/>
        <v>0.97667623809954696</v>
      </c>
      <c r="AI25" s="72">
        <f>SUM($AH$7:AH25)</f>
        <v>1.1686203649484403</v>
      </c>
      <c r="AJ25" s="111">
        <v>20</v>
      </c>
      <c r="AK25" s="85">
        <f t="shared" si="26"/>
        <v>0.97667623809954696</v>
      </c>
      <c r="AL25" s="72">
        <f>SUM($AK$7:AK25)</f>
        <v>1.1686203649484403</v>
      </c>
      <c r="AM25" s="64">
        <f>(AO25)/((1000)*(1/(PI()*1.5^2))*(1/'Salt Topping history'!$E$8)*(1/2.20462)*(AE25))</f>
        <v>34.69753478918976</v>
      </c>
      <c r="AN25" s="86">
        <f>AE25/$AF$166</f>
        <v>9.4862318249752306E-4</v>
      </c>
      <c r="AO25" s="86">
        <f t="shared" si="12"/>
        <v>1.8450720899576825</v>
      </c>
      <c r="AP25" s="72">
        <f>SUM($AO$7:AO25)</f>
        <v>2.2076802270915499</v>
      </c>
      <c r="AR25" s="27">
        <f>'Accumulated Feed'!G22</f>
        <v>42640</v>
      </c>
      <c r="AS25" s="17">
        <f>'Accumulated Feed'!H22</f>
        <v>8.6172824601796769</v>
      </c>
      <c r="AT25" s="17">
        <f>SUM($AS$7:AS25)</f>
        <v>150.67001478672731</v>
      </c>
      <c r="AU25" s="81">
        <v>20</v>
      </c>
      <c r="AV25" s="85">
        <f t="shared" si="13"/>
        <v>8.2348971208038471</v>
      </c>
      <c r="AW25" s="72">
        <f>SUM($AV$7:AV25)</f>
        <v>143.98414775100963</v>
      </c>
      <c r="AX25" s="111">
        <v>0.21348749906433104</v>
      </c>
      <c r="AY25" s="85">
        <f t="shared" si="27"/>
        <v>8.7902379568623679E-2</v>
      </c>
      <c r="AZ25" s="72">
        <f>SUM($AY$7:AY25)</f>
        <v>112.73391586500261</v>
      </c>
      <c r="BA25" s="64">
        <f>(BC25)/((1000)*(1/(PI()*1.5^2))*(1/'Salt Topping history'!$F$8)*(1/2.20462)*(AS25))</f>
        <v>34.510538536876602</v>
      </c>
      <c r="BB25" s="86">
        <f t="shared" si="14"/>
        <v>5.0756895442176427E-3</v>
      </c>
      <c r="BC25" s="86">
        <f t="shared" si="15"/>
        <v>12.420212314700573</v>
      </c>
      <c r="BD25" s="72">
        <f>SUM($BC$7:BC25)</f>
        <v>217.16284475502832</v>
      </c>
      <c r="BF25" s="27">
        <f>'Accumulated Feed'!I22</f>
        <v>42873</v>
      </c>
      <c r="BG25" s="17">
        <f>'Accumulated Feed'!J22</f>
        <v>0</v>
      </c>
      <c r="BH25" s="17">
        <f>SUM($BG$7:BG25)</f>
        <v>6.4350943589158966E-34</v>
      </c>
      <c r="BI25" s="81">
        <v>20</v>
      </c>
      <c r="BJ25" s="85">
        <f t="shared" si="16"/>
        <v>0</v>
      </c>
      <c r="BK25" s="72">
        <f>SUM($BJ$7:BJ25)</f>
        <v>6.1495419528388842E-34</v>
      </c>
      <c r="BL25" s="111">
        <v>20</v>
      </c>
      <c r="BM25" s="85">
        <f t="shared" si="28"/>
        <v>0</v>
      </c>
      <c r="BN25" s="72">
        <f>SUM($BM$7:BM25)</f>
        <v>6.1495419528388842E-34</v>
      </c>
      <c r="BO25" s="64">
        <v>0</v>
      </c>
      <c r="BP25" s="86">
        <f t="shared" si="18"/>
        <v>0</v>
      </c>
      <c r="BQ25" s="86">
        <f t="shared" si="19"/>
        <v>0</v>
      </c>
      <c r="BR25" s="72">
        <f>SUM($BQ$7:BQ25)</f>
        <v>8.9870047421287588E-34</v>
      </c>
      <c r="BT25" s="27">
        <f>'Accumulated Feed'!K22</f>
        <v>43024</v>
      </c>
      <c r="BU25" s="17">
        <f>'Accumulated Feed'!L22</f>
        <v>8.333487639493498</v>
      </c>
      <c r="BV25" s="17">
        <f>SUM($BU$7:BU25)</f>
        <v>121.88764829517191</v>
      </c>
      <c r="BW25" s="81">
        <v>20</v>
      </c>
      <c r="BX25" s="85">
        <f t="shared" si="20"/>
        <v>7.9636954789211556</v>
      </c>
      <c r="BY25" s="72">
        <f>SUM($BX$7:BX25)</f>
        <v>116.47897682891255</v>
      </c>
      <c r="BZ25" s="111">
        <v>20</v>
      </c>
      <c r="CA25" s="85">
        <f t="shared" si="29"/>
        <v>7.9636954789211556</v>
      </c>
      <c r="CB25" s="72">
        <f>SUM($CA$7:CA25)</f>
        <v>95.742777141019445</v>
      </c>
      <c r="CC25" s="64">
        <f>(CE25)/((1000)*(1/(PI()*1.5^2))*(1/'Salt Topping history'!$D$17)*(1/2.20462)*(BU25))</f>
        <v>19.775427520180823</v>
      </c>
      <c r="CD25" s="86">
        <f t="shared" si="22"/>
        <v>5.1027965784149355E-3</v>
      </c>
      <c r="CE25" s="86">
        <f t="shared" si="23"/>
        <v>10.516863748113183</v>
      </c>
      <c r="CF25" s="72">
        <f>SUM($CE$7:CE25)</f>
        <v>153.82224647736737</v>
      </c>
    </row>
    <row r="26" spans="2:84">
      <c r="B26" s="27">
        <v>41993</v>
      </c>
      <c r="C26" s="17">
        <f>'Accumulated Feed'!B23</f>
        <v>10.376083596096771</v>
      </c>
      <c r="D26" s="17">
        <f>SUM($C$7:C26)</f>
        <v>123.5965094862742</v>
      </c>
      <c r="E26" s="9">
        <v>20</v>
      </c>
      <c r="F26" s="3">
        <f t="shared" si="0"/>
        <v>9.9156527972202184</v>
      </c>
      <c r="G26" s="72">
        <f>SUM($F$7:F26)</f>
        <v>118.11200860749119</v>
      </c>
      <c r="H26" s="65">
        <f t="shared" si="1"/>
        <v>20</v>
      </c>
      <c r="I26" s="3">
        <f t="shared" si="2"/>
        <v>9.9156527972202184</v>
      </c>
      <c r="J26" s="72">
        <f>SUM($I$7:I26)</f>
        <v>118.11200860749119</v>
      </c>
      <c r="K26" s="64">
        <f>(M26)/((1000)*(1/(PI()*1.5^2))*(1/'Salt Topping history'!$C$8)*(1/2.20462)*(C26))</f>
        <v>29.865393699182757</v>
      </c>
      <c r="L26" s="3">
        <f t="shared" si="3"/>
        <v>5.3261668088738232E-3</v>
      </c>
      <c r="M26" s="85">
        <f t="shared" si="24"/>
        <v>14.806743728669229</v>
      </c>
      <c r="N26" s="72">
        <f>SUM($M$7:M26)</f>
        <v>176.37308188319935</v>
      </c>
      <c r="P26" s="27">
        <f>'Accumulated Feed'!C23</f>
        <v>42298</v>
      </c>
      <c r="Q26" s="17">
        <f>'Accumulated Feed'!D23</f>
        <v>4.3877447840439574</v>
      </c>
      <c r="R26" s="17">
        <f>SUM($Q$7:Q26)</f>
        <v>112.3850486233388</v>
      </c>
      <c r="S26" s="9">
        <v>20</v>
      </c>
      <c r="T26" s="3">
        <f t="shared" si="4"/>
        <v>4.19304195445768</v>
      </c>
      <c r="U26" s="72">
        <f>SUM($T$7:T26)</f>
        <v>107.39804777275876</v>
      </c>
      <c r="V26" s="65">
        <f t="shared" si="5"/>
        <v>20</v>
      </c>
      <c r="W26" s="3">
        <f t="shared" si="25"/>
        <v>4.19304195445768</v>
      </c>
      <c r="X26" s="72">
        <f>SUM($W$7:W26)</f>
        <v>102.086165612326</v>
      </c>
      <c r="Y26" s="64">
        <f>(AA26)/((1000)*(1/(PI()*1.5^2))*(1/'Salt Topping history'!$D$8)*(1/2.20462)*(Q26))</f>
        <v>16.179723860943252</v>
      </c>
      <c r="Z26" s="85">
        <f t="shared" si="7"/>
        <v>3.3734299191194501E-3</v>
      </c>
      <c r="AA26" s="85">
        <f t="shared" si="8"/>
        <v>4.0143816037521454</v>
      </c>
      <c r="AB26" s="72">
        <f>SUM($AA$7:AA26)</f>
        <v>102.82194930091492</v>
      </c>
      <c r="AD26" s="27">
        <f>'Accumulated Feed'!E23</f>
        <v>42481</v>
      </c>
      <c r="AE26" s="17">
        <f>'Accumulated Feed'!F23</f>
        <v>6.6082165681840426</v>
      </c>
      <c r="AF26" s="17">
        <f>SUM($AE$7:AE26)</f>
        <v>7.8311015205701819</v>
      </c>
      <c r="AG26" s="81">
        <v>20</v>
      </c>
      <c r="AH26" s="85">
        <f t="shared" si="9"/>
        <v>6.3149819960586964</v>
      </c>
      <c r="AI26" s="72">
        <f>SUM($AH$7:AH26)</f>
        <v>7.4836023610071365</v>
      </c>
      <c r="AJ26" s="111">
        <v>5.5140505191979976</v>
      </c>
      <c r="AK26" s="85">
        <f t="shared" si="26"/>
        <v>1.741056487704673</v>
      </c>
      <c r="AL26" s="72">
        <f>SUM($AK$7:AK26)</f>
        <v>2.9096768526531136</v>
      </c>
      <c r="AM26" s="64">
        <f>(AO26)/((1000)*(1/(PI()*1.5^2))*(1/'Salt Topping history'!$E$8)*(1/2.20462)*(AE26))</f>
        <v>34.69753478918976</v>
      </c>
      <c r="AN26" s="86">
        <f>AE26/$AF$166</f>
        <v>6.1335968715409469E-3</v>
      </c>
      <c r="AO26" s="86">
        <f t="shared" si="12"/>
        <v>11.929845915147142</v>
      </c>
      <c r="AP26" s="72">
        <f>SUM($AO$7:AO26)</f>
        <v>14.137526142238691</v>
      </c>
      <c r="AR26" s="27">
        <f>'Accumulated Feed'!G23</f>
        <v>42641</v>
      </c>
      <c r="AS26" s="17">
        <f>'Accumulated Feed'!H23</f>
        <v>8.7611965056516272</v>
      </c>
      <c r="AT26" s="17">
        <f>SUM($AS$7:AS26)</f>
        <v>159.43121129237895</v>
      </c>
      <c r="AU26" s="81">
        <v>20</v>
      </c>
      <c r="AV26" s="85">
        <f t="shared" si="13"/>
        <v>8.37242509022769</v>
      </c>
      <c r="AW26" s="72">
        <f>SUM($AV$7:AV26)</f>
        <v>152.35657284123732</v>
      </c>
      <c r="AX26" s="111">
        <v>20</v>
      </c>
      <c r="AY26" s="85">
        <f t="shared" si="27"/>
        <v>8.37242509022769</v>
      </c>
      <c r="AZ26" s="72">
        <f>SUM($AY$7:AY26)</f>
        <v>121.10634095523031</v>
      </c>
      <c r="BA26" s="64">
        <f>(BC26)/((1000)*(1/(PI()*1.5^2))*(1/'Salt Topping history'!$F$8)*(1/2.20462)*(AS26))</f>
        <v>34.510538536876602</v>
      </c>
      <c r="BB26" s="86">
        <f t="shared" si="14"/>
        <v>5.1604567569953942E-3</v>
      </c>
      <c r="BC26" s="86">
        <f t="shared" si="15"/>
        <v>12.62763768436773</v>
      </c>
      <c r="BD26" s="72">
        <f>SUM($BC$7:BC26)</f>
        <v>229.79048243939604</v>
      </c>
      <c r="BF26" s="27">
        <f>'Accumulated Feed'!I23</f>
        <v>42874</v>
      </c>
      <c r="BG26" s="17">
        <f>'Accumulated Feed'!J23</f>
        <v>0</v>
      </c>
      <c r="BH26" s="17">
        <f>SUM($BG$7:BG26)</f>
        <v>6.4350943589158966E-34</v>
      </c>
      <c r="BI26" s="81">
        <v>20</v>
      </c>
      <c r="BJ26" s="85">
        <f t="shared" si="16"/>
        <v>0</v>
      </c>
      <c r="BK26" s="72">
        <f>SUM($BJ$7:BJ26)</f>
        <v>6.1495419528388842E-34</v>
      </c>
      <c r="BL26" s="111">
        <v>20</v>
      </c>
      <c r="BM26" s="85">
        <f t="shared" si="28"/>
        <v>0</v>
      </c>
      <c r="BN26" s="72">
        <f>SUM($BM$7:BM26)</f>
        <v>6.1495419528388842E-34</v>
      </c>
      <c r="BO26" s="64">
        <v>0</v>
      </c>
      <c r="BP26" s="86">
        <f t="shared" si="18"/>
        <v>0</v>
      </c>
      <c r="BQ26" s="86">
        <f t="shared" si="19"/>
        <v>0</v>
      </c>
      <c r="BR26" s="72">
        <f>SUM($BQ$7:BQ26)</f>
        <v>8.9870047421287588E-34</v>
      </c>
      <c r="BT26" s="27">
        <f>'Accumulated Feed'!K23</f>
        <v>43025</v>
      </c>
      <c r="BU26" s="17">
        <f>'Accumulated Feed'!L23</f>
        <v>8.8733900170942892</v>
      </c>
      <c r="BV26" s="17">
        <f>SUM($BU$7:BU26)</f>
        <v>130.76103831226621</v>
      </c>
      <c r="BW26" s="81">
        <v>20</v>
      </c>
      <c r="BX26" s="85">
        <f t="shared" si="20"/>
        <v>8.4796401001361357</v>
      </c>
      <c r="BY26" s="72">
        <f>SUM($BX$7:BX26)</f>
        <v>124.95861692904869</v>
      </c>
      <c r="BZ26" s="111">
        <v>8.5686997047994993</v>
      </c>
      <c r="CA26" s="85">
        <f t="shared" si="29"/>
        <v>3.6329744811421256</v>
      </c>
      <c r="CB26" s="72">
        <f>SUM($CA$7:CA26)</f>
        <v>99.375751622161573</v>
      </c>
      <c r="CC26" s="64">
        <f>(CE26)/((1000)*(1/(PI()*1.5^2))*(1/'Salt Topping history'!$D$17)*(1/2.20462)*(BU26))</f>
        <v>19.77542752018082</v>
      </c>
      <c r="CD26" s="86">
        <f t="shared" si="22"/>
        <v>5.4333918974795534E-3</v>
      </c>
      <c r="CE26" s="86">
        <f t="shared" si="23"/>
        <v>11.19822070070536</v>
      </c>
      <c r="CF26" s="72">
        <f>SUM($CE$7:CE26)</f>
        <v>165.02046717807272</v>
      </c>
    </row>
    <row r="27" spans="2:84">
      <c r="B27" s="27">
        <v>41994</v>
      </c>
      <c r="C27" s="17">
        <f>'Accumulated Feed'!B24</f>
        <v>7.948363782956144</v>
      </c>
      <c r="D27" s="17">
        <f>SUM($C$7:C27)</f>
        <v>131.54487326923035</v>
      </c>
      <c r="E27" s="9">
        <v>20</v>
      </c>
      <c r="F27" s="3">
        <f t="shared" si="0"/>
        <v>7.5956611999001797</v>
      </c>
      <c r="G27" s="72">
        <f>SUM($F$7:F27)</f>
        <v>125.70766980739137</v>
      </c>
      <c r="H27" s="65">
        <f t="shared" si="1"/>
        <v>20</v>
      </c>
      <c r="I27" s="3">
        <f t="shared" si="2"/>
        <v>7.5956611999001797</v>
      </c>
      <c r="J27" s="72">
        <f>SUM($I$7:I27)</f>
        <v>125.70766980739137</v>
      </c>
      <c r="K27" s="64">
        <f>(M27)/((1000)*(1/(PI()*1.5^2))*(1/'Salt Topping history'!$C$8)*(1/2.20462)*(C27))</f>
        <v>29.865393699182764</v>
      </c>
      <c r="L27" s="3">
        <f t="shared" si="3"/>
        <v>4.0799894269896719E-3</v>
      </c>
      <c r="M27" s="85">
        <f t="shared" si="24"/>
        <v>11.342370607031288</v>
      </c>
      <c r="N27" s="72">
        <f>SUM($M$7:M27)</f>
        <v>187.71545249023063</v>
      </c>
      <c r="P27" s="27">
        <f>'Accumulated Feed'!C24</f>
        <v>42299</v>
      </c>
      <c r="Q27" s="17">
        <f>'Accumulated Feed'!D24</f>
        <v>4.5586739145274748</v>
      </c>
      <c r="R27" s="17">
        <f>SUM($Q$7:Q27)</f>
        <v>116.94372253786628</v>
      </c>
      <c r="S27" s="9">
        <v>20</v>
      </c>
      <c r="T27" s="3">
        <f t="shared" si="4"/>
        <v>4.3563862350919349</v>
      </c>
      <c r="U27" s="72">
        <f>SUM($T$7:T27)</f>
        <v>111.75443400785069</v>
      </c>
      <c r="V27" s="65">
        <f t="shared" si="5"/>
        <v>20</v>
      </c>
      <c r="W27" s="3">
        <f t="shared" si="25"/>
        <v>4.3563862350919349</v>
      </c>
      <c r="X27" s="72">
        <f>SUM($W$7:W27)</f>
        <v>106.44255184741793</v>
      </c>
      <c r="Y27" s="64">
        <f>(AA27)/((1000)*(1/(PI()*1.5^2))*(1/'Salt Topping history'!$D$8)*(1/2.20462)*(Q27))</f>
        <v>16.179723860943255</v>
      </c>
      <c r="Z27" s="85">
        <f t="shared" si="7"/>
        <v>3.5048453662801511E-3</v>
      </c>
      <c r="AA27" s="85">
        <f t="shared" si="8"/>
        <v>4.1707659858733797</v>
      </c>
      <c r="AB27" s="72">
        <f>SUM($AA$7:AA27)</f>
        <v>106.9927152867883</v>
      </c>
      <c r="AD27" s="27">
        <f>'Accumulated Feed'!E24</f>
        <v>42482</v>
      </c>
      <c r="AE27" s="17">
        <f>'Accumulated Feed'!F24</f>
        <v>7.4219561462893244</v>
      </c>
      <c r="AF27" s="17">
        <f>SUM($AE$7:AE27)</f>
        <v>15.253057666859506</v>
      </c>
      <c r="AG27" s="81">
        <v>20</v>
      </c>
      <c r="AH27" s="85">
        <f t="shared" si="9"/>
        <v>7.0926125007785803</v>
      </c>
      <c r="AI27" s="72">
        <f>SUM($AH$7:AH27)</f>
        <v>14.576214861785717</v>
      </c>
      <c r="AJ27" s="111">
        <v>20</v>
      </c>
      <c r="AK27" s="85">
        <f t="shared" si="26"/>
        <v>7.0926125007785803</v>
      </c>
      <c r="AL27" s="72">
        <f>SUM($AK$7:AK27)</f>
        <v>10.002289353431694</v>
      </c>
      <c r="AM27" s="64">
        <f>(AO27)/((1000)*(1/(PI()*1.5^2))*(1/'Salt Topping history'!$E$8)*(1/2.20462)*(AE27))</f>
        <v>34.69753478918976</v>
      </c>
      <c r="AN27" s="86">
        <f>AE27/$AF$166</f>
        <v>6.888891508000961E-3</v>
      </c>
      <c r="AO27" s="86">
        <f t="shared" si="12"/>
        <v>13.398893983061869</v>
      </c>
      <c r="AP27" s="72">
        <f>SUM($AO$7:AO27)</f>
        <v>27.536420125300559</v>
      </c>
      <c r="AR27" s="27">
        <f>'Accumulated Feed'!G24</f>
        <v>42642</v>
      </c>
      <c r="AS27" s="17">
        <f>'Accumulated Feed'!H24</f>
        <v>8.7997229703299062</v>
      </c>
      <c r="AT27" s="17">
        <f>SUM($AS$7:AS27)</f>
        <v>168.23093426270884</v>
      </c>
      <c r="AU27" s="81">
        <v>20</v>
      </c>
      <c r="AV27" s="85">
        <f t="shared" si="13"/>
        <v>8.4092419724083509</v>
      </c>
      <c r="AW27" s="72">
        <f>SUM($AV$7:AV27)</f>
        <v>160.76581481364568</v>
      </c>
      <c r="AX27" s="111">
        <v>18.434351970401</v>
      </c>
      <c r="AY27" s="85">
        <f t="shared" si="27"/>
        <v>7.7509463161822341</v>
      </c>
      <c r="AZ27" s="72">
        <f>SUM($AY$7:AY27)</f>
        <v>128.85728727141253</v>
      </c>
      <c r="BA27" s="64">
        <f>(BC27)/((1000)*(1/(PI()*1.5^2))*(1/'Salt Topping history'!$F$8)*(1/2.20462)*(AS27))</f>
        <v>34.510538536876602</v>
      </c>
      <c r="BB27" s="86">
        <f t="shared" si="14"/>
        <v>5.183149337266128E-3</v>
      </c>
      <c r="BC27" s="86">
        <f t="shared" si="15"/>
        <v>12.683166428290216</v>
      </c>
      <c r="BD27" s="72">
        <f>SUM($BC$7:BC27)</f>
        <v>242.47364886768625</v>
      </c>
      <c r="BF27" s="27">
        <f>'Accumulated Feed'!I24</f>
        <v>42875</v>
      </c>
      <c r="BG27" s="17">
        <f>'Accumulated Feed'!J24</f>
        <v>0</v>
      </c>
      <c r="BH27" s="17">
        <f>SUM($BG$7:BG27)</f>
        <v>6.4350943589158966E-34</v>
      </c>
      <c r="BI27" s="81">
        <v>20</v>
      </c>
      <c r="BJ27" s="85">
        <f t="shared" si="16"/>
        <v>0</v>
      </c>
      <c r="BK27" s="72">
        <f>SUM($BJ$7:BJ27)</f>
        <v>6.1495419528388842E-34</v>
      </c>
      <c r="BL27" s="111">
        <v>20</v>
      </c>
      <c r="BM27" s="85">
        <f t="shared" si="28"/>
        <v>0</v>
      </c>
      <c r="BN27" s="72">
        <f>SUM($BM$7:BM27)</f>
        <v>6.1495419528388842E-34</v>
      </c>
      <c r="BO27" s="64">
        <v>0</v>
      </c>
      <c r="BP27" s="86">
        <f t="shared" si="18"/>
        <v>0</v>
      </c>
      <c r="BQ27" s="86">
        <f t="shared" si="19"/>
        <v>0</v>
      </c>
      <c r="BR27" s="72">
        <f>SUM($BQ$7:BQ27)</f>
        <v>8.9870047421287588E-34</v>
      </c>
      <c r="BT27" s="27">
        <f>'Accumulated Feed'!K24</f>
        <v>43026</v>
      </c>
      <c r="BU27" s="17">
        <f>'Accumulated Feed'!L24</f>
        <v>9.8270133047634118</v>
      </c>
      <c r="BV27" s="17">
        <f>SUM($BU$7:BU27)</f>
        <v>140.58805161702963</v>
      </c>
      <c r="BW27" s="81">
        <v>20</v>
      </c>
      <c r="BX27" s="85">
        <f t="shared" si="20"/>
        <v>9.3909470814549554</v>
      </c>
      <c r="BY27" s="72">
        <f>SUM($BX$7:BX27)</f>
        <v>134.34956401050366</v>
      </c>
      <c r="BZ27" s="111">
        <v>20</v>
      </c>
      <c r="CA27" s="85">
        <f t="shared" si="29"/>
        <v>9.3909470814549554</v>
      </c>
      <c r="CB27" s="72">
        <f>SUM($CA$7:CA27)</f>
        <v>108.76669870361653</v>
      </c>
      <c r="CC27" s="64">
        <f>(CE27)/((1000)*(1/(PI()*1.5^2))*(1/'Salt Topping history'!$D$17)*(1/2.20462)*(BU27))</f>
        <v>19.775427520180823</v>
      </c>
      <c r="CD27" s="86">
        <f t="shared" si="22"/>
        <v>6.0173185629915412E-3</v>
      </c>
      <c r="CE27" s="86">
        <f t="shared" si="23"/>
        <v>12.401693558325567</v>
      </c>
      <c r="CF27" s="72">
        <f>SUM($CE$7:CE27)</f>
        <v>177.4221607363983</v>
      </c>
    </row>
    <row r="28" spans="2:84">
      <c r="B28" s="27">
        <v>41995</v>
      </c>
      <c r="C28" s="17">
        <f>'Accumulated Feed'!B25</f>
        <v>6.6141299827645694</v>
      </c>
      <c r="D28" s="17">
        <f>SUM($C$7:C28)</f>
        <v>138.15900325199493</v>
      </c>
      <c r="E28" s="9">
        <v>20</v>
      </c>
      <c r="F28" s="3">
        <f t="shared" si="0"/>
        <v>6.3206330073755854</v>
      </c>
      <c r="G28" s="72">
        <f>SUM($F$7:F28)</f>
        <v>132.02830281476696</v>
      </c>
      <c r="H28" s="65">
        <f t="shared" si="1"/>
        <v>20</v>
      </c>
      <c r="I28" s="3">
        <f t="shared" si="2"/>
        <v>6.3206330073755854</v>
      </c>
      <c r="J28" s="72">
        <f>SUM($I$7:I28)</f>
        <v>132.02830281476696</v>
      </c>
      <c r="K28" s="64">
        <f>(M28)/((1000)*(1/(PI()*1.5^2))*(1/'Salt Topping history'!$C$8)*(1/2.20462)*(C28))</f>
        <v>29.865393699182764</v>
      </c>
      <c r="L28" s="3">
        <f t="shared" si="3"/>
        <v>3.3951113883690896E-3</v>
      </c>
      <c r="M28" s="85">
        <f t="shared" si="24"/>
        <v>9.4384096596660694</v>
      </c>
      <c r="N28" s="72">
        <f>SUM($M$7:M28)</f>
        <v>197.1538621498967</v>
      </c>
      <c r="P28" s="27">
        <f>'Accumulated Feed'!C25</f>
        <v>42300</v>
      </c>
      <c r="Q28" s="17">
        <f>'Accumulated Feed'!D25</f>
        <v>4.4384894272272097</v>
      </c>
      <c r="R28" s="17">
        <f>SUM($Q$7:Q28)</f>
        <v>121.38221196509349</v>
      </c>
      <c r="S28" s="9">
        <v>20</v>
      </c>
      <c r="T28" s="3">
        <f t="shared" si="4"/>
        <v>4.2415348427872663</v>
      </c>
      <c r="U28" s="72">
        <f>SUM($T$7:T28)</f>
        <v>115.99596885063795</v>
      </c>
      <c r="V28" s="65">
        <f t="shared" si="5"/>
        <v>20</v>
      </c>
      <c r="W28" s="3">
        <f t="shared" si="25"/>
        <v>4.2415348427872663</v>
      </c>
      <c r="X28" s="72">
        <f>SUM($W$7:W28)</f>
        <v>110.68408669020519</v>
      </c>
      <c r="Y28" s="64">
        <f>(AA28)/((1000)*(1/(PI()*1.5^2))*(1/'Salt Topping history'!$D$8)*(1/2.20462)*(Q28))</f>
        <v>16.179723860943255</v>
      </c>
      <c r="Z28" s="85">
        <f t="shared" si="7"/>
        <v>3.412443924257564E-3</v>
      </c>
      <c r="AA28" s="85">
        <f t="shared" si="8"/>
        <v>4.0608082698665013</v>
      </c>
      <c r="AB28" s="72">
        <f>SUM($AA$7:AA28)</f>
        <v>111.0535235566548</v>
      </c>
      <c r="AD28" s="27">
        <f>'Accumulated Feed'!E25</f>
        <v>42483</v>
      </c>
      <c r="AE28" s="17">
        <f>'Accumulated Feed'!F25</f>
        <v>7.7027197959849607</v>
      </c>
      <c r="AF28" s="17">
        <f>SUM($AE$7:AE28)</f>
        <v>22.955777462844466</v>
      </c>
      <c r="AG28" s="81">
        <v>20</v>
      </c>
      <c r="AH28" s="85">
        <f t="shared" si="9"/>
        <v>7.3609174775724791</v>
      </c>
      <c r="AI28" s="72">
        <f>SUM($AH$7:AH28)</f>
        <v>21.937132339358197</v>
      </c>
      <c r="AJ28" s="111">
        <v>20</v>
      </c>
      <c r="AK28" s="85">
        <f t="shared" si="26"/>
        <v>7.3609174775724791</v>
      </c>
      <c r="AL28" s="72">
        <f>SUM($AK$7:AK28)</f>
        <v>17.363206831004174</v>
      </c>
      <c r="AM28" s="64">
        <f>(AO28)/((1000)*(1/(PI()*1.5^2))*(1/'Salt Topping history'!$E$8)*(1/2.20462)*(AE28))</f>
        <v>34.697534789189753</v>
      </c>
      <c r="AN28" s="86">
        <f t="shared" si="11"/>
        <v>7.149489965337659E-3</v>
      </c>
      <c r="AO28" s="86">
        <f t="shared" si="12"/>
        <v>13.905757982581747</v>
      </c>
      <c r="AP28" s="72">
        <f>SUM($AO$7:AO28)</f>
        <v>41.442178107882306</v>
      </c>
      <c r="AR28" s="27">
        <f>'Accumulated Feed'!G25</f>
        <v>42643</v>
      </c>
      <c r="AS28" s="17">
        <f>'Accumulated Feed'!H25</f>
        <v>8.0167914637207733</v>
      </c>
      <c r="AT28" s="17">
        <f>SUM($AS$7:AS28)</f>
        <v>176.24772572642962</v>
      </c>
      <c r="AU28" s="81">
        <v>20</v>
      </c>
      <c r="AV28" s="85">
        <f t="shared" si="13"/>
        <v>7.6610524544999716</v>
      </c>
      <c r="AW28" s="72">
        <f>SUM($AV$7:AV28)</f>
        <v>168.42686726814566</v>
      </c>
      <c r="AX28" s="111">
        <v>20</v>
      </c>
      <c r="AY28" s="85">
        <f t="shared" si="27"/>
        <v>7.6610524544999716</v>
      </c>
      <c r="AZ28" s="72">
        <f>SUM($AY$7:AY28)</f>
        <v>136.51833972591251</v>
      </c>
      <c r="BA28" s="64">
        <f>(BC28)/((1000)*(1/(PI()*1.5^2))*(1/'Salt Topping history'!$F$8)*(1/2.20462)*(AS28))</f>
        <v>34.510538536876595</v>
      </c>
      <c r="BB28" s="86">
        <f t="shared" si="14"/>
        <v>4.7219926698018836E-3</v>
      </c>
      <c r="BC28" s="86">
        <f t="shared" si="15"/>
        <v>11.554716063005209</v>
      </c>
      <c r="BD28" s="72">
        <f>SUM($BC$7:BC28)</f>
        <v>254.02836493069145</v>
      </c>
      <c r="BF28" s="27">
        <f>'Accumulated Feed'!I25</f>
        <v>42876</v>
      </c>
      <c r="BG28" s="17">
        <f>'Accumulated Feed'!J25</f>
        <v>0</v>
      </c>
      <c r="BH28" s="17">
        <f>SUM($BG$7:BG28)</f>
        <v>6.4350943589158966E-34</v>
      </c>
      <c r="BI28" s="81">
        <v>20</v>
      </c>
      <c r="BJ28" s="85">
        <f t="shared" si="16"/>
        <v>0</v>
      </c>
      <c r="BK28" s="72">
        <f>SUM($BJ$7:BJ28)</f>
        <v>6.1495419528388842E-34</v>
      </c>
      <c r="BL28" s="111">
        <v>20</v>
      </c>
      <c r="BM28" s="85">
        <f t="shared" si="28"/>
        <v>0</v>
      </c>
      <c r="BN28" s="72">
        <f>SUM($BM$7:BM28)</f>
        <v>6.1495419528388842E-34</v>
      </c>
      <c r="BO28" s="64">
        <v>0</v>
      </c>
      <c r="BP28" s="86">
        <f t="shared" si="18"/>
        <v>0</v>
      </c>
      <c r="BQ28" s="86">
        <f t="shared" si="19"/>
        <v>0</v>
      </c>
      <c r="BR28" s="72">
        <f>SUM($BQ$7:BQ28)</f>
        <v>8.9870047421287588E-34</v>
      </c>
      <c r="BT28" s="27">
        <f>'Accumulated Feed'!K25</f>
        <v>43027</v>
      </c>
      <c r="BU28" s="17">
        <f>'Accumulated Feed'!L25</f>
        <v>10.573885711140941</v>
      </c>
      <c r="BV28" s="17">
        <f>SUM($BU$7:BU28)</f>
        <v>151.16193732817058</v>
      </c>
      <c r="BW28" s="81">
        <v>20</v>
      </c>
      <c r="BX28" s="85">
        <f t="shared" si="20"/>
        <v>10.104677594213141</v>
      </c>
      <c r="BY28" s="72">
        <f>SUM($BX$7:BX28)</f>
        <v>144.4542416047168</v>
      </c>
      <c r="BZ28" s="111">
        <v>9.1908477904010013</v>
      </c>
      <c r="CA28" s="85">
        <f t="shared" si="29"/>
        <v>4.6435276869744175</v>
      </c>
      <c r="CB28" s="72">
        <f>SUM($CA$7:CA28)</f>
        <v>113.41022639059095</v>
      </c>
      <c r="CC28" s="64">
        <f>(CE28)/((1000)*(1/(PI()*1.5^2))*(1/'Salt Topping history'!$D$17)*(1/2.20462)*(BU28))</f>
        <v>19.77542752018082</v>
      </c>
      <c r="CD28" s="86">
        <f t="shared" si="22"/>
        <v>6.4746466499397111E-3</v>
      </c>
      <c r="CE28" s="86">
        <f t="shared" si="23"/>
        <v>13.344246745525744</v>
      </c>
      <c r="CF28" s="72">
        <f>SUM($CE$7:CE28)</f>
        <v>190.76640748192403</v>
      </c>
    </row>
    <row r="29" spans="2:84">
      <c r="B29" s="27">
        <v>41996</v>
      </c>
      <c r="C29" s="17">
        <f>'Accumulated Feed'!B26</f>
        <v>5.8904592294893172</v>
      </c>
      <c r="D29" s="17">
        <f>SUM($C$7:C29)</f>
        <v>144.04946248148426</v>
      </c>
      <c r="E29" s="9">
        <v>20</v>
      </c>
      <c r="F29" s="3">
        <f t="shared" si="0"/>
        <v>5.6290745920521461</v>
      </c>
      <c r="G29" s="72">
        <f>SUM($F$7:F29)</f>
        <v>137.65737740681911</v>
      </c>
      <c r="H29" s="65">
        <f t="shared" si="1"/>
        <v>20</v>
      </c>
      <c r="I29" s="3">
        <f t="shared" si="2"/>
        <v>5.6290745920521461</v>
      </c>
      <c r="J29" s="72">
        <f>SUM($I$7:I29)</f>
        <v>137.65737740681911</v>
      </c>
      <c r="K29" s="64">
        <f>(M29)/((1000)*(1/(PI()*1.5^2))*(1/'Salt Topping history'!$C$8)*(1/2.20462)*(C29))</f>
        <v>29.865393699182757</v>
      </c>
      <c r="L29" s="3">
        <f t="shared" si="3"/>
        <v>3.0236426052824444E-3</v>
      </c>
      <c r="M29" s="85">
        <f t="shared" si="24"/>
        <v>8.4057264426851948</v>
      </c>
      <c r="N29" s="72">
        <f>SUM($M$7:M29)</f>
        <v>205.55958859258189</v>
      </c>
      <c r="P29" s="27">
        <f>'Accumulated Feed'!C26</f>
        <v>42301</v>
      </c>
      <c r="Q29" s="17">
        <f>'Accumulated Feed'!D26</f>
        <v>4.7837002105566775</v>
      </c>
      <c r="R29" s="17">
        <f>SUM($Q$7:Q29)</f>
        <v>126.16591217565016</v>
      </c>
      <c r="S29" s="9">
        <v>20</v>
      </c>
      <c r="T29" s="3">
        <f t="shared" si="4"/>
        <v>4.5714271607943289</v>
      </c>
      <c r="U29" s="72">
        <f>SUM($T$7:T29)</f>
        <v>120.56739601143228</v>
      </c>
      <c r="V29" s="65">
        <f t="shared" si="5"/>
        <v>20</v>
      </c>
      <c r="W29" s="3">
        <f t="shared" si="25"/>
        <v>4.5714271607943289</v>
      </c>
      <c r="X29" s="72">
        <f>SUM($W$7:W29)</f>
        <v>115.25551385099952</v>
      </c>
      <c r="Y29" s="64">
        <f>(AA29)/((1000)*(1/(PI()*1.5^2))*(1/'Salt Topping history'!$D$8)*(1/2.20462)*(Q29))</f>
        <v>16.179723860943252</v>
      </c>
      <c r="Z29" s="85">
        <f t="shared" si="7"/>
        <v>3.6778523384208392E-3</v>
      </c>
      <c r="AA29" s="85">
        <f t="shared" si="8"/>
        <v>4.3766442827207985</v>
      </c>
      <c r="AB29" s="72">
        <f>SUM($AA$7:AA29)</f>
        <v>115.4301678393756</v>
      </c>
      <c r="AD29" s="27">
        <f>'Accumulated Feed'!E26</f>
        <v>42484</v>
      </c>
      <c r="AE29" s="17">
        <f>'Accumulated Feed'!F26</f>
        <v>5.6186182495614378</v>
      </c>
      <c r="AF29" s="17">
        <f>SUM($AE$7:AE29)</f>
        <v>28.574395712405902</v>
      </c>
      <c r="AG29" s="81">
        <v>20</v>
      </c>
      <c r="AH29" s="85">
        <f t="shared" si="9"/>
        <v>5.3692963483576808</v>
      </c>
      <c r="AI29" s="72">
        <f>SUM($AH$7:AH29)</f>
        <v>27.306428687715879</v>
      </c>
      <c r="AJ29" s="111">
        <v>20</v>
      </c>
      <c r="AK29" s="85">
        <f t="shared" si="26"/>
        <v>5.3692963483576808</v>
      </c>
      <c r="AL29" s="72">
        <f>SUM($AK$7:AK29)</f>
        <v>22.732503179361856</v>
      </c>
      <c r="AM29" s="64">
        <f>(AO29)/((1000)*(1/(PI()*1.5^2))*(1/'Salt Topping history'!$E$8)*(1/2.20462)*(AE29))</f>
        <v>34.69753478918976</v>
      </c>
      <c r="AN29" s="86">
        <f t="shared" si="11"/>
        <v>5.2150741372211503E-3</v>
      </c>
      <c r="AO29" s="86">
        <f t="shared" si="12"/>
        <v>10.143319196895137</v>
      </c>
      <c r="AP29" s="72">
        <f>SUM($AO$7:AO29)</f>
        <v>51.585497304777441</v>
      </c>
      <c r="AR29" s="27">
        <f>'Accumulated Feed'!G26</f>
        <v>42644</v>
      </c>
      <c r="AS29" s="17">
        <f>'Accumulated Feed'!H26</f>
        <v>7.1364432061685701</v>
      </c>
      <c r="AT29" s="17">
        <f>SUM($AS$7:AS29)</f>
        <v>183.38416893259819</v>
      </c>
      <c r="AU29" s="81">
        <v>20</v>
      </c>
      <c r="AV29" s="85">
        <f t="shared" si="13"/>
        <v>6.8197689797013323</v>
      </c>
      <c r="AW29" s="72">
        <f>SUM($AV$7:AV29)</f>
        <v>175.24663624784699</v>
      </c>
      <c r="AX29" s="111">
        <v>20</v>
      </c>
      <c r="AY29" s="85">
        <f t="shared" si="27"/>
        <v>6.8197689797013323</v>
      </c>
      <c r="AZ29" s="72">
        <f>SUM($AY$7:AY29)</f>
        <v>143.33810870561385</v>
      </c>
      <c r="BA29" s="64">
        <f>(BC29)/((1000)*(1/(PI()*1.5^2))*(1/'Salt Topping history'!$F$8)*(1/2.20462)*(AS29))</f>
        <v>34.510538536876602</v>
      </c>
      <c r="BB29" s="86">
        <f t="shared" si="14"/>
        <v>4.2034562905226593E-3</v>
      </c>
      <c r="BC29" s="86">
        <f t="shared" si="15"/>
        <v>10.285857542908948</v>
      </c>
      <c r="BD29" s="72">
        <f>SUM($BC$7:BC29)</f>
        <v>264.31422247360041</v>
      </c>
      <c r="BF29" s="27">
        <f>'Accumulated Feed'!I26</f>
        <v>42877</v>
      </c>
      <c r="BG29" s="17">
        <f>'Accumulated Feed'!J26</f>
        <v>0</v>
      </c>
      <c r="BH29" s="17">
        <f>SUM($BG$7:BG29)</f>
        <v>6.4350943589158966E-34</v>
      </c>
      <c r="BI29" s="81">
        <v>20</v>
      </c>
      <c r="BJ29" s="85">
        <f t="shared" si="16"/>
        <v>0</v>
      </c>
      <c r="BK29" s="72">
        <f>SUM($BJ$7:BJ29)</f>
        <v>6.1495419528388842E-34</v>
      </c>
      <c r="BL29" s="111">
        <v>20</v>
      </c>
      <c r="BM29" s="85">
        <f t="shared" si="28"/>
        <v>0</v>
      </c>
      <c r="BN29" s="72">
        <f>SUM($BM$7:BM29)</f>
        <v>6.1495419528388842E-34</v>
      </c>
      <c r="BO29" s="64">
        <v>0</v>
      </c>
      <c r="BP29" s="86">
        <f t="shared" si="18"/>
        <v>0</v>
      </c>
      <c r="BQ29" s="86">
        <f t="shared" si="19"/>
        <v>0</v>
      </c>
      <c r="BR29" s="72">
        <f>SUM($BQ$7:BQ29)</f>
        <v>8.9870047421287588E-34</v>
      </c>
      <c r="BT29" s="27">
        <f>'Accumulated Feed'!K26</f>
        <v>43028</v>
      </c>
      <c r="BU29" s="17">
        <f>'Accumulated Feed'!L26</f>
        <v>10.731763744257643</v>
      </c>
      <c r="BV29" s="17">
        <f>SUM($BU$7:BU29)</f>
        <v>161.89370107242823</v>
      </c>
      <c r="BW29" s="81">
        <v>20</v>
      </c>
      <c r="BX29" s="85">
        <f t="shared" si="20"/>
        <v>10.255549909976107</v>
      </c>
      <c r="BY29" s="72">
        <f>SUM($BX$7:BX29)</f>
        <v>154.70979151469291</v>
      </c>
      <c r="BZ29" s="111">
        <v>20</v>
      </c>
      <c r="CA29" s="85">
        <f t="shared" si="29"/>
        <v>10.255549909976107</v>
      </c>
      <c r="CB29" s="72">
        <f>SUM($CA$7:CA29)</f>
        <v>123.66577630056706</v>
      </c>
      <c r="CC29" s="64">
        <f>(CE29)/((1000)*(1/(PI()*1.5^2))*(1/'Salt Topping history'!$D$17)*(1/2.20462)*(BU29))</f>
        <v>19.77542752018082</v>
      </c>
      <c r="CD29" s="86">
        <f t="shared" si="22"/>
        <v>6.5713191983427172E-3</v>
      </c>
      <c r="CE29" s="86">
        <f t="shared" si="23"/>
        <v>13.54348886778434</v>
      </c>
      <c r="CF29" s="72">
        <f>SUM($CE$7:CE29)</f>
        <v>204.30989634970837</v>
      </c>
    </row>
    <row r="30" spans="2:84">
      <c r="B30" s="27">
        <v>41997</v>
      </c>
      <c r="C30" s="17">
        <f>'Accumulated Feed'!B27</f>
        <v>6.1971182019134128</v>
      </c>
      <c r="D30" s="17">
        <f>SUM($C$7:C30)</f>
        <v>150.24658068339767</v>
      </c>
      <c r="E30" s="9">
        <v>20</v>
      </c>
      <c r="F30" s="3">
        <f t="shared" si="0"/>
        <v>5.922125806370957</v>
      </c>
      <c r="G30" s="72">
        <f>SUM($F$7:F30)</f>
        <v>143.57950321319007</v>
      </c>
      <c r="H30" s="65">
        <f t="shared" si="1"/>
        <v>20</v>
      </c>
      <c r="I30" s="3">
        <f t="shared" si="2"/>
        <v>5.922125806370957</v>
      </c>
      <c r="J30" s="72">
        <f>SUM($I$7:I30)</f>
        <v>143.57950321319007</v>
      </c>
      <c r="K30" s="64">
        <f>(M30)/((1000)*(1/(PI()*1.5^2))*(1/'Salt Topping history'!$C$8)*(1/2.20462)*(C30))</f>
        <v>29.865393699182757</v>
      </c>
      <c r="L30" s="3">
        <f t="shared" si="3"/>
        <v>3.1810542939453021E-3</v>
      </c>
      <c r="M30" s="85">
        <f t="shared" si="24"/>
        <v>8.8433309371679396</v>
      </c>
      <c r="N30" s="72">
        <f>SUM($M$7:M30)</f>
        <v>214.40291952974982</v>
      </c>
      <c r="P30" s="27">
        <f>'Accumulated Feed'!C27</f>
        <v>42302</v>
      </c>
      <c r="Q30" s="17">
        <f>'Accumulated Feed'!D27</f>
        <v>5.0639271561299122</v>
      </c>
      <c r="R30" s="17">
        <f>SUM($Q$7:Q30)</f>
        <v>131.22983933178008</v>
      </c>
      <c r="S30" s="9">
        <v>20</v>
      </c>
      <c r="T30" s="3">
        <f t="shared" si="4"/>
        <v>4.8392192493020749</v>
      </c>
      <c r="U30" s="72">
        <f>SUM($T$7:T30)</f>
        <v>125.40661526073436</v>
      </c>
      <c r="V30" s="65">
        <f t="shared" si="5"/>
        <v>20</v>
      </c>
      <c r="W30" s="3">
        <f t="shared" si="25"/>
        <v>4.8392192493020749</v>
      </c>
      <c r="X30" s="72">
        <f>SUM($W$7:W30)</f>
        <v>120.0947331003016</v>
      </c>
      <c r="Y30" s="64">
        <f>(AA30)/((1000)*(1/(PI()*1.5^2))*(1/'Salt Topping history'!$D$8)*(1/2.20462)*(Q30))</f>
        <v>16.179723860943255</v>
      </c>
      <c r="Z30" s="85">
        <f t="shared" si="7"/>
        <v>3.8932992271683087E-3</v>
      </c>
      <c r="AA30" s="85">
        <f t="shared" si="8"/>
        <v>4.6330260803302874</v>
      </c>
      <c r="AB30" s="72">
        <f>SUM($AA$7:AA30)</f>
        <v>120.06319391970588</v>
      </c>
      <c r="AD30" s="27">
        <f>'Accumulated Feed'!E27</f>
        <v>42485</v>
      </c>
      <c r="AE30" s="17">
        <f>'Accumulated Feed'!F27</f>
        <v>6.2976178109329544</v>
      </c>
      <c r="AF30" s="17">
        <f>SUM($AE$7:AE30)</f>
        <v>34.872013523338858</v>
      </c>
      <c r="AG30" s="81">
        <v>20</v>
      </c>
      <c r="AH30" s="85">
        <f t="shared" si="9"/>
        <v>6.0181658218609089</v>
      </c>
      <c r="AI30" s="72">
        <f>SUM($AH$7:AH30)</f>
        <v>33.324594509576791</v>
      </c>
      <c r="AJ30" s="111">
        <v>20</v>
      </c>
      <c r="AK30" s="85">
        <f t="shared" si="26"/>
        <v>6.0181658218609089</v>
      </c>
      <c r="AL30" s="72">
        <f>SUM($AK$7:AK30)</f>
        <v>28.750669001222764</v>
      </c>
      <c r="AM30" s="64">
        <f>(AO30)/((1000)*(1/(PI()*1.5^2))*(1/'Salt Topping history'!$E$8)*(1/2.20462)*(AE30))</f>
        <v>34.697534789189753</v>
      </c>
      <c r="AN30" s="86">
        <f t="shared" si="11"/>
        <v>5.8453061434567575E-3</v>
      </c>
      <c r="AO30" s="86">
        <f t="shared" si="12"/>
        <v>11.369120449023393</v>
      </c>
      <c r="AP30" s="72">
        <f>SUM($AO$7:AO30)</f>
        <v>62.954617753800832</v>
      </c>
      <c r="AR30" s="27">
        <f>'Accumulated Feed'!G27</f>
        <v>42645</v>
      </c>
      <c r="AS30" s="17">
        <f>'Accumulated Feed'!H27</f>
        <v>9.7128710506881486</v>
      </c>
      <c r="AT30" s="17">
        <f>SUM($AS$7:AS30)</f>
        <v>193.09703998328632</v>
      </c>
      <c r="AU30" s="81">
        <v>20</v>
      </c>
      <c r="AV30" s="85">
        <f t="shared" si="13"/>
        <v>9.2818698028825146</v>
      </c>
      <c r="AW30" s="72">
        <f>SUM($AV$7:AV30)</f>
        <v>184.5285060507295</v>
      </c>
      <c r="AX30" s="111">
        <v>20</v>
      </c>
      <c r="AY30" s="85">
        <f t="shared" si="27"/>
        <v>9.2818698028825146</v>
      </c>
      <c r="AZ30" s="72">
        <f>SUM($AY$7:AY30)</f>
        <v>152.61997850849636</v>
      </c>
      <c r="BA30" s="64">
        <f>(BC30)/((1000)*(1/(PI()*1.5^2))*(1/'Salt Topping history'!$F$8)*(1/2.20462)*(AS30))</f>
        <v>34.510538536876595</v>
      </c>
      <c r="BB30" s="86">
        <f t="shared" si="14"/>
        <v>5.7210052315360832E-3</v>
      </c>
      <c r="BC30" s="86">
        <f t="shared" si="15"/>
        <v>13.999299801568796</v>
      </c>
      <c r="BD30" s="72">
        <f>SUM($BC$7:BC30)</f>
        <v>278.31352227516919</v>
      </c>
      <c r="BF30" s="27">
        <f>'Accumulated Feed'!I27</f>
        <v>42878</v>
      </c>
      <c r="BG30" s="17">
        <f>'Accumulated Feed'!J27</f>
        <v>0.86534869757185728</v>
      </c>
      <c r="BH30" s="17">
        <f>SUM($BG$7:BG30)</f>
        <v>0.86534869757185728</v>
      </c>
      <c r="BI30" s="81">
        <v>20</v>
      </c>
      <c r="BJ30" s="85">
        <f t="shared" si="16"/>
        <v>0.82694950885679397</v>
      </c>
      <c r="BK30" s="72">
        <f>SUM($BJ$7:BJ30)</f>
        <v>0.82694950885679397</v>
      </c>
      <c r="BL30" s="111">
        <v>2.1268647008020021</v>
      </c>
      <c r="BM30" s="85">
        <f t="shared" si="28"/>
        <v>8.7940485986653355E-2</v>
      </c>
      <c r="BN30" s="72">
        <f>SUM($BM$7:BM30)</f>
        <v>8.7940485986653355E-2</v>
      </c>
      <c r="BO30" s="64">
        <f>(BQ30)/((1000)*(1/(PI()*1.5^2))*(1/'Salt Topping history'!$C$17)*(1/2.20462)*(BG30))</f>
        <v>29.331809796213747</v>
      </c>
      <c r="BP30" s="86">
        <f t="shared" si="18"/>
        <v>9.7460696477567421E-4</v>
      </c>
      <c r="BQ30" s="86">
        <f t="shared" si="19"/>
        <v>1.2085126363218359</v>
      </c>
      <c r="BR30" s="72">
        <f>SUM($BQ$7:BQ30)</f>
        <v>1.2085126363218359</v>
      </c>
      <c r="BT30" s="27">
        <f>'Accumulated Feed'!K27</f>
        <v>43029</v>
      </c>
      <c r="BU30" s="17">
        <f>'Accumulated Feed'!L27</f>
        <v>10.842433020233821</v>
      </c>
      <c r="BV30" s="17">
        <f>SUM($BU$7:BU30)</f>
        <v>172.73613409266204</v>
      </c>
      <c r="BW30" s="81">
        <v>20</v>
      </c>
      <c r="BX30" s="85">
        <f t="shared" si="20"/>
        <v>10.361308321204824</v>
      </c>
      <c r="BY30" s="72">
        <f>SUM($BX$7:BX30)</f>
        <v>165.07109983589774</v>
      </c>
      <c r="BZ30" s="111">
        <v>20</v>
      </c>
      <c r="CA30" s="85">
        <f t="shared" si="29"/>
        <v>10.361308321204824</v>
      </c>
      <c r="CB30" s="72">
        <f>SUM($CA$7:CA30)</f>
        <v>134.02708462177188</v>
      </c>
      <c r="CC30" s="64">
        <f>(CE30)/((1000)*(1/(PI()*1.5^2))*(1/'Salt Topping history'!$D$17)*(1/2.20462)*(BU30))</f>
        <v>19.77542752018082</v>
      </c>
      <c r="CD30" s="86">
        <f t="shared" si="22"/>
        <v>6.6390846798813959E-3</v>
      </c>
      <c r="CE30" s="86">
        <f t="shared" si="23"/>
        <v>13.683153525235557</v>
      </c>
      <c r="CF30" s="72">
        <f>SUM($CE$7:CE30)</f>
        <v>217.99304987494392</v>
      </c>
    </row>
    <row r="31" spans="2:84">
      <c r="B31" s="27">
        <v>41998</v>
      </c>
      <c r="C31" s="17">
        <f>'Accumulated Feed'!B28</f>
        <v>5.6353657498980008</v>
      </c>
      <c r="D31" s="17">
        <f>SUM($C$7:C31)</f>
        <v>155.88194643329567</v>
      </c>
      <c r="E31" s="9">
        <v>20</v>
      </c>
      <c r="F31" s="3">
        <f t="shared" si="0"/>
        <v>5.3853006911350612</v>
      </c>
      <c r="G31" s="72">
        <f>SUM($F$7:F31)</f>
        <v>148.96480390432512</v>
      </c>
      <c r="H31" s="65">
        <f t="shared" si="1"/>
        <v>20</v>
      </c>
      <c r="I31" s="3">
        <f t="shared" si="2"/>
        <v>5.3853006911350612</v>
      </c>
      <c r="J31" s="72">
        <f>SUM($I$7:I31)</f>
        <v>148.96480390432512</v>
      </c>
      <c r="K31" s="64">
        <f>(M31)/((1000)*(1/(PI()*1.5^2))*(1/'Salt Topping history'!$C$8)*(1/2.20462)*(C31))</f>
        <v>29.865393699182757</v>
      </c>
      <c r="L31" s="3">
        <f t="shared" si="3"/>
        <v>2.892700095849454E-3</v>
      </c>
      <c r="M31" s="85">
        <f t="shared" si="24"/>
        <v>8.0417062664614818</v>
      </c>
      <c r="N31" s="72">
        <f>SUM($M$7:M31)</f>
        <v>222.44462579621131</v>
      </c>
      <c r="P31" s="27">
        <f>'Accumulated Feed'!C28</f>
        <v>42303</v>
      </c>
      <c r="Q31" s="17">
        <f>'Accumulated Feed'!D28</f>
        <v>5.1019567649732371</v>
      </c>
      <c r="R31" s="17">
        <f>SUM($Q$7:Q31)</f>
        <v>136.33179609675332</v>
      </c>
      <c r="S31" s="9">
        <v>20</v>
      </c>
      <c r="T31" s="3">
        <f t="shared" si="4"/>
        <v>4.8755613232466564</v>
      </c>
      <c r="U31" s="72">
        <f>SUM($T$7:T31)</f>
        <v>130.282176583981</v>
      </c>
      <c r="V31" s="65">
        <f t="shared" si="5"/>
        <v>20</v>
      </c>
      <c r="W31" s="3">
        <f t="shared" si="25"/>
        <v>4.8755613232466564</v>
      </c>
      <c r="X31" s="72">
        <f>SUM($W$7:W31)</f>
        <v>124.97029442354825</v>
      </c>
      <c r="Y31" s="64">
        <f>(AA31)/((1000)*(1/(PI()*1.5^2))*(1/'Salt Topping history'!$D$8)*(1/2.20462)*(Q31))</f>
        <v>16.179723860943255</v>
      </c>
      <c r="Z31" s="85">
        <f t="shared" si="7"/>
        <v>3.9225375321743361E-3</v>
      </c>
      <c r="AA31" s="85">
        <f t="shared" si="8"/>
        <v>4.6678196632874602</v>
      </c>
      <c r="AB31" s="72">
        <f>SUM($AA$7:AA31)</f>
        <v>124.73101358299334</v>
      </c>
      <c r="AD31" s="27">
        <f>'Accumulated Feed'!E28</f>
        <v>42486</v>
      </c>
      <c r="AE31" s="17">
        <f>'Accumulated Feed'!F28</f>
        <v>6.3122069386988855</v>
      </c>
      <c r="AF31" s="17">
        <f>SUM($AE$7:AE31)</f>
        <v>41.184220462037743</v>
      </c>
      <c r="AG31" s="81">
        <v>20</v>
      </c>
      <c r="AH31" s="85">
        <f t="shared" si="9"/>
        <v>6.0321075682049408</v>
      </c>
      <c r="AI31" s="72">
        <f>SUM($AH$7:AH31)</f>
        <v>39.356702077781733</v>
      </c>
      <c r="AJ31" s="111">
        <v>4.1060617345321644</v>
      </c>
      <c r="AK31" s="85">
        <f t="shared" si="26"/>
        <v>1.2384103032194089</v>
      </c>
      <c r="AL31" s="72">
        <f>SUM($AK$7:AK31)</f>
        <v>29.989079304442175</v>
      </c>
      <c r="AM31" s="64">
        <f>(AO31)/((1000)*(1/(PI()*1.5^2))*(1/'Salt Topping history'!$E$8)*(1/2.20462)*(AE31))</f>
        <v>34.697534789189753</v>
      </c>
      <c r="AN31" s="86">
        <f t="shared" si="11"/>
        <v>5.8588474412487298E-3</v>
      </c>
      <c r="AO31" s="86">
        <f t="shared" si="12"/>
        <v>11.39545827322878</v>
      </c>
      <c r="AP31" s="72">
        <f>SUM($AO$7:AO31)</f>
        <v>74.350076027029615</v>
      </c>
      <c r="AR31" s="27">
        <f>'Accumulated Feed'!G28</f>
        <v>42646</v>
      </c>
      <c r="AS31" s="17">
        <f>'Accumulated Feed'!H28</f>
        <v>9.8253688219592412</v>
      </c>
      <c r="AT31" s="17">
        <f>SUM($AS$7:AS31)</f>
        <v>202.92240880524557</v>
      </c>
      <c r="AU31" s="81">
        <v>20</v>
      </c>
      <c r="AV31" s="85">
        <f t="shared" si="13"/>
        <v>9.389375571321473</v>
      </c>
      <c r="AW31" s="72">
        <f>SUM($AV$7:AV31)</f>
        <v>193.91788162205097</v>
      </c>
      <c r="AX31" s="111">
        <v>20</v>
      </c>
      <c r="AY31" s="85">
        <f t="shared" si="27"/>
        <v>9.389375571321473</v>
      </c>
      <c r="AZ31" s="72">
        <f>SUM($AY$7:AY31)</f>
        <v>162.00935407981783</v>
      </c>
      <c r="BA31" s="64">
        <f>(BC31)/((1000)*(1/(PI()*1.5^2))*(1/'Salt Topping history'!$F$8)*(1/2.20462)*(AS31))</f>
        <v>34.510538536876602</v>
      </c>
      <c r="BB31" s="86">
        <f t="shared" si="14"/>
        <v>5.7872678571407416E-3</v>
      </c>
      <c r="BC31" s="86">
        <f t="shared" si="15"/>
        <v>14.161444446423396</v>
      </c>
      <c r="BD31" s="72">
        <f>SUM($BC$7:BC31)</f>
        <v>292.47496672159258</v>
      </c>
      <c r="BF31" s="27">
        <f>'Accumulated Feed'!I28</f>
        <v>42879</v>
      </c>
      <c r="BG31" s="17">
        <f>'Accumulated Feed'!J28</f>
        <v>4.5581067136517719</v>
      </c>
      <c r="BH31" s="17">
        <f>SUM($BG$7:BG31)</f>
        <v>5.4234554112236291</v>
      </c>
      <c r="BI31" s="81">
        <v>20</v>
      </c>
      <c r="BJ31" s="85">
        <f t="shared" si="16"/>
        <v>4.3558442033226585</v>
      </c>
      <c r="BK31" s="72">
        <f>SUM($BJ$7:BJ31)</f>
        <v>5.1827937121794525</v>
      </c>
      <c r="BL31" s="111">
        <v>20</v>
      </c>
      <c r="BM31" s="85">
        <f t="shared" si="28"/>
        <v>4.3558442033226585</v>
      </c>
      <c r="BN31" s="72">
        <f>SUM($BM$7:BM31)</f>
        <v>4.4437846893093118</v>
      </c>
      <c r="BO31" s="64">
        <f>(BQ31)/((1000)*(1/(PI()*1.5^2))*(1/'Salt Topping history'!$C$17)*(1/2.20462)*(BG31))</f>
        <v>29.331809796213747</v>
      </c>
      <c r="BP31" s="86">
        <f t="shared" si="18"/>
        <v>5.133609794272429E-3</v>
      </c>
      <c r="BQ31" s="86">
        <f t="shared" si="19"/>
        <v>6.3656761448978116</v>
      </c>
      <c r="BR31" s="72">
        <f>SUM($BQ$7:BQ31)</f>
        <v>7.5741887812196476</v>
      </c>
      <c r="BT31" s="27">
        <f>'Accumulated Feed'!K28</f>
        <v>43030</v>
      </c>
      <c r="BU31" s="17">
        <f>'Accumulated Feed'!L28</f>
        <v>9.9048775403103804</v>
      </c>
      <c r="BV31" s="17">
        <f>SUM($BU$7:BU31)</f>
        <v>182.64101163297244</v>
      </c>
      <c r="BW31" s="81">
        <v>20</v>
      </c>
      <c r="BX31" s="85">
        <f t="shared" si="20"/>
        <v>9.4653561509130277</v>
      </c>
      <c r="BY31" s="72">
        <f>SUM($BX$7:BX31)</f>
        <v>174.53645598681078</v>
      </c>
      <c r="BZ31" s="111">
        <v>20</v>
      </c>
      <c r="CA31" s="85">
        <f t="shared" si="29"/>
        <v>9.4653561509130277</v>
      </c>
      <c r="CB31" s="72">
        <f>SUM($CA$7:CA31)</f>
        <v>143.49244077268492</v>
      </c>
      <c r="CC31" s="64">
        <f>(CE31)/((1000)*(1/(PI()*1.5^2))*(1/'Salt Topping history'!$D$17)*(1/2.20462)*(BU31))</f>
        <v>19.77542752018082</v>
      </c>
      <c r="CD31" s="86">
        <f t="shared" si="22"/>
        <v>6.064996722715087E-3</v>
      </c>
      <c r="CE31" s="86">
        <f t="shared" si="23"/>
        <v>12.499958245515794</v>
      </c>
      <c r="CF31" s="72">
        <f>SUM($CE$7:CE31)</f>
        <v>230.49300812045971</v>
      </c>
    </row>
    <row r="32" spans="2:84">
      <c r="B32" s="27">
        <v>41999</v>
      </c>
      <c r="C32" s="17">
        <f>'Accumulated Feed'!B29</f>
        <v>5.6525952957868517</v>
      </c>
      <c r="D32" s="17">
        <f>SUM($C$7:C32)</f>
        <v>161.53454172908252</v>
      </c>
      <c r="E32" s="9">
        <v>20</v>
      </c>
      <c r="F32" s="3">
        <f t="shared" si="0"/>
        <v>5.4017656890608592</v>
      </c>
      <c r="G32" s="72">
        <f>SUM($F$7:F32)</f>
        <v>154.36656959338598</v>
      </c>
      <c r="H32" s="65">
        <f t="shared" si="1"/>
        <v>20</v>
      </c>
      <c r="I32" s="3">
        <f t="shared" si="2"/>
        <v>5.4017656890608592</v>
      </c>
      <c r="J32" s="72">
        <f>SUM($I$7:I32)</f>
        <v>154.36656959338598</v>
      </c>
      <c r="K32" s="64">
        <f>(M32)/((1000)*(1/(PI()*1.5^2))*(1/'Salt Topping history'!$C$8)*(1/2.20462)*(C32))</f>
        <v>29.865393699182757</v>
      </c>
      <c r="L32" s="3">
        <f t="shared" si="3"/>
        <v>2.901544226160787E-3</v>
      </c>
      <c r="M32" s="85">
        <f t="shared" si="24"/>
        <v>8.0662929487269874</v>
      </c>
      <c r="N32" s="72">
        <f>SUM($M$7:M32)</f>
        <v>230.51091874493829</v>
      </c>
      <c r="P32" s="27">
        <f>'Accumulated Feed'!C29</f>
        <v>42304</v>
      </c>
      <c r="Q32" s="17">
        <f>'Accumulated Feed'!D29</f>
        <v>5.0057843576926215</v>
      </c>
      <c r="R32" s="17">
        <f>SUM($Q$7:Q32)</f>
        <v>141.33758045444594</v>
      </c>
      <c r="S32" s="9">
        <v>20</v>
      </c>
      <c r="T32" s="3">
        <f t="shared" si="4"/>
        <v>4.7836564932175145</v>
      </c>
      <c r="U32" s="72">
        <f>SUM($T$7:T32)</f>
        <v>135.0658330771985</v>
      </c>
      <c r="V32" s="65">
        <f t="shared" si="5"/>
        <v>20</v>
      </c>
      <c r="W32" s="3">
        <f t="shared" si="25"/>
        <v>4.7836564932175145</v>
      </c>
      <c r="X32" s="72">
        <f>SUM($W$7:W32)</f>
        <v>129.75395091676577</v>
      </c>
      <c r="Y32" s="64">
        <f>(AA32)/((1000)*(1/(PI()*1.5^2))*(1/'Salt Topping history'!$D$8)*(1/2.20462)*(Q32))</f>
        <v>16.179723860943255</v>
      </c>
      <c r="Z32" s="85">
        <f t="shared" si="7"/>
        <v>3.8485972981630134E-3</v>
      </c>
      <c r="AA32" s="85">
        <f t="shared" si="8"/>
        <v>4.5798307848139856</v>
      </c>
      <c r="AB32" s="72">
        <f>SUM($AA$7:AA32)</f>
        <v>129.31084436780733</v>
      </c>
      <c r="AD32" s="27">
        <f>'Accumulated Feed'!E29</f>
        <v>42487</v>
      </c>
      <c r="AE32" s="17">
        <f>'Accumulated Feed'!F29</f>
        <v>5.1961979668655349</v>
      </c>
      <c r="AF32" s="17">
        <f>SUM($AE$7:AE32)</f>
        <v>46.380418428903276</v>
      </c>
      <c r="AG32" s="81">
        <v>20</v>
      </c>
      <c r="AH32" s="85">
        <f t="shared" si="9"/>
        <v>4.9656206436542396</v>
      </c>
      <c r="AI32" s="72">
        <f>SUM($AH$7:AH32)</f>
        <v>44.322322721435974</v>
      </c>
      <c r="AJ32" s="111">
        <v>20</v>
      </c>
      <c r="AK32" s="85">
        <f t="shared" si="26"/>
        <v>4.9656206436542396</v>
      </c>
      <c r="AL32" s="72">
        <f>SUM($AK$7:AK32)</f>
        <v>34.954699948096412</v>
      </c>
      <c r="AM32" s="64">
        <f>(AO32)/((1000)*(1/(PI()*1.5^2))*(1/'Salt Topping history'!$E$8)*(1/2.20462)*(AE32))</f>
        <v>34.69753478918976</v>
      </c>
      <c r="AN32" s="86">
        <f t="shared" si="11"/>
        <v>4.82299320317709E-3</v>
      </c>
      <c r="AO32" s="86">
        <f t="shared" si="12"/>
        <v>9.3807217801794405</v>
      </c>
      <c r="AP32" s="72">
        <f>SUM($AO$7:AO32)</f>
        <v>83.730797807209058</v>
      </c>
      <c r="AR32" s="27">
        <f>'Accumulated Feed'!G29</f>
        <v>42647</v>
      </c>
      <c r="AS32" s="17">
        <f>'Accumulated Feed'!H29</f>
        <v>9.9542797327876791</v>
      </c>
      <c r="AT32" s="17">
        <f>SUM($AS$7:AS32)</f>
        <v>212.87668853803325</v>
      </c>
      <c r="AU32" s="81">
        <v>20</v>
      </c>
      <c r="AV32" s="85">
        <f t="shared" si="13"/>
        <v>9.5125661587632564</v>
      </c>
      <c r="AW32" s="72">
        <f>SUM($AV$7:AV32)</f>
        <v>203.43044778081423</v>
      </c>
      <c r="AX32" s="111">
        <v>17.366340689598999</v>
      </c>
      <c r="AY32" s="85">
        <f t="shared" si="27"/>
        <v>8.2599232372716376</v>
      </c>
      <c r="AZ32" s="72">
        <f>SUM($AY$7:AY32)</f>
        <v>170.26927731708946</v>
      </c>
      <c r="BA32" s="64">
        <f>(BC32)/((1000)*(1/(PI()*1.5^2))*(1/'Salt Topping history'!$F$8)*(1/2.20462)*(AS32))</f>
        <v>34.510538536876595</v>
      </c>
      <c r="BB32" s="86">
        <f t="shared" si="14"/>
        <v>5.8631980317927898E-3</v>
      </c>
      <c r="BC32" s="86">
        <f t="shared" si="15"/>
        <v>14.347245583796957</v>
      </c>
      <c r="BD32" s="72">
        <f>SUM($BC$7:BC32)</f>
        <v>306.82221230538954</v>
      </c>
      <c r="BF32" s="27">
        <f>'Accumulated Feed'!I29</f>
        <v>42880</v>
      </c>
      <c r="BG32" s="17">
        <f>'Accumulated Feed'!J29</f>
        <v>4.8355440888241272</v>
      </c>
      <c r="BH32" s="17">
        <f>SUM($BG$7:BG32)</f>
        <v>10.258999500047757</v>
      </c>
      <c r="BI32" s="81">
        <v>20</v>
      </c>
      <c r="BJ32" s="85">
        <f t="shared" si="16"/>
        <v>4.6209705064893036</v>
      </c>
      <c r="BK32" s="72">
        <f>SUM($BJ$7:BJ32)</f>
        <v>9.803764218668757</v>
      </c>
      <c r="BL32" s="111">
        <v>2.0066701794653321</v>
      </c>
      <c r="BM32" s="85">
        <f t="shared" si="28"/>
        <v>0.46363818577804483</v>
      </c>
      <c r="BN32" s="72">
        <f>SUM($BM$7:BM32)</f>
        <v>4.9074228750873568</v>
      </c>
      <c r="BO32" s="64">
        <f>(BQ32)/((1000)*(1/(PI()*1.5^2))*(1/'Salt Topping history'!$C$17)*(1/2.20462)*(BG32))</f>
        <v>29.331809796213747</v>
      </c>
      <c r="BP32" s="86">
        <f t="shared" si="18"/>
        <v>5.4460762010409055E-3</v>
      </c>
      <c r="BQ32" s="86">
        <f t="shared" si="19"/>
        <v>6.7531344892907228</v>
      </c>
      <c r="BR32" s="72">
        <f>SUM($BQ$7:BQ32)</f>
        <v>14.327323270510369</v>
      </c>
      <c r="BT32" s="27">
        <f>'Accumulated Feed'!K29</f>
        <v>43031</v>
      </c>
      <c r="BU32" s="17">
        <f>'Accumulated Feed'!L29</f>
        <v>10.492077482961584</v>
      </c>
      <c r="BV32" s="17">
        <f>SUM($BU$7:BU32)</f>
        <v>193.13308911593401</v>
      </c>
      <c r="BW32" s="81">
        <v>20</v>
      </c>
      <c r="BX32" s="85">
        <f t="shared" si="20"/>
        <v>10.026499543788853</v>
      </c>
      <c r="BY32" s="72">
        <f>SUM($BX$7:BX32)</f>
        <v>184.56295553059962</v>
      </c>
      <c r="BZ32" s="111">
        <v>20</v>
      </c>
      <c r="CA32" s="85">
        <f t="shared" si="29"/>
        <v>10.026499543788853</v>
      </c>
      <c r="CB32" s="72">
        <f>SUM($CA$7:CA32)</f>
        <v>153.51894031647376</v>
      </c>
      <c r="CC32" s="64">
        <f>(CE32)/((1000)*(1/(PI()*1.5^2))*(1/'Salt Topping history'!$D$17)*(1/2.20462)*(BU32))</f>
        <v>19.77542752018082</v>
      </c>
      <c r="CD32" s="86">
        <f t="shared" si="22"/>
        <v>6.4245534878809522E-3</v>
      </c>
      <c r="CE32" s="86">
        <f t="shared" si="23"/>
        <v>13.241004738522642</v>
      </c>
      <c r="CF32" s="72">
        <f>SUM($CE$7:CE32)</f>
        <v>243.73401285898234</v>
      </c>
    </row>
    <row r="33" spans="2:84">
      <c r="B33" s="27">
        <v>42000</v>
      </c>
      <c r="C33" s="17">
        <f>'Accumulated Feed'!B30</f>
        <v>6.4740103078975739</v>
      </c>
      <c r="D33" s="17">
        <f>SUM($C$7:C33)</f>
        <v>168.00855203698009</v>
      </c>
      <c r="E33" s="9">
        <v>20</v>
      </c>
      <c r="F33" s="3">
        <f t="shared" si="0"/>
        <v>6.1867310362539216</v>
      </c>
      <c r="G33" s="72">
        <f>SUM($F$7:F33)</f>
        <v>160.55330062963989</v>
      </c>
      <c r="H33" s="65">
        <f t="shared" si="1"/>
        <v>20</v>
      </c>
      <c r="I33" s="3">
        <f t="shared" si="2"/>
        <v>6.1867310362539216</v>
      </c>
      <c r="J33" s="72">
        <f>SUM($I$7:I33)</f>
        <v>160.55330062963989</v>
      </c>
      <c r="K33" s="64">
        <f>(M33)/((1000)*(1/(PI()*1.5^2))*(1/'Salt Topping history'!$C$8)*(1/2.20462)*(C33))</f>
        <v>29.865393699182761</v>
      </c>
      <c r="L33" s="3">
        <f t="shared" si="3"/>
        <v>3.3231862969186387E-3</v>
      </c>
      <c r="M33" s="85">
        <f t="shared" si="24"/>
        <v>9.2384579054338154</v>
      </c>
      <c r="N33" s="72">
        <f>SUM($M$7:M33)</f>
        <v>239.74937665037211</v>
      </c>
      <c r="P33" s="27">
        <f>'Accumulated Feed'!C30</f>
        <v>42305</v>
      </c>
      <c r="Q33" s="17">
        <f>'Accumulated Feed'!D30</f>
        <v>5.3995878240370487</v>
      </c>
      <c r="R33" s="17">
        <f>SUM($Q$7:Q33)</f>
        <v>146.73716827848298</v>
      </c>
      <c r="S33" s="9">
        <v>20</v>
      </c>
      <c r="T33" s="3">
        <f t="shared" si="4"/>
        <v>5.1599852309776875</v>
      </c>
      <c r="U33" s="72">
        <f>SUM($T$7:T33)</f>
        <v>140.2258183081762</v>
      </c>
      <c r="V33" s="65">
        <f t="shared" si="5"/>
        <v>20</v>
      </c>
      <c r="W33" s="3">
        <f t="shared" si="25"/>
        <v>5.1599852309776875</v>
      </c>
      <c r="X33" s="72">
        <f>SUM($W$7:W33)</f>
        <v>134.91393614774347</v>
      </c>
      <c r="Y33" s="64">
        <f>(AA33)/((1000)*(1/(PI()*1.5^2))*(1/'Salt Topping history'!$D$8)*(1/2.20462)*(Q33))</f>
        <v>16.179723860943255</v>
      </c>
      <c r="Z33" s="85">
        <f t="shared" si="7"/>
        <v>4.1513652258807366E-3</v>
      </c>
      <c r="AA33" s="85">
        <f t="shared" si="8"/>
        <v>4.9401246187980767</v>
      </c>
      <c r="AB33" s="72">
        <f>SUM($AA$7:AA33)</f>
        <v>134.25096898660541</v>
      </c>
      <c r="AD33" s="27">
        <f>'Accumulated Feed'!E30</f>
        <v>42488</v>
      </c>
      <c r="AE33" s="17">
        <f>'Accumulated Feed'!F30</f>
        <v>5.4114529494642012</v>
      </c>
      <c r="AF33" s="17">
        <f>SUM($AE$7:AE33)</f>
        <v>51.791871378367475</v>
      </c>
      <c r="AG33" s="81">
        <v>20</v>
      </c>
      <c r="AH33" s="85">
        <f t="shared" si="9"/>
        <v>5.1713238505099515</v>
      </c>
      <c r="AI33" s="72">
        <f>SUM($AH$7:AH33)</f>
        <v>49.493646571945924</v>
      </c>
      <c r="AJ33" s="111">
        <v>4.5954238952005007</v>
      </c>
      <c r="AK33" s="85">
        <f t="shared" si="26"/>
        <v>1.1882212596226847</v>
      </c>
      <c r="AL33" s="72">
        <f>SUM($AK$7:AK33)</f>
        <v>36.142921207719098</v>
      </c>
      <c r="AM33" s="64">
        <f>(AO33)/((1000)*(1/(PI()*1.5^2))*(1/'Salt Topping history'!$E$8)*(1/2.20462)*(AE33))</f>
        <v>34.69753478918976</v>
      </c>
      <c r="AN33" s="86">
        <f t="shared" si="11"/>
        <v>5.0227880001889559E-3</v>
      </c>
      <c r="AO33" s="86">
        <f t="shared" si="12"/>
        <v>9.7693226603675196</v>
      </c>
      <c r="AP33" s="72">
        <f>SUM($AO$7:AO33)</f>
        <v>93.500120467576579</v>
      </c>
      <c r="AR33" s="27">
        <f>'Accumulated Feed'!G30</f>
        <v>42648</v>
      </c>
      <c r="AS33" s="17">
        <f>'Accumulated Feed'!H30</f>
        <v>10.146627621698556</v>
      </c>
      <c r="AT33" s="17">
        <f>SUM($AS$7:AS33)</f>
        <v>223.02331615973179</v>
      </c>
      <c r="AU33" s="81">
        <v>20</v>
      </c>
      <c r="AV33" s="85">
        <f t="shared" si="13"/>
        <v>9.6963787567492616</v>
      </c>
      <c r="AW33" s="72">
        <f>SUM($AV$7:AV33)</f>
        <v>213.12682653756349</v>
      </c>
      <c r="AX33" s="111">
        <v>8.7283862999999986</v>
      </c>
      <c r="AY33" s="85">
        <f t="shared" si="27"/>
        <v>4.2316869750010637</v>
      </c>
      <c r="AZ33" s="72">
        <f>SUM($AY$7:AY33)</f>
        <v>174.50096429209052</v>
      </c>
      <c r="BA33" s="64">
        <f>(BC33)/((1000)*(1/(PI()*1.5^2))*(1/'Salt Topping history'!$F$8)*(1/2.20462)*(AS33))</f>
        <v>34.510538536876595</v>
      </c>
      <c r="BB33" s="86">
        <f t="shared" si="14"/>
        <v>5.976493397600831E-3</v>
      </c>
      <c r="BC33" s="86">
        <f t="shared" si="15"/>
        <v>14.624479343929233</v>
      </c>
      <c r="BD33" s="72">
        <f>SUM($BC$7:BC33)</f>
        <v>321.44669164931878</v>
      </c>
      <c r="BF33" s="27">
        <f>'Accumulated Feed'!I30</f>
        <v>42881</v>
      </c>
      <c r="BG33" s="17">
        <f>'Accumulated Feed'!J30</f>
        <v>4.9874272659398304</v>
      </c>
      <c r="BH33" s="17">
        <f>SUM($BG$7:BG33)</f>
        <v>15.246426765987588</v>
      </c>
      <c r="BI33" s="81">
        <v>20</v>
      </c>
      <c r="BJ33" s="85">
        <f t="shared" si="16"/>
        <v>4.7661139834158517</v>
      </c>
      <c r="BK33" s="72">
        <f>SUM($BJ$7:BJ33)</f>
        <v>14.56987820208461</v>
      </c>
      <c r="BL33" s="111">
        <v>20</v>
      </c>
      <c r="BM33" s="85">
        <f t="shared" si="28"/>
        <v>4.7661139834158517</v>
      </c>
      <c r="BN33" s="72">
        <f>SUM($BM$7:BM33)</f>
        <v>9.6735368585032084</v>
      </c>
      <c r="BO33" s="64">
        <f>(BQ33)/((1000)*(1/(PI()*1.5^2))*(1/'Salt Topping history'!$C$17)*(1/2.20462)*(BG33))</f>
        <v>29.331809796213751</v>
      </c>
      <c r="BP33" s="86">
        <f t="shared" si="18"/>
        <v>5.6171360323719974E-3</v>
      </c>
      <c r="BQ33" s="86">
        <f t="shared" si="19"/>
        <v>6.9652486801412765</v>
      </c>
      <c r="BR33" s="72">
        <f>SUM($BQ$7:BQ33)</f>
        <v>21.292571950651645</v>
      </c>
      <c r="BT33" s="27">
        <f>'Accumulated Feed'!K30</f>
        <v>43032</v>
      </c>
      <c r="BU33" s="17">
        <f>'Accumulated Feed'!L30</f>
        <v>11.280101826889354</v>
      </c>
      <c r="BV33" s="17">
        <f>SUM($BU$7:BU33)</f>
        <v>204.41319094282338</v>
      </c>
      <c r="BW33" s="81">
        <v>20</v>
      </c>
      <c r="BX33" s="85">
        <f t="shared" si="20"/>
        <v>10.779555908242621</v>
      </c>
      <c r="BY33" s="72">
        <f>SUM($BX$7:BX33)</f>
        <v>195.34251143884225</v>
      </c>
      <c r="BZ33" s="111">
        <v>6.3800211902673336</v>
      </c>
      <c r="CA33" s="85">
        <f t="shared" si="29"/>
        <v>3.4386897558129683</v>
      </c>
      <c r="CB33" s="72">
        <f>SUM($CA$7:CA33)</f>
        <v>156.95763007228672</v>
      </c>
      <c r="CC33" s="64">
        <f>(CE33)/((1000)*(1/(PI()*1.5^2))*(1/'Salt Topping history'!$D$17)*(1/2.20462)*(BU33))</f>
        <v>19.775427520180823</v>
      </c>
      <c r="CD33" s="86">
        <f t="shared" si="22"/>
        <v>6.9070799041734115E-3</v>
      </c>
      <c r="CE33" s="86">
        <f t="shared" si="23"/>
        <v>14.235491682501401</v>
      </c>
      <c r="CF33" s="72">
        <f>SUM($CE$7:CE33)</f>
        <v>257.96950454148373</v>
      </c>
    </row>
    <row r="34" spans="2:84">
      <c r="B34" s="27">
        <v>42001</v>
      </c>
      <c r="C34" s="17">
        <f>'Accumulated Feed'!B31</f>
        <v>7.350539768035028</v>
      </c>
      <c r="D34" s="17">
        <f>SUM($C$7:C34)</f>
        <v>175.35909180501511</v>
      </c>
      <c r="E34" s="9">
        <v>20</v>
      </c>
      <c r="F34" s="3">
        <f t="shared" si="0"/>
        <v>7.0243651698616505</v>
      </c>
      <c r="G34" s="72">
        <f>SUM($F$7:F34)</f>
        <v>167.57766579950155</v>
      </c>
      <c r="H34" s="65">
        <f t="shared" si="1"/>
        <v>20</v>
      </c>
      <c r="I34" s="3">
        <f t="shared" si="2"/>
        <v>7.0243651698616505</v>
      </c>
      <c r="J34" s="72">
        <f>SUM($I$7:I34)</f>
        <v>167.57766579950155</v>
      </c>
      <c r="K34" s="64">
        <f>(M34)/((1000)*(1/(PI()*1.5^2))*(1/'Salt Topping history'!$C$8)*(1/2.20462)*(C34))</f>
        <v>29.865393699182761</v>
      </c>
      <c r="L34" s="3">
        <f t="shared" si="3"/>
        <v>3.77311926771124E-3</v>
      </c>
      <c r="M34" s="85">
        <f t="shared" si="24"/>
        <v>10.489271564237248</v>
      </c>
      <c r="N34" s="72">
        <f>SUM($M$7:M34)</f>
        <v>250.23864821460936</v>
      </c>
      <c r="P34" s="27">
        <f>'Accumulated Feed'!C31</f>
        <v>42306</v>
      </c>
      <c r="Q34" s="17">
        <f>'Accumulated Feed'!D31</f>
        <v>6.1283583648359041</v>
      </c>
      <c r="R34" s="17">
        <f>SUM($Q$7:Q34)</f>
        <v>152.8655266433189</v>
      </c>
      <c r="S34" s="9">
        <v>20</v>
      </c>
      <c r="T34" s="3">
        <f t="shared" si="4"/>
        <v>5.8564171346414353</v>
      </c>
      <c r="U34" s="72">
        <f>SUM($T$7:T34)</f>
        <v>146.08223544281765</v>
      </c>
      <c r="V34" s="65">
        <f t="shared" si="5"/>
        <v>20</v>
      </c>
      <c r="W34" s="3">
        <f t="shared" si="25"/>
        <v>5.8564171346414353</v>
      </c>
      <c r="X34" s="72">
        <f>SUM($W$7:W34)</f>
        <v>140.77035328238492</v>
      </c>
      <c r="Y34" s="64">
        <f>(AA34)/((1000)*(1/(PI()*1.5^2))*(1/'Salt Topping history'!$D$8)*(1/2.20462)*(Q34))</f>
        <v>16.179723860943255</v>
      </c>
      <c r="Z34" s="85">
        <f t="shared" si="7"/>
        <v>4.7116658968413411E-3</v>
      </c>
      <c r="AA34" s="85">
        <f t="shared" si="8"/>
        <v>5.606882417241196</v>
      </c>
      <c r="AB34" s="72">
        <f>SUM($AA$7:AA34)</f>
        <v>139.85785140384661</v>
      </c>
      <c r="AD34" s="27">
        <f>'Accumulated Feed'!E31</f>
        <v>42489</v>
      </c>
      <c r="AE34" s="17">
        <f>'Accumulated Feed'!F31</f>
        <v>7.0085681911640227</v>
      </c>
      <c r="AF34" s="17">
        <f>SUM($AE$7:AE34)</f>
        <v>58.800439569531498</v>
      </c>
      <c r="AG34" s="81">
        <v>20</v>
      </c>
      <c r="AH34" s="85">
        <f t="shared" si="9"/>
        <v>6.6975683209960186</v>
      </c>
      <c r="AI34" s="72">
        <f>SUM($AH$7:AH34)</f>
        <v>56.191214892941943</v>
      </c>
      <c r="AJ34" s="111">
        <v>20</v>
      </c>
      <c r="AK34" s="85">
        <f t="shared" si="26"/>
        <v>6.6975683209960186</v>
      </c>
      <c r="AL34" s="72">
        <f>SUM($AK$7:AK34)</f>
        <v>42.840489528715118</v>
      </c>
      <c r="AM34" s="64">
        <f>(AO34)/((1000)*(1/(PI()*1.5^2))*(1/'Salt Topping history'!$E$8)*(1/2.20462)*(AE34))</f>
        <v>34.69753478918976</v>
      </c>
      <c r="AN34" s="86">
        <f t="shared" si="11"/>
        <v>6.5051941757287473E-3</v>
      </c>
      <c r="AO34" s="86">
        <f t="shared" si="12"/>
        <v>12.652602671792414</v>
      </c>
      <c r="AP34" s="72">
        <f>SUM($AO$7:AO34)</f>
        <v>106.15272313936899</v>
      </c>
      <c r="AR34" s="27">
        <f>'Accumulated Feed'!G31</f>
        <v>42649</v>
      </c>
      <c r="AS34" s="17">
        <f>'Accumulated Feed'!H31</f>
        <v>9.9268406668087508</v>
      </c>
      <c r="AT34" s="17">
        <f>SUM($AS$7:AS34)</f>
        <v>232.95015682654054</v>
      </c>
      <c r="AU34" s="81">
        <v>20</v>
      </c>
      <c r="AV34" s="85">
        <f t="shared" si="13"/>
        <v>9.4863446804176661</v>
      </c>
      <c r="AW34" s="72">
        <f>SUM($AV$7:AV34)</f>
        <v>222.61317121798115</v>
      </c>
      <c r="AX34" s="111">
        <v>7.9677292814703362</v>
      </c>
      <c r="AY34" s="85">
        <f t="shared" si="27"/>
        <v>3.77923131421421</v>
      </c>
      <c r="AZ34" s="72">
        <f>SUM($AY$7:AY34)</f>
        <v>178.28019560630472</v>
      </c>
      <c r="BA34" s="64">
        <f>(BC34)/((1000)*(1/(PI()*1.5^2))*(1/'Salt Topping history'!$F$8)*(1/2.20462)*(AS34))</f>
        <v>34.510538536876602</v>
      </c>
      <c r="BB34" s="86">
        <f t="shared" si="14"/>
        <v>5.8470360711125038E-3</v>
      </c>
      <c r="BC34" s="86">
        <f t="shared" si="15"/>
        <v>14.307697266012298</v>
      </c>
      <c r="BD34" s="72">
        <f>SUM($BC$7:BC34)</f>
        <v>335.75438891533111</v>
      </c>
      <c r="BF34" s="27">
        <f>'Accumulated Feed'!I31</f>
        <v>42882</v>
      </c>
      <c r="BG34" s="17">
        <f>'Accumulated Feed'!J31</f>
        <v>6.4463935527657421</v>
      </c>
      <c r="BH34" s="17">
        <f>SUM($BG$7:BG34)</f>
        <v>21.692820318753331</v>
      </c>
      <c r="BI34" s="81">
        <v>20</v>
      </c>
      <c r="BJ34" s="85">
        <f t="shared" si="16"/>
        <v>6.160339753576122</v>
      </c>
      <c r="BK34" s="72">
        <f>SUM($BJ$7:BJ34)</f>
        <v>20.730217955660731</v>
      </c>
      <c r="BL34" s="111">
        <v>20</v>
      </c>
      <c r="BM34" s="85">
        <f t="shared" si="28"/>
        <v>6.160339753576122</v>
      </c>
      <c r="BN34" s="72">
        <f>SUM($BM$7:BM34)</f>
        <v>15.83387661207933</v>
      </c>
      <c r="BO34" s="64">
        <f>(BQ34)/((1000)*(1/(PI()*1.5^2))*(1/'Salt Topping history'!$C$17)*(1/2.20462)*(BG34))</f>
        <v>29.331809796213744</v>
      </c>
      <c r="BP34" s="86">
        <f t="shared" si="18"/>
        <v>7.2603102909145926E-3</v>
      </c>
      <c r="BQ34" s="86">
        <f t="shared" si="19"/>
        <v>9.0027847607340945</v>
      </c>
      <c r="BR34" s="72">
        <f>SUM($BQ$7:BQ34)</f>
        <v>30.29535671138574</v>
      </c>
      <c r="BT34" s="27">
        <f>'Accumulated Feed'!K31</f>
        <v>43033</v>
      </c>
      <c r="BU34" s="17">
        <f>'Accumulated Feed'!L31</f>
        <v>10.822987544905935</v>
      </c>
      <c r="BV34" s="17">
        <f>SUM($BU$7:BU34)</f>
        <v>215.23617848772932</v>
      </c>
      <c r="BW34" s="81">
        <v>20</v>
      </c>
      <c r="BX34" s="85">
        <f t="shared" si="20"/>
        <v>10.342725724019431</v>
      </c>
      <c r="BY34" s="72">
        <f>SUM($BX$7:BX34)</f>
        <v>205.68523716286168</v>
      </c>
      <c r="BZ34" s="111">
        <v>20</v>
      </c>
      <c r="CA34" s="85">
        <f t="shared" si="29"/>
        <v>10.342725724019431</v>
      </c>
      <c r="CB34" s="72">
        <f>SUM($CA$7:CA34)</f>
        <v>167.30035579630615</v>
      </c>
      <c r="CC34" s="64">
        <f>(CE34)/((1000)*(1/(PI()*1.5^2))*(1/'Salt Topping history'!$D$17)*(1/2.20462)*(BU34))</f>
        <v>19.775427520180816</v>
      </c>
      <c r="CD34" s="86">
        <f t="shared" si="22"/>
        <v>6.6271777437627716E-3</v>
      </c>
      <c r="CE34" s="86">
        <f t="shared" si="23"/>
        <v>13.658613329895072</v>
      </c>
      <c r="CF34" s="72">
        <f>SUM($CE$7:CE34)</f>
        <v>271.62811787137878</v>
      </c>
    </row>
    <row r="35" spans="2:84">
      <c r="B35" s="27">
        <v>42002</v>
      </c>
      <c r="C35" s="17">
        <f>'Accumulated Feed'!B32</f>
        <v>8.1158275472438088</v>
      </c>
      <c r="D35" s="17">
        <f>SUM($C$7:C35)</f>
        <v>183.47491935225892</v>
      </c>
      <c r="E35" s="9">
        <v>20</v>
      </c>
      <c r="F35" s="3">
        <f t="shared" si="0"/>
        <v>7.7556938873215353</v>
      </c>
      <c r="G35" s="72">
        <f>SUM($F$7:F35)</f>
        <v>175.33335968682309</v>
      </c>
      <c r="H35" s="65">
        <f t="shared" si="1"/>
        <v>20</v>
      </c>
      <c r="I35" s="3">
        <f t="shared" si="2"/>
        <v>7.7556938873215353</v>
      </c>
      <c r="J35" s="72">
        <f>SUM($I$7:I35)</f>
        <v>175.33335968682309</v>
      </c>
      <c r="K35" s="64">
        <f>(M35)/((1000)*(1/(PI()*1.5^2))*(1/'Salt Topping history'!$C$8)*(1/2.20462)*(C35))</f>
        <v>29.865393699182757</v>
      </c>
      <c r="L35" s="3">
        <f t="shared" si="3"/>
        <v>4.1659505639424959E-3</v>
      </c>
      <c r="M35" s="85">
        <f t="shared" si="24"/>
        <v>11.581342567760139</v>
      </c>
      <c r="N35" s="72">
        <f>SUM($M$7:M35)</f>
        <v>261.81999078236947</v>
      </c>
      <c r="P35" s="27">
        <f>'Accumulated Feed'!C32</f>
        <v>42307</v>
      </c>
      <c r="Q35" s="17">
        <f>'Accumulated Feed'!D32</f>
        <v>5.3732452069128236</v>
      </c>
      <c r="R35" s="17">
        <f>SUM($Q$7:Q35)</f>
        <v>158.23877185023173</v>
      </c>
      <c r="S35" s="9">
        <v>20</v>
      </c>
      <c r="T35" s="3">
        <f t="shared" si="4"/>
        <v>5.1348115474048042</v>
      </c>
      <c r="U35" s="72">
        <f>SUM($T$7:T35)</f>
        <v>151.21704699022246</v>
      </c>
      <c r="V35" s="67">
        <v>2.7221118192000002</v>
      </c>
      <c r="W35" s="3">
        <f t="shared" si="25"/>
        <v>0.698876560127763</v>
      </c>
      <c r="X35" s="72">
        <f>SUM($W$7:W35)</f>
        <v>141.46922984251268</v>
      </c>
      <c r="Y35" s="64">
        <f>(AA35)/((1000)*(1/(PI()*1.5^2))*(1/'Salt Topping history'!$D$8)*(1/2.20462)*(Q35))</f>
        <v>16.179723860943255</v>
      </c>
      <c r="Z35" s="85">
        <f t="shared" si="7"/>
        <v>4.1311122309759451E-3</v>
      </c>
      <c r="AA35" s="85">
        <f t="shared" si="8"/>
        <v>4.9160235548613747</v>
      </c>
      <c r="AB35" s="72">
        <f>SUM($AA$7:AA35)</f>
        <v>144.77387495870798</v>
      </c>
      <c r="AD35" s="27">
        <f>'Accumulated Feed'!E32</f>
        <v>42490</v>
      </c>
      <c r="AE35" s="17">
        <f>'Accumulated Feed'!F32</f>
        <v>7.9777675168162121</v>
      </c>
      <c r="AF35" s="17">
        <f>SUM($AE$7:AE35)</f>
        <v>66.778207086347706</v>
      </c>
      <c r="AG35" s="81">
        <v>20</v>
      </c>
      <c r="AH35" s="85">
        <f t="shared" si="9"/>
        <v>7.62376016548754</v>
      </c>
      <c r="AI35" s="72">
        <f>SUM($AH$7:AH35)</f>
        <v>63.814975058429482</v>
      </c>
      <c r="AJ35" s="111">
        <v>20</v>
      </c>
      <c r="AK35" s="85">
        <f t="shared" si="26"/>
        <v>7.62376016548754</v>
      </c>
      <c r="AL35" s="72">
        <f>SUM($AK$7:AK35)</f>
        <v>50.464249694202657</v>
      </c>
      <c r="AM35" s="64">
        <f>(AO35)/((1000)*(1/(PI()*1.5^2))*(1/'Salt Topping history'!$E$8)*(1/2.20462)*(AE35))</f>
        <v>34.69753478918976</v>
      </c>
      <c r="AN35" s="86">
        <f t="shared" si="11"/>
        <v>7.4047830270295876E-3</v>
      </c>
      <c r="AO35" s="86">
        <f t="shared" si="12"/>
        <v>14.402302987572549</v>
      </c>
      <c r="AP35" s="72">
        <f>SUM($AO$7:AO35)</f>
        <v>120.55502612694154</v>
      </c>
      <c r="AR35" s="27">
        <f>'Accumulated Feed'!G32</f>
        <v>42650</v>
      </c>
      <c r="AS35" s="17">
        <f>'Accumulated Feed'!H32</f>
        <v>10.190684448740804</v>
      </c>
      <c r="AT35" s="17">
        <f>SUM($AS$7:AS35)</f>
        <v>243.14084127528133</v>
      </c>
      <c r="AU35" s="81">
        <v>20</v>
      </c>
      <c r="AV35" s="85">
        <f t="shared" si="13"/>
        <v>9.7384805956803238</v>
      </c>
      <c r="AW35" s="72">
        <f>SUM($AV$7:AV35)</f>
        <v>232.35165181366148</v>
      </c>
      <c r="AX35" s="111">
        <v>20</v>
      </c>
      <c r="AY35" s="85">
        <f t="shared" si="27"/>
        <v>9.7384805956803238</v>
      </c>
      <c r="AZ35" s="72">
        <f>SUM($AY$7:AY35)</f>
        <v>188.01867620198504</v>
      </c>
      <c r="BA35" s="64">
        <f>(BC35)/((1000)*(1/(PI()*1.5^2))*(1/'Salt Topping history'!$F$8)*(1/2.20462)*(AS35))</f>
        <v>34.510538536876595</v>
      </c>
      <c r="BB35" s="86">
        <f t="shared" si="14"/>
        <v>6.0024434320116882E-3</v>
      </c>
      <c r="BC35" s="86">
        <f t="shared" si="15"/>
        <v>14.687979078132601</v>
      </c>
      <c r="BD35" s="72">
        <f>SUM($BC$7:BC35)</f>
        <v>350.44236799346373</v>
      </c>
      <c r="BF35" s="27">
        <f>'Accumulated Feed'!I32</f>
        <v>42883</v>
      </c>
      <c r="BG35" s="17">
        <f>'Accumulated Feed'!J32</f>
        <v>6.9822306535394869</v>
      </c>
      <c r="BH35" s="17">
        <f>SUM($BG$7:BG35)</f>
        <v>28.675050972292816</v>
      </c>
      <c r="BI35" s="81">
        <v>20</v>
      </c>
      <c r="BJ35" s="85">
        <f t="shared" si="16"/>
        <v>6.6723994915238984</v>
      </c>
      <c r="BK35" s="72">
        <f>SUM($BJ$7:BJ35)</f>
        <v>27.402617447184628</v>
      </c>
      <c r="BL35" s="111">
        <v>20</v>
      </c>
      <c r="BM35" s="85">
        <f t="shared" si="28"/>
        <v>6.6723994915238984</v>
      </c>
      <c r="BN35" s="72">
        <f>SUM($BM$7:BM35)</f>
        <v>22.506276103603227</v>
      </c>
      <c r="BO35" s="64">
        <f>(BQ35)/((1000)*(1/(PI()*1.5^2))*(1/'Salt Topping history'!$C$17)*(1/2.20462)*(BG35))</f>
        <v>29.331809796213744</v>
      </c>
      <c r="BP35" s="86">
        <f t="shared" si="18"/>
        <v>7.8638017757514684E-3</v>
      </c>
      <c r="BQ35" s="86">
        <f t="shared" si="19"/>
        <v>9.75111420193182</v>
      </c>
      <c r="BR35" s="72">
        <f>SUM($BQ$7:BQ35)</f>
        <v>40.046470913317563</v>
      </c>
      <c r="BT35" s="27">
        <f>'Accumulated Feed'!K32</f>
        <v>43034</v>
      </c>
      <c r="BU35" s="17">
        <f>'Accumulated Feed'!L32</f>
        <v>11.103413508366595</v>
      </c>
      <c r="BV35" s="17">
        <f>SUM($BU$7:BU35)</f>
        <v>226.33959199609592</v>
      </c>
      <c r="BW35" s="81">
        <v>20</v>
      </c>
      <c r="BX35" s="85">
        <f t="shared" si="20"/>
        <v>10.610707999147577</v>
      </c>
      <c r="BY35" s="72">
        <f>SUM($BX$7:BX35)</f>
        <v>216.29594516200925</v>
      </c>
      <c r="BZ35" s="111">
        <v>10.959991304532165</v>
      </c>
      <c r="CA35" s="85">
        <f t="shared" si="29"/>
        <v>5.8146633702793675</v>
      </c>
      <c r="CB35" s="72">
        <f>SUM($CA$7:CA35)</f>
        <v>173.11501916658551</v>
      </c>
      <c r="CC35" s="64">
        <f>(CE35)/((1000)*(1/(PI()*1.5^2))*(1/'Salt Topping history'!$D$17)*(1/2.20462)*(BU35))</f>
        <v>19.77542752018082</v>
      </c>
      <c r="CD35" s="86">
        <f t="shared" si="22"/>
        <v>6.7988893618450112E-3</v>
      </c>
      <c r="CE35" s="86">
        <f t="shared" si="23"/>
        <v>14.012510974762568</v>
      </c>
      <c r="CF35" s="72">
        <f>SUM($CE$7:CE35)</f>
        <v>285.64062884614134</v>
      </c>
    </row>
    <row r="36" spans="2:84">
      <c r="B36" s="27">
        <v>42003</v>
      </c>
      <c r="C36" s="17">
        <f>'Accumulated Feed'!B33</f>
        <v>8.881280749503512</v>
      </c>
      <c r="D36" s="17">
        <f>SUM($C$7:C36)</f>
        <v>192.35620010176243</v>
      </c>
      <c r="E36" s="9">
        <v>20</v>
      </c>
      <c r="F36" s="3">
        <f t="shared" si="0"/>
        <v>8.4871806873105733</v>
      </c>
      <c r="G36" s="72">
        <f>SUM($F$7:F36)</f>
        <v>183.82054037413366</v>
      </c>
      <c r="H36" s="65">
        <f t="shared" si="1"/>
        <v>20</v>
      </c>
      <c r="I36" s="3">
        <f t="shared" si="2"/>
        <v>8.4871806873105733</v>
      </c>
      <c r="J36" s="72">
        <f>SUM($I$7:I36)</f>
        <v>183.82054037413366</v>
      </c>
      <c r="K36" s="64">
        <f>(M36)/((1000)*(1/(PI()*1.5^2))*(1/'Salt Topping history'!$C$8)*(1/2.20462)*(C36))</f>
        <v>29.865393699182761</v>
      </c>
      <c r="L36" s="3">
        <f t="shared" si="3"/>
        <v>4.5588667737883242E-3</v>
      </c>
      <c r="M36" s="85">
        <f t="shared" si="24"/>
        <v>12.673649631131541</v>
      </c>
      <c r="N36" s="72">
        <f>SUM($M$7:M36)</f>
        <v>274.493640413501</v>
      </c>
      <c r="P36" s="27">
        <f>'Accumulated Feed'!C33</f>
        <v>42308</v>
      </c>
      <c r="Q36" s="17">
        <f>'Accumulated Feed'!D33</f>
        <v>5.5720561291153174</v>
      </c>
      <c r="R36" s="17">
        <f>SUM($Q$7:Q36)</f>
        <v>163.81082797934704</v>
      </c>
      <c r="S36" s="9">
        <v>20</v>
      </c>
      <c r="T36" s="3">
        <f t="shared" si="4"/>
        <v>5.3248003865075137</v>
      </c>
      <c r="U36" s="72">
        <f>SUM($T$7:T36)</f>
        <v>156.54184737672998</v>
      </c>
      <c r="V36" s="65">
        <f t="shared" si="5"/>
        <v>20</v>
      </c>
      <c r="W36" s="3">
        <f t="shared" si="25"/>
        <v>5.3248003865075137</v>
      </c>
      <c r="X36" s="72">
        <f>SUM($W$7:W36)</f>
        <v>146.79403022902019</v>
      </c>
      <c r="Y36" s="64">
        <f>(AA36)/((1000)*(1/(PI()*1.5^2))*(1/'Salt Topping history'!$D$8)*(1/2.20462)*(Q36))</f>
        <v>16.179723860943255</v>
      </c>
      <c r="Z36" s="85">
        <f t="shared" si="7"/>
        <v>4.2839640366790777E-3</v>
      </c>
      <c r="AA36" s="85">
        <f t="shared" si="8"/>
        <v>5.0979172036481026</v>
      </c>
      <c r="AB36" s="72">
        <f>SUM($AA$7:AA36)</f>
        <v>149.87179216235609</v>
      </c>
      <c r="AD36" s="27">
        <f>'Accumulated Feed'!E33</f>
        <v>42491</v>
      </c>
      <c r="AE36" s="17">
        <f>'Accumulated Feed'!F33</f>
        <v>8.4868846544831751</v>
      </c>
      <c r="AF36" s="17">
        <f>SUM($AE$7:AE36)</f>
        <v>75.265091740830883</v>
      </c>
      <c r="AG36" s="81">
        <v>20</v>
      </c>
      <c r="AH36" s="85">
        <f t="shared" si="9"/>
        <v>8.1102856183201677</v>
      </c>
      <c r="AI36" s="72">
        <f>SUM($AH$7:AH36)</f>
        <v>71.925260676749645</v>
      </c>
      <c r="AJ36" s="111">
        <v>20</v>
      </c>
      <c r="AK36" s="85">
        <f t="shared" si="26"/>
        <v>8.1102856183201677</v>
      </c>
      <c r="AL36" s="72">
        <f>SUM($AK$7:AK36)</f>
        <v>58.574535312522826</v>
      </c>
      <c r="AM36" s="64">
        <f>(AO36)/((1000)*(1/(PI()*1.5^2))*(1/'Salt Topping history'!$E$8)*(1/2.20462)*(AE36))</f>
        <v>34.697534789189753</v>
      </c>
      <c r="AN36" s="86">
        <f t="shared" si="11"/>
        <v>7.8773340172432899E-3</v>
      </c>
      <c r="AO36" s="86">
        <f t="shared" si="12"/>
        <v>15.321414663538199</v>
      </c>
      <c r="AP36" s="72">
        <f>SUM($AO$7:AO36)</f>
        <v>135.87644079047973</v>
      </c>
      <c r="AR36" s="27">
        <f>'Accumulated Feed'!G33</f>
        <v>42651</v>
      </c>
      <c r="AS36" s="17">
        <f>'Accumulated Feed'!H33</f>
        <v>10.405495315242906</v>
      </c>
      <c r="AT36" s="17">
        <f>SUM($AS$7:AS36)</f>
        <v>253.54633659052425</v>
      </c>
      <c r="AU36" s="81">
        <v>20</v>
      </c>
      <c r="AV36" s="85">
        <f t="shared" si="13"/>
        <v>9.9437593937526625</v>
      </c>
      <c r="AW36" s="72">
        <f>SUM($AV$7:AV36)</f>
        <v>242.29541120741413</v>
      </c>
      <c r="AX36" s="111">
        <v>20</v>
      </c>
      <c r="AY36" s="85">
        <f t="shared" si="27"/>
        <v>9.9437593937526625</v>
      </c>
      <c r="AZ36" s="72">
        <f>SUM($AY$7:AY36)</f>
        <v>197.9624355957377</v>
      </c>
      <c r="BA36" s="64">
        <f>(BC36)/((1000)*(1/(PI()*1.5^2))*(1/'Salt Topping history'!$F$8)*(1/2.20462)*(AS36))</f>
        <v>34.510538536876602</v>
      </c>
      <c r="BB36" s="86">
        <f t="shared" si="14"/>
        <v>6.128969778818512E-3</v>
      </c>
      <c r="BC36" s="86">
        <f t="shared" si="15"/>
        <v>14.9975890487689</v>
      </c>
      <c r="BD36" s="72">
        <f>SUM($BC$7:BC36)</f>
        <v>365.43995704223261</v>
      </c>
      <c r="BF36" s="27">
        <f>'Accumulated Feed'!I33</f>
        <v>42884</v>
      </c>
      <c r="BG36" s="17">
        <f>'Accumulated Feed'!J33</f>
        <v>7.0522577213577176</v>
      </c>
      <c r="BH36" s="17">
        <f>SUM($BG$7:BG36)</f>
        <v>35.727308693650535</v>
      </c>
      <c r="BI36" s="81">
        <v>20</v>
      </c>
      <c r="BJ36" s="85">
        <f t="shared" si="16"/>
        <v>6.739319161596157</v>
      </c>
      <c r="BK36" s="72">
        <f>SUM($BJ$7:BJ36)</f>
        <v>34.141936608780782</v>
      </c>
      <c r="BL36" s="111">
        <v>20</v>
      </c>
      <c r="BM36" s="85">
        <f t="shared" si="28"/>
        <v>6.739319161596157</v>
      </c>
      <c r="BN36" s="72">
        <f>SUM($BM$7:BM36)</f>
        <v>29.245595265199384</v>
      </c>
      <c r="BO36" s="64">
        <f>(BQ36)/((1000)*(1/(PI()*1.5^2))*(1/'Salt Topping history'!$C$17)*(1/2.20462)*(BG36))</f>
        <v>29.331809796213747</v>
      </c>
      <c r="BP36" s="86">
        <f t="shared" si="18"/>
        <v>7.9426704077953728E-3</v>
      </c>
      <c r="BQ36" s="86">
        <f t="shared" si="19"/>
        <v>9.8489113056662614</v>
      </c>
      <c r="BR36" s="72">
        <f>SUM($BQ$7:BQ36)</f>
        <v>49.895382218983826</v>
      </c>
      <c r="BT36" s="27">
        <f>'Accumulated Feed'!K33</f>
        <v>43035</v>
      </c>
      <c r="BU36" s="17">
        <f>'Accumulated Feed'!L33</f>
        <v>10.925128172928174</v>
      </c>
      <c r="BV36" s="17">
        <f>SUM($BU$7:BU36)</f>
        <v>237.26472016902409</v>
      </c>
      <c r="BW36" s="81">
        <v>20</v>
      </c>
      <c r="BX36" s="85">
        <f t="shared" si="20"/>
        <v>10.440333939544944</v>
      </c>
      <c r="BY36" s="72">
        <f>SUM($BX$7:BX36)</f>
        <v>226.7362791015542</v>
      </c>
      <c r="BZ36" s="111">
        <v>20</v>
      </c>
      <c r="CA36" s="85">
        <f t="shared" si="29"/>
        <v>10.440333939544944</v>
      </c>
      <c r="CB36" s="72">
        <f>SUM($CA$7:CA36)</f>
        <v>183.55535310613047</v>
      </c>
      <c r="CC36" s="64">
        <f>(CE36)/((1000)*(1/(PI()*1.5^2))*(1/'Salt Topping history'!$D$17)*(1/2.20462)*(BU36))</f>
        <v>19.77542752018082</v>
      </c>
      <c r="CD36" s="86">
        <f t="shared" si="22"/>
        <v>6.6897209273296355E-3</v>
      </c>
      <c r="CE36" s="86">
        <f t="shared" si="23"/>
        <v>13.787514831226378</v>
      </c>
      <c r="CF36" s="72">
        <f>SUM($CE$7:CE36)</f>
        <v>299.4281436773677</v>
      </c>
    </row>
    <row r="37" spans="2:84">
      <c r="B37" s="27">
        <v>42004</v>
      </c>
      <c r="C37" s="17">
        <f>'Accumulated Feed'!B34</f>
        <v>9.4070466120493492</v>
      </c>
      <c r="D37" s="17">
        <f>SUM($C$7:C37)</f>
        <v>201.76324671381178</v>
      </c>
      <c r="E37" s="9">
        <v>20</v>
      </c>
      <c r="F37" s="3">
        <f t="shared" si="0"/>
        <v>8.9896160905485232</v>
      </c>
      <c r="G37" s="72">
        <f>SUM($F$7:F37)</f>
        <v>192.81015646468217</v>
      </c>
      <c r="H37" s="65">
        <f t="shared" si="1"/>
        <v>20</v>
      </c>
      <c r="I37" s="3">
        <f t="shared" si="2"/>
        <v>8.9896160905485232</v>
      </c>
      <c r="J37" s="72">
        <f>SUM($I$7:I37)</f>
        <v>192.81015646468217</v>
      </c>
      <c r="K37" s="64">
        <f>(M37)/((1000)*(1/(PI()*1.5^2))*(1/'Salt Topping history'!$C$8)*(1/2.20462)*(C37))</f>
        <v>29.865393699182761</v>
      </c>
      <c r="L37" s="3">
        <f t="shared" si="3"/>
        <v>4.8287486285744563E-3</v>
      </c>
      <c r="M37" s="85">
        <f t="shared" si="24"/>
        <v>13.423921187436989</v>
      </c>
      <c r="N37" s="72">
        <f>SUM($M$7:M37)</f>
        <v>287.91756160093797</v>
      </c>
      <c r="P37" s="27">
        <f>'Accumulated Feed'!C34</f>
        <v>42309</v>
      </c>
      <c r="Q37" s="17">
        <f>'Accumulated Feed'!D34</f>
        <v>5.5819766365572834</v>
      </c>
      <c r="R37" s="17">
        <f>SUM($Q$7:Q37)</f>
        <v>169.39280461590431</v>
      </c>
      <c r="S37" s="9">
        <v>20</v>
      </c>
      <c r="T37" s="3">
        <f t="shared" si="4"/>
        <v>5.3342806789951123</v>
      </c>
      <c r="U37" s="72">
        <f>SUM($T$7:T37)</f>
        <v>161.87612805572508</v>
      </c>
      <c r="V37" s="65">
        <f t="shared" si="5"/>
        <v>20</v>
      </c>
      <c r="W37" s="3">
        <f t="shared" si="25"/>
        <v>5.3342806789951123</v>
      </c>
      <c r="X37" s="72">
        <f>SUM($W$7:W37)</f>
        <v>152.12831090801529</v>
      </c>
      <c r="Y37" s="64">
        <f>(AA37)/((1000)*(1/(PI()*1.5^2))*(1/'Salt Topping history'!$D$8)*(1/2.20462)*(Q37))</f>
        <v>16.179723860943255</v>
      </c>
      <c r="Z37" s="85">
        <f t="shared" si="7"/>
        <v>4.2915912206345523E-3</v>
      </c>
      <c r="AA37" s="85">
        <f t="shared" si="8"/>
        <v>5.1069935525551173</v>
      </c>
      <c r="AB37" s="72">
        <f>SUM($AA$7:AA37)</f>
        <v>154.9787857149112</v>
      </c>
      <c r="AD37" s="27">
        <f>'Accumulated Feed'!E34</f>
        <v>42492</v>
      </c>
      <c r="AE37" s="17">
        <f>'Accumulated Feed'!F34</f>
        <v>9.2500500799121657</v>
      </c>
      <c r="AF37" s="17">
        <f>SUM($AE$7:AE37)</f>
        <v>84.515141820743054</v>
      </c>
      <c r="AG37" s="81">
        <v>20</v>
      </c>
      <c r="AH37" s="85">
        <f t="shared" si="9"/>
        <v>8.8395861598311622</v>
      </c>
      <c r="AI37" s="72">
        <f>SUM($AH$7:AH37)</f>
        <v>80.764846836580801</v>
      </c>
      <c r="AJ37" s="111">
        <v>20</v>
      </c>
      <c r="AK37" s="85">
        <f t="shared" si="26"/>
        <v>8.8395861598311622</v>
      </c>
      <c r="AL37" s="72">
        <f>SUM($AK$7:AK37)</f>
        <v>67.414121472353983</v>
      </c>
      <c r="AM37" s="64">
        <f>(AO37)/((1000)*(1/(PI()*1.5^2))*(1/'Salt Topping history'!$E$8)*(1/2.20462)*(AE37))</f>
        <v>34.69753478918976</v>
      </c>
      <c r="AN37" s="86">
        <f t="shared" si="11"/>
        <v>8.5856868712366648E-3</v>
      </c>
      <c r="AO37" s="86">
        <f t="shared" si="12"/>
        <v>16.699160964555315</v>
      </c>
      <c r="AP37" s="72">
        <f>SUM($AO$7:AO37)</f>
        <v>152.57560175503505</v>
      </c>
      <c r="AR37" s="27">
        <f>'Accumulated Feed'!G34</f>
        <v>42652</v>
      </c>
      <c r="AS37" s="17">
        <f>'Accumulated Feed'!H34</f>
        <v>10.607480129233148</v>
      </c>
      <c r="AT37" s="17">
        <f>SUM($AS$7:AS37)</f>
        <v>264.1538167197574</v>
      </c>
      <c r="AU37" s="81">
        <v>20</v>
      </c>
      <c r="AV37" s="85">
        <f t="shared" si="13"/>
        <v>10.136781285614809</v>
      </c>
      <c r="AW37" s="72">
        <f>SUM($AV$7:AV37)</f>
        <v>252.43219249302894</v>
      </c>
      <c r="AX37" s="111">
        <v>20</v>
      </c>
      <c r="AY37" s="85">
        <f t="shared" si="27"/>
        <v>10.136781285614809</v>
      </c>
      <c r="AZ37" s="72">
        <f>SUM($AY$7:AY37)</f>
        <v>208.0992168813525</v>
      </c>
      <c r="BA37" s="64">
        <f>(BC37)/((1000)*(1/(PI()*1.5^2))*(1/'Salt Topping history'!$F$8)*(1/2.20462)*(AS37))</f>
        <v>34.510538536876595</v>
      </c>
      <c r="BB37" s="86">
        <f t="shared" si="14"/>
        <v>6.2479414167099824E-3</v>
      </c>
      <c r="BC37" s="86">
        <f t="shared" si="15"/>
        <v>15.288712646689326</v>
      </c>
      <c r="BD37" s="72">
        <f>SUM($BC$7:BC37)</f>
        <v>380.72866968892191</v>
      </c>
      <c r="BF37" s="27">
        <f>'Accumulated Feed'!I34</f>
        <v>42885</v>
      </c>
      <c r="BG37" s="17">
        <f>'Accumulated Feed'!J34</f>
        <v>6.9013857609485578</v>
      </c>
      <c r="BH37" s="17">
        <f>SUM($BG$7:BG37)</f>
        <v>42.628694454599092</v>
      </c>
      <c r="BI37" s="81">
        <v>20</v>
      </c>
      <c r="BJ37" s="85">
        <f t="shared" si="16"/>
        <v>6.5951420294057481</v>
      </c>
      <c r="BK37" s="72">
        <f>SUM($BJ$7:BJ37)</f>
        <v>40.737078638186532</v>
      </c>
      <c r="BL37" s="111">
        <v>20</v>
      </c>
      <c r="BM37" s="85">
        <f t="shared" si="28"/>
        <v>6.5951420294057481</v>
      </c>
      <c r="BN37" s="72">
        <f>SUM($BM$7:BM37)</f>
        <v>35.840737294605134</v>
      </c>
      <c r="BO37" s="64">
        <f>(BQ37)/((1000)*(1/(PI()*1.5^2))*(1/'Salt Topping history'!$C$17)*(1/2.20462)*(BG37))</f>
        <v>29.331809796213751</v>
      </c>
      <c r="BP37" s="86">
        <f t="shared" si="18"/>
        <v>7.7727494686216968E-3</v>
      </c>
      <c r="BQ37" s="86">
        <f t="shared" si="19"/>
        <v>9.6382093410909047</v>
      </c>
      <c r="BR37" s="72">
        <f>SUM($BQ$7:BQ37)</f>
        <v>59.533591560074733</v>
      </c>
      <c r="BT37" s="27">
        <f>'Accumulated Feed'!K34</f>
        <v>43036</v>
      </c>
      <c r="BU37" s="17">
        <f>'Accumulated Feed'!L34</f>
        <v>10.807726840865957</v>
      </c>
      <c r="BV37" s="17">
        <f>SUM($BU$7:BU37)</f>
        <v>248.07244700989006</v>
      </c>
      <c r="BW37" s="81">
        <v>20</v>
      </c>
      <c r="BX37" s="85">
        <f t="shared" si="20"/>
        <v>10.328142202086502</v>
      </c>
      <c r="BY37" s="72">
        <f>SUM($BX$7:BX37)</f>
        <v>237.0644213036407</v>
      </c>
      <c r="BZ37" s="111">
        <v>20</v>
      </c>
      <c r="CA37" s="85">
        <f t="shared" si="29"/>
        <v>10.328142202086502</v>
      </c>
      <c r="CB37" s="72">
        <f>SUM($CA$7:CA37)</f>
        <v>193.88349530821696</v>
      </c>
      <c r="CC37" s="64">
        <f>(CE37)/((1000)*(1/(PI()*1.5^2))*(1/'Salt Topping history'!$D$17)*(1/2.20462)*(BU37))</f>
        <v>19.77542752018082</v>
      </c>
      <c r="CD37" s="86">
        <f t="shared" si="22"/>
        <v>6.6178332445892976E-3</v>
      </c>
      <c r="CE37" s="86">
        <f t="shared" si="23"/>
        <v>13.639354317098542</v>
      </c>
      <c r="CF37" s="72">
        <f>SUM($CE$7:CE37)</f>
        <v>313.06749799446624</v>
      </c>
    </row>
    <row r="38" spans="2:84">
      <c r="B38" s="27">
        <v>42005</v>
      </c>
      <c r="C38" s="17">
        <f>'Accumulated Feed'!B35</f>
        <v>9.2953156667571726</v>
      </c>
      <c r="D38" s="17">
        <f>SUM($C$7:C38)</f>
        <v>211.05856238056896</v>
      </c>
      <c r="E38" s="9">
        <v>20</v>
      </c>
      <c r="F38" s="3">
        <f t="shared" si="0"/>
        <v>8.8828431207702927</v>
      </c>
      <c r="G38" s="72">
        <f>SUM($F$7:F38)</f>
        <v>201.69299958545247</v>
      </c>
      <c r="H38" s="65">
        <f t="shared" si="1"/>
        <v>20</v>
      </c>
      <c r="I38" s="3">
        <f t="shared" si="2"/>
        <v>8.8828431207702927</v>
      </c>
      <c r="J38" s="72">
        <f>SUM($I$7:I38)</f>
        <v>201.69299958545247</v>
      </c>
      <c r="K38" s="64">
        <f>(M38)/((1000)*(1/(PI()*1.5^2))*(1/'Salt Topping history'!$C$8)*(1/2.20462)*(C38))</f>
        <v>29.865393699182761</v>
      </c>
      <c r="L38" s="3">
        <f t="shared" si="3"/>
        <v>4.7713958088108268E-3</v>
      </c>
      <c r="M38" s="85">
        <f t="shared" si="24"/>
        <v>13.264480348494098</v>
      </c>
      <c r="N38" s="72">
        <f>SUM($M$7:M38)</f>
        <v>301.18204194943206</v>
      </c>
      <c r="P38" s="27">
        <f>'Accumulated Feed'!C35</f>
        <v>42310</v>
      </c>
      <c r="Q38" s="17">
        <f>'Accumulated Feed'!D35</f>
        <v>5.567549317958143</v>
      </c>
      <c r="R38" s="17">
        <f>SUM($Q$7:Q38)</f>
        <v>174.96035393386245</v>
      </c>
      <c r="S38" s="9">
        <v>20</v>
      </c>
      <c r="T38" s="3">
        <f t="shared" si="4"/>
        <v>5.3204935616594575</v>
      </c>
      <c r="U38" s="72">
        <f>SUM($T$7:T38)</f>
        <v>167.19662161738452</v>
      </c>
      <c r="V38" s="65">
        <f t="shared" si="5"/>
        <v>20</v>
      </c>
      <c r="W38" s="3">
        <f t="shared" si="25"/>
        <v>5.3204935616594575</v>
      </c>
      <c r="X38" s="72">
        <f>SUM($W$7:W38)</f>
        <v>157.44880446967474</v>
      </c>
      <c r="Y38" s="64">
        <f>(AA38)/((1000)*(1/(PI()*1.5^2))*(1/'Salt Topping history'!$D$8)*(1/2.20462)*(Q38))</f>
        <v>16.179723860943255</v>
      </c>
      <c r="Z38" s="85">
        <f t="shared" si="7"/>
        <v>4.2804990649576782E-3</v>
      </c>
      <c r="AA38" s="85">
        <f t="shared" si="8"/>
        <v>5.0937938872996371</v>
      </c>
      <c r="AB38" s="72">
        <f>SUM($AA$7:AA38)</f>
        <v>160.07257960221082</v>
      </c>
      <c r="AD38" s="27">
        <f>'Accumulated Feed'!E35</f>
        <v>42493</v>
      </c>
      <c r="AE38" s="17">
        <f>'Accumulated Feed'!F35</f>
        <v>9.8656659994094795</v>
      </c>
      <c r="AF38" s="17">
        <f>SUM($AE$7:AE38)</f>
        <v>94.38080782015254</v>
      </c>
      <c r="AG38" s="81">
        <v>20</v>
      </c>
      <c r="AH38" s="85">
        <f t="shared" si="9"/>
        <v>9.4278845922448227</v>
      </c>
      <c r="AI38" s="72">
        <f>SUM($AH$7:AH38)</f>
        <v>90.192731428825624</v>
      </c>
      <c r="AJ38" s="111">
        <v>9.7298995989990224E-3</v>
      </c>
      <c r="AK38" s="85">
        <f t="shared" si="26"/>
        <v>4.5866185256745982E-3</v>
      </c>
      <c r="AL38" s="72">
        <f>SUM($AK$7:AK38)</f>
        <v>67.418708090879662</v>
      </c>
      <c r="AM38" s="64">
        <f>(AO38)/((1000)*(1/(PI()*1.5^2))*(1/'Salt Topping history'!$E$8)*(1/2.20462)*(AE38))</f>
        <v>34.69753478918976</v>
      </c>
      <c r="AN38" s="86">
        <f t="shared" si="11"/>
        <v>9.1570876174045784E-3</v>
      </c>
      <c r="AO38" s="86">
        <f t="shared" si="12"/>
        <v>17.810535415851906</v>
      </c>
      <c r="AP38" s="72">
        <f>SUM($AO$7:AO38)</f>
        <v>170.38613717088697</v>
      </c>
      <c r="AR38" s="27">
        <f>'Accumulated Feed'!G35</f>
        <v>42653</v>
      </c>
      <c r="AS38" s="17">
        <f>'Accumulated Feed'!H35</f>
        <v>9.3937739055987848</v>
      </c>
      <c r="AT38" s="17">
        <f>SUM($AS$7:AS38)</f>
        <v>273.54759062535618</v>
      </c>
      <c r="AU38" s="81">
        <v>20</v>
      </c>
      <c r="AV38" s="85">
        <f t="shared" si="13"/>
        <v>8.9769323503276226</v>
      </c>
      <c r="AW38" s="72">
        <f>SUM($AV$7:AV38)</f>
        <v>261.40912484335655</v>
      </c>
      <c r="AX38" s="111">
        <v>20</v>
      </c>
      <c r="AY38" s="85">
        <f t="shared" si="27"/>
        <v>8.9769323503276226</v>
      </c>
      <c r="AZ38" s="72">
        <f>SUM($AY$7:AY38)</f>
        <v>217.07614923168012</v>
      </c>
      <c r="BA38" s="64">
        <f>(BC38)/((1000)*(1/(PI()*1.5^2))*(1/'Salt Topping history'!$F$8)*(1/2.20462)*(AS38))</f>
        <v>34.510538536876602</v>
      </c>
      <c r="BB38" s="86">
        <f t="shared" si="14"/>
        <v>5.5330529333023765E-3</v>
      </c>
      <c r="BC38" s="86">
        <f t="shared" si="15"/>
        <v>13.539380527790914</v>
      </c>
      <c r="BD38" s="72">
        <f>SUM($BC$7:BC38)</f>
        <v>394.26805021671282</v>
      </c>
      <c r="BF38" s="27">
        <f>'Accumulated Feed'!I35</f>
        <v>42886</v>
      </c>
      <c r="BG38" s="17">
        <f>'Accumulated Feed'!J35</f>
        <v>7.0030641334150108</v>
      </c>
      <c r="BH38" s="17">
        <f>SUM($BG$7:BG38)</f>
        <v>49.631758588014101</v>
      </c>
      <c r="BI38" s="81">
        <v>20</v>
      </c>
      <c r="BJ38" s="85">
        <f t="shared" si="16"/>
        <v>6.692308501613339</v>
      </c>
      <c r="BK38" s="72">
        <f>SUM($BJ$7:BJ38)</f>
        <v>47.429387139799871</v>
      </c>
      <c r="BL38" s="111">
        <v>20</v>
      </c>
      <c r="BM38" s="85">
        <f t="shared" si="28"/>
        <v>6.692308501613339</v>
      </c>
      <c r="BN38" s="72">
        <f>SUM($BM$7:BM38)</f>
        <v>42.533045796218474</v>
      </c>
      <c r="BO38" s="64">
        <f>(BQ38)/((1000)*(1/(PI()*1.5^2))*(1/'Salt Topping history'!$C$17)*(1/2.20462)*(BG38))</f>
        <v>29.331809796213744</v>
      </c>
      <c r="BP38" s="86">
        <f t="shared" si="18"/>
        <v>7.8872656749220255E-3</v>
      </c>
      <c r="BQ38" s="86">
        <f t="shared" si="19"/>
        <v>9.780209436903311</v>
      </c>
      <c r="BR38" s="72">
        <f>SUM($BQ$7:BQ38)</f>
        <v>69.313800996978046</v>
      </c>
      <c r="BT38" s="27">
        <f>'Accumulated Feed'!K35</f>
        <v>43037</v>
      </c>
      <c r="BU38" s="17">
        <f>'Accumulated Feed'!L35</f>
        <v>10.811671839991259</v>
      </c>
      <c r="BV38" s="17">
        <f>SUM($BU$7:BU38)</f>
        <v>258.8841188498813</v>
      </c>
      <c r="BW38" s="81">
        <v>20</v>
      </c>
      <c r="BX38" s="85">
        <f t="shared" si="20"/>
        <v>10.33191214488328</v>
      </c>
      <c r="BY38" s="72">
        <f>SUM($BX$7:BX38)</f>
        <v>247.39633344852399</v>
      </c>
      <c r="BZ38" s="111">
        <v>20</v>
      </c>
      <c r="CA38" s="85">
        <f t="shared" si="29"/>
        <v>10.33191214488328</v>
      </c>
      <c r="CB38" s="72">
        <f>SUM($CA$7:CA38)</f>
        <v>204.21540745310025</v>
      </c>
      <c r="CC38" s="64">
        <f>(CE38)/((1000)*(1/(PI()*1.5^2))*(1/'Salt Topping history'!$D$17)*(1/2.20462)*(BU38))</f>
        <v>19.77542752018082</v>
      </c>
      <c r="CD38" s="86">
        <f t="shared" si="22"/>
        <v>6.6202488632245305E-3</v>
      </c>
      <c r="CE38" s="86">
        <f t="shared" si="23"/>
        <v>13.644332907105758</v>
      </c>
      <c r="CF38" s="72">
        <f>SUM($CE$7:CE38)</f>
        <v>326.711830901572</v>
      </c>
    </row>
    <row r="39" spans="2:84">
      <c r="B39" s="27">
        <v>42006</v>
      </c>
      <c r="C39" s="17">
        <f>'Accumulated Feed'!B36</f>
        <v>8.5155361099505047</v>
      </c>
      <c r="D39" s="17">
        <f>SUM($C$7:C39)</f>
        <v>219.57409849051948</v>
      </c>
      <c r="E39" s="9">
        <v>20</v>
      </c>
      <c r="F39" s="3">
        <f t="shared" si="0"/>
        <v>8.1376656872949322</v>
      </c>
      <c r="G39" s="72">
        <f>SUM($F$7:F39)</f>
        <v>209.83066527274741</v>
      </c>
      <c r="H39" s="65">
        <f t="shared" si="1"/>
        <v>20</v>
      </c>
      <c r="I39" s="3">
        <f t="shared" si="2"/>
        <v>8.1376656872949322</v>
      </c>
      <c r="J39" s="72">
        <f>SUM($I$7:I39)</f>
        <v>209.83066527274741</v>
      </c>
      <c r="K39" s="64">
        <f>(M39)/((1000)*(1/(PI()*1.5^2))*(1/'Salt Topping history'!$C$8)*(1/2.20462)*(C39))</f>
        <v>29.865393699182761</v>
      </c>
      <c r="L39" s="3">
        <f t="shared" si="3"/>
        <v>4.3711257112121179E-3</v>
      </c>
      <c r="M39" s="85">
        <f t="shared" si="24"/>
        <v>12.151729477169688</v>
      </c>
      <c r="N39" s="72">
        <f>SUM($M$7:M39)</f>
        <v>313.33377142660174</v>
      </c>
      <c r="P39" s="27">
        <f>'Accumulated Feed'!C36</f>
        <v>42311</v>
      </c>
      <c r="Q39" s="17">
        <f>'Accumulated Feed'!D36</f>
        <v>5.5481716105510408</v>
      </c>
      <c r="R39" s="17">
        <f>SUM($Q$7:Q39)</f>
        <v>180.50852554441349</v>
      </c>
      <c r="S39" s="9">
        <v>20</v>
      </c>
      <c r="T39" s="3">
        <f t="shared" si="4"/>
        <v>5.301975725245029</v>
      </c>
      <c r="U39" s="72">
        <f>SUM($T$7:T39)</f>
        <v>172.49859734262955</v>
      </c>
      <c r="V39" s="65">
        <f t="shared" si="5"/>
        <v>20</v>
      </c>
      <c r="W39" s="3">
        <f t="shared" si="25"/>
        <v>5.301975725245029</v>
      </c>
      <c r="X39" s="72">
        <f>SUM($W$7:W39)</f>
        <v>162.75078019491977</v>
      </c>
      <c r="Y39" s="64">
        <f>(AA39)/((1000)*(1/(PI()*1.5^2))*(1/'Salt Topping history'!$D$8)*(1/2.20462)*(Q39))</f>
        <v>16.179723860943252</v>
      </c>
      <c r="Z39" s="85">
        <f t="shared" si="7"/>
        <v>4.2656009017443619E-3</v>
      </c>
      <c r="AA39" s="85">
        <f t="shared" si="8"/>
        <v>5.0760650730757906</v>
      </c>
      <c r="AB39" s="72">
        <f>SUM($AA$7:AA39)</f>
        <v>165.14864467528662</v>
      </c>
      <c r="AD39" s="27">
        <f>'Accumulated Feed'!E36</f>
        <v>42494</v>
      </c>
      <c r="AE39" s="17">
        <f>'Accumulated Feed'!F36</f>
        <v>9.9808080145838858</v>
      </c>
      <c r="AF39" s="17">
        <f>SUM($AE$7:AE39)</f>
        <v>104.36161583473643</v>
      </c>
      <c r="AG39" s="81">
        <v>20</v>
      </c>
      <c r="AH39" s="85">
        <f t="shared" si="9"/>
        <v>9.5379172682798501</v>
      </c>
      <c r="AI39" s="72">
        <f>SUM($AH$7:AH39)</f>
        <v>99.73064869710548</v>
      </c>
      <c r="AJ39" s="111">
        <v>20</v>
      </c>
      <c r="AK39" s="85">
        <f t="shared" si="26"/>
        <v>9.5379172682798501</v>
      </c>
      <c r="AL39" s="72">
        <f>SUM($AK$7:AK39)</f>
        <v>76.956625359159517</v>
      </c>
      <c r="AM39" s="64">
        <f>(AO39)/((1000)*(1/(PI()*1.5^2))*(1/'Salt Topping history'!$E$8)*(1/2.20462)*(AE39))</f>
        <v>34.69753478918976</v>
      </c>
      <c r="AN39" s="86">
        <f t="shared" si="11"/>
        <v>9.263959826686716E-3</v>
      </c>
      <c r="AO39" s="86">
        <f t="shared" si="12"/>
        <v>18.018401862905662</v>
      </c>
      <c r="AP39" s="72">
        <f>SUM($AO$7:AO39)</f>
        <v>188.40453903379262</v>
      </c>
      <c r="AR39" s="27">
        <f>'Accumulated Feed'!G36</f>
        <v>42654</v>
      </c>
      <c r="AS39" s="17">
        <f>'Accumulated Feed'!H36</f>
        <v>8.4004065579976217</v>
      </c>
      <c r="AT39" s="17">
        <f>SUM($AS$7:AS39)</f>
        <v>281.94799718335378</v>
      </c>
      <c r="AU39" s="81">
        <v>20</v>
      </c>
      <c r="AV39" s="85">
        <f t="shared" si="13"/>
        <v>8.0276449214354759</v>
      </c>
      <c r="AW39" s="72">
        <f>SUM($AV$7:AV39)</f>
        <v>269.43676976479202</v>
      </c>
      <c r="AX39" s="111">
        <v>20</v>
      </c>
      <c r="AY39" s="85">
        <f t="shared" si="27"/>
        <v>8.0276449214354759</v>
      </c>
      <c r="AZ39" s="72">
        <f>SUM($AY$7:AY39)</f>
        <v>225.10379415311559</v>
      </c>
      <c r="BA39" s="64">
        <f>(BC39)/((1000)*(1/(PI()*1.5^2))*(1/'Salt Topping history'!$F$8)*(1/2.20462)*(AS39))</f>
        <v>34.510538536876595</v>
      </c>
      <c r="BB39" s="86">
        <f t="shared" si="14"/>
        <v>4.9479468649930745E-3</v>
      </c>
      <c r="BC39" s="86">
        <f t="shared" si="15"/>
        <v>12.107625978638053</v>
      </c>
      <c r="BD39" s="72">
        <f>SUM($BC$7:BC39)</f>
        <v>406.37567619535088</v>
      </c>
      <c r="BF39" s="27">
        <f>'Accumulated Feed'!I36</f>
        <v>42887</v>
      </c>
      <c r="BG39" s="17">
        <f>'Accumulated Feed'!J36</f>
        <v>6.8242423240238912</v>
      </c>
      <c r="BH39" s="17">
        <f>SUM($BG$7:BG39)</f>
        <v>56.456000912037993</v>
      </c>
      <c r="BI39" s="81">
        <v>20</v>
      </c>
      <c r="BJ39" s="85">
        <f t="shared" si="16"/>
        <v>6.5214217736806495</v>
      </c>
      <c r="BK39" s="72">
        <f>SUM($BJ$7:BJ39)</f>
        <v>53.950808913480522</v>
      </c>
      <c r="BL39" s="111">
        <v>0.80873491439849843</v>
      </c>
      <c r="BM39" s="85">
        <f t="shared" si="28"/>
        <v>0.26370507399470616</v>
      </c>
      <c r="BN39" s="72">
        <f>SUM($BM$7:BM39)</f>
        <v>42.796750870213181</v>
      </c>
      <c r="BO39" s="64">
        <f>(BQ39)/((1000)*(1/(PI()*1.5^2))*(1/'Salt Topping history'!$C$17)*(1/2.20462)*(BG39))</f>
        <v>29.331809796213747</v>
      </c>
      <c r="BP39" s="86">
        <f t="shared" si="18"/>
        <v>7.6858659601302887E-3</v>
      </c>
      <c r="BQ39" s="86">
        <f t="shared" si="19"/>
        <v>9.5304737905615582</v>
      </c>
      <c r="BR39" s="72">
        <f>SUM($BQ$7:BQ39)</f>
        <v>78.844274787539604</v>
      </c>
      <c r="BT39" s="27">
        <f>'Accumulated Feed'!K36</f>
        <v>43038</v>
      </c>
      <c r="BU39" s="17">
        <f>'Accumulated Feed'!L36</f>
        <v>10.867560077512687</v>
      </c>
      <c r="BV39" s="17">
        <f>SUM($BU$7:BU39)</f>
        <v>269.75167892739398</v>
      </c>
      <c r="BW39" s="81">
        <v>20</v>
      </c>
      <c r="BX39" s="85">
        <f t="shared" si="20"/>
        <v>10.385320384473745</v>
      </c>
      <c r="BY39" s="72">
        <f>SUM($BX$7:BX39)</f>
        <v>257.78165383299773</v>
      </c>
      <c r="BZ39" s="111">
        <v>20</v>
      </c>
      <c r="CA39" s="85">
        <f t="shared" si="29"/>
        <v>10.385320384473745</v>
      </c>
      <c r="CB39" s="72">
        <f>SUM($CA$7:CA39)</f>
        <v>214.600727837574</v>
      </c>
      <c r="CC39" s="64">
        <f>(CE39)/((1000)*(1/(PI()*1.5^2))*(1/'Salt Topping history'!$D$17)*(1/2.20462)*(BU39))</f>
        <v>19.77542752018082</v>
      </c>
      <c r="CD39" s="86">
        <f t="shared" si="22"/>
        <v>6.6544705864135644E-3</v>
      </c>
      <c r="CE39" s="86">
        <f t="shared" si="23"/>
        <v>13.714863878598356</v>
      </c>
      <c r="CF39" s="72">
        <f>SUM($CE$7:CE39)</f>
        <v>340.42669478017035</v>
      </c>
    </row>
    <row r="40" spans="2:84">
      <c r="B40" s="27">
        <v>42007</v>
      </c>
      <c r="C40" s="17">
        <f>'Accumulated Feed'!B37</f>
        <v>7.7566814468806475</v>
      </c>
      <c r="D40" s="17">
        <f>SUM($C$7:C40)</f>
        <v>227.33077993740011</v>
      </c>
      <c r="E40" s="9">
        <v>20</v>
      </c>
      <c r="F40" s="3">
        <f t="shared" si="0"/>
        <v>7.4124846213498969</v>
      </c>
      <c r="G40" s="72">
        <f>SUM($F$7:F40)</f>
        <v>217.24314989409731</v>
      </c>
      <c r="H40" s="65">
        <f t="shared" si="1"/>
        <v>20</v>
      </c>
      <c r="I40" s="3">
        <f t="shared" si="2"/>
        <v>7.4124846213498969</v>
      </c>
      <c r="J40" s="72">
        <f>SUM($I$7:I40)</f>
        <v>217.24314989409731</v>
      </c>
      <c r="K40" s="64">
        <f>(M40)/((1000)*(1/(PI()*1.5^2))*(1/'Salt Topping history'!$C$8)*(1/2.20462)*(C40))</f>
        <v>29.865393699182754</v>
      </c>
      <c r="L40" s="3">
        <f t="shared" si="3"/>
        <v>3.9815966098156888E-3</v>
      </c>
      <c r="M40" s="85">
        <f t="shared" si="24"/>
        <v>11.068838575287614</v>
      </c>
      <c r="N40" s="72">
        <f>SUM($M$7:M40)</f>
        <v>324.40261000188934</v>
      </c>
      <c r="P40" s="27">
        <f>'Accumulated Feed'!C37</f>
        <v>42312</v>
      </c>
      <c r="Q40" s="17">
        <f>'Accumulated Feed'!D37</f>
        <v>5.5773650665775829</v>
      </c>
      <c r="R40" s="17">
        <f>SUM($Q$7:Q40)</f>
        <v>186.08589061099107</v>
      </c>
      <c r="S40" s="9">
        <v>20</v>
      </c>
      <c r="T40" s="3">
        <f t="shared" si="4"/>
        <v>5.3298737439174122</v>
      </c>
      <c r="U40" s="72">
        <f>SUM($T$7:T40)</f>
        <v>177.82847108654695</v>
      </c>
      <c r="V40" s="67">
        <v>5.4373554000000004</v>
      </c>
      <c r="W40" s="3">
        <f t="shared" si="25"/>
        <v>1.449020889140378</v>
      </c>
      <c r="X40" s="72">
        <f>SUM($W$7:W40)</f>
        <v>164.19980108406014</v>
      </c>
      <c r="Y40" s="64">
        <f>(AA40)/((1000)*(1/(PI()*1.5^2))*(1/'Salt Topping history'!$D$8)*(1/2.20462)*(Q40))</f>
        <v>16.179723860943252</v>
      </c>
      <c r="Z40" s="85">
        <f t="shared" si="7"/>
        <v>4.288045707185318E-3</v>
      </c>
      <c r="AA40" s="85">
        <f t="shared" si="8"/>
        <v>5.1027743915505281</v>
      </c>
      <c r="AB40" s="72">
        <f>SUM($AA$7:AA40)</f>
        <v>170.25141906683714</v>
      </c>
      <c r="AD40" s="27">
        <f>'Accumulated Feed'!E37</f>
        <v>42495</v>
      </c>
      <c r="AE40" s="17">
        <f>'Accumulated Feed'!F37</f>
        <v>10.004833303733701</v>
      </c>
      <c r="AF40" s="17">
        <f>SUM($AE$7:AE40)</f>
        <v>114.36644913847013</v>
      </c>
      <c r="AG40" s="81">
        <v>20</v>
      </c>
      <c r="AH40" s="85">
        <f t="shared" si="9"/>
        <v>9.5608764535404624</v>
      </c>
      <c r="AI40" s="72">
        <f>SUM($AH$7:AH40)</f>
        <v>109.29152515064594</v>
      </c>
      <c r="AJ40" s="111">
        <v>13.0994478456015</v>
      </c>
      <c r="AK40" s="85">
        <f t="shared" si="26"/>
        <v>6.2621101230696352</v>
      </c>
      <c r="AL40" s="72">
        <f>SUM($AK$7:AK40)</f>
        <v>83.21873548222915</v>
      </c>
      <c r="AM40" s="64">
        <f>(AO40)/((1000)*(1/(PI()*1.5^2))*(1/'Salt Topping history'!$E$8)*(1/2.20462)*(AE40))</f>
        <v>34.697534789189753</v>
      </c>
      <c r="AN40" s="86">
        <f t="shared" si="11"/>
        <v>9.2862595556448529E-3</v>
      </c>
      <c r="AO40" s="86">
        <f t="shared" si="12"/>
        <v>18.061774835729238</v>
      </c>
      <c r="AP40" s="72">
        <f>SUM($AO$7:AO40)</f>
        <v>206.46631386952185</v>
      </c>
      <c r="AR40" s="27">
        <f>'Accumulated Feed'!G37</f>
        <v>42655</v>
      </c>
      <c r="AS40" s="17">
        <f>'Accumulated Feed'!H37</f>
        <v>10.012766102309863</v>
      </c>
      <c r="AT40" s="17">
        <f>SUM($AS$7:AS40)</f>
        <v>291.96076328566363</v>
      </c>
      <c r="AU40" s="81">
        <v>20</v>
      </c>
      <c r="AV40" s="85">
        <f t="shared" si="13"/>
        <v>9.5684572402277528</v>
      </c>
      <c r="AW40" s="72">
        <f>SUM($AV$7:AV40)</f>
        <v>279.00522700501978</v>
      </c>
      <c r="AX40" s="111">
        <v>20</v>
      </c>
      <c r="AY40" s="85">
        <f t="shared" si="27"/>
        <v>9.5684572402277528</v>
      </c>
      <c r="AZ40" s="72">
        <f>SUM($AY$7:AY40)</f>
        <v>234.67225139334334</v>
      </c>
      <c r="BA40" s="64">
        <f>(BC40)/((1000)*(1/(PI()*1.5^2))*(1/'Salt Topping history'!$F$8)*(1/2.20462)*(AS40))</f>
        <v>34.510538536876595</v>
      </c>
      <c r="BB40" s="86">
        <f t="shared" si="14"/>
        <v>5.8976472512114143E-3</v>
      </c>
      <c r="BC40" s="86">
        <f t="shared" si="15"/>
        <v>14.431542823714331</v>
      </c>
      <c r="BD40" s="72">
        <f>SUM($BC$7:BC40)</f>
        <v>420.8072190190652</v>
      </c>
      <c r="BF40" s="27">
        <f>'Accumulated Feed'!I37</f>
        <v>42888</v>
      </c>
      <c r="BG40" s="17">
        <f>'Accumulated Feed'!J37</f>
        <v>5.8983325359867882</v>
      </c>
      <c r="BH40" s="17">
        <f>SUM($BG$7:BG40)</f>
        <v>62.354333448024782</v>
      </c>
      <c r="BI40" s="81">
        <v>20</v>
      </c>
      <c r="BJ40" s="85">
        <f t="shared" si="16"/>
        <v>5.6365985265763809</v>
      </c>
      <c r="BK40" s="72">
        <f>SUM($BJ$7:BJ40)</f>
        <v>59.5874074400569</v>
      </c>
      <c r="BL40" s="111">
        <v>20</v>
      </c>
      <c r="BM40" s="85">
        <f t="shared" si="28"/>
        <v>5.6365985265763809</v>
      </c>
      <c r="BN40" s="72">
        <f>SUM($BM$7:BM40)</f>
        <v>48.433349396789559</v>
      </c>
      <c r="BO40" s="64">
        <f>(BQ40)/((1000)*(1/(PI()*1.5^2))*(1/'Salt Topping history'!$C$17)*(1/2.20462)*(BG40))</f>
        <v>29.331809796213747</v>
      </c>
      <c r="BP40" s="86">
        <f t="shared" si="18"/>
        <v>6.6430515077516919E-3</v>
      </c>
      <c r="BQ40" s="86">
        <f t="shared" si="19"/>
        <v>8.2373838696120973</v>
      </c>
      <c r="BR40" s="72">
        <f>SUM($BQ$7:BQ40)</f>
        <v>87.081658657151706</v>
      </c>
      <c r="BT40" s="27">
        <f>'Accumulated Feed'!K37</f>
        <v>43039</v>
      </c>
      <c r="BU40" s="17">
        <f>'Accumulated Feed'!L37</f>
        <v>10.732241608765877</v>
      </c>
      <c r="BV40" s="17">
        <f>SUM($BU$7:BU40)</f>
        <v>280.48392053615987</v>
      </c>
      <c r="BW40" s="81">
        <v>20</v>
      </c>
      <c r="BX40" s="85">
        <f t="shared" si="20"/>
        <v>10.256006569611111</v>
      </c>
      <c r="BY40" s="72">
        <f>SUM($BX$7:BX40)</f>
        <v>268.03766040260882</v>
      </c>
      <c r="BZ40" s="111">
        <v>20</v>
      </c>
      <c r="CA40" s="85">
        <f t="shared" si="29"/>
        <v>10.256006569611111</v>
      </c>
      <c r="CB40" s="72">
        <f>SUM($CA$7:CA40)</f>
        <v>224.85673440718512</v>
      </c>
      <c r="CC40" s="64">
        <f>(CE40)/((1000)*(1/(PI()*1.5^2))*(1/'Salt Topping history'!$D$17)*(1/2.20462)*(BU40))</f>
        <v>19.775427520180823</v>
      </c>
      <c r="CD40" s="86">
        <f t="shared" si="22"/>
        <v>6.5716118063698786E-3</v>
      </c>
      <c r="CE40" s="86">
        <f t="shared" si="23"/>
        <v>13.544091932928319</v>
      </c>
      <c r="CF40" s="72">
        <f>SUM($CE$7:CE40)</f>
        <v>353.97078671309868</v>
      </c>
    </row>
    <row r="41" spans="2:84">
      <c r="B41" s="27">
        <v>42008</v>
      </c>
      <c r="C41" s="17">
        <f>'Accumulated Feed'!B38</f>
        <v>7.7329832874850526</v>
      </c>
      <c r="D41" s="17">
        <f>SUM($C$7:C41)</f>
        <v>235.06376322488515</v>
      </c>
      <c r="E41" s="9">
        <v>20</v>
      </c>
      <c r="F41" s="3">
        <f t="shared" si="0"/>
        <v>7.3898380497100646</v>
      </c>
      <c r="G41" s="72">
        <f>SUM($F$7:F41)</f>
        <v>224.63298794380739</v>
      </c>
      <c r="H41" s="65">
        <f t="shared" si="1"/>
        <v>20</v>
      </c>
      <c r="I41" s="3">
        <f t="shared" si="2"/>
        <v>7.3898380497100646</v>
      </c>
      <c r="J41" s="72">
        <f>SUM($I$7:I41)</f>
        <v>224.63298794380739</v>
      </c>
      <c r="K41" s="64">
        <f>(M41)/((1000)*(1/(PI()*1.5^2))*(1/'Salt Topping history'!$C$8)*(1/2.20462)*(C41))</f>
        <v>29.865393699182761</v>
      </c>
      <c r="L41" s="3">
        <f t="shared" si="3"/>
        <v>3.9694320634494958E-3</v>
      </c>
      <c r="M41" s="85">
        <f t="shared" si="24"/>
        <v>11.035021136389599</v>
      </c>
      <c r="N41" s="72">
        <f>SUM($M$7:M41)</f>
        <v>335.43763113827896</v>
      </c>
      <c r="P41" s="27">
        <f>'Accumulated Feed'!C38</f>
        <v>42313</v>
      </c>
      <c r="Q41" s="17">
        <f>'Accumulated Feed'!D38</f>
        <v>5.5408063659412763</v>
      </c>
      <c r="R41" s="17">
        <f>SUM($Q$7:Q41)</f>
        <v>191.62669697693235</v>
      </c>
      <c r="S41" s="9">
        <v>20</v>
      </c>
      <c r="T41" s="3">
        <f t="shared" si="4"/>
        <v>5.2949373077495787</v>
      </c>
      <c r="U41" s="72">
        <f>SUM($T$7:T41)</f>
        <v>183.12340839429655</v>
      </c>
      <c r="V41" s="67">
        <v>3.7643669963999997</v>
      </c>
      <c r="W41" s="3">
        <f t="shared" si="25"/>
        <v>0.99660436246497941</v>
      </c>
      <c r="X41" s="72">
        <f>SUM($W$7:W41)</f>
        <v>165.19640544652512</v>
      </c>
      <c r="Y41" s="64">
        <f>(AA41)/((1000)*(1/(PI()*1.5^2))*(1/'Salt Topping history'!$D$8)*(1/2.20462)*(Q41))</f>
        <v>16.179723860943252</v>
      </c>
      <c r="Z41" s="85">
        <f t="shared" si="7"/>
        <v>4.2599382805685437E-3</v>
      </c>
      <c r="AA41" s="85">
        <f t="shared" si="8"/>
        <v>5.0693265538765671</v>
      </c>
      <c r="AB41" s="72">
        <f>SUM($AA$7:AA41)</f>
        <v>175.32074562071372</v>
      </c>
      <c r="AD41" s="27">
        <f>'Accumulated Feed'!E38</f>
        <v>42496</v>
      </c>
      <c r="AE41" s="17">
        <f>'Accumulated Feed'!F38</f>
        <v>10.06046641400528</v>
      </c>
      <c r="AF41" s="17">
        <f>SUM($AE$7:AE41)</f>
        <v>124.42691555247541</v>
      </c>
      <c r="AG41" s="81">
        <v>20</v>
      </c>
      <c r="AH41" s="85">
        <f t="shared" si="9"/>
        <v>9.6140408869582838</v>
      </c>
      <c r="AI41" s="72">
        <f>SUM($AH$7:AH41)</f>
        <v>118.90556603760422</v>
      </c>
      <c r="AJ41" s="111">
        <v>20</v>
      </c>
      <c r="AK41" s="85">
        <f t="shared" si="26"/>
        <v>9.6140408869582838</v>
      </c>
      <c r="AL41" s="72">
        <f>SUM($AK$7:AK41)</f>
        <v>92.832776369187428</v>
      </c>
      <c r="AM41" s="64">
        <f>(AO41)/((1000)*(1/(PI()*1.5^2))*(1/'Salt Topping history'!$E$8)*(1/2.20462)*(AE41))</f>
        <v>34.69753478918976</v>
      </c>
      <c r="AN41" s="86">
        <f t="shared" si="11"/>
        <v>9.3378969479117387E-3</v>
      </c>
      <c r="AO41" s="86">
        <f t="shared" si="12"/>
        <v>18.162209563688332</v>
      </c>
      <c r="AP41" s="72">
        <f>SUM($AO$7:AO41)</f>
        <v>224.62852343321018</v>
      </c>
      <c r="AR41" s="27">
        <f>'Accumulated Feed'!G38</f>
        <v>42656</v>
      </c>
      <c r="AS41" s="17">
        <f>'Accumulated Feed'!H38</f>
        <v>10.103041009893396</v>
      </c>
      <c r="AT41" s="17">
        <f>SUM($AS$7:AS41)</f>
        <v>302.06380429555702</v>
      </c>
      <c r="AU41" s="81">
        <v>20</v>
      </c>
      <c r="AV41" s="85">
        <f t="shared" si="13"/>
        <v>9.6547262676126309</v>
      </c>
      <c r="AW41" s="72">
        <f>SUM($AV$7:AV41)</f>
        <v>288.65995327263238</v>
      </c>
      <c r="AX41" s="111">
        <v>18.188239919732666</v>
      </c>
      <c r="AY41" s="85">
        <f t="shared" si="27"/>
        <v>8.7801238857341808</v>
      </c>
      <c r="AZ41" s="72">
        <f>SUM($AY$7:AY41)</f>
        <v>243.45237527907753</v>
      </c>
      <c r="BA41" s="64">
        <f>(BC41)/((1000)*(1/(PI()*1.5^2))*(1/'Salt Topping history'!$F$8)*(1/2.20462)*(AS41))</f>
        <v>34.510538536876602</v>
      </c>
      <c r="BB41" s="86">
        <f t="shared" si="14"/>
        <v>5.9508203259764957E-3</v>
      </c>
      <c r="BC41" s="86">
        <f t="shared" si="15"/>
        <v>14.561657337664485</v>
      </c>
      <c r="BD41" s="72">
        <f>SUM($BC$7:BC41)</f>
        <v>435.36887635672969</v>
      </c>
      <c r="BF41" s="27">
        <f>'Accumulated Feed'!I38</f>
        <v>42889</v>
      </c>
      <c r="BG41" s="17">
        <f>'Accumulated Feed'!J38</f>
        <v>5.858633305582817</v>
      </c>
      <c r="BH41" s="17">
        <f>SUM($BG$7:BG41)</f>
        <v>68.212966753607603</v>
      </c>
      <c r="BI41" s="81">
        <v>20</v>
      </c>
      <c r="BJ41" s="85">
        <f t="shared" si="16"/>
        <v>5.5986609192549919</v>
      </c>
      <c r="BK41" s="72">
        <f>SUM($BJ$7:BJ41)</f>
        <v>65.186068359311889</v>
      </c>
      <c r="BL41" s="111">
        <v>20</v>
      </c>
      <c r="BM41" s="85">
        <f t="shared" si="28"/>
        <v>5.5986609192549919</v>
      </c>
      <c r="BN41" s="72">
        <f>SUM($BM$7:BM41)</f>
        <v>54.032010316044548</v>
      </c>
      <c r="BO41" s="64">
        <f>(BQ41)/((1000)*(1/(PI()*1.5^2))*(1/'Salt Topping history'!$C$17)*(1/2.20462)*(BG41))</f>
        <v>29.331809796213744</v>
      </c>
      <c r="BP41" s="86">
        <f t="shared" si="18"/>
        <v>6.5983398827657051E-3</v>
      </c>
      <c r="BQ41" s="86">
        <f t="shared" si="19"/>
        <v>8.1819414546294738</v>
      </c>
      <c r="BR41" s="72">
        <f>SUM($BQ$7:BQ41)</f>
        <v>95.263600111781187</v>
      </c>
      <c r="BT41" s="27">
        <f>'Accumulated Feed'!K38</f>
        <v>43040</v>
      </c>
      <c r="BU41" s="17">
        <f>'Accumulated Feed'!L38</f>
        <v>11.095816930693946</v>
      </c>
      <c r="BV41" s="17">
        <f>SUM($BU$7:BU41)</f>
        <v>291.57973746685383</v>
      </c>
      <c r="BW41" s="81">
        <v>20</v>
      </c>
      <c r="BX41" s="85">
        <f t="shared" si="20"/>
        <v>10.603448513817542</v>
      </c>
      <c r="BY41" s="72">
        <f>SUM($BX$7:BX41)</f>
        <v>278.64110891642639</v>
      </c>
      <c r="BZ41" s="111">
        <v>20</v>
      </c>
      <c r="CA41" s="85">
        <f t="shared" si="29"/>
        <v>10.603448513817542</v>
      </c>
      <c r="CB41" s="72">
        <f>SUM($CA$7:CA41)</f>
        <v>235.46018292100266</v>
      </c>
      <c r="CC41" s="64">
        <f>(CE41)/((1000)*(1/(PI()*1.5^2))*(1/'Salt Topping history'!$D$17)*(1/2.20462)*(BU41))</f>
        <v>19.77542752018082</v>
      </c>
      <c r="CD41" s="86">
        <f t="shared" si="22"/>
        <v>6.7942377931102171E-3</v>
      </c>
      <c r="CE41" s="86">
        <f t="shared" si="23"/>
        <v>14.002924091600157</v>
      </c>
      <c r="CF41" s="72">
        <f>SUM($CE$7:CE41)</f>
        <v>367.97371080469884</v>
      </c>
    </row>
    <row r="42" spans="2:84">
      <c r="B42" s="27">
        <v>42009</v>
      </c>
      <c r="C42" s="17">
        <f>'Accumulated Feed'!B39</f>
        <v>7.5965074395213055</v>
      </c>
      <c r="D42" s="17">
        <f>SUM($C$7:C42)</f>
        <v>242.66027066440645</v>
      </c>
      <c r="E42" s="9">
        <v>20</v>
      </c>
      <c r="F42" s="3">
        <f t="shared" si="0"/>
        <v>7.2594182134508625</v>
      </c>
      <c r="G42" s="72">
        <f>SUM($F$7:F42)</f>
        <v>231.89240615725825</v>
      </c>
      <c r="H42" s="65">
        <f t="shared" si="1"/>
        <v>20</v>
      </c>
      <c r="I42" s="3">
        <f t="shared" si="2"/>
        <v>7.2594182134508625</v>
      </c>
      <c r="J42" s="72">
        <f>SUM($I$7:I42)</f>
        <v>231.89240615725825</v>
      </c>
      <c r="K42" s="64">
        <f>(M42)/((1000)*(1/(PI()*1.5^2))*(1/'Salt Topping history'!$C$8)*(1/2.20462)*(C42))</f>
        <v>29.865393699182761</v>
      </c>
      <c r="L42" s="3">
        <f t="shared" si="3"/>
        <v>3.8993773915778408E-3</v>
      </c>
      <c r="M42" s="85">
        <f t="shared" si="24"/>
        <v>10.840269148586398</v>
      </c>
      <c r="N42" s="72">
        <f>SUM($M$7:M42)</f>
        <v>346.27790028686536</v>
      </c>
      <c r="P42" s="27">
        <f>'Accumulated Feed'!C39</f>
        <v>42314</v>
      </c>
      <c r="Q42" s="17">
        <f>'Accumulated Feed'!D39</f>
        <v>5.4735950932583659</v>
      </c>
      <c r="R42" s="17">
        <f>SUM($Q$7:Q42)</f>
        <v>197.1002920701907</v>
      </c>
      <c r="S42" s="9">
        <v>20</v>
      </c>
      <c r="T42" s="3">
        <f t="shared" si="4"/>
        <v>5.2307084840502673</v>
      </c>
      <c r="U42" s="72">
        <f>SUM($T$7:T42)</f>
        <v>188.35411687834682</v>
      </c>
      <c r="V42" s="67">
        <v>3.3196485599999996</v>
      </c>
      <c r="W42" s="3">
        <f t="shared" si="25"/>
        <v>0.86820569434286254</v>
      </c>
      <c r="X42" s="72">
        <f>SUM($W$7:W42)</f>
        <v>166.06461114086798</v>
      </c>
      <c r="Y42" s="64">
        <f>(AA42)/((1000)*(1/(PI()*1.5^2))*(1/'Salt Topping history'!$D$8)*(1/2.20462)*(Q42))</f>
        <v>16.179723860943252</v>
      </c>
      <c r="Z42" s="85">
        <f t="shared" si="7"/>
        <v>4.2082642363089192E-3</v>
      </c>
      <c r="AA42" s="85">
        <f t="shared" si="8"/>
        <v>5.0078344412076135</v>
      </c>
      <c r="AB42" s="72">
        <f>SUM($AA$7:AA42)</f>
        <v>180.32858006192134</v>
      </c>
      <c r="AD42" s="27">
        <f>'Accumulated Feed'!E39</f>
        <v>42497</v>
      </c>
      <c r="AE42" s="17">
        <f>'Accumulated Feed'!F39</f>
        <v>10.065700085743227</v>
      </c>
      <c r="AF42" s="17">
        <f>SUM($AE$7:AE42)</f>
        <v>134.49261563821864</v>
      </c>
      <c r="AG42" s="81">
        <v>20</v>
      </c>
      <c r="AH42" s="85">
        <f t="shared" si="9"/>
        <v>9.6190423185030003</v>
      </c>
      <c r="AI42" s="72">
        <f>SUM($AH$7:AH42)</f>
        <v>128.52460835610722</v>
      </c>
      <c r="AJ42" s="111">
        <v>20</v>
      </c>
      <c r="AK42" s="85">
        <f t="shared" si="26"/>
        <v>9.6190423185030003</v>
      </c>
      <c r="AL42" s="72">
        <f>SUM($AK$7:AK42)</f>
        <v>102.45181868769043</v>
      </c>
      <c r="AM42" s="64">
        <f>(AO42)/((1000)*(1/(PI()*1.5^2))*(1/'Salt Topping history'!$E$8)*(1/2.20462)*(AE42))</f>
        <v>34.697534789189767</v>
      </c>
      <c r="AN42" s="86">
        <f t="shared" si="11"/>
        <v>9.3427547234200513E-3</v>
      </c>
      <c r="AO42" s="86">
        <f t="shared" si="12"/>
        <v>18.171657937052</v>
      </c>
      <c r="AP42" s="72">
        <f>SUM($AO$7:AO42)</f>
        <v>242.80018137026218</v>
      </c>
      <c r="AR42" s="27">
        <f>'Accumulated Feed'!G39</f>
        <v>42657</v>
      </c>
      <c r="AS42" s="17">
        <f>'Accumulated Feed'!H39</f>
        <v>10.18158315272472</v>
      </c>
      <c r="AT42" s="17">
        <f>SUM($AS$7:AS42)</f>
        <v>312.24538744828175</v>
      </c>
      <c r="AU42" s="81">
        <v>20</v>
      </c>
      <c r="AV42" s="85">
        <f t="shared" si="13"/>
        <v>9.7297831627361493</v>
      </c>
      <c r="AW42" s="72">
        <f>SUM($AV$7:AV42)</f>
        <v>298.38973643536855</v>
      </c>
      <c r="AX42" s="111">
        <v>20</v>
      </c>
      <c r="AY42" s="85">
        <f t="shared" si="27"/>
        <v>9.7297831627361493</v>
      </c>
      <c r="AZ42" s="72">
        <f>SUM($AY$7:AY42)</f>
        <v>253.18215844181367</v>
      </c>
      <c r="BA42" s="64">
        <f>(BC42)/((1000)*(1/(PI()*1.5^2))*(1/'Salt Topping history'!$F$8)*(1/2.20462)*(AS42))</f>
        <v>34.510538536876602</v>
      </c>
      <c r="BB42" s="86">
        <f t="shared" si="14"/>
        <v>5.9970826522947494E-3</v>
      </c>
      <c r="BC42" s="86">
        <f t="shared" si="15"/>
        <v>14.674861250165252</v>
      </c>
      <c r="BD42" s="72">
        <f>SUM($BC$7:BC42)</f>
        <v>450.04373760689492</v>
      </c>
      <c r="BF42" s="27">
        <f>'Accumulated Feed'!I39</f>
        <v>42890</v>
      </c>
      <c r="BG42" s="17">
        <f>'Accumulated Feed'!J39</f>
        <v>5.6546043147590561</v>
      </c>
      <c r="BH42" s="17">
        <f>SUM($BG$7:BG42)</f>
        <v>73.867571068366658</v>
      </c>
      <c r="BI42" s="81">
        <v>20</v>
      </c>
      <c r="BJ42" s="85">
        <f t="shared" si="16"/>
        <v>5.4036855593478412</v>
      </c>
      <c r="BK42" s="72">
        <f>SUM($BJ$7:BJ42)</f>
        <v>70.589753918659724</v>
      </c>
      <c r="BL42" s="111">
        <v>20</v>
      </c>
      <c r="BM42" s="85">
        <f t="shared" si="28"/>
        <v>5.4036855593478412</v>
      </c>
      <c r="BN42" s="72">
        <f>SUM($BM$7:BM42)</f>
        <v>59.435695875392391</v>
      </c>
      <c r="BO42" s="64">
        <f>(BQ42)/((1000)*(1/(PI()*1.5^2))*(1/'Salt Topping history'!$C$17)*(1/2.20462)*(BG42))</f>
        <v>29.331809796213751</v>
      </c>
      <c r="BP42" s="86">
        <f t="shared" si="18"/>
        <v>6.3685503470202291E-3</v>
      </c>
      <c r="BQ42" s="86">
        <f t="shared" si="19"/>
        <v>7.8970024303050845</v>
      </c>
      <c r="BR42" s="72">
        <f>SUM($BQ$7:BQ42)</f>
        <v>103.16060254208627</v>
      </c>
      <c r="BT42" s="27">
        <f>'Accumulated Feed'!K39</f>
        <v>43041</v>
      </c>
      <c r="BU42" s="17">
        <f>'Accumulated Feed'!L39</f>
        <v>11.208199057587201</v>
      </c>
      <c r="BV42" s="17">
        <f>SUM($BU$7:BU42)</f>
        <v>302.78793652444102</v>
      </c>
      <c r="BW42" s="81">
        <v>20</v>
      </c>
      <c r="BX42" s="85">
        <f t="shared" si="20"/>
        <v>10.710843769509763</v>
      </c>
      <c r="BY42" s="72">
        <f>SUM($BX$7:BX42)</f>
        <v>289.35195268593617</v>
      </c>
      <c r="BZ42" s="111">
        <v>1.2122440950668334</v>
      </c>
      <c r="CA42" s="85">
        <f t="shared" si="29"/>
        <v>0.64920785563857952</v>
      </c>
      <c r="CB42" s="72">
        <f>SUM($CA$7:CA42)</f>
        <v>236.10939077664125</v>
      </c>
      <c r="CC42" s="64">
        <f>(CE42)/((1000)*(1/(PI()*1.5^2))*(1/'Salt Topping history'!$D$17)*(1/2.20462)*(BU42))</f>
        <v>19.77542752018082</v>
      </c>
      <c r="CD42" s="86">
        <f t="shared" si="22"/>
        <v>6.8630520948040463E-3</v>
      </c>
      <c r="CE42" s="86">
        <f t="shared" si="23"/>
        <v>14.14475036739114</v>
      </c>
      <c r="CF42" s="72">
        <f>SUM($CE$7:CE42)</f>
        <v>382.11846117208995</v>
      </c>
    </row>
    <row r="43" spans="2:84">
      <c r="B43" s="27">
        <v>42010</v>
      </c>
      <c r="C43" s="17">
        <f>'Accumulated Feed'!B40</f>
        <v>7.6096590748423214</v>
      </c>
      <c r="D43" s="17">
        <f>SUM($C$7:C43)</f>
        <v>250.26992973924877</v>
      </c>
      <c r="E43" s="9">
        <v>20</v>
      </c>
      <c r="F43" s="3">
        <f t="shared" si="0"/>
        <v>7.2719862549812824</v>
      </c>
      <c r="G43" s="72">
        <f>SUM($F$7:F43)</f>
        <v>239.16439241223952</v>
      </c>
      <c r="H43" s="65">
        <f t="shared" si="1"/>
        <v>20</v>
      </c>
      <c r="I43" s="3">
        <f t="shared" si="2"/>
        <v>7.2719862549812824</v>
      </c>
      <c r="J43" s="72">
        <f>SUM($I$7:I43)</f>
        <v>239.16439241223952</v>
      </c>
      <c r="K43" s="64">
        <f>(M43)/((1000)*(1/(PI()*1.5^2))*(1/'Salt Topping history'!$C$8)*(1/2.20462)*(C43))</f>
        <v>29.865393699182764</v>
      </c>
      <c r="L43" s="3">
        <f t="shared" si="3"/>
        <v>3.9061282820154969E-3</v>
      </c>
      <c r="M43" s="85">
        <f t="shared" si="24"/>
        <v>10.859036624003082</v>
      </c>
      <c r="N43" s="72">
        <f>SUM($M$7:M43)</f>
        <v>357.13693691086843</v>
      </c>
      <c r="P43" s="27">
        <f>'Accumulated Feed'!C40</f>
        <v>42315</v>
      </c>
      <c r="Q43" s="17">
        <f>'Accumulated Feed'!D40</f>
        <v>5.1228277021055479</v>
      </c>
      <c r="R43" s="17">
        <f>SUM($Q$7:Q43)</f>
        <v>202.22311977229626</v>
      </c>
      <c r="S43" s="9">
        <v>20</v>
      </c>
      <c r="T43" s="3">
        <f t="shared" si="4"/>
        <v>4.8955061284556693</v>
      </c>
      <c r="U43" s="72">
        <f>SUM($T$7:T43)</f>
        <v>193.24962300680249</v>
      </c>
      <c r="V43" s="65">
        <f t="shared" si="5"/>
        <v>20</v>
      </c>
      <c r="W43" s="3">
        <f t="shared" si="25"/>
        <v>4.8955061284556693</v>
      </c>
      <c r="X43" s="72">
        <f>SUM($W$7:W43)</f>
        <v>170.96011726932366</v>
      </c>
      <c r="Y43" s="64">
        <f>(AA43)/((1000)*(1/(PI()*1.5^2))*(1/'Salt Topping history'!$D$8)*(1/2.20462)*(Q43))</f>
        <v>16.179723860943252</v>
      </c>
      <c r="Z43" s="85">
        <f t="shared" si="7"/>
        <v>3.9385837352302272E-3</v>
      </c>
      <c r="AA43" s="85">
        <f t="shared" si="8"/>
        <v>4.68691464492397</v>
      </c>
      <c r="AB43" s="72">
        <f>SUM($AA$7:AA43)</f>
        <v>185.01549470684532</v>
      </c>
      <c r="AD43" s="27">
        <f>'Accumulated Feed'!E40</f>
        <v>42498</v>
      </c>
      <c r="AE43" s="17">
        <f>'Accumulated Feed'!F40</f>
        <v>10.116283959369408</v>
      </c>
      <c r="AF43" s="17">
        <f>SUM($AE$7:AE43)</f>
        <v>144.60889959758805</v>
      </c>
      <c r="AG43" s="81">
        <v>20</v>
      </c>
      <c r="AH43" s="85">
        <f t="shared" si="9"/>
        <v>9.6673815713020375</v>
      </c>
      <c r="AI43" s="72">
        <f>SUM($AH$7:AH43)</f>
        <v>138.19198992740925</v>
      </c>
      <c r="AJ43" s="111">
        <v>20</v>
      </c>
      <c r="AK43" s="85">
        <f t="shared" si="26"/>
        <v>9.6673815713020375</v>
      </c>
      <c r="AL43" s="72">
        <f>SUM($AK$7:AK43)</f>
        <v>112.11920025899246</v>
      </c>
      <c r="AM43" s="64">
        <f>(AO43)/((1000)*(1/(PI()*1.5^2))*(1/'Salt Topping history'!$E$8)*(1/2.20462)*(AE43))</f>
        <v>34.69753478918976</v>
      </c>
      <c r="AN43" s="86">
        <f t="shared" si="11"/>
        <v>9.3897055286520925E-3</v>
      </c>
      <c r="AO43" s="86">
        <f t="shared" si="12"/>
        <v>18.262977253228321</v>
      </c>
      <c r="AP43" s="72">
        <f>SUM($AO$7:AO43)</f>
        <v>261.06315862349049</v>
      </c>
      <c r="AR43" s="27">
        <f>'Accumulated Feed'!G40</f>
        <v>42658</v>
      </c>
      <c r="AS43" s="17">
        <f>'Accumulated Feed'!H40</f>
        <v>10.175069915261128</v>
      </c>
      <c r="AT43" s="17">
        <f>SUM($AS$7:AS43)</f>
        <v>322.42045736354288</v>
      </c>
      <c r="AU43" s="81">
        <v>20</v>
      </c>
      <c r="AV43" s="85">
        <f t="shared" si="13"/>
        <v>9.7235589452193292</v>
      </c>
      <c r="AW43" s="72">
        <f>SUM($AV$7:AV43)</f>
        <v>308.11329538058789</v>
      </c>
      <c r="AX43" s="111">
        <v>20</v>
      </c>
      <c r="AY43" s="85">
        <f t="shared" si="27"/>
        <v>9.7235589452193292</v>
      </c>
      <c r="AZ43" s="72">
        <f>SUM($AY$7:AY43)</f>
        <v>262.90571738703301</v>
      </c>
      <c r="BA43" s="64">
        <f>(BC43)/((1000)*(1/(PI()*1.5^2))*(1/'Salt Topping history'!$F$8)*(1/2.20462)*(AS43))</f>
        <v>34.510538536876602</v>
      </c>
      <c r="BB43" s="86">
        <f t="shared" si="14"/>
        <v>5.9932462721545227E-3</v>
      </c>
      <c r="BC43" s="86">
        <f t="shared" si="15"/>
        <v>14.665473627962117</v>
      </c>
      <c r="BD43" s="72">
        <f>SUM($BC$7:BC43)</f>
        <v>464.70921123485704</v>
      </c>
      <c r="BF43" s="27">
        <f>'Accumulated Feed'!I40</f>
        <v>42891</v>
      </c>
      <c r="BG43" s="17">
        <f>'Accumulated Feed'!J40</f>
        <v>6.0563382244624782</v>
      </c>
      <c r="BH43" s="17">
        <f>SUM($BG$7:BG43)</f>
        <v>79.923909292829137</v>
      </c>
      <c r="BI43" s="81">
        <v>20</v>
      </c>
      <c r="BJ43" s="85">
        <f t="shared" si="16"/>
        <v>5.7875928330891053</v>
      </c>
      <c r="BK43" s="72">
        <f>SUM($BJ$7:BJ43)</f>
        <v>76.377346751748831</v>
      </c>
      <c r="BL43" s="111">
        <v>20</v>
      </c>
      <c r="BM43" s="85">
        <f t="shared" si="28"/>
        <v>5.7875928330891053</v>
      </c>
      <c r="BN43" s="72">
        <f>SUM($BM$7:BM43)</f>
        <v>65.223288708481491</v>
      </c>
      <c r="BO43" s="64">
        <f>(BQ43)/((1000)*(1/(PI()*1.5^2))*(1/'Salt Topping history'!$C$17)*(1/2.20462)*(BG43))</f>
        <v>29.331809796213744</v>
      </c>
      <c r="BP43" s="86">
        <f t="shared" si="18"/>
        <v>6.8210068740620399E-3</v>
      </c>
      <c r="BQ43" s="86">
        <f t="shared" si="19"/>
        <v>8.4580485238369292</v>
      </c>
      <c r="BR43" s="72">
        <f>SUM($BQ$7:BQ43)</f>
        <v>111.61865106592319</v>
      </c>
      <c r="BT43" s="27">
        <f>'Accumulated Feed'!K40</f>
        <v>43042</v>
      </c>
      <c r="BU43" s="17">
        <f>'Accumulated Feed'!L40</f>
        <v>10.743030131346721</v>
      </c>
      <c r="BV43" s="17">
        <f>SUM($BU$7:BU43)</f>
        <v>313.53096665578772</v>
      </c>
      <c r="BW43" s="81">
        <v>20</v>
      </c>
      <c r="BX43" s="85">
        <f t="shared" si="20"/>
        <v>10.266316359727576</v>
      </c>
      <c r="BY43" s="72">
        <f>SUM($BX$7:BX43)</f>
        <v>299.61826904566374</v>
      </c>
      <c r="BZ43" s="111">
        <v>20</v>
      </c>
      <c r="CA43" s="85">
        <f t="shared" si="29"/>
        <v>10.266316359727576</v>
      </c>
      <c r="CB43" s="72">
        <f>SUM($CA$7:CA43)</f>
        <v>246.37570713636882</v>
      </c>
      <c r="CC43" s="64">
        <f>(CE43)/((1000)*(1/(PI()*1.5^2))*(1/'Salt Topping history'!$D$17)*(1/2.20462)*(BU43))</f>
        <v>19.775427520180823</v>
      </c>
      <c r="CD43" s="86">
        <f t="shared" si="22"/>
        <v>6.5782178803803311E-3</v>
      </c>
      <c r="CE43" s="86">
        <f t="shared" si="23"/>
        <v>13.557707051463863</v>
      </c>
      <c r="CF43" s="72">
        <f>SUM($CE$7:CE43)</f>
        <v>395.67616822355382</v>
      </c>
    </row>
    <row r="44" spans="2:84">
      <c r="B44" s="27">
        <v>42011</v>
      </c>
      <c r="C44" s="17">
        <f>'Accumulated Feed'!B41</f>
        <v>7.2703543342242556</v>
      </c>
      <c r="D44" s="17">
        <f>SUM($C$7:C44)</f>
        <v>257.540284073473</v>
      </c>
      <c r="E44" s="9">
        <v>20</v>
      </c>
      <c r="F44" s="3">
        <f t="shared" si="0"/>
        <v>6.9477379035430573</v>
      </c>
      <c r="G44" s="72">
        <f>SUM($F$7:F44)</f>
        <v>246.11213031578257</v>
      </c>
      <c r="H44" s="65">
        <f t="shared" si="1"/>
        <v>20</v>
      </c>
      <c r="I44" s="3">
        <f t="shared" si="2"/>
        <v>6.9477379035430573</v>
      </c>
      <c r="J44" s="72">
        <f>SUM($I$7:I44)</f>
        <v>246.11213031578257</v>
      </c>
      <c r="K44" s="64">
        <f>(M44)/((1000)*(1/(PI()*1.5^2))*(1/'Salt Topping history'!$C$8)*(1/2.20462)*(C44))</f>
        <v>29.865393699182761</v>
      </c>
      <c r="L44" s="3">
        <f t="shared" si="3"/>
        <v>3.7319591332382737E-3</v>
      </c>
      <c r="M44" s="85">
        <f t="shared" si="24"/>
        <v>10.3748463904024</v>
      </c>
      <c r="N44" s="72">
        <f>SUM($M$7:M44)</f>
        <v>367.51178330127084</v>
      </c>
      <c r="P44" s="27">
        <f>'Accumulated Feed'!C41</f>
        <v>42316</v>
      </c>
      <c r="Q44" s="17">
        <f>'Accumulated Feed'!D41</f>
        <v>5.5688295431828694</v>
      </c>
      <c r="R44" s="17">
        <f>SUM($Q$7:Q44)</f>
        <v>207.79194931547912</v>
      </c>
      <c r="S44" s="9">
        <v>20</v>
      </c>
      <c r="T44" s="3">
        <f t="shared" si="4"/>
        <v>5.3217169778658766</v>
      </c>
      <c r="U44" s="72">
        <f>SUM($T$7:T44)</f>
        <v>198.57133998466838</v>
      </c>
      <c r="V44" s="65">
        <f t="shared" si="5"/>
        <v>20</v>
      </c>
      <c r="W44" s="3">
        <f t="shared" si="25"/>
        <v>5.3217169778658766</v>
      </c>
      <c r="X44" s="72">
        <f>SUM($W$7:W44)</f>
        <v>176.28183424718955</v>
      </c>
      <c r="Y44" s="64">
        <f>(AA44)/((1000)*(1/(PI()*1.5^2))*(1/'Salt Topping history'!$D$8)*(1/2.20462)*(Q44))</f>
        <v>16.179723860943255</v>
      </c>
      <c r="Z44" s="85">
        <f t="shared" si="7"/>
        <v>4.2814833405454486E-3</v>
      </c>
      <c r="AA44" s="85">
        <f t="shared" si="8"/>
        <v>5.0949651752490839</v>
      </c>
      <c r="AB44" s="72">
        <f>SUM($AA$7:AA44)</f>
        <v>190.1104598820944</v>
      </c>
      <c r="AD44" s="27">
        <f>'Accumulated Feed'!E41</f>
        <v>42499</v>
      </c>
      <c r="AE44" s="17">
        <f>'Accumulated Feed'!F41</f>
        <v>10.146707184331339</v>
      </c>
      <c r="AF44" s="17">
        <f>SUM($AE$7:AE44)</f>
        <v>154.7556067819194</v>
      </c>
      <c r="AG44" s="81">
        <v>20</v>
      </c>
      <c r="AH44" s="85">
        <f t="shared" si="9"/>
        <v>9.6964547888508719</v>
      </c>
      <c r="AI44" s="72">
        <f>SUM($AH$7:AH44)</f>
        <v>147.88844471626012</v>
      </c>
      <c r="AJ44" s="111">
        <v>20</v>
      </c>
      <c r="AK44" s="85">
        <f t="shared" si="26"/>
        <v>9.6964547888508719</v>
      </c>
      <c r="AL44" s="72">
        <f>SUM($AK$7:AK44)</f>
        <v>121.81565504784334</v>
      </c>
      <c r="AM44" s="64">
        <f>(AO44)/((1000)*(1/(PI()*1.5^2))*(1/'Salt Topping history'!$E$8)*(1/2.20462)*(AE44))</f>
        <v>34.69753478918976</v>
      </c>
      <c r="AN44" s="86">
        <f t="shared" si="11"/>
        <v>9.4179436766491046E-3</v>
      </c>
      <c r="AO44" s="86">
        <f t="shared" si="12"/>
        <v>18.317900451082508</v>
      </c>
      <c r="AP44" s="72">
        <f>SUM($AO$7:AO44)</f>
        <v>279.38105907457299</v>
      </c>
      <c r="AR44" s="27">
        <f>'Accumulated Feed'!G41</f>
        <v>42659</v>
      </c>
      <c r="AS44" s="17">
        <f>'Accumulated Feed'!H41</f>
        <v>10.282565484457502</v>
      </c>
      <c r="AT44" s="17">
        <f>SUM($AS$7:AS44)</f>
        <v>332.70302284800039</v>
      </c>
      <c r="AU44" s="81">
        <v>20</v>
      </c>
      <c r="AV44" s="85">
        <f t="shared" si="13"/>
        <v>9.8262844804869651</v>
      </c>
      <c r="AW44" s="72">
        <f>SUM($AV$7:AV44)</f>
        <v>317.93957986107483</v>
      </c>
      <c r="AX44" s="111">
        <v>20</v>
      </c>
      <c r="AY44" s="85">
        <f t="shared" si="27"/>
        <v>9.8262844804869651</v>
      </c>
      <c r="AZ44" s="72">
        <f>SUM($AY$7:AY44)</f>
        <v>272.73200186751995</v>
      </c>
      <c r="BA44" s="64">
        <f>(BC44)/((1000)*(1/(PI()*1.5^2))*(1/'Salt Topping history'!$F$8)*(1/2.20462)*(AS44))</f>
        <v>34.510538536876602</v>
      </c>
      <c r="BB44" s="86">
        <f t="shared" si="14"/>
        <v>6.0565625367821514E-3</v>
      </c>
      <c r="BC44" s="86">
        <f t="shared" si="15"/>
        <v>14.820408527505924</v>
      </c>
      <c r="BD44" s="72">
        <f>SUM($BC$7:BC44)</f>
        <v>479.52961976236298</v>
      </c>
      <c r="BF44" s="27">
        <f>'Accumulated Feed'!I41</f>
        <v>42892</v>
      </c>
      <c r="BG44" s="17">
        <f>'Accumulated Feed'!J41</f>
        <v>6.4218087473610446</v>
      </c>
      <c r="BH44" s="17">
        <f>SUM($BG$7:BG44)</f>
        <v>86.345718040190178</v>
      </c>
      <c r="BI44" s="81">
        <v>20</v>
      </c>
      <c r="BJ44" s="85">
        <f t="shared" si="16"/>
        <v>6.1368458801678614</v>
      </c>
      <c r="BK44" s="72">
        <f>SUM($BJ$7:BJ44)</f>
        <v>82.5141926319167</v>
      </c>
      <c r="BL44" s="111">
        <v>1.025084790802002</v>
      </c>
      <c r="BM44" s="85">
        <f t="shared" si="28"/>
        <v>0.31453936876280003</v>
      </c>
      <c r="BN44" s="72">
        <f>SUM($BM$7:BM44)</f>
        <v>65.537828077244285</v>
      </c>
      <c r="BO44" s="64">
        <f>(BQ44)/((1000)*(1/(PI()*1.5^2))*(1/'Salt Topping history'!$C$17)*(1/2.20462)*(BG44))</f>
        <v>29.331809796213754</v>
      </c>
      <c r="BP44" s="86">
        <f t="shared" si="18"/>
        <v>7.2326214267118671E-3</v>
      </c>
      <c r="BQ44" s="86">
        <f t="shared" si="19"/>
        <v>8.9684505691227159</v>
      </c>
      <c r="BR44" s="72">
        <f>SUM($BQ$7:BQ44)</f>
        <v>120.58710163504591</v>
      </c>
      <c r="BT44" s="27">
        <f>'Accumulated Feed'!K41</f>
        <v>43043</v>
      </c>
      <c r="BU44" s="17">
        <f>'Accumulated Feed'!L41</f>
        <v>10.277229824645921</v>
      </c>
      <c r="BV44" s="17">
        <f>SUM($BU$7:BU44)</f>
        <v>323.80819648043365</v>
      </c>
      <c r="BW44" s="81">
        <v>20</v>
      </c>
      <c r="BX44" s="85">
        <f t="shared" si="20"/>
        <v>9.8211855865116302</v>
      </c>
      <c r="BY44" s="72">
        <f>SUM($BX$7:BX44)</f>
        <v>309.43945463217534</v>
      </c>
      <c r="BZ44" s="111">
        <v>20</v>
      </c>
      <c r="CA44" s="85">
        <f t="shared" si="29"/>
        <v>9.8211855865116302</v>
      </c>
      <c r="CB44" s="72">
        <f>SUM($CA$7:CA44)</f>
        <v>256.19689272288042</v>
      </c>
      <c r="CC44" s="64">
        <f>(CE44)/((1000)*(1/(PI()*1.5^2))*(1/'Salt Topping history'!$D$17)*(1/2.20462)*(BU44))</f>
        <v>19.77542752018082</v>
      </c>
      <c r="CD44" s="86">
        <f t="shared" si="22"/>
        <v>6.2929970563890521E-3</v>
      </c>
      <c r="CE44" s="86">
        <f t="shared" si="23"/>
        <v>12.969866933217837</v>
      </c>
      <c r="CF44" s="72">
        <f>SUM($CE$7:CE44)</f>
        <v>408.64603515677163</v>
      </c>
    </row>
    <row r="45" spans="2:84">
      <c r="B45" s="27">
        <v>42012</v>
      </c>
      <c r="C45" s="17">
        <f>'Accumulated Feed'!B42</f>
        <v>0.63222748718150301</v>
      </c>
      <c r="D45" s="17">
        <f>SUM($C$7:C45)</f>
        <v>258.17251156065453</v>
      </c>
      <c r="E45" s="9">
        <v>20</v>
      </c>
      <c r="F45" s="3">
        <f t="shared" si="0"/>
        <v>0.60417287444648238</v>
      </c>
      <c r="G45" s="72">
        <f>SUM($F$7:F45)</f>
        <v>246.71630319022904</v>
      </c>
      <c r="H45" s="65">
        <f t="shared" si="1"/>
        <v>20</v>
      </c>
      <c r="I45" s="3">
        <f t="shared" si="2"/>
        <v>0.60417287444648238</v>
      </c>
      <c r="J45" s="72">
        <f>SUM($I$7:I45)</f>
        <v>246.71630319022904</v>
      </c>
      <c r="K45" s="64">
        <f>(M45)/((1000)*(1/(PI()*1.5^2))*(1/'Salt Topping history'!$C$8)*(1/2.20462)*(C45))</f>
        <v>29.865393699182757</v>
      </c>
      <c r="L45" s="3">
        <f t="shared" si="3"/>
        <v>3.2452986974300558E-4</v>
      </c>
      <c r="M45" s="85">
        <f t="shared" si="24"/>
        <v>0.90219303788555549</v>
      </c>
      <c r="N45" s="72">
        <f>SUM($M$7:M45)</f>
        <v>368.41397633915642</v>
      </c>
      <c r="P45" s="27">
        <f>'Accumulated Feed'!C42</f>
        <v>42317</v>
      </c>
      <c r="Q45" s="17">
        <f>'Accumulated Feed'!D42</f>
        <v>6.2211466069872623</v>
      </c>
      <c r="R45" s="17">
        <f>SUM($Q$7:Q45)</f>
        <v>214.01309592246639</v>
      </c>
      <c r="S45" s="9">
        <v>20</v>
      </c>
      <c r="T45" s="3">
        <f t="shared" si="4"/>
        <v>5.9450879692888501</v>
      </c>
      <c r="U45" s="72">
        <f>SUM($T$7:T45)</f>
        <v>204.51642795395725</v>
      </c>
      <c r="V45" s="65">
        <f t="shared" si="5"/>
        <v>20</v>
      </c>
      <c r="W45" s="3">
        <f t="shared" si="25"/>
        <v>5.9450879692888501</v>
      </c>
      <c r="X45" s="72">
        <f>SUM($W$7:W45)</f>
        <v>182.22692221647841</v>
      </c>
      <c r="Y45" s="64">
        <f>(AA45)/((1000)*(1/(PI()*1.5^2))*(1/'Salt Topping history'!$D$8)*(1/2.20462)*(Q45))</f>
        <v>16.179723860943252</v>
      </c>
      <c r="Z45" s="85">
        <f t="shared" si="7"/>
        <v>4.7830042831016745E-3</v>
      </c>
      <c r="AA45" s="85">
        <f t="shared" si="8"/>
        <v>5.6917750968909928</v>
      </c>
      <c r="AB45" s="72">
        <f>SUM($AA$7:AA45)</f>
        <v>195.80223497898538</v>
      </c>
      <c r="AD45" s="27">
        <f>'Accumulated Feed'!E42</f>
        <v>42500</v>
      </c>
      <c r="AE45" s="17">
        <f>'Accumulated Feed'!F42</f>
        <v>10.201899388290876</v>
      </c>
      <c r="AF45" s="17">
        <f>SUM($AE$7:AE45)</f>
        <v>164.95750617021028</v>
      </c>
      <c r="AG45" s="81">
        <v>20</v>
      </c>
      <c r="AH45" s="85">
        <f t="shared" si="9"/>
        <v>9.7491978808381035</v>
      </c>
      <c r="AI45" s="72">
        <f>SUM($AH$7:AH45)</f>
        <v>157.63764259709822</v>
      </c>
      <c r="AJ45" s="111">
        <v>20</v>
      </c>
      <c r="AK45" s="85">
        <f t="shared" si="26"/>
        <v>9.7491978808381035</v>
      </c>
      <c r="AL45" s="72">
        <f>SUM($AK$7:AK45)</f>
        <v>131.56485292868143</v>
      </c>
      <c r="AM45" s="64">
        <f>(AO45)/((1000)*(1/(PI()*1.5^2))*(1/'Salt Topping history'!$E$8)*(1/2.20462)*(AE45))</f>
        <v>34.697534789189753</v>
      </c>
      <c r="AN45" s="86">
        <f t="shared" si="11"/>
        <v>9.469171829668414E-3</v>
      </c>
      <c r="AO45" s="86">
        <f t="shared" si="12"/>
        <v>18.417539208705065</v>
      </c>
      <c r="AP45" s="72">
        <f>SUM($AO$7:AO45)</f>
        <v>297.79859828327807</v>
      </c>
      <c r="AR45" s="27">
        <f>'Accumulated Feed'!G42</f>
        <v>42660</v>
      </c>
      <c r="AS45" s="17">
        <f>'Accumulated Feed'!H42</f>
        <v>10.184066772477157</v>
      </c>
      <c r="AT45" s="17">
        <f>SUM($AS$7:AS45)</f>
        <v>342.88708962047752</v>
      </c>
      <c r="AU45" s="81">
        <v>20</v>
      </c>
      <c r="AV45" s="85">
        <f t="shared" si="13"/>
        <v>9.732156573755578</v>
      </c>
      <c r="AW45" s="72">
        <f>SUM($AV$7:AV45)</f>
        <v>327.67173643483039</v>
      </c>
      <c r="AX45" s="111">
        <v>20</v>
      </c>
      <c r="AY45" s="85">
        <f t="shared" si="27"/>
        <v>9.732156573755578</v>
      </c>
      <c r="AZ45" s="72">
        <f>SUM($AY$7:AY45)</f>
        <v>282.46415844127552</v>
      </c>
      <c r="BA45" s="64">
        <f>(BC45)/((1000)*(1/(PI()*1.5^2))*(1/'Salt Topping history'!$F$8)*(1/2.20462)*(AS45))</f>
        <v>34.510538536876602</v>
      </c>
      <c r="BB45" s="86">
        <f t="shared" si="14"/>
        <v>5.9985455360829403E-3</v>
      </c>
      <c r="BC45" s="86">
        <f t="shared" si="15"/>
        <v>14.678440926794956</v>
      </c>
      <c r="BD45" s="72">
        <f>SUM($BC$7:BC45)</f>
        <v>494.20806068915795</v>
      </c>
      <c r="BF45" s="27">
        <f>'Accumulated Feed'!I42</f>
        <v>42893</v>
      </c>
      <c r="BG45" s="17">
        <f>'Accumulated Feed'!J42</f>
        <v>6.4448434912045967</v>
      </c>
      <c r="BH45" s="17">
        <f>SUM($BG$7:BG45)</f>
        <v>92.790561531394772</v>
      </c>
      <c r="BI45" s="81">
        <v>20</v>
      </c>
      <c r="BJ45" s="85">
        <f t="shared" si="16"/>
        <v>6.1588584748149886</v>
      </c>
      <c r="BK45" s="72">
        <f>SUM($BJ$7:BJ45)</f>
        <v>88.673051106731691</v>
      </c>
      <c r="BL45" s="111">
        <v>20</v>
      </c>
      <c r="BM45" s="85">
        <f t="shared" si="28"/>
        <v>6.1588584748149886</v>
      </c>
      <c r="BN45" s="72">
        <f>SUM($BM$7:BM45)</f>
        <v>71.696686552059276</v>
      </c>
      <c r="BO45" s="64">
        <f>(BQ45)/((1000)*(1/(PI()*1.5^2))*(1/'Salt Topping history'!$C$17)*(1/2.20462)*(BG45))</f>
        <v>29.331809796213747</v>
      </c>
      <c r="BP45" s="86">
        <f t="shared" si="18"/>
        <v>7.2585645197618051E-3</v>
      </c>
      <c r="BQ45" s="86">
        <f t="shared" si="19"/>
        <v>9.0006200045046381</v>
      </c>
      <c r="BR45" s="72">
        <f>SUM($BQ$7:BQ45)</f>
        <v>129.58772163955055</v>
      </c>
      <c r="BT45" s="27">
        <f>'Accumulated Feed'!K42</f>
        <v>43044</v>
      </c>
      <c r="BU45" s="17">
        <f>'Accumulated Feed'!L42</f>
        <v>9.6656822781645246</v>
      </c>
      <c r="BV45" s="17">
        <f>SUM($BU$7:BU45)</f>
        <v>333.47387875859818</v>
      </c>
      <c r="BW45" s="81">
        <v>20</v>
      </c>
      <c r="BX45" s="85">
        <f t="shared" si="20"/>
        <v>9.2367749961630228</v>
      </c>
      <c r="BY45" s="72">
        <f>SUM($BX$7:BX45)</f>
        <v>318.67622962833838</v>
      </c>
      <c r="BZ45" s="111">
        <v>20</v>
      </c>
      <c r="CA45" s="85">
        <f t="shared" si="29"/>
        <v>9.2367749961630228</v>
      </c>
      <c r="CB45" s="72">
        <f>SUM($CA$7:CA45)</f>
        <v>265.43366771904346</v>
      </c>
      <c r="CC45" s="64">
        <f>(CE45)/((1000)*(1/(PI()*1.5^2))*(1/'Salt Topping history'!$D$17)*(1/2.20462)*(BU45))</f>
        <v>19.77542752018082</v>
      </c>
      <c r="CD45" s="86">
        <f t="shared" si="22"/>
        <v>5.9185316629402915E-3</v>
      </c>
      <c r="CE45" s="86">
        <f t="shared" si="23"/>
        <v>12.19809375731994</v>
      </c>
      <c r="CF45" s="72">
        <f>SUM($CE$7:CE45)</f>
        <v>420.84412891409158</v>
      </c>
    </row>
    <row r="46" spans="2:84">
      <c r="B46" s="27">
        <v>42013</v>
      </c>
      <c r="C46" s="17">
        <f>'Accumulated Feed'!B43</f>
        <v>1.4151099599579837E-32</v>
      </c>
      <c r="D46" s="17">
        <f>SUM($C$7:C46)</f>
        <v>258.17251156065453</v>
      </c>
      <c r="E46" s="9">
        <v>20</v>
      </c>
      <c r="F46" s="3">
        <f>(C46*E46)*(1/2.20462)*(1/1343)*(1/(PI()*1.5^2))*1000</f>
        <v>1.3523155343611505E-32</v>
      </c>
      <c r="G46" s="72">
        <f>SUM($F$7:F46)</f>
        <v>246.71630319022904</v>
      </c>
      <c r="H46" s="65">
        <f>E46</f>
        <v>20</v>
      </c>
      <c r="I46" s="3">
        <f t="shared" si="2"/>
        <v>1.3523155343611505E-32</v>
      </c>
      <c r="J46" s="72">
        <f>SUM($I$7:I46)</f>
        <v>246.71630319022904</v>
      </c>
      <c r="K46" s="64">
        <f>(M46)/((1000)*(1/(PI()*1.5^2))*(1/'Salt Topping history'!$C$8)*(1/2.20462)*(C46))</f>
        <v>29.865393699182757</v>
      </c>
      <c r="L46" s="3">
        <f t="shared" si="3"/>
        <v>7.2639273092115938E-36</v>
      </c>
      <c r="M46" s="85">
        <f t="shared" si="24"/>
        <v>2.0193717919608231E-32</v>
      </c>
      <c r="N46" s="72">
        <f>SUM($M$7:M46)</f>
        <v>368.41397633915642</v>
      </c>
      <c r="P46" s="27">
        <f>'Accumulated Feed'!C43</f>
        <v>42318</v>
      </c>
      <c r="Q46" s="17">
        <f>'Accumulated Feed'!D43</f>
        <v>7.9841664857891992</v>
      </c>
      <c r="R46" s="17">
        <f>SUM($Q$7:Q46)</f>
        <v>221.99726240825558</v>
      </c>
      <c r="S46" s="9">
        <v>20</v>
      </c>
      <c r="T46" s="3">
        <f>(Q46*S46)*(1/2.20462)*(1/1343)*(1/(PI()*1.5^2))*1000</f>
        <v>7.629875185090909</v>
      </c>
      <c r="U46" s="72">
        <f>SUM($T$7:T46)</f>
        <v>212.14630313904814</v>
      </c>
      <c r="V46" s="65">
        <f>S46</f>
        <v>20</v>
      </c>
      <c r="W46" s="3">
        <f t="shared" si="25"/>
        <v>7.629875185090909</v>
      </c>
      <c r="X46" s="72">
        <f>SUM($W$7:W46)</f>
        <v>189.85679740156931</v>
      </c>
      <c r="Y46" s="64">
        <f>(AA46)/((1000)*(1/(PI()*1.5^2))*(1/'Salt Topping history'!$D$8)*(1/2.20462)*(Q46))</f>
        <v>16.179723860943255</v>
      </c>
      <c r="Z46" s="85">
        <f t="shared" si="7"/>
        <v>6.1384668954169172E-3</v>
      </c>
      <c r="AA46" s="85">
        <f t="shared" si="8"/>
        <v>7.3047756055461317</v>
      </c>
      <c r="AB46" s="72">
        <f>SUM($AA$7:AA46)</f>
        <v>203.10701058453151</v>
      </c>
      <c r="AD46" s="27">
        <f>'Accumulated Feed'!E43</f>
        <v>42501</v>
      </c>
      <c r="AE46" s="17">
        <f>'Accumulated Feed'!F43</f>
        <v>10.250246777049412</v>
      </c>
      <c r="AF46" s="17">
        <f>SUM($AE$7:AE46)</f>
        <v>175.20775294725968</v>
      </c>
      <c r="AG46" s="81">
        <v>20</v>
      </c>
      <c r="AH46" s="85">
        <f>(AE46*AG46)*(1/2.20462)*(1/1343)*(1/(PI()*1.5^2))*1000</f>
        <v>9.7953998910804092</v>
      </c>
      <c r="AI46" s="72">
        <f>SUM($AH$7:AH46)</f>
        <v>167.43304248817864</v>
      </c>
      <c r="AJ46" s="111">
        <v>20</v>
      </c>
      <c r="AK46" s="85">
        <f t="shared" si="26"/>
        <v>9.7953998910804092</v>
      </c>
      <c r="AL46" s="72">
        <f>SUM($AK$7:AK46)</f>
        <v>141.36025281976185</v>
      </c>
      <c r="AM46" s="64">
        <f>(AO46)/((1000)*(1/(PI()*1.5^2))*(1/'Salt Topping history'!$E$8)*(1/2.20462)*(AE46))</f>
        <v>34.697534789189753</v>
      </c>
      <c r="AN46" s="86">
        <f t="shared" si="11"/>
        <v>9.5140467803267008E-3</v>
      </c>
      <c r="AO46" s="86">
        <f t="shared" si="12"/>
        <v>18.504820987735432</v>
      </c>
      <c r="AP46" s="72">
        <f>SUM($AO$7:AO46)</f>
        <v>316.30341927101352</v>
      </c>
      <c r="AR46" s="27">
        <f>'Accumulated Feed'!G43</f>
        <v>42661</v>
      </c>
      <c r="AS46" s="17">
        <f>'Accumulated Feed'!H43</f>
        <v>10.012757430304404</v>
      </c>
      <c r="AT46" s="17">
        <f>SUM($AS$7:AS46)</f>
        <v>352.89984705078194</v>
      </c>
      <c r="AU46" s="81">
        <v>20</v>
      </c>
      <c r="AV46" s="85">
        <f>(AS46*AU46)*(1/2.20462)*(1/1343)*(1/(PI()*1.5^2))*1000</f>
        <v>9.568448953035924</v>
      </c>
      <c r="AW46" s="72">
        <f>SUM($AV$7:AV46)</f>
        <v>337.24018538786629</v>
      </c>
      <c r="AX46" s="111">
        <v>18.903681419732667</v>
      </c>
      <c r="AY46" s="85">
        <f t="shared" si="27"/>
        <v>9.0439455344582846</v>
      </c>
      <c r="AZ46" s="72">
        <f>SUM($AY$7:AY46)</f>
        <v>291.50810397573377</v>
      </c>
      <c r="BA46" s="64">
        <f>(BC46)/((1000)*(1/(PI()*1.5^2))*(1/'Salt Topping history'!$F$8)*(1/2.20462)*(AS46))</f>
        <v>34.510538536876602</v>
      </c>
      <c r="BB46" s="86">
        <f t="shared" si="14"/>
        <v>5.8976421432893247E-3</v>
      </c>
      <c r="BC46" s="86">
        <f t="shared" si="15"/>
        <v>14.431530324628978</v>
      </c>
      <c r="BD46" s="72">
        <f>SUM($BC$7:BC46)</f>
        <v>508.63959101378691</v>
      </c>
      <c r="BF46" s="27">
        <f>'Accumulated Feed'!I43</f>
        <v>42894</v>
      </c>
      <c r="BG46" s="17">
        <f>'Accumulated Feed'!J43</f>
        <v>6.0584624998711529</v>
      </c>
      <c r="BH46" s="17">
        <f>SUM($BG$7:BG46)</f>
        <v>98.849024031265927</v>
      </c>
      <c r="BI46" s="81">
        <v>20</v>
      </c>
      <c r="BJ46" s="85">
        <f>(BG46*BI46)*(1/2.20462)*(1/1343)*(1/(PI()*1.5^2))*1000</f>
        <v>5.7896228453960621</v>
      </c>
      <c r="BK46" s="72">
        <f>SUM($BJ$7:BJ46)</f>
        <v>94.462673952127759</v>
      </c>
      <c r="BL46" s="111">
        <v>20</v>
      </c>
      <c r="BM46" s="85">
        <f t="shared" si="28"/>
        <v>5.7896228453960621</v>
      </c>
      <c r="BN46" s="72">
        <f>SUM($BM$7:BM46)</f>
        <v>77.486309397455344</v>
      </c>
      <c r="BO46" s="64">
        <f>(BQ46)/((1000)*(1/(PI()*1.5^2))*(1/'Salt Topping history'!$C$17)*(1/2.20462)*(BG46))</f>
        <v>29.331809796213751</v>
      </c>
      <c r="BP46" s="86">
        <f t="shared" si="18"/>
        <v>6.8233993588652248E-3</v>
      </c>
      <c r="BQ46" s="86">
        <f t="shared" si="19"/>
        <v>8.4610152049928793</v>
      </c>
      <c r="BR46" s="72">
        <f>SUM($BQ$7:BQ46)</f>
        <v>138.04873684454344</v>
      </c>
      <c r="BT46" s="27">
        <f>'Accumulated Feed'!K43</f>
        <v>43045</v>
      </c>
      <c r="BU46" s="17">
        <f>'Accumulated Feed'!L43</f>
        <v>8.8096822692846768</v>
      </c>
      <c r="BV46" s="17">
        <f>SUM($BU$7:BU46)</f>
        <v>342.28356102788285</v>
      </c>
      <c r="BW46" s="81">
        <v>20</v>
      </c>
      <c r="BX46" s="85">
        <f>(BU46*BW46)*(1/2.20462)*(1/1343)*(1/(PI()*1.5^2))*1000</f>
        <v>8.4187593350649479</v>
      </c>
      <c r="BY46" s="72">
        <f>SUM($BX$7:BX46)</f>
        <v>327.09498896340335</v>
      </c>
      <c r="BZ46" s="111">
        <v>20</v>
      </c>
      <c r="CA46" s="85">
        <f t="shared" si="29"/>
        <v>8.4187593350649479</v>
      </c>
      <c r="CB46" s="72">
        <f>SUM($CA$7:CA46)</f>
        <v>273.85242705410838</v>
      </c>
      <c r="CC46" s="64">
        <f>(CE46)/((1000)*(1/(PI()*1.5^2))*(1/'Salt Topping history'!$D$17)*(1/2.20462)*(BU46))</f>
        <v>19.775427520180816</v>
      </c>
      <c r="CD46" s="86">
        <f t="shared" si="22"/>
        <v>5.3943820985088587E-3</v>
      </c>
      <c r="CE46" s="86">
        <f t="shared" si="23"/>
        <v>11.117821505026757</v>
      </c>
      <c r="CF46" s="72">
        <f>SUM($CE$7:CE46)</f>
        <v>431.96195041911835</v>
      </c>
    </row>
    <row r="47" spans="2:84">
      <c r="B47" s="27">
        <v>42014</v>
      </c>
      <c r="C47" s="17">
        <f>'Accumulated Feed'!B44</f>
        <v>0</v>
      </c>
      <c r="D47" s="17">
        <f>SUM($C$7:C47)</f>
        <v>258.17251156065453</v>
      </c>
      <c r="E47" s="9">
        <v>20</v>
      </c>
      <c r="F47" s="3">
        <f t="shared" si="0"/>
        <v>0</v>
      </c>
      <c r="G47" s="72">
        <f>SUM($F$7:F47)</f>
        <v>246.71630319022904</v>
      </c>
      <c r="H47" s="65">
        <f t="shared" si="1"/>
        <v>20</v>
      </c>
      <c r="I47" s="3">
        <f t="shared" si="2"/>
        <v>0</v>
      </c>
      <c r="J47" s="72">
        <f>SUM($I$7:I47)</f>
        <v>246.71630319022904</v>
      </c>
      <c r="K47" s="64">
        <v>0</v>
      </c>
      <c r="L47" s="3">
        <f t="shared" si="3"/>
        <v>0</v>
      </c>
      <c r="M47" s="85">
        <f t="shared" si="24"/>
        <v>0</v>
      </c>
      <c r="N47" s="72">
        <f>SUM($M$7:M47)</f>
        <v>368.41397633915642</v>
      </c>
      <c r="P47" s="27">
        <f>'Accumulated Feed'!C44</f>
        <v>42319</v>
      </c>
      <c r="Q47" s="17">
        <f>'Accumulated Feed'!D44</f>
        <v>8.2416972121313226</v>
      </c>
      <c r="R47" s="17">
        <f>SUM($Q$7:Q47)</f>
        <v>230.23895962038691</v>
      </c>
      <c r="S47" s="9">
        <v>20</v>
      </c>
      <c r="T47" s="3">
        <f t="shared" ref="T47:T110" si="30">(Q47*S47)*(1/2.20462)*(1/1343)*(1/(PI()*1.5^2))*1000</f>
        <v>7.875978181792382</v>
      </c>
      <c r="U47" s="72">
        <f>SUM($T$7:T47)</f>
        <v>220.02228132084053</v>
      </c>
      <c r="V47" s="65">
        <f t="shared" ref="V47:V110" si="31">S47</f>
        <v>20</v>
      </c>
      <c r="W47" s="3">
        <f t="shared" si="25"/>
        <v>7.875978181792382</v>
      </c>
      <c r="X47" s="72">
        <f>SUM($W$7:W47)</f>
        <v>197.7327755833617</v>
      </c>
      <c r="Y47" s="64">
        <f>(AA47)/((1000)*(1/(PI()*1.5^2))*(1/'Salt Topping history'!$D$8)*(1/2.20462)*(Q47))</f>
        <v>16.179723860943252</v>
      </c>
      <c r="Z47" s="85">
        <f t="shared" si="7"/>
        <v>6.336464249432204E-3</v>
      </c>
      <c r="AA47" s="85">
        <f t="shared" si="8"/>
        <v>7.540392456824323</v>
      </c>
      <c r="AB47" s="72">
        <f>SUM($AA$7:AA47)</f>
        <v>210.64740304135583</v>
      </c>
      <c r="AD47" s="27">
        <f>'Accumulated Feed'!E44</f>
        <v>42502</v>
      </c>
      <c r="AE47" s="17">
        <f>'Accumulated Feed'!F44</f>
        <v>10.170777910473904</v>
      </c>
      <c r="AF47" s="17">
        <f>SUM($AE$7:AE47)</f>
        <v>185.37853085773358</v>
      </c>
      <c r="AG47" s="81">
        <v>20</v>
      </c>
      <c r="AH47" s="85">
        <f t="shared" ref="AH47:AH110" si="32">(AE47*AG47)*(1/2.20462)*(1/1343)*(1/(PI()*1.5^2))*1000</f>
        <v>9.7194573948723217</v>
      </c>
      <c r="AI47" s="72">
        <f>SUM($AH$7:AH47)</f>
        <v>177.15249988305095</v>
      </c>
      <c r="AJ47" s="111">
        <v>13.644900375334167</v>
      </c>
      <c r="AK47" s="85">
        <f t="shared" si="26"/>
        <v>6.6310513927668895</v>
      </c>
      <c r="AL47" s="72">
        <f>SUM($AK$7:AK47)</f>
        <v>147.99130421252875</v>
      </c>
      <c r="AM47" s="64">
        <f>(AO47)/((1000)*(1/(PI()*1.5^2))*(1/'Salt Topping history'!$E$8)*(1/2.20462)*(AE47))</f>
        <v>34.69753478918976</v>
      </c>
      <c r="AN47" s="86">
        <f t="shared" si="11"/>
        <v>9.4402855791942755E-3</v>
      </c>
      <c r="AO47" s="86">
        <f t="shared" si="12"/>
        <v>18.361355451532866</v>
      </c>
      <c r="AP47" s="72">
        <f>SUM($AO$7:AO47)</f>
        <v>334.66477472254638</v>
      </c>
      <c r="AR47" s="27">
        <f>'Accumulated Feed'!G44</f>
        <v>42662</v>
      </c>
      <c r="AS47" s="17">
        <f>'Accumulated Feed'!H44</f>
        <v>9.9806156430063204</v>
      </c>
      <c r="AT47" s="17">
        <f>SUM($AS$7:AS47)</f>
        <v>362.88046269378827</v>
      </c>
      <c r="AU47" s="81">
        <v>20</v>
      </c>
      <c r="AV47" s="85">
        <f t="shared" ref="AV47:AV110" si="33">(AS47*AU47)*(1/2.20462)*(1/1343)*(1/(PI()*1.5^2))*1000</f>
        <v>9.5377334330443766</v>
      </c>
      <c r="AW47" s="72">
        <f>SUM($AV$7:AV47)</f>
        <v>346.77791882091066</v>
      </c>
      <c r="AX47" s="111">
        <v>20</v>
      </c>
      <c r="AY47" s="85">
        <f t="shared" si="27"/>
        <v>9.5377334330443766</v>
      </c>
      <c r="AZ47" s="72">
        <f>SUM($AY$7:AY47)</f>
        <v>301.04583740877814</v>
      </c>
      <c r="BA47" s="64">
        <f>(BC47)/((1000)*(1/(PI()*1.5^2))*(1/'Salt Topping history'!$F$8)*(1/2.20462)*(AS47))</f>
        <v>34.510538536876602</v>
      </c>
      <c r="BB47" s="86">
        <f t="shared" si="14"/>
        <v>5.8787102196260089E-3</v>
      </c>
      <c r="BC47" s="86">
        <f t="shared" si="15"/>
        <v>14.385203907424843</v>
      </c>
      <c r="BD47" s="72">
        <f>SUM($BC$7:BC47)</f>
        <v>523.02479492121176</v>
      </c>
      <c r="BF47" s="27">
        <f>'Accumulated Feed'!I44</f>
        <v>42895</v>
      </c>
      <c r="BG47" s="17">
        <f>'Accumulated Feed'!J44</f>
        <v>6.0807019550697188</v>
      </c>
      <c r="BH47" s="17">
        <f>SUM($BG$7:BG47)</f>
        <v>104.92972598633564</v>
      </c>
      <c r="BI47" s="81">
        <v>20</v>
      </c>
      <c r="BJ47" s="85">
        <f t="shared" ref="BJ47:BJ110" si="34">(BG47*BI47)*(1/2.20462)*(1/1343)*(1/(PI()*1.5^2))*1000</f>
        <v>5.8108754417254973</v>
      </c>
      <c r="BK47" s="72">
        <f>SUM($BJ$7:BJ47)</f>
        <v>100.27354939385326</v>
      </c>
      <c r="BL47" s="111">
        <v>20</v>
      </c>
      <c r="BM47" s="85">
        <f t="shared" si="28"/>
        <v>5.8108754417254973</v>
      </c>
      <c r="BN47" s="72">
        <f>SUM($BM$7:BM47)</f>
        <v>83.297184839180844</v>
      </c>
      <c r="BO47" s="64">
        <f>(BQ47)/((1000)*(1/(PI()*1.5^2))*(1/'Salt Topping history'!$C$17)*(1/2.20462)*(BG47))</f>
        <v>29.331809796213751</v>
      </c>
      <c r="BP47" s="86">
        <f t="shared" si="18"/>
        <v>6.8484467507318302E-3</v>
      </c>
      <c r="BQ47" s="86">
        <f t="shared" si="19"/>
        <v>8.4920739709074695</v>
      </c>
      <c r="BR47" s="72">
        <f>SUM($BQ$7:BQ47)</f>
        <v>146.54081081545093</v>
      </c>
      <c r="BT47" s="27">
        <f>'Accumulated Feed'!K44</f>
        <v>43046</v>
      </c>
      <c r="BU47" s="17">
        <f>'Accumulated Feed'!L44</f>
        <v>8.2088988503587821</v>
      </c>
      <c r="BV47" s="17">
        <f>SUM($BU$7:BU47)</f>
        <v>350.49245987824162</v>
      </c>
      <c r="BW47" s="81">
        <v>20</v>
      </c>
      <c r="BX47" s="85">
        <f t="shared" ref="BX47:BX110" si="35">(BU47*BW47)*(1/2.20462)*(1/1343)*(1/(PI()*1.5^2))*1000</f>
        <v>7.8446352223181091</v>
      </c>
      <c r="BY47" s="72">
        <f>SUM($BX$7:BX47)</f>
        <v>334.93962418572147</v>
      </c>
      <c r="BZ47" s="111">
        <v>1.9952232901336668</v>
      </c>
      <c r="CA47" s="85">
        <f t="shared" si="29"/>
        <v>0.78258994490859946</v>
      </c>
      <c r="CB47" s="72">
        <f>SUM($CA$7:CA47)</f>
        <v>274.63501699901695</v>
      </c>
      <c r="CC47" s="64">
        <f>(CE47)/((1000)*(1/(PI()*1.5^2))*(1/'Salt Topping history'!$D$17)*(1/2.20462)*(BU47))</f>
        <v>19.77542752018082</v>
      </c>
      <c r="CD47" s="86">
        <f t="shared" si="22"/>
        <v>5.0265078414049253E-3</v>
      </c>
      <c r="CE47" s="86">
        <f t="shared" si="23"/>
        <v>10.359632661135551</v>
      </c>
      <c r="CF47" s="72">
        <f>SUM($CE$7:CE47)</f>
        <v>442.3215830802539</v>
      </c>
    </row>
    <row r="48" spans="2:84">
      <c r="B48" s="27">
        <v>42015</v>
      </c>
      <c r="C48" s="17">
        <f>'Accumulated Feed'!B45</f>
        <v>0</v>
      </c>
      <c r="D48" s="17">
        <f>SUM($C$7:C48)</f>
        <v>258.17251156065453</v>
      </c>
      <c r="E48" s="9">
        <v>20</v>
      </c>
      <c r="F48" s="3">
        <f t="shared" si="0"/>
        <v>0</v>
      </c>
      <c r="G48" s="72">
        <f>SUM($F$7:F48)</f>
        <v>246.71630319022904</v>
      </c>
      <c r="H48" s="65">
        <f t="shared" si="1"/>
        <v>20</v>
      </c>
      <c r="I48" s="3">
        <f t="shared" si="2"/>
        <v>0</v>
      </c>
      <c r="J48" s="72">
        <f>SUM($I$7:I48)</f>
        <v>246.71630319022904</v>
      </c>
      <c r="K48" s="64">
        <v>0</v>
      </c>
      <c r="L48" s="3">
        <f t="shared" si="3"/>
        <v>0</v>
      </c>
      <c r="M48" s="85">
        <f t="shared" si="24"/>
        <v>0</v>
      </c>
      <c r="N48" s="72">
        <f>SUM($M$7:M48)</f>
        <v>368.41397633915642</v>
      </c>
      <c r="P48" s="27">
        <f>'Accumulated Feed'!C45</f>
        <v>42320</v>
      </c>
      <c r="Q48" s="17">
        <f>'Accumulated Feed'!D45</f>
        <v>8.1445579001298878</v>
      </c>
      <c r="R48" s="17">
        <f>SUM($Q$7:Q48)</f>
        <v>238.38351752051679</v>
      </c>
      <c r="S48" s="9">
        <v>20</v>
      </c>
      <c r="T48" s="3">
        <f t="shared" si="30"/>
        <v>7.7831493527022442</v>
      </c>
      <c r="U48" s="72">
        <f>SUM($T$7:T48)</f>
        <v>227.80543067354279</v>
      </c>
      <c r="V48" s="65">
        <f t="shared" si="31"/>
        <v>20</v>
      </c>
      <c r="W48" s="3">
        <f t="shared" si="25"/>
        <v>7.7831493527022442</v>
      </c>
      <c r="X48" s="72">
        <f>SUM($W$7:W48)</f>
        <v>205.51592493606395</v>
      </c>
      <c r="Y48" s="64">
        <f>(AA48)/((1000)*(1/(PI()*1.5^2))*(1/'Salt Topping history'!$D$8)*(1/2.20462)*(Q48))</f>
        <v>16.179723860943255</v>
      </c>
      <c r="Z48" s="85">
        <f t="shared" si="7"/>
        <v>6.2617806300430427E-3</v>
      </c>
      <c r="AA48" s="85">
        <f t="shared" si="8"/>
        <v>7.4515189497512209</v>
      </c>
      <c r="AB48" s="72">
        <f>SUM($AA$7:AA48)</f>
        <v>218.09892199110706</v>
      </c>
      <c r="AD48" s="27">
        <f>'Accumulated Feed'!E45</f>
        <v>42503</v>
      </c>
      <c r="AE48" s="17">
        <f>'Accumulated Feed'!F45</f>
        <v>7.065148903706632</v>
      </c>
      <c r="AF48" s="17">
        <f>SUM($AE$7:AE48)</f>
        <v>192.44367976144022</v>
      </c>
      <c r="AG48" s="81">
        <v>20</v>
      </c>
      <c r="AH48" s="85">
        <f t="shared" si="32"/>
        <v>6.7516383075565445</v>
      </c>
      <c r="AI48" s="72">
        <f>SUM($AH$7:AH48)</f>
        <v>183.90413819060748</v>
      </c>
      <c r="AJ48" s="111">
        <v>20</v>
      </c>
      <c r="AK48" s="85">
        <f t="shared" si="26"/>
        <v>6.7516383075565445</v>
      </c>
      <c r="AL48" s="72">
        <f>SUM($AK$7:AK48)</f>
        <v>154.74294252008528</v>
      </c>
      <c r="AM48" s="64">
        <f>(AO48)/((1000)*(1/(PI()*1.5^2))*(1/'Salt Topping history'!$E$8)*(1/2.20462)*(AE48))</f>
        <v>34.69753478918976</v>
      </c>
      <c r="AN48" s="86">
        <f t="shared" si="11"/>
        <v>6.5577111109502385E-3</v>
      </c>
      <c r="AO48" s="86">
        <f t="shared" si="12"/>
        <v>12.754748110798214</v>
      </c>
      <c r="AP48" s="72">
        <f>SUM($AO$7:AO48)</f>
        <v>347.41952283334462</v>
      </c>
      <c r="AR48" s="27">
        <f>'Accumulated Feed'!G45</f>
        <v>42663</v>
      </c>
      <c r="AS48" s="17">
        <f>'Accumulated Feed'!H45</f>
        <v>9.3717880153573532</v>
      </c>
      <c r="AT48" s="17">
        <f>SUM($AS$7:AS48)</f>
        <v>372.25225070914564</v>
      </c>
      <c r="AU48" s="81">
        <v>20</v>
      </c>
      <c r="AV48" s="85">
        <f t="shared" si="33"/>
        <v>8.9559220672036677</v>
      </c>
      <c r="AW48" s="72">
        <f>SUM($AV$7:AV48)</f>
        <v>355.73384088811434</v>
      </c>
      <c r="AX48" s="111">
        <v>4.3258455904010011</v>
      </c>
      <c r="AY48" s="85">
        <f t="shared" si="27"/>
        <v>1.9370967991193999</v>
      </c>
      <c r="AZ48" s="72">
        <f>SUM($AY$7:AY48)</f>
        <v>302.98293420789753</v>
      </c>
      <c r="BA48" s="64">
        <f>(BC48)/((1000)*(1/(PI()*1.5^2))*(1/'Salt Topping history'!$F$8)*(1/2.20462)*(AS48))</f>
        <v>34.510538536876602</v>
      </c>
      <c r="BB48" s="86">
        <f t="shared" si="14"/>
        <v>5.5201029628523628E-3</v>
      </c>
      <c r="BC48" s="86">
        <f t="shared" si="15"/>
        <v>13.507691950099732</v>
      </c>
      <c r="BD48" s="72">
        <f>SUM($BC$7:BC48)</f>
        <v>536.53248687131145</v>
      </c>
      <c r="BF48" s="27">
        <f>'Accumulated Feed'!I45</f>
        <v>42896</v>
      </c>
      <c r="BG48" s="17">
        <f>'Accumulated Feed'!J45</f>
        <v>5.9694468873236906</v>
      </c>
      <c r="BH48" s="17">
        <f>SUM($BG$7:BG48)</f>
        <v>110.89917287365932</v>
      </c>
      <c r="BI48" s="81">
        <v>20</v>
      </c>
      <c r="BJ48" s="85">
        <f t="shared" si="34"/>
        <v>5.7045572327901128</v>
      </c>
      <c r="BK48" s="72">
        <f>SUM($BJ$7:BJ48)</f>
        <v>105.97810662664337</v>
      </c>
      <c r="BL48" s="111">
        <v>20</v>
      </c>
      <c r="BM48" s="85">
        <f t="shared" si="28"/>
        <v>5.7045572327901128</v>
      </c>
      <c r="BN48" s="72">
        <f>SUM($BM$7:BM48)</f>
        <v>89.001742071970952</v>
      </c>
      <c r="BO48" s="64">
        <f>(BQ48)/((1000)*(1/(PI()*1.5^2))*(1/'Salt Topping history'!$C$17)*(1/2.20462)*(BG48))</f>
        <v>29.331809796213744</v>
      </c>
      <c r="BP48" s="86">
        <f t="shared" si="18"/>
        <v>6.7231447029028795E-3</v>
      </c>
      <c r="BQ48" s="86">
        <f t="shared" si="19"/>
        <v>8.3366994315995697</v>
      </c>
      <c r="BR48" s="72">
        <f>SUM($BQ$7:BQ48)</f>
        <v>154.87751024705051</v>
      </c>
      <c r="BT48" s="27">
        <f>'Accumulated Feed'!K45</f>
        <v>43047</v>
      </c>
      <c r="BU48" s="17">
        <f>'Accumulated Feed'!L45</f>
        <v>7.7421788923926078</v>
      </c>
      <c r="BV48" s="17">
        <f>SUM($BU$7:BU48)</f>
        <v>358.23463877063421</v>
      </c>
      <c r="BW48" s="81">
        <v>20</v>
      </c>
      <c r="BX48" s="85">
        <f t="shared" si="35"/>
        <v>7.398625606660552</v>
      </c>
      <c r="BY48" s="72">
        <f>SUM($BX$7:BX48)</f>
        <v>342.33824979238204</v>
      </c>
      <c r="BZ48" s="111">
        <v>20</v>
      </c>
      <c r="CA48" s="85">
        <f t="shared" si="29"/>
        <v>7.398625606660552</v>
      </c>
      <c r="CB48" s="72">
        <f>SUM($CA$7:CA48)</f>
        <v>282.03364260567753</v>
      </c>
      <c r="CC48" s="64">
        <f>(CE48)/((1000)*(1/(PI()*1.5^2))*(1/'Salt Topping history'!$D$17)*(1/2.20462)*(BU48))</f>
        <v>19.77542752018082</v>
      </c>
      <c r="CD48" s="86">
        <f t="shared" si="22"/>
        <v>4.740723892641247E-3</v>
      </c>
      <c r="CE48" s="86">
        <f t="shared" si="23"/>
        <v>9.7706319427336101</v>
      </c>
      <c r="CF48" s="72">
        <f>SUM($CE$7:CE48)</f>
        <v>452.09221502298749</v>
      </c>
    </row>
    <row r="49" spans="2:84">
      <c r="B49" s="27">
        <v>42016</v>
      </c>
      <c r="C49" s="17">
        <f>'Accumulated Feed'!B46</f>
        <v>0</v>
      </c>
      <c r="D49" s="17">
        <f>SUM($C$7:C49)</f>
        <v>258.17251156065453</v>
      </c>
      <c r="E49" s="9">
        <v>20</v>
      </c>
      <c r="F49" s="3">
        <f t="shared" si="0"/>
        <v>0</v>
      </c>
      <c r="G49" s="72">
        <f>SUM($F$7:F49)</f>
        <v>246.71630319022904</v>
      </c>
      <c r="H49" s="65">
        <f t="shared" si="1"/>
        <v>20</v>
      </c>
      <c r="I49" s="3">
        <f t="shared" si="2"/>
        <v>0</v>
      </c>
      <c r="J49" s="72">
        <f>SUM($I$7:I49)</f>
        <v>246.71630319022904</v>
      </c>
      <c r="K49" s="64">
        <v>0</v>
      </c>
      <c r="L49" s="3">
        <f t="shared" si="3"/>
        <v>0</v>
      </c>
      <c r="M49" s="85">
        <f t="shared" si="24"/>
        <v>0</v>
      </c>
      <c r="N49" s="72">
        <f>SUM($M$7:M49)</f>
        <v>368.41397633915642</v>
      </c>
      <c r="P49" s="27">
        <f>'Accumulated Feed'!C46</f>
        <v>42321</v>
      </c>
      <c r="Q49" s="17">
        <f>'Accumulated Feed'!D46</f>
        <v>8.0890563024598343</v>
      </c>
      <c r="R49" s="17">
        <f>SUM($Q$7:Q49)</f>
        <v>246.47257382297661</v>
      </c>
      <c r="S49" s="9">
        <v>20</v>
      </c>
      <c r="T49" s="3">
        <f t="shared" si="30"/>
        <v>7.7301105961145202</v>
      </c>
      <c r="U49" s="72">
        <f>SUM($T$7:T49)</f>
        <v>235.5355412696573</v>
      </c>
      <c r="V49" s="65">
        <f t="shared" si="31"/>
        <v>20</v>
      </c>
      <c r="W49" s="3">
        <f t="shared" si="25"/>
        <v>7.7301105961145202</v>
      </c>
      <c r="X49" s="72">
        <f>SUM($W$7:W49)</f>
        <v>213.24603553217847</v>
      </c>
      <c r="Y49" s="64">
        <f>(AA49)/((1000)*(1/(PI()*1.5^2))*(1/'Salt Topping history'!$D$8)*(1/2.20462)*(Q49))</f>
        <v>16.179723860943252</v>
      </c>
      <c r="Z49" s="85">
        <f t="shared" si="7"/>
        <v>6.2191093354818927E-3</v>
      </c>
      <c r="AA49" s="85">
        <f t="shared" si="8"/>
        <v>7.4007401092234524</v>
      </c>
      <c r="AB49" s="72">
        <f>SUM($AA$7:AA49)</f>
        <v>225.49966210033051</v>
      </c>
      <c r="AD49" s="27">
        <f>'Accumulated Feed'!E46</f>
        <v>42504</v>
      </c>
      <c r="AE49" s="17">
        <f>'Accumulated Feed'!F46</f>
        <v>7.0783985170163728</v>
      </c>
      <c r="AF49" s="17">
        <f>SUM($AE$7:AE49)</f>
        <v>199.5220782784566</v>
      </c>
      <c r="AG49" s="81">
        <v>20</v>
      </c>
      <c r="AH49" s="85">
        <f t="shared" si="32"/>
        <v>6.764299979377137</v>
      </c>
      <c r="AI49" s="72">
        <f>SUM($AH$7:AH49)</f>
        <v>190.66843816998463</v>
      </c>
      <c r="AJ49" s="111">
        <v>20</v>
      </c>
      <c r="AK49" s="85">
        <f t="shared" si="26"/>
        <v>6.764299979377137</v>
      </c>
      <c r="AL49" s="72">
        <f>SUM($AK$7:AK49)</f>
        <v>161.50724249946242</v>
      </c>
      <c r="AM49" s="64">
        <f>(AO49)/((1000)*(1/(PI()*1.5^2))*(1/'Salt Topping history'!$E$8)*(1/2.20462)*(AE49))</f>
        <v>34.69753478918976</v>
      </c>
      <c r="AN49" s="86">
        <f t="shared" si="11"/>
        <v>6.5700091017783574E-3</v>
      </c>
      <c r="AO49" s="86">
        <f t="shared" si="12"/>
        <v>12.778667702958906</v>
      </c>
      <c r="AP49" s="72">
        <f>SUM($AO$7:AO49)</f>
        <v>360.19819053630351</v>
      </c>
      <c r="AR49" s="27">
        <f>'Accumulated Feed'!G46</f>
        <v>42664</v>
      </c>
      <c r="AS49" s="17">
        <f>'Accumulated Feed'!H46</f>
        <v>9.0426559036834124</v>
      </c>
      <c r="AT49" s="17">
        <f>SUM($AS$7:AS49)</f>
        <v>381.29490661282904</v>
      </c>
      <c r="AU49" s="81">
        <v>20</v>
      </c>
      <c r="AV49" s="85">
        <f t="shared" si="33"/>
        <v>8.6413949420557561</v>
      </c>
      <c r="AW49" s="72">
        <f>SUM($AV$7:AV49)</f>
        <v>364.37523583017008</v>
      </c>
      <c r="AX49" s="111">
        <v>20</v>
      </c>
      <c r="AY49" s="85">
        <f t="shared" si="27"/>
        <v>8.6413949420557561</v>
      </c>
      <c r="AZ49" s="72">
        <f>SUM($AY$7:AY49)</f>
        <v>311.62432914995327</v>
      </c>
      <c r="BA49" s="64">
        <f>(BC49)/((1000)*(1/(PI()*1.5^2))*(1/'Salt Topping history'!$F$8)*(1/2.20462)*(AS49))</f>
        <v>34.510538536876602</v>
      </c>
      <c r="BB49" s="86">
        <f t="shared" si="14"/>
        <v>5.3262399409995474E-3</v>
      </c>
      <c r="BC49" s="86">
        <f t="shared" si="15"/>
        <v>13.033309135625892</v>
      </c>
      <c r="BD49" s="72">
        <f>SUM($BC$7:BC49)</f>
        <v>549.56579600693738</v>
      </c>
      <c r="BF49" s="27">
        <f>'Accumulated Feed'!I46</f>
        <v>42897</v>
      </c>
      <c r="BG49" s="17">
        <f>'Accumulated Feed'!J46</f>
        <v>5.8457848086004507</v>
      </c>
      <c r="BH49" s="17">
        <f>SUM($BG$7:BG49)</f>
        <v>116.74495768225978</v>
      </c>
      <c r="BI49" s="81">
        <v>20</v>
      </c>
      <c r="BJ49" s="85">
        <f t="shared" si="34"/>
        <v>5.586382564530556</v>
      </c>
      <c r="BK49" s="72">
        <f>SUM($BJ$7:BJ49)</f>
        <v>111.56448919117392</v>
      </c>
      <c r="BL49" s="111">
        <v>20</v>
      </c>
      <c r="BM49" s="85">
        <f t="shared" si="28"/>
        <v>5.586382564530556</v>
      </c>
      <c r="BN49" s="72">
        <f>SUM($BM$7:BM49)</f>
        <v>94.588124636501504</v>
      </c>
      <c r="BO49" s="64">
        <f>(BQ49)/((1000)*(1/(PI()*1.5^2))*(1/'Salt Topping history'!$C$17)*(1/2.20462)*(BG49))</f>
        <v>29.331809796213744</v>
      </c>
      <c r="BP49" s="86">
        <f t="shared" si="18"/>
        <v>6.5838691443442449E-3</v>
      </c>
      <c r="BQ49" s="86">
        <f t="shared" si="19"/>
        <v>8.163997738986863</v>
      </c>
      <c r="BR49" s="72">
        <f>SUM($BQ$7:BQ49)</f>
        <v>163.04150798603737</v>
      </c>
      <c r="BT49" s="27">
        <f>'Accumulated Feed'!K46</f>
        <v>43048</v>
      </c>
      <c r="BU49" s="17">
        <f>'Accumulated Feed'!L46</f>
        <v>7.0831320057523017</v>
      </c>
      <c r="BV49" s="17">
        <f>SUM($BU$7:BU49)</f>
        <v>365.31777077638651</v>
      </c>
      <c r="BW49" s="81">
        <v>20</v>
      </c>
      <c r="BX49" s="85">
        <f t="shared" si="35"/>
        <v>6.7688234231592084</v>
      </c>
      <c r="BY49" s="72">
        <f>SUM($BX$7:BX49)</f>
        <v>349.10707321554128</v>
      </c>
      <c r="BZ49" s="111">
        <v>17.352604335066832</v>
      </c>
      <c r="CA49" s="85">
        <f t="shared" si="29"/>
        <v>5.8728357338007209</v>
      </c>
      <c r="CB49" s="72">
        <f>SUM($CA$7:CA49)</f>
        <v>287.90647833947827</v>
      </c>
      <c r="CC49" s="64">
        <f>(CE49)/((1000)*(1/(PI()*1.5^2))*(1/'Salt Topping history'!$D$17)*(1/2.20462)*(BU49))</f>
        <v>19.77542752018082</v>
      </c>
      <c r="CD49" s="86">
        <f t="shared" si="22"/>
        <v>4.3371735012990255E-3</v>
      </c>
      <c r="CE49" s="86">
        <f t="shared" si="23"/>
        <v>8.9389145861772921</v>
      </c>
      <c r="CF49" s="72">
        <f>SUM($CE$7:CE49)</f>
        <v>461.03112960916479</v>
      </c>
    </row>
    <row r="50" spans="2:84">
      <c r="B50" s="27">
        <v>42017</v>
      </c>
      <c r="C50" s="17">
        <f>'Accumulated Feed'!B47</f>
        <v>0</v>
      </c>
      <c r="D50" s="17">
        <f>SUM($C$7:C50)</f>
        <v>258.17251156065453</v>
      </c>
      <c r="E50" s="9">
        <v>20</v>
      </c>
      <c r="F50" s="3">
        <f t="shared" si="0"/>
        <v>0</v>
      </c>
      <c r="G50" s="72">
        <f>SUM($F$7:F50)</f>
        <v>246.71630319022904</v>
      </c>
      <c r="H50" s="65">
        <f t="shared" si="1"/>
        <v>20</v>
      </c>
      <c r="I50" s="3">
        <f t="shared" si="2"/>
        <v>0</v>
      </c>
      <c r="J50" s="72">
        <f>SUM($I$7:I50)</f>
        <v>246.71630319022904</v>
      </c>
      <c r="K50" s="64">
        <v>0</v>
      </c>
      <c r="L50" s="3">
        <f t="shared" si="3"/>
        <v>0</v>
      </c>
      <c r="M50" s="85">
        <f t="shared" si="24"/>
        <v>0</v>
      </c>
      <c r="N50" s="72">
        <f>SUM($M$7:M50)</f>
        <v>368.41397633915642</v>
      </c>
      <c r="P50" s="27">
        <f>'Accumulated Feed'!C47</f>
        <v>42322</v>
      </c>
      <c r="Q50" s="17">
        <f>'Accumulated Feed'!D47</f>
        <v>7.6646615505349436</v>
      </c>
      <c r="R50" s="17">
        <f>SUM($Q$7:Q50)</f>
        <v>254.13723537351154</v>
      </c>
      <c r="S50" s="9">
        <v>20</v>
      </c>
      <c r="T50" s="3">
        <f t="shared" si="30"/>
        <v>7.3245480377487944</v>
      </c>
      <c r="U50" s="72">
        <f>SUM($T$7:T50)</f>
        <v>242.8600893074061</v>
      </c>
      <c r="V50" s="65">
        <f t="shared" si="31"/>
        <v>20</v>
      </c>
      <c r="W50" s="3">
        <f t="shared" si="25"/>
        <v>7.3245480377487944</v>
      </c>
      <c r="X50" s="72">
        <f>SUM($W$7:W50)</f>
        <v>220.57058356992727</v>
      </c>
      <c r="Y50" s="64">
        <f>(AA50)/((1000)*(1/(PI()*1.5^2))*(1/'Salt Topping history'!$D$8)*(1/2.20462)*(Q50))</f>
        <v>16.179723860943255</v>
      </c>
      <c r="Z50" s="85">
        <f t="shared" si="7"/>
        <v>5.8928219089964323E-3</v>
      </c>
      <c r="AA50" s="85">
        <f t="shared" si="8"/>
        <v>7.0124580717057547</v>
      </c>
      <c r="AB50" s="72">
        <f>SUM($AA$7:AA50)</f>
        <v>232.51212017203628</v>
      </c>
      <c r="AD50" s="27">
        <f>'Accumulated Feed'!E47</f>
        <v>42505</v>
      </c>
      <c r="AE50" s="17">
        <f>'Accumulated Feed'!F47</f>
        <v>7.2054758252042168</v>
      </c>
      <c r="AF50" s="17">
        <f>SUM($AE$7:AE50)</f>
        <v>206.72755410366082</v>
      </c>
      <c r="AG50" s="81">
        <v>20</v>
      </c>
      <c r="AH50" s="85">
        <f t="shared" si="32"/>
        <v>6.8857383288975669</v>
      </c>
      <c r="AI50" s="72">
        <f>SUM($AH$7:AH50)</f>
        <v>197.55417649888219</v>
      </c>
      <c r="AJ50" s="111">
        <v>20</v>
      </c>
      <c r="AK50" s="85">
        <f t="shared" si="26"/>
        <v>6.8857383288975669</v>
      </c>
      <c r="AL50" s="72">
        <f>SUM($AK$7:AK50)</f>
        <v>168.39298082835998</v>
      </c>
      <c r="AM50" s="64">
        <f>(AO50)/((1000)*(1/(PI()*1.5^2))*(1/'Salt Topping history'!$E$8)*(1/2.20462)*(AE50))</f>
        <v>34.69753478918976</v>
      </c>
      <c r="AN50" s="86">
        <f t="shared" si="11"/>
        <v>6.6879593795730512E-3</v>
      </c>
      <c r="AO50" s="86">
        <f t="shared" si="12"/>
        <v>13.008080993269585</v>
      </c>
      <c r="AP50" s="72">
        <f>SUM($AO$7:AO50)</f>
        <v>373.20627152957309</v>
      </c>
      <c r="AR50" s="27">
        <f>'Accumulated Feed'!G47</f>
        <v>42665</v>
      </c>
      <c r="AS50" s="17">
        <f>'Accumulated Feed'!H47</f>
        <v>8.9779050821788555</v>
      </c>
      <c r="AT50" s="17">
        <f>SUM($AS$7:AS50)</f>
        <v>390.27281169500787</v>
      </c>
      <c r="AU50" s="81">
        <v>20</v>
      </c>
      <c r="AV50" s="85">
        <f t="shared" si="33"/>
        <v>8.5795173888895988</v>
      </c>
      <c r="AW50" s="72">
        <f>SUM($AV$7:AV50)</f>
        <v>372.95475321905968</v>
      </c>
      <c r="AX50" s="111">
        <v>20</v>
      </c>
      <c r="AY50" s="85">
        <f t="shared" si="27"/>
        <v>8.5795173888895988</v>
      </c>
      <c r="AZ50" s="72">
        <f>SUM($AY$7:AY50)</f>
        <v>320.20384653884287</v>
      </c>
      <c r="BA50" s="64">
        <f>(BC50)/((1000)*(1/(PI()*1.5^2))*(1/'Salt Topping history'!$F$8)*(1/2.20462)*(AS50))</f>
        <v>34.510538536876595</v>
      </c>
      <c r="BB50" s="86">
        <f t="shared" si="14"/>
        <v>5.2881008792699481E-3</v>
      </c>
      <c r="BC50" s="86">
        <f t="shared" si="15"/>
        <v>12.939982851573562</v>
      </c>
      <c r="BD50" s="72">
        <f>SUM($BC$7:BC50)</f>
        <v>562.50577885851089</v>
      </c>
      <c r="BF50" s="27">
        <f>'Accumulated Feed'!I47</f>
        <v>42898</v>
      </c>
      <c r="BG50" s="17">
        <f>'Accumulated Feed'!J47</f>
        <v>5.9198053459460187</v>
      </c>
      <c r="BH50" s="17">
        <f>SUM($BG$7:BG50)</f>
        <v>122.6647630282058</v>
      </c>
      <c r="BI50" s="81">
        <v>20</v>
      </c>
      <c r="BJ50" s="85">
        <f t="shared" si="34"/>
        <v>5.657118496964487</v>
      </c>
      <c r="BK50" s="72">
        <f>SUM($BJ$7:BJ50)</f>
        <v>117.22160768813841</v>
      </c>
      <c r="BL50" s="111">
        <v>20</v>
      </c>
      <c r="BM50" s="85">
        <f t="shared" si="28"/>
        <v>5.657118496964487</v>
      </c>
      <c r="BN50" s="72">
        <f>SUM($BM$7:BM50)</f>
        <v>100.24524313346599</v>
      </c>
      <c r="BO50" s="64">
        <f>(BQ50)/((1000)*(1/(PI()*1.5^2))*(1/'Salt Topping history'!$C$17)*(1/2.20462)*(BG50))</f>
        <v>29.331809796213751</v>
      </c>
      <c r="BP50" s="86">
        <f t="shared" si="18"/>
        <v>6.667235458335188E-3</v>
      </c>
      <c r="BQ50" s="86">
        <f t="shared" si="19"/>
        <v>8.2673719683356328</v>
      </c>
      <c r="BR50" s="72">
        <f>SUM($BQ$7:BQ50)</f>
        <v>171.308879954373</v>
      </c>
      <c r="BT50" s="27">
        <f>'Accumulated Feed'!K47</f>
        <v>43049</v>
      </c>
      <c r="BU50" s="17">
        <f>'Accumulated Feed'!L47</f>
        <v>7.0322380750811835</v>
      </c>
      <c r="BV50" s="17">
        <f>SUM($BU$7:BU50)</f>
        <v>372.35000885146769</v>
      </c>
      <c r="BW50" s="81">
        <v>20</v>
      </c>
      <c r="BX50" s="85">
        <f t="shared" si="35"/>
        <v>6.7201878718602162</v>
      </c>
      <c r="BY50" s="72">
        <f>SUM($BX$7:BX50)</f>
        <v>355.8272610874015</v>
      </c>
      <c r="BZ50" s="111">
        <v>20</v>
      </c>
      <c r="CA50" s="85">
        <f t="shared" si="29"/>
        <v>6.7201878718602162</v>
      </c>
      <c r="CB50" s="72">
        <f>SUM($CA$7:CA50)</f>
        <v>294.62666621133849</v>
      </c>
      <c r="CC50" s="64">
        <f>(CE50)/((1000)*(1/(PI()*1.5^2))*(1/'Salt Topping history'!$D$17)*(1/2.20462)*(BU50))</f>
        <v>19.77542752018082</v>
      </c>
      <c r="CD50" s="86">
        <f t="shared" si="22"/>
        <v>4.3060099133121772E-3</v>
      </c>
      <c r="CE50" s="86">
        <f t="shared" si="23"/>
        <v>8.8746864313363965</v>
      </c>
      <c r="CF50" s="72">
        <f>SUM($CE$7:CE50)</f>
        <v>469.90581604050118</v>
      </c>
    </row>
    <row r="51" spans="2:84">
      <c r="B51" s="27">
        <v>42018</v>
      </c>
      <c r="C51" s="17">
        <f>'Accumulated Feed'!B48</f>
        <v>0</v>
      </c>
      <c r="D51" s="17">
        <f>SUM($C$7:C51)</f>
        <v>258.17251156065453</v>
      </c>
      <c r="E51" s="9">
        <v>20</v>
      </c>
      <c r="F51" s="3">
        <f t="shared" si="0"/>
        <v>0</v>
      </c>
      <c r="G51" s="72">
        <f>SUM($F$7:F51)</f>
        <v>246.71630319022904</v>
      </c>
      <c r="H51" s="65">
        <f t="shared" si="1"/>
        <v>20</v>
      </c>
      <c r="I51" s="3">
        <f t="shared" si="2"/>
        <v>0</v>
      </c>
      <c r="J51" s="72">
        <f>SUM($I$7:I51)</f>
        <v>246.71630319022904</v>
      </c>
      <c r="K51" s="64">
        <v>0</v>
      </c>
      <c r="L51" s="3">
        <f t="shared" si="3"/>
        <v>0</v>
      </c>
      <c r="M51" s="85">
        <f t="shared" si="24"/>
        <v>0</v>
      </c>
      <c r="N51" s="72">
        <f>SUM($M$7:M51)</f>
        <v>368.41397633915642</v>
      </c>
      <c r="P51" s="27">
        <f>'Accumulated Feed'!C48</f>
        <v>42323</v>
      </c>
      <c r="Q51" s="17">
        <f>'Accumulated Feed'!D48</f>
        <v>7.4501893317143733</v>
      </c>
      <c r="R51" s="17">
        <f>SUM($Q$7:Q51)</f>
        <v>261.58742470522594</v>
      </c>
      <c r="S51" s="9">
        <v>20</v>
      </c>
      <c r="T51" s="3">
        <f t="shared" si="30"/>
        <v>7.1195928601253016</v>
      </c>
      <c r="U51" s="72">
        <f>SUM($T$7:T51)</f>
        <v>249.97968216753139</v>
      </c>
      <c r="V51" s="65">
        <f t="shared" si="31"/>
        <v>20</v>
      </c>
      <c r="W51" s="3">
        <f t="shared" si="25"/>
        <v>7.1195928601253016</v>
      </c>
      <c r="X51" s="72">
        <f>SUM($W$7:W51)</f>
        <v>227.69017643005256</v>
      </c>
      <c r="Y51" s="64">
        <f>(AA51)/((1000)*(1/(PI()*1.5^2))*(1/'Salt Topping history'!$D$8)*(1/2.20462)*(Q51))</f>
        <v>16.179723860943255</v>
      </c>
      <c r="Z51" s="85">
        <f t="shared" si="7"/>
        <v>5.7279292282689026E-3</v>
      </c>
      <c r="AA51" s="85">
        <f t="shared" si="8"/>
        <v>6.8162357816399943</v>
      </c>
      <c r="AB51" s="72">
        <f>SUM($AA$7:AA51)</f>
        <v>239.32835595367627</v>
      </c>
      <c r="AD51" s="27">
        <f>'Accumulated Feed'!E48</f>
        <v>42506</v>
      </c>
      <c r="AE51" s="17">
        <f>'Accumulated Feed'!F48</f>
        <v>7.4624094743975187</v>
      </c>
      <c r="AF51" s="17">
        <f>SUM($AE$7:AE51)</f>
        <v>214.18996357805835</v>
      </c>
      <c r="AG51" s="81">
        <v>20</v>
      </c>
      <c r="AH51" s="85">
        <f t="shared" si="32"/>
        <v>7.1312707432934923</v>
      </c>
      <c r="AI51" s="72">
        <f>SUM($AH$7:AH51)</f>
        <v>204.68544724217568</v>
      </c>
      <c r="AJ51" s="111">
        <v>20</v>
      </c>
      <c r="AK51" s="85">
        <f t="shared" si="26"/>
        <v>7.1312707432934923</v>
      </c>
      <c r="AL51" s="72">
        <f>SUM($AK$7:AK51)</f>
        <v>175.52425157165348</v>
      </c>
      <c r="AM51" s="64">
        <f>(AO51)/((1000)*(1/(PI()*1.5^2))*(1/'Salt Topping history'!$E$8)*(1/2.20462)*(AE51))</f>
        <v>34.69753478918976</v>
      </c>
      <c r="AN51" s="86">
        <f t="shared" si="11"/>
        <v>6.9264393704488204E-3</v>
      </c>
      <c r="AO51" s="86">
        <f t="shared" si="12"/>
        <v>13.471924575522955</v>
      </c>
      <c r="AP51" s="72">
        <f>SUM($AO$7:AO51)</f>
        <v>386.67819610509605</v>
      </c>
      <c r="AR51" s="27">
        <f>'Accumulated Feed'!G48</f>
        <v>42666</v>
      </c>
      <c r="AS51" s="17">
        <f>'Accumulated Feed'!H48</f>
        <v>8.9519784955654877</v>
      </c>
      <c r="AT51" s="17">
        <f>SUM($AS$7:AS51)</f>
        <v>399.22479019057334</v>
      </c>
      <c r="AU51" s="81">
        <v>20</v>
      </c>
      <c r="AV51" s="85">
        <f t="shared" si="33"/>
        <v>8.5547412747908336</v>
      </c>
      <c r="AW51" s="72">
        <f>SUM($AV$7:AV51)</f>
        <v>381.50949449385053</v>
      </c>
      <c r="AX51" s="111">
        <v>20</v>
      </c>
      <c r="AY51" s="85">
        <f t="shared" si="27"/>
        <v>8.5547412747908336</v>
      </c>
      <c r="AZ51" s="72">
        <f>SUM($AY$7:AY51)</f>
        <v>328.75858781363371</v>
      </c>
      <c r="BA51" s="64">
        <f>(BC51)/((1000)*(1/(PI()*1.5^2))*(1/'Salt Topping history'!$F$8)*(1/2.20462)*(AS51))</f>
        <v>34.510538536876595</v>
      </c>
      <c r="BB51" s="86">
        <f t="shared" si="14"/>
        <v>5.2728297882735902E-3</v>
      </c>
      <c r="BC51" s="86">
        <f t="shared" si="15"/>
        <v>12.902614491905474</v>
      </c>
      <c r="BD51" s="72">
        <f>SUM($BC$7:BC51)</f>
        <v>575.40839335041642</v>
      </c>
      <c r="BF51" s="27">
        <f>'Accumulated Feed'!I48</f>
        <v>42899</v>
      </c>
      <c r="BG51" s="17">
        <f>'Accumulated Feed'!J48</f>
        <v>5.7379687839692073</v>
      </c>
      <c r="BH51" s="17">
        <f>SUM($BG$7:BG51)</f>
        <v>128.40273181217501</v>
      </c>
      <c r="BI51" s="81">
        <v>20</v>
      </c>
      <c r="BJ51" s="85">
        <f t="shared" si="34"/>
        <v>5.4833507937936563</v>
      </c>
      <c r="BK51" s="72">
        <f>SUM($BJ$7:BJ51)</f>
        <v>122.70495848193207</v>
      </c>
      <c r="BL51" s="111">
        <v>2.0776422906683347</v>
      </c>
      <c r="BM51" s="85">
        <f t="shared" si="28"/>
        <v>0.56962207518777408</v>
      </c>
      <c r="BN51" s="72">
        <f>SUM($BM$7:BM51)</f>
        <v>100.81486520865377</v>
      </c>
      <c r="BO51" s="64">
        <f>(BQ51)/((1000)*(1/(PI()*1.5^2))*(1/'Salt Topping history'!$C$17)*(1/2.20462)*(BG51))</f>
        <v>29.331809796213747</v>
      </c>
      <c r="BP51" s="86">
        <f t="shared" si="18"/>
        <v>6.4624403505933771E-3</v>
      </c>
      <c r="BQ51" s="86">
        <f t="shared" si="19"/>
        <v>8.0134260347357884</v>
      </c>
      <c r="BR51" s="72">
        <f>SUM($BQ$7:BQ51)</f>
        <v>179.3223059891088</v>
      </c>
      <c r="BT51" s="27">
        <f>'Accumulated Feed'!K48</f>
        <v>43050</v>
      </c>
      <c r="BU51" s="17">
        <f>'Accumulated Feed'!L48</f>
        <v>6.9725902472950345</v>
      </c>
      <c r="BV51" s="17">
        <f>SUM($BU$7:BU51)</f>
        <v>379.32259909876274</v>
      </c>
      <c r="BW51" s="81">
        <v>20</v>
      </c>
      <c r="BX51" s="85">
        <f t="shared" si="35"/>
        <v>6.6631868709567224</v>
      </c>
      <c r="BY51" s="72">
        <f>SUM($BX$7:BX51)</f>
        <v>362.49044795835823</v>
      </c>
      <c r="BZ51" s="111">
        <v>20</v>
      </c>
      <c r="CA51" s="85">
        <f t="shared" si="29"/>
        <v>6.6631868709567224</v>
      </c>
      <c r="CB51" s="72">
        <f>SUM($CA$7:CA51)</f>
        <v>301.28985308229522</v>
      </c>
      <c r="CC51" s="64">
        <f>(CE51)/((1000)*(1/(PI()*1.5^2))*(1/'Salt Topping history'!$D$17)*(1/2.20462)*(BU51))</f>
        <v>19.77542752018082</v>
      </c>
      <c r="CD51" s="86">
        <f t="shared" si="22"/>
        <v>4.269486101829624E-3</v>
      </c>
      <c r="CE51" s="86">
        <f t="shared" si="23"/>
        <v>8.799410855870855</v>
      </c>
      <c r="CF51" s="72">
        <f>SUM($CE$7:CE51)</f>
        <v>478.70522689637204</v>
      </c>
    </row>
    <row r="52" spans="2:84">
      <c r="B52" s="27">
        <v>42019</v>
      </c>
      <c r="C52" s="17">
        <f>'Accumulated Feed'!B49</f>
        <v>0</v>
      </c>
      <c r="D52" s="17">
        <f>SUM($C$7:C52)</f>
        <v>258.17251156065453</v>
      </c>
      <c r="E52" s="9">
        <v>20</v>
      </c>
      <c r="F52" s="3">
        <f t="shared" si="0"/>
        <v>0</v>
      </c>
      <c r="G52" s="72">
        <f>SUM($F$7:F52)</f>
        <v>246.71630319022904</v>
      </c>
      <c r="H52" s="65">
        <f t="shared" si="1"/>
        <v>20</v>
      </c>
      <c r="I52" s="3">
        <f t="shared" si="2"/>
        <v>0</v>
      </c>
      <c r="J52" s="72">
        <f>SUM($I$7:I52)</f>
        <v>246.71630319022904</v>
      </c>
      <c r="K52" s="64">
        <v>0</v>
      </c>
      <c r="L52" s="3">
        <f t="shared" si="3"/>
        <v>0</v>
      </c>
      <c r="M52" s="85">
        <f t="shared" si="24"/>
        <v>0</v>
      </c>
      <c r="N52" s="72">
        <f>SUM($M$7:M52)</f>
        <v>368.41397633915642</v>
      </c>
      <c r="P52" s="27">
        <f>'Accumulated Feed'!C49</f>
        <v>42324</v>
      </c>
      <c r="Q52" s="17">
        <f>'Accumulated Feed'!D49</f>
        <v>7.3482601244773322</v>
      </c>
      <c r="R52" s="17">
        <f>SUM($Q$7:Q52)</f>
        <v>268.93568482970329</v>
      </c>
      <c r="S52" s="9">
        <v>20</v>
      </c>
      <c r="T52" s="3">
        <f t="shared" si="30"/>
        <v>7.0221866837488323</v>
      </c>
      <c r="U52" s="72">
        <f>SUM($T$7:T52)</f>
        <v>257.00186885128022</v>
      </c>
      <c r="V52" s="65">
        <f t="shared" si="31"/>
        <v>20</v>
      </c>
      <c r="W52" s="3">
        <f t="shared" si="25"/>
        <v>7.0221866837488323</v>
      </c>
      <c r="X52" s="72">
        <f>SUM($W$7:W52)</f>
        <v>234.71236311380139</v>
      </c>
      <c r="Y52" s="64">
        <f>(AA52)/((1000)*(1/(PI()*1.5^2))*(1/'Salt Topping history'!$D$8)*(1/2.20462)*(Q52))</f>
        <v>16.179723860943255</v>
      </c>
      <c r="Z52" s="85">
        <f t="shared" si="7"/>
        <v>5.6495629936200746E-3</v>
      </c>
      <c r="AA52" s="85">
        <f t="shared" si="8"/>
        <v>6.722979962407889</v>
      </c>
      <c r="AB52" s="72">
        <f>SUM($AA$7:AA52)</f>
        <v>246.05133591608416</v>
      </c>
      <c r="AD52" s="27">
        <f>'Accumulated Feed'!E49</f>
        <v>42507</v>
      </c>
      <c r="AE52" s="17">
        <f>'Accumulated Feed'!F49</f>
        <v>7.4742727900724457</v>
      </c>
      <c r="AF52" s="17">
        <f>SUM($AE$7:AE52)</f>
        <v>221.66423636813079</v>
      </c>
      <c r="AG52" s="81">
        <v>20</v>
      </c>
      <c r="AH52" s="85">
        <f t="shared" si="32"/>
        <v>7.1426076333799049</v>
      </c>
      <c r="AI52" s="72">
        <f>SUM($AH$7:AH52)</f>
        <v>211.82805487555558</v>
      </c>
      <c r="AJ52" s="111">
        <v>13.838927638529663</v>
      </c>
      <c r="AK52" s="85">
        <f t="shared" si="26"/>
        <v>4.942301509437705</v>
      </c>
      <c r="AL52" s="72">
        <f>SUM($AK$7:AK52)</f>
        <v>180.46655308109118</v>
      </c>
      <c r="AM52" s="64">
        <f>(AO52)/((1000)*(1/(PI()*1.5^2))*(1/'Salt Topping history'!$E$8)*(1/2.20462)*(AE52))</f>
        <v>34.697534789189753</v>
      </c>
      <c r="AN52" s="86">
        <f t="shared" si="11"/>
        <v>6.937450631226829E-3</v>
      </c>
      <c r="AO52" s="86">
        <f t="shared" si="12"/>
        <v>13.493341477736182</v>
      </c>
      <c r="AP52" s="72">
        <f>SUM($AO$7:AO52)</f>
        <v>400.17153758283223</v>
      </c>
      <c r="AR52" s="27">
        <f>'Accumulated Feed'!G49</f>
        <v>42667</v>
      </c>
      <c r="AS52" s="17">
        <f>'Accumulated Feed'!H49</f>
        <v>8.9260500382843286</v>
      </c>
      <c r="AT52" s="17">
        <f>SUM($AS$7:AS52)</f>
        <v>408.15084022885765</v>
      </c>
      <c r="AU52" s="81">
        <v>20</v>
      </c>
      <c r="AV52" s="85">
        <f t="shared" si="33"/>
        <v>8.5299633730337376</v>
      </c>
      <c r="AW52" s="72">
        <f>SUM($AV$7:AV52)</f>
        <v>390.03945786688428</v>
      </c>
      <c r="AX52" s="111">
        <v>20</v>
      </c>
      <c r="AY52" s="85">
        <f t="shared" si="27"/>
        <v>8.5299633730337376</v>
      </c>
      <c r="AZ52" s="72">
        <f>SUM($AY$7:AY52)</f>
        <v>337.28855118666746</v>
      </c>
      <c r="BA52" s="64">
        <f>(BC52)/((1000)*(1/(PI()*1.5^2))*(1/'Salt Topping history'!$F$8)*(1/2.20462)*(AS52))</f>
        <v>34.510538536876602</v>
      </c>
      <c r="BB52" s="86">
        <f t="shared" si="14"/>
        <v>5.2575575954299861E-3</v>
      </c>
      <c r="BC52" s="86">
        <f t="shared" si="15"/>
        <v>12.865243436017176</v>
      </c>
      <c r="BD52" s="72">
        <f>SUM($BC$7:BC52)</f>
        <v>588.2736367864336</v>
      </c>
      <c r="BF52" s="27">
        <f>'Accumulated Feed'!I49</f>
        <v>42900</v>
      </c>
      <c r="BG52" s="17">
        <f>'Accumulated Feed'!J49</f>
        <v>5.449189287335841</v>
      </c>
      <c r="BH52" s="17">
        <f>SUM($BG$7:BG52)</f>
        <v>133.85192109951083</v>
      </c>
      <c r="BI52" s="81">
        <v>20</v>
      </c>
      <c r="BJ52" s="85">
        <f t="shared" si="34"/>
        <v>5.2073856671586283</v>
      </c>
      <c r="BK52" s="72">
        <f>SUM($BJ$7:BJ52)</f>
        <v>127.9123441490907</v>
      </c>
      <c r="BL52" s="111">
        <v>20</v>
      </c>
      <c r="BM52" s="85">
        <f t="shared" si="28"/>
        <v>5.2073856671586283</v>
      </c>
      <c r="BN52" s="72">
        <f>SUM($BM$7:BM52)</f>
        <v>106.0222508758124</v>
      </c>
      <c r="BO52" s="64">
        <f>(BQ52)/((1000)*(1/(PI()*1.5^2))*(1/'Salt Topping history'!$C$17)*(1/2.20462)*(BG52))</f>
        <v>29.331809796213747</v>
      </c>
      <c r="BP52" s="86">
        <f t="shared" si="18"/>
        <v>6.1371997747503406E-3</v>
      </c>
      <c r="BQ52" s="86">
        <f t="shared" si="19"/>
        <v>7.6101277206904223</v>
      </c>
      <c r="BR52" s="72">
        <f>SUM($BQ$7:BQ52)</f>
        <v>186.93243370979923</v>
      </c>
      <c r="BT52" s="27">
        <f>'Accumulated Feed'!K49</f>
        <v>43051</v>
      </c>
      <c r="BU52" s="17">
        <f>'Accumulated Feed'!L49</f>
        <v>6.9511365380257573</v>
      </c>
      <c r="BV52" s="17">
        <f>SUM($BU$7:BU52)</f>
        <v>386.2737356367885</v>
      </c>
      <c r="BW52" s="81">
        <v>20</v>
      </c>
      <c r="BX52" s="85">
        <f t="shared" si="35"/>
        <v>6.6426851536800147</v>
      </c>
      <c r="BY52" s="72">
        <f>SUM($BX$7:BX52)</f>
        <v>369.13313311203825</v>
      </c>
      <c r="BZ52" s="111">
        <v>20</v>
      </c>
      <c r="CA52" s="85">
        <f t="shared" si="29"/>
        <v>6.6426851536800147</v>
      </c>
      <c r="CB52" s="72">
        <f>SUM($CA$7:CA52)</f>
        <v>307.93253823597524</v>
      </c>
      <c r="CC52" s="64">
        <f>(CE52)/((1000)*(1/(PI()*1.5^2))*(1/'Salt Topping history'!$D$17)*(1/2.20462)*(BU52))</f>
        <v>19.77542752018082</v>
      </c>
      <c r="CD52" s="86">
        <f t="shared" si="22"/>
        <v>4.2563494753666813E-3</v>
      </c>
      <c r="CE52" s="86">
        <f t="shared" si="23"/>
        <v>8.7723362687307294</v>
      </c>
      <c r="CF52" s="72">
        <f>SUM($CE$7:CE52)</f>
        <v>487.47756316510277</v>
      </c>
    </row>
    <row r="53" spans="2:84">
      <c r="B53" s="27">
        <v>42020</v>
      </c>
      <c r="C53" s="17">
        <f>'Accumulated Feed'!B50</f>
        <v>0</v>
      </c>
      <c r="D53" s="17">
        <f>SUM($C$7:C53)</f>
        <v>258.17251156065453</v>
      </c>
      <c r="E53" s="9">
        <v>20</v>
      </c>
      <c r="F53" s="3">
        <f t="shared" si="0"/>
        <v>0</v>
      </c>
      <c r="G53" s="72">
        <f>SUM($F$7:F53)</f>
        <v>246.71630319022904</v>
      </c>
      <c r="H53" s="65">
        <f t="shared" si="1"/>
        <v>20</v>
      </c>
      <c r="I53" s="3">
        <f t="shared" si="2"/>
        <v>0</v>
      </c>
      <c r="J53" s="72">
        <f>SUM($I$7:I53)</f>
        <v>246.71630319022904</v>
      </c>
      <c r="K53" s="64">
        <v>0</v>
      </c>
      <c r="L53" s="3">
        <f t="shared" si="3"/>
        <v>0</v>
      </c>
      <c r="M53" s="85">
        <f t="shared" si="24"/>
        <v>0</v>
      </c>
      <c r="N53" s="72">
        <f>SUM($M$7:M53)</f>
        <v>368.41397633915642</v>
      </c>
      <c r="P53" s="27">
        <f>'Accumulated Feed'!C50</f>
        <v>42325</v>
      </c>
      <c r="Q53" s="17">
        <f>'Accumulated Feed'!D50</f>
        <v>7.3220808400722577</v>
      </c>
      <c r="R53" s="17">
        <f>SUM($Q$7:Q53)</f>
        <v>276.25776566977555</v>
      </c>
      <c r="S53" s="9">
        <v>20</v>
      </c>
      <c r="T53" s="3">
        <f t="shared" si="30"/>
        <v>6.9971690851302117</v>
      </c>
      <c r="U53" s="72">
        <f>SUM($T$7:T53)</f>
        <v>263.99903793641045</v>
      </c>
      <c r="V53" s="67">
        <v>1.8252343547999998</v>
      </c>
      <c r="W53" s="3">
        <f t="shared" si="25"/>
        <v>0.63857367002620724</v>
      </c>
      <c r="X53" s="72">
        <f>SUM($W$7:W53)</f>
        <v>235.35093678382759</v>
      </c>
      <c r="Y53" s="64">
        <f>(AA53)/((1000)*(1/(PI()*1.5^2))*(1/'Salt Topping history'!$D$8)*(1/2.20462)*(Q53))</f>
        <v>16.179723860943255</v>
      </c>
      <c r="Z53" s="85">
        <f t="shared" si="7"/>
        <v>5.6294355738133505E-3</v>
      </c>
      <c r="AA53" s="85">
        <f t="shared" si="8"/>
        <v>6.6990283328378872</v>
      </c>
      <c r="AB53" s="72">
        <f>SUM($AA$7:AA53)</f>
        <v>252.75036424892204</v>
      </c>
      <c r="AD53" s="27">
        <f>'Accumulated Feed'!E50</f>
        <v>42508</v>
      </c>
      <c r="AE53" s="17">
        <f>'Accumulated Feed'!F50</f>
        <v>7.4219620730001061</v>
      </c>
      <c r="AF53" s="17">
        <f>SUM($AE$7:AE53)</f>
        <v>229.0861984411309</v>
      </c>
      <c r="AG53" s="81">
        <v>20</v>
      </c>
      <c r="AH53" s="85">
        <f t="shared" si="32"/>
        <v>7.0926181644960886</v>
      </c>
      <c r="AI53" s="72">
        <f>SUM($AH$7:AH53)</f>
        <v>218.92067304005167</v>
      </c>
      <c r="AJ53" s="111">
        <v>20</v>
      </c>
      <c r="AK53" s="85">
        <f t="shared" si="26"/>
        <v>7.0926181644960886</v>
      </c>
      <c r="AL53" s="72">
        <f>SUM($AK$7:AK53)</f>
        <v>187.55917124558727</v>
      </c>
      <c r="AM53" s="64">
        <f>(AO53)/((1000)*(1/(PI()*1.5^2))*(1/'Salt Topping history'!$E$8)*(1/2.20462)*(AE53))</f>
        <v>34.69753478918976</v>
      </c>
      <c r="AN53" s="86">
        <f t="shared" si="11"/>
        <v>6.8888970090396047E-3</v>
      </c>
      <c r="AO53" s="86">
        <f t="shared" si="12"/>
        <v>13.398904682582032</v>
      </c>
      <c r="AP53" s="72">
        <f>SUM($AO$7:AO53)</f>
        <v>413.57044226541427</v>
      </c>
      <c r="AR53" s="27">
        <f>'Accumulated Feed'!G50</f>
        <v>42668</v>
      </c>
      <c r="AS53" s="17">
        <f>'Accumulated Feed'!H50</f>
        <v>8.8900388329482443</v>
      </c>
      <c r="AT53" s="17">
        <f>SUM($AS$7:AS53)</f>
        <v>417.04087906180587</v>
      </c>
      <c r="AU53" s="81">
        <v>20</v>
      </c>
      <c r="AV53" s="85">
        <f t="shared" si="33"/>
        <v>8.4955501374795883</v>
      </c>
      <c r="AW53" s="72">
        <f>SUM($AV$7:AV53)</f>
        <v>398.53500800436387</v>
      </c>
      <c r="AX53" s="111">
        <v>3.9251983504010006</v>
      </c>
      <c r="AY53" s="85">
        <f t="shared" si="27"/>
        <v>1.6673359692691936</v>
      </c>
      <c r="AZ53" s="72">
        <f>SUM($AY$7:AY53)</f>
        <v>338.95588715593664</v>
      </c>
      <c r="BA53" s="64">
        <f>(BC53)/((1000)*(1/(PI()*1.5^2))*(1/'Salt Topping history'!$F$8)*(1/2.20462)*(AS53))</f>
        <v>34.510538536876602</v>
      </c>
      <c r="BB53" s="86">
        <f t="shared" si="14"/>
        <v>5.2363465350703346E-3</v>
      </c>
      <c r="BC53" s="86">
        <f t="shared" si="15"/>
        <v>12.813339971317109</v>
      </c>
      <c r="BD53" s="72">
        <f>SUM($BC$7:BC53)</f>
        <v>601.08697675775068</v>
      </c>
      <c r="BF53" s="27">
        <f>'Accumulated Feed'!I50</f>
        <v>42901</v>
      </c>
      <c r="BG53" s="17">
        <f>'Accumulated Feed'!J50</f>
        <v>6.1930611380974403</v>
      </c>
      <c r="BH53" s="17">
        <f>SUM($BG$7:BG53)</f>
        <v>140.04498223760828</v>
      </c>
      <c r="BI53" s="81">
        <v>20</v>
      </c>
      <c r="BJ53" s="85">
        <f t="shared" si="34"/>
        <v>5.9182487716687238</v>
      </c>
      <c r="BK53" s="72">
        <f>SUM($BJ$7:BJ53)</f>
        <v>133.83059292075941</v>
      </c>
      <c r="BL53" s="111">
        <v>0.93636987013366701</v>
      </c>
      <c r="BM53" s="85">
        <f t="shared" si="28"/>
        <v>0.27708349168730889</v>
      </c>
      <c r="BN53" s="72">
        <f>SUM($BM$7:BM53)</f>
        <v>106.29933436749971</v>
      </c>
      <c r="BO53" s="64">
        <f>(BQ53)/((1000)*(1/(PI()*1.5^2))*(1/'Salt Topping history'!$C$17)*(1/2.20462)*(BG53))</f>
        <v>29.331809796213751</v>
      </c>
      <c r="BP53" s="86">
        <f t="shared" si="18"/>
        <v>6.9749923185966605E-3</v>
      </c>
      <c r="BQ53" s="86">
        <f t="shared" si="19"/>
        <v>8.6489904750598594</v>
      </c>
      <c r="BR53" s="72">
        <f>SUM($BQ$7:BQ53)</f>
        <v>195.58142418485909</v>
      </c>
      <c r="BT53" s="27">
        <f>'Accumulated Feed'!K50</f>
        <v>43052</v>
      </c>
      <c r="BU53" s="17">
        <f>'Accumulated Feed'!L50</f>
        <v>6.9043434437965034</v>
      </c>
      <c r="BV53" s="17">
        <f>SUM($BU$7:BU53)</f>
        <v>393.17807908058501</v>
      </c>
      <c r="BW53" s="81">
        <v>20</v>
      </c>
      <c r="BX53" s="85">
        <f t="shared" si="35"/>
        <v>6.5979684673322456</v>
      </c>
      <c r="BY53" s="72">
        <f>SUM($BX$7:BX53)</f>
        <v>375.73110157937049</v>
      </c>
      <c r="BZ53" s="111">
        <v>20</v>
      </c>
      <c r="CA53" s="85">
        <f t="shared" si="29"/>
        <v>6.5979684673322456</v>
      </c>
      <c r="CB53" s="72">
        <f>SUM($CA$7:CA53)</f>
        <v>314.53050670330748</v>
      </c>
      <c r="CC53" s="64">
        <f>(CE53)/((1000)*(1/(PI()*1.5^2))*(1/'Salt Topping history'!$D$17)*(1/2.20462)*(BU53))</f>
        <v>19.77542752018082</v>
      </c>
      <c r="CD53" s="86">
        <f t="shared" si="22"/>
        <v>4.2276969289832328E-3</v>
      </c>
      <c r="CE53" s="86">
        <f t="shared" si="23"/>
        <v>8.7132833706344428</v>
      </c>
      <c r="CF53" s="72">
        <f>SUM($CE$7:CE53)</f>
        <v>496.19084653573719</v>
      </c>
    </row>
    <row r="54" spans="2:84">
      <c r="B54" s="27">
        <v>42021</v>
      </c>
      <c r="C54" s="17">
        <f>'Accumulated Feed'!B51</f>
        <v>0</v>
      </c>
      <c r="D54" s="17">
        <f>SUM($C$7:C54)</f>
        <v>258.17251156065453</v>
      </c>
      <c r="E54" s="9">
        <v>20</v>
      </c>
      <c r="F54" s="3">
        <f t="shared" si="0"/>
        <v>0</v>
      </c>
      <c r="G54" s="72">
        <f>SUM($F$7:F54)</f>
        <v>246.71630319022904</v>
      </c>
      <c r="H54" s="65">
        <f t="shared" si="1"/>
        <v>20</v>
      </c>
      <c r="I54" s="3">
        <f t="shared" si="2"/>
        <v>0</v>
      </c>
      <c r="J54" s="72">
        <f>SUM($I$7:I54)</f>
        <v>246.71630319022904</v>
      </c>
      <c r="K54" s="64">
        <v>0</v>
      </c>
      <c r="L54" s="3">
        <f t="shared" si="3"/>
        <v>0</v>
      </c>
      <c r="M54" s="85">
        <f t="shared" si="24"/>
        <v>0</v>
      </c>
      <c r="N54" s="72">
        <f>SUM($M$7:M54)</f>
        <v>368.41397633915642</v>
      </c>
      <c r="P54" s="27">
        <f>'Accumulated Feed'!C51</f>
        <v>42326</v>
      </c>
      <c r="Q54" s="17">
        <f>'Accumulated Feed'!D51</f>
        <v>7.2638826608661811</v>
      </c>
      <c r="R54" s="17">
        <f>SUM($Q$7:Q54)</f>
        <v>283.52164833064171</v>
      </c>
      <c r="S54" s="9">
        <v>20</v>
      </c>
      <c r="T54" s="3">
        <f t="shared" si="30"/>
        <v>6.9415534057562587</v>
      </c>
      <c r="U54" s="72">
        <f>SUM($T$7:T54)</f>
        <v>270.94059134216673</v>
      </c>
      <c r="V54" s="65">
        <f t="shared" si="31"/>
        <v>20</v>
      </c>
      <c r="W54" s="3">
        <f t="shared" si="25"/>
        <v>6.9415534057562587</v>
      </c>
      <c r="X54" s="72">
        <f>SUM($W$7:W54)</f>
        <v>242.29249018958384</v>
      </c>
      <c r="Y54" s="64">
        <f>(AA54)/((1000)*(1/(PI()*1.5^2))*(1/'Salt Topping history'!$D$8)*(1/2.20462)*(Q54))</f>
        <v>16.179723860943252</v>
      </c>
      <c r="Z54" s="85">
        <f t="shared" si="7"/>
        <v>5.5846910664103678E-3</v>
      </c>
      <c r="AA54" s="85">
        <f t="shared" si="8"/>
        <v>6.6457823690283373</v>
      </c>
      <c r="AB54" s="72">
        <f>SUM($AA$7:AA54)</f>
        <v>259.39614661795036</v>
      </c>
      <c r="AD54" s="27">
        <f>'Accumulated Feed'!E51</f>
        <v>42509</v>
      </c>
      <c r="AE54" s="17">
        <f>'Accumulated Feed'!F51</f>
        <v>7.4192205044165256</v>
      </c>
      <c r="AF54" s="17">
        <f>SUM($AE$7:AE54)</f>
        <v>236.50541894554743</v>
      </c>
      <c r="AG54" s="81">
        <v>20</v>
      </c>
      <c r="AH54" s="85">
        <f t="shared" si="32"/>
        <v>7.0899982509282413</v>
      </c>
      <c r="AI54" s="72">
        <f>SUM($AH$7:AH54)</f>
        <v>226.0106712909799</v>
      </c>
      <c r="AJ54" s="111">
        <v>20</v>
      </c>
      <c r="AK54" s="85">
        <f t="shared" si="26"/>
        <v>7.0899982509282413</v>
      </c>
      <c r="AL54" s="72">
        <f>SUM($AK$7:AK54)</f>
        <v>194.6491694965155</v>
      </c>
      <c r="AM54" s="64">
        <f>(AO54)/((1000)*(1/(PI()*1.5^2))*(1/'Salt Topping history'!$E$8)*(1/2.20462)*(AE54))</f>
        <v>34.69753478918976</v>
      </c>
      <c r="AN54" s="86">
        <f t="shared" si="11"/>
        <v>6.8863523472062855E-3</v>
      </c>
      <c r="AO54" s="86">
        <f t="shared" si="12"/>
        <v>13.393955315316225</v>
      </c>
      <c r="AP54" s="72">
        <f>SUM($AO$7:AO54)</f>
        <v>426.96439758073052</v>
      </c>
      <c r="AR54" s="27">
        <f>'Accumulated Feed'!G51</f>
        <v>42669</v>
      </c>
      <c r="AS54" s="17">
        <f>'Accumulated Feed'!H51</f>
        <v>8.1247189986405903</v>
      </c>
      <c r="AT54" s="17">
        <f>SUM($AS$7:AS54)</f>
        <v>425.16559806044648</v>
      </c>
      <c r="AU54" s="81">
        <v>20</v>
      </c>
      <c r="AV54" s="85">
        <f t="shared" si="33"/>
        <v>7.7641907873414038</v>
      </c>
      <c r="AW54" s="72">
        <f>SUM($AV$7:AV54)</f>
        <v>406.29919879170529</v>
      </c>
      <c r="AX54" s="111">
        <v>20</v>
      </c>
      <c r="AY54" s="85">
        <f t="shared" si="27"/>
        <v>7.7641907873414038</v>
      </c>
      <c r="AZ54" s="72">
        <f>SUM($AY$7:AY54)</f>
        <v>346.72007794327806</v>
      </c>
      <c r="BA54" s="64">
        <f>(BC54)/((1000)*(1/(PI()*1.5^2))*(1/'Salt Topping history'!$F$8)*(1/2.20462)*(AS54))</f>
        <v>34.510538536876595</v>
      </c>
      <c r="BB54" s="86">
        <f t="shared" si="14"/>
        <v>4.7855633677634634E-3</v>
      </c>
      <c r="BC54" s="86">
        <f t="shared" si="15"/>
        <v>11.710273560917194</v>
      </c>
      <c r="BD54" s="72">
        <f>SUM($BC$7:BC54)</f>
        <v>612.79725031866792</v>
      </c>
      <c r="BF54" s="27">
        <f>'Accumulated Feed'!I51</f>
        <v>42902</v>
      </c>
      <c r="BG54" s="17">
        <f>'Accumulated Feed'!J51</f>
        <v>6.4135401396294736</v>
      </c>
      <c r="BH54" s="17">
        <f>SUM($BG$7:BG54)</f>
        <v>146.45852237723776</v>
      </c>
      <c r="BI54" s="81">
        <v>20</v>
      </c>
      <c r="BJ54" s="85">
        <f t="shared" si="34"/>
        <v>6.1289441856004139</v>
      </c>
      <c r="BK54" s="72">
        <f>SUM($BJ$7:BJ54)</f>
        <v>139.95953710635982</v>
      </c>
      <c r="BL54" s="111">
        <v>20</v>
      </c>
      <c r="BM54" s="85">
        <f t="shared" si="28"/>
        <v>6.1289441856004139</v>
      </c>
      <c r="BN54" s="72">
        <f>SUM($BM$7:BM54)</f>
        <v>112.42827855310013</v>
      </c>
      <c r="BO54" s="64">
        <f>(BQ54)/((1000)*(1/(PI()*1.5^2))*(1/'Salt Topping history'!$C$17)*(1/2.20462)*(BG54))</f>
        <v>29.331809796213751</v>
      </c>
      <c r="BP54" s="86">
        <f t="shared" si="18"/>
        <v>7.2233088308683658E-3</v>
      </c>
      <c r="BQ54" s="86">
        <f t="shared" si="19"/>
        <v>8.9569029502767741</v>
      </c>
      <c r="BR54" s="72">
        <f>SUM($BQ$7:BQ54)</f>
        <v>204.53832713513586</v>
      </c>
      <c r="BT54" s="27">
        <f>'Accumulated Feed'!K51</f>
        <v>43053</v>
      </c>
      <c r="BU54" s="17">
        <f>'Accumulated Feed'!L51</f>
        <v>6.8684280724552362</v>
      </c>
      <c r="BV54" s="17">
        <f>SUM($BU$7:BU54)</f>
        <v>400.04650715304024</v>
      </c>
      <c r="BW54" s="81">
        <v>20</v>
      </c>
      <c r="BX54" s="85">
        <f t="shared" si="35"/>
        <v>6.5636468132124577</v>
      </c>
      <c r="BY54" s="72">
        <f>SUM($BX$7:BX54)</f>
        <v>382.29474839258296</v>
      </c>
      <c r="BZ54" s="111">
        <v>20</v>
      </c>
      <c r="CA54" s="85">
        <f t="shared" si="29"/>
        <v>6.5636468132124577</v>
      </c>
      <c r="CB54" s="72">
        <f>SUM($CA$7:CA54)</f>
        <v>321.09415351651995</v>
      </c>
      <c r="CC54" s="64">
        <f>(CE54)/((1000)*(1/(PI()*1.5^2))*(1/'Salt Topping history'!$D$17)*(1/2.20462)*(BU54))</f>
        <v>19.77542752018082</v>
      </c>
      <c r="CD54" s="86">
        <f t="shared" si="22"/>
        <v>4.2057050761215107E-3</v>
      </c>
      <c r="CE54" s="86">
        <f t="shared" si="23"/>
        <v>8.6679581618864336</v>
      </c>
      <c r="CF54" s="72">
        <f>SUM($CE$7:CE54)</f>
        <v>504.85880469762361</v>
      </c>
    </row>
    <row r="55" spans="2:84">
      <c r="B55" s="27">
        <v>42022</v>
      </c>
      <c r="C55" s="17">
        <f>'Accumulated Feed'!B52</f>
        <v>0</v>
      </c>
      <c r="D55" s="17">
        <f>SUM($C$7:C55)</f>
        <v>258.17251156065453</v>
      </c>
      <c r="E55" s="9">
        <v>20</v>
      </c>
      <c r="F55" s="3">
        <f t="shared" si="0"/>
        <v>0</v>
      </c>
      <c r="G55" s="72">
        <f>SUM($F$7:F55)</f>
        <v>246.71630319022904</v>
      </c>
      <c r="H55" s="65">
        <f t="shared" si="1"/>
        <v>20</v>
      </c>
      <c r="I55" s="3">
        <f t="shared" si="2"/>
        <v>0</v>
      </c>
      <c r="J55" s="72">
        <f>SUM($I$7:I55)</f>
        <v>246.71630319022904</v>
      </c>
      <c r="K55" s="64">
        <v>0</v>
      </c>
      <c r="L55" s="3">
        <f t="shared" si="3"/>
        <v>0</v>
      </c>
      <c r="M55" s="85">
        <f t="shared" si="24"/>
        <v>0</v>
      </c>
      <c r="N55" s="72">
        <f>SUM($M$7:M55)</f>
        <v>368.41397633915642</v>
      </c>
      <c r="P55" s="27">
        <f>'Accumulated Feed'!C52</f>
        <v>42327</v>
      </c>
      <c r="Q55" s="17">
        <f>'Accumulated Feed'!D52</f>
        <v>7.1874809581347066</v>
      </c>
      <c r="R55" s="17">
        <f>SUM($Q$7:Q55)</f>
        <v>290.70912928877641</v>
      </c>
      <c r="S55" s="9">
        <v>20</v>
      </c>
      <c r="T55" s="3">
        <f t="shared" si="30"/>
        <v>6.8685419703350261</v>
      </c>
      <c r="U55" s="72">
        <f>SUM($T$7:T55)</f>
        <v>277.80913331250173</v>
      </c>
      <c r="V55" s="67">
        <v>2.0032361999999999</v>
      </c>
      <c r="W55" s="3">
        <f t="shared" si="25"/>
        <v>0.6879655958097225</v>
      </c>
      <c r="X55" s="72">
        <f>SUM($W$7:W55)</f>
        <v>242.98045578539356</v>
      </c>
      <c r="Y55" s="64">
        <f>(AA55)/((1000)*(1/(PI()*1.5^2))*(1/'Salt Topping history'!$D$8)*(1/2.20462)*(Q55))</f>
        <v>16.179723860943252</v>
      </c>
      <c r="Z55" s="85">
        <f t="shared" si="7"/>
        <v>5.5259511436137445E-3</v>
      </c>
      <c r="AA55" s="85">
        <f t="shared" si="8"/>
        <v>6.5758818609003562</v>
      </c>
      <c r="AB55" s="72">
        <f>SUM($AA$7:AA55)</f>
        <v>265.97202847885075</v>
      </c>
      <c r="AD55" s="27">
        <f>'Accumulated Feed'!E52</f>
        <v>42510</v>
      </c>
      <c r="AE55" s="17">
        <f>'Accumulated Feed'!F52</f>
        <v>7.4595214306399278</v>
      </c>
      <c r="AF55" s="17">
        <f>SUM($AE$7:AE55)</f>
        <v>243.96494037618737</v>
      </c>
      <c r="AG55" s="81">
        <v>20</v>
      </c>
      <c r="AH55" s="85">
        <f t="shared" si="32"/>
        <v>7.1285108542758042</v>
      </c>
      <c r="AI55" s="72">
        <f>SUM($AH$7:AH55)</f>
        <v>233.13918214525572</v>
      </c>
      <c r="AJ55" s="111">
        <v>20</v>
      </c>
      <c r="AK55" s="85">
        <f t="shared" si="26"/>
        <v>7.1285108542758042</v>
      </c>
      <c r="AL55" s="72">
        <f>SUM($AK$7:AK55)</f>
        <v>201.77768035079131</v>
      </c>
      <c r="AM55" s="64">
        <f>(AO55)/((1000)*(1/(PI()*1.5^2))*(1/'Salt Topping history'!$E$8)*(1/2.20462)*(AE55))</f>
        <v>34.69753478918976</v>
      </c>
      <c r="AN55" s="86">
        <f t="shared" si="11"/>
        <v>6.92375875367822E-3</v>
      </c>
      <c r="AO55" s="86">
        <f t="shared" si="12"/>
        <v>13.466710775904138</v>
      </c>
      <c r="AP55" s="72">
        <f>SUM($AO$7:AO55)</f>
        <v>440.43110835663464</v>
      </c>
      <c r="AR55" s="27">
        <f>'Accumulated Feed'!G52</f>
        <v>42670</v>
      </c>
      <c r="AS55" s="17">
        <f>'Accumulated Feed'!H52</f>
        <v>7.3160091335285991</v>
      </c>
      <c r="AT55" s="17">
        <f>SUM($AS$7:AS55)</f>
        <v>432.48160719397509</v>
      </c>
      <c r="AU55" s="81">
        <v>20</v>
      </c>
      <c r="AV55" s="85">
        <f t="shared" si="33"/>
        <v>6.9913668059353746</v>
      </c>
      <c r="AW55" s="72">
        <f>SUM($AV$7:AV55)</f>
        <v>413.29056559764069</v>
      </c>
      <c r="AX55" s="111">
        <v>20</v>
      </c>
      <c r="AY55" s="85">
        <f t="shared" si="27"/>
        <v>6.9913668059353746</v>
      </c>
      <c r="AZ55" s="72">
        <f>SUM($AY$7:AY55)</f>
        <v>353.71144474921346</v>
      </c>
      <c r="BA55" s="64">
        <f>(BC55)/((1000)*(1/(PI()*1.5^2))*(1/'Salt Topping history'!$F$8)*(1/2.20462)*(AS55))</f>
        <v>34.510538536876595</v>
      </c>
      <c r="BB55" s="86">
        <f t="shared" si="14"/>
        <v>4.3092229175551028E-3</v>
      </c>
      <c r="BC55" s="86">
        <f t="shared" si="15"/>
        <v>10.544668479257336</v>
      </c>
      <c r="BD55" s="72">
        <f>SUM($BC$7:BC55)</f>
        <v>623.34191879792525</v>
      </c>
      <c r="BF55" s="27">
        <f>'Accumulated Feed'!I52</f>
        <v>42903</v>
      </c>
      <c r="BG55" s="17">
        <f>'Accumulated Feed'!J52</f>
        <v>6.5932013291675799</v>
      </c>
      <c r="BH55" s="17">
        <f>SUM($BG$7:BG55)</f>
        <v>153.05172370640534</v>
      </c>
      <c r="BI55" s="81">
        <v>20</v>
      </c>
      <c r="BJ55" s="85">
        <f t="shared" si="34"/>
        <v>6.3006330468260092</v>
      </c>
      <c r="BK55" s="72">
        <f>SUM($BJ$7:BJ55)</f>
        <v>146.26017015318584</v>
      </c>
      <c r="BL55" s="111">
        <v>20</v>
      </c>
      <c r="BM55" s="85">
        <f t="shared" si="28"/>
        <v>6.3006330468260092</v>
      </c>
      <c r="BN55" s="72">
        <f>SUM($BM$7:BM55)</f>
        <v>118.72891159992614</v>
      </c>
      <c r="BO55" s="64">
        <f>(BQ55)/((1000)*(1/(PI()*1.5^2))*(1/'Salt Topping history'!$C$17)*(1/2.20462)*(BG55))</f>
        <v>29.331809796213747</v>
      </c>
      <c r="BP55" s="86">
        <f t="shared" si="18"/>
        <v>7.4256539053048831E-3</v>
      </c>
      <c r="BQ55" s="86">
        <f t="shared" si="19"/>
        <v>9.2078108425780556</v>
      </c>
      <c r="BR55" s="72">
        <f>SUM($BQ$7:BQ55)</f>
        <v>213.74613797771391</v>
      </c>
      <c r="BT55" s="27">
        <f>'Accumulated Feed'!K52</f>
        <v>43054</v>
      </c>
      <c r="BU55" s="17">
        <f>'Accumulated Feed'!L52</f>
        <v>6.4579925354365333</v>
      </c>
      <c r="BV55" s="17">
        <f>SUM($BU$7:BU55)</f>
        <v>406.50449968847676</v>
      </c>
      <c r="BW55" s="81">
        <v>20</v>
      </c>
      <c r="BX55" s="85">
        <f t="shared" si="35"/>
        <v>6.1714240402339309</v>
      </c>
      <c r="BY55" s="72">
        <f>SUM($BX$7:BX55)</f>
        <v>388.4661724328169</v>
      </c>
      <c r="BZ55" s="111">
        <v>20</v>
      </c>
      <c r="CA55" s="85">
        <f t="shared" si="29"/>
        <v>6.1714240402339309</v>
      </c>
      <c r="CB55" s="72">
        <f>SUM($CA$7:CA55)</f>
        <v>327.2655775567539</v>
      </c>
      <c r="CC55" s="64">
        <f>(CE55)/((1000)*(1/(PI()*1.5^2))*(1/'Salt Topping history'!$D$17)*(1/2.20462)*(BU55))</f>
        <v>19.775427520180823</v>
      </c>
      <c r="CD55" s="86">
        <f t="shared" si="22"/>
        <v>3.954385443266541E-3</v>
      </c>
      <c r="CE55" s="86">
        <f t="shared" si="23"/>
        <v>8.1499883985723418</v>
      </c>
      <c r="CF55" s="72">
        <f>SUM($CE$7:CE55)</f>
        <v>513.00879309619597</v>
      </c>
    </row>
    <row r="56" spans="2:84">
      <c r="B56" s="27">
        <v>42023</v>
      </c>
      <c r="C56" s="17">
        <f>'Accumulated Feed'!B53</f>
        <v>0</v>
      </c>
      <c r="D56" s="17">
        <f>SUM($C$7:C56)</f>
        <v>258.17251156065453</v>
      </c>
      <c r="E56" s="9">
        <v>20</v>
      </c>
      <c r="F56" s="3">
        <f t="shared" si="0"/>
        <v>0</v>
      </c>
      <c r="G56" s="72">
        <f>SUM($F$7:F56)</f>
        <v>246.71630319022904</v>
      </c>
      <c r="H56" s="65">
        <f t="shared" si="1"/>
        <v>20</v>
      </c>
      <c r="I56" s="3">
        <f t="shared" si="2"/>
        <v>0</v>
      </c>
      <c r="J56" s="72">
        <f>SUM($I$7:I56)</f>
        <v>246.71630319022904</v>
      </c>
      <c r="K56" s="64">
        <v>0</v>
      </c>
      <c r="L56" s="3">
        <f t="shared" si="3"/>
        <v>0</v>
      </c>
      <c r="M56" s="85">
        <f t="shared" si="24"/>
        <v>0</v>
      </c>
      <c r="N56" s="72">
        <f>SUM($M$7:M56)</f>
        <v>368.41397633915642</v>
      </c>
      <c r="P56" s="27">
        <f>'Accumulated Feed'!C53</f>
        <v>42328</v>
      </c>
      <c r="Q56" s="17">
        <f>'Accumulated Feed'!D53</f>
        <v>6.873473020022927</v>
      </c>
      <c r="R56" s="17">
        <f>SUM($Q$7:Q56)</f>
        <v>297.58260230879932</v>
      </c>
      <c r="S56" s="9">
        <v>20</v>
      </c>
      <c r="T56" s="3">
        <f t="shared" si="30"/>
        <v>6.5684678950780873</v>
      </c>
      <c r="U56" s="72">
        <f>SUM($T$7:T56)</f>
        <v>284.3776012075798</v>
      </c>
      <c r="V56" s="65">
        <f t="shared" si="31"/>
        <v>20</v>
      </c>
      <c r="W56" s="3">
        <f t="shared" si="25"/>
        <v>6.5684678950780873</v>
      </c>
      <c r="X56" s="72">
        <f>SUM($W$7:W56)</f>
        <v>249.54892368047166</v>
      </c>
      <c r="Y56" s="64">
        <f>(AA56)/((1000)*(1/(PI()*1.5^2))*(1/'Salt Topping history'!$D$8)*(1/2.20462)*(Q56))</f>
        <v>16.179723860943252</v>
      </c>
      <c r="Z56" s="85">
        <f t="shared" si="7"/>
        <v>5.2845324136275859E-3</v>
      </c>
      <c r="AA56" s="85">
        <f t="shared" si="8"/>
        <v>6.2885935722168274</v>
      </c>
      <c r="AB56" s="72">
        <f>SUM($AA$7:AA56)</f>
        <v>272.26062205106757</v>
      </c>
      <c r="AD56" s="27">
        <f>'Accumulated Feed'!E53</f>
        <v>42511</v>
      </c>
      <c r="AE56" s="17">
        <f>'Accumulated Feed'!F53</f>
        <v>7.4642077972602632</v>
      </c>
      <c r="AF56" s="17">
        <f>SUM($AE$7:AE56)</f>
        <v>251.42914817344763</v>
      </c>
      <c r="AG56" s="81">
        <v>20</v>
      </c>
      <c r="AH56" s="85">
        <f t="shared" si="32"/>
        <v>7.1329892669502373</v>
      </c>
      <c r="AI56" s="72">
        <f>SUM($AH$7:AH56)</f>
        <v>240.27217141220595</v>
      </c>
      <c r="AJ56" s="111">
        <v>20</v>
      </c>
      <c r="AK56" s="85">
        <f t="shared" si="26"/>
        <v>7.1329892669502373</v>
      </c>
      <c r="AL56" s="72">
        <f>SUM($AK$7:AK56)</f>
        <v>208.91066961774155</v>
      </c>
      <c r="AM56" s="64">
        <f>(AO56)/((1000)*(1/(PI()*1.5^2))*(1/'Salt Topping history'!$E$8)*(1/2.20462)*(AE56))</f>
        <v>34.697534789189753</v>
      </c>
      <c r="AN56" s="86">
        <f t="shared" si="11"/>
        <v>6.9281085329787008E-3</v>
      </c>
      <c r="AO56" s="86">
        <f t="shared" si="12"/>
        <v>13.475171096643573</v>
      </c>
      <c r="AP56" s="72">
        <f>SUM($AO$7:AO56)</f>
        <v>453.90627945327822</v>
      </c>
      <c r="AR56" s="27">
        <f>'Accumulated Feed'!G53</f>
        <v>42671</v>
      </c>
      <c r="AS56" s="17">
        <f>'Accumulated Feed'!H53</f>
        <v>7.0531997579046903</v>
      </c>
      <c r="AT56" s="17">
        <f>SUM($AS$7:AS56)</f>
        <v>439.53480695187977</v>
      </c>
      <c r="AU56" s="81">
        <v>20</v>
      </c>
      <c r="AV56" s="85">
        <f t="shared" si="33"/>
        <v>6.7402193959895644</v>
      </c>
      <c r="AW56" s="72">
        <f>SUM($AV$7:AV56)</f>
        <v>420.03078499363028</v>
      </c>
      <c r="AX56" s="111">
        <v>20</v>
      </c>
      <c r="AY56" s="85">
        <f t="shared" si="27"/>
        <v>6.7402193959895644</v>
      </c>
      <c r="AZ56" s="72">
        <f>SUM($AY$7:AY56)</f>
        <v>360.45166414520304</v>
      </c>
      <c r="BA56" s="64">
        <f>(BC56)/((1000)*(1/(PI()*1.5^2))*(1/'Salt Topping history'!$F$8)*(1/2.20462)*(AS56))</f>
        <v>34.510538536876595</v>
      </c>
      <c r="BB56" s="86">
        <f t="shared" si="14"/>
        <v>4.1544248351966856E-3</v>
      </c>
      <c r="BC56" s="86">
        <f t="shared" si="15"/>
        <v>10.165877571726289</v>
      </c>
      <c r="BD56" s="72">
        <f>SUM($BC$7:BC56)</f>
        <v>633.50779636965149</v>
      </c>
      <c r="BF56" s="27">
        <f>'Accumulated Feed'!I53</f>
        <v>42904</v>
      </c>
      <c r="BG56" s="17">
        <f>'Accumulated Feed'!J53</f>
        <v>6.5752865300819092</v>
      </c>
      <c r="BH56" s="17">
        <f>SUM($BG$7:BG56)</f>
        <v>159.62701023648725</v>
      </c>
      <c r="BI56" s="81">
        <v>20</v>
      </c>
      <c r="BJ56" s="85">
        <f t="shared" si="34"/>
        <v>6.2835132032915668</v>
      </c>
      <c r="BK56" s="72">
        <f>SUM($BJ$7:BJ56)</f>
        <v>152.5436833564774</v>
      </c>
      <c r="BL56" s="111">
        <v>20</v>
      </c>
      <c r="BM56" s="85">
        <f t="shared" si="28"/>
        <v>6.2835132032915668</v>
      </c>
      <c r="BN56" s="72">
        <f>SUM($BM$7:BM56)</f>
        <v>125.0124248032177</v>
      </c>
      <c r="BO56" s="64">
        <f>(BQ56)/((1000)*(1/(PI()*1.5^2))*(1/'Salt Topping history'!$C$17)*(1/2.20462)*(BG56))</f>
        <v>29.331809796213747</v>
      </c>
      <c r="BP56" s="86">
        <f t="shared" si="18"/>
        <v>7.4054771973368193E-3</v>
      </c>
      <c r="BQ56" s="86">
        <f t="shared" si="19"/>
        <v>9.1827917246976565</v>
      </c>
      <c r="BR56" s="72">
        <f>SUM($BQ$7:BQ56)</f>
        <v>222.92892970241158</v>
      </c>
      <c r="BT56" s="27">
        <f>'Accumulated Feed'!K53</f>
        <v>43055</v>
      </c>
      <c r="BU56" s="17">
        <f>'Accumulated Feed'!L53</f>
        <v>6.8695801531581129</v>
      </c>
      <c r="BV56" s="17">
        <f>SUM($BU$7:BU56)</f>
        <v>413.37407984163485</v>
      </c>
      <c r="BW56" s="81">
        <v>20</v>
      </c>
      <c r="BX56" s="85">
        <f t="shared" si="35"/>
        <v>6.5647477712124882</v>
      </c>
      <c r="BY56" s="72">
        <f>SUM($BX$7:BX56)</f>
        <v>395.03092020402937</v>
      </c>
      <c r="BZ56" s="111">
        <v>0.81846525066833486</v>
      </c>
      <c r="CA56" s="85">
        <f t="shared" si="29"/>
        <v>0.26865089650699109</v>
      </c>
      <c r="CB56" s="72">
        <f>SUM($CA$7:CA56)</f>
        <v>327.53422845326088</v>
      </c>
      <c r="CC56" s="64">
        <f>(CE56)/((1000)*(1/(PI()*1.5^2))*(1/'Salt Topping history'!$D$17)*(1/2.20462)*(BU56))</f>
        <v>19.77542752018082</v>
      </c>
      <c r="CD56" s="86">
        <f t="shared" si="22"/>
        <v>4.2064105230751768E-3</v>
      </c>
      <c r="CE56" s="86">
        <f t="shared" si="23"/>
        <v>8.6694120880579391</v>
      </c>
      <c r="CF56" s="72">
        <f>SUM($CE$7:CE56)</f>
        <v>521.6782051842539</v>
      </c>
    </row>
    <row r="57" spans="2:84">
      <c r="B57" s="27">
        <v>42024</v>
      </c>
      <c r="C57" s="17">
        <f>'Accumulated Feed'!B54</f>
        <v>0</v>
      </c>
      <c r="D57" s="17">
        <f>SUM($C$7:C57)</f>
        <v>258.17251156065453</v>
      </c>
      <c r="E57" s="9">
        <v>20</v>
      </c>
      <c r="F57" s="3">
        <f t="shared" si="0"/>
        <v>0</v>
      </c>
      <c r="G57" s="72">
        <f>SUM($F$7:F57)</f>
        <v>246.71630319022904</v>
      </c>
      <c r="H57" s="65">
        <f t="shared" si="1"/>
        <v>20</v>
      </c>
      <c r="I57" s="3">
        <f t="shared" si="2"/>
        <v>0</v>
      </c>
      <c r="J57" s="72">
        <f>SUM($I$7:I57)</f>
        <v>246.71630319022904</v>
      </c>
      <c r="K57" s="64">
        <v>0</v>
      </c>
      <c r="L57" s="3">
        <f t="shared" si="3"/>
        <v>0</v>
      </c>
      <c r="M57" s="85">
        <f t="shared" si="24"/>
        <v>0</v>
      </c>
      <c r="N57" s="72">
        <f>SUM($M$7:M57)</f>
        <v>368.41397633915642</v>
      </c>
      <c r="P57" s="27">
        <f>'Accumulated Feed'!C54</f>
        <v>42329</v>
      </c>
      <c r="Q57" s="17">
        <f>'Accumulated Feed'!D54</f>
        <v>6.6285617128431689</v>
      </c>
      <c r="R57" s="17">
        <f>SUM($Q$7:Q57)</f>
        <v>304.2111640216425</v>
      </c>
      <c r="S57" s="9">
        <v>20</v>
      </c>
      <c r="T57" s="3">
        <f t="shared" si="30"/>
        <v>6.3344243404346612</v>
      </c>
      <c r="U57" s="72">
        <f>SUM($T$7:T57)</f>
        <v>290.71202554801448</v>
      </c>
      <c r="V57" s="65">
        <f t="shared" si="31"/>
        <v>20</v>
      </c>
      <c r="W57" s="3">
        <f t="shared" si="25"/>
        <v>6.3344243404346612</v>
      </c>
      <c r="X57" s="72">
        <f>SUM($W$7:W57)</f>
        <v>255.88334802090631</v>
      </c>
      <c r="Y57" s="64">
        <f>(AA57)/((1000)*(1/(PI()*1.5^2))*(1/'Salt Topping history'!$D$8)*(1/2.20462)*(Q57))</f>
        <v>16.179723860943255</v>
      </c>
      <c r="Z57" s="85">
        <f t="shared" si="7"/>
        <v>5.0962372479253105E-3</v>
      </c>
      <c r="AA57" s="85">
        <f t="shared" si="8"/>
        <v>6.0645223250311195</v>
      </c>
      <c r="AB57" s="72">
        <f>SUM($AA$7:AA57)</f>
        <v>278.32514437609871</v>
      </c>
      <c r="AD57" s="27">
        <f>'Accumulated Feed'!E54</f>
        <v>42512</v>
      </c>
      <c r="AE57" s="17">
        <f>'Accumulated Feed'!F54</f>
        <v>7.1380958515895632</v>
      </c>
      <c r="AF57" s="17">
        <f>SUM($AE$7:AE57)</f>
        <v>258.56724402503721</v>
      </c>
      <c r="AG57" s="81">
        <v>20</v>
      </c>
      <c r="AH57" s="85">
        <f t="shared" si="32"/>
        <v>6.8213482902417413</v>
      </c>
      <c r="AI57" s="72">
        <f>SUM($AH$7:AH57)</f>
        <v>247.09351970244768</v>
      </c>
      <c r="AJ57" s="111">
        <v>20</v>
      </c>
      <c r="AK57" s="85">
        <f t="shared" si="26"/>
        <v>6.8213482902417413</v>
      </c>
      <c r="AL57" s="72">
        <f>SUM($AK$7:AK57)</f>
        <v>215.73201790798328</v>
      </c>
      <c r="AM57" s="64">
        <f>(AO57)/((1000)*(1/(PI()*1.5^2))*(1/'Salt Topping history'!$E$8)*(1/2.20462)*(AE57))</f>
        <v>34.697534789189753</v>
      </c>
      <c r="AN57" s="86">
        <f t="shared" si="11"/>
        <v>6.6254188149436864E-3</v>
      </c>
      <c r="AO57" s="86">
        <f t="shared" si="12"/>
        <v>12.88643959506547</v>
      </c>
      <c r="AP57" s="72">
        <f>SUM($AO$7:AO57)</f>
        <v>466.79271904834371</v>
      </c>
      <c r="AR57" s="27">
        <f>'Accumulated Feed'!G54</f>
        <v>42672</v>
      </c>
      <c r="AS57" s="17">
        <f>'Accumulated Feed'!H54</f>
        <v>7.3844671998454805</v>
      </c>
      <c r="AT57" s="17">
        <f>SUM($AS$7:AS57)</f>
        <v>446.91927415172523</v>
      </c>
      <c r="AU57" s="81">
        <v>20</v>
      </c>
      <c r="AV57" s="85">
        <f t="shared" si="33"/>
        <v>7.0567870977517035</v>
      </c>
      <c r="AW57" s="72">
        <f>SUM($AV$7:AV57)</f>
        <v>427.08757209138196</v>
      </c>
      <c r="AX57" s="111">
        <v>20</v>
      </c>
      <c r="AY57" s="85">
        <f t="shared" si="27"/>
        <v>7.0567870977517035</v>
      </c>
      <c r="AZ57" s="72">
        <f>SUM($AY$7:AY57)</f>
        <v>367.50845124295472</v>
      </c>
      <c r="BA57" s="64">
        <f>(BC57)/((1000)*(1/(PI()*1.5^2))*(1/'Salt Topping history'!$F$8)*(1/2.20462)*(AS57))</f>
        <v>34.510538536876609</v>
      </c>
      <c r="BB57" s="86">
        <f t="shared" si="14"/>
        <v>4.3495455938776699E-3</v>
      </c>
      <c r="BC57" s="86">
        <f t="shared" si="15"/>
        <v>10.643338068218659</v>
      </c>
      <c r="BD57" s="72">
        <f>SUM($BC$7:BC57)</f>
        <v>644.15113443787016</v>
      </c>
      <c r="BF57" s="27">
        <f>'Accumulated Feed'!I54</f>
        <v>42905</v>
      </c>
      <c r="BG57" s="17">
        <f>'Accumulated Feed'!J54</f>
        <v>6.4520385160410827</v>
      </c>
      <c r="BH57" s="17">
        <f>SUM($BG$7:BG57)</f>
        <v>166.07904875252834</v>
      </c>
      <c r="BI57" s="81">
        <v>20</v>
      </c>
      <c r="BJ57" s="85">
        <f t="shared" si="34"/>
        <v>6.1657342259098229</v>
      </c>
      <c r="BK57" s="72">
        <f>SUM($BJ$7:BJ57)</f>
        <v>158.70941758238723</v>
      </c>
      <c r="BL57" s="111">
        <v>20</v>
      </c>
      <c r="BM57" s="85">
        <f t="shared" si="28"/>
        <v>6.1657342259098229</v>
      </c>
      <c r="BN57" s="72">
        <f>SUM($BM$7:BM57)</f>
        <v>131.17815902912753</v>
      </c>
      <c r="BO57" s="64">
        <f>(BQ57)/((1000)*(1/(PI()*1.5^2))*(1/'Salt Topping history'!$C$17)*(1/2.20462)*(BG57))</f>
        <v>29.331809796213751</v>
      </c>
      <c r="BP57" s="86">
        <f t="shared" si="18"/>
        <v>7.266667982951904E-3</v>
      </c>
      <c r="BQ57" s="86">
        <f t="shared" si="19"/>
        <v>9.0106682988603612</v>
      </c>
      <c r="BR57" s="72">
        <f>SUM($BQ$7:BQ57)</f>
        <v>231.93959800127195</v>
      </c>
      <c r="BT57" s="27">
        <f>'Accumulated Feed'!K54</f>
        <v>43056</v>
      </c>
      <c r="BU57" s="17">
        <f>'Accumulated Feed'!L54</f>
        <v>7.477356533257832</v>
      </c>
      <c r="BV57" s="17">
        <f>SUM($BU$7:BU57)</f>
        <v>420.85143637489267</v>
      </c>
      <c r="BW57" s="81">
        <v>20</v>
      </c>
      <c r="BX57" s="85">
        <f t="shared" si="35"/>
        <v>7.145554537812477</v>
      </c>
      <c r="BY57" s="72">
        <f>SUM($BX$7:BX57)</f>
        <v>402.17647474184184</v>
      </c>
      <c r="BZ57" s="111">
        <v>20</v>
      </c>
      <c r="CA57" s="85">
        <f t="shared" si="29"/>
        <v>7.145554537812477</v>
      </c>
      <c r="CB57" s="72">
        <f>SUM($CA$7:CA57)</f>
        <v>334.67978299107335</v>
      </c>
      <c r="CC57" s="64">
        <f>(CE57)/((1000)*(1/(PI()*1.5^2))*(1/'Salt Topping history'!$D$17)*(1/2.20462)*(BU57))</f>
        <v>19.77542752018082</v>
      </c>
      <c r="CD57" s="86">
        <f t="shared" si="22"/>
        <v>4.5785667398932726E-3</v>
      </c>
      <c r="CE57" s="86">
        <f t="shared" si="23"/>
        <v>9.4364260509200353</v>
      </c>
      <c r="CF57" s="72">
        <f>SUM($CE$7:CE57)</f>
        <v>531.11463123517399</v>
      </c>
    </row>
    <row r="58" spans="2:84">
      <c r="B58" s="27">
        <v>42025</v>
      </c>
      <c r="C58" s="17">
        <f>'Accumulated Feed'!B55</f>
        <v>0</v>
      </c>
      <c r="D58" s="17">
        <f>SUM($C$7:C58)</f>
        <v>258.17251156065453</v>
      </c>
      <c r="E58" s="9">
        <v>20</v>
      </c>
      <c r="F58" s="3">
        <f t="shared" si="0"/>
        <v>0</v>
      </c>
      <c r="G58" s="72">
        <f>SUM($F$7:F58)</f>
        <v>246.71630319022904</v>
      </c>
      <c r="H58" s="65">
        <f t="shared" si="1"/>
        <v>20</v>
      </c>
      <c r="I58" s="3">
        <f t="shared" si="2"/>
        <v>0</v>
      </c>
      <c r="J58" s="72">
        <f>SUM($I$7:I58)</f>
        <v>246.71630319022904</v>
      </c>
      <c r="K58" s="64">
        <v>0</v>
      </c>
      <c r="L58" s="3">
        <f t="shared" si="3"/>
        <v>0</v>
      </c>
      <c r="M58" s="85">
        <f t="shared" si="24"/>
        <v>0</v>
      </c>
      <c r="N58" s="72">
        <f>SUM($M$7:M58)</f>
        <v>368.41397633915642</v>
      </c>
      <c r="P58" s="27">
        <f>'Accumulated Feed'!C55</f>
        <v>42330</v>
      </c>
      <c r="Q58" s="17">
        <f>'Accumulated Feed'!D55</f>
        <v>6.7457317280808429</v>
      </c>
      <c r="R58" s="17">
        <f>SUM($Q$7:Q58)</f>
        <v>310.95689574972334</v>
      </c>
      <c r="S58" s="9">
        <v>20</v>
      </c>
      <c r="T58" s="3">
        <f t="shared" si="30"/>
        <v>6.4463950255762921</v>
      </c>
      <c r="U58" s="72">
        <f>SUM($T$7:T58)</f>
        <v>297.15842057359077</v>
      </c>
      <c r="V58" s="65">
        <f t="shared" si="31"/>
        <v>20</v>
      </c>
      <c r="W58" s="3">
        <f t="shared" si="25"/>
        <v>6.4463950255762921</v>
      </c>
      <c r="X58" s="72">
        <f>SUM($W$7:W58)</f>
        <v>262.32974304648258</v>
      </c>
      <c r="Y58" s="64">
        <f>(AA58)/((1000)*(1/(PI()*1.5^2))*(1/'Salt Topping history'!$D$8)*(1/2.20462)*(Q58))</f>
        <v>16.179723860943255</v>
      </c>
      <c r="Z58" s="85">
        <f t="shared" si="7"/>
        <v>5.1863210733255104E-3</v>
      </c>
      <c r="AA58" s="85">
        <f t="shared" si="8"/>
        <v>6.1717220772573578</v>
      </c>
      <c r="AB58" s="72">
        <f>SUM($AA$7:AA58)</f>
        <v>284.49686645335606</v>
      </c>
      <c r="AD58" s="27">
        <f>'Accumulated Feed'!E55</f>
        <v>42513</v>
      </c>
      <c r="AE58" s="17">
        <f>'Accumulated Feed'!F55</f>
        <v>6.8856847010935622</v>
      </c>
      <c r="AF58" s="17">
        <f>SUM($AE$7:AE58)</f>
        <v>265.45292872613078</v>
      </c>
      <c r="AG58" s="81">
        <v>20</v>
      </c>
      <c r="AH58" s="85">
        <f t="shared" si="32"/>
        <v>6.5801376921113688</v>
      </c>
      <c r="AI58" s="72">
        <f>SUM($AH$7:AH58)</f>
        <v>253.67365739455906</v>
      </c>
      <c r="AJ58" s="111">
        <v>20</v>
      </c>
      <c r="AK58" s="85">
        <f t="shared" si="26"/>
        <v>6.5801376921113688</v>
      </c>
      <c r="AL58" s="72">
        <f>SUM($AK$7:AK58)</f>
        <v>222.31215560009466</v>
      </c>
      <c r="AM58" s="64">
        <f>(AO58)/((1000)*(1/(PI()*1.5^2))*(1/'Salt Topping history'!$E$8)*(1/2.20462)*(AE58))</f>
        <v>34.69753478918976</v>
      </c>
      <c r="AN58" s="86">
        <f t="shared" si="11"/>
        <v>6.3911365048756061E-3</v>
      </c>
      <c r="AO58" s="86">
        <f t="shared" si="12"/>
        <v>12.430760501983054</v>
      </c>
      <c r="AP58" s="72">
        <f>SUM($AO$7:AO58)</f>
        <v>479.22347955032677</v>
      </c>
      <c r="AR58" s="27">
        <f>'Accumulated Feed'!G55</f>
        <v>42673</v>
      </c>
      <c r="AS58" s="17">
        <f>'Accumulated Feed'!H55</f>
        <v>8.0890479745286452</v>
      </c>
      <c r="AT58" s="17">
        <f>SUM($AS$7:AS58)</f>
        <v>455.00832212625386</v>
      </c>
      <c r="AU58" s="81">
        <v>20</v>
      </c>
      <c r="AV58" s="85">
        <f t="shared" si="33"/>
        <v>7.7301026377289279</v>
      </c>
      <c r="AW58" s="72">
        <f>SUM($AV$7:AV58)</f>
        <v>434.81767472911088</v>
      </c>
      <c r="AX58" s="111">
        <v>20</v>
      </c>
      <c r="AY58" s="85">
        <f t="shared" si="27"/>
        <v>7.7301026377289279</v>
      </c>
      <c r="AZ58" s="72">
        <f>SUM($AY$7:AY58)</f>
        <v>375.23855388068364</v>
      </c>
      <c r="BA58" s="64">
        <f>(BC58)/((1000)*(1/(PI()*1.5^2))*(1/'Salt Topping history'!$F$8)*(1/2.20462)*(AS58))</f>
        <v>34.510538536876595</v>
      </c>
      <c r="BB58" s="86">
        <f t="shared" si="14"/>
        <v>4.7645526784941741E-3</v>
      </c>
      <c r="BC58" s="86">
        <f t="shared" si="15"/>
        <v>11.658860404275243</v>
      </c>
      <c r="BD58" s="72">
        <f>SUM($BC$7:BC58)</f>
        <v>655.80999484214544</v>
      </c>
      <c r="BF58" s="27">
        <f>'Accumulated Feed'!I55</f>
        <v>42906</v>
      </c>
      <c r="BG58" s="17">
        <f>'Accumulated Feed'!J55</f>
        <v>6.4588074847926489</v>
      </c>
      <c r="BH58" s="17">
        <f>SUM($BG$7:BG58)</f>
        <v>172.53785623732099</v>
      </c>
      <c r="BI58" s="81">
        <v>20</v>
      </c>
      <c r="BJ58" s="85">
        <f t="shared" si="34"/>
        <v>6.1722028268336837</v>
      </c>
      <c r="BK58" s="72">
        <f>SUM($BJ$7:BJ58)</f>
        <v>164.88162040922091</v>
      </c>
      <c r="BL58" s="111">
        <v>3.1845731698663329</v>
      </c>
      <c r="BM58" s="85">
        <f t="shared" si="28"/>
        <v>0.98279157606538425</v>
      </c>
      <c r="BN58" s="72">
        <f>SUM($BM$7:BM58)</f>
        <v>132.16095060519291</v>
      </c>
      <c r="BO58" s="64">
        <f>(BQ58)/((1000)*(1/(PI()*1.5^2))*(1/'Salt Topping history'!$C$17)*(1/2.20462)*(BG58))</f>
        <v>29.331809796213747</v>
      </c>
      <c r="BP58" s="86">
        <f t="shared" si="18"/>
        <v>7.2742915965404329E-3</v>
      </c>
      <c r="BQ58" s="86">
        <f t="shared" si="19"/>
        <v>9.0201215797101373</v>
      </c>
      <c r="BR58" s="72">
        <f>SUM($BQ$7:BQ58)</f>
        <v>240.9597195809821</v>
      </c>
      <c r="BT58" s="27">
        <f>'Accumulated Feed'!K55</f>
        <v>43057</v>
      </c>
      <c r="BU58" s="17">
        <f>'Accumulated Feed'!L55</f>
        <v>8.1007731897472919</v>
      </c>
      <c r="BV58" s="17">
        <f>SUM($BU$7:BU58)</f>
        <v>428.95220956463999</v>
      </c>
      <c r="BW58" s="81">
        <v>20</v>
      </c>
      <c r="BX58" s="85">
        <f t="shared" si="35"/>
        <v>7.7413075554615212</v>
      </c>
      <c r="BY58" s="72">
        <f>SUM($BX$7:BX58)</f>
        <v>409.91778229730335</v>
      </c>
      <c r="BZ58" s="111">
        <v>20</v>
      </c>
      <c r="CA58" s="85">
        <f t="shared" si="29"/>
        <v>7.7413075554615212</v>
      </c>
      <c r="CB58" s="72">
        <f>SUM($CA$7:CA58)</f>
        <v>342.42109054653486</v>
      </c>
      <c r="CC58" s="64">
        <f>(CE58)/((1000)*(1/(PI()*1.5^2))*(1/'Salt Topping history'!$D$17)*(1/2.20462)*(BU58))</f>
        <v>19.77542752018082</v>
      </c>
      <c r="CD58" s="86">
        <f t="shared" si="22"/>
        <v>4.960299877239672E-3</v>
      </c>
      <c r="CE58" s="86">
        <f t="shared" si="23"/>
        <v>10.223178046990965</v>
      </c>
      <c r="CF58" s="72">
        <f>SUM($CE$7:CE58)</f>
        <v>541.33780928216493</v>
      </c>
    </row>
    <row r="59" spans="2:84">
      <c r="B59" s="27">
        <v>42026</v>
      </c>
      <c r="C59" s="17">
        <f>'Accumulated Feed'!B56</f>
        <v>0</v>
      </c>
      <c r="D59" s="17">
        <f>SUM($C$7:C59)</f>
        <v>258.17251156065453</v>
      </c>
      <c r="E59" s="9">
        <v>20</v>
      </c>
      <c r="F59" s="3">
        <f t="shared" si="0"/>
        <v>0</v>
      </c>
      <c r="G59" s="72">
        <f>SUM($F$7:F59)</f>
        <v>246.71630319022904</v>
      </c>
      <c r="H59" s="65">
        <f t="shared" si="1"/>
        <v>20</v>
      </c>
      <c r="I59" s="3">
        <f t="shared" si="2"/>
        <v>0</v>
      </c>
      <c r="J59" s="72">
        <f>SUM($I$7:I59)</f>
        <v>246.71630319022904</v>
      </c>
      <c r="K59" s="64">
        <v>0</v>
      </c>
      <c r="L59" s="3">
        <f t="shared" si="3"/>
        <v>0</v>
      </c>
      <c r="M59" s="85">
        <f t="shared" si="24"/>
        <v>0</v>
      </c>
      <c r="N59" s="72">
        <f>SUM($M$7:M59)</f>
        <v>368.41397633915642</v>
      </c>
      <c r="P59" s="27">
        <f>'Accumulated Feed'!C56</f>
        <v>42331</v>
      </c>
      <c r="Q59" s="17">
        <f>'Accumulated Feed'!D56</f>
        <v>6.7105634772652198</v>
      </c>
      <c r="R59" s="17">
        <f>SUM($Q$7:Q59)</f>
        <v>317.66745922698857</v>
      </c>
      <c r="S59" s="9">
        <v>20</v>
      </c>
      <c r="T59" s="3">
        <f t="shared" si="30"/>
        <v>6.4127873390784247</v>
      </c>
      <c r="U59" s="72">
        <f>SUM($T$7:T59)</f>
        <v>303.57120791266919</v>
      </c>
      <c r="V59" s="67">
        <v>1.20194172</v>
      </c>
      <c r="W59" s="3">
        <f t="shared" si="25"/>
        <v>0.38538983221630718</v>
      </c>
      <c r="X59" s="72">
        <f>SUM($W$7:W59)</f>
        <v>262.71513287869891</v>
      </c>
      <c r="Y59" s="64">
        <f>(AA59)/((1000)*(1/(PI()*1.5^2))*(1/'Salt Topping history'!$D$8)*(1/2.20462)*(Q59))</f>
        <v>16.179723860943252</v>
      </c>
      <c r="Z59" s="85">
        <f t="shared" si="7"/>
        <v>5.1592826662750484E-3</v>
      </c>
      <c r="AA59" s="85">
        <f t="shared" si="8"/>
        <v>6.1395463728673079</v>
      </c>
      <c r="AB59" s="72">
        <f>SUM($AA$7:AA59)</f>
        <v>290.63641282622336</v>
      </c>
      <c r="AD59" s="27">
        <f>'Accumulated Feed'!E56</f>
        <v>42514</v>
      </c>
      <c r="AE59" s="17">
        <f>'Accumulated Feed'!F56</f>
        <v>7.1002368264326652</v>
      </c>
      <c r="AF59" s="17">
        <f>SUM($AE$7:AE59)</f>
        <v>272.55316555256343</v>
      </c>
      <c r="AG59" s="81">
        <v>20</v>
      </c>
      <c r="AH59" s="85">
        <f t="shared" si="32"/>
        <v>6.7851692304625537</v>
      </c>
      <c r="AI59" s="72">
        <f>SUM($AH$7:AH59)</f>
        <v>260.45882662502163</v>
      </c>
      <c r="AJ59" s="111">
        <v>20</v>
      </c>
      <c r="AK59" s="85">
        <f t="shared" si="26"/>
        <v>6.7851692304625537</v>
      </c>
      <c r="AL59" s="72">
        <f>SUM($AK$7:AK59)</f>
        <v>229.0973248305572</v>
      </c>
      <c r="AM59" s="64">
        <f>(AO59)/((1000)*(1/(PI()*1.5^2))*(1/'Salt Topping history'!$E$8)*(1/2.20462)*(AE59))</f>
        <v>34.69753478918976</v>
      </c>
      <c r="AN59" s="86">
        <f t="shared" si="11"/>
        <v>6.590278925706408E-3</v>
      </c>
      <c r="AO59" s="86">
        <f t="shared" si="12"/>
        <v>12.818092510498964</v>
      </c>
      <c r="AP59" s="72">
        <f>SUM($AO$7:AO59)</f>
        <v>492.04157206082573</v>
      </c>
      <c r="AR59" s="27">
        <f>'Accumulated Feed'!G56</f>
        <v>42674</v>
      </c>
      <c r="AS59" s="17">
        <f>'Accumulated Feed'!H56</f>
        <v>8.2724599622938229</v>
      </c>
      <c r="AT59" s="17">
        <f>SUM($AS$7:AS59)</f>
        <v>463.28078208854765</v>
      </c>
      <c r="AU59" s="81">
        <v>20</v>
      </c>
      <c r="AV59" s="85">
        <f t="shared" si="33"/>
        <v>7.9053758583698661</v>
      </c>
      <c r="AW59" s="72">
        <f>SUM($AV$7:AV59)</f>
        <v>442.72305058748077</v>
      </c>
      <c r="AX59" s="111">
        <v>20</v>
      </c>
      <c r="AY59" s="85">
        <f t="shared" si="27"/>
        <v>7.9053758583698661</v>
      </c>
      <c r="AZ59" s="72">
        <f>SUM($AY$7:AY59)</f>
        <v>383.14392973905353</v>
      </c>
      <c r="BA59" s="64">
        <f>(BC59)/((1000)*(1/(PI()*1.5^2))*(1/'Salt Topping history'!$F$8)*(1/2.20462)*(AS59))</f>
        <v>34.510538536876602</v>
      </c>
      <c r="BB59" s="86">
        <f t="shared" si="14"/>
        <v>4.872584684278568E-3</v>
      </c>
      <c r="BC59" s="86">
        <f t="shared" si="15"/>
        <v>11.923214722429655</v>
      </c>
      <c r="BD59" s="72">
        <f>SUM($BC$7:BC59)</f>
        <v>667.73320956457508</v>
      </c>
      <c r="BF59" s="27">
        <f>'Accumulated Feed'!I56</f>
        <v>42907</v>
      </c>
      <c r="BG59" s="17">
        <f>'Accumulated Feed'!J56</f>
        <v>6.2411352028675893</v>
      </c>
      <c r="BH59" s="17">
        <f>SUM($BG$7:BG59)</f>
        <v>178.77899144018858</v>
      </c>
      <c r="BI59" s="81">
        <v>20</v>
      </c>
      <c r="BJ59" s="85">
        <f t="shared" si="34"/>
        <v>5.9641895864662438</v>
      </c>
      <c r="BK59" s="72">
        <f>SUM($BJ$7:BJ59)</f>
        <v>170.84580999568715</v>
      </c>
      <c r="BL59" s="111">
        <v>20</v>
      </c>
      <c r="BM59" s="85">
        <f t="shared" si="28"/>
        <v>5.9641895864662438</v>
      </c>
      <c r="BN59" s="72">
        <f>SUM($BM$7:BM59)</f>
        <v>138.12514019165914</v>
      </c>
      <c r="BO59" s="64">
        <f>(BQ59)/((1000)*(1/(PI()*1.5^2))*(1/'Salt Topping history'!$C$17)*(1/2.20462)*(BG59))</f>
        <v>29.331809796213747</v>
      </c>
      <c r="BP59" s="86">
        <f t="shared" si="18"/>
        <v>7.0291361781547011E-3</v>
      </c>
      <c r="BQ59" s="86">
        <f t="shared" si="19"/>
        <v>8.7161288609118301</v>
      </c>
      <c r="BR59" s="72">
        <f>SUM($BQ$7:BQ59)</f>
        <v>249.67584844189392</v>
      </c>
      <c r="BT59" s="27">
        <f>'Accumulated Feed'!K56</f>
        <v>43058</v>
      </c>
      <c r="BU59" s="17">
        <f>'Accumulated Feed'!L56</f>
        <v>8.5420511450289016</v>
      </c>
      <c r="BV59" s="17">
        <f>SUM($BU$7:BU59)</f>
        <v>437.49426070966888</v>
      </c>
      <c r="BW59" s="81">
        <v>20</v>
      </c>
      <c r="BX59" s="85">
        <f t="shared" si="35"/>
        <v>8.1630041379067197</v>
      </c>
      <c r="BY59" s="72">
        <f>SUM($BX$7:BX59)</f>
        <v>418.08078643521009</v>
      </c>
      <c r="BZ59" s="111">
        <v>20</v>
      </c>
      <c r="CA59" s="85">
        <f t="shared" si="29"/>
        <v>8.1630041379067197</v>
      </c>
      <c r="CB59" s="72">
        <f>SUM($CA$7:CA59)</f>
        <v>350.5840946844416</v>
      </c>
      <c r="CC59" s="64">
        <f>(CE59)/((1000)*(1/(PI()*1.5^2))*(1/'Salt Topping history'!$D$17)*(1/2.20462)*(BU59))</f>
        <v>19.77542752018082</v>
      </c>
      <c r="CD59" s="86">
        <f t="shared" si="22"/>
        <v>5.2305050707614808E-3</v>
      </c>
      <c r="CE59" s="86">
        <f t="shared" si="23"/>
        <v>10.780070950839411</v>
      </c>
      <c r="CF59" s="72">
        <f>SUM($CE$7:CE59)</f>
        <v>552.11788023300437</v>
      </c>
    </row>
    <row r="60" spans="2:84">
      <c r="B60" s="27">
        <v>42027</v>
      </c>
      <c r="C60" s="17">
        <f>'Accumulated Feed'!B57</f>
        <v>0</v>
      </c>
      <c r="D60" s="17">
        <f>SUM($C$7:C60)</f>
        <v>258.17251156065453</v>
      </c>
      <c r="E60" s="9">
        <v>20</v>
      </c>
      <c r="F60" s="3">
        <f t="shared" si="0"/>
        <v>0</v>
      </c>
      <c r="G60" s="72">
        <f>SUM($F$7:F60)</f>
        <v>246.71630319022904</v>
      </c>
      <c r="H60" s="65">
        <f t="shared" si="1"/>
        <v>20</v>
      </c>
      <c r="I60" s="3">
        <f t="shared" si="2"/>
        <v>0</v>
      </c>
      <c r="J60" s="72">
        <f>SUM($I$7:I60)</f>
        <v>246.71630319022904</v>
      </c>
      <c r="K60" s="64">
        <v>0</v>
      </c>
      <c r="L60" s="3">
        <f t="shared" si="3"/>
        <v>0</v>
      </c>
      <c r="M60" s="85">
        <f t="shared" si="24"/>
        <v>0</v>
      </c>
      <c r="N60" s="72">
        <f>SUM($M$7:M60)</f>
        <v>368.41397633915642</v>
      </c>
      <c r="P60" s="27">
        <f>'Accumulated Feed'!C57</f>
        <v>42332</v>
      </c>
      <c r="Q60" s="17">
        <f>'Accumulated Feed'!D57</f>
        <v>6.9825503022052962</v>
      </c>
      <c r="R60" s="17">
        <f>SUM($Q$7:Q60)</f>
        <v>324.65000952919388</v>
      </c>
      <c r="S60" s="9">
        <v>20</v>
      </c>
      <c r="T60" s="3">
        <f t="shared" si="30"/>
        <v>6.6727049560238614</v>
      </c>
      <c r="U60" s="72">
        <f>SUM($T$7:T60)</f>
        <v>310.24391286869303</v>
      </c>
      <c r="V60" s="67">
        <v>2.7352759428</v>
      </c>
      <c r="W60" s="3">
        <f t="shared" si="25"/>
        <v>0.91258446698072015</v>
      </c>
      <c r="X60" s="72">
        <f>SUM($W$7:W60)</f>
        <v>263.62771734567963</v>
      </c>
      <c r="Y60" s="64">
        <f>(AA60)/((1000)*(1/(PI()*1.5^2))*(1/'Salt Topping history'!$D$8)*(1/2.20462)*(Q60))</f>
        <v>16.179723860943255</v>
      </c>
      <c r="Z60" s="85">
        <f t="shared" si="7"/>
        <v>5.3683943028943323E-3</v>
      </c>
      <c r="AA60" s="85">
        <f t="shared" si="8"/>
        <v>6.3883892204442558</v>
      </c>
      <c r="AB60" s="72">
        <f>SUM($AA$7:AA60)</f>
        <v>297.02480204666762</v>
      </c>
      <c r="AD60" s="27">
        <f>'Accumulated Feed'!E57</f>
        <v>42515</v>
      </c>
      <c r="AE60" s="17">
        <f>'Accumulated Feed'!F57</f>
        <v>7.1130018719081605</v>
      </c>
      <c r="AF60" s="17">
        <f>SUM($AE$7:AE60)</f>
        <v>279.66616742447161</v>
      </c>
      <c r="AG60" s="81">
        <v>20</v>
      </c>
      <c r="AH60" s="85">
        <f t="shared" si="32"/>
        <v>6.7973678367771129</v>
      </c>
      <c r="AI60" s="72">
        <f>SUM($AH$7:AH60)</f>
        <v>267.25619446179871</v>
      </c>
      <c r="AJ60" s="111">
        <v>20</v>
      </c>
      <c r="AK60" s="85">
        <f t="shared" si="26"/>
        <v>6.7973678367771129</v>
      </c>
      <c r="AL60" s="72">
        <f>SUM($AK$7:AK60)</f>
        <v>235.89469266733431</v>
      </c>
      <c r="AM60" s="64">
        <f>(AO60)/((1000)*(1/(PI()*1.5^2))*(1/'Salt Topping history'!$E$8)*(1/2.20462)*(AE60))</f>
        <v>34.69753478918976</v>
      </c>
      <c r="AN60" s="86">
        <f t="shared" si="11"/>
        <v>6.6021271516514442E-3</v>
      </c>
      <c r="AO60" s="86">
        <f t="shared" si="12"/>
        <v>12.841137309962059</v>
      </c>
      <c r="AP60" s="72">
        <f>SUM($AO$7:AO60)</f>
        <v>504.88270937078778</v>
      </c>
      <c r="AR60" s="27">
        <f>'Accumulated Feed'!G57</f>
        <v>42675</v>
      </c>
      <c r="AS60" s="17">
        <f>'Accumulated Feed'!H57</f>
        <v>8.6946875718769991</v>
      </c>
      <c r="AT60" s="17">
        <f>SUM($AS$7:AS60)</f>
        <v>471.97546966042466</v>
      </c>
      <c r="AU60" s="81">
        <v>20</v>
      </c>
      <c r="AV60" s="85">
        <f t="shared" si="33"/>
        <v>8.3088674396830644</v>
      </c>
      <c r="AW60" s="72">
        <f>SUM($AV$7:AV60)</f>
        <v>451.03191802716384</v>
      </c>
      <c r="AX60" s="111">
        <v>6.9535189045321646</v>
      </c>
      <c r="AY60" s="85">
        <f t="shared" si="27"/>
        <v>2.8887933408543978</v>
      </c>
      <c r="AZ60" s="72">
        <f>SUM($AY$7:AY60)</f>
        <v>386.03272307990795</v>
      </c>
      <c r="BA60" s="64">
        <f>(BC60)/((1000)*(1/(PI()*1.5^2))*(1/'Salt Topping history'!$F$8)*(1/2.20462)*(AS60))</f>
        <v>34.510538536876602</v>
      </c>
      <c r="BB60" s="86">
        <f t="shared" si="14"/>
        <v>5.1212821446606025E-3</v>
      </c>
      <c r="BC60" s="86">
        <f t="shared" si="15"/>
        <v>12.531777407984494</v>
      </c>
      <c r="BD60" s="72">
        <f>SUM($BC$7:BC60)</f>
        <v>680.26498697255954</v>
      </c>
      <c r="BF60" s="27">
        <f>'Accumulated Feed'!I57</f>
        <v>42908</v>
      </c>
      <c r="BG60" s="17">
        <f>'Accumulated Feed'!J57</f>
        <v>6.3703764090349804</v>
      </c>
      <c r="BH60" s="17">
        <f>SUM($BG$7:BG60)</f>
        <v>185.14936784922355</v>
      </c>
      <c r="BI60" s="81">
        <v>20</v>
      </c>
      <c r="BJ60" s="85">
        <f t="shared" si="34"/>
        <v>6.0876958126431315</v>
      </c>
      <c r="BK60" s="72">
        <f>SUM($BJ$7:BJ60)</f>
        <v>176.93350580833027</v>
      </c>
      <c r="BL60" s="111">
        <v>4.6143112189306636</v>
      </c>
      <c r="BM60" s="85">
        <f t="shared" si="28"/>
        <v>1.4045261542858209</v>
      </c>
      <c r="BN60" s="72">
        <f>SUM($BM$7:BM60)</f>
        <v>139.52966634594497</v>
      </c>
      <c r="BO60" s="64">
        <f>(BQ60)/((1000)*(1/(PI()*1.5^2))*(1/'Salt Topping history'!$C$17)*(1/2.20462)*(BG60))</f>
        <v>29.331809796213747</v>
      </c>
      <c r="BP60" s="86">
        <f t="shared" si="18"/>
        <v>7.1746952805375741E-3</v>
      </c>
      <c r="BQ60" s="86">
        <f t="shared" si="19"/>
        <v>8.8966221478665926</v>
      </c>
      <c r="BR60" s="72">
        <f>SUM($BQ$7:BQ60)</f>
        <v>258.57247058976048</v>
      </c>
      <c r="BT60" s="27">
        <f>'Accumulated Feed'!K57</f>
        <v>43059</v>
      </c>
      <c r="BU60" s="17">
        <f>'Accumulated Feed'!L57</f>
        <v>8.6824337348415899</v>
      </c>
      <c r="BV60" s="17">
        <f>SUM($BU$7:BU60)</f>
        <v>446.17669444451047</v>
      </c>
      <c r="BW60" s="81">
        <v>20</v>
      </c>
      <c r="BX60" s="85">
        <f t="shared" si="35"/>
        <v>8.2971573573238064</v>
      </c>
      <c r="BY60" s="72">
        <f>SUM($BX$7:BX60)</f>
        <v>426.37794379253387</v>
      </c>
      <c r="BZ60" s="111">
        <v>20</v>
      </c>
      <c r="CA60" s="85">
        <f t="shared" si="29"/>
        <v>8.2971573573238064</v>
      </c>
      <c r="CB60" s="72">
        <f>SUM($CA$7:CA60)</f>
        <v>358.88125204176538</v>
      </c>
      <c r="CC60" s="64">
        <f>(CE60)/((1000)*(1/(PI()*1.5^2))*(1/'Salt Topping history'!$D$17)*(1/2.20462)*(BU60))</f>
        <v>19.77542752018082</v>
      </c>
      <c r="CD60" s="86">
        <f t="shared" si="22"/>
        <v>5.3164647349446207E-3</v>
      </c>
      <c r="CE60" s="86">
        <f t="shared" si="23"/>
        <v>10.957233818720864</v>
      </c>
      <c r="CF60" s="72">
        <f>SUM($CE$7:CE60)</f>
        <v>563.07511405172522</v>
      </c>
    </row>
    <row r="61" spans="2:84">
      <c r="B61" s="27">
        <v>42028</v>
      </c>
      <c r="C61" s="17">
        <f>'Accumulated Feed'!B58</f>
        <v>0</v>
      </c>
      <c r="D61" s="17">
        <f>SUM($C$7:C61)</f>
        <v>258.17251156065453</v>
      </c>
      <c r="E61" s="9">
        <v>20</v>
      </c>
      <c r="F61" s="3">
        <f t="shared" si="0"/>
        <v>0</v>
      </c>
      <c r="G61" s="72">
        <f>SUM($F$7:F61)</f>
        <v>246.71630319022904</v>
      </c>
      <c r="H61" s="65">
        <f t="shared" si="1"/>
        <v>20</v>
      </c>
      <c r="I61" s="3">
        <f t="shared" si="2"/>
        <v>0</v>
      </c>
      <c r="J61" s="72">
        <f>SUM($I$7:I61)</f>
        <v>246.71630319022904</v>
      </c>
      <c r="K61" s="64">
        <v>0</v>
      </c>
      <c r="L61" s="3">
        <f t="shared" si="3"/>
        <v>0</v>
      </c>
      <c r="M61" s="85">
        <f t="shared" si="24"/>
        <v>0</v>
      </c>
      <c r="N61" s="72">
        <f>SUM($M$7:M61)</f>
        <v>368.41397633915642</v>
      </c>
      <c r="P61" s="27">
        <f>'Accumulated Feed'!C58</f>
        <v>42333</v>
      </c>
      <c r="Q61" s="17">
        <f>'Accumulated Feed'!D58</f>
        <v>7.0128017617375091</v>
      </c>
      <c r="R61" s="17">
        <f>SUM($Q$7:Q61)</f>
        <v>331.66281129093142</v>
      </c>
      <c r="S61" s="9">
        <v>20</v>
      </c>
      <c r="T61" s="3">
        <f t="shared" si="30"/>
        <v>6.7016140301029701</v>
      </c>
      <c r="U61" s="72">
        <f>SUM($T$7:T61)</f>
        <v>316.945526898796</v>
      </c>
      <c r="V61" s="65">
        <f t="shared" si="31"/>
        <v>20</v>
      </c>
      <c r="W61" s="3">
        <f t="shared" si="25"/>
        <v>6.7016140301029701</v>
      </c>
      <c r="X61" s="72">
        <f>SUM($W$7:W61)</f>
        <v>270.3293313757826</v>
      </c>
      <c r="Y61" s="64">
        <f>(AA61)/((1000)*(1/(PI()*1.5^2))*(1/'Salt Topping history'!$D$8)*(1/2.20462)*(Q61))</f>
        <v>16.179723860943252</v>
      </c>
      <c r="Z61" s="85">
        <f t="shared" si="7"/>
        <v>5.3916525331938947E-3</v>
      </c>
      <c r="AA61" s="85">
        <f t="shared" si="8"/>
        <v>6.4160665145007343</v>
      </c>
      <c r="AB61" s="72">
        <f>SUM($AA$7:AA61)</f>
        <v>303.44086856116837</v>
      </c>
      <c r="AD61" s="27">
        <f>'Accumulated Feed'!E58</f>
        <v>42516</v>
      </c>
      <c r="AE61" s="17">
        <f>'Accumulated Feed'!F58</f>
        <v>6.8850005808958228</v>
      </c>
      <c r="AF61" s="17">
        <f>SUM($AE$7:AE61)</f>
        <v>286.55116800536746</v>
      </c>
      <c r="AG61" s="81">
        <v>20</v>
      </c>
      <c r="AH61" s="85">
        <f t="shared" si="32"/>
        <v>6.5794839292258329</v>
      </c>
      <c r="AI61" s="72">
        <f>SUM($AH$7:AH61)</f>
        <v>273.83567839102454</v>
      </c>
      <c r="AJ61" s="111">
        <v>7.3804943393316647</v>
      </c>
      <c r="AK61" s="85">
        <f t="shared" si="26"/>
        <v>2.4279921947687457</v>
      </c>
      <c r="AL61" s="72">
        <f>SUM($AK$7:AK61)</f>
        <v>238.32268486210305</v>
      </c>
      <c r="AM61" s="64">
        <f>(AO61)/((1000)*(1/(PI()*1.5^2))*(1/'Salt Topping history'!$E$8)*(1/2.20462)*(AE61))</f>
        <v>34.69753478918976</v>
      </c>
      <c r="AN61" s="86">
        <f t="shared" si="11"/>
        <v>6.3905015200107313E-3</v>
      </c>
      <c r="AO61" s="86">
        <f t="shared" si="12"/>
        <v>12.429525456420873</v>
      </c>
      <c r="AP61" s="72">
        <f>SUM($AO$7:AO61)</f>
        <v>517.31223482720861</v>
      </c>
      <c r="AR61" s="27">
        <f>'Accumulated Feed'!G58</f>
        <v>42676</v>
      </c>
      <c r="AS61" s="17">
        <f>'Accumulated Feed'!H58</f>
        <v>8.9564776156231041</v>
      </c>
      <c r="AT61" s="17">
        <f>SUM($AS$7:AS61)</f>
        <v>480.93194727604777</v>
      </c>
      <c r="AU61" s="81">
        <v>20</v>
      </c>
      <c r="AV61" s="85">
        <f t="shared" si="33"/>
        <v>8.5590407498260106</v>
      </c>
      <c r="AW61" s="72">
        <f>SUM($AV$7:AV61)</f>
        <v>459.59095877698985</v>
      </c>
      <c r="AX61" s="111">
        <v>20</v>
      </c>
      <c r="AY61" s="85">
        <f t="shared" si="27"/>
        <v>8.5590407498260106</v>
      </c>
      <c r="AZ61" s="72">
        <f>SUM($AY$7:AY61)</f>
        <v>394.59176382973396</v>
      </c>
      <c r="BA61" s="64">
        <f>(BC61)/((1000)*(1/(PI()*1.5^2))*(1/'Salt Topping history'!$F$8)*(1/2.20462)*(AS61))</f>
        <v>34.510538536876602</v>
      </c>
      <c r="BB61" s="86">
        <f t="shared" si="14"/>
        <v>5.2754798275104547E-3</v>
      </c>
      <c r="BC61" s="86">
        <f t="shared" si="15"/>
        <v>12.909099137918083</v>
      </c>
      <c r="BD61" s="72">
        <f>SUM($BC$7:BC61)</f>
        <v>693.17408611047767</v>
      </c>
      <c r="BF61" s="27">
        <f>'Accumulated Feed'!I58</f>
        <v>42909</v>
      </c>
      <c r="BG61" s="17">
        <f>'Accumulated Feed'!J58</f>
        <v>6.9778706506496668</v>
      </c>
      <c r="BH61" s="17">
        <f>SUM($BG$7:BG61)</f>
        <v>192.12723849987322</v>
      </c>
      <c r="BI61" s="81">
        <v>20</v>
      </c>
      <c r="BJ61" s="85">
        <f t="shared" si="34"/>
        <v>6.6682329604382593</v>
      </c>
      <c r="BK61" s="72">
        <f>SUM($BJ$7:BJ61)</f>
        <v>183.60173876876851</v>
      </c>
      <c r="BL61" s="111">
        <v>20</v>
      </c>
      <c r="BM61" s="85">
        <f t="shared" si="28"/>
        <v>6.6682329604382593</v>
      </c>
      <c r="BN61" s="72">
        <f>SUM($BM$7:BM61)</f>
        <v>146.19789930638322</v>
      </c>
      <c r="BO61" s="64">
        <f>(BQ61)/((1000)*(1/(PI()*1.5^2))*(1/'Salt Topping history'!$C$17)*(1/2.20462)*(BG61))</f>
        <v>29.331809796213747</v>
      </c>
      <c r="BP61" s="86">
        <f t="shared" si="18"/>
        <v>7.85889128221888E-3</v>
      </c>
      <c r="BQ61" s="86">
        <f t="shared" si="19"/>
        <v>9.7450251899514111</v>
      </c>
      <c r="BR61" s="72">
        <f>SUM($BQ$7:BQ61)</f>
        <v>268.31749577971192</v>
      </c>
      <c r="BT61" s="27">
        <f>'Accumulated Feed'!K58</f>
        <v>43060</v>
      </c>
      <c r="BU61" s="17">
        <f>'Accumulated Feed'!L58</f>
        <v>8.4919498120214136</v>
      </c>
      <c r="BV61" s="17">
        <f>SUM($BU$7:BU61)</f>
        <v>454.66864425653188</v>
      </c>
      <c r="BW61" s="81">
        <v>20</v>
      </c>
      <c r="BX61" s="85">
        <f t="shared" si="35"/>
        <v>8.1151260133543115</v>
      </c>
      <c r="BY61" s="72">
        <f>SUM($BX$7:BX61)</f>
        <v>434.49306980588818</v>
      </c>
      <c r="BZ61" s="111">
        <v>3.5125317456015015</v>
      </c>
      <c r="CA61" s="85">
        <f t="shared" si="29"/>
        <v>1.4252318870731784</v>
      </c>
      <c r="CB61" s="72">
        <f>SUM($CA$7:CA61)</f>
        <v>360.30648392883853</v>
      </c>
      <c r="CC61" s="64">
        <f>(CE61)/((1000)*(1/(PI()*1.5^2))*(1/'Salt Topping history'!$D$17)*(1/2.20462)*(BU61))</f>
        <v>19.77542752018082</v>
      </c>
      <c r="CD61" s="86">
        <f t="shared" si="22"/>
        <v>5.1998268095454865E-3</v>
      </c>
      <c r="CE61" s="86">
        <f t="shared" si="23"/>
        <v>10.716843054473248</v>
      </c>
      <c r="CF61" s="72">
        <f>SUM($CE$7:CE61)</f>
        <v>573.79195710619842</v>
      </c>
    </row>
    <row r="62" spans="2:84">
      <c r="B62" s="27">
        <v>42029</v>
      </c>
      <c r="C62" s="17">
        <f>'Accumulated Feed'!B59</f>
        <v>0</v>
      </c>
      <c r="D62" s="17">
        <f>SUM($C$7:C62)</f>
        <v>258.17251156065453</v>
      </c>
      <c r="E62" s="9">
        <v>20</v>
      </c>
      <c r="F62" s="3">
        <f t="shared" si="0"/>
        <v>0</v>
      </c>
      <c r="G62" s="72">
        <f>SUM($F$7:F62)</f>
        <v>246.71630319022904</v>
      </c>
      <c r="H62" s="65">
        <f t="shared" si="1"/>
        <v>20</v>
      </c>
      <c r="I62" s="3">
        <f t="shared" si="2"/>
        <v>0</v>
      </c>
      <c r="J62" s="72">
        <f>SUM($I$7:I62)</f>
        <v>246.71630319022904</v>
      </c>
      <c r="K62" s="64">
        <v>0</v>
      </c>
      <c r="L62" s="3">
        <f t="shared" si="3"/>
        <v>0</v>
      </c>
      <c r="M62" s="85">
        <f t="shared" si="24"/>
        <v>0</v>
      </c>
      <c r="N62" s="72">
        <f>SUM($M$7:M62)</f>
        <v>368.41397633915642</v>
      </c>
      <c r="P62" s="27">
        <f>'Accumulated Feed'!C59</f>
        <v>42334</v>
      </c>
      <c r="Q62" s="17">
        <f>'Accumulated Feed'!D59</f>
        <v>6.7961826121177351</v>
      </c>
      <c r="R62" s="17">
        <f>SUM($Q$7:Q62)</f>
        <v>338.45899390304913</v>
      </c>
      <c r="S62" s="9">
        <v>20</v>
      </c>
      <c r="T62" s="3">
        <f t="shared" si="30"/>
        <v>6.4946071900976747</v>
      </c>
      <c r="U62" s="72">
        <f>SUM($T$7:T62)</f>
        <v>323.44013408889367</v>
      </c>
      <c r="V62" s="67">
        <v>3.1261931784000003</v>
      </c>
      <c r="W62" s="3">
        <f t="shared" si="25"/>
        <v>1.0151698347035472</v>
      </c>
      <c r="X62" s="72">
        <f>SUM($W$7:W62)</f>
        <v>271.34450121048616</v>
      </c>
      <c r="Y62" s="64">
        <f>(AA62)/((1000)*(1/(PI()*1.5^2))*(1/'Salt Topping history'!$D$8)*(1/2.20462)*(Q62))</f>
        <v>16.179723860943252</v>
      </c>
      <c r="Z62" s="85">
        <f t="shared" si="7"/>
        <v>5.225109227612647E-3</v>
      </c>
      <c r="AA62" s="85">
        <f t="shared" si="8"/>
        <v>6.2178799808590499</v>
      </c>
      <c r="AB62" s="72">
        <f>SUM($AA$7:AA62)</f>
        <v>309.65874854202741</v>
      </c>
      <c r="AD62" s="27">
        <f>'Accumulated Feed'!E59</f>
        <v>42517</v>
      </c>
      <c r="AE62" s="17">
        <f>'Accumulated Feed'!F59</f>
        <v>6.9184398222061354</v>
      </c>
      <c r="AF62" s="17">
        <f>SUM($AE$7:AE62)</f>
        <v>293.46960782757361</v>
      </c>
      <c r="AG62" s="81">
        <v>20</v>
      </c>
      <c r="AH62" s="85">
        <f t="shared" si="32"/>
        <v>6.6114393296969958</v>
      </c>
      <c r="AI62" s="72">
        <f>SUM($AH$7:AH62)</f>
        <v>280.44711772072156</v>
      </c>
      <c r="AJ62" s="111">
        <v>20</v>
      </c>
      <c r="AK62" s="85">
        <f t="shared" si="26"/>
        <v>6.6114393296969958</v>
      </c>
      <c r="AL62" s="72">
        <f>SUM($AK$7:AK62)</f>
        <v>244.93412419180004</v>
      </c>
      <c r="AM62" s="64">
        <f>(AO62)/((1000)*(1/(PI()*1.5^2))*(1/'Salt Topping history'!$E$8)*(1/2.20462)*(AE62))</f>
        <v>34.69753478918976</v>
      </c>
      <c r="AN62" s="86">
        <f t="shared" si="11"/>
        <v>6.4215390660371623E-3</v>
      </c>
      <c r="AO62" s="86">
        <f t="shared" si="12"/>
        <v>12.48989348344228</v>
      </c>
      <c r="AP62" s="72">
        <f>SUM($AO$7:AO62)</f>
        <v>529.80212831065091</v>
      </c>
      <c r="AR62" s="27">
        <f>'Accumulated Feed'!G59</f>
        <v>42677</v>
      </c>
      <c r="AS62" s="17">
        <f>'Accumulated Feed'!H59</f>
        <v>9.2969803518145611</v>
      </c>
      <c r="AT62" s="17">
        <f>SUM($AS$7:AS62)</f>
        <v>490.22892762786233</v>
      </c>
      <c r="AU62" s="81">
        <v>20</v>
      </c>
      <c r="AV62" s="85">
        <f t="shared" si="33"/>
        <v>8.8844339366974108</v>
      </c>
      <c r="AW62" s="72">
        <f>SUM($AV$7:AV62)</f>
        <v>468.47539271368726</v>
      </c>
      <c r="AX62" s="111">
        <v>7.5956992647994985</v>
      </c>
      <c r="AY62" s="85">
        <f t="shared" si="27"/>
        <v>3.3741744160566114</v>
      </c>
      <c r="AZ62" s="72">
        <f>SUM($AY$7:AY62)</f>
        <v>397.9659382457906</v>
      </c>
      <c r="BA62" s="64">
        <f>(BC62)/((1000)*(1/(PI()*1.5^2))*(1/'Salt Topping history'!$F$8)*(1/2.20462)*(AS62))</f>
        <v>34.510538536876602</v>
      </c>
      <c r="BB62" s="86">
        <f t="shared" si="14"/>
        <v>5.476040292581765E-3</v>
      </c>
      <c r="BC62" s="86">
        <f t="shared" si="15"/>
        <v>13.399870595947579</v>
      </c>
      <c r="BD62" s="72">
        <f>SUM($BC$7:BC62)</f>
        <v>706.57395670642529</v>
      </c>
      <c r="BF62" s="27">
        <f>'Accumulated Feed'!I59</f>
        <v>42910</v>
      </c>
      <c r="BG62" s="17">
        <f>'Accumulated Feed'!J59</f>
        <v>6.8074145468732272</v>
      </c>
      <c r="BH62" s="17">
        <f>SUM($BG$7:BG62)</f>
        <v>198.93465304674643</v>
      </c>
      <c r="BI62" s="81">
        <v>20</v>
      </c>
      <c r="BJ62" s="85">
        <f t="shared" si="34"/>
        <v>6.5053407163115908</v>
      </c>
      <c r="BK62" s="72">
        <f>SUM($BJ$7:BJ62)</f>
        <v>190.10707948508011</v>
      </c>
      <c r="BL62" s="111">
        <v>20</v>
      </c>
      <c r="BM62" s="85">
        <f t="shared" si="28"/>
        <v>6.5053407163115908</v>
      </c>
      <c r="BN62" s="72">
        <f>SUM($BM$7:BM62)</f>
        <v>152.70324002269481</v>
      </c>
      <c r="BO62" s="64">
        <f>(BQ62)/((1000)*(1/(PI()*1.5^2))*(1/'Salt Topping history'!$C$17)*(1/2.20462)*(BG62))</f>
        <v>29.331809796213747</v>
      </c>
      <c r="BP62" s="86">
        <f t="shared" si="18"/>
        <v>7.6669135206584903E-3</v>
      </c>
      <c r="BQ62" s="86">
        <f t="shared" si="19"/>
        <v>9.5069727656165277</v>
      </c>
      <c r="BR62" s="72">
        <f>SUM($BQ$7:BQ62)</f>
        <v>277.82446854532844</v>
      </c>
      <c r="BT62" s="27">
        <f>'Accumulated Feed'!K59</f>
        <v>43061</v>
      </c>
      <c r="BU62" s="17">
        <f>'Accumulated Feed'!L59</f>
        <v>8.4334966764368229</v>
      </c>
      <c r="BV62" s="17">
        <f>SUM($BU$7:BU62)</f>
        <v>463.10214093296872</v>
      </c>
      <c r="BW62" s="81">
        <v>20</v>
      </c>
      <c r="BX62" s="85">
        <f t="shared" si="35"/>
        <v>8.0592666910967612</v>
      </c>
      <c r="BY62" s="72">
        <f>SUM($BX$7:BX62)</f>
        <v>442.55233649698494</v>
      </c>
      <c r="BZ62" s="111">
        <v>20</v>
      </c>
      <c r="CA62" s="85">
        <f t="shared" si="29"/>
        <v>8.0592666910967612</v>
      </c>
      <c r="CB62" s="72">
        <f>SUM($CA$7:CA62)</f>
        <v>368.36575061993528</v>
      </c>
      <c r="CC62" s="64">
        <f>(CE62)/((1000)*(1/(PI()*1.5^2))*(1/'Salt Topping history'!$D$17)*(1/2.20462)*(BU62))</f>
        <v>19.775427520180816</v>
      </c>
      <c r="CD62" s="86">
        <f t="shared" si="22"/>
        <v>5.1640345370706211E-3</v>
      </c>
      <c r="CE62" s="86">
        <f t="shared" si="23"/>
        <v>10.643075180902549</v>
      </c>
      <c r="CF62" s="72">
        <f>SUM($CE$7:CE62)</f>
        <v>584.43503228710097</v>
      </c>
    </row>
    <row r="63" spans="2:84">
      <c r="B63" s="27">
        <v>42030</v>
      </c>
      <c r="C63" s="17">
        <f>'Accumulated Feed'!B60</f>
        <v>0</v>
      </c>
      <c r="D63" s="17">
        <f>SUM($C$7:C63)</f>
        <v>258.17251156065453</v>
      </c>
      <c r="E63" s="9">
        <v>20</v>
      </c>
      <c r="F63" s="3">
        <f t="shared" si="0"/>
        <v>0</v>
      </c>
      <c r="G63" s="72">
        <f>SUM($F$7:F63)</f>
        <v>246.71630319022904</v>
      </c>
      <c r="H63" s="65">
        <f t="shared" si="1"/>
        <v>20</v>
      </c>
      <c r="I63" s="3">
        <f t="shared" si="2"/>
        <v>0</v>
      </c>
      <c r="J63" s="72">
        <f>SUM($I$7:I63)</f>
        <v>246.71630319022904</v>
      </c>
      <c r="K63" s="64">
        <v>0</v>
      </c>
      <c r="L63" s="3">
        <f t="shared" si="3"/>
        <v>0</v>
      </c>
      <c r="M63" s="85">
        <f t="shared" si="24"/>
        <v>0</v>
      </c>
      <c r="N63" s="72">
        <f>SUM($M$7:M63)</f>
        <v>368.41397633915642</v>
      </c>
      <c r="P63" s="27">
        <f>'Accumulated Feed'!C60</f>
        <v>42335</v>
      </c>
      <c r="Q63" s="17">
        <f>'Accumulated Feed'!D60</f>
        <v>6.7453173413911269</v>
      </c>
      <c r="R63" s="17">
        <f>SUM($Q$7:Q63)</f>
        <v>345.20431124444025</v>
      </c>
      <c r="S63" s="9">
        <v>20</v>
      </c>
      <c r="T63" s="3">
        <f t="shared" si="30"/>
        <v>6.4459990269800045</v>
      </c>
      <c r="U63" s="72">
        <f>SUM($T$7:T63)</f>
        <v>329.88613311587369</v>
      </c>
      <c r="V63" s="65">
        <f t="shared" si="31"/>
        <v>20</v>
      </c>
      <c r="W63" s="3">
        <f t="shared" si="25"/>
        <v>6.4459990269800045</v>
      </c>
      <c r="X63" s="72">
        <f>SUM($W$7:W63)</f>
        <v>277.79050023746618</v>
      </c>
      <c r="Y63" s="64">
        <f>(AA63)/((1000)*(1/(PI()*1.5^2))*(1/'Salt Topping history'!$D$8)*(1/2.20462)*(Q63))</f>
        <v>16.179723860943252</v>
      </c>
      <c r="Z63" s="85">
        <f t="shared" si="7"/>
        <v>5.1860024803977132E-3</v>
      </c>
      <c r="AA63" s="85">
        <f t="shared" si="8"/>
        <v>6.171342951673279</v>
      </c>
      <c r="AB63" s="72">
        <f>SUM($AA$7:AA63)</f>
        <v>315.83009149370071</v>
      </c>
      <c r="AD63" s="27">
        <f>'Accumulated Feed'!E60</f>
        <v>42518</v>
      </c>
      <c r="AE63" s="17">
        <f>'Accumulated Feed'!F60</f>
        <v>6.9937735534497705</v>
      </c>
      <c r="AF63" s="17">
        <f>SUM($AE$7:AE63)</f>
        <v>300.4633813810234</v>
      </c>
      <c r="AG63" s="81">
        <v>20</v>
      </c>
      <c r="AH63" s="85">
        <f t="shared" si="32"/>
        <v>6.6834301840509411</v>
      </c>
      <c r="AI63" s="72">
        <f>SUM($AH$7:AH63)</f>
        <v>287.13054790477253</v>
      </c>
      <c r="AJ63" s="111">
        <v>20</v>
      </c>
      <c r="AK63" s="85">
        <f t="shared" si="26"/>
        <v>6.6834301840509411</v>
      </c>
      <c r="AL63" s="72">
        <f>SUM($AK$7:AK63)</f>
        <v>251.61755437585097</v>
      </c>
      <c r="AM63" s="64">
        <f>(AO63)/((1000)*(1/(PI()*1.5^2))*(1/'Salt Topping history'!$E$8)*(1/2.20462)*(AE63))</f>
        <v>34.69753478918976</v>
      </c>
      <c r="AN63" s="86">
        <f t="shared" si="11"/>
        <v>6.49146212825975E-3</v>
      </c>
      <c r="AO63" s="86">
        <f t="shared" si="12"/>
        <v>12.625893839465213</v>
      </c>
      <c r="AP63" s="72">
        <f>SUM($AO$7:AO63)</f>
        <v>542.42802215011613</v>
      </c>
      <c r="AR63" s="27">
        <f>'Accumulated Feed'!G60</f>
        <v>42678</v>
      </c>
      <c r="AS63" s="17">
        <f>'Accumulated Feed'!H60</f>
        <v>9.3274114851841734</v>
      </c>
      <c r="AT63" s="17">
        <f>SUM($AS$7:AS63)</f>
        <v>499.55633911304653</v>
      </c>
      <c r="AU63" s="81">
        <v>20</v>
      </c>
      <c r="AV63" s="85">
        <f t="shared" si="33"/>
        <v>8.9135147117243658</v>
      </c>
      <c r="AW63" s="72">
        <f>SUM($AV$7:AV63)</f>
        <v>477.38890742541162</v>
      </c>
      <c r="AX63" s="111">
        <v>20</v>
      </c>
      <c r="AY63" s="85">
        <f t="shared" si="27"/>
        <v>8.9135147117243658</v>
      </c>
      <c r="AZ63" s="72">
        <f>SUM($AY$7:AY63)</f>
        <v>406.87945295751496</v>
      </c>
      <c r="BA63" s="64">
        <f>(BC63)/((1000)*(1/(PI()*1.5^2))*(1/'Salt Topping history'!$F$8)*(1/2.20462)*(AS63))</f>
        <v>34.510538536876602</v>
      </c>
      <c r="BB63" s="86">
        <f t="shared" si="14"/>
        <v>5.4939646192098618E-3</v>
      </c>
      <c r="BC63" s="86">
        <f t="shared" si="15"/>
        <v>13.443731423206533</v>
      </c>
      <c r="BD63" s="72">
        <f>SUM($BC$7:BC63)</f>
        <v>720.01768812963178</v>
      </c>
      <c r="BF63" s="27">
        <f>'Accumulated Feed'!I60</f>
        <v>42911</v>
      </c>
      <c r="BG63" s="17">
        <f>'Accumulated Feed'!J60</f>
        <v>6.6110106282296028</v>
      </c>
      <c r="BH63" s="17">
        <f>SUM($BG$7:BG63)</f>
        <v>205.54566367497603</v>
      </c>
      <c r="BI63" s="81">
        <v>20</v>
      </c>
      <c r="BJ63" s="85">
        <f t="shared" si="34"/>
        <v>6.3176520718199205</v>
      </c>
      <c r="BK63" s="72">
        <f>SUM($BJ$7:BJ63)</f>
        <v>196.42473155690001</v>
      </c>
      <c r="BL63" s="111">
        <v>20</v>
      </c>
      <c r="BM63" s="85">
        <f t="shared" si="28"/>
        <v>6.3176520718199205</v>
      </c>
      <c r="BN63" s="72">
        <f>SUM($BM$7:BM63)</f>
        <v>159.02089209451472</v>
      </c>
      <c r="BO63" s="64">
        <f>(BQ63)/((1000)*(1/(PI()*1.5^2))*(1/'Salt Topping history'!$C$17)*(1/2.20462)*(BG63))</f>
        <v>29.331809796213744</v>
      </c>
      <c r="BP63" s="86">
        <f t="shared" si="18"/>
        <v>7.4457117928966986E-3</v>
      </c>
      <c r="BQ63" s="86">
        <f t="shared" si="19"/>
        <v>9.2326826231919057</v>
      </c>
      <c r="BR63" s="72">
        <f>SUM($BQ$7:BQ63)</f>
        <v>287.05715116852036</v>
      </c>
      <c r="BT63" s="27">
        <f>'Accumulated Feed'!K60</f>
        <v>43062</v>
      </c>
      <c r="BU63" s="17">
        <f>'Accumulated Feed'!L60</f>
        <v>8.3906086079011626</v>
      </c>
      <c r="BV63" s="17">
        <f>SUM($BU$7:BU63)</f>
        <v>471.49274954086991</v>
      </c>
      <c r="BW63" s="81">
        <v>20</v>
      </c>
      <c r="BX63" s="85">
        <f t="shared" si="35"/>
        <v>8.0182817479046129</v>
      </c>
      <c r="BY63" s="72">
        <f>SUM($BX$7:BX63)</f>
        <v>450.57061824488954</v>
      </c>
      <c r="BZ63" s="111">
        <v>1.5796947446658325</v>
      </c>
      <c r="CA63" s="85">
        <f t="shared" si="29"/>
        <v>0.63332187692074404</v>
      </c>
      <c r="CB63" s="72">
        <f>SUM($CA$7:CA63)</f>
        <v>368.999072496856</v>
      </c>
      <c r="CC63" s="64">
        <f>(CE63)/((1000)*(1/(PI()*1.5^2))*(1/'Salt Topping history'!$D$17)*(1/2.20462)*(BU63))</f>
        <v>19.77542752018082</v>
      </c>
      <c r="CD63" s="86">
        <f t="shared" si="22"/>
        <v>5.1377731326207677E-3</v>
      </c>
      <c r="CE63" s="86">
        <f t="shared" si="23"/>
        <v>10.588950426331403</v>
      </c>
      <c r="CF63" s="72">
        <f>SUM($CE$7:CE63)</f>
        <v>595.02398271343236</v>
      </c>
    </row>
    <row r="64" spans="2:84">
      <c r="B64" s="27">
        <v>42031</v>
      </c>
      <c r="C64" s="17">
        <f>'Accumulated Feed'!B61</f>
        <v>0</v>
      </c>
      <c r="D64" s="17">
        <f>SUM($C$7:C64)</f>
        <v>258.17251156065453</v>
      </c>
      <c r="E64" s="9">
        <v>20</v>
      </c>
      <c r="F64" s="3">
        <f t="shared" si="0"/>
        <v>0</v>
      </c>
      <c r="G64" s="72">
        <f>SUM($F$7:F64)</f>
        <v>246.71630319022904</v>
      </c>
      <c r="H64" s="65">
        <f t="shared" si="1"/>
        <v>20</v>
      </c>
      <c r="I64" s="3">
        <f t="shared" si="2"/>
        <v>0</v>
      </c>
      <c r="J64" s="72">
        <f>SUM($I$7:I64)</f>
        <v>246.71630319022904</v>
      </c>
      <c r="K64" s="64">
        <v>0</v>
      </c>
      <c r="L64" s="3">
        <f t="shared" si="3"/>
        <v>0</v>
      </c>
      <c r="M64" s="85">
        <f t="shared" si="24"/>
        <v>0</v>
      </c>
      <c r="N64" s="72">
        <f>SUM($M$7:M64)</f>
        <v>368.41397633915642</v>
      </c>
      <c r="P64" s="27">
        <f>'Accumulated Feed'!C61</f>
        <v>42336</v>
      </c>
      <c r="Q64" s="17">
        <f>'Accumulated Feed'!D61</f>
        <v>6.8073426933447871</v>
      </c>
      <c r="R64" s="17">
        <f>SUM($Q$7:Q64)</f>
        <v>352.01165393778501</v>
      </c>
      <c r="S64" s="9">
        <v>20</v>
      </c>
      <c r="T64" s="3">
        <f t="shared" si="30"/>
        <v>6.5052720512286948</v>
      </c>
      <c r="U64" s="72">
        <f>SUM($T$7:T64)</f>
        <v>336.39140516710239</v>
      </c>
      <c r="V64" s="65">
        <f t="shared" si="31"/>
        <v>20</v>
      </c>
      <c r="W64" s="3">
        <f t="shared" si="25"/>
        <v>6.5052720512286948</v>
      </c>
      <c r="X64" s="72">
        <f>SUM($W$7:W64)</f>
        <v>284.29577228869488</v>
      </c>
      <c r="Y64" s="64">
        <f>(AA64)/((1000)*(1/(PI()*1.5^2))*(1/'Salt Topping history'!$D$8)*(1/2.20462)*(Q64))</f>
        <v>16.179723860943252</v>
      </c>
      <c r="Z64" s="85">
        <f t="shared" si="7"/>
        <v>5.2336894331086563E-3</v>
      </c>
      <c r="AA64" s="85">
        <f t="shared" si="8"/>
        <v>6.2280904253993006</v>
      </c>
      <c r="AB64" s="72">
        <f>SUM($AA$7:AA64)</f>
        <v>322.05818191909998</v>
      </c>
      <c r="AD64" s="27">
        <f>'Accumulated Feed'!E61</f>
        <v>42519</v>
      </c>
      <c r="AE64" s="17">
        <f>'Accumulated Feed'!F61</f>
        <v>6.8030093045085538</v>
      </c>
      <c r="AF64" s="17">
        <f>SUM($AE$7:AE64)</f>
        <v>307.26639068553197</v>
      </c>
      <c r="AG64" s="81">
        <v>20</v>
      </c>
      <c r="AH64" s="85">
        <f t="shared" si="32"/>
        <v>6.5011309532183041</v>
      </c>
      <c r="AI64" s="72">
        <f>SUM($AH$7:AH64)</f>
        <v>293.63167885799083</v>
      </c>
      <c r="AJ64" s="111">
        <v>20</v>
      </c>
      <c r="AK64" s="85">
        <f t="shared" si="26"/>
        <v>6.5011309532183041</v>
      </c>
      <c r="AL64" s="72">
        <f>SUM($AK$7:AK64)</f>
        <v>258.11868532906925</v>
      </c>
      <c r="AM64" s="64">
        <f>(AO64)/((1000)*(1/(PI()*1.5^2))*(1/'Salt Topping history'!$E$8)*(1/2.20462)*(AE64))</f>
        <v>34.69753478918976</v>
      </c>
      <c r="AN64" s="86">
        <f t="shared" si="11"/>
        <v>6.314399075250692E-3</v>
      </c>
      <c r="AO64" s="86">
        <f t="shared" si="12"/>
        <v>12.281506201362596</v>
      </c>
      <c r="AP64" s="72">
        <f>SUM($AO$7:AO64)</f>
        <v>554.70952835147875</v>
      </c>
      <c r="AR64" s="27">
        <f>'Accumulated Feed'!G61</f>
        <v>42679</v>
      </c>
      <c r="AS64" s="17">
        <f>'Accumulated Feed'!H61</f>
        <v>9.481178997800086</v>
      </c>
      <c r="AT64" s="17">
        <f>SUM($AS$7:AS64)</f>
        <v>509.03751811084663</v>
      </c>
      <c r="AU64" s="81">
        <v>20</v>
      </c>
      <c r="AV64" s="85">
        <f t="shared" si="33"/>
        <v>9.0604589081999158</v>
      </c>
      <c r="AW64" s="72">
        <f>SUM($AV$7:AV64)</f>
        <v>486.44936633361152</v>
      </c>
      <c r="AX64" s="111">
        <v>20</v>
      </c>
      <c r="AY64" s="85">
        <f t="shared" si="27"/>
        <v>9.0604589081999158</v>
      </c>
      <c r="AZ64" s="72">
        <f>SUM($AY$7:AY64)</f>
        <v>415.93991186571486</v>
      </c>
      <c r="BA64" s="64">
        <f>(BC64)/((1000)*(1/(PI()*1.5^2))*(1/'Salt Topping history'!$F$8)*(1/2.20462)*(AS64))</f>
        <v>34.510538536876595</v>
      </c>
      <c r="BB64" s="86">
        <f t="shared" si="14"/>
        <v>5.5845356501156617E-3</v>
      </c>
      <c r="BC64" s="86">
        <f t="shared" si="15"/>
        <v>13.665358735833024</v>
      </c>
      <c r="BD64" s="72">
        <f>SUM($BC$7:BC64)</f>
        <v>733.6830468654648</v>
      </c>
      <c r="BF64" s="27">
        <f>'Accumulated Feed'!I61</f>
        <v>42912</v>
      </c>
      <c r="BG64" s="17">
        <f>'Accumulated Feed'!J61</f>
        <v>6.8628611605482481</v>
      </c>
      <c r="BH64" s="17">
        <f>SUM($BG$7:BG64)</f>
        <v>212.40852483552428</v>
      </c>
      <c r="BI64" s="81">
        <v>20</v>
      </c>
      <c r="BJ64" s="85">
        <f t="shared" si="34"/>
        <v>6.5583269287771415</v>
      </c>
      <c r="BK64" s="72">
        <f>SUM($BJ$7:BJ64)</f>
        <v>202.98305848567716</v>
      </c>
      <c r="BL64" s="111">
        <v>20</v>
      </c>
      <c r="BM64" s="85">
        <f t="shared" si="28"/>
        <v>6.5583269287771415</v>
      </c>
      <c r="BN64" s="72">
        <f>SUM($BM$7:BM64)</f>
        <v>165.57921902329187</v>
      </c>
      <c r="BO64" s="64">
        <f>(BQ64)/((1000)*(1/(PI()*1.5^2))*(1/'Salt Topping history'!$C$17)*(1/2.20462)*(BG64))</f>
        <v>29.331809796213747</v>
      </c>
      <c r="BP64" s="86">
        <f t="shared" si="18"/>
        <v>7.7293607815286259E-3</v>
      </c>
      <c r="BQ64" s="86">
        <f t="shared" si="19"/>
        <v>9.5844073690954961</v>
      </c>
      <c r="BR64" s="72">
        <f>SUM($BQ$7:BQ64)</f>
        <v>296.64155853761588</v>
      </c>
      <c r="BT64" s="27">
        <f>'Accumulated Feed'!K61</f>
        <v>43063</v>
      </c>
      <c r="BU64" s="17">
        <f>'Accumulated Feed'!L61</f>
        <v>8.5868253660546134</v>
      </c>
      <c r="BV64" s="17">
        <f>SUM($BU$7:BU64)</f>
        <v>480.07957490692451</v>
      </c>
      <c r="BW64" s="81">
        <v>20</v>
      </c>
      <c r="BX64" s="85">
        <f t="shared" si="35"/>
        <v>8.2057915370101711</v>
      </c>
      <c r="BY64" s="72">
        <f>SUM($BX$7:BX64)</f>
        <v>458.7764097818997</v>
      </c>
      <c r="BZ64" s="111">
        <v>20</v>
      </c>
      <c r="CA64" s="85">
        <f t="shared" si="29"/>
        <v>8.2057915370101711</v>
      </c>
      <c r="CB64" s="72">
        <f>SUM($CA$7:CA64)</f>
        <v>377.20486403386616</v>
      </c>
      <c r="CC64" s="64">
        <f>(CE64)/((1000)*(1/(PI()*1.5^2))*(1/'Salt Topping history'!$D$17)*(1/2.20462)*(BU64))</f>
        <v>19.775427520180823</v>
      </c>
      <c r="CD64" s="86">
        <f t="shared" si="22"/>
        <v>5.257921412122381E-3</v>
      </c>
      <c r="CE64" s="86">
        <f t="shared" si="23"/>
        <v>10.836576030384228</v>
      </c>
      <c r="CF64" s="72">
        <f>SUM($CE$7:CE64)</f>
        <v>605.86055874381657</v>
      </c>
    </row>
    <row r="65" spans="2:84">
      <c r="B65" s="27">
        <v>42032</v>
      </c>
      <c r="C65" s="17">
        <f>'Accumulated Feed'!B62</f>
        <v>0</v>
      </c>
      <c r="D65" s="17">
        <f>SUM($C$7:C65)</f>
        <v>258.17251156065453</v>
      </c>
      <c r="E65" s="9">
        <v>20</v>
      </c>
      <c r="F65" s="3">
        <f t="shared" si="0"/>
        <v>0</v>
      </c>
      <c r="G65" s="72">
        <f>SUM($F$7:F65)</f>
        <v>246.71630319022904</v>
      </c>
      <c r="H65" s="65">
        <f t="shared" si="1"/>
        <v>20</v>
      </c>
      <c r="I65" s="3">
        <f t="shared" si="2"/>
        <v>0</v>
      </c>
      <c r="J65" s="72">
        <f>SUM($I$7:I65)</f>
        <v>246.71630319022904</v>
      </c>
      <c r="K65" s="64">
        <v>0</v>
      </c>
      <c r="L65" s="3">
        <f t="shared" si="3"/>
        <v>0</v>
      </c>
      <c r="M65" s="85">
        <f t="shared" si="24"/>
        <v>0</v>
      </c>
      <c r="N65" s="72">
        <f>SUM($M$7:M65)</f>
        <v>368.41397633915642</v>
      </c>
      <c r="P65" s="27">
        <f>'Accumulated Feed'!C62</f>
        <v>42337</v>
      </c>
      <c r="Q65" s="17">
        <f>'Accumulated Feed'!D62</f>
        <v>6.7980145647014298</v>
      </c>
      <c r="R65" s="17">
        <f>SUM($Q$7:Q65)</f>
        <v>358.80966850248643</v>
      </c>
      <c r="S65" s="9">
        <v>20</v>
      </c>
      <c r="T65" s="3">
        <f t="shared" si="30"/>
        <v>6.4963578511821432</v>
      </c>
      <c r="U65" s="72">
        <f>SUM($T$7:T65)</f>
        <v>342.88776301828455</v>
      </c>
      <c r="V65" s="65">
        <f t="shared" si="31"/>
        <v>20</v>
      </c>
      <c r="W65" s="3">
        <f t="shared" si="25"/>
        <v>6.4963578511821432</v>
      </c>
      <c r="X65" s="72">
        <f>SUM($W$7:W65)</f>
        <v>290.79213013987703</v>
      </c>
      <c r="Y65" s="64">
        <f>(AA65)/((1000)*(1/(PI()*1.5^2))*(1/'Salt Topping history'!$D$8)*(1/2.20462)*(Q65))</f>
        <v>16.179723860943252</v>
      </c>
      <c r="Z65" s="85">
        <f t="shared" si="7"/>
        <v>5.2265176877579859E-3</v>
      </c>
      <c r="AA65" s="85">
        <f t="shared" si="8"/>
        <v>6.2195560484320032</v>
      </c>
      <c r="AB65" s="72">
        <f>SUM($AA$7:AA65)</f>
        <v>328.277737967532</v>
      </c>
      <c r="AD65" s="27">
        <f>'Accumulated Feed'!E62</f>
        <v>42520</v>
      </c>
      <c r="AE65" s="17">
        <f>'Accumulated Feed'!F62</f>
        <v>6.6231794124902432</v>
      </c>
      <c r="AF65" s="17">
        <f>SUM($AE$7:AE65)</f>
        <v>313.8895700980222</v>
      </c>
      <c r="AG65" s="81">
        <v>20</v>
      </c>
      <c r="AH65" s="85">
        <f t="shared" si="32"/>
        <v>6.3292808755564458</v>
      </c>
      <c r="AI65" s="72">
        <f>SUM($AH$7:AH65)</f>
        <v>299.96095973354727</v>
      </c>
      <c r="AJ65" s="111">
        <v>20</v>
      </c>
      <c r="AK65" s="85">
        <f t="shared" si="26"/>
        <v>6.3292808755564458</v>
      </c>
      <c r="AL65" s="72">
        <f>SUM($AK$7:AK65)</f>
        <v>264.44796620462569</v>
      </c>
      <c r="AM65" s="64">
        <f>(AO65)/((1000)*(1/(PI()*1.5^2))*(1/'Salt Topping history'!$E$8)*(1/2.20462)*(AE65))</f>
        <v>34.69753478918976</v>
      </c>
      <c r="AN65" s="86">
        <f t="shared" si="11"/>
        <v>6.1474850445569062E-3</v>
      </c>
      <c r="AO65" s="86">
        <f t="shared" si="12"/>
        <v>11.956858411663182</v>
      </c>
      <c r="AP65" s="72">
        <f>SUM($AO$7:AO65)</f>
        <v>566.66638676314199</v>
      </c>
      <c r="AR65" s="27">
        <f>'Accumulated Feed'!G62</f>
        <v>42680</v>
      </c>
      <c r="AS65" s="17">
        <f>'Accumulated Feed'!H62</f>
        <v>9.8860868307933227</v>
      </c>
      <c r="AT65" s="17">
        <f>SUM($AS$7:AS65)</f>
        <v>518.92360494163995</v>
      </c>
      <c r="AU65" s="81">
        <v>20</v>
      </c>
      <c r="AV65" s="85">
        <f t="shared" si="33"/>
        <v>9.4473992648047975</v>
      </c>
      <c r="AW65" s="72">
        <f>SUM($AV$7:AV65)</f>
        <v>495.89676559841632</v>
      </c>
      <c r="AX65" s="111">
        <v>20</v>
      </c>
      <c r="AY65" s="85">
        <f t="shared" si="27"/>
        <v>9.4473992648047975</v>
      </c>
      <c r="AZ65" s="72">
        <f>SUM($AY$7:AY65)</f>
        <v>425.38731113051966</v>
      </c>
      <c r="BA65" s="64">
        <f>(BC65)/((1000)*(1/(PI()*1.5^2))*(1/'Salt Topping history'!$F$8)*(1/2.20462)*(AS65))</f>
        <v>34.510538536876602</v>
      </c>
      <c r="BB65" s="86">
        <f t="shared" si="14"/>
        <v>5.8230315406464159E-3</v>
      </c>
      <c r="BC65" s="86">
        <f t="shared" si="15"/>
        <v>14.248958179961779</v>
      </c>
      <c r="BD65" s="72">
        <f>SUM($BC$7:BC65)</f>
        <v>747.93200504542654</v>
      </c>
      <c r="BF65" s="27">
        <f>'Accumulated Feed'!I62</f>
        <v>42913</v>
      </c>
      <c r="BG65" s="17">
        <f>'Accumulated Feed'!J62</f>
        <v>7.256230659974432</v>
      </c>
      <c r="BH65" s="17">
        <f>SUM($BG$7:BG65)</f>
        <v>219.6647554954987</v>
      </c>
      <c r="BI65" s="81">
        <v>20</v>
      </c>
      <c r="BJ65" s="85">
        <f t="shared" si="34"/>
        <v>6.934240956570215</v>
      </c>
      <c r="BK65" s="72">
        <f>SUM($BJ$7:BJ65)</f>
        <v>209.91729944224738</v>
      </c>
      <c r="BL65" s="111">
        <v>9.1742490585296625</v>
      </c>
      <c r="BM65" s="85">
        <f t="shared" si="28"/>
        <v>3.1808226783716056</v>
      </c>
      <c r="BN65" s="72">
        <f>SUM($BM$7:BM65)</f>
        <v>168.76004170166348</v>
      </c>
      <c r="BO65" s="64">
        <f>(BQ65)/((1000)*(1/(PI()*1.5^2))*(1/'Salt Topping history'!$C$17)*(1/2.20462)*(BG65))</f>
        <v>29.331809796213747</v>
      </c>
      <c r="BP65" s="86">
        <f t="shared" si="18"/>
        <v>8.1723968142248492E-3</v>
      </c>
      <c r="BQ65" s="86">
        <f t="shared" si="19"/>
        <v>10.133772049638813</v>
      </c>
      <c r="BR65" s="72">
        <f>SUM($BQ$7:BQ65)</f>
        <v>306.7753305872547</v>
      </c>
      <c r="BT65" s="27">
        <f>'Accumulated Feed'!K62</f>
        <v>43064</v>
      </c>
      <c r="BU65" s="17">
        <f>'Accumulated Feed'!L62</f>
        <v>8.0677109067035779</v>
      </c>
      <c r="BV65" s="17">
        <f>SUM($BU$7:BU65)</f>
        <v>488.14728581362806</v>
      </c>
      <c r="BW65" s="81">
        <v>20</v>
      </c>
      <c r="BX65" s="85">
        <f t="shared" si="35"/>
        <v>7.7097123860212706</v>
      </c>
      <c r="BY65" s="72">
        <f>SUM($BX$7:BX65)</f>
        <v>466.486122167921</v>
      </c>
      <c r="BZ65" s="111">
        <v>20</v>
      </c>
      <c r="CA65" s="85">
        <f t="shared" si="29"/>
        <v>7.7097123860212706</v>
      </c>
      <c r="CB65" s="72">
        <f>SUM($CA$7:CA65)</f>
        <v>384.91457641988745</v>
      </c>
      <c r="CC65" s="64">
        <f>(CE65)/((1000)*(1/(PI()*1.5^2))*(1/'Salt Topping history'!$D$17)*(1/2.20462)*(BU65))</f>
        <v>19.77542752018082</v>
      </c>
      <c r="CD65" s="86">
        <f t="shared" si="22"/>
        <v>4.940055039533247E-3</v>
      </c>
      <c r="CE65" s="86">
        <f t="shared" si="23"/>
        <v>10.181453436478021</v>
      </c>
      <c r="CF65" s="72">
        <f>SUM($CE$7:CE65)</f>
        <v>616.04201218029459</v>
      </c>
    </row>
    <row r="66" spans="2:84">
      <c r="B66" s="27">
        <v>42033</v>
      </c>
      <c r="C66" s="17">
        <f>'Accumulated Feed'!B63</f>
        <v>0</v>
      </c>
      <c r="D66" s="17">
        <f>SUM($C$7:C66)</f>
        <v>258.17251156065453</v>
      </c>
      <c r="E66" s="9">
        <v>20</v>
      </c>
      <c r="F66" s="3">
        <f t="shared" si="0"/>
        <v>0</v>
      </c>
      <c r="G66" s="72">
        <f>SUM($F$7:F66)</f>
        <v>246.71630319022904</v>
      </c>
      <c r="H66" s="65">
        <f t="shared" si="1"/>
        <v>20</v>
      </c>
      <c r="I66" s="3">
        <f t="shared" si="2"/>
        <v>0</v>
      </c>
      <c r="J66" s="72">
        <f>SUM($I$7:I66)</f>
        <v>246.71630319022904</v>
      </c>
      <c r="K66" s="64">
        <v>0</v>
      </c>
      <c r="L66" s="3">
        <f t="shared" si="3"/>
        <v>0</v>
      </c>
      <c r="M66" s="85">
        <f t="shared" si="24"/>
        <v>0</v>
      </c>
      <c r="N66" s="72">
        <f>SUM($M$7:M66)</f>
        <v>368.41397633915642</v>
      </c>
      <c r="P66" s="27">
        <f>'Accumulated Feed'!C63</f>
        <v>42338</v>
      </c>
      <c r="Q66" s="17">
        <f>'Accumulated Feed'!D63</f>
        <v>7.1831382354722386</v>
      </c>
      <c r="R66" s="17">
        <f>SUM($Q$7:Q66)</f>
        <v>365.99280673795869</v>
      </c>
      <c r="S66" s="9">
        <v>20</v>
      </c>
      <c r="T66" s="3">
        <f t="shared" si="30"/>
        <v>6.8643919526798252</v>
      </c>
      <c r="U66" s="72">
        <f>SUM($T$7:T66)</f>
        <v>349.7521549709644</v>
      </c>
      <c r="V66" s="65">
        <f t="shared" si="31"/>
        <v>20</v>
      </c>
      <c r="W66" s="3">
        <f t="shared" si="25"/>
        <v>6.8643919526798252</v>
      </c>
      <c r="X66" s="72">
        <f>SUM($W$7:W66)</f>
        <v>297.65652209255688</v>
      </c>
      <c r="Y66" s="64">
        <f>(AA66)/((1000)*(1/(PI()*1.5^2))*(1/'Salt Topping history'!$D$8)*(1/2.20462)*(Q66))</f>
        <v>16.179723860943252</v>
      </c>
      <c r="Z66" s="85">
        <f t="shared" si="7"/>
        <v>5.5226123280533498E-3</v>
      </c>
      <c r="AA66" s="85">
        <f t="shared" si="8"/>
        <v>6.5719086703834861</v>
      </c>
      <c r="AB66" s="72">
        <f>SUM($AA$7:AA66)</f>
        <v>334.8496466379155</v>
      </c>
      <c r="AD66" s="27">
        <f>'Accumulated Feed'!E63</f>
        <v>42521</v>
      </c>
      <c r="AE66" s="17">
        <f>'Accumulated Feed'!F63</f>
        <v>6.8530256161899707</v>
      </c>
      <c r="AF66" s="17">
        <f>SUM($AE$7:AE66)</f>
        <v>320.7425957142122</v>
      </c>
      <c r="AG66" s="81">
        <v>20</v>
      </c>
      <c r="AH66" s="85">
        <f t="shared" si="32"/>
        <v>6.5489278292011681</v>
      </c>
      <c r="AI66" s="72">
        <f>SUM($AH$7:AH66)</f>
        <v>306.50988756274842</v>
      </c>
      <c r="AJ66" s="111">
        <v>7.4468875201336671</v>
      </c>
      <c r="AK66" s="85">
        <f t="shared" si="26"/>
        <v>2.4384564460767129</v>
      </c>
      <c r="AL66" s="72">
        <f>SUM($AK$7:AK66)</f>
        <v>266.8864226507024</v>
      </c>
      <c r="AM66" s="64">
        <f>(AO66)/((1000)*(1/(PI()*1.5^2))*(1/'Salt Topping history'!$E$8)*(1/2.20462)*(AE66))</f>
        <v>34.69753478918976</v>
      </c>
      <c r="AN66" s="86">
        <f t="shared" si="11"/>
        <v>6.3608230823469754E-3</v>
      </c>
      <c r="AO66" s="86">
        <f t="shared" si="12"/>
        <v>12.371800895164867</v>
      </c>
      <c r="AP66" s="72">
        <f>SUM($AO$7:AO66)</f>
        <v>579.03818765830681</v>
      </c>
      <c r="AR66" s="27">
        <f>'Accumulated Feed'!G63</f>
        <v>42681</v>
      </c>
      <c r="AS66" s="17">
        <f>'Accumulated Feed'!H63</f>
        <v>10.027696249613891</v>
      </c>
      <c r="AT66" s="17">
        <f>SUM($AS$7:AS66)</f>
        <v>528.95130119125383</v>
      </c>
      <c r="AU66" s="81">
        <v>20</v>
      </c>
      <c r="AV66" s="85">
        <f t="shared" si="33"/>
        <v>9.5827248736278712</v>
      </c>
      <c r="AW66" s="72">
        <f>SUM($AV$7:AV66)</f>
        <v>505.47949047204418</v>
      </c>
      <c r="AX66" s="111">
        <v>20</v>
      </c>
      <c r="AY66" s="85">
        <f t="shared" si="27"/>
        <v>9.5827248736278712</v>
      </c>
      <c r="AZ66" s="72">
        <f>SUM($AY$7:AY66)</f>
        <v>434.97003600414752</v>
      </c>
      <c r="BA66" s="64">
        <f>(BC66)/((1000)*(1/(PI()*1.5^2))*(1/'Salt Topping history'!$F$8)*(1/2.20462)*(AS66))</f>
        <v>34.510538536876595</v>
      </c>
      <c r="BB66" s="86">
        <f t="shared" si="14"/>
        <v>5.9064412988609916E-3</v>
      </c>
      <c r="BC66" s="86">
        <f t="shared" si="15"/>
        <v>14.453061858312847</v>
      </c>
      <c r="BD66" s="72">
        <f>SUM($BC$7:BC66)</f>
        <v>762.38506690373936</v>
      </c>
      <c r="BF66" s="27">
        <f>'Accumulated Feed'!I63</f>
        <v>42914</v>
      </c>
      <c r="BG66" s="17">
        <f>'Accumulated Feed'!J63</f>
        <v>7.233986850301954</v>
      </c>
      <c r="BH66" s="17">
        <f>SUM($BG$7:BG66)</f>
        <v>226.89874234580066</v>
      </c>
      <c r="BI66" s="81">
        <v>20</v>
      </c>
      <c r="BJ66" s="85">
        <f t="shared" si="34"/>
        <v>6.9129841989933274</v>
      </c>
      <c r="BK66" s="72">
        <f>SUM($BJ$7:BJ66)</f>
        <v>216.8302836412407</v>
      </c>
      <c r="BL66" s="111">
        <v>20</v>
      </c>
      <c r="BM66" s="85">
        <f t="shared" si="28"/>
        <v>6.9129841989933274</v>
      </c>
      <c r="BN66" s="72">
        <f>SUM($BM$7:BM66)</f>
        <v>175.6730259006568</v>
      </c>
      <c r="BO66" s="64">
        <f>(BQ66)/((1000)*(1/(PI()*1.5^2))*(1/'Salt Topping history'!$C$17)*(1/2.20462)*(BG66))</f>
        <v>29.331809796213747</v>
      </c>
      <c r="BP66" s="86">
        <f t="shared" si="18"/>
        <v>8.1473445180917734E-3</v>
      </c>
      <c r="BQ66" s="86">
        <f t="shared" si="19"/>
        <v>10.102707202433798</v>
      </c>
      <c r="BR66" s="72">
        <f>SUM($BQ$7:BQ66)</f>
        <v>316.87803778968851</v>
      </c>
      <c r="BT66" s="27">
        <f>'Accumulated Feed'!K63</f>
        <v>43065</v>
      </c>
      <c r="BU66" s="17">
        <f>'Accumulated Feed'!L63</f>
        <v>7.6687351230678962</v>
      </c>
      <c r="BV66" s="17">
        <f>SUM($BU$7:BU66)</f>
        <v>495.81602093669596</v>
      </c>
      <c r="BW66" s="81">
        <v>20</v>
      </c>
      <c r="BX66" s="85">
        <f t="shared" si="35"/>
        <v>7.3284408486062791</v>
      </c>
      <c r="BY66" s="72">
        <f>SUM($BX$7:BX66)</f>
        <v>473.8145630165273</v>
      </c>
      <c r="BZ66" s="111">
        <v>20</v>
      </c>
      <c r="CA66" s="85">
        <f t="shared" si="29"/>
        <v>7.3284408486062791</v>
      </c>
      <c r="CB66" s="72">
        <f>SUM($CA$7:CA66)</f>
        <v>392.24301726849376</v>
      </c>
      <c r="CC66" s="64">
        <f>(CE66)/((1000)*(1/(PI()*1.5^2))*(1/'Salt Topping history'!$D$17)*(1/2.20462)*(BU66))</f>
        <v>19.775427520180823</v>
      </c>
      <c r="CD66" s="86">
        <f t="shared" si="22"/>
        <v>4.695752491587029E-3</v>
      </c>
      <c r="CE66" s="86">
        <f t="shared" si="23"/>
        <v>9.6779458851608666</v>
      </c>
      <c r="CF66" s="72">
        <f>SUM($CE$7:CE66)</f>
        <v>625.71995806545544</v>
      </c>
    </row>
    <row r="67" spans="2:84">
      <c r="B67" s="27">
        <v>42034</v>
      </c>
      <c r="C67" s="17">
        <f>'Accumulated Feed'!B64</f>
        <v>4.3301137883573126</v>
      </c>
      <c r="D67" s="17">
        <f>SUM($C$7:C67)</f>
        <v>262.50262534901185</v>
      </c>
      <c r="E67" s="9">
        <v>20</v>
      </c>
      <c r="F67" s="3">
        <f t="shared" si="0"/>
        <v>4.1379682902669037</v>
      </c>
      <c r="G67" s="72">
        <f>SUM($F$7:F67)</f>
        <v>250.85427148049595</v>
      </c>
      <c r="H67" s="65">
        <f t="shared" si="1"/>
        <v>20</v>
      </c>
      <c r="I67" s="3">
        <f t="shared" si="2"/>
        <v>4.1379682902669037</v>
      </c>
      <c r="J67" s="72">
        <f>SUM($I$7:I67)</f>
        <v>250.85427148049595</v>
      </c>
      <c r="K67" s="64">
        <f>(M67)/((1000)*(1/(PI()*1.5^2))*(1/'Salt Topping history'!$C$8)*(1/2.20462)*(C67))</f>
        <v>29.865393699182757</v>
      </c>
      <c r="L67" s="3">
        <f t="shared" si="3"/>
        <v>2.2226987788409214E-3</v>
      </c>
      <c r="M67" s="85">
        <f t="shared" si="24"/>
        <v>6.1791026051777616</v>
      </c>
      <c r="N67" s="72">
        <f>SUM($M$7:M67)</f>
        <v>374.5930789443342</v>
      </c>
      <c r="P67" s="27">
        <f>'Accumulated Feed'!C64</f>
        <v>42339</v>
      </c>
      <c r="Q67" s="17">
        <f>'Accumulated Feed'!D64</f>
        <v>7.6724973521327486</v>
      </c>
      <c r="R67" s="17">
        <f>SUM($Q$7:Q67)</f>
        <v>373.66530409009141</v>
      </c>
      <c r="S67" s="9">
        <v>20</v>
      </c>
      <c r="T67" s="3">
        <f t="shared" si="30"/>
        <v>7.3320361316246929</v>
      </c>
      <c r="U67" s="72">
        <f>SUM($T$7:T67)</f>
        <v>357.0841911025891</v>
      </c>
      <c r="V67" s="65">
        <f t="shared" si="31"/>
        <v>20</v>
      </c>
      <c r="W67" s="3">
        <f t="shared" si="25"/>
        <v>7.3320361316246929</v>
      </c>
      <c r="X67" s="72">
        <f>SUM($W$7:W67)</f>
        <v>304.98855822418159</v>
      </c>
      <c r="Y67" s="64">
        <f>(AA67)/((1000)*(1/(PI()*1.5^2))*(1/'Salt Topping history'!$D$8)*(1/2.20462)*(Q67))</f>
        <v>16.179723860943252</v>
      </c>
      <c r="Z67" s="85">
        <f t="shared" si="7"/>
        <v>5.8988463085117475E-3</v>
      </c>
      <c r="AA67" s="85">
        <f t="shared" si="8"/>
        <v>7.0196271071289793</v>
      </c>
      <c r="AB67" s="72">
        <f>SUM($AA$7:AA67)</f>
        <v>341.8692737450445</v>
      </c>
      <c r="AD67" s="27">
        <f>'Accumulated Feed'!E64</f>
        <v>42522</v>
      </c>
      <c r="AE67" s="17">
        <f>'Accumulated Feed'!F64</f>
        <v>7.2685333591808474</v>
      </c>
      <c r="AF67" s="17">
        <f>SUM($AE$7:AE67)</f>
        <v>328.01112907339302</v>
      </c>
      <c r="AG67" s="81">
        <v>20</v>
      </c>
      <c r="AH67" s="85">
        <f t="shared" si="32"/>
        <v>6.9459977328788929</v>
      </c>
      <c r="AI67" s="72">
        <f>SUM($AH$7:AH67)</f>
        <v>313.4558852956273</v>
      </c>
      <c r="AJ67" s="111">
        <v>20</v>
      </c>
      <c r="AK67" s="85">
        <f t="shared" si="26"/>
        <v>6.9459977328788929</v>
      </c>
      <c r="AL67" s="72">
        <f>SUM($AK$7:AK67)</f>
        <v>273.83242038358128</v>
      </c>
      <c r="AM67" s="64">
        <f>(AO67)/((1000)*(1/(PI()*1.5^2))*(1/'Salt Topping history'!$E$8)*(1/2.20462)*(AE67))</f>
        <v>34.69753478918976</v>
      </c>
      <c r="AN67" s="86">
        <f t="shared" si="11"/>
        <v>6.7464879536800635E-3</v>
      </c>
      <c r="AO67" s="86">
        <f t="shared" si="12"/>
        <v>13.121919069907724</v>
      </c>
      <c r="AP67" s="72">
        <f>SUM($AO$7:AO67)</f>
        <v>592.16010672821449</v>
      </c>
      <c r="AR67" s="27">
        <f>'Accumulated Feed'!G64</f>
        <v>42682</v>
      </c>
      <c r="AS67" s="17">
        <f>'Accumulated Feed'!H64</f>
        <v>4.7169058925804572</v>
      </c>
      <c r="AT67" s="17">
        <f>SUM($AS$7:AS67)</f>
        <v>533.66820708383432</v>
      </c>
      <c r="AU67" s="81">
        <v>20</v>
      </c>
      <c r="AV67" s="85">
        <f t="shared" si="33"/>
        <v>4.5075967897544817</v>
      </c>
      <c r="AW67" s="72">
        <f>SUM($AV$7:AV67)</f>
        <v>509.98708726179865</v>
      </c>
      <c r="AX67" s="111">
        <v>20</v>
      </c>
      <c r="AY67" s="85">
        <f t="shared" si="27"/>
        <v>4.5075967897544817</v>
      </c>
      <c r="AZ67" s="72">
        <f>SUM($AY$7:AY67)</f>
        <v>439.47763279390199</v>
      </c>
      <c r="BA67" s="64">
        <f>(BC67)/((1000)*(1/(PI()*1.5^2))*(1/'Salt Topping history'!$F$8)*(1/2.20462)*(AS67))</f>
        <v>34.510538536876602</v>
      </c>
      <c r="BB67" s="86">
        <f t="shared" si="14"/>
        <v>2.7783178781318504E-3</v>
      </c>
      <c r="BC67" s="86">
        <f t="shared" si="15"/>
        <v>6.798543847788638</v>
      </c>
      <c r="BD67" s="72">
        <f>SUM($BC$7:BC67)</f>
        <v>769.18361075152802</v>
      </c>
      <c r="BF67" s="27">
        <f>'Accumulated Feed'!I64</f>
        <v>42915</v>
      </c>
      <c r="BG67" s="17">
        <f>'Accumulated Feed'!J64</f>
        <v>6.7222693213752764</v>
      </c>
      <c r="BH67" s="17">
        <f>SUM($BG$7:BG67)</f>
        <v>233.62101166717594</v>
      </c>
      <c r="BI67" s="81">
        <v>20</v>
      </c>
      <c r="BJ67" s="85">
        <f t="shared" si="34"/>
        <v>6.4239737452806045</v>
      </c>
      <c r="BK67" s="72">
        <f>SUM($BJ$7:BJ67)</f>
        <v>223.25425738652129</v>
      </c>
      <c r="BL67" s="111">
        <v>6.4183687498663327</v>
      </c>
      <c r="BM67" s="85">
        <f t="shared" si="28"/>
        <v>2.061571616833541</v>
      </c>
      <c r="BN67" s="72">
        <f>SUM($BM$7:BM67)</f>
        <v>177.73459751749033</v>
      </c>
      <c r="BO67" s="64">
        <f>(BQ67)/((1000)*(1/(PI()*1.5^2))*(1/'Salt Topping history'!$C$17)*(1/2.20462)*(BG67))</f>
        <v>29.331809796213751</v>
      </c>
      <c r="BP67" s="86">
        <f t="shared" si="18"/>
        <v>7.5710179238654913E-3</v>
      </c>
      <c r="BQ67" s="86">
        <f t="shared" si="19"/>
        <v>9.3880622255932096</v>
      </c>
      <c r="BR67" s="72">
        <f>SUM($BQ$7:BQ67)</f>
        <v>326.26610001528172</v>
      </c>
      <c r="BT67" s="27">
        <f>'Accumulated Feed'!K64</f>
        <v>43066</v>
      </c>
      <c r="BU67" s="17">
        <f>'Accumulated Feed'!L64</f>
        <v>7.7634908145606154</v>
      </c>
      <c r="BV67" s="17">
        <f>SUM($BU$7:BU67)</f>
        <v>503.57951175125658</v>
      </c>
      <c r="BW67" s="81">
        <v>20</v>
      </c>
      <c r="BX67" s="85">
        <f t="shared" si="35"/>
        <v>7.4189918285305101</v>
      </c>
      <c r="BY67" s="72">
        <f>SUM($BX$7:BX67)</f>
        <v>481.23355484505782</v>
      </c>
      <c r="BZ67" s="111">
        <v>20</v>
      </c>
      <c r="CA67" s="85">
        <f t="shared" si="29"/>
        <v>7.4189918285305101</v>
      </c>
      <c r="CB67" s="72">
        <f>SUM($CA$7:CA67)</f>
        <v>399.66200909702428</v>
      </c>
      <c r="CC67" s="64">
        <f>(CE67)/((1000)*(1/(PI()*1.5^2))*(1/'Salt Topping history'!$D$17)*(1/2.20462)*(BU67))</f>
        <v>19.775427520180823</v>
      </c>
      <c r="CD67" s="86">
        <f t="shared" si="22"/>
        <v>4.7537736994235809E-3</v>
      </c>
      <c r="CE67" s="86">
        <f t="shared" si="23"/>
        <v>9.7975275945120011</v>
      </c>
      <c r="CF67" s="72">
        <f>SUM($CE$7:CE67)</f>
        <v>635.51748565996741</v>
      </c>
    </row>
    <row r="68" spans="2:84">
      <c r="B68" s="27">
        <v>42035</v>
      </c>
      <c r="C68" s="17">
        <f>'Accumulated Feed'!B65</f>
        <v>4.9809329533784616</v>
      </c>
      <c r="D68" s="17">
        <f>SUM($C$7:C68)</f>
        <v>267.48355830239029</v>
      </c>
      <c r="E68" s="9">
        <v>20</v>
      </c>
      <c r="F68" s="3">
        <f t="shared" si="0"/>
        <v>4.7599078510231472</v>
      </c>
      <c r="G68" s="72">
        <f>SUM($F$7:F68)</f>
        <v>255.6141793315191</v>
      </c>
      <c r="H68" s="65">
        <f t="shared" si="1"/>
        <v>20</v>
      </c>
      <c r="I68" s="3">
        <f t="shared" si="2"/>
        <v>4.7599078510231472</v>
      </c>
      <c r="J68" s="72">
        <f>SUM($I$7:I68)</f>
        <v>255.6141793315191</v>
      </c>
      <c r="K68" s="64">
        <f>(M68)/((1000)*(1/(PI()*1.5^2))*(1/'Salt Topping history'!$C$8)*(1/2.20462)*(C68))</f>
        <v>29.865393699182761</v>
      </c>
      <c r="L68" s="3">
        <f t="shared" si="3"/>
        <v>2.5567719773855616E-3</v>
      </c>
      <c r="M68" s="85">
        <f t="shared" si="24"/>
        <v>7.107826097131861</v>
      </c>
      <c r="N68" s="72">
        <f>SUM($M$7:M68)</f>
        <v>381.70090504146606</v>
      </c>
      <c r="P68" s="27">
        <f>'Accumulated Feed'!C65</f>
        <v>42340</v>
      </c>
      <c r="Q68" s="17">
        <f>'Accumulated Feed'!D65</f>
        <v>7.8247652435155217</v>
      </c>
      <c r="R68" s="17">
        <f>SUM($Q$7:Q68)</f>
        <v>381.49006933360693</v>
      </c>
      <c r="S68" s="9">
        <v>20</v>
      </c>
      <c r="T68" s="3">
        <f t="shared" si="30"/>
        <v>7.4775472514160155</v>
      </c>
      <c r="U68" s="72">
        <f>SUM($T$7:T68)</f>
        <v>364.56173835400512</v>
      </c>
      <c r="V68" s="65">
        <f t="shared" si="31"/>
        <v>20</v>
      </c>
      <c r="W68" s="3">
        <f t="shared" si="25"/>
        <v>7.4775472514160155</v>
      </c>
      <c r="X68" s="72">
        <f>SUM($W$7:W68)</f>
        <v>312.4661054755976</v>
      </c>
      <c r="Y68" s="64">
        <f>(AA68)/((1000)*(1/(PI()*1.5^2))*(1/'Salt Topping history'!$D$8)*(1/2.20462)*(Q68))</f>
        <v>16.179723860943252</v>
      </c>
      <c r="Z68" s="85">
        <f t="shared" si="7"/>
        <v>6.0159144348029166E-3</v>
      </c>
      <c r="AA68" s="85">
        <f t="shared" si="8"/>
        <v>7.1589381774154708</v>
      </c>
      <c r="AB68" s="72">
        <f>SUM($AA$7:AA68)</f>
        <v>349.02821192245995</v>
      </c>
      <c r="AD68" s="27">
        <f>'Accumulated Feed'!E65</f>
        <v>42523</v>
      </c>
      <c r="AE68" s="17">
        <f>'Accumulated Feed'!F65</f>
        <v>6.7623232092263441</v>
      </c>
      <c r="AF68" s="17">
        <f>SUM($AE$7:AE68)</f>
        <v>334.77345228261936</v>
      </c>
      <c r="AG68" s="81">
        <v>20</v>
      </c>
      <c r="AH68" s="85">
        <f t="shared" si="32"/>
        <v>6.4622502723952646</v>
      </c>
      <c r="AI68" s="72">
        <f>SUM($AH$7:AH68)</f>
        <v>319.91813556802254</v>
      </c>
      <c r="AJ68" s="111">
        <v>4.4723678698663329</v>
      </c>
      <c r="AK68" s="85">
        <f t="shared" si="26"/>
        <v>1.4450780242647772</v>
      </c>
      <c r="AL68" s="72">
        <f>SUM($AK$7:AK68)</f>
        <v>275.27749840784605</v>
      </c>
      <c r="AM68" s="64">
        <f>(AO68)/((1000)*(1/(PI()*1.5^2))*(1/'Salt Topping history'!$E$8)*(1/2.20462)*(AE68))</f>
        <v>34.69753478918976</v>
      </c>
      <c r="AN68" s="86">
        <f t="shared" si="11"/>
        <v>6.276635163586587E-3</v>
      </c>
      <c r="AO68" s="86">
        <f t="shared" si="12"/>
        <v>12.208055393175911</v>
      </c>
      <c r="AP68" s="72">
        <f>SUM($AO$7:AO68)</f>
        <v>604.36816212139036</v>
      </c>
      <c r="AR68" s="27">
        <f>'Accumulated Feed'!G65</f>
        <v>42683</v>
      </c>
      <c r="AS68" s="17">
        <f>'Accumulated Feed'!H65</f>
        <v>4.6682587610278485</v>
      </c>
      <c r="AT68" s="17">
        <f>SUM($AS$7:AS68)</f>
        <v>538.33646584486212</v>
      </c>
      <c r="AU68" s="81">
        <v>20</v>
      </c>
      <c r="AV68" s="85">
        <f t="shared" si="33"/>
        <v>4.4611083375760678</v>
      </c>
      <c r="AW68" s="72">
        <f>SUM($AV$7:AV68)</f>
        <v>514.44819559937469</v>
      </c>
      <c r="AX68" s="111">
        <v>20</v>
      </c>
      <c r="AY68" s="85">
        <f t="shared" si="27"/>
        <v>4.4611083375760678</v>
      </c>
      <c r="AZ68" s="72">
        <f>SUM($AY$7:AY68)</f>
        <v>443.93874113147808</v>
      </c>
      <c r="BA68" s="64">
        <f>(BC68)/((1000)*(1/(PI()*1.5^2))*(1/'Salt Topping history'!$F$8)*(1/2.20462)*(AS68))</f>
        <v>34.510538536876595</v>
      </c>
      <c r="BB68" s="86">
        <f t="shared" si="14"/>
        <v>2.7496640956756343E-3</v>
      </c>
      <c r="BC68" s="86">
        <f t="shared" si="15"/>
        <v>6.7284280421182769</v>
      </c>
      <c r="BD68" s="72">
        <f>SUM($BC$7:BC68)</f>
        <v>775.91203879364627</v>
      </c>
      <c r="BF68" s="27">
        <f>'Accumulated Feed'!I65</f>
        <v>42916</v>
      </c>
      <c r="BG68" s="17">
        <f>'Accumulated Feed'!J65</f>
        <v>6.4392601686906632</v>
      </c>
      <c r="BH68" s="17">
        <f>SUM($BG$7:BG68)</f>
        <v>240.06027183586659</v>
      </c>
      <c r="BI68" s="81">
        <v>20</v>
      </c>
      <c r="BJ68" s="85">
        <f t="shared" si="34"/>
        <v>6.1535229079808982</v>
      </c>
      <c r="BK68" s="72">
        <f>SUM($BJ$7:BJ68)</f>
        <v>229.40778029450217</v>
      </c>
      <c r="BL68" s="111">
        <v>20</v>
      </c>
      <c r="BM68" s="85">
        <f t="shared" si="28"/>
        <v>6.1535229079808982</v>
      </c>
      <c r="BN68" s="72">
        <f>SUM($BM$7:BM68)</f>
        <v>183.88812042547121</v>
      </c>
      <c r="BO68" s="64">
        <f>(BQ68)/((1000)*(1/(PI()*1.5^2))*(1/'Salt Topping history'!$C$17)*(1/2.20462)*(BG68))</f>
        <v>29.331809796213754</v>
      </c>
      <c r="BP68" s="86">
        <f t="shared" si="18"/>
        <v>7.2522762512014696E-3</v>
      </c>
      <c r="BQ68" s="86">
        <f t="shared" si="19"/>
        <v>8.992822551489823</v>
      </c>
      <c r="BR68" s="72">
        <f>SUM($BQ$7:BQ68)</f>
        <v>335.25892256677156</v>
      </c>
      <c r="BT68" s="27">
        <f>'Accumulated Feed'!K65</f>
        <v>43067</v>
      </c>
      <c r="BU68" s="17">
        <f>'Accumulated Feed'!L65</f>
        <v>7.9095586902478017</v>
      </c>
      <c r="BV68" s="17">
        <f>SUM($BU$7:BU68)</f>
        <v>511.4890704415044</v>
      </c>
      <c r="BW68" s="81">
        <v>20</v>
      </c>
      <c r="BX68" s="85">
        <f t="shared" si="35"/>
        <v>7.5585780535958627</v>
      </c>
      <c r="BY68" s="72">
        <f>SUM($BX$7:BX68)</f>
        <v>488.79213289865368</v>
      </c>
      <c r="BZ68" s="111">
        <v>0.59982634573516846</v>
      </c>
      <c r="CA68" s="85">
        <f t="shared" si="29"/>
        <v>0.22669171264212246</v>
      </c>
      <c r="CB68" s="72">
        <f>SUM($CA$7:CA68)</f>
        <v>399.88870080966643</v>
      </c>
      <c r="CC68" s="64">
        <f>(CE68)/((1000)*(1/(PI()*1.5^2))*(1/'Salt Topping history'!$D$17)*(1/2.20462)*(BU68))</f>
        <v>19.775427520180823</v>
      </c>
      <c r="CD68" s="86">
        <f t="shared" si="22"/>
        <v>4.8432146020224616E-3</v>
      </c>
      <c r="CE68" s="86">
        <f t="shared" si="23"/>
        <v>9.9818652947682942</v>
      </c>
      <c r="CF68" s="72">
        <f>SUM($CE$7:CE68)</f>
        <v>645.49935095473575</v>
      </c>
    </row>
    <row r="69" spans="2:84">
      <c r="B69" s="27">
        <v>42036</v>
      </c>
      <c r="C69" s="17">
        <f>'Accumulated Feed'!B66</f>
        <v>7.5336281767945881</v>
      </c>
      <c r="D69" s="17">
        <f>SUM($C$7:C69)</f>
        <v>275.01718647918489</v>
      </c>
      <c r="E69" s="9">
        <v>20</v>
      </c>
      <c r="F69" s="3">
        <f t="shared" si="0"/>
        <v>7.1993291700686513</v>
      </c>
      <c r="G69" s="72">
        <f>SUM($F$7:F69)</f>
        <v>262.81350850158776</v>
      </c>
      <c r="H69" s="65">
        <f t="shared" si="1"/>
        <v>20</v>
      </c>
      <c r="I69" s="3">
        <f t="shared" si="2"/>
        <v>7.1993291700686513</v>
      </c>
      <c r="J69" s="72">
        <f>SUM($I$7:I69)</f>
        <v>262.81350850158776</v>
      </c>
      <c r="K69" s="64">
        <f>(M69)/((1000)*(1/(PI()*1.5^2))*(1/'Salt Topping history'!$C$8)*(1/2.20462)*(C69))</f>
        <v>29.865393699182757</v>
      </c>
      <c r="L69" s="3">
        <f t="shared" si="3"/>
        <v>3.8671007200379659E-3</v>
      </c>
      <c r="M69" s="85">
        <f t="shared" si="24"/>
        <v>10.750540001705545</v>
      </c>
      <c r="N69" s="72">
        <f>SUM($M$7:M69)</f>
        <v>392.45144504317159</v>
      </c>
      <c r="P69" s="27">
        <f>'Accumulated Feed'!C66</f>
        <v>42341</v>
      </c>
      <c r="Q69" s="17">
        <f>'Accumulated Feed'!D66</f>
        <v>7.9833022161785738</v>
      </c>
      <c r="R69" s="17">
        <f>SUM($Q$7:Q69)</f>
        <v>389.4733715497855</v>
      </c>
      <c r="S69" s="9">
        <v>20</v>
      </c>
      <c r="T69" s="3">
        <f t="shared" si="30"/>
        <v>7.6290492667853362</v>
      </c>
      <c r="U69" s="72">
        <f>SUM($T$7:T69)</f>
        <v>372.19078762079045</v>
      </c>
      <c r="V69" s="67">
        <v>5.5901737044000006</v>
      </c>
      <c r="W69" s="3">
        <f t="shared" si="25"/>
        <v>2.1323855300377752</v>
      </c>
      <c r="X69" s="72">
        <f>SUM($W$7:W69)</f>
        <v>314.59849100563537</v>
      </c>
      <c r="Y69" s="64">
        <f>(AA69)/((1000)*(1/(PI()*1.5^2))*(1/'Salt Topping history'!$D$8)*(1/2.20462)*(Q69))</f>
        <v>16.179723860943252</v>
      </c>
      <c r="Z69" s="85">
        <f t="shared" si="7"/>
        <v>6.1378024189931123E-3</v>
      </c>
      <c r="AA69" s="85">
        <f t="shared" si="8"/>
        <v>7.3039848786018036</v>
      </c>
      <c r="AB69" s="72">
        <f>SUM($AA$7:AA69)</f>
        <v>356.33219680106174</v>
      </c>
      <c r="AD69" s="27">
        <f>'Accumulated Feed'!E66</f>
        <v>42524</v>
      </c>
      <c r="AE69" s="17">
        <f>'Accumulated Feed'!F66</f>
        <v>6.5392332135490632</v>
      </c>
      <c r="AF69" s="17">
        <f>SUM($AE$7:AE69)</f>
        <v>341.3126854961684</v>
      </c>
      <c r="AG69" s="81">
        <v>20</v>
      </c>
      <c r="AH69" s="85">
        <f t="shared" si="32"/>
        <v>6.2490597251929074</v>
      </c>
      <c r="AI69" s="72">
        <f>SUM($AH$7:AH69)</f>
        <v>326.16719529321546</v>
      </c>
      <c r="AJ69" s="111">
        <v>20</v>
      </c>
      <c r="AK69" s="85">
        <f t="shared" si="26"/>
        <v>6.2490597251929074</v>
      </c>
      <c r="AL69" s="72">
        <f>SUM($AK$7:AK69)</f>
        <v>281.52655813303898</v>
      </c>
      <c r="AM69" s="64">
        <f>(AO69)/((1000)*(1/(PI()*1.5^2))*(1/'Salt Topping history'!$E$8)*(1/2.20462)*(AE69))</f>
        <v>34.69753478918976</v>
      </c>
      <c r="AN69" s="86">
        <f t="shared" si="11"/>
        <v>6.0695680849823094E-3</v>
      </c>
      <c r="AO69" s="86">
        <f t="shared" si="12"/>
        <v>11.805309925290592</v>
      </c>
      <c r="AP69" s="72">
        <f>SUM($AO$7:AO69)</f>
        <v>616.1734720466809</v>
      </c>
      <c r="AR69" s="27">
        <f>'Accumulated Feed'!G66</f>
        <v>42684</v>
      </c>
      <c r="AS69" s="17">
        <f>'Accumulated Feed'!H66</f>
        <v>4.58813100960319</v>
      </c>
      <c r="AT69" s="17">
        <f>SUM($AS$7:AS69)</f>
        <v>542.92459685446534</v>
      </c>
      <c r="AU69" s="81">
        <v>20</v>
      </c>
      <c r="AV69" s="85">
        <f t="shared" si="33"/>
        <v>4.3845361940316803</v>
      </c>
      <c r="AW69" s="72">
        <f>SUM($AV$7:AV69)</f>
        <v>518.83273179340631</v>
      </c>
      <c r="AX69" s="111">
        <v>20</v>
      </c>
      <c r="AY69" s="85">
        <f t="shared" si="27"/>
        <v>4.3845361940316803</v>
      </c>
      <c r="AZ69" s="72">
        <f>SUM($AY$7:AY69)</f>
        <v>448.32327732550976</v>
      </c>
      <c r="BA69" s="64">
        <f>(BC69)/((1000)*(1/(PI()*1.5^2))*(1/'Salt Topping history'!$F$8)*(1/2.20462)*(AS69))</f>
        <v>34.510538536876595</v>
      </c>
      <c r="BB69" s="86">
        <f t="shared" si="14"/>
        <v>2.7024678256233085E-3</v>
      </c>
      <c r="BC69" s="86">
        <f t="shared" si="15"/>
        <v>6.6129387693002357</v>
      </c>
      <c r="BD69" s="72">
        <f>SUM($BC$7:BC69)</f>
        <v>782.52497756294656</v>
      </c>
      <c r="BF69" s="27">
        <f>'Accumulated Feed'!I66</f>
        <v>42917</v>
      </c>
      <c r="BG69" s="17">
        <f>'Accumulated Feed'!J66</f>
        <v>6.558263382659983</v>
      </c>
      <c r="BH69" s="17">
        <f>SUM($BG$7:BG69)</f>
        <v>246.61853521852657</v>
      </c>
      <c r="BI69" s="81">
        <v>20</v>
      </c>
      <c r="BJ69" s="85">
        <f t="shared" si="34"/>
        <v>6.2672454450580837</v>
      </c>
      <c r="BK69" s="72">
        <f>SUM($BJ$7:BJ69)</f>
        <v>235.67502573956025</v>
      </c>
      <c r="BL69" s="111">
        <v>20</v>
      </c>
      <c r="BM69" s="85">
        <f t="shared" si="28"/>
        <v>6.2672454450580837</v>
      </c>
      <c r="BN69" s="72">
        <f>SUM($BM$7:BM69)</f>
        <v>190.15536587052929</v>
      </c>
      <c r="BO69" s="64">
        <f>(BQ69)/((1000)*(1/(PI()*1.5^2))*(1/'Salt Topping history'!$C$17)*(1/2.20462)*(BG69))</f>
        <v>29.331809796213747</v>
      </c>
      <c r="BP69" s="86">
        <f t="shared" si="18"/>
        <v>7.3863047202921712E-3</v>
      </c>
      <c r="BQ69" s="86">
        <f t="shared" si="19"/>
        <v>9.1590178531622914</v>
      </c>
      <c r="BR69" s="72">
        <f>SUM($BQ$7:BQ69)</f>
        <v>344.41794041993387</v>
      </c>
      <c r="BT69" s="27">
        <f>'Accumulated Feed'!K66</f>
        <v>43068</v>
      </c>
      <c r="BU69" s="17">
        <f>'Accumulated Feed'!L66</f>
        <v>7.9844177762350741</v>
      </c>
      <c r="BV69" s="17">
        <f>SUM($BU$7:BU69)</f>
        <v>519.47348821773949</v>
      </c>
      <c r="BW69" s="81">
        <v>20</v>
      </c>
      <c r="BX69" s="85">
        <f t="shared" si="35"/>
        <v>7.630115324714831</v>
      </c>
      <c r="BY69" s="72">
        <f>SUM($BX$7:BX69)</f>
        <v>496.42224822336851</v>
      </c>
      <c r="BZ69" s="111">
        <v>20</v>
      </c>
      <c r="CA69" s="85">
        <f t="shared" si="29"/>
        <v>7.630115324714831</v>
      </c>
      <c r="CB69" s="72">
        <f>SUM($CA$7:CA69)</f>
        <v>407.51881613438127</v>
      </c>
      <c r="CC69" s="64">
        <f>(CE69)/((1000)*(1/(PI()*1.5^2))*(1/'Salt Topping history'!$D$17)*(1/2.20462)*(BU69))</f>
        <v>19.77542752018082</v>
      </c>
      <c r="CD69" s="86">
        <f t="shared" si="22"/>
        <v>4.8890526357922379E-3</v>
      </c>
      <c r="CE69" s="86">
        <f t="shared" si="23"/>
        <v>10.076337482367803</v>
      </c>
      <c r="CF69" s="72">
        <f>SUM($CE$7:CE69)</f>
        <v>655.57568843710351</v>
      </c>
    </row>
    <row r="70" spans="2:84">
      <c r="B70" s="27">
        <v>42037</v>
      </c>
      <c r="C70" s="17">
        <f>'Accumulated Feed'!B67</f>
        <v>7.4505453512485547</v>
      </c>
      <c r="D70" s="17">
        <f>SUM($C$7:C70)</f>
        <v>282.46773183043342</v>
      </c>
      <c r="E70" s="9">
        <v>20</v>
      </c>
      <c r="F70" s="3">
        <f t="shared" si="0"/>
        <v>7.1199330815640849</v>
      </c>
      <c r="G70" s="72">
        <f>SUM($F$7:F70)</f>
        <v>269.93344158315188</v>
      </c>
      <c r="H70" s="65">
        <f t="shared" si="1"/>
        <v>20</v>
      </c>
      <c r="I70" s="3">
        <f t="shared" si="2"/>
        <v>7.1199330815640849</v>
      </c>
      <c r="J70" s="72">
        <f>SUM($I$7:I70)</f>
        <v>269.93344158315188</v>
      </c>
      <c r="K70" s="64">
        <f>(M70)/((1000)*(1/(PI()*1.5^2))*(1/'Salt Topping history'!$C$8)*(1/2.20462)*(C70))</f>
        <v>29.865393699182761</v>
      </c>
      <c r="L70" s="3">
        <f t="shared" si="3"/>
        <v>3.8244533200134326E-3</v>
      </c>
      <c r="M70" s="85">
        <f t="shared" si="24"/>
        <v>10.631980229637342</v>
      </c>
      <c r="N70" s="72">
        <f>SUM($M$7:M70)</f>
        <v>403.08342527280894</v>
      </c>
      <c r="P70" s="27">
        <f>'Accumulated Feed'!C67</f>
        <v>42342</v>
      </c>
      <c r="Q70" s="17">
        <f>'Accumulated Feed'!D67</f>
        <v>8.1581485942945609</v>
      </c>
      <c r="R70" s="17">
        <f>SUM($Q$7:Q70)</f>
        <v>397.63152014408007</v>
      </c>
      <c r="S70" s="9">
        <v>20</v>
      </c>
      <c r="T70" s="3">
        <f t="shared" si="30"/>
        <v>7.79613697017487</v>
      </c>
      <c r="U70" s="72">
        <f>SUM($T$7:T70)</f>
        <v>379.98692459096532</v>
      </c>
      <c r="V70" s="65">
        <f t="shared" si="31"/>
        <v>20</v>
      </c>
      <c r="W70" s="3">
        <f t="shared" si="25"/>
        <v>7.79613697017487</v>
      </c>
      <c r="X70" s="72">
        <f>SUM($W$7:W70)</f>
        <v>322.39462797581024</v>
      </c>
      <c r="Y70" s="64">
        <f>(AA70)/((1000)*(1/(PI()*1.5^2))*(1/'Salt Topping history'!$D$8)*(1/2.20462)*(Q70))</f>
        <v>16.179723860943255</v>
      </c>
      <c r="Z70" s="85">
        <f t="shared" si="7"/>
        <v>6.2722295637375079E-3</v>
      </c>
      <c r="AA70" s="85">
        <f t="shared" si="8"/>
        <v>7.4639531808476347</v>
      </c>
      <c r="AB70" s="72">
        <f>SUM($AA$7:AA70)</f>
        <v>363.79614998190937</v>
      </c>
      <c r="AD70" s="27">
        <f>'Accumulated Feed'!E67</f>
        <v>42525</v>
      </c>
      <c r="AE70" s="17">
        <f>'Accumulated Feed'!F67</f>
        <v>8.0660536995129295</v>
      </c>
      <c r="AF70" s="17">
        <f>SUM($AE$7:AE70)</f>
        <v>349.37873919568131</v>
      </c>
      <c r="AG70" s="81">
        <v>20</v>
      </c>
      <c r="AH70" s="85">
        <f t="shared" si="32"/>
        <v>7.7081287161362555</v>
      </c>
      <c r="AI70" s="72">
        <f>SUM($AH$7:AH70)</f>
        <v>333.87532400935169</v>
      </c>
      <c r="AJ70" s="111">
        <v>20</v>
      </c>
      <c r="AK70" s="85">
        <f t="shared" si="26"/>
        <v>7.7081287161362555</v>
      </c>
      <c r="AL70" s="72">
        <f>SUM($AK$7:AK70)</f>
        <v>289.2346868491752</v>
      </c>
      <c r="AM70" s="64">
        <f>(AO70)/((1000)*(1/(PI()*1.5^2))*(1/'Salt Topping history'!$E$8)*(1/2.20462)*(AE70))</f>
        <v>34.69753478918976</v>
      </c>
      <c r="AN70" s="86">
        <f t="shared" si="11"/>
        <v>7.48672826117885E-3</v>
      </c>
      <c r="AO70" s="86">
        <f t="shared" si="12"/>
        <v>14.561686467992864</v>
      </c>
      <c r="AP70" s="72">
        <f>SUM($AO$7:AO70)</f>
        <v>630.7351585146738</v>
      </c>
      <c r="AR70" s="27">
        <f>'Accumulated Feed'!G67</f>
        <v>42685</v>
      </c>
      <c r="AS70" s="17">
        <f>'Accumulated Feed'!H67</f>
        <v>4.7339745402744668</v>
      </c>
      <c r="AT70" s="17">
        <f>SUM($AS$7:AS70)</f>
        <v>547.65857139473985</v>
      </c>
      <c r="AU70" s="81">
        <v>20</v>
      </c>
      <c r="AV70" s="85">
        <f t="shared" si="33"/>
        <v>4.5239080292201637</v>
      </c>
      <c r="AW70" s="72">
        <f>SUM($AV$7:AV70)</f>
        <v>523.35663982262645</v>
      </c>
      <c r="AX70" s="111">
        <v>20</v>
      </c>
      <c r="AY70" s="85">
        <f t="shared" si="27"/>
        <v>4.5239080292201637</v>
      </c>
      <c r="AZ70" s="72">
        <f>SUM($AY$7:AY70)</f>
        <v>452.8471853547299</v>
      </c>
      <c r="BA70" s="64">
        <f>(BC70)/((1000)*(1/(PI()*1.5^2))*(1/'Salt Topping history'!$F$8)*(1/2.20462)*(AS70))</f>
        <v>34.510538536876595</v>
      </c>
      <c r="BB70" s="86">
        <f t="shared" si="14"/>
        <v>2.7883715298526522E-3</v>
      </c>
      <c r="BC70" s="86">
        <f t="shared" si="15"/>
        <v>6.8231451335494402</v>
      </c>
      <c r="BD70" s="72">
        <f>SUM($BC$7:BC70)</f>
        <v>789.34812269649603</v>
      </c>
      <c r="BF70" s="27">
        <f>'Accumulated Feed'!I67</f>
        <v>42918</v>
      </c>
      <c r="BG70" s="17">
        <f>'Accumulated Feed'!J67</f>
        <v>6.5745630881646973</v>
      </c>
      <c r="BH70" s="17">
        <f>SUM($BG$7:BG70)</f>
        <v>253.19309830669127</v>
      </c>
      <c r="BI70" s="81">
        <v>20</v>
      </c>
      <c r="BJ70" s="85">
        <f t="shared" si="34"/>
        <v>6.2828218635578805</v>
      </c>
      <c r="BK70" s="72">
        <f>SUM($BJ$7:BJ70)</f>
        <v>241.95784760311813</v>
      </c>
      <c r="BL70" s="111">
        <v>20</v>
      </c>
      <c r="BM70" s="85">
        <f t="shared" si="28"/>
        <v>6.2828218635578805</v>
      </c>
      <c r="BN70" s="72">
        <f>SUM($BM$7:BM70)</f>
        <v>196.43818773408717</v>
      </c>
      <c r="BO70" s="64">
        <f>(BQ70)/((1000)*(1/(PI()*1.5^2))*(1/'Salt Topping history'!$C$17)*(1/2.20462)*(BG70))</f>
        <v>29.331809796213747</v>
      </c>
      <c r="BP70" s="86">
        <f t="shared" si="18"/>
        <v>7.4046624141943665E-3</v>
      </c>
      <c r="BQ70" s="86">
        <f t="shared" si="19"/>
        <v>9.181781393601014</v>
      </c>
      <c r="BR70" s="72">
        <f>SUM($BQ$7:BQ70)</f>
        <v>353.59972181353487</v>
      </c>
      <c r="BT70" s="27">
        <f>'Accumulated Feed'!K67</f>
        <v>43069</v>
      </c>
      <c r="BU70" s="17">
        <f>'Accumulated Feed'!L67</f>
        <v>8.0762156319353515</v>
      </c>
      <c r="BV70" s="17">
        <f>SUM($BU$7:BU70)</f>
        <v>527.54970384967487</v>
      </c>
      <c r="BW70" s="81">
        <v>20</v>
      </c>
      <c r="BX70" s="85">
        <f t="shared" si="35"/>
        <v>7.7178397205548643</v>
      </c>
      <c r="BY70" s="72">
        <f>SUM($BX$7:BX70)</f>
        <v>504.14008794392339</v>
      </c>
      <c r="BZ70" s="111">
        <v>35.423512110802001</v>
      </c>
      <c r="CA70" s="85">
        <f t="shared" si="29"/>
        <v>13.669649440515201</v>
      </c>
      <c r="CB70" s="72">
        <f>SUM($CA$7:CA70)</f>
        <v>421.18846557489644</v>
      </c>
      <c r="CC70" s="64">
        <f>(CE70)/((1000)*(1/(PI()*1.5^2))*(1/'Salt Topping history'!$D$17)*(1/2.20462)*(BU70))</f>
        <v>19.77542752018082</v>
      </c>
      <c r="CD70" s="86">
        <f t="shared" si="22"/>
        <v>4.9452626890421252E-3</v>
      </c>
      <c r="CE70" s="86">
        <f t="shared" si="23"/>
        <v>10.192186402115819</v>
      </c>
      <c r="CF70" s="72">
        <f>SUM($CE$7:CE70)</f>
        <v>665.7678748392193</v>
      </c>
    </row>
    <row r="71" spans="2:84">
      <c r="B71" s="27">
        <v>42038</v>
      </c>
      <c r="C71" s="17">
        <f>'Accumulated Feed'!B68</f>
        <v>7.1064974301691821</v>
      </c>
      <c r="D71" s="17">
        <f>SUM($C$7:C71)</f>
        <v>289.57422926060258</v>
      </c>
      <c r="E71" s="9">
        <v>20</v>
      </c>
      <c r="F71" s="3">
        <f t="shared" si="0"/>
        <v>6.7911520246813319</v>
      </c>
      <c r="G71" s="72">
        <f>SUM($F$7:F71)</f>
        <v>276.72459360783319</v>
      </c>
      <c r="H71" s="65">
        <f t="shared" si="1"/>
        <v>20</v>
      </c>
      <c r="I71" s="3">
        <f t="shared" si="2"/>
        <v>6.7911520246813319</v>
      </c>
      <c r="J71" s="72">
        <f>SUM($I$7:I71)</f>
        <v>276.72459360783319</v>
      </c>
      <c r="K71" s="64">
        <f>(M71)/((1000)*(1/(PI()*1.5^2))*(1/'Salt Topping history'!$C$8)*(1/2.20462)*(C71))</f>
        <v>29.865393699182757</v>
      </c>
      <c r="L71" s="3">
        <f t="shared" si="3"/>
        <v>3.6478494404336343E-3</v>
      </c>
      <c r="M71" s="85">
        <f t="shared" si="24"/>
        <v>10.141021444405503</v>
      </c>
      <c r="N71" s="72">
        <f>SUM($M$7:M71)</f>
        <v>413.22444671721445</v>
      </c>
      <c r="P71" s="27">
        <f>'Accumulated Feed'!C68</f>
        <v>42343</v>
      </c>
      <c r="Q71" s="17">
        <f>'Accumulated Feed'!D68</f>
        <v>7.7835831027912619</v>
      </c>
      <c r="R71" s="17">
        <f>SUM($Q$7:Q71)</f>
        <v>405.41510324687135</v>
      </c>
      <c r="S71" s="9">
        <v>20</v>
      </c>
      <c r="T71" s="3">
        <f t="shared" si="30"/>
        <v>7.4381925367892343</v>
      </c>
      <c r="U71" s="72">
        <f>SUM($T$7:T71)</f>
        <v>387.42511712775456</v>
      </c>
      <c r="V71" s="65">
        <f t="shared" si="31"/>
        <v>20</v>
      </c>
      <c r="W71" s="3">
        <f t="shared" si="25"/>
        <v>7.4381925367892343</v>
      </c>
      <c r="X71" s="72">
        <f>SUM($W$7:W71)</f>
        <v>329.83282051259948</v>
      </c>
      <c r="Y71" s="64">
        <f>(AA71)/((1000)*(1/(PI()*1.5^2))*(1/'Salt Topping history'!$D$8)*(1/2.20462)*(Q71))</f>
        <v>16.179723860943252</v>
      </c>
      <c r="Z71" s="85">
        <f t="shared" si="7"/>
        <v>5.9842523686413187E-3</v>
      </c>
      <c r="AA71" s="85">
        <f t="shared" si="8"/>
        <v>7.1212603186831691</v>
      </c>
      <c r="AB71" s="72">
        <f>SUM($AA$7:AA71)</f>
        <v>370.91741030059251</v>
      </c>
      <c r="AD71" s="27">
        <f>'Accumulated Feed'!E68</f>
        <v>42526</v>
      </c>
      <c r="AE71" s="17">
        <f>'Accumulated Feed'!F68</f>
        <v>8.5067639872219978</v>
      </c>
      <c r="AF71" s="17">
        <f>SUM($AE$7:AE71)</f>
        <v>357.88550318290328</v>
      </c>
      <c r="AG71" s="81">
        <v>20</v>
      </c>
      <c r="AH71" s="85">
        <f t="shared" si="32"/>
        <v>8.1292828208246579</v>
      </c>
      <c r="AI71" s="72">
        <f>SUM($AH$7:AH71)</f>
        <v>342.00460683017633</v>
      </c>
      <c r="AJ71" s="111">
        <v>20</v>
      </c>
      <c r="AK71" s="85">
        <f t="shared" si="26"/>
        <v>8.1292828208246579</v>
      </c>
      <c r="AL71" s="72">
        <f>SUM($AK$7:AK71)</f>
        <v>297.36396966999985</v>
      </c>
      <c r="AM71" s="64">
        <f>(AO71)/((1000)*(1/(PI()*1.5^2))*(1/'Salt Topping history'!$E$8)*(1/2.20462)*(AE71))</f>
        <v>34.69753478918976</v>
      </c>
      <c r="AN71" s="86">
        <f t="shared" si="11"/>
        <v>7.8957855634111656E-3</v>
      </c>
      <c r="AO71" s="86">
        <f t="shared" si="12"/>
        <v>15.357302920834718</v>
      </c>
      <c r="AP71" s="72">
        <f>SUM($AO$7:AO71)</f>
        <v>646.09246143550854</v>
      </c>
      <c r="AR71" s="27">
        <f>'Accumulated Feed'!G68</f>
        <v>42686</v>
      </c>
      <c r="AS71" s="17">
        <f>'Accumulated Feed'!H68</f>
        <v>6.5444557402291643</v>
      </c>
      <c r="AT71" s="17">
        <f>SUM($AS$7:AS71)</f>
        <v>554.20302713496903</v>
      </c>
      <c r="AU71" s="81">
        <v>20</v>
      </c>
      <c r="AV71" s="85">
        <f t="shared" si="33"/>
        <v>6.254050506233221</v>
      </c>
      <c r="AW71" s="72">
        <f>SUM($AV$7:AV71)</f>
        <v>529.61069032885962</v>
      </c>
      <c r="AX71" s="111">
        <v>20</v>
      </c>
      <c r="AY71" s="85">
        <f t="shared" si="27"/>
        <v>6.254050506233221</v>
      </c>
      <c r="AZ71" s="72">
        <f>SUM($AY$7:AY71)</f>
        <v>459.10123586096313</v>
      </c>
      <c r="BA71" s="64">
        <f>(BC71)/((1000)*(1/(PI()*1.5^2))*(1/'Salt Topping history'!$F$8)*(1/2.20462)*(AS71))</f>
        <v>34.510538536876595</v>
      </c>
      <c r="BB71" s="86">
        <f t="shared" si="14"/>
        <v>3.8547681043036956E-3</v>
      </c>
      <c r="BC71" s="86">
        <f t="shared" si="15"/>
        <v>9.432617551231143</v>
      </c>
      <c r="BD71" s="72">
        <f>SUM($BC$7:BC71)</f>
        <v>798.78074024772718</v>
      </c>
      <c r="BF71" s="27">
        <f>'Accumulated Feed'!I68</f>
        <v>42919</v>
      </c>
      <c r="BG71" s="17">
        <f>'Accumulated Feed'!J68</f>
        <v>6.5160338141047687</v>
      </c>
      <c r="BH71" s="17">
        <f>SUM($BG$7:BG71)</f>
        <v>259.70913212079603</v>
      </c>
      <c r="BI71" s="81">
        <v>20</v>
      </c>
      <c r="BJ71" s="85">
        <f t="shared" si="34"/>
        <v>6.2268897814117885</v>
      </c>
      <c r="BK71" s="72">
        <f>SUM($BJ$7:BJ71)</f>
        <v>248.18473738452991</v>
      </c>
      <c r="BL71" s="111">
        <v>20</v>
      </c>
      <c r="BM71" s="85">
        <f t="shared" si="28"/>
        <v>6.2268897814117885</v>
      </c>
      <c r="BN71" s="72">
        <f>SUM($BM$7:BM71)</f>
        <v>202.66507751549895</v>
      </c>
      <c r="BO71" s="64">
        <f>(BQ71)/((1000)*(1/(PI()*1.5^2))*(1/'Salt Topping history'!$C$17)*(1/2.20462)*(BG71))</f>
        <v>29.331809796213744</v>
      </c>
      <c r="BP71" s="86">
        <f t="shared" si="18"/>
        <v>7.3387432785879548E-3</v>
      </c>
      <c r="BQ71" s="86">
        <f t="shared" si="19"/>
        <v>9.1000416654490639</v>
      </c>
      <c r="BR71" s="72">
        <f>SUM($BQ$7:BQ71)</f>
        <v>362.69976347898393</v>
      </c>
      <c r="BT71" s="27">
        <f>'Accumulated Feed'!K68</f>
        <v>43070</v>
      </c>
      <c r="BU71" s="17">
        <f>'Accumulated Feed'!L68</f>
        <v>8.0432259907690487</v>
      </c>
      <c r="BV71" s="17">
        <f>SUM($BU$7:BU71)</f>
        <v>535.59292984044396</v>
      </c>
      <c r="BW71" s="81">
        <v>20</v>
      </c>
      <c r="BX71" s="85">
        <f t="shared" si="35"/>
        <v>7.686313969564095</v>
      </c>
      <c r="BY71" s="72">
        <f>SUM($BX$7:BX71)</f>
        <v>511.82640191348747</v>
      </c>
      <c r="BZ71" s="111">
        <v>20</v>
      </c>
      <c r="CA71" s="85">
        <f t="shared" si="29"/>
        <v>7.686313969564095</v>
      </c>
      <c r="CB71" s="72">
        <f>SUM($CA$7:CA71)</f>
        <v>428.87477954446052</v>
      </c>
      <c r="CC71" s="64">
        <f>(CE71)/((1000)*(1/(PI()*1.5^2))*(1/'Salt Topping history'!$D$17)*(1/2.20462)*(BU71))</f>
        <v>19.77542752018082</v>
      </c>
      <c r="CD71" s="86">
        <f t="shared" si="22"/>
        <v>4.9250623317188885E-3</v>
      </c>
      <c r="CE71" s="86">
        <f t="shared" si="23"/>
        <v>10.15055346567263</v>
      </c>
      <c r="CF71" s="72">
        <f>SUM($CE$7:CE71)</f>
        <v>675.9184283048919</v>
      </c>
    </row>
    <row r="72" spans="2:84">
      <c r="B72" s="27">
        <v>42039</v>
      </c>
      <c r="C72" s="17">
        <f>'Accumulated Feed'!B69</f>
        <v>7.086626584500582</v>
      </c>
      <c r="D72" s="17">
        <f>SUM($C$7:C72)</f>
        <v>296.66085584510319</v>
      </c>
      <c r="E72" s="9">
        <v>20</v>
      </c>
      <c r="F72" s="3">
        <f t="shared" ref="F72:F135" si="36">(C72*E72)*(1/2.20462)*(1/1343)*(1/(PI()*1.5^2))*1000</f>
        <v>6.7721629326397927</v>
      </c>
      <c r="G72" s="72">
        <f>SUM($F$7:F72)</f>
        <v>283.49675654047297</v>
      </c>
      <c r="H72" s="65">
        <f t="shared" ref="H72" si="37">E72</f>
        <v>20</v>
      </c>
      <c r="I72" s="3">
        <f t="shared" ref="I72:I135" si="38">(C72*H72)*(1/2.20462)*(1/1343)*(1/(PI()*1.5^2))*1000</f>
        <v>6.7721629326397927</v>
      </c>
      <c r="J72" s="72">
        <f>SUM($I$7:I72)</f>
        <v>283.49675654047297</v>
      </c>
      <c r="K72" s="64">
        <f>(M72)/((1000)*(1/(PI()*1.5^2))*(1/'Salt Topping history'!$C$8)*(1/2.20462)*(C72))</f>
        <v>29.865393699182761</v>
      </c>
      <c r="L72" s="3">
        <f t="shared" ref="L72:L103" si="39">C72/$D$312</f>
        <v>3.6376494996097032E-3</v>
      </c>
      <c r="M72" s="85">
        <f t="shared" ref="M72:M135" si="40">($L$3-$L$2)*L72</f>
        <v>10.112665608914975</v>
      </c>
      <c r="N72" s="72">
        <f>SUM($M$7:M72)</f>
        <v>423.33711232612944</v>
      </c>
      <c r="P72" s="27">
        <f>'Accumulated Feed'!C69</f>
        <v>42344</v>
      </c>
      <c r="Q72" s="17">
        <f>'Accumulated Feed'!D69</f>
        <v>7.9332558136422273</v>
      </c>
      <c r="R72" s="17">
        <f>SUM($Q$7:Q72)</f>
        <v>413.34835906051359</v>
      </c>
      <c r="S72" s="9">
        <v>20</v>
      </c>
      <c r="T72" s="3">
        <f t="shared" si="30"/>
        <v>7.5812236352062889</v>
      </c>
      <c r="U72" s="72">
        <f>SUM($T$7:T72)</f>
        <v>395.00634076296086</v>
      </c>
      <c r="V72" s="65">
        <f t="shared" si="31"/>
        <v>20</v>
      </c>
      <c r="W72" s="3">
        <f t="shared" si="25"/>
        <v>7.5812236352062889</v>
      </c>
      <c r="X72" s="72">
        <f>SUM($W$7:W72)</f>
        <v>337.41404414780578</v>
      </c>
      <c r="Y72" s="64">
        <f>(AA72)/((1000)*(1/(PI()*1.5^2))*(1/'Salt Topping history'!$D$8)*(1/2.20462)*(Q72))</f>
        <v>16.179723860943255</v>
      </c>
      <c r="Z72" s="85">
        <f t="shared" ref="Z72:Z135" si="41">Q72/$R$189</f>
        <v>6.0993252422269634E-3</v>
      </c>
      <c r="AA72" s="85">
        <f t="shared" ref="AA72:AA135" si="42">($Z$3-$Z$2)*Z72</f>
        <v>7.2581970382500867</v>
      </c>
      <c r="AB72" s="72">
        <f>SUM($AA$7:AA72)</f>
        <v>378.17560733884261</v>
      </c>
      <c r="AD72" s="27">
        <f>'Accumulated Feed'!E69</f>
        <v>42527</v>
      </c>
      <c r="AE72" s="17">
        <f>'Accumulated Feed'!F69</f>
        <v>8.9326162893516763</v>
      </c>
      <c r="AF72" s="17">
        <f>SUM($AE$7:AE72)</f>
        <v>366.81811947225498</v>
      </c>
      <c r="AG72" s="81">
        <v>20</v>
      </c>
      <c r="AH72" s="85">
        <f t="shared" si="32"/>
        <v>8.536238251716064</v>
      </c>
      <c r="AI72" s="72">
        <f>SUM($AH$7:AH72)</f>
        <v>350.54084508189237</v>
      </c>
      <c r="AJ72" s="111">
        <v>20</v>
      </c>
      <c r="AK72" s="85">
        <f t="shared" si="26"/>
        <v>8.536238251716064</v>
      </c>
      <c r="AL72" s="72">
        <f>SUM($AK$7:AK72)</f>
        <v>305.90020792171589</v>
      </c>
      <c r="AM72" s="64">
        <f>(AO72)/((1000)*(1/(PI()*1.5^2))*(1/'Salt Topping history'!$E$8)*(1/2.20462)*(AE72))</f>
        <v>34.69753478918976</v>
      </c>
      <c r="AN72" s="86">
        <f t="shared" ref="AN72:AN135" si="43">AE72/$AF$166</f>
        <v>8.2910520201215712E-3</v>
      </c>
      <c r="AO72" s="86">
        <f t="shared" ref="AO72:AO135" si="44">($AN$3-$AN$2)*AN72</f>
        <v>16.126096179136457</v>
      </c>
      <c r="AP72" s="72">
        <f>SUM($AO$7:AO72)</f>
        <v>662.21855761464496</v>
      </c>
      <c r="AR72" s="27">
        <f>'Accumulated Feed'!G69</f>
        <v>42687</v>
      </c>
      <c r="AS72" s="17">
        <f>'Accumulated Feed'!H69</f>
        <v>7.6415453612143445</v>
      </c>
      <c r="AT72" s="17">
        <f>SUM($AS$7:AS72)</f>
        <v>561.84457249618333</v>
      </c>
      <c r="AU72" s="81">
        <v>20</v>
      </c>
      <c r="AV72" s="85">
        <f t="shared" si="33"/>
        <v>7.3024576117055711</v>
      </c>
      <c r="AW72" s="72">
        <f>SUM($AV$7:AV72)</f>
        <v>536.91314794056518</v>
      </c>
      <c r="AX72" s="111">
        <v>20</v>
      </c>
      <c r="AY72" s="85">
        <f t="shared" si="27"/>
        <v>7.3024576117055711</v>
      </c>
      <c r="AZ72" s="72">
        <f>SUM($AY$7:AY72)</f>
        <v>466.40369347266869</v>
      </c>
      <c r="BA72" s="64">
        <f>(BC72)/((1000)*(1/(PI()*1.5^2))*(1/'Salt Topping history'!$F$8)*(1/2.20462)*(AS72))</f>
        <v>34.510538536876602</v>
      </c>
      <c r="BB72" s="86">
        <f t="shared" ref="BB72:BB135" si="45">AS72/$AT$239</f>
        <v>4.5009679177641527E-3</v>
      </c>
      <c r="BC72" s="86">
        <f t="shared" ref="BC72:BC135" si="46">($BB$3-$BB$2)*BB72</f>
        <v>11.013868494768882</v>
      </c>
      <c r="BD72" s="72">
        <f>SUM($BC$7:BC72)</f>
        <v>809.79460874249605</v>
      </c>
      <c r="BF72" s="27">
        <f>'Accumulated Feed'!I69</f>
        <v>42920</v>
      </c>
      <c r="BG72" s="17">
        <f>'Accumulated Feed'!J69</f>
        <v>6.5522308603746318</v>
      </c>
      <c r="BH72" s="17">
        <f>SUM($BG$7:BG72)</f>
        <v>266.26136298117063</v>
      </c>
      <c r="BI72" s="81">
        <v>20</v>
      </c>
      <c r="BJ72" s="85">
        <f t="shared" si="34"/>
        <v>6.2614806113499659</v>
      </c>
      <c r="BK72" s="72">
        <f>SUM($BJ$7:BJ72)</f>
        <v>254.44621799587986</v>
      </c>
      <c r="BL72" s="111">
        <v>5.7527221354678346</v>
      </c>
      <c r="BM72" s="85">
        <f t="shared" si="28"/>
        <v>1.8010279056857805</v>
      </c>
      <c r="BN72" s="72">
        <f>SUM($BM$7:BM72)</f>
        <v>204.46610542118472</v>
      </c>
      <c r="BO72" s="64">
        <f>(BQ72)/((1000)*(1/(PI()*1.5^2))*(1/'Salt Topping history'!$C$17)*(1/2.20462)*(BG72))</f>
        <v>29.331809796213751</v>
      </c>
      <c r="BP72" s="86">
        <f t="shared" ref="BP72:BP135" si="47">BG72/$BH$157</f>
        <v>7.3795105363395463E-3</v>
      </c>
      <c r="BQ72" s="86">
        <f t="shared" ref="BQ72:BQ135" si="48">($BP$3-$BP$2)*BP72</f>
        <v>9.1505930650610381</v>
      </c>
      <c r="BR72" s="72">
        <f>SUM($BQ$7:BQ72)</f>
        <v>371.85035654404498</v>
      </c>
      <c r="BT72" s="27">
        <f>'Accumulated Feed'!K69</f>
        <v>43071</v>
      </c>
      <c r="BU72" s="17">
        <f>'Accumulated Feed'!L69</f>
        <v>8.245722853446134</v>
      </c>
      <c r="BV72" s="17">
        <f>SUM($BU$7:BU72)</f>
        <v>543.83865269389014</v>
      </c>
      <c r="BW72" s="81">
        <v>20</v>
      </c>
      <c r="BX72" s="85">
        <f t="shared" si="35"/>
        <v>7.8798251883429886</v>
      </c>
      <c r="BY72" s="72">
        <f>SUM($BX$7:BX72)</f>
        <v>519.70622710183045</v>
      </c>
      <c r="BZ72" s="111">
        <v>20</v>
      </c>
      <c r="CA72" s="85">
        <f t="shared" si="29"/>
        <v>7.8798251883429886</v>
      </c>
      <c r="CB72" s="72">
        <f>SUM($CA$7:CA72)</f>
        <v>436.7546047328035</v>
      </c>
      <c r="CC72" s="64">
        <f>(CE72)/((1000)*(1/(PI()*1.5^2))*(1/'Salt Topping history'!$D$17)*(1/2.20462)*(BU72))</f>
        <v>19.775427520180823</v>
      </c>
      <c r="CD72" s="86">
        <f t="shared" ref="CD72:CD135" si="49">BU72/$BV$228</f>
        <v>5.0490560715201506E-3</v>
      </c>
      <c r="CE72" s="86">
        <f t="shared" ref="CE72:CE135" si="50">($CD$3-$CD$2)*CD72</f>
        <v>10.40610456340303</v>
      </c>
      <c r="CF72" s="72">
        <f>SUM($CE$7:CE72)</f>
        <v>686.32453286829491</v>
      </c>
    </row>
    <row r="73" spans="2:84">
      <c r="B73" s="27">
        <v>42040</v>
      </c>
      <c r="C73" s="17">
        <f>'Accumulated Feed'!B70</f>
        <v>7.5612730091169302</v>
      </c>
      <c r="D73" s="17">
        <f>SUM($C$7:C73)</f>
        <v>304.2221288542201</v>
      </c>
      <c r="E73" s="9">
        <v>20</v>
      </c>
      <c r="F73" s="3">
        <f t="shared" si="36"/>
        <v>7.225747284033039</v>
      </c>
      <c r="G73" s="72">
        <f>SUM($F$7:F73)</f>
        <v>290.72250382450602</v>
      </c>
      <c r="H73" s="66">
        <v>2.4473822832000001</v>
      </c>
      <c r="I73" s="3">
        <f t="shared" si="38"/>
        <v>0.884208294291149</v>
      </c>
      <c r="J73" s="72">
        <f>SUM($I$7:I73)</f>
        <v>284.38096483476414</v>
      </c>
      <c r="K73" s="64">
        <f>(M73)/((1000)*(1/(PI()*1.5^2))*(1/'Salt Topping history'!$C$8)*(1/2.20462)*(C73))</f>
        <v>29.865393699182757</v>
      </c>
      <c r="L73" s="3">
        <f t="shared" si="39"/>
        <v>3.8812911404396992E-3</v>
      </c>
      <c r="M73" s="85">
        <f t="shared" si="40"/>
        <v>10.789989370422363</v>
      </c>
      <c r="N73" s="72">
        <f>SUM($M$7:M73)</f>
        <v>434.12710169655179</v>
      </c>
      <c r="P73" s="27">
        <f>'Accumulated Feed'!C70</f>
        <v>42345</v>
      </c>
      <c r="Q73" s="17">
        <f>'Accumulated Feed'!D70</f>
        <v>8.2770945023394447</v>
      </c>
      <c r="R73" s="17">
        <f>SUM($Q$7:Q73)</f>
        <v>421.62545356285301</v>
      </c>
      <c r="S73" s="9">
        <v>20</v>
      </c>
      <c r="T73" s="3">
        <f t="shared" si="30"/>
        <v>7.9098047442343242</v>
      </c>
      <c r="U73" s="72">
        <f>SUM($T$7:T73)</f>
        <v>402.91614550719521</v>
      </c>
      <c r="V73" s="65">
        <f t="shared" si="31"/>
        <v>20</v>
      </c>
      <c r="W73" s="3">
        <f t="shared" si="25"/>
        <v>7.9098047442343242</v>
      </c>
      <c r="X73" s="72">
        <f>SUM($W$7:W73)</f>
        <v>345.32384889204013</v>
      </c>
      <c r="Y73" s="64">
        <f>(AA73)/((1000)*(1/(PI()*1.5^2))*(1/'Salt Topping history'!$D$8)*(1/2.20462)*(Q73))</f>
        <v>16.179723860943255</v>
      </c>
      <c r="Z73" s="85">
        <f t="shared" si="41"/>
        <v>6.3636787488438543E-3</v>
      </c>
      <c r="AA73" s="85">
        <f t="shared" si="42"/>
        <v>7.5727777111241865</v>
      </c>
      <c r="AB73" s="72">
        <f>SUM($AA$7:AA73)</f>
        <v>385.74838504996677</v>
      </c>
      <c r="AD73" s="27">
        <f>'Accumulated Feed'!E70</f>
        <v>42528</v>
      </c>
      <c r="AE73" s="17">
        <f>'Accumulated Feed'!F70</f>
        <v>8.8851619002632329</v>
      </c>
      <c r="AF73" s="17">
        <f>SUM($AE$7:AE73)</f>
        <v>375.70328137251823</v>
      </c>
      <c r="AG73" s="81">
        <v>20</v>
      </c>
      <c r="AH73" s="85">
        <f t="shared" si="32"/>
        <v>8.4908896149643134</v>
      </c>
      <c r="AI73" s="72">
        <f>SUM($AH$7:AH73)</f>
        <v>359.03173469685669</v>
      </c>
      <c r="AJ73" s="112">
        <v>1.138410479866333</v>
      </c>
      <c r="AK73" s="85">
        <f t="shared" si="26"/>
        <v>0.48330588605317931</v>
      </c>
      <c r="AL73" s="72">
        <f>SUM($AK$7:AK73)</f>
        <v>306.38351380776908</v>
      </c>
      <c r="AM73" s="64">
        <f>(AO73)/((1000)*(1/(PI()*1.5^2))*(1/'Salt Topping history'!$E$8)*(1/2.20462)*(AE73))</f>
        <v>34.69753478918976</v>
      </c>
      <c r="AN73" s="86">
        <f t="shared" si="43"/>
        <v>8.2470059315210356E-3</v>
      </c>
      <c r="AO73" s="86">
        <f t="shared" si="44"/>
        <v>16.040426536808415</v>
      </c>
      <c r="AP73" s="72">
        <f>SUM($AO$7:AO73)</f>
        <v>678.25898415145343</v>
      </c>
      <c r="AR73" s="27">
        <f>'Accumulated Feed'!G70</f>
        <v>42688</v>
      </c>
      <c r="AS73" s="17">
        <f>'Accumulated Feed'!H70</f>
        <v>7.5113058343589998</v>
      </c>
      <c r="AT73" s="17">
        <f>SUM($AS$7:AS73)</f>
        <v>569.35587833054228</v>
      </c>
      <c r="AU73" s="81">
        <v>20</v>
      </c>
      <c r="AV73" s="85">
        <f t="shared" si="33"/>
        <v>7.1779973645601425</v>
      </c>
      <c r="AW73" s="72">
        <f>SUM($AV$7:AV73)</f>
        <v>544.09114530512534</v>
      </c>
      <c r="AX73" s="112">
        <v>20</v>
      </c>
      <c r="AY73" s="85">
        <f t="shared" si="27"/>
        <v>7.1779973645601425</v>
      </c>
      <c r="AZ73" s="72">
        <f>SUM($AY$7:AY73)</f>
        <v>473.58169083722885</v>
      </c>
      <c r="BA73" s="64">
        <f>(BC73)/((1000)*(1/(PI()*1.5^2))*(1/'Salt Topping history'!$F$8)*(1/2.20462)*(AS73))</f>
        <v>34.510538536876595</v>
      </c>
      <c r="BB73" s="86">
        <f t="shared" si="45"/>
        <v>4.4242551712854045E-3</v>
      </c>
      <c r="BC73" s="86">
        <f t="shared" si="46"/>
        <v>10.826152404135385</v>
      </c>
      <c r="BD73" s="72">
        <f>SUM($BC$7:BC73)</f>
        <v>820.62076114663148</v>
      </c>
      <c r="BF73" s="27">
        <f>'Accumulated Feed'!I70</f>
        <v>42921</v>
      </c>
      <c r="BG73" s="17">
        <f>'Accumulated Feed'!J70</f>
        <v>6.1420409733676102</v>
      </c>
      <c r="BH73" s="17">
        <f>SUM($BG$7:BG73)</f>
        <v>272.40340395453825</v>
      </c>
      <c r="BI73" s="81">
        <v>20</v>
      </c>
      <c r="BJ73" s="85">
        <f t="shared" si="34"/>
        <v>5.8694925878511333</v>
      </c>
      <c r="BK73" s="72">
        <f>SUM($BJ$7:BJ73)</f>
        <v>260.315710583731</v>
      </c>
      <c r="BL73" s="112">
        <v>20</v>
      </c>
      <c r="BM73" s="85">
        <f t="shared" si="28"/>
        <v>5.8694925878511333</v>
      </c>
      <c r="BN73" s="72">
        <f>SUM($BM$7:BM73)</f>
        <v>210.33559800903586</v>
      </c>
      <c r="BO73" s="64">
        <f>(BQ73)/((1000)*(1/(PI()*1.5^2))*(1/'Salt Topping history'!$C$17)*(1/2.20462)*(BG73))</f>
        <v>29.331809796213744</v>
      </c>
      <c r="BP73" s="86">
        <f t="shared" si="47"/>
        <v>6.9175303867428069E-3</v>
      </c>
      <c r="BQ73" s="86">
        <f t="shared" si="48"/>
        <v>8.5777376795610802</v>
      </c>
      <c r="BR73" s="72">
        <f>SUM($BQ$7:BQ73)</f>
        <v>380.42809422360608</v>
      </c>
      <c r="BT73" s="27">
        <f>'Accumulated Feed'!K70</f>
        <v>43072</v>
      </c>
      <c r="BU73" s="17">
        <f>'Accumulated Feed'!L70</f>
        <v>8.5370626612983944</v>
      </c>
      <c r="BV73" s="17">
        <f>SUM($BU$7:BU73)</f>
        <v>552.3757153551885</v>
      </c>
      <c r="BW73" s="81">
        <v>20</v>
      </c>
      <c r="BX73" s="85">
        <f t="shared" si="35"/>
        <v>8.1582370143385461</v>
      </c>
      <c r="BY73" s="72">
        <f>SUM($BX$7:BX73)</f>
        <v>527.86446411616896</v>
      </c>
      <c r="BZ73" s="112">
        <v>20</v>
      </c>
      <c r="CA73" s="85">
        <f t="shared" si="29"/>
        <v>8.1582370143385461</v>
      </c>
      <c r="CB73" s="72">
        <f>SUM($CA$7:CA73)</f>
        <v>444.91284174714207</v>
      </c>
      <c r="CC73" s="64">
        <f>(CE73)/((1000)*(1/(PI()*1.5^2))*(1/'Salt Topping history'!$D$17)*(1/2.20462)*(BU73))</f>
        <v>19.77542752018082</v>
      </c>
      <c r="CD73" s="86">
        <f t="shared" si="49"/>
        <v>5.2274505011967671E-3</v>
      </c>
      <c r="CE73" s="86">
        <f t="shared" si="50"/>
        <v>10.773775482966537</v>
      </c>
      <c r="CF73" s="72">
        <f>SUM($CE$7:CE73)</f>
        <v>697.09830835126149</v>
      </c>
    </row>
    <row r="74" spans="2:84">
      <c r="B74" s="27">
        <v>42041</v>
      </c>
      <c r="C74" s="17">
        <f>'Accumulated Feed'!B71</f>
        <v>8.6806755611887745</v>
      </c>
      <c r="D74" s="17">
        <f>SUM($C$7:C74)</f>
        <v>312.90280441540887</v>
      </c>
      <c r="E74" s="9">
        <v>20</v>
      </c>
      <c r="F74" s="3">
        <f t="shared" si="36"/>
        <v>8.2954772012864098</v>
      </c>
      <c r="G74" s="72">
        <f>SUM($F$7:F74)</f>
        <v>299.01798102579244</v>
      </c>
      <c r="H74" s="65">
        <f>E74</f>
        <v>20</v>
      </c>
      <c r="I74" s="3">
        <f t="shared" si="38"/>
        <v>8.2954772012864098</v>
      </c>
      <c r="J74" s="72">
        <f>SUM($I$7:I74)</f>
        <v>292.67644203605056</v>
      </c>
      <c r="K74" s="64">
        <f>(M74)/((1000)*(1/(PI()*1.5^2))*(1/'Salt Topping history'!$C$8)*(1/2.20462)*(C74))</f>
        <v>29.865393699182761</v>
      </c>
      <c r="L74" s="3">
        <f t="shared" si="39"/>
        <v>4.4558937507016786E-3</v>
      </c>
      <c r="M74" s="85">
        <f t="shared" si="40"/>
        <v>12.387384626950666</v>
      </c>
      <c r="N74" s="72">
        <f>SUM($M$7:M74)</f>
        <v>446.51448632350247</v>
      </c>
      <c r="P74" s="27">
        <f>'Accumulated Feed'!C71</f>
        <v>42346</v>
      </c>
      <c r="Q74" s="17">
        <f>'Accumulated Feed'!D71</f>
        <v>8.2076337595300508</v>
      </c>
      <c r="R74" s="17">
        <f>SUM($Q$7:Q74)</f>
        <v>429.83308732238305</v>
      </c>
      <c r="S74" s="9">
        <v>20</v>
      </c>
      <c r="T74" s="3">
        <f t="shared" si="30"/>
        <v>7.8434262689304024</v>
      </c>
      <c r="U74" s="72">
        <f>SUM($T$7:T74)</f>
        <v>410.7595717761256</v>
      </c>
      <c r="V74" s="67">
        <v>3.6504687095999997</v>
      </c>
      <c r="W74" s="3">
        <f t="shared" ref="W74:W137" si="51">(Q74*V74)*(1/2.20462)*(1/1343)*(1/(PI()*1.5^2))*1000</f>
        <v>1.431609108539255</v>
      </c>
      <c r="X74" s="72">
        <f>SUM($W$7:W74)</f>
        <v>346.75545800057938</v>
      </c>
      <c r="Y74" s="64">
        <f>(AA74)/((1000)*(1/(PI()*1.5^2))*(1/'Salt Topping history'!$D$8)*(1/2.20462)*(Q74))</f>
        <v>16.179723860943252</v>
      </c>
      <c r="Z74" s="85">
        <f t="shared" si="41"/>
        <v>6.310275244417257E-3</v>
      </c>
      <c r="AA74" s="85">
        <f t="shared" si="42"/>
        <v>7.5092275408565357</v>
      </c>
      <c r="AB74" s="72">
        <f>SUM($AA$7:AA74)</f>
        <v>393.25761259082333</v>
      </c>
      <c r="AD74" s="27">
        <f>'Accumulated Feed'!E71</f>
        <v>42529</v>
      </c>
      <c r="AE74" s="17">
        <f>'Accumulated Feed'!F71</f>
        <v>8.8917908229934053</v>
      </c>
      <c r="AF74" s="17">
        <f>SUM($AE$7:AE74)</f>
        <v>384.59507219551165</v>
      </c>
      <c r="AG74" s="81">
        <v>20</v>
      </c>
      <c r="AH74" s="85">
        <f t="shared" si="32"/>
        <v>8.4972243843022071</v>
      </c>
      <c r="AI74" s="72">
        <f>SUM($AH$7:AH74)</f>
        <v>367.52895908115892</v>
      </c>
      <c r="AJ74" s="111">
        <v>20</v>
      </c>
      <c r="AK74" s="85">
        <f t="shared" ref="AK74:AK137" si="52">(AE74*AJ74)*(1/2.20462)*(1/1343)*(1/(PI()*1.5^2))*1000</f>
        <v>8.4972243843022071</v>
      </c>
      <c r="AL74" s="72">
        <f>SUM($AK$7:AK74)</f>
        <v>314.88073819207131</v>
      </c>
      <c r="AM74" s="64">
        <f>(AO74)/((1000)*(1/(PI()*1.5^2))*(1/'Salt Topping history'!$E$8)*(1/2.20462)*(AE74))</f>
        <v>34.69753478918976</v>
      </c>
      <c r="AN74" s="86">
        <f t="shared" si="43"/>
        <v>8.2531587473829177E-3</v>
      </c>
      <c r="AO74" s="86">
        <f t="shared" si="44"/>
        <v>16.052393763659776</v>
      </c>
      <c r="AP74" s="72">
        <f>SUM($AO$7:AO74)</f>
        <v>694.31137791511321</v>
      </c>
      <c r="AR74" s="27">
        <f>'Accumulated Feed'!G71</f>
        <v>42689</v>
      </c>
      <c r="AS74" s="17">
        <f>'Accumulated Feed'!H71</f>
        <v>7.6704112822022532</v>
      </c>
      <c r="AT74" s="17">
        <f>SUM($AS$7:AS74)</f>
        <v>577.02628961274456</v>
      </c>
      <c r="AU74" s="81">
        <v>20</v>
      </c>
      <c r="AV74" s="85">
        <f t="shared" si="33"/>
        <v>7.3300426294569503</v>
      </c>
      <c r="AW74" s="72">
        <f>SUM($AV$7:AV74)</f>
        <v>551.42118793458224</v>
      </c>
      <c r="AX74" s="111">
        <v>20</v>
      </c>
      <c r="AY74" s="85">
        <f t="shared" ref="AY74:AY137" si="53">(AS74*AX74)*(1/2.20462)*(1/1343)*(1/(PI()*1.5^2))*1000</f>
        <v>7.3300426294569503</v>
      </c>
      <c r="AZ74" s="72">
        <f>SUM($AY$7:AY74)</f>
        <v>480.9117334666858</v>
      </c>
      <c r="BA74" s="64">
        <f>(BC74)/((1000)*(1/(PI()*1.5^2))*(1/'Salt Topping history'!$F$8)*(1/2.20462)*(AS74))</f>
        <v>34.510538536876595</v>
      </c>
      <c r="BB74" s="86">
        <f t="shared" si="45"/>
        <v>4.5179703142876025E-3</v>
      </c>
      <c r="BC74" s="86">
        <f t="shared" si="46"/>
        <v>11.055473359061763</v>
      </c>
      <c r="BD74" s="72">
        <f>SUM($BC$7:BC74)</f>
        <v>831.67623450569329</v>
      </c>
      <c r="BF74" s="27">
        <f>'Accumulated Feed'!I71</f>
        <v>42922</v>
      </c>
      <c r="BG74" s="17">
        <f>'Accumulated Feed'!J71</f>
        <v>6.4773770508176263</v>
      </c>
      <c r="BH74" s="17">
        <f>SUM($BG$7:BG74)</f>
        <v>278.88078100535586</v>
      </c>
      <c r="BI74" s="81">
        <v>20</v>
      </c>
      <c r="BJ74" s="85">
        <f t="shared" si="34"/>
        <v>6.1899483825236929</v>
      </c>
      <c r="BK74" s="72">
        <f>SUM($BJ$7:BJ74)</f>
        <v>266.50565896625471</v>
      </c>
      <c r="BL74" s="111">
        <v>20</v>
      </c>
      <c r="BM74" s="85">
        <f t="shared" ref="BM74:BM137" si="54">(BG74*BL74)*(1/2.20462)*(1/1343)*(1/(PI()*1.5^2))*1000</f>
        <v>6.1899483825236929</v>
      </c>
      <c r="BN74" s="72">
        <f>SUM($BM$7:BM74)</f>
        <v>216.52554639155954</v>
      </c>
      <c r="BO74" s="64">
        <f>(BQ74)/((1000)*(1/(PI()*1.5^2))*(1/'Salt Topping history'!$C$17)*(1/2.20462)*(BG74))</f>
        <v>29.331809796213744</v>
      </c>
      <c r="BP74" s="86">
        <f t="shared" si="47"/>
        <v>7.2952057418226614E-3</v>
      </c>
      <c r="BQ74" s="86">
        <f t="shared" si="48"/>
        <v>9.0460551198600996</v>
      </c>
      <c r="BR74" s="72">
        <f>SUM($BQ$7:BQ74)</f>
        <v>389.47414934346619</v>
      </c>
      <c r="BT74" s="27">
        <f>'Accumulated Feed'!K71</f>
        <v>43073</v>
      </c>
      <c r="BU74" s="17">
        <f>'Accumulated Feed'!L71</f>
        <v>8.7639297704204306</v>
      </c>
      <c r="BV74" s="17">
        <f>SUM($BU$7:BU74)</f>
        <v>561.13964512560892</v>
      </c>
      <c r="BW74" s="81">
        <v>20</v>
      </c>
      <c r="BX74" s="85">
        <f t="shared" si="35"/>
        <v>8.3750370684562139</v>
      </c>
      <c r="BY74" s="72">
        <f>SUM($BX$7:BX74)</f>
        <v>536.23950118462517</v>
      </c>
      <c r="BZ74" s="111">
        <v>20</v>
      </c>
      <c r="CA74" s="85">
        <f t="shared" ref="CA74:CA137" si="55">(BU74*BZ74)*(1/2.20462)*(1/1343)*(1/(PI()*1.5^2))*1000</f>
        <v>8.3750370684562139</v>
      </c>
      <c r="CB74" s="72">
        <f>SUM($CA$7:CA74)</f>
        <v>453.28787881559828</v>
      </c>
      <c r="CC74" s="64">
        <f>(CE74)/((1000)*(1/(PI()*1.5^2))*(1/'Salt Topping history'!$D$17)*(1/2.20462)*(BU74))</f>
        <v>19.77542752018082</v>
      </c>
      <c r="CD74" s="86">
        <f t="shared" si="49"/>
        <v>5.3663667339030503E-3</v>
      </c>
      <c r="CE74" s="86">
        <f t="shared" si="50"/>
        <v>11.060081838574186</v>
      </c>
      <c r="CF74" s="72">
        <f>SUM($CE$7:CE74)</f>
        <v>708.1583901898357</v>
      </c>
    </row>
    <row r="75" spans="2:84">
      <c r="B75" s="27">
        <v>42042</v>
      </c>
      <c r="C75" s="17">
        <f>'Accumulated Feed'!B72</f>
        <v>8.8443177450530257</v>
      </c>
      <c r="D75" s="17">
        <f>SUM($C$7:C75)</f>
        <v>321.74712216046191</v>
      </c>
      <c r="E75" s="9">
        <v>20</v>
      </c>
      <c r="F75" s="3">
        <f t="shared" si="36"/>
        <v>8.4518578880020758</v>
      </c>
      <c r="G75" s="72">
        <f>SUM($F$7:F75)</f>
        <v>307.46983891379449</v>
      </c>
      <c r="H75" s="65">
        <f t="shared" ref="H75:H76" si="56">E75</f>
        <v>20</v>
      </c>
      <c r="I75" s="3">
        <f t="shared" si="38"/>
        <v>8.4518578880020758</v>
      </c>
      <c r="J75" s="72">
        <f>SUM($I$7:I75)</f>
        <v>301.12829992405261</v>
      </c>
      <c r="K75" s="64">
        <f>(M75)/((1000)*(1/(PI()*1.5^2))*(1/'Salt Topping history'!$C$8)*(1/2.20462)*(C75))</f>
        <v>29.865393699182761</v>
      </c>
      <c r="L75" s="3">
        <f t="shared" si="39"/>
        <v>4.5398932250849877E-3</v>
      </c>
      <c r="M75" s="85">
        <f t="shared" si="40"/>
        <v>12.620903165736266</v>
      </c>
      <c r="N75" s="72">
        <f>SUM($M$7:M75)</f>
        <v>459.13538948923872</v>
      </c>
      <c r="P75" s="27">
        <f>'Accumulated Feed'!C72</f>
        <v>42347</v>
      </c>
      <c r="Q75" s="17">
        <f>'Accumulated Feed'!D72</f>
        <v>8.1355497840529658</v>
      </c>
      <c r="R75" s="17">
        <f>SUM($Q$7:Q75)</f>
        <v>437.96863710643601</v>
      </c>
      <c r="S75" s="9">
        <v>20</v>
      </c>
      <c r="T75" s="3">
        <f t="shared" si="30"/>
        <v>7.7745409649084705</v>
      </c>
      <c r="U75" s="72">
        <f>SUM($T$7:T75)</f>
        <v>418.53411274103405</v>
      </c>
      <c r="V75" s="65">
        <f t="shared" si="31"/>
        <v>20</v>
      </c>
      <c r="W75" s="3">
        <f t="shared" si="51"/>
        <v>7.7745409649084705</v>
      </c>
      <c r="X75" s="72">
        <f>SUM($W$7:W75)</f>
        <v>354.52999896548783</v>
      </c>
      <c r="Y75" s="64">
        <f>(AA75)/((1000)*(1/(PI()*1.5^2))*(1/'Salt Topping history'!$D$8)*(1/2.20462)*(Q75))</f>
        <v>16.179723860943252</v>
      </c>
      <c r="Z75" s="85">
        <f t="shared" si="41"/>
        <v>6.2548549199608842E-3</v>
      </c>
      <c r="AA75" s="85">
        <f t="shared" si="42"/>
        <v>7.4432773547534525</v>
      </c>
      <c r="AB75" s="72">
        <f>SUM($AA$7:AA75)</f>
        <v>400.70088994557676</v>
      </c>
      <c r="AD75" s="27">
        <f>'Accumulated Feed'!E72</f>
        <v>42530</v>
      </c>
      <c r="AE75" s="17">
        <f>'Accumulated Feed'!F72</f>
        <v>7.8773562695736192</v>
      </c>
      <c r="AF75" s="17">
        <f>SUM($AE$7:AE75)</f>
        <v>392.47242846508527</v>
      </c>
      <c r="AG75" s="81">
        <v>20</v>
      </c>
      <c r="AH75" s="85">
        <f t="shared" si="32"/>
        <v>7.5278045907880529</v>
      </c>
      <c r="AI75" s="72">
        <f>SUM($AH$7:AH75)</f>
        <v>375.05676367194695</v>
      </c>
      <c r="AJ75" s="111">
        <v>0.94667224520050042</v>
      </c>
      <c r="AK75" s="85">
        <f t="shared" si="52"/>
        <v>0.35631818366959805</v>
      </c>
      <c r="AL75" s="72">
        <f>SUM($AK$7:AK75)</f>
        <v>315.23705637574091</v>
      </c>
      <c r="AM75" s="64">
        <f>(AO75)/((1000)*(1/(PI()*1.5^2))*(1/'Salt Topping history'!$E$8)*(1/2.20462)*(AE75))</f>
        <v>34.697534789189753</v>
      </c>
      <c r="AN75" s="86">
        <f t="shared" si="43"/>
        <v>7.3115835827317231E-3</v>
      </c>
      <c r="AO75" s="86">
        <f t="shared" si="44"/>
        <v>14.221030068413201</v>
      </c>
      <c r="AP75" s="72">
        <f>SUM($AO$7:AO75)</f>
        <v>708.53240798352647</v>
      </c>
      <c r="AR75" s="27">
        <f>'Accumulated Feed'!G72</f>
        <v>42690</v>
      </c>
      <c r="AS75" s="17">
        <f>'Accumulated Feed'!H72</f>
        <v>7.6065937513360957</v>
      </c>
      <c r="AT75" s="17">
        <f>SUM($AS$7:AS75)</f>
        <v>584.63288336408061</v>
      </c>
      <c r="AU75" s="81">
        <v>20</v>
      </c>
      <c r="AV75" s="85">
        <f t="shared" si="33"/>
        <v>7.2690569528686497</v>
      </c>
      <c r="AW75" s="72">
        <f>SUM($AV$7:AV75)</f>
        <v>558.69024488745083</v>
      </c>
      <c r="AX75" s="111">
        <v>20</v>
      </c>
      <c r="AY75" s="85">
        <f t="shared" si="53"/>
        <v>7.2690569528686497</v>
      </c>
      <c r="AZ75" s="72">
        <f>SUM($AY$7:AY75)</f>
        <v>488.18079041955446</v>
      </c>
      <c r="BA75" s="64">
        <f>(BC75)/((1000)*(1/(PI()*1.5^2))*(1/'Salt Topping history'!$F$8)*(1/2.20462)*(AS75))</f>
        <v>34.510538536876602</v>
      </c>
      <c r="BB75" s="86">
        <f t="shared" si="45"/>
        <v>4.4803809726764897E-3</v>
      </c>
      <c r="BC75" s="86">
        <f t="shared" si="46"/>
        <v>10.96349224013937</v>
      </c>
      <c r="BD75" s="72">
        <f>SUM($BC$7:BC75)</f>
        <v>842.6397267458326</v>
      </c>
      <c r="BF75" s="27">
        <f>'Accumulated Feed'!I72</f>
        <v>42923</v>
      </c>
      <c r="BG75" s="17">
        <f>'Accumulated Feed'!J72</f>
        <v>7.0752540704164337</v>
      </c>
      <c r="BH75" s="17">
        <f>SUM($BG$7:BG75)</f>
        <v>285.95603507577226</v>
      </c>
      <c r="BI75" s="81">
        <v>20</v>
      </c>
      <c r="BJ75" s="85">
        <f t="shared" si="34"/>
        <v>6.7612950651977517</v>
      </c>
      <c r="BK75" s="72">
        <f>SUM($BJ$7:BJ75)</f>
        <v>273.26695403145249</v>
      </c>
      <c r="BL75" s="111">
        <v>20</v>
      </c>
      <c r="BM75" s="85">
        <f t="shared" si="54"/>
        <v>6.7612950651977517</v>
      </c>
      <c r="BN75" s="72">
        <f>SUM($BM$7:BM75)</f>
        <v>223.28684145675729</v>
      </c>
      <c r="BO75" s="64">
        <f>(BQ75)/((1000)*(1/(PI()*1.5^2))*(1/'Salt Topping history'!$C$17)*(1/2.20462)*(BG75))</f>
        <v>29.331809796213744</v>
      </c>
      <c r="BP75" s="86">
        <f t="shared" si="47"/>
        <v>7.9685702583641958E-3</v>
      </c>
      <c r="BQ75" s="86">
        <f t="shared" si="48"/>
        <v>9.881027120371602</v>
      </c>
      <c r="BR75" s="72">
        <f>SUM($BQ$7:BQ75)</f>
        <v>399.35517646383778</v>
      </c>
      <c r="BT75" s="27">
        <f>'Accumulated Feed'!K72</f>
        <v>43074</v>
      </c>
      <c r="BU75" s="17">
        <f>'Accumulated Feed'!L72</f>
        <v>8.6176904654890425</v>
      </c>
      <c r="BV75" s="17">
        <f>SUM($BU$7:BU75)</f>
        <v>569.75733559109801</v>
      </c>
      <c r="BW75" s="81">
        <v>20</v>
      </c>
      <c r="BX75" s="85">
        <f t="shared" si="35"/>
        <v>8.2352870211886717</v>
      </c>
      <c r="BY75" s="72">
        <f>SUM($BX$7:BX75)</f>
        <v>544.47478820581387</v>
      </c>
      <c r="BZ75" s="111">
        <v>0.2363817143984985</v>
      </c>
      <c r="CA75" s="85">
        <f t="shared" si="55"/>
        <v>9.7333563231614115E-2</v>
      </c>
      <c r="CB75" s="72">
        <f>SUM($CA$7:CA75)</f>
        <v>453.38521237882986</v>
      </c>
      <c r="CC75" s="64">
        <f>(CE75)/((1000)*(1/(PI()*1.5^2))*(1/'Salt Topping history'!$D$17)*(1/2.20462)*(BU75))</f>
        <v>19.77542752018082</v>
      </c>
      <c r="CD75" s="86">
        <f t="shared" si="49"/>
        <v>5.2768208610205871E-3</v>
      </c>
      <c r="CE75" s="86">
        <f t="shared" si="50"/>
        <v>10.87552779456343</v>
      </c>
      <c r="CF75" s="72">
        <f>SUM($CE$7:CE75)</f>
        <v>719.03391798439918</v>
      </c>
    </row>
    <row r="76" spans="2:84">
      <c r="B76" s="27">
        <v>42043</v>
      </c>
      <c r="C76" s="17">
        <f>'Accumulated Feed'!B73</f>
        <v>8.4079294127213533</v>
      </c>
      <c r="D76" s="17">
        <f>SUM($C$7:C76)</f>
        <v>330.15505157318324</v>
      </c>
      <c r="E76" s="9">
        <v>20</v>
      </c>
      <c r="F76" s="3">
        <f t="shared" si="36"/>
        <v>8.0348339552162447</v>
      </c>
      <c r="G76" s="72">
        <f>SUM($F$7:F76)</f>
        <v>315.50467286901073</v>
      </c>
      <c r="H76" s="65">
        <f t="shared" si="56"/>
        <v>20</v>
      </c>
      <c r="I76" s="3">
        <f t="shared" si="38"/>
        <v>8.0348339552162447</v>
      </c>
      <c r="J76" s="72">
        <f>SUM($I$7:I76)</f>
        <v>309.16313387926886</v>
      </c>
      <c r="K76" s="64">
        <f>(M76)/((1000)*(1/(PI()*1.5^2))*(1/'Salt Topping history'!$C$8)*(1/2.20462)*(C76))</f>
        <v>29.865393699182757</v>
      </c>
      <c r="L76" s="3">
        <f t="shared" si="39"/>
        <v>4.3158899169081829E-3</v>
      </c>
      <c r="M76" s="85">
        <f t="shared" si="40"/>
        <v>11.998173969004748</v>
      </c>
      <c r="N76" s="72">
        <f>SUM($M$7:M76)</f>
        <v>471.13356345824349</v>
      </c>
      <c r="P76" s="27">
        <f>'Accumulated Feed'!C73</f>
        <v>42348</v>
      </c>
      <c r="Q76" s="17">
        <f>'Accumulated Feed'!D73</f>
        <v>7.9496477016940297</v>
      </c>
      <c r="R76" s="17">
        <f>SUM($Q$7:Q76)</f>
        <v>445.91828480813001</v>
      </c>
      <c r="S76" s="9">
        <v>20</v>
      </c>
      <c r="T76" s="3">
        <f t="shared" si="30"/>
        <v>7.5968881457229278</v>
      </c>
      <c r="U76" s="72">
        <f>SUM($T$7:T76)</f>
        <v>426.13100088675696</v>
      </c>
      <c r="V76" s="67">
        <v>0.88027922159999961</v>
      </c>
      <c r="W76" s="3">
        <f t="shared" si="51"/>
        <v>0.33436913917496214</v>
      </c>
      <c r="X76" s="72">
        <f>SUM($W$7:W76)</f>
        <v>354.86436810466279</v>
      </c>
      <c r="Y76" s="64">
        <f>(AA76)/((1000)*(1/(PI()*1.5^2))*(1/'Salt Topping history'!$D$8)*(1/2.20462)*(Q76))</f>
        <v>16.179723860943252</v>
      </c>
      <c r="Z76" s="85">
        <f t="shared" si="41"/>
        <v>6.1119278178794704E-3</v>
      </c>
      <c r="AA76" s="85">
        <f t="shared" si="42"/>
        <v>7.2731941032765697</v>
      </c>
      <c r="AB76" s="72">
        <f>SUM($AA$7:AA76)</f>
        <v>407.97408404885334</v>
      </c>
      <c r="AD76" s="27">
        <f>'Accumulated Feed'!E73</f>
        <v>42531</v>
      </c>
      <c r="AE76" s="17">
        <f>'Accumulated Feed'!F73</f>
        <v>6.719574193986757</v>
      </c>
      <c r="AF76" s="17">
        <f>SUM($AE$7:AE76)</f>
        <v>399.19200265907205</v>
      </c>
      <c r="AG76" s="81">
        <v>20</v>
      </c>
      <c r="AH76" s="85">
        <f t="shared" si="32"/>
        <v>6.4213982121151929</v>
      </c>
      <c r="AI76" s="72">
        <f>SUM($AH$7:AH76)</f>
        <v>381.47816188406216</v>
      </c>
      <c r="AJ76" s="111">
        <v>20</v>
      </c>
      <c r="AK76" s="85">
        <f t="shared" si="52"/>
        <v>6.4213982121151929</v>
      </c>
      <c r="AL76" s="72">
        <f>SUM($AK$7:AK76)</f>
        <v>321.65845458785611</v>
      </c>
      <c r="AM76" s="64">
        <f>(AO76)/((1000)*(1/(PI()*1.5^2))*(1/'Salt Topping history'!$E$8)*(1/2.20462)*(AE76))</f>
        <v>34.69753478918976</v>
      </c>
      <c r="AN76" s="86">
        <f t="shared" si="43"/>
        <v>6.2369564963653274E-3</v>
      </c>
      <c r="AO76" s="86">
        <f t="shared" si="44"/>
        <v>12.130880385430562</v>
      </c>
      <c r="AP76" s="72">
        <f>SUM($AO$7:AO76)</f>
        <v>720.66328836895707</v>
      </c>
      <c r="AR76" s="27">
        <f>'Accumulated Feed'!G73</f>
        <v>42691</v>
      </c>
      <c r="AS76" s="17">
        <f>'Accumulated Feed'!H73</f>
        <v>7.5047372784646438</v>
      </c>
      <c r="AT76" s="17">
        <f>SUM($AS$7:AS76)</f>
        <v>592.13762064254524</v>
      </c>
      <c r="AU76" s="81">
        <v>20</v>
      </c>
      <c r="AV76" s="85">
        <f t="shared" si="33"/>
        <v>7.1717202833257492</v>
      </c>
      <c r="AW76" s="72">
        <f>SUM($AV$7:AV76)</f>
        <v>565.86196517077656</v>
      </c>
      <c r="AX76" s="111">
        <v>20</v>
      </c>
      <c r="AY76" s="85">
        <f t="shared" si="53"/>
        <v>7.1717202833257492</v>
      </c>
      <c r="AZ76" s="72">
        <f>SUM($AY$7:AY76)</f>
        <v>495.35251070288018</v>
      </c>
      <c r="BA76" s="64">
        <f>(BC76)/((1000)*(1/(PI()*1.5^2))*(1/'Salt Topping history'!$F$8)*(1/2.20462)*(AS76))</f>
        <v>34.510538536876595</v>
      </c>
      <c r="BB76" s="86">
        <f t="shared" si="45"/>
        <v>4.4203862078821907E-3</v>
      </c>
      <c r="BC76" s="86">
        <f t="shared" si="46"/>
        <v>10.81668505068772</v>
      </c>
      <c r="BD76" s="72">
        <f>SUM($BC$7:BC76)</f>
        <v>853.45641179652034</v>
      </c>
      <c r="BF76" s="27">
        <f>'Accumulated Feed'!I73</f>
        <v>42924</v>
      </c>
      <c r="BG76" s="17">
        <f>'Accumulated Feed'!J73</f>
        <v>7.5094874719776561</v>
      </c>
      <c r="BH76" s="17">
        <f>SUM($BG$7:BG76)</f>
        <v>293.46552254774991</v>
      </c>
      <c r="BI76" s="81">
        <v>20</v>
      </c>
      <c r="BJ76" s="85">
        <f t="shared" si="34"/>
        <v>7.1762596906231559</v>
      </c>
      <c r="BK76" s="72">
        <f>SUM($BJ$7:BJ76)</f>
        <v>280.44321372207565</v>
      </c>
      <c r="BL76" s="111">
        <v>20</v>
      </c>
      <c r="BM76" s="85">
        <f t="shared" si="54"/>
        <v>7.1762596906231559</v>
      </c>
      <c r="BN76" s="72">
        <f>SUM($BM$7:BM76)</f>
        <v>230.46310114738046</v>
      </c>
      <c r="BO76" s="64">
        <f>(BQ76)/((1000)*(1/(PI()*1.5^2))*(1/'Salt Topping history'!$C$17)*(1/2.20462)*(BG76))</f>
        <v>29.331809796213744</v>
      </c>
      <c r="BP76" s="86">
        <f t="shared" si="47"/>
        <v>8.4576296383428156E-3</v>
      </c>
      <c r="BQ76" s="86">
        <f t="shared" si="48"/>
        <v>10.487460751545091</v>
      </c>
      <c r="BR76" s="72">
        <f>SUM($BQ$7:BQ76)</f>
        <v>409.84263721538287</v>
      </c>
      <c r="BT76" s="27">
        <f>'Accumulated Feed'!K73</f>
        <v>43075</v>
      </c>
      <c r="BU76" s="17">
        <f>'Accumulated Feed'!L73</f>
        <v>8.4338332852736784</v>
      </c>
      <c r="BV76" s="17">
        <f>SUM($BU$7:BU76)</f>
        <v>578.19116887637165</v>
      </c>
      <c r="BW76" s="81">
        <v>20</v>
      </c>
      <c r="BX76" s="85">
        <f t="shared" si="35"/>
        <v>8.0595883631731109</v>
      </c>
      <c r="BY76" s="72">
        <f>SUM($BX$7:BX76)</f>
        <v>552.534376568987</v>
      </c>
      <c r="BZ76" s="111">
        <v>20</v>
      </c>
      <c r="CA76" s="85">
        <f t="shared" si="55"/>
        <v>8.0595883631731109</v>
      </c>
      <c r="CB76" s="72">
        <f>SUM($CA$7:CA76)</f>
        <v>461.444800742003</v>
      </c>
      <c r="CC76" s="64">
        <f>(CE76)/((1000)*(1/(PI()*1.5^2))*(1/'Salt Topping history'!$D$17)*(1/2.20462)*(BU76))</f>
        <v>19.77542752018082</v>
      </c>
      <c r="CD76" s="86">
        <f t="shared" si="49"/>
        <v>5.1642406508245831E-3</v>
      </c>
      <c r="CE76" s="86">
        <f t="shared" si="50"/>
        <v>10.643499981349466</v>
      </c>
      <c r="CF76" s="72">
        <f>SUM($CE$7:CE76)</f>
        <v>729.67741796574865</v>
      </c>
    </row>
    <row r="77" spans="2:84">
      <c r="B77" s="27">
        <v>42044</v>
      </c>
      <c r="C77" s="17">
        <f>'Accumulated Feed'!B74</f>
        <v>7.9687820957422861</v>
      </c>
      <c r="D77" s="17">
        <f>SUM($C$7:C77)</f>
        <v>338.12383366892556</v>
      </c>
      <c r="E77" s="9">
        <v>20</v>
      </c>
      <c r="F77" s="3">
        <f t="shared" si="36"/>
        <v>7.6151734656233065</v>
      </c>
      <c r="G77" s="72">
        <f>SUM($F$7:F77)</f>
        <v>323.11984633463402</v>
      </c>
      <c r="H77" s="66">
        <v>3.4352639063999995</v>
      </c>
      <c r="I77" s="3">
        <f t="shared" si="38"/>
        <v>1.3080065273715373</v>
      </c>
      <c r="J77" s="72">
        <f>SUM($I$7:I77)</f>
        <v>310.47114040664042</v>
      </c>
      <c r="K77" s="64">
        <f>(M77)/((1000)*(1/(PI()*1.5^2))*(1/'Salt Topping history'!$C$8)*(1/2.20462)*(C77))</f>
        <v>29.865393699182757</v>
      </c>
      <c r="L77" s="3">
        <f t="shared" si="39"/>
        <v>4.090470389180036E-3</v>
      </c>
      <c r="M77" s="85">
        <f t="shared" si="40"/>
        <v>11.3715076819205</v>
      </c>
      <c r="N77" s="72">
        <f>SUM($M$7:M77)</f>
        <v>482.50507114016398</v>
      </c>
      <c r="P77" s="27">
        <f>'Accumulated Feed'!C74</f>
        <v>42349</v>
      </c>
      <c r="Q77" s="17">
        <f>'Accumulated Feed'!D74</f>
        <v>3.3844428608098447</v>
      </c>
      <c r="R77" s="17">
        <f>SUM($Q$7:Q77)</f>
        <v>449.30272766893984</v>
      </c>
      <c r="S77" s="9">
        <v>20</v>
      </c>
      <c r="T77" s="3">
        <f t="shared" si="30"/>
        <v>3.2342607891521995</v>
      </c>
      <c r="U77" s="72">
        <f>SUM($T$7:T77)</f>
        <v>429.36526167590915</v>
      </c>
      <c r="V77" s="65">
        <f t="shared" si="31"/>
        <v>20</v>
      </c>
      <c r="W77" s="3">
        <f t="shared" si="51"/>
        <v>3.2342607891521995</v>
      </c>
      <c r="X77" s="72">
        <f>SUM($W$7:W77)</f>
        <v>358.09862889381498</v>
      </c>
      <c r="Y77" s="64">
        <f>(AA77)/((1000)*(1/(PI()*1.5^2))*(1/'Salt Topping history'!$D$8)*(1/2.20462)*(Q77))</f>
        <v>16.179723860943252</v>
      </c>
      <c r="Z77" s="85">
        <f t="shared" si="41"/>
        <v>2.6020612793444036E-3</v>
      </c>
      <c r="AA77" s="85">
        <f t="shared" si="42"/>
        <v>3.0964529224198403</v>
      </c>
      <c r="AB77" s="72">
        <f>SUM($AA$7:AA77)</f>
        <v>411.07053697127316</v>
      </c>
      <c r="AD77" s="27">
        <f>'Accumulated Feed'!E74</f>
        <v>42532</v>
      </c>
      <c r="AE77" s="17">
        <f>'Accumulated Feed'!F74</f>
        <v>7.1220314964719584</v>
      </c>
      <c r="AF77" s="17">
        <f>SUM($AE$7:AE77)</f>
        <v>406.31403415554399</v>
      </c>
      <c r="AG77" s="81">
        <v>20</v>
      </c>
      <c r="AH77" s="85">
        <f t="shared" si="32"/>
        <v>6.8059967786350564</v>
      </c>
      <c r="AI77" s="72">
        <f>SUM($AH$7:AH77)</f>
        <v>388.28415866269722</v>
      </c>
      <c r="AJ77" s="112">
        <v>20</v>
      </c>
      <c r="AK77" s="85">
        <f t="shared" si="52"/>
        <v>6.8059967786350564</v>
      </c>
      <c r="AL77" s="72">
        <f>SUM($AK$7:AK77)</f>
        <v>328.46445136649118</v>
      </c>
      <c r="AM77" s="64">
        <f>(AO77)/((1000)*(1/(PI()*1.5^2))*(1/'Salt Topping history'!$E$8)*(1/2.20462)*(AE77))</f>
        <v>34.69753478918976</v>
      </c>
      <c r="AN77" s="86">
        <f t="shared" si="43"/>
        <v>6.6105082445536275E-3</v>
      </c>
      <c r="AO77" s="86">
        <f t="shared" si="44"/>
        <v>12.857438535656806</v>
      </c>
      <c r="AP77" s="72">
        <f>SUM($AO$7:AO77)</f>
        <v>733.52072690461387</v>
      </c>
      <c r="AR77" s="27">
        <f>'Accumulated Feed'!G74</f>
        <v>42692</v>
      </c>
      <c r="AS77" s="17">
        <f>'Accumulated Feed'!H74</f>
        <v>7.3665275448517642</v>
      </c>
      <c r="AT77" s="17">
        <f>SUM($AS$7:AS77)</f>
        <v>599.50414818739705</v>
      </c>
      <c r="AU77" s="81">
        <v>20</v>
      </c>
      <c r="AV77" s="85">
        <f t="shared" si="33"/>
        <v>7.0396435012711862</v>
      </c>
      <c r="AW77" s="72">
        <f>SUM($AV$7:AV77)</f>
        <v>572.9016086720477</v>
      </c>
      <c r="AX77" s="112">
        <v>20</v>
      </c>
      <c r="AY77" s="85">
        <f t="shared" si="53"/>
        <v>7.0396435012711862</v>
      </c>
      <c r="AZ77" s="72">
        <f>SUM($AY$7:AY77)</f>
        <v>502.39215420415138</v>
      </c>
      <c r="BA77" s="64">
        <f>(BC77)/((1000)*(1/(PI()*1.5^2))*(1/'Salt Topping history'!$F$8)*(1/2.20462)*(AS77))</f>
        <v>34.510538536876602</v>
      </c>
      <c r="BB77" s="86">
        <f t="shared" si="45"/>
        <v>4.3389789077211876E-3</v>
      </c>
      <c r="BC77" s="86">
        <f t="shared" si="46"/>
        <v>10.617481387193745</v>
      </c>
      <c r="BD77" s="72">
        <f>SUM($BC$7:BC77)</f>
        <v>864.07389318371406</v>
      </c>
      <c r="BF77" s="27">
        <f>'Accumulated Feed'!I74</f>
        <v>42925</v>
      </c>
      <c r="BG77" s="17">
        <f>'Accumulated Feed'!J74</f>
        <v>7.357168851649309</v>
      </c>
      <c r="BH77" s="17">
        <f>SUM($BG$7:BG77)</f>
        <v>300.82269139939922</v>
      </c>
      <c r="BI77" s="81">
        <v>20</v>
      </c>
      <c r="BJ77" s="85">
        <f t="shared" si="34"/>
        <v>7.030700092944544</v>
      </c>
      <c r="BK77" s="72">
        <f>SUM($BJ$7:BJ77)</f>
        <v>287.47391381502018</v>
      </c>
      <c r="BL77" s="112">
        <v>20</v>
      </c>
      <c r="BM77" s="85">
        <f t="shared" si="54"/>
        <v>7.030700092944544</v>
      </c>
      <c r="BN77" s="72">
        <f>SUM($BM$7:BM77)</f>
        <v>237.49380124032501</v>
      </c>
      <c r="BO77" s="64">
        <f>(BQ77)/((1000)*(1/(PI()*1.5^2))*(1/'Salt Topping history'!$C$17)*(1/2.20462)*(BG77))</f>
        <v>29.331809796213747</v>
      </c>
      <c r="BP77" s="86">
        <f t="shared" si="47"/>
        <v>8.2860793850708381E-3</v>
      </c>
      <c r="BQ77" s="86">
        <f t="shared" si="48"/>
        <v>10.274738437487839</v>
      </c>
      <c r="BR77" s="72">
        <f>SUM($BQ$7:BQ77)</f>
        <v>420.11737565287069</v>
      </c>
      <c r="BT77" s="27">
        <f>'Accumulated Feed'!K74</f>
        <v>43076</v>
      </c>
      <c r="BU77" s="17">
        <f>'Accumulated Feed'!L74</f>
        <v>8.6499900628971265</v>
      </c>
      <c r="BV77" s="17">
        <f>SUM($BU$7:BU77)</f>
        <v>586.84115893926878</v>
      </c>
      <c r="BW77" s="81">
        <v>20</v>
      </c>
      <c r="BX77" s="85">
        <f t="shared" si="35"/>
        <v>8.2661533485869043</v>
      </c>
      <c r="BY77" s="72">
        <f>SUM($BX$7:BX77)</f>
        <v>560.80052991757395</v>
      </c>
      <c r="BZ77" s="112">
        <v>20</v>
      </c>
      <c r="CA77" s="85">
        <f t="shared" si="55"/>
        <v>8.2661533485869043</v>
      </c>
      <c r="CB77" s="72">
        <f>SUM($CA$7:CA77)</f>
        <v>469.71095409058989</v>
      </c>
      <c r="CC77" s="64">
        <f>(CE77)/((1000)*(1/(PI()*1.5^2))*(1/'Salt Topping history'!$D$17)*(1/2.20462)*(BU77))</f>
        <v>19.77542752018082</v>
      </c>
      <c r="CD77" s="86">
        <f t="shared" si="49"/>
        <v>5.2965986878163044E-3</v>
      </c>
      <c r="CE77" s="86">
        <f t="shared" si="50"/>
        <v>10.916289895589403</v>
      </c>
      <c r="CF77" s="72">
        <f>SUM($CE$7:CE77)</f>
        <v>740.59370786133809</v>
      </c>
    </row>
    <row r="78" spans="2:84">
      <c r="B78" s="27">
        <v>42045</v>
      </c>
      <c r="C78" s="17">
        <f>'Accumulated Feed'!B75</f>
        <v>8.004215544883662</v>
      </c>
      <c r="D78" s="17">
        <f>SUM($C$7:C78)</f>
        <v>346.12804921380922</v>
      </c>
      <c r="E78" s="9">
        <v>20</v>
      </c>
      <c r="F78" s="3">
        <f t="shared" si="36"/>
        <v>7.6490345824734076</v>
      </c>
      <c r="G78" s="72">
        <f>SUM($F$7:F78)</f>
        <v>330.76888091710742</v>
      </c>
      <c r="H78" s="65">
        <f>E78</f>
        <v>20</v>
      </c>
      <c r="I78" s="3">
        <f t="shared" si="38"/>
        <v>7.6490345824734076</v>
      </c>
      <c r="J78" s="72">
        <f>SUM($I$7:I78)</f>
        <v>318.12017498911382</v>
      </c>
      <c r="K78" s="64">
        <f>(M78)/((1000)*(1/(PI()*1.5^2))*(1/'Salt Topping history'!$C$8)*(1/2.20462)*(C78))</f>
        <v>29.865393699182764</v>
      </c>
      <c r="L78" s="3">
        <f t="shared" si="39"/>
        <v>4.1086587989969843E-3</v>
      </c>
      <c r="M78" s="85">
        <f t="shared" si="40"/>
        <v>11.422071461211617</v>
      </c>
      <c r="N78" s="72">
        <f>SUM($M$7:M78)</f>
        <v>493.92714260137558</v>
      </c>
      <c r="P78" s="27">
        <f>'Accumulated Feed'!C75</f>
        <v>42350</v>
      </c>
      <c r="Q78" s="17">
        <f>'Accumulated Feed'!D75</f>
        <v>4.3913492891826049</v>
      </c>
      <c r="R78" s="17">
        <f>SUM($Q$7:Q78)</f>
        <v>453.69407695812242</v>
      </c>
      <c r="S78" s="9">
        <v>20</v>
      </c>
      <c r="T78" s="3">
        <f t="shared" si="30"/>
        <v>4.1964865124288666</v>
      </c>
      <c r="U78" s="72">
        <f>SUM($T$7:T78)</f>
        <v>433.56174818833802</v>
      </c>
      <c r="V78" s="65">
        <f t="shared" si="31"/>
        <v>20</v>
      </c>
      <c r="W78" s="3">
        <f t="shared" si="51"/>
        <v>4.1964865124288666</v>
      </c>
      <c r="X78" s="72">
        <f>SUM($W$7:W78)</f>
        <v>362.29511540624384</v>
      </c>
      <c r="Y78" s="64">
        <f>(AA78)/((1000)*(1/(PI()*1.5^2))*(1/'Salt Topping history'!$D$8)*(1/2.20462)*(Q78))</f>
        <v>16.179723860943255</v>
      </c>
      <c r="Z78" s="85">
        <f t="shared" si="41"/>
        <v>3.3762011708847193E-3</v>
      </c>
      <c r="AA78" s="85">
        <f t="shared" si="42"/>
        <v>4.0176793933528163</v>
      </c>
      <c r="AB78" s="72">
        <f>SUM($AA$7:AA78)</f>
        <v>415.08821636462596</v>
      </c>
      <c r="AD78" s="27">
        <f>'Accumulated Feed'!E75</f>
        <v>42533</v>
      </c>
      <c r="AE78" s="17">
        <f>'Accumulated Feed'!F75</f>
        <v>7.1479820678221593</v>
      </c>
      <c r="AF78" s="17">
        <f>SUM($AE$7:AE78)</f>
        <v>413.46201622336616</v>
      </c>
      <c r="AG78" s="81">
        <v>20</v>
      </c>
      <c r="AH78" s="85">
        <f t="shared" si="32"/>
        <v>6.8307958131662412</v>
      </c>
      <c r="AI78" s="72">
        <f>SUM($AH$7:AH78)</f>
        <v>395.11495447586344</v>
      </c>
      <c r="AJ78" s="111">
        <v>20</v>
      </c>
      <c r="AK78" s="85">
        <f t="shared" si="52"/>
        <v>6.8307958131662412</v>
      </c>
      <c r="AL78" s="72">
        <f>SUM($AK$7:AK78)</f>
        <v>335.29524717965739</v>
      </c>
      <c r="AM78" s="64">
        <f>(AO78)/((1000)*(1/(PI()*1.5^2))*(1/'Salt Topping history'!$E$8)*(1/2.20462)*(AE78))</f>
        <v>34.697534789189753</v>
      </c>
      <c r="AN78" s="86">
        <f t="shared" si="43"/>
        <v>6.6345949768218514E-3</v>
      </c>
      <c r="AO78" s="86">
        <f t="shared" si="44"/>
        <v>12.9042872299185</v>
      </c>
      <c r="AP78" s="72">
        <f>SUM($AO$7:AO78)</f>
        <v>746.42501413453238</v>
      </c>
      <c r="AR78" s="27">
        <f>'Accumulated Feed'!G75</f>
        <v>42693</v>
      </c>
      <c r="AS78" s="17">
        <f>'Accumulated Feed'!H75</f>
        <v>7.2304403006255251</v>
      </c>
      <c r="AT78" s="17">
        <f>SUM($AS$7:AS78)</f>
        <v>606.73458848802261</v>
      </c>
      <c r="AU78" s="81">
        <v>20</v>
      </c>
      <c r="AV78" s="85">
        <f t="shared" si="33"/>
        <v>6.9095950247549105</v>
      </c>
      <c r="AW78" s="72">
        <f>SUM($AV$7:AV78)</f>
        <v>579.81120369680264</v>
      </c>
      <c r="AX78" s="111">
        <v>20</v>
      </c>
      <c r="AY78" s="85">
        <f t="shared" si="53"/>
        <v>6.9095950247549105</v>
      </c>
      <c r="AZ78" s="72">
        <f>SUM($AY$7:AY78)</f>
        <v>509.30174922890632</v>
      </c>
      <c r="BA78" s="64">
        <f>(BC78)/((1000)*(1/(PI()*1.5^2))*(1/'Salt Topping history'!$F$8)*(1/2.20462)*(AS78))</f>
        <v>34.510538536876602</v>
      </c>
      <c r="BB78" s="86">
        <f t="shared" si="45"/>
        <v>4.2588217809457337E-3</v>
      </c>
      <c r="BC78" s="86">
        <f t="shared" si="46"/>
        <v>10.421336897974211</v>
      </c>
      <c r="BD78" s="72">
        <f>SUM($BC$7:BC78)</f>
        <v>874.49523008168831</v>
      </c>
      <c r="BF78" s="27">
        <f>'Accumulated Feed'!I75</f>
        <v>42926</v>
      </c>
      <c r="BG78" s="17">
        <f>'Accumulated Feed'!J75</f>
        <v>7.2879096478732039</v>
      </c>
      <c r="BH78" s="17">
        <f>SUM($BG$7:BG78)</f>
        <v>308.11060104727244</v>
      </c>
      <c r="BI78" s="81">
        <v>20</v>
      </c>
      <c r="BJ78" s="85">
        <f t="shared" si="34"/>
        <v>6.9645142135329596</v>
      </c>
      <c r="BK78" s="72">
        <f>SUM($BJ$7:BJ78)</f>
        <v>294.43842802855312</v>
      </c>
      <c r="BL78" s="111">
        <v>20</v>
      </c>
      <c r="BM78" s="85">
        <f t="shared" si="54"/>
        <v>6.9645142135329596</v>
      </c>
      <c r="BN78" s="72">
        <f>SUM($BM$7:BM78)</f>
        <v>244.45831545385798</v>
      </c>
      <c r="BO78" s="64">
        <f>(BQ78)/((1000)*(1/(PI()*1.5^2))*(1/'Salt Topping history'!$C$17)*(1/2.20462)*(BG78))</f>
        <v>29.331809796213747</v>
      </c>
      <c r="BP78" s="86">
        <f t="shared" si="47"/>
        <v>8.2080755669979456E-3</v>
      </c>
      <c r="BQ78" s="86">
        <f t="shared" si="48"/>
        <v>10.178013703077452</v>
      </c>
      <c r="BR78" s="72">
        <f>SUM($BQ$7:BQ78)</f>
        <v>430.29538935594815</v>
      </c>
      <c r="BT78" s="27">
        <f>'Accumulated Feed'!K75</f>
        <v>43077</v>
      </c>
      <c r="BU78" s="17">
        <f>'Accumulated Feed'!L75</f>
        <v>8.3765379594005083</v>
      </c>
      <c r="BV78" s="17">
        <f>SUM($BU$7:BU78)</f>
        <v>595.21769689866926</v>
      </c>
      <c r="BW78" s="81">
        <v>20</v>
      </c>
      <c r="BX78" s="85">
        <f t="shared" si="35"/>
        <v>8.0048354737037481</v>
      </c>
      <c r="BY78" s="72">
        <f>SUM($BX$7:BX78)</f>
        <v>568.80536539127775</v>
      </c>
      <c r="BZ78" s="111">
        <v>20</v>
      </c>
      <c r="CA78" s="85">
        <f t="shared" si="55"/>
        <v>8.0048354737037481</v>
      </c>
      <c r="CB78" s="72">
        <f>SUM($CA$7:CA78)</f>
        <v>477.71578956429363</v>
      </c>
      <c r="CC78" s="64">
        <f>(CE78)/((1000)*(1/(PI()*1.5^2))*(1/'Salt Topping history'!$D$17)*(1/2.20462)*(BU78))</f>
        <v>19.775427520180823</v>
      </c>
      <c r="CD78" s="86">
        <f t="shared" si="49"/>
        <v>5.1291573333142508E-3</v>
      </c>
      <c r="CE78" s="86">
        <f t="shared" si="50"/>
        <v>10.571193263960671</v>
      </c>
      <c r="CF78" s="72">
        <f>SUM($CE$7:CE78)</f>
        <v>751.1649011252988</v>
      </c>
    </row>
    <row r="79" spans="2:84">
      <c r="B79" s="27">
        <v>42046</v>
      </c>
      <c r="C79" s="17">
        <f>'Accumulated Feed'!B76</f>
        <v>8.0475290737202414</v>
      </c>
      <c r="D79" s="17">
        <f>SUM($C$7:C79)</f>
        <v>354.17557828752945</v>
      </c>
      <c r="E79" s="9">
        <v>20</v>
      </c>
      <c r="F79" s="3">
        <f t="shared" si="36"/>
        <v>7.6904261064899888</v>
      </c>
      <c r="G79" s="72">
        <f>SUM($F$7:F79)</f>
        <v>338.45930702359743</v>
      </c>
      <c r="H79" s="67">
        <v>2.4468099300000001</v>
      </c>
      <c r="I79" s="3">
        <f t="shared" si="38"/>
        <v>0.94085054816454738</v>
      </c>
      <c r="J79" s="72">
        <f>SUM($I$7:I79)</f>
        <v>319.06102553727834</v>
      </c>
      <c r="K79" s="64">
        <f>(M79)/((1000)*(1/(PI()*1.5^2))*(1/'Salt Topping history'!$C$8)*(1/2.20462)*(C79))</f>
        <v>29.865393699182757</v>
      </c>
      <c r="L79" s="3">
        <f t="shared" si="39"/>
        <v>4.130892147208574E-3</v>
      </c>
      <c r="M79" s="85">
        <f t="shared" si="40"/>
        <v>11.483880169239836</v>
      </c>
      <c r="N79" s="72">
        <f>SUM($M$7:M79)</f>
        <v>505.41102277061543</v>
      </c>
      <c r="P79" s="27">
        <f>'Accumulated Feed'!C76</f>
        <v>42351</v>
      </c>
      <c r="Q79" s="17">
        <f>'Accumulated Feed'!D76</f>
        <v>5.8915248419561044</v>
      </c>
      <c r="R79" s="17">
        <f>SUM($Q$7:Q79)</f>
        <v>459.58560180007851</v>
      </c>
      <c r="S79" s="9">
        <v>20</v>
      </c>
      <c r="T79" s="3">
        <f t="shared" si="30"/>
        <v>5.6300929187781401</v>
      </c>
      <c r="U79" s="72">
        <f>SUM($T$7:T79)</f>
        <v>439.19184110711615</v>
      </c>
      <c r="V79" s="65">
        <f t="shared" si="31"/>
        <v>20</v>
      </c>
      <c r="W79" s="3">
        <f t="shared" si="51"/>
        <v>5.6300929187781401</v>
      </c>
      <c r="X79" s="72">
        <f>SUM($W$7:W79)</f>
        <v>367.92520832502197</v>
      </c>
      <c r="Y79" s="64">
        <f>(AA79)/((1000)*(1/(PI()*1.5^2))*(1/'Salt Topping history'!$D$8)*(1/2.20462)*(Q79))</f>
        <v>16.179723860943252</v>
      </c>
      <c r="Z79" s="85">
        <f t="shared" si="41"/>
        <v>4.5295811742206158E-3</v>
      </c>
      <c r="AA79" s="85">
        <f t="shared" si="42"/>
        <v>5.390201597322533</v>
      </c>
      <c r="AB79" s="72">
        <f>SUM($AA$7:AA79)</f>
        <v>420.47841796194848</v>
      </c>
      <c r="AD79" s="27">
        <f>'Accumulated Feed'!E76</f>
        <v>42534</v>
      </c>
      <c r="AE79" s="17">
        <f>'Accumulated Feed'!F76</f>
        <v>7.1205847394861443</v>
      </c>
      <c r="AF79" s="17">
        <f>SUM($AE$7:AE79)</f>
        <v>420.58260096285233</v>
      </c>
      <c r="AG79" s="81">
        <v>20</v>
      </c>
      <c r="AH79" s="85">
        <f t="shared" si="32"/>
        <v>6.8046142203874842</v>
      </c>
      <c r="AI79" s="72">
        <f>SUM($AH$7:AH79)</f>
        <v>401.91956869625091</v>
      </c>
      <c r="AJ79" s="111">
        <v>20</v>
      </c>
      <c r="AK79" s="85">
        <f t="shared" si="52"/>
        <v>6.8046142203874842</v>
      </c>
      <c r="AL79" s="72">
        <f>SUM($AK$7:AK79)</f>
        <v>342.09986140004486</v>
      </c>
      <c r="AM79" s="64">
        <f>(AO79)/((1000)*(1/(PI()*1.5^2))*(1/'Salt Topping history'!$E$8)*(1/2.20462)*(AE79))</f>
        <v>34.69753478918976</v>
      </c>
      <c r="AN79" s="86">
        <f t="shared" si="43"/>
        <v>6.6091653975039726E-3</v>
      </c>
      <c r="AO79" s="86">
        <f t="shared" si="44"/>
        <v>12.854826698145226</v>
      </c>
      <c r="AP79" s="72">
        <f>SUM($AO$7:AO79)</f>
        <v>759.27984083267756</v>
      </c>
      <c r="AR79" s="27">
        <f>'Accumulated Feed'!G76</f>
        <v>42694</v>
      </c>
      <c r="AS79" s="17">
        <f>'Accumulated Feed'!H76</f>
        <v>7.3078169756734388</v>
      </c>
      <c r="AT79" s="17">
        <f>SUM($AS$7:AS79)</f>
        <v>614.04240546369601</v>
      </c>
      <c r="AU79" s="81">
        <v>20</v>
      </c>
      <c r="AV79" s="85">
        <f t="shared" si="33"/>
        <v>6.9835381688393552</v>
      </c>
      <c r="AW79" s="72">
        <f>SUM($AV$7:AV79)</f>
        <v>586.79474186564198</v>
      </c>
      <c r="AX79" s="111">
        <v>20</v>
      </c>
      <c r="AY79" s="85">
        <f t="shared" si="53"/>
        <v>6.9835381688393552</v>
      </c>
      <c r="AZ79" s="72">
        <f>SUM($AY$7:AY79)</f>
        <v>516.28528739774572</v>
      </c>
      <c r="BA79" s="64">
        <f>(BC79)/((1000)*(1/(PI()*1.5^2))*(1/'Salt Topping history'!$F$8)*(1/2.20462)*(AS79))</f>
        <v>34.510538536876595</v>
      </c>
      <c r="BB79" s="86">
        <f t="shared" si="45"/>
        <v>4.3043976318386185E-3</v>
      </c>
      <c r="BC79" s="86">
        <f t="shared" si="46"/>
        <v>10.532861005109099</v>
      </c>
      <c r="BD79" s="72">
        <f>SUM($BC$7:BC79)</f>
        <v>885.02809108679742</v>
      </c>
      <c r="BF79" s="27">
        <f>'Accumulated Feed'!I76</f>
        <v>42927</v>
      </c>
      <c r="BG79" s="17">
        <f>'Accumulated Feed'!J76</f>
        <v>7.4086208948707872</v>
      </c>
      <c r="BH79" s="17">
        <f>SUM($BG$7:BG79)</f>
        <v>315.51922194214325</v>
      </c>
      <c r="BI79" s="81">
        <v>20</v>
      </c>
      <c r="BJ79" s="85">
        <f t="shared" si="34"/>
        <v>7.0798689909749797</v>
      </c>
      <c r="BK79" s="72">
        <f>SUM($BJ$7:BJ79)</f>
        <v>301.51829701952812</v>
      </c>
      <c r="BL79" s="111">
        <v>6.3067600505346686</v>
      </c>
      <c r="BM79" s="85">
        <f t="shared" si="54"/>
        <v>2.2325517457650093</v>
      </c>
      <c r="BN79" s="72">
        <f>SUM($BM$7:BM79)</f>
        <v>246.690867199623</v>
      </c>
      <c r="BO79" s="64">
        <f>(BQ79)/((1000)*(1/(PI()*1.5^2))*(1/'Salt Topping history'!$C$17)*(1/2.20462)*(BG79))</f>
        <v>29.331809796213747</v>
      </c>
      <c r="BP79" s="86">
        <f t="shared" si="47"/>
        <v>8.3440277240656256E-3</v>
      </c>
      <c r="BQ79" s="86">
        <f t="shared" si="48"/>
        <v>10.346594377841376</v>
      </c>
      <c r="BR79" s="72">
        <f>SUM($BQ$7:BQ79)</f>
        <v>440.64198373378952</v>
      </c>
      <c r="BT79" s="27">
        <f>'Accumulated Feed'!K76</f>
        <v>43078</v>
      </c>
      <c r="BU79" s="17">
        <f>'Accumulated Feed'!L76</f>
        <v>5.8234533641112636</v>
      </c>
      <c r="BV79" s="17">
        <f>SUM($BU$7:BU79)</f>
        <v>601.04115026278055</v>
      </c>
      <c r="BW79" s="81">
        <v>20</v>
      </c>
      <c r="BX79" s="85">
        <f t="shared" si="35"/>
        <v>5.5650420608651388</v>
      </c>
      <c r="BY79" s="72">
        <f>SUM($BX$7:BX79)</f>
        <v>574.3704074521429</v>
      </c>
      <c r="BZ79" s="111">
        <v>20</v>
      </c>
      <c r="CA79" s="85">
        <f t="shared" si="55"/>
        <v>5.5650420608651388</v>
      </c>
      <c r="CB79" s="72">
        <f>SUM($CA$7:CA79)</f>
        <v>483.28083162515878</v>
      </c>
      <c r="CC79" s="64">
        <f>(CE79)/((1000)*(1/(PI()*1.5^2))*(1/'Salt Topping history'!$D$17)*(1/2.20462)*(BU79))</f>
        <v>19.77542752018082</v>
      </c>
      <c r="CD79" s="86">
        <f t="shared" si="49"/>
        <v>3.5658417203522736E-3</v>
      </c>
      <c r="CE79" s="86">
        <f t="shared" si="50"/>
        <v>7.3491997856460358</v>
      </c>
      <c r="CF79" s="72">
        <f>SUM($CE$7:CE79)</f>
        <v>758.51410091094488</v>
      </c>
    </row>
    <row r="80" spans="2:84">
      <c r="B80" s="27">
        <v>42047</v>
      </c>
      <c r="C80" s="17">
        <f>'Accumulated Feed'!B77</f>
        <v>8.2307998277144225</v>
      </c>
      <c r="D80" s="17">
        <f>SUM($C$7:C80)</f>
        <v>362.40637811524385</v>
      </c>
      <c r="E80" s="9">
        <v>20</v>
      </c>
      <c r="F80" s="3">
        <f t="shared" si="36"/>
        <v>7.8655643605008425</v>
      </c>
      <c r="G80" s="72">
        <f>SUM($F$7:F80)</f>
        <v>346.32487138409829</v>
      </c>
      <c r="H80" s="65">
        <f>E80</f>
        <v>20</v>
      </c>
      <c r="I80" s="3">
        <f t="shared" si="38"/>
        <v>7.8655643605008425</v>
      </c>
      <c r="J80" s="72">
        <f>SUM($I$7:I80)</f>
        <v>326.92658989777919</v>
      </c>
      <c r="K80" s="64">
        <f>(M80)/((1000)*(1/(PI()*1.5^2))*(1/'Salt Topping history'!$C$8)*(1/2.20462)*(C80))</f>
        <v>29.865393699182757</v>
      </c>
      <c r="L80" s="3">
        <f t="shared" si="39"/>
        <v>4.2249671995075247E-3</v>
      </c>
      <c r="M80" s="85">
        <f t="shared" si="40"/>
        <v>11.745408814630919</v>
      </c>
      <c r="N80" s="72">
        <f>SUM($M$7:M80)</f>
        <v>517.15643158524631</v>
      </c>
      <c r="P80" s="27">
        <f>'Accumulated Feed'!C77</f>
        <v>42352</v>
      </c>
      <c r="Q80" s="17">
        <f>'Accumulated Feed'!D77</f>
        <v>6.0393621167109464</v>
      </c>
      <c r="R80" s="17">
        <f>SUM($Q$7:Q80)</f>
        <v>465.62496391678945</v>
      </c>
      <c r="S80" s="9">
        <v>20</v>
      </c>
      <c r="T80" s="3">
        <f t="shared" si="30"/>
        <v>5.7713700271765056</v>
      </c>
      <c r="U80" s="72">
        <f>SUM($T$7:T80)</f>
        <v>444.96321113429264</v>
      </c>
      <c r="V80" s="65">
        <f t="shared" si="31"/>
        <v>20</v>
      </c>
      <c r="W80" s="3">
        <f t="shared" si="51"/>
        <v>5.7713700271765056</v>
      </c>
      <c r="X80" s="72">
        <f>SUM($W$7:W80)</f>
        <v>373.69657835219846</v>
      </c>
      <c r="Y80" s="64">
        <f>(AA80)/((1000)*(1/(PI()*1.5^2))*(1/'Salt Topping history'!$D$8)*(1/2.20462)*(Q80))</f>
        <v>16.179723860943252</v>
      </c>
      <c r="Z80" s="85">
        <f t="shared" si="41"/>
        <v>4.6432429094319843E-3</v>
      </c>
      <c r="AA80" s="85">
        <f t="shared" si="42"/>
        <v>5.5254590622240611</v>
      </c>
      <c r="AB80" s="72">
        <f>SUM($AA$7:AA80)</f>
        <v>426.00387702417254</v>
      </c>
      <c r="AD80" s="27">
        <f>'Accumulated Feed'!E77</f>
        <v>42535</v>
      </c>
      <c r="AE80" s="17">
        <f>'Accumulated Feed'!F77</f>
        <v>6.8294735831706079</v>
      </c>
      <c r="AF80" s="17">
        <f>SUM($AE$7:AE80)</f>
        <v>427.41207454602295</v>
      </c>
      <c r="AG80" s="81">
        <v>20</v>
      </c>
      <c r="AH80" s="85">
        <f t="shared" si="32"/>
        <v>6.5264208996910291</v>
      </c>
      <c r="AI80" s="72">
        <f>SUM($AH$7:AH80)</f>
        <v>408.44598959594191</v>
      </c>
      <c r="AJ80" s="111">
        <v>19.099426109331667</v>
      </c>
      <c r="AK80" s="85">
        <f t="shared" si="52"/>
        <v>6.2325446866023357</v>
      </c>
      <c r="AL80" s="72">
        <f>SUM($AK$7:AK80)</f>
        <v>348.33240608664721</v>
      </c>
      <c r="AM80" s="64">
        <f>(AO80)/((1000)*(1/(PI()*1.5^2))*(1/'Salt Topping history'!$E$8)*(1/2.20462)*(AE80))</f>
        <v>34.69753478918976</v>
      </c>
      <c r="AN80" s="86">
        <f t="shared" si="43"/>
        <v>6.3389626190047928E-3</v>
      </c>
      <c r="AO80" s="86">
        <f t="shared" si="44"/>
        <v>12.329282293964322</v>
      </c>
      <c r="AP80" s="72">
        <f>SUM($AO$7:AO80)</f>
        <v>771.60912312664186</v>
      </c>
      <c r="AR80" s="27">
        <f>'Accumulated Feed'!G77</f>
        <v>42695</v>
      </c>
      <c r="AS80" s="17">
        <f>'Accumulated Feed'!H77</f>
        <v>7.3368058960095164</v>
      </c>
      <c r="AT80" s="17">
        <f>SUM($AS$7:AS80)</f>
        <v>621.37921135970555</v>
      </c>
      <c r="AU80" s="81">
        <v>20</v>
      </c>
      <c r="AV80" s="85">
        <f t="shared" si="33"/>
        <v>7.0112407279366016</v>
      </c>
      <c r="AW80" s="72">
        <f>SUM($AV$7:AV80)</f>
        <v>593.80598259357862</v>
      </c>
      <c r="AX80" s="111">
        <v>20</v>
      </c>
      <c r="AY80" s="85">
        <f t="shared" si="53"/>
        <v>7.0112407279366016</v>
      </c>
      <c r="AZ80" s="72">
        <f>SUM($AY$7:AY80)</f>
        <v>523.29652812568236</v>
      </c>
      <c r="BA80" s="64">
        <f>(BC80)/((1000)*(1/(PI()*1.5^2))*(1/'Salt Topping history'!$F$8)*(1/2.20462)*(AS80))</f>
        <v>34.510538536876602</v>
      </c>
      <c r="BB80" s="86">
        <f t="shared" si="45"/>
        <v>4.3214724765507318E-3</v>
      </c>
      <c r="BC80" s="86">
        <f t="shared" si="46"/>
        <v>10.574643150119641</v>
      </c>
      <c r="BD80" s="72">
        <f>SUM($BC$7:BC80)</f>
        <v>895.60273423691706</v>
      </c>
      <c r="BF80" s="27">
        <f>'Accumulated Feed'!I77</f>
        <v>42928</v>
      </c>
      <c r="BG80" s="17">
        <f>'Accumulated Feed'!J77</f>
        <v>7.3500565004662342</v>
      </c>
      <c r="BH80" s="17">
        <f>SUM($BG$7:BG80)</f>
        <v>322.86927844260947</v>
      </c>
      <c r="BI80" s="81">
        <v>20</v>
      </c>
      <c r="BJ80" s="85">
        <f t="shared" si="34"/>
        <v>7.0239033469227801</v>
      </c>
      <c r="BK80" s="72">
        <f>SUM($BJ$7:BJ80)</f>
        <v>308.54220036645091</v>
      </c>
      <c r="BL80" s="111">
        <v>20</v>
      </c>
      <c r="BM80" s="85">
        <f t="shared" si="54"/>
        <v>7.0239033469227801</v>
      </c>
      <c r="BN80" s="72">
        <f>SUM($BM$7:BM80)</f>
        <v>253.71477054654579</v>
      </c>
      <c r="BO80" s="64">
        <f>(BQ80)/((1000)*(1/(PI()*1.5^2))*(1/'Salt Topping history'!$C$17)*(1/2.20462)*(BG80))</f>
        <v>29.331809796213754</v>
      </c>
      <c r="BP80" s="86">
        <f t="shared" si="47"/>
        <v>8.278069033846638E-3</v>
      </c>
      <c r="BQ80" s="86">
        <f t="shared" si="48"/>
        <v>10.264805601969831</v>
      </c>
      <c r="BR80" s="72">
        <f>SUM($BQ$7:BQ80)</f>
        <v>450.90678933575936</v>
      </c>
      <c r="BT80" s="27">
        <f>'Accumulated Feed'!K77</f>
        <v>43079</v>
      </c>
      <c r="BU80" s="17">
        <f>'Accumulated Feed'!L77</f>
        <v>6.4494439872473475</v>
      </c>
      <c r="BV80" s="17">
        <f>SUM($BU$7:BU80)</f>
        <v>607.49059425002793</v>
      </c>
      <c r="BW80" s="81">
        <v>20</v>
      </c>
      <c r="BX80" s="85">
        <f t="shared" si="35"/>
        <v>6.1632548273532493</v>
      </c>
      <c r="BY80" s="72">
        <f>SUM($BX$7:BX80)</f>
        <v>580.53366227949618</v>
      </c>
      <c r="BZ80" s="111">
        <v>20</v>
      </c>
      <c r="CA80" s="85">
        <f t="shared" si="55"/>
        <v>6.1632548273532493</v>
      </c>
      <c r="CB80" s="72">
        <f>SUM($CA$7:CA80)</f>
        <v>489.44408645251201</v>
      </c>
      <c r="CC80" s="64">
        <f>(CE80)/((1000)*(1/(PI()*1.5^2))*(1/'Salt Topping history'!$D$17)*(1/2.20462)*(BU80))</f>
        <v>19.775427520180823</v>
      </c>
      <c r="CD80" s="86">
        <f t="shared" si="49"/>
        <v>3.9491509598980814E-3</v>
      </c>
      <c r="CE80" s="86">
        <f t="shared" si="50"/>
        <v>8.1392001283499464</v>
      </c>
      <c r="CF80" s="72">
        <f>SUM($CE$7:CE80)</f>
        <v>766.65330103929477</v>
      </c>
    </row>
    <row r="81" spans="2:84">
      <c r="B81" s="27">
        <v>42048</v>
      </c>
      <c r="C81" s="17">
        <f>'Accumulated Feed'!B78</f>
        <v>9.5799814155579543</v>
      </c>
      <c r="D81" s="17">
        <f>SUM($C$7:C81)</f>
        <v>371.98635953080179</v>
      </c>
      <c r="E81" s="9">
        <v>20</v>
      </c>
      <c r="F81" s="3">
        <f t="shared" si="36"/>
        <v>9.1548770439964944</v>
      </c>
      <c r="G81" s="72">
        <f>SUM($F$7:F81)</f>
        <v>355.47974842809481</v>
      </c>
      <c r="H81" s="67">
        <v>2.878936596</v>
      </c>
      <c r="I81" s="3">
        <f t="shared" si="38"/>
        <v>1.3178155276920904</v>
      </c>
      <c r="J81" s="72">
        <f>SUM($I$7:I81)</f>
        <v>328.24440542547131</v>
      </c>
      <c r="K81" s="64">
        <f>(M81)/((1000)*(1/(PI()*1.5^2))*(1/'Salt Topping history'!$C$8)*(1/2.20462)*(C81))</f>
        <v>29.865393699182761</v>
      </c>
      <c r="L81" s="3">
        <f t="shared" si="39"/>
        <v>4.917518114866291E-3</v>
      </c>
      <c r="M81" s="85">
        <f t="shared" si="40"/>
        <v>13.67070035932829</v>
      </c>
      <c r="N81" s="72">
        <f>SUM($M$7:M81)</f>
        <v>530.8271319445746</v>
      </c>
      <c r="P81" s="27">
        <f>'Accumulated Feed'!C78</f>
        <v>42353</v>
      </c>
      <c r="Q81" s="17">
        <f>'Accumulated Feed'!D78</f>
        <v>6.2375514394444078</v>
      </c>
      <c r="R81" s="17">
        <f>SUM($Q$7:Q81)</f>
        <v>471.86251535623387</v>
      </c>
      <c r="S81" s="9">
        <v>20</v>
      </c>
      <c r="T81" s="3">
        <f t="shared" si="30"/>
        <v>5.9607648498127146</v>
      </c>
      <c r="U81" s="72">
        <f>SUM($T$7:T81)</f>
        <v>450.92397598410537</v>
      </c>
      <c r="V81" s="67">
        <v>37.546369920000004</v>
      </c>
      <c r="W81" s="3">
        <f t="shared" si="51"/>
        <v>11.190254102860074</v>
      </c>
      <c r="X81" s="72">
        <f>SUM($W$7:W81)</f>
        <v>384.88683245505854</v>
      </c>
      <c r="Y81" s="64">
        <f>(AA81)/((1000)*(1/(PI()*1.5^2))*(1/'Salt Topping history'!$D$8)*(1/2.20462)*(Q81))</f>
        <v>16.179723860943255</v>
      </c>
      <c r="Z81" s="85">
        <f t="shared" si="41"/>
        <v>4.7956168108016272E-3</v>
      </c>
      <c r="AA81" s="85">
        <f t="shared" si="42"/>
        <v>5.7067840048539367</v>
      </c>
      <c r="AB81" s="72">
        <f>SUM($AA$7:AA81)</f>
        <v>431.71066102902648</v>
      </c>
      <c r="AD81" s="27">
        <f>'Accumulated Feed'!E78</f>
        <v>42536</v>
      </c>
      <c r="AE81" s="17">
        <f>'Accumulated Feed'!F78</f>
        <v>6.3662473134895574</v>
      </c>
      <c r="AF81" s="17">
        <f>SUM($AE$7:AE81)</f>
        <v>433.77832185951252</v>
      </c>
      <c r="AG81" s="81">
        <v>20</v>
      </c>
      <c r="AH81" s="85">
        <f t="shared" si="32"/>
        <v>6.0837499425645243</v>
      </c>
      <c r="AI81" s="72">
        <f>SUM($AH$7:AH81)</f>
        <v>414.52973953850642</v>
      </c>
      <c r="AJ81" s="111">
        <v>20</v>
      </c>
      <c r="AK81" s="85">
        <f t="shared" si="52"/>
        <v>6.0837499425645243</v>
      </c>
      <c r="AL81" s="72">
        <f>SUM($AK$7:AK81)</f>
        <v>354.41615602921172</v>
      </c>
      <c r="AM81" s="64">
        <f>(AO81)/((1000)*(1/(PI()*1.5^2))*(1/'Salt Topping history'!$E$8)*(1/2.20462)*(AE81))</f>
        <v>34.69753478918976</v>
      </c>
      <c r="AN81" s="86">
        <f t="shared" si="43"/>
        <v>5.9090064925347947E-3</v>
      </c>
      <c r="AO81" s="86">
        <f t="shared" si="44"/>
        <v>11.493017627980176</v>
      </c>
      <c r="AP81" s="72">
        <f>SUM($AO$7:AO81)</f>
        <v>783.10214075462204</v>
      </c>
      <c r="AR81" s="27">
        <f>'Accumulated Feed'!G78</f>
        <v>42696</v>
      </c>
      <c r="AS81" s="17">
        <f>'Accumulated Feed'!H78</f>
        <v>7.6080862548874837</v>
      </c>
      <c r="AT81" s="17">
        <f>SUM($AS$7:AS81)</f>
        <v>628.98729761459299</v>
      </c>
      <c r="AU81" s="81">
        <v>20</v>
      </c>
      <c r="AV81" s="85">
        <f t="shared" si="33"/>
        <v>7.2704832277128251</v>
      </c>
      <c r="AW81" s="72">
        <f>SUM($AV$7:AV81)</f>
        <v>601.07646582129144</v>
      </c>
      <c r="AX81" s="111">
        <v>6.2220515847994982</v>
      </c>
      <c r="AY81" s="85">
        <f t="shared" si="53"/>
        <v>2.2618660844624388</v>
      </c>
      <c r="AZ81" s="72">
        <f>SUM($AY$7:AY81)</f>
        <v>525.5583942101448</v>
      </c>
      <c r="BA81" s="64">
        <f>(BC81)/((1000)*(1/(PI()*1.5^2))*(1/'Salt Topping history'!$F$8)*(1/2.20462)*(AS81))</f>
        <v>34.510538536876595</v>
      </c>
      <c r="BB81" s="86">
        <f t="shared" si="45"/>
        <v>4.4812600763504719E-3</v>
      </c>
      <c r="BC81" s="86">
        <f t="shared" si="46"/>
        <v>10.965643406829605</v>
      </c>
      <c r="BD81" s="72">
        <f>SUM($BC$7:BC81)</f>
        <v>906.56837764374666</v>
      </c>
      <c r="BF81" s="27">
        <f>'Accumulated Feed'!I78</f>
        <v>42929</v>
      </c>
      <c r="BG81" s="17">
        <f>'Accumulated Feed'!J78</f>
        <v>7.1943357320427088</v>
      </c>
      <c r="BH81" s="17">
        <f>SUM($BG$7:BG81)</f>
        <v>330.06361417465217</v>
      </c>
      <c r="BI81" s="81">
        <v>20</v>
      </c>
      <c r="BJ81" s="85">
        <f t="shared" si="34"/>
        <v>6.875092568876922</v>
      </c>
      <c r="BK81" s="72">
        <f>SUM($BJ$7:BJ81)</f>
        <v>315.41729293532785</v>
      </c>
      <c r="BL81" s="111">
        <v>8.9922411601336663</v>
      </c>
      <c r="BM81" s="85">
        <f t="shared" si="54"/>
        <v>3.0911245188792087</v>
      </c>
      <c r="BN81" s="72">
        <f>SUM($BM$7:BM81)</f>
        <v>256.80589506542498</v>
      </c>
      <c r="BO81" s="64">
        <f>(BQ81)/((1000)*(1/(PI()*1.5^2))*(1/'Salt Topping history'!$C$17)*(1/2.20462)*(BG81))</f>
        <v>29.331809796213747</v>
      </c>
      <c r="BP81" s="86">
        <f t="shared" si="47"/>
        <v>8.1026870798532463E-3</v>
      </c>
      <c r="BQ81" s="86">
        <f t="shared" si="48"/>
        <v>10.047331979018026</v>
      </c>
      <c r="BR81" s="72">
        <f>SUM($BQ$7:BQ81)</f>
        <v>460.95412131477735</v>
      </c>
      <c r="BT81" s="27">
        <f>'Accumulated Feed'!K78</f>
        <v>43080</v>
      </c>
      <c r="BU81" s="17">
        <f>'Accumulated Feed'!L78</f>
        <v>6.0804384986308717</v>
      </c>
      <c r="BV81" s="17">
        <f>SUM($BU$7:BU81)</f>
        <v>613.57103274865881</v>
      </c>
      <c r="BW81" s="81">
        <v>20</v>
      </c>
      <c r="BX81" s="85">
        <f t="shared" si="35"/>
        <v>5.8106236759652647</v>
      </c>
      <c r="BY81" s="72">
        <f>SUM($BX$7:BX81)</f>
        <v>586.34428595546149</v>
      </c>
      <c r="BZ81" s="111">
        <v>20</v>
      </c>
      <c r="CA81" s="85">
        <f t="shared" si="55"/>
        <v>5.8106236759652647</v>
      </c>
      <c r="CB81" s="72">
        <f>SUM($CA$7:CA81)</f>
        <v>495.25471012847726</v>
      </c>
      <c r="CC81" s="64">
        <f>(CE81)/((1000)*(1/(PI()*1.5^2))*(1/'Salt Topping history'!$D$17)*(1/2.20462)*(BU81))</f>
        <v>19.77542752018082</v>
      </c>
      <c r="CD81" s="86">
        <f t="shared" si="49"/>
        <v>3.7231999504065824E-3</v>
      </c>
      <c r="CE81" s="86">
        <f t="shared" si="50"/>
        <v>7.6735150977879663</v>
      </c>
      <c r="CF81" s="72">
        <f>SUM($CE$7:CE81)</f>
        <v>774.32681613708269</v>
      </c>
    </row>
    <row r="82" spans="2:84">
      <c r="B82" s="27">
        <v>42049</v>
      </c>
      <c r="C82" s="17">
        <f>'Accumulated Feed'!B79</f>
        <v>9.7629909178208454</v>
      </c>
      <c r="D82" s="17">
        <f>SUM($C$7:C82)</f>
        <v>381.74935044862264</v>
      </c>
      <c r="E82" s="9">
        <v>20</v>
      </c>
      <c r="F82" s="3">
        <f t="shared" si="36"/>
        <v>9.3297656391224582</v>
      </c>
      <c r="G82" s="72">
        <f>SUM($F$7:F82)</f>
        <v>364.80951406721726</v>
      </c>
      <c r="H82" s="65">
        <f t="shared" ref="H82:H90" si="57">E82</f>
        <v>20</v>
      </c>
      <c r="I82" s="3">
        <f t="shared" si="38"/>
        <v>9.3297656391224582</v>
      </c>
      <c r="J82" s="72">
        <f>SUM($I$7:I82)</f>
        <v>337.57417106459377</v>
      </c>
      <c r="K82" s="64">
        <f>(M82)/((1000)*(1/(PI()*1.5^2))*(1/'Salt Topping history'!$C$8)*(1/2.20462)*(C82))</f>
        <v>29.865393699182761</v>
      </c>
      <c r="L82" s="3">
        <f t="shared" si="39"/>
        <v>5.0114590635521525E-3</v>
      </c>
      <c r="M82" s="85">
        <f t="shared" si="40"/>
        <v>13.931856196674984</v>
      </c>
      <c r="N82" s="72">
        <f>SUM($M$7:M82)</f>
        <v>544.75898814124957</v>
      </c>
      <c r="P82" s="27">
        <f>'Accumulated Feed'!C79</f>
        <v>42354</v>
      </c>
      <c r="Q82" s="17">
        <f>'Accumulated Feed'!D79</f>
        <v>6.4782729542425512</v>
      </c>
      <c r="R82" s="17">
        <f>SUM($Q$7:Q82)</f>
        <v>478.3407883104764</v>
      </c>
      <c r="S82" s="9">
        <v>20</v>
      </c>
      <c r="T82" s="3">
        <f t="shared" si="30"/>
        <v>6.1908045309171715</v>
      </c>
      <c r="U82" s="72">
        <f>SUM($T$7:T82)</f>
        <v>457.11478051502252</v>
      </c>
      <c r="V82" s="65">
        <f t="shared" si="31"/>
        <v>20</v>
      </c>
      <c r="W82" s="3">
        <f t="shared" si="51"/>
        <v>6.1908045309171715</v>
      </c>
      <c r="X82" s="72">
        <f>SUM($W$7:W82)</f>
        <v>391.07763698597569</v>
      </c>
      <c r="Y82" s="64">
        <f>(AA82)/((1000)*(1/(PI()*1.5^2))*(1/'Salt Topping history'!$D$8)*(1/2.20462)*(Q82))</f>
        <v>16.179723860943252</v>
      </c>
      <c r="Z82" s="85">
        <f t="shared" si="41"/>
        <v>4.9806907383347096E-3</v>
      </c>
      <c r="AA82" s="85">
        <f t="shared" si="42"/>
        <v>5.9270219786183045</v>
      </c>
      <c r="AB82" s="72">
        <f>SUM($AA$7:AA82)</f>
        <v>437.6376830076448</v>
      </c>
      <c r="AD82" s="27">
        <f>'Accumulated Feed'!E79</f>
        <v>42537</v>
      </c>
      <c r="AE82" s="17">
        <f>'Accumulated Feed'!F79</f>
        <v>6.4545213480666712</v>
      </c>
      <c r="AF82" s="17">
        <f>SUM($AE$7:AE82)</f>
        <v>440.23284320757921</v>
      </c>
      <c r="AG82" s="81">
        <v>20</v>
      </c>
      <c r="AH82" s="85">
        <f t="shared" si="32"/>
        <v>6.1681068841571829</v>
      </c>
      <c r="AI82" s="72">
        <f>SUM($AH$7:AH82)</f>
        <v>420.69784642266359</v>
      </c>
      <c r="AJ82" s="111">
        <v>17.554072469331665</v>
      </c>
      <c r="AK82" s="85">
        <f t="shared" si="52"/>
        <v>5.413769762153934</v>
      </c>
      <c r="AL82" s="72">
        <f>SUM($AK$7:AK82)</f>
        <v>359.82992579136567</v>
      </c>
      <c r="AM82" s="64">
        <f>(AO82)/((1000)*(1/(PI()*1.5^2))*(1/'Salt Topping history'!$E$8)*(1/2.20462)*(AE82))</f>
        <v>34.697534789189753</v>
      </c>
      <c r="AN82" s="86">
        <f t="shared" si="43"/>
        <v>5.9909404510747263E-3</v>
      </c>
      <c r="AO82" s="86">
        <f t="shared" si="44"/>
        <v>11.652379177340343</v>
      </c>
      <c r="AP82" s="72">
        <f>SUM($AO$7:AO82)</f>
        <v>794.75451993196236</v>
      </c>
      <c r="AR82" s="27">
        <f>'Accumulated Feed'!G79</f>
        <v>42697</v>
      </c>
      <c r="AS82" s="17">
        <f>'Accumulated Feed'!H79</f>
        <v>6.902801096546483</v>
      </c>
      <c r="AT82" s="17">
        <f>SUM($AS$7:AS82)</f>
        <v>635.89009871113944</v>
      </c>
      <c r="AU82" s="81">
        <v>20</v>
      </c>
      <c r="AV82" s="85">
        <f t="shared" si="33"/>
        <v>6.5964945605655636</v>
      </c>
      <c r="AW82" s="72">
        <f>SUM($AV$7:AV82)</f>
        <v>607.67296038185702</v>
      </c>
      <c r="AX82" s="111">
        <v>20</v>
      </c>
      <c r="AY82" s="85">
        <f t="shared" si="53"/>
        <v>6.5964945605655636</v>
      </c>
      <c r="AZ82" s="72">
        <f>SUM($AY$7:AY82)</f>
        <v>532.15488877071039</v>
      </c>
      <c r="BA82" s="64">
        <f>(BC82)/((1000)*(1/(PI()*1.5^2))*(1/'Salt Topping history'!$F$8)*(1/2.20462)*(AS82))</f>
        <v>34.510538536876602</v>
      </c>
      <c r="BB82" s="86">
        <f t="shared" si="45"/>
        <v>4.0658381007536949E-3</v>
      </c>
      <c r="BC82" s="86">
        <f t="shared" si="46"/>
        <v>9.9491058325442907</v>
      </c>
      <c r="BD82" s="72">
        <f>SUM($BC$7:BC82)</f>
        <v>916.51748347629098</v>
      </c>
      <c r="BF82" s="27">
        <f>'Accumulated Feed'!I79</f>
        <v>42930</v>
      </c>
      <c r="BG82" s="17">
        <f>'Accumulated Feed'!J79</f>
        <v>7.0436196266217488</v>
      </c>
      <c r="BH82" s="17">
        <f>SUM($BG$7:BG82)</f>
        <v>337.10723380127394</v>
      </c>
      <c r="BI82" s="81">
        <v>20</v>
      </c>
      <c r="BJ82" s="85">
        <f t="shared" si="34"/>
        <v>6.7310643757284359</v>
      </c>
      <c r="BK82" s="72">
        <f>SUM($BJ$7:BJ82)</f>
        <v>322.14835731105626</v>
      </c>
      <c r="BL82" s="111">
        <v>20</v>
      </c>
      <c r="BM82" s="85">
        <f t="shared" si="54"/>
        <v>6.7310643757284359</v>
      </c>
      <c r="BN82" s="72">
        <f>SUM($BM$7:BM82)</f>
        <v>263.53695944115339</v>
      </c>
      <c r="BO82" s="64">
        <f>(BQ82)/((1000)*(1/(PI()*1.5^2))*(1/'Salt Topping history'!$C$17)*(1/2.20462)*(BG82))</f>
        <v>29.331809796213747</v>
      </c>
      <c r="BP82" s="86">
        <f t="shared" si="47"/>
        <v>7.9329416737998273E-3</v>
      </c>
      <c r="BQ82" s="86">
        <f t="shared" si="48"/>
        <v>9.8368476755117857</v>
      </c>
      <c r="BR82" s="72">
        <f>SUM($BQ$7:BQ82)</f>
        <v>470.79096899028912</v>
      </c>
      <c r="BT82" s="27">
        <f>'Accumulated Feed'!K79</f>
        <v>43081</v>
      </c>
      <c r="BU82" s="17">
        <f>'Accumulated Feed'!L79</f>
        <v>5.8088843363015634</v>
      </c>
      <c r="BV82" s="17">
        <f>SUM($BU$7:BU82)</f>
        <v>619.37991708496043</v>
      </c>
      <c r="BW82" s="81">
        <v>20</v>
      </c>
      <c r="BX82" s="85">
        <f t="shared" si="35"/>
        <v>5.5511195225571033</v>
      </c>
      <c r="BY82" s="72">
        <f>SUM($BX$7:BX82)</f>
        <v>591.89540547801857</v>
      </c>
      <c r="BZ82" s="111">
        <v>3.3202210354678341</v>
      </c>
      <c r="CA82" s="85">
        <f t="shared" si="55"/>
        <v>0.92154719045951294</v>
      </c>
      <c r="CB82" s="72">
        <f>SUM($CA$7:CA82)</f>
        <v>496.17625731893679</v>
      </c>
      <c r="CC82" s="64">
        <f>(CE82)/((1000)*(1/(PI()*1.5^2))*(1/'Salt Topping history'!$D$17)*(1/2.20462)*(BU82))</f>
        <v>19.77542752018082</v>
      </c>
      <c r="CD82" s="86">
        <f t="shared" si="49"/>
        <v>3.5569207513085504E-3</v>
      </c>
      <c r="CE82" s="86">
        <f t="shared" si="50"/>
        <v>7.3308136684469227</v>
      </c>
      <c r="CF82" s="72">
        <f>SUM($CE$7:CE82)</f>
        <v>781.65762980552961</v>
      </c>
    </row>
    <row r="83" spans="2:84">
      <c r="B83" s="27">
        <v>42050</v>
      </c>
      <c r="C83" s="17">
        <f>'Accumulated Feed'!B80</f>
        <v>9.6658171844203125</v>
      </c>
      <c r="D83" s="17">
        <f>SUM($C$7:C83)</f>
        <v>391.41516763304293</v>
      </c>
      <c r="E83" s="9">
        <v>20</v>
      </c>
      <c r="F83" s="3">
        <f t="shared" si="36"/>
        <v>9.2369039160565602</v>
      </c>
      <c r="G83" s="72">
        <f>SUM($F$7:F83)</f>
        <v>374.04641798327384</v>
      </c>
      <c r="H83" s="65">
        <f t="shared" si="57"/>
        <v>20</v>
      </c>
      <c r="I83" s="3">
        <f t="shared" si="38"/>
        <v>9.2369039160565602</v>
      </c>
      <c r="J83" s="72">
        <f>SUM($I$7:I83)</f>
        <v>346.81107498065035</v>
      </c>
      <c r="K83" s="64">
        <f>(M83)/((1000)*(1/(PI()*1.5^2))*(1/'Salt Topping history'!$C$8)*(1/2.20462)*(C83))</f>
        <v>29.865393699182757</v>
      </c>
      <c r="L83" s="3">
        <f t="shared" si="39"/>
        <v>4.9615786333552549E-3</v>
      </c>
      <c r="M83" s="85">
        <f t="shared" si="40"/>
        <v>13.793188600727609</v>
      </c>
      <c r="N83" s="72">
        <f>SUM($M$7:M83)</f>
        <v>558.55217674197718</v>
      </c>
      <c r="P83" s="27">
        <f>'Accumulated Feed'!C80</f>
        <v>42355</v>
      </c>
      <c r="Q83" s="17">
        <f>'Accumulated Feed'!D80</f>
        <v>7.2351784762487892</v>
      </c>
      <c r="R83" s="17">
        <f>SUM($Q$7:Q83)</f>
        <v>485.57596678672519</v>
      </c>
      <c r="S83" s="9">
        <v>20</v>
      </c>
      <c r="T83" s="3">
        <f t="shared" si="30"/>
        <v>6.9141229474472645</v>
      </c>
      <c r="U83" s="72">
        <f>SUM($T$7:T83)</f>
        <v>464.02890346246977</v>
      </c>
      <c r="V83" s="67">
        <v>15.419767561199999</v>
      </c>
      <c r="W83" s="3">
        <f t="shared" si="51"/>
        <v>5.3307084369597941</v>
      </c>
      <c r="X83" s="72">
        <f>SUM($W$7:W83)</f>
        <v>396.4083454229355</v>
      </c>
      <c r="Y83" s="64">
        <f>(AA83)/((1000)*(1/(PI()*1.5^2))*(1/'Salt Topping history'!$D$8)*(1/2.20462)*(Q83))</f>
        <v>16.179723860943255</v>
      </c>
      <c r="Z83" s="85">
        <f t="shared" si="41"/>
        <v>5.5626224275177032E-3</v>
      </c>
      <c r="AA83" s="85">
        <f t="shared" si="42"/>
        <v>6.6195206887460669</v>
      </c>
      <c r="AB83" s="72">
        <f>SUM($AA$7:AA83)</f>
        <v>444.25720369639089</v>
      </c>
      <c r="AD83" s="27">
        <f>'Accumulated Feed'!E80</f>
        <v>42538</v>
      </c>
      <c r="AE83" s="17">
        <f>'Accumulated Feed'!F80</f>
        <v>6.4941374400802827</v>
      </c>
      <c r="AF83" s="17">
        <f>SUM($AE$7:AE83)</f>
        <v>446.7269806476595</v>
      </c>
      <c r="AG83" s="81">
        <v>20</v>
      </c>
      <c r="AH83" s="85">
        <f t="shared" si="32"/>
        <v>6.2059650422908987</v>
      </c>
      <c r="AI83" s="72">
        <f>SUM($AH$7:AH83)</f>
        <v>426.90381146495452</v>
      </c>
      <c r="AJ83" s="111">
        <v>20</v>
      </c>
      <c r="AK83" s="85">
        <f t="shared" si="52"/>
        <v>6.2059650422908987</v>
      </c>
      <c r="AL83" s="72">
        <f>SUM($AK$7:AK83)</f>
        <v>366.03589083365659</v>
      </c>
      <c r="AM83" s="64">
        <f>(AO83)/((1000)*(1/(PI()*1.5^2))*(1/'Salt Topping history'!$E$8)*(1/2.20462)*(AE83))</f>
        <v>34.697534789189753</v>
      </c>
      <c r="AN83" s="86">
        <f t="shared" si="43"/>
        <v>6.0277112099519801E-3</v>
      </c>
      <c r="AO83" s="86">
        <f t="shared" si="44"/>
        <v>11.7238983033566</v>
      </c>
      <c r="AP83" s="72">
        <f>SUM($AO$7:AO83)</f>
        <v>806.47841823531894</v>
      </c>
      <c r="AR83" s="27">
        <f>'Accumulated Feed'!G80</f>
        <v>42698</v>
      </c>
      <c r="AS83" s="17">
        <f>'Accumulated Feed'!H80</f>
        <v>6.3559143749069884</v>
      </c>
      <c r="AT83" s="17">
        <f>SUM($AS$7:AS83)</f>
        <v>642.24601308604645</v>
      </c>
      <c r="AU83" s="81">
        <v>20</v>
      </c>
      <c r="AV83" s="85">
        <f t="shared" si="33"/>
        <v>6.0738755202537495</v>
      </c>
      <c r="AW83" s="72">
        <f>SUM($AV$7:AV83)</f>
        <v>613.74683590211077</v>
      </c>
      <c r="AX83" s="111">
        <v>4.6738364408020017</v>
      </c>
      <c r="AY83" s="85">
        <f t="shared" si="53"/>
        <v>1.4194150371728598</v>
      </c>
      <c r="AZ83" s="72">
        <f>SUM($AY$7:AY83)</f>
        <v>533.57430380788321</v>
      </c>
      <c r="BA83" s="64">
        <f>(BC83)/((1000)*(1/(PI()*1.5^2))*(1/'Salt Topping history'!$F$8)*(1/2.20462)*(AS83))</f>
        <v>34.510538536876595</v>
      </c>
      <c r="BB83" s="86">
        <f t="shared" si="45"/>
        <v>3.7437148295572241E-3</v>
      </c>
      <c r="BC83" s="86">
        <f t="shared" si="46"/>
        <v>9.1608701879265269</v>
      </c>
      <c r="BD83" s="72">
        <f>SUM($BC$7:BC83)</f>
        <v>925.67835366421752</v>
      </c>
      <c r="BF83" s="27">
        <f>'Accumulated Feed'!I80</f>
        <v>42931</v>
      </c>
      <c r="BG83" s="17">
        <f>'Accumulated Feed'!J80</f>
        <v>7.0573133601651579</v>
      </c>
      <c r="BH83" s="17">
        <f>SUM($BG$7:BG83)</f>
        <v>344.16454716143909</v>
      </c>
      <c r="BI83" s="81">
        <v>20</v>
      </c>
      <c r="BJ83" s="85">
        <f t="shared" si="34"/>
        <v>6.7441504602859235</v>
      </c>
      <c r="BK83" s="72">
        <f>SUM($BJ$7:BJ83)</f>
        <v>328.8925077713422</v>
      </c>
      <c r="BL83" s="111">
        <v>20</v>
      </c>
      <c r="BM83" s="85">
        <f t="shared" si="54"/>
        <v>6.7441504602859235</v>
      </c>
      <c r="BN83" s="72">
        <f>SUM($BM$7:BM83)</f>
        <v>270.28110990143932</v>
      </c>
      <c r="BO83" s="64">
        <f>(BQ83)/((1000)*(1/(PI()*1.5^2))*(1/'Salt Topping history'!$C$17)*(1/2.20462)*(BG83))</f>
        <v>29.331809796213747</v>
      </c>
      <c r="BP83" s="86">
        <f t="shared" si="47"/>
        <v>7.9483643677065001E-3</v>
      </c>
      <c r="BQ83" s="86">
        <f t="shared" si="48"/>
        <v>9.8559718159560603</v>
      </c>
      <c r="BR83" s="72">
        <f>SUM($BQ$7:BQ83)</f>
        <v>480.6469408062452</v>
      </c>
      <c r="BT83" s="27">
        <f>'Accumulated Feed'!K80</f>
        <v>43082</v>
      </c>
      <c r="BU83" s="17">
        <f>'Accumulated Feed'!L80</f>
        <v>5.7982005471909233</v>
      </c>
      <c r="BV83" s="17">
        <f>SUM($BU$7:BU83)</f>
        <v>625.17811763215138</v>
      </c>
      <c r="BW83" s="81">
        <v>20</v>
      </c>
      <c r="BX83" s="85">
        <f t="shared" si="35"/>
        <v>5.5409098184429544</v>
      </c>
      <c r="BY83" s="72">
        <f>SUM($BX$7:BX83)</f>
        <v>597.43631529646154</v>
      </c>
      <c r="BZ83" s="111">
        <v>20</v>
      </c>
      <c r="CA83" s="85">
        <f t="shared" si="55"/>
        <v>5.5409098184429544</v>
      </c>
      <c r="CB83" s="72">
        <f>SUM($CA$7:CA83)</f>
        <v>501.71716713737976</v>
      </c>
      <c r="CC83" s="64">
        <f>(CE83)/((1000)*(1/(PI()*1.5^2))*(1/'Salt Topping history'!$D$17)*(1/2.20462)*(BU83))</f>
        <v>19.775427520180823</v>
      </c>
      <c r="CD83" s="86">
        <f t="shared" si="49"/>
        <v>3.5503788081418125E-3</v>
      </c>
      <c r="CE83" s="86">
        <f t="shared" si="50"/>
        <v>7.3173307235802758</v>
      </c>
      <c r="CF83" s="72">
        <f>SUM($CE$7:CE83)</f>
        <v>788.97496052910992</v>
      </c>
    </row>
    <row r="84" spans="2:84">
      <c r="B84" s="27">
        <v>42051</v>
      </c>
      <c r="C84" s="17">
        <f>'Accumulated Feed'!B81</f>
        <v>9.5427437812494968</v>
      </c>
      <c r="D84" s="17">
        <f>SUM($C$7:C84)</f>
        <v>400.95791141429243</v>
      </c>
      <c r="E84" s="9">
        <v>20</v>
      </c>
      <c r="F84" s="3">
        <f t="shared" si="36"/>
        <v>9.1192918013205961</v>
      </c>
      <c r="G84" s="72">
        <f>SUM($F$7:F84)</f>
        <v>383.16570978459441</v>
      </c>
      <c r="H84" s="65">
        <f t="shared" si="57"/>
        <v>20</v>
      </c>
      <c r="I84" s="3">
        <f t="shared" si="38"/>
        <v>9.1192918013205961</v>
      </c>
      <c r="J84" s="72">
        <f>SUM($I$7:I84)</f>
        <v>355.93036678197092</v>
      </c>
      <c r="K84" s="64">
        <f>(M84)/((1000)*(1/(PI()*1.5^2))*(1/'Salt Topping history'!$C$8)*(1/2.20462)*(C84))</f>
        <v>29.865393699182761</v>
      </c>
      <c r="L84" s="3">
        <f t="shared" si="39"/>
        <v>4.8984035953987251E-3</v>
      </c>
      <c r="M84" s="85">
        <f t="shared" si="40"/>
        <v>13.617561995208456</v>
      </c>
      <c r="N84" s="72">
        <f>SUM($M$7:M84)</f>
        <v>572.16973873718564</v>
      </c>
      <c r="P84" s="27">
        <f>'Accumulated Feed'!C81</f>
        <v>42356</v>
      </c>
      <c r="Q84" s="17">
        <f>'Accumulated Feed'!D81</f>
        <v>7.935715844047234</v>
      </c>
      <c r="R84" s="17">
        <f>SUM($Q$7:Q84)</f>
        <v>493.51168263077244</v>
      </c>
      <c r="S84" s="9">
        <v>20</v>
      </c>
      <c r="T84" s="3">
        <f t="shared" si="30"/>
        <v>7.5835745036375961</v>
      </c>
      <c r="U84" s="72">
        <f>SUM($T$7:T84)</f>
        <v>471.61247796610735</v>
      </c>
      <c r="V84" s="65">
        <f t="shared" si="31"/>
        <v>20</v>
      </c>
      <c r="W84" s="3">
        <f t="shared" si="51"/>
        <v>7.5835745036375961</v>
      </c>
      <c r="X84" s="72">
        <f>SUM($W$7:W84)</f>
        <v>403.99191992657308</v>
      </c>
      <c r="Y84" s="64">
        <f>(AA84)/((1000)*(1/(PI()*1.5^2))*(1/'Salt Topping history'!$D$8)*(1/2.20462)*(Q84))</f>
        <v>16.179723860943252</v>
      </c>
      <c r="Z84" s="85">
        <f t="shared" si="41"/>
        <v>6.101216587457518E-3</v>
      </c>
      <c r="AA84" s="85">
        <f t="shared" si="42"/>
        <v>7.2604477390744462</v>
      </c>
      <c r="AB84" s="72">
        <f>SUM($AA$7:AA84)</f>
        <v>451.51765143546532</v>
      </c>
      <c r="AD84" s="27">
        <f>'Accumulated Feed'!E81</f>
        <v>42539</v>
      </c>
      <c r="AE84" s="17">
        <f>'Accumulated Feed'!F81</f>
        <v>6.4879879733010277</v>
      </c>
      <c r="AF84" s="17">
        <f>SUM($AE$7:AE84)</f>
        <v>453.21496862096052</v>
      </c>
      <c r="AG84" s="81">
        <v>20</v>
      </c>
      <c r="AH84" s="85">
        <f t="shared" si="32"/>
        <v>6.2000884534116354</v>
      </c>
      <c r="AI84" s="72">
        <f>SUM($AH$7:AH84)</f>
        <v>433.10389991836615</v>
      </c>
      <c r="AJ84" s="111">
        <v>20</v>
      </c>
      <c r="AK84" s="85">
        <f t="shared" si="52"/>
        <v>6.2000884534116354</v>
      </c>
      <c r="AL84" s="72">
        <f>SUM($AK$7:AK84)</f>
        <v>372.23597928706823</v>
      </c>
      <c r="AM84" s="64">
        <f>(AO84)/((1000)*(1/(PI()*1.5^2))*(1/'Salt Topping history'!$E$8)*(1/2.20462)*(AE84))</f>
        <v>34.69753478918976</v>
      </c>
      <c r="AN84" s="86">
        <f t="shared" si="43"/>
        <v>6.0220034142389155E-3</v>
      </c>
      <c r="AO84" s="86">
        <f t="shared" si="44"/>
        <v>11.712796640694691</v>
      </c>
      <c r="AP84" s="72">
        <f>SUM($AO$7:AO84)</f>
        <v>818.19121487601365</v>
      </c>
      <c r="AR84" s="27">
        <f>'Accumulated Feed'!G81</f>
        <v>42699</v>
      </c>
      <c r="AS84" s="17">
        <f>'Accumulated Feed'!H81</f>
        <v>6.4403876732534009</v>
      </c>
      <c r="AT84" s="17">
        <f>SUM($AS$7:AS84)</f>
        <v>648.68640075929989</v>
      </c>
      <c r="AU84" s="81">
        <v>20</v>
      </c>
      <c r="AV84" s="85">
        <f t="shared" si="33"/>
        <v>6.1546003803882705</v>
      </c>
      <c r="AW84" s="72">
        <f>SUM($AV$7:AV84)</f>
        <v>619.90143628249905</v>
      </c>
      <c r="AX84" s="111">
        <v>20</v>
      </c>
      <c r="AY84" s="85">
        <f t="shared" si="53"/>
        <v>6.1546003803882705</v>
      </c>
      <c r="AZ84" s="72">
        <f>SUM($AY$7:AY84)</f>
        <v>539.72890418827149</v>
      </c>
      <c r="BA84" s="64">
        <f>(BC84)/((1000)*(1/(PI()*1.5^2))*(1/'Salt Topping history'!$F$8)*(1/2.20462)*(AS84))</f>
        <v>34.510538536876595</v>
      </c>
      <c r="BB84" s="86">
        <f t="shared" si="45"/>
        <v>3.7934706823059016E-3</v>
      </c>
      <c r="BC84" s="86">
        <f t="shared" si="46"/>
        <v>9.2826227596025408</v>
      </c>
      <c r="BD84" s="72">
        <f>SUM($BC$7:BC84)</f>
        <v>934.96097642382006</v>
      </c>
      <c r="BF84" s="27">
        <f>'Accumulated Feed'!I81</f>
        <v>42932</v>
      </c>
      <c r="BG84" s="17">
        <f>'Accumulated Feed'!J81</f>
        <v>7.0095737217137062</v>
      </c>
      <c r="BH84" s="17">
        <f>SUM($BG$7:BG84)</f>
        <v>351.1741208831528</v>
      </c>
      <c r="BI84" s="81">
        <v>20</v>
      </c>
      <c r="BJ84" s="85">
        <f t="shared" si="34"/>
        <v>6.6985292318941729</v>
      </c>
      <c r="BK84" s="72">
        <f>SUM($BJ$7:BJ84)</f>
        <v>335.59103700323635</v>
      </c>
      <c r="BL84" s="111">
        <v>20</v>
      </c>
      <c r="BM84" s="85">
        <f t="shared" si="54"/>
        <v>6.6985292318941729</v>
      </c>
      <c r="BN84" s="72">
        <f>SUM($BM$7:BM84)</f>
        <v>276.97963913333348</v>
      </c>
      <c r="BO84" s="64">
        <f>(BQ84)/((1000)*(1/(PI()*1.5^2))*(1/'Salt Topping history'!$C$17)*(1/2.20462)*(BG84))</f>
        <v>29.331809796213751</v>
      </c>
      <c r="BP84" s="86">
        <f t="shared" si="47"/>
        <v>7.89459715887934E-3</v>
      </c>
      <c r="BQ84" s="86">
        <f t="shared" si="48"/>
        <v>9.7893004770103822</v>
      </c>
      <c r="BR84" s="72">
        <f>SUM($BQ$7:BQ84)</f>
        <v>490.43624128325558</v>
      </c>
      <c r="BT84" s="27">
        <f>'Accumulated Feed'!K81</f>
        <v>43083</v>
      </c>
      <c r="BU84" s="17">
        <f>'Accumulated Feed'!L81</f>
        <v>6.6648655900186462</v>
      </c>
      <c r="BV84" s="17">
        <f>SUM($BU$7:BU84)</f>
        <v>631.84298322217001</v>
      </c>
      <c r="BW84" s="81">
        <v>20</v>
      </c>
      <c r="BX84" s="85">
        <f t="shared" si="35"/>
        <v>6.3691172607384638</v>
      </c>
      <c r="BY84" s="72">
        <f>SUM($BX$7:BX84)</f>
        <v>603.80543255719999</v>
      </c>
      <c r="BZ84" s="111">
        <v>2.649995490668335</v>
      </c>
      <c r="CA84" s="85">
        <f t="shared" si="55"/>
        <v>0.84390660102473936</v>
      </c>
      <c r="CB84" s="72">
        <f>SUM($CA$7:CA84)</f>
        <v>502.5610737384045</v>
      </c>
      <c r="CC84" s="64">
        <f>(CE84)/((1000)*(1/(PI()*1.5^2))*(1/'Salt Topping history'!$D$17)*(1/2.20462)*(BU84))</f>
        <v>19.77542752018082</v>
      </c>
      <c r="CD84" s="86">
        <f t="shared" si="49"/>
        <v>4.0810588314989871E-3</v>
      </c>
      <c r="CE84" s="86">
        <f t="shared" si="50"/>
        <v>8.4110622517194127</v>
      </c>
      <c r="CF84" s="72">
        <f>SUM($CE$7:CE84)</f>
        <v>797.38602278082931</v>
      </c>
    </row>
    <row r="85" spans="2:84">
      <c r="B85" s="27">
        <v>42052</v>
      </c>
      <c r="C85" s="17">
        <f>'Accumulated Feed'!B82</f>
        <v>9.3701511357741563</v>
      </c>
      <c r="D85" s="17">
        <f>SUM($C$7:C85)</f>
        <v>410.32806255006659</v>
      </c>
      <c r="E85" s="9">
        <v>20</v>
      </c>
      <c r="F85" s="3">
        <f t="shared" si="36"/>
        <v>8.9543578229040222</v>
      </c>
      <c r="G85" s="72">
        <f>SUM($F$7:F85)</f>
        <v>392.12006760749841</v>
      </c>
      <c r="H85" s="65">
        <f t="shared" si="57"/>
        <v>20</v>
      </c>
      <c r="I85" s="3">
        <f t="shared" si="38"/>
        <v>8.9543578229040222</v>
      </c>
      <c r="J85" s="72">
        <f>SUM($I$7:I85)</f>
        <v>364.88472460487492</v>
      </c>
      <c r="K85" s="64">
        <f>(M85)/((1000)*(1/(PI()*1.5^2))*(1/'Salt Topping history'!$C$8)*(1/2.20462)*(C85))</f>
        <v>29.865393699182761</v>
      </c>
      <c r="L85" s="3">
        <f t="shared" si="39"/>
        <v>4.8098097428846331E-3</v>
      </c>
      <c r="M85" s="85">
        <f t="shared" si="40"/>
        <v>13.371271085219281</v>
      </c>
      <c r="N85" s="72">
        <f>SUM($M$7:M85)</f>
        <v>585.54100982240493</v>
      </c>
      <c r="P85" s="27">
        <f>'Accumulated Feed'!C82</f>
        <v>42357</v>
      </c>
      <c r="Q85" s="17">
        <f>'Accumulated Feed'!D82</f>
        <v>8.1854468765303743</v>
      </c>
      <c r="R85" s="17">
        <f>SUM($Q$7:Q85)</f>
        <v>501.6971295073028</v>
      </c>
      <c r="S85" s="9">
        <v>20</v>
      </c>
      <c r="T85" s="3">
        <f t="shared" si="30"/>
        <v>7.8222239119486119</v>
      </c>
      <c r="U85" s="72">
        <f>SUM($T$7:T85)</f>
        <v>479.43470187805599</v>
      </c>
      <c r="V85" s="65">
        <f t="shared" si="31"/>
        <v>20</v>
      </c>
      <c r="W85" s="3">
        <f t="shared" si="51"/>
        <v>7.8222239119486119</v>
      </c>
      <c r="X85" s="72">
        <f>SUM($W$7:W85)</f>
        <v>411.81414383852166</v>
      </c>
      <c r="Y85" s="64">
        <f>(AA85)/((1000)*(1/(PI()*1.5^2))*(1/'Salt Topping history'!$D$8)*(1/2.20462)*(Q85))</f>
        <v>16.179723860943255</v>
      </c>
      <c r="Z85" s="85">
        <f t="shared" si="41"/>
        <v>6.2932173026711263E-3</v>
      </c>
      <c r="AA85" s="85">
        <f t="shared" si="42"/>
        <v>7.4889285901786407</v>
      </c>
      <c r="AB85" s="72">
        <f>SUM($AA$7:AA85)</f>
        <v>459.00658002564398</v>
      </c>
      <c r="AD85" s="27">
        <f>'Accumulated Feed'!E82</f>
        <v>42540</v>
      </c>
      <c r="AE85" s="17">
        <f>'Accumulated Feed'!F82</f>
        <v>6.6452073281465553</v>
      </c>
      <c r="AF85" s="17">
        <f>SUM($AE$7:AE85)</f>
        <v>459.86017594910709</v>
      </c>
      <c r="AG85" s="81">
        <v>20</v>
      </c>
      <c r="AH85" s="85">
        <f t="shared" si="32"/>
        <v>6.3503313192495376</v>
      </c>
      <c r="AI85" s="72">
        <f>SUM($AH$7:AH85)</f>
        <v>439.45423123761572</v>
      </c>
      <c r="AJ85" s="111">
        <v>20</v>
      </c>
      <c r="AK85" s="85">
        <f t="shared" si="52"/>
        <v>6.3503313192495376</v>
      </c>
      <c r="AL85" s="72">
        <f>SUM($AK$7:AK85)</f>
        <v>378.5863106063178</v>
      </c>
      <c r="AM85" s="64">
        <f>(AO85)/((1000)*(1/(PI()*1.5^2))*(1/'Salt Topping history'!$E$8)*(1/2.20462)*(AE85))</f>
        <v>34.69753478918976</v>
      </c>
      <c r="AN85" s="86">
        <f t="shared" si="43"/>
        <v>6.1679308567003256E-3</v>
      </c>
      <c r="AO85" s="86">
        <f t="shared" si="44"/>
        <v>11.996625516282133</v>
      </c>
      <c r="AP85" s="72">
        <f>SUM($AO$7:AO85)</f>
        <v>830.18784039229581</v>
      </c>
      <c r="AR85" s="27">
        <f>'Accumulated Feed'!G82</f>
        <v>42700</v>
      </c>
      <c r="AS85" s="17">
        <f>'Accumulated Feed'!H82</f>
        <v>5.9064150856711777</v>
      </c>
      <c r="AT85" s="17">
        <f>SUM($AS$7:AS85)</f>
        <v>654.59281584497103</v>
      </c>
      <c r="AU85" s="81">
        <v>20</v>
      </c>
      <c r="AV85" s="85">
        <f t="shared" si="33"/>
        <v>5.644322419280642</v>
      </c>
      <c r="AW85" s="72">
        <f>SUM($AV$7:AV85)</f>
        <v>625.54575870177973</v>
      </c>
      <c r="AX85" s="111">
        <v>20</v>
      </c>
      <c r="AY85" s="85">
        <f t="shared" si="53"/>
        <v>5.644322419280642</v>
      </c>
      <c r="AZ85" s="72">
        <f>SUM($AY$7:AY85)</f>
        <v>545.37322660755217</v>
      </c>
      <c r="BA85" s="64">
        <f>(BC85)/((1000)*(1/(PI()*1.5^2))*(1/'Salt Topping history'!$F$8)*(1/2.20462)*(AS85))</f>
        <v>34.510538536876595</v>
      </c>
      <c r="BB85" s="86">
        <f t="shared" si="45"/>
        <v>3.4789540011811869E-3</v>
      </c>
      <c r="BC85" s="86">
        <f t="shared" si="46"/>
        <v>8.5130004408903641</v>
      </c>
      <c r="BD85" s="72">
        <f>SUM($BC$7:BC85)</f>
        <v>943.47397686471038</v>
      </c>
      <c r="BF85" s="27">
        <f>'Accumulated Feed'!I82</f>
        <v>42933</v>
      </c>
      <c r="BG85" s="17">
        <f>'Accumulated Feed'!J82</f>
        <v>6.9383198253078149</v>
      </c>
      <c r="BH85" s="17">
        <f>SUM($BG$7:BG85)</f>
        <v>358.11244070846061</v>
      </c>
      <c r="BI85" s="81">
        <v>20</v>
      </c>
      <c r="BJ85" s="85">
        <f t="shared" si="34"/>
        <v>6.6304371728175013</v>
      </c>
      <c r="BK85" s="72">
        <f>SUM($BJ$7:BJ85)</f>
        <v>342.22147417605385</v>
      </c>
      <c r="BL85" s="111">
        <v>20</v>
      </c>
      <c r="BM85" s="85">
        <f t="shared" si="54"/>
        <v>6.6304371728175013</v>
      </c>
      <c r="BN85" s="72">
        <f>SUM($BM$7:BM85)</f>
        <v>283.61007630615097</v>
      </c>
      <c r="BO85" s="64">
        <f>(BQ85)/((1000)*(1/(PI()*1.5^2))*(1/'Salt Topping history'!$C$17)*(1/2.20462)*(BG85))</f>
        <v>29.33180979621374</v>
      </c>
      <c r="BP85" s="86">
        <f t="shared" si="47"/>
        <v>7.8143467998050779E-3</v>
      </c>
      <c r="BQ85" s="86">
        <f t="shared" si="48"/>
        <v>9.6897900317582959</v>
      </c>
      <c r="BR85" s="72">
        <f>SUM($BQ$7:BQ85)</f>
        <v>500.1260313150139</v>
      </c>
      <c r="BT85" s="27">
        <f>'Accumulated Feed'!K82</f>
        <v>43084</v>
      </c>
      <c r="BU85" s="17">
        <f>'Accumulated Feed'!L82</f>
        <v>7.4604079794847697</v>
      </c>
      <c r="BV85" s="17">
        <f>SUM($BU$7:BU85)</f>
        <v>639.30339120165479</v>
      </c>
      <c r="BW85" s="81">
        <v>20</v>
      </c>
      <c r="BX85" s="85">
        <f t="shared" si="35"/>
        <v>7.1293580631915594</v>
      </c>
      <c r="BY85" s="72">
        <f>SUM($BX$7:BX85)</f>
        <v>610.9347906203916</v>
      </c>
      <c r="BZ85" s="111">
        <v>20</v>
      </c>
      <c r="CA85" s="85">
        <f t="shared" si="55"/>
        <v>7.1293580631915594</v>
      </c>
      <c r="CB85" s="72">
        <f>SUM($CA$7:CA85)</f>
        <v>509.69043180159605</v>
      </c>
      <c r="CC85" s="64">
        <f>(CE85)/((1000)*(1/(PI()*1.5^2))*(1/'Salt Topping history'!$D$17)*(1/2.20462)*(BU85))</f>
        <v>19.775427520180823</v>
      </c>
      <c r="CD85" s="86">
        <f t="shared" si="49"/>
        <v>4.5681887293959151E-3</v>
      </c>
      <c r="CE85" s="86">
        <f t="shared" si="50"/>
        <v>9.415036971284982</v>
      </c>
      <c r="CF85" s="72">
        <f>SUM($CE$7:CE85)</f>
        <v>806.80105975211427</v>
      </c>
    </row>
    <row r="86" spans="2:84">
      <c r="B86" s="27">
        <v>42053</v>
      </c>
      <c r="C86" s="17">
        <f>'Accumulated Feed'!B83</f>
        <v>9.6351692003460769</v>
      </c>
      <c r="D86" s="17">
        <f>SUM($C$7:C86)</f>
        <v>419.96323175041266</v>
      </c>
      <c r="E86" s="9">
        <v>20</v>
      </c>
      <c r="F86" s="3">
        <f t="shared" si="36"/>
        <v>9.2076159129096737</v>
      </c>
      <c r="G86" s="72">
        <f>SUM($F$7:F86)</f>
        <v>401.32768352040807</v>
      </c>
      <c r="H86" s="65">
        <f t="shared" si="57"/>
        <v>20</v>
      </c>
      <c r="I86" s="3">
        <f t="shared" si="38"/>
        <v>9.2076159129096737</v>
      </c>
      <c r="J86" s="72">
        <f>SUM($I$7:I86)</f>
        <v>374.09234051778458</v>
      </c>
      <c r="K86" s="64">
        <f>(M86)/((1000)*(1/(PI()*1.5^2))*(1/'Salt Topping history'!$C$8)*(1/2.20462)*(C86))</f>
        <v>29.865393699182761</v>
      </c>
      <c r="L86" s="3">
        <f t="shared" si="39"/>
        <v>4.9458466595307098E-3</v>
      </c>
      <c r="M86" s="85">
        <f t="shared" si="40"/>
        <v>13.749453713495374</v>
      </c>
      <c r="N86" s="72">
        <f>SUM($M$7:M86)</f>
        <v>599.29046353590036</v>
      </c>
      <c r="P86" s="27">
        <f>'Accumulated Feed'!C83</f>
        <v>42358</v>
      </c>
      <c r="Q86" s="17">
        <f>'Accumulated Feed'!D83</f>
        <v>7.9790276275704795</v>
      </c>
      <c r="R86" s="17">
        <f>SUM($Q$7:Q86)</f>
        <v>509.67615713487328</v>
      </c>
      <c r="S86" s="9">
        <v>20</v>
      </c>
      <c r="T86" s="3">
        <f t="shared" si="30"/>
        <v>7.624964359787791</v>
      </c>
      <c r="U86" s="72">
        <f>SUM($T$7:T86)</f>
        <v>487.05966623784377</v>
      </c>
      <c r="V86" s="65">
        <f t="shared" si="31"/>
        <v>20</v>
      </c>
      <c r="W86" s="3">
        <f t="shared" si="51"/>
        <v>7.624964359787791</v>
      </c>
      <c r="X86" s="72">
        <f>SUM($W$7:W86)</f>
        <v>419.43910819830944</v>
      </c>
      <c r="Y86" s="64">
        <f>(AA86)/((1000)*(1/(PI()*1.5^2))*(1/'Salt Topping history'!$D$8)*(1/2.20462)*(Q86))</f>
        <v>16.179723860943255</v>
      </c>
      <c r="Z86" s="85">
        <f t="shared" si="41"/>
        <v>6.1345159869392448E-3</v>
      </c>
      <c r="AA86" s="85">
        <f t="shared" si="42"/>
        <v>7.3000740244577011</v>
      </c>
      <c r="AB86" s="72">
        <f>SUM($AA$7:AA86)</f>
        <v>466.30665405010171</v>
      </c>
      <c r="AD86" s="27">
        <f>'Accumulated Feed'!E83</f>
        <v>42541</v>
      </c>
      <c r="AE86" s="17">
        <f>'Accumulated Feed'!F83</f>
        <v>6.6048893718784427</v>
      </c>
      <c r="AF86" s="17">
        <f>SUM($AE$7:AE86)</f>
        <v>466.46506532098556</v>
      </c>
      <c r="AG86" s="81">
        <v>20</v>
      </c>
      <c r="AH86" s="85">
        <f t="shared" si="32"/>
        <v>6.311802441552512</v>
      </c>
      <c r="AI86" s="72">
        <f>SUM($AH$7:AH86)</f>
        <v>445.76603367916823</v>
      </c>
      <c r="AJ86" s="111">
        <v>20</v>
      </c>
      <c r="AK86" s="85">
        <f t="shared" si="52"/>
        <v>6.311802441552512</v>
      </c>
      <c r="AL86" s="72">
        <f>SUM($AK$7:AK86)</f>
        <v>384.89811304787031</v>
      </c>
      <c r="AM86" s="64">
        <f>(AO86)/((1000)*(1/(PI()*1.5^2))*(1/'Salt Topping history'!$E$8)*(1/2.20462)*(AE86))</f>
        <v>34.69753478918976</v>
      </c>
      <c r="AN86" s="86">
        <f t="shared" si="43"/>
        <v>6.1305086433268048E-3</v>
      </c>
      <c r="AO86" s="86">
        <f t="shared" si="44"/>
        <v>11.923839311270635</v>
      </c>
      <c r="AP86" s="72">
        <f>SUM($AO$7:AO86)</f>
        <v>842.11167970356644</v>
      </c>
      <c r="AR86" s="27">
        <f>'Accumulated Feed'!G83</f>
        <v>42701</v>
      </c>
      <c r="AS86" s="17">
        <f>'Accumulated Feed'!H83</f>
        <v>5.1866047741785257</v>
      </c>
      <c r="AT86" s="17">
        <f>SUM($AS$7:AS86)</f>
        <v>659.77942061914951</v>
      </c>
      <c r="AU86" s="81">
        <v>20</v>
      </c>
      <c r="AV86" s="85">
        <f t="shared" si="33"/>
        <v>4.9564531415788906</v>
      </c>
      <c r="AW86" s="72">
        <f>SUM($AV$7:AV86)</f>
        <v>630.50221184335862</v>
      </c>
      <c r="AX86" s="111">
        <v>20</v>
      </c>
      <c r="AY86" s="85">
        <f t="shared" si="53"/>
        <v>4.9564531415788906</v>
      </c>
      <c r="AZ86" s="72">
        <f>SUM($AY$7:AY86)</f>
        <v>550.32967974913106</v>
      </c>
      <c r="BA86" s="64">
        <f>(BC86)/((1000)*(1/(PI()*1.5^2))*(1/'Salt Topping history'!$F$8)*(1/2.20462)*(AS86))</f>
        <v>34.510538536876602</v>
      </c>
      <c r="BB86" s="86">
        <f t="shared" si="45"/>
        <v>3.0549765246685834E-3</v>
      </c>
      <c r="BC86" s="86">
        <f t="shared" si="46"/>
        <v>7.4755275558640237</v>
      </c>
      <c r="BD86" s="72">
        <f>SUM($BC$7:BC86)</f>
        <v>950.94950442057439</v>
      </c>
      <c r="BF86" s="27">
        <f>'Accumulated Feed'!I83</f>
        <v>42934</v>
      </c>
      <c r="BG86" s="17">
        <f>'Accumulated Feed'!J83</f>
        <v>7.3106899222969162</v>
      </c>
      <c r="BH86" s="17">
        <f>SUM($BG$7:BG86)</f>
        <v>365.42313063075756</v>
      </c>
      <c r="BI86" s="81">
        <v>20</v>
      </c>
      <c r="BJ86" s="85">
        <f t="shared" si="34"/>
        <v>6.986283630646744</v>
      </c>
      <c r="BK86" s="72">
        <f>SUM($BJ$7:BJ86)</f>
        <v>349.20775780670061</v>
      </c>
      <c r="BL86" s="111">
        <v>44.2074163043985</v>
      </c>
      <c r="BM86" s="85">
        <f t="shared" si="54"/>
        <v>15.44227744403026</v>
      </c>
      <c r="BN86" s="72">
        <f>SUM($BM$7:BM86)</f>
        <v>299.05235375018123</v>
      </c>
      <c r="BO86" s="64">
        <f>(BQ86)/((1000)*(1/(PI()*1.5^2))*(1/'Salt Topping history'!$C$17)*(1/2.20462)*(BG86))</f>
        <v>29.331809796213751</v>
      </c>
      <c r="BP86" s="86">
        <f t="shared" si="47"/>
        <v>8.233732061512988E-3</v>
      </c>
      <c r="BQ86" s="86">
        <f t="shared" si="48"/>
        <v>10.209827756276106</v>
      </c>
      <c r="BR86" s="72">
        <f>SUM($BQ$7:BQ86)</f>
        <v>510.33585907129003</v>
      </c>
      <c r="BT86" s="27">
        <f>'Accumulated Feed'!K83</f>
        <v>43085</v>
      </c>
      <c r="BU86" s="17">
        <f>'Accumulated Feed'!L83</f>
        <v>7.5777967953736614</v>
      </c>
      <c r="BV86" s="17">
        <f>SUM($BU$7:BU86)</f>
        <v>646.88118799702841</v>
      </c>
      <c r="BW86" s="81">
        <v>20</v>
      </c>
      <c r="BX86" s="85">
        <f t="shared" si="35"/>
        <v>7.2415378398723211</v>
      </c>
      <c r="BY86" s="72">
        <f>SUM($BX$7:BX86)</f>
        <v>618.1763284602639</v>
      </c>
      <c r="BZ86" s="111">
        <v>20</v>
      </c>
      <c r="CA86" s="85">
        <f t="shared" si="55"/>
        <v>7.2415378398723211</v>
      </c>
      <c r="CB86" s="72">
        <f>SUM($CA$7:CA86)</f>
        <v>516.93196964146841</v>
      </c>
      <c r="CC86" s="64">
        <f>(CE86)/((1000)*(1/(PI()*1.5^2))*(1/'Salt Topping history'!$D$17)*(1/2.20462)*(BU86))</f>
        <v>19.775427520180823</v>
      </c>
      <c r="CD86" s="86">
        <f t="shared" si="49"/>
        <v>4.640068748179794E-3</v>
      </c>
      <c r="CE86" s="86">
        <f t="shared" si="50"/>
        <v>9.5631816899985562</v>
      </c>
      <c r="CF86" s="72">
        <f>SUM($CE$7:CE86)</f>
        <v>816.36424144211287</v>
      </c>
    </row>
    <row r="87" spans="2:84">
      <c r="B87" s="27">
        <v>42054</v>
      </c>
      <c r="C87" s="17">
        <f>'Accumulated Feed'!B84</f>
        <v>9.66090846784288</v>
      </c>
      <c r="D87" s="17">
        <f>SUM($C$7:C87)</f>
        <v>429.62414021825555</v>
      </c>
      <c r="E87" s="9">
        <v>20</v>
      </c>
      <c r="F87" s="3">
        <f t="shared" si="36"/>
        <v>9.2322130200348607</v>
      </c>
      <c r="G87" s="72">
        <f>SUM($F$7:F87)</f>
        <v>410.55989654044294</v>
      </c>
      <c r="H87" s="65">
        <f t="shared" si="57"/>
        <v>20</v>
      </c>
      <c r="I87" s="3">
        <f t="shared" si="38"/>
        <v>9.2322130200348607</v>
      </c>
      <c r="J87" s="72">
        <f>SUM($I$7:I87)</f>
        <v>383.32455353781944</v>
      </c>
      <c r="K87" s="64">
        <f>(M87)/((1000)*(1/(PI()*1.5^2))*(1/'Salt Topping history'!$C$8)*(1/2.20462)*(C87))</f>
        <v>29.865393699182761</v>
      </c>
      <c r="L87" s="3">
        <f t="shared" si="39"/>
        <v>4.9590589309003981E-3</v>
      </c>
      <c r="M87" s="85">
        <f t="shared" si="40"/>
        <v>13.786183827903107</v>
      </c>
      <c r="N87" s="72">
        <f>SUM($M$7:M87)</f>
        <v>613.07664736380343</v>
      </c>
      <c r="P87" s="27">
        <f>'Accumulated Feed'!C84</f>
        <v>42359</v>
      </c>
      <c r="Q87" s="17">
        <f>'Accumulated Feed'!D84</f>
        <v>7.7056110457698557</v>
      </c>
      <c r="R87" s="17">
        <f>SUM($Q$7:Q87)</f>
        <v>517.38176818064312</v>
      </c>
      <c r="S87" s="9">
        <v>20</v>
      </c>
      <c r="T87" s="3">
        <f t="shared" si="30"/>
        <v>7.363680430352451</v>
      </c>
      <c r="U87" s="72">
        <f>SUM($T$7:T87)</f>
        <v>494.42334666819625</v>
      </c>
      <c r="V87" s="65">
        <f t="shared" si="31"/>
        <v>20</v>
      </c>
      <c r="W87" s="3">
        <f t="shared" si="51"/>
        <v>7.363680430352451</v>
      </c>
      <c r="X87" s="72">
        <f>SUM($W$7:W87)</f>
        <v>426.80278862866192</v>
      </c>
      <c r="Y87" s="64">
        <f>(AA87)/((1000)*(1/(PI()*1.5^2))*(1/'Salt Topping history'!$D$8)*(1/2.20462)*(Q87))</f>
        <v>16.179723860943255</v>
      </c>
      <c r="Z87" s="85">
        <f t="shared" si="41"/>
        <v>5.9243051103213228E-3</v>
      </c>
      <c r="AA87" s="85">
        <f t="shared" si="42"/>
        <v>7.0499230812823743</v>
      </c>
      <c r="AB87" s="72">
        <f>SUM($AA$7:AA87)</f>
        <v>473.35657713138409</v>
      </c>
      <c r="AD87" s="27">
        <f>'Accumulated Feed'!E84</f>
        <v>42542</v>
      </c>
      <c r="AE87" s="17">
        <f>'Accumulated Feed'!F84</f>
        <v>6.4272598035325528</v>
      </c>
      <c r="AF87" s="17">
        <f>SUM($AE$7:AE87)</f>
        <v>472.89232512451809</v>
      </c>
      <c r="AG87" s="81">
        <v>20</v>
      </c>
      <c r="AH87" s="85">
        <f t="shared" si="32"/>
        <v>6.1420550498776318</v>
      </c>
      <c r="AI87" s="72">
        <f>SUM($AH$7:AH87)</f>
        <v>451.90808872904586</v>
      </c>
      <c r="AJ87" s="111">
        <v>20</v>
      </c>
      <c r="AK87" s="85">
        <f t="shared" si="52"/>
        <v>6.1420550498776318</v>
      </c>
      <c r="AL87" s="72">
        <f>SUM($AK$7:AK87)</f>
        <v>391.04016809774794</v>
      </c>
      <c r="AM87" s="64">
        <f>(AO87)/((1000)*(1/(PI()*1.5^2))*(1/'Salt Topping history'!$E$8)*(1/2.20462)*(AE87))</f>
        <v>34.69753478918976</v>
      </c>
      <c r="AN87" s="86">
        <f t="shared" si="43"/>
        <v>5.9656369032048068E-3</v>
      </c>
      <c r="AO87" s="86">
        <f t="shared" si="44"/>
        <v>11.60316377673335</v>
      </c>
      <c r="AP87" s="72">
        <f>SUM($AO$7:AO87)</f>
        <v>853.71484348029981</v>
      </c>
      <c r="AR87" s="27">
        <f>'Accumulated Feed'!G84</f>
        <v>42702</v>
      </c>
      <c r="AS87" s="17">
        <f>'Accumulated Feed'!H84</f>
        <v>4.9884232595456597</v>
      </c>
      <c r="AT87" s="17">
        <f>SUM($AS$7:AS87)</f>
        <v>664.7678438786952</v>
      </c>
      <c r="AU87" s="81">
        <v>20</v>
      </c>
      <c r="AV87" s="85">
        <f t="shared" si="33"/>
        <v>4.7670657805647654</v>
      </c>
      <c r="AW87" s="72">
        <f>SUM($AV$7:AV87)</f>
        <v>635.26927762392336</v>
      </c>
      <c r="AX87" s="111">
        <v>20</v>
      </c>
      <c r="AY87" s="85">
        <f t="shared" si="53"/>
        <v>4.7670657805647654</v>
      </c>
      <c r="AZ87" s="72">
        <f>SUM($AY$7:AY87)</f>
        <v>555.0967455296958</v>
      </c>
      <c r="BA87" s="64">
        <f>(BC87)/((1000)*(1/(PI()*1.5^2))*(1/'Salt Topping history'!$F$8)*(1/2.20462)*(AS87))</f>
        <v>34.510538536876602</v>
      </c>
      <c r="BB87" s="86">
        <f t="shared" si="45"/>
        <v>2.938245078725209E-3</v>
      </c>
      <c r="BC87" s="86">
        <f t="shared" si="46"/>
        <v>7.1898857076405864</v>
      </c>
      <c r="BD87" s="72">
        <f>SUM($BC$7:BC87)</f>
        <v>958.13939012821493</v>
      </c>
      <c r="BF87" s="27">
        <f>'Accumulated Feed'!I84</f>
        <v>42935</v>
      </c>
      <c r="BG87" s="17">
        <f>'Accumulated Feed'!J84</f>
        <v>7.7409631415166142</v>
      </c>
      <c r="BH87" s="17">
        <f>SUM($BG$7:BG87)</f>
        <v>373.16409377227416</v>
      </c>
      <c r="BI87" s="81">
        <v>20</v>
      </c>
      <c r="BJ87" s="85">
        <f t="shared" si="34"/>
        <v>7.3974638038027969</v>
      </c>
      <c r="BK87" s="72">
        <f>SUM($BJ$7:BJ87)</f>
        <v>356.60522161050341</v>
      </c>
      <c r="BL87" s="111">
        <v>20</v>
      </c>
      <c r="BM87" s="85">
        <f t="shared" si="54"/>
        <v>7.3974638038027969</v>
      </c>
      <c r="BN87" s="72">
        <f>SUM($BM$7:BM87)</f>
        <v>306.44981755398402</v>
      </c>
      <c r="BO87" s="64">
        <f>(BQ87)/((1000)*(1/(PI()*1.5^2))*(1/'Salt Topping history'!$C$17)*(1/2.20462)*(BG87))</f>
        <v>29.331809796213747</v>
      </c>
      <c r="BP87" s="86">
        <f t="shared" si="47"/>
        <v>8.7183312495451009E-3</v>
      </c>
      <c r="BQ87" s="86">
        <f t="shared" si="48"/>
        <v>10.810730749435924</v>
      </c>
      <c r="BR87" s="72">
        <f>SUM($BQ$7:BQ87)</f>
        <v>521.14658982072592</v>
      </c>
      <c r="BT87" s="27">
        <f>'Accumulated Feed'!K84</f>
        <v>43086</v>
      </c>
      <c r="BU87" s="17">
        <f>'Accumulated Feed'!L84</f>
        <v>7.6030563442754637</v>
      </c>
      <c r="BV87" s="17">
        <f>SUM($BU$7:BU87)</f>
        <v>654.48424434130391</v>
      </c>
      <c r="BW87" s="81">
        <v>20</v>
      </c>
      <c r="BX87" s="85">
        <f t="shared" si="35"/>
        <v>7.2656765155494245</v>
      </c>
      <c r="BY87" s="72">
        <f>SUM($BX$7:BX87)</f>
        <v>625.44200497581335</v>
      </c>
      <c r="BZ87" s="111">
        <v>20</v>
      </c>
      <c r="CA87" s="85">
        <f t="shared" si="55"/>
        <v>7.2656765155494245</v>
      </c>
      <c r="CB87" s="72">
        <f>SUM($CA$7:CA87)</f>
        <v>524.19764615701786</v>
      </c>
      <c r="CC87" s="64">
        <f>(CE87)/((1000)*(1/(PI()*1.5^2))*(1/'Salt Topping history'!$D$17)*(1/2.20462)*(BU87))</f>
        <v>19.775427520180823</v>
      </c>
      <c r="CD87" s="86">
        <f t="shared" si="49"/>
        <v>4.6555357825457631E-3</v>
      </c>
      <c r="CE87" s="86">
        <f t="shared" si="50"/>
        <v>9.5950592478268177</v>
      </c>
      <c r="CF87" s="72">
        <f>SUM($CE$7:CE87)</f>
        <v>825.95930068993971</v>
      </c>
    </row>
    <row r="88" spans="2:84">
      <c r="B88" s="27">
        <v>42055</v>
      </c>
      <c r="C88" s="17">
        <f>'Accumulated Feed'!B85</f>
        <v>9.170181974122821</v>
      </c>
      <c r="D88" s="17">
        <f>SUM($C$7:C88)</f>
        <v>438.79432219237839</v>
      </c>
      <c r="E88" s="9">
        <v>20</v>
      </c>
      <c r="F88" s="3">
        <f t="shared" si="36"/>
        <v>8.763262140344974</v>
      </c>
      <c r="G88" s="72">
        <f>SUM($F$7:F88)</f>
        <v>419.32315868078791</v>
      </c>
      <c r="H88" s="65">
        <f t="shared" si="57"/>
        <v>20</v>
      </c>
      <c r="I88" s="3">
        <f t="shared" si="38"/>
        <v>8.763262140344974</v>
      </c>
      <c r="J88" s="72">
        <f>SUM($I$7:I88)</f>
        <v>392.08781567816442</v>
      </c>
      <c r="K88" s="64">
        <f>(M88)/((1000)*(1/(PI()*1.5^2))*(1/'Salt Topping history'!$C$8)*(1/2.20462)*(C88))</f>
        <v>29.865393699182757</v>
      </c>
      <c r="L88" s="3">
        <f t="shared" si="39"/>
        <v>4.7071631998299567E-3</v>
      </c>
      <c r="M88" s="85">
        <f t="shared" si="40"/>
        <v>13.08591369552728</v>
      </c>
      <c r="N88" s="72">
        <f>SUM($M$7:M88)</f>
        <v>626.16256105933076</v>
      </c>
      <c r="P88" s="27">
        <f>'Accumulated Feed'!C85</f>
        <v>42360</v>
      </c>
      <c r="Q88" s="17">
        <f>'Accumulated Feed'!D85</f>
        <v>7.7562269998646105</v>
      </c>
      <c r="R88" s="17">
        <f>SUM($Q$7:Q88)</f>
        <v>525.13799518050769</v>
      </c>
      <c r="S88" s="9">
        <v>20</v>
      </c>
      <c r="T88" s="3">
        <f t="shared" si="30"/>
        <v>7.4120503400737272</v>
      </c>
      <c r="U88" s="72">
        <f>SUM($T$7:T88)</f>
        <v>501.83539700826998</v>
      </c>
      <c r="V88" s="67">
        <v>5.0819240628000006</v>
      </c>
      <c r="W88" s="3">
        <f t="shared" si="51"/>
        <v>1.8833738488952805</v>
      </c>
      <c r="X88" s="72">
        <f>SUM($W$7:W88)</f>
        <v>428.68616247755722</v>
      </c>
      <c r="Y88" s="64">
        <f>(AA88)/((1000)*(1/(PI()*1.5^2))*(1/'Salt Topping history'!$D$8)*(1/2.20462)*(Q88))</f>
        <v>16.179723860943252</v>
      </c>
      <c r="Z88" s="85">
        <f t="shared" si="41"/>
        <v>5.9632201754246878E-3</v>
      </c>
      <c r="AA88" s="85">
        <f t="shared" si="42"/>
        <v>7.0962320087553783</v>
      </c>
      <c r="AB88" s="72">
        <f>SUM($AA$7:AA88)</f>
        <v>480.45280914013944</v>
      </c>
      <c r="AD88" s="27">
        <f>'Accumulated Feed'!E85</f>
        <v>42543</v>
      </c>
      <c r="AE88" s="17">
        <f>'Accumulated Feed'!F85</f>
        <v>6.4988419354941165</v>
      </c>
      <c r="AF88" s="17">
        <f>SUM($AE$7:AE88)</f>
        <v>479.39116706001221</v>
      </c>
      <c r="AG88" s="81">
        <v>20</v>
      </c>
      <c r="AH88" s="85">
        <f t="shared" si="32"/>
        <v>6.2104607793074393</v>
      </c>
      <c r="AI88" s="72">
        <f>SUM($AH$7:AH88)</f>
        <v>458.11854950835328</v>
      </c>
      <c r="AJ88" s="111">
        <v>20</v>
      </c>
      <c r="AK88" s="85">
        <f t="shared" si="52"/>
        <v>6.2104607793074393</v>
      </c>
      <c r="AL88" s="72">
        <f>SUM($AK$7:AK88)</f>
        <v>397.25062887705536</v>
      </c>
      <c r="AM88" s="64">
        <f>(AO88)/((1000)*(1/(PI()*1.5^2))*(1/'Salt Topping history'!$E$8)*(1/2.20462)*(AE88))</f>
        <v>34.697534789189753</v>
      </c>
      <c r="AN88" s="86">
        <f t="shared" si="43"/>
        <v>6.0320778159877741E-3</v>
      </c>
      <c r="AO88" s="86">
        <f t="shared" si="44"/>
        <v>11.73239135209622</v>
      </c>
      <c r="AP88" s="72">
        <f>SUM($AO$7:AO88)</f>
        <v>865.44723483239602</v>
      </c>
      <c r="AR88" s="27">
        <f>'Accumulated Feed'!G85</f>
        <v>42703</v>
      </c>
      <c r="AS88" s="17">
        <f>'Accumulated Feed'!H85</f>
        <v>4.8535220959747987</v>
      </c>
      <c r="AT88" s="17">
        <f>SUM($AS$7:AS88)</f>
        <v>669.62136597466997</v>
      </c>
      <c r="AU88" s="81">
        <v>20</v>
      </c>
      <c r="AV88" s="85">
        <f t="shared" si="33"/>
        <v>4.638150753279052</v>
      </c>
      <c r="AW88" s="72">
        <f>SUM($AV$7:AV88)</f>
        <v>639.90742837720245</v>
      </c>
      <c r="AX88" s="111">
        <v>20</v>
      </c>
      <c r="AY88" s="85">
        <f t="shared" si="53"/>
        <v>4.638150753279052</v>
      </c>
      <c r="AZ88" s="72">
        <f>SUM($AY$7:AY88)</f>
        <v>559.73489628297489</v>
      </c>
      <c r="BA88" s="64">
        <f>(BC88)/((1000)*(1/(PI()*1.5^2))*(1/'Salt Topping history'!$F$8)*(1/2.20462)*(AS88))</f>
        <v>34.510538536876595</v>
      </c>
      <c r="BB88" s="86">
        <f t="shared" si="45"/>
        <v>2.8587865686202567E-3</v>
      </c>
      <c r="BC88" s="86">
        <f t="shared" si="46"/>
        <v>6.9954507334137679</v>
      </c>
      <c r="BD88" s="72">
        <f>SUM($BC$7:BC88)</f>
        <v>965.13484086162873</v>
      </c>
      <c r="BF88" s="27">
        <f>'Accumulated Feed'!I85</f>
        <v>42936</v>
      </c>
      <c r="BG88" s="17">
        <f>'Accumulated Feed'!J85</f>
        <v>7.7321564452478846</v>
      </c>
      <c r="BH88" s="17">
        <f>SUM($BG$7:BG88)</f>
        <v>380.89625021752204</v>
      </c>
      <c r="BI88" s="81">
        <v>20</v>
      </c>
      <c r="BJ88" s="85">
        <f t="shared" si="34"/>
        <v>7.3890478979667868</v>
      </c>
      <c r="BK88" s="72">
        <f>SUM($BJ$7:BJ88)</f>
        <v>363.99426950847021</v>
      </c>
      <c r="BL88" s="111">
        <v>44.618365919465326</v>
      </c>
      <c r="BM88" s="85">
        <f t="shared" si="54"/>
        <v>16.484362145396911</v>
      </c>
      <c r="BN88" s="72">
        <f>SUM($BM$7:BM88)</f>
        <v>322.93417969938093</v>
      </c>
      <c r="BO88" s="64">
        <f>(BQ88)/((1000)*(1/(PI()*1.5^2))*(1/'Salt Topping history'!$C$17)*(1/2.20462)*(BG88))</f>
        <v>29.331809796213744</v>
      </c>
      <c r="BP88" s="86">
        <f t="shared" si="47"/>
        <v>8.7084126265157338E-3</v>
      </c>
      <c r="BQ88" s="86">
        <f t="shared" si="48"/>
        <v>10.79843165687951</v>
      </c>
      <c r="BR88" s="72">
        <f>SUM($BQ$7:BQ88)</f>
        <v>531.94502147760545</v>
      </c>
      <c r="BT88" s="27">
        <f>'Accumulated Feed'!K85</f>
        <v>43087</v>
      </c>
      <c r="BU88" s="17">
        <f>'Accumulated Feed'!L85</f>
        <v>7.5983784625804009</v>
      </c>
      <c r="BV88" s="17">
        <f>SUM($BU$7:BU88)</f>
        <v>662.08262280388431</v>
      </c>
      <c r="BW88" s="81">
        <v>20</v>
      </c>
      <c r="BX88" s="85">
        <f t="shared" si="35"/>
        <v>7.2612062112881741</v>
      </c>
      <c r="BY88" s="72">
        <f>SUM($BX$7:BX88)</f>
        <v>632.70321118710149</v>
      </c>
      <c r="BZ88" s="111">
        <v>20</v>
      </c>
      <c r="CA88" s="85">
        <f t="shared" si="55"/>
        <v>7.2612062112881741</v>
      </c>
      <c r="CB88" s="72">
        <f>SUM($CA$7:CA88)</f>
        <v>531.458852368306</v>
      </c>
      <c r="CC88" s="64">
        <f>(CE88)/((1000)*(1/(PI()*1.5^2))*(1/'Salt Topping history'!$D$17)*(1/2.20462)*(BU88))</f>
        <v>19.775427520180823</v>
      </c>
      <c r="CD88" s="86">
        <f t="shared" si="49"/>
        <v>4.6526714021398125E-3</v>
      </c>
      <c r="CE88" s="86">
        <f t="shared" si="50"/>
        <v>9.5891557598101542</v>
      </c>
      <c r="CF88" s="72">
        <f>SUM($CE$7:CE88)</f>
        <v>835.54845644974989</v>
      </c>
    </row>
    <row r="89" spans="2:84">
      <c r="B89" s="27">
        <v>42056</v>
      </c>
      <c r="C89" s="17">
        <f>'Accumulated Feed'!B86</f>
        <v>7.7090008917116633</v>
      </c>
      <c r="D89" s="17">
        <f>SUM($C$7:C89)</f>
        <v>446.50332308409003</v>
      </c>
      <c r="E89" s="9">
        <v>20</v>
      </c>
      <c r="F89" s="3">
        <f t="shared" si="36"/>
        <v>7.3669198544650012</v>
      </c>
      <c r="G89" s="72">
        <f>SUM($F$7:F89)</f>
        <v>426.69007853525289</v>
      </c>
      <c r="H89" s="65">
        <f t="shared" si="57"/>
        <v>20</v>
      </c>
      <c r="I89" s="3">
        <f t="shared" si="38"/>
        <v>7.3669198544650012</v>
      </c>
      <c r="J89" s="72">
        <f>SUM($I$7:I89)</f>
        <v>399.4547355326294</v>
      </c>
      <c r="K89" s="64">
        <f>(M89)/((1000)*(1/(PI()*1.5^2))*(1/'Salt Topping history'!$C$8)*(1/2.20462)*(C89))</f>
        <v>29.865393699182761</v>
      </c>
      <c r="L89" s="3">
        <f t="shared" si="39"/>
        <v>3.9571216151784785E-3</v>
      </c>
      <c r="M89" s="85">
        <f t="shared" si="40"/>
        <v>11.00079809019617</v>
      </c>
      <c r="N89" s="72">
        <f>SUM($M$7:M89)</f>
        <v>637.16335914952697</v>
      </c>
      <c r="P89" s="27">
        <f>'Accumulated Feed'!C86</f>
        <v>42361</v>
      </c>
      <c r="Q89" s="17">
        <f>'Accumulated Feed'!D86</f>
        <v>7.9953399866723514</v>
      </c>
      <c r="R89" s="17">
        <f>SUM($Q$7:Q89)</f>
        <v>533.13333516718001</v>
      </c>
      <c r="S89" s="9">
        <v>20</v>
      </c>
      <c r="T89" s="3">
        <f t="shared" si="30"/>
        <v>7.6405528703910202</v>
      </c>
      <c r="U89" s="72">
        <f>SUM($T$7:T89)</f>
        <v>509.47594987866103</v>
      </c>
      <c r="V89" s="65">
        <f t="shared" si="31"/>
        <v>20</v>
      </c>
      <c r="W89" s="3">
        <f t="shared" si="51"/>
        <v>7.6405528703910202</v>
      </c>
      <c r="X89" s="72">
        <f>SUM($W$7:W89)</f>
        <v>436.32671534794827</v>
      </c>
      <c r="Y89" s="64">
        <f>(AA89)/((1000)*(1/(PI()*1.5^2))*(1/'Salt Topping history'!$D$8)*(1/2.20462)*(Q89))</f>
        <v>16.179723860943252</v>
      </c>
      <c r="Z89" s="85">
        <f t="shared" si="41"/>
        <v>6.1470574183474219E-3</v>
      </c>
      <c r="AA89" s="85">
        <f t="shared" si="42"/>
        <v>7.3149983278334316</v>
      </c>
      <c r="AB89" s="72">
        <f>SUM($AA$7:AA89)</f>
        <v>487.76780746797289</v>
      </c>
      <c r="AD89" s="27">
        <f>'Accumulated Feed'!E86</f>
        <v>42544</v>
      </c>
      <c r="AE89" s="17">
        <f>'Accumulated Feed'!F86</f>
        <v>6.6815047022996321</v>
      </c>
      <c r="AF89" s="17">
        <f>SUM($AE$7:AE89)</f>
        <v>486.07267176231181</v>
      </c>
      <c r="AG89" s="81">
        <v>20</v>
      </c>
      <c r="AH89" s="85">
        <f t="shared" si="32"/>
        <v>6.3850180250975983</v>
      </c>
      <c r="AI89" s="72">
        <f>SUM($AH$7:AH89)</f>
        <v>464.50356753345091</v>
      </c>
      <c r="AJ89" s="111">
        <v>4.2663208052005004</v>
      </c>
      <c r="AK89" s="85">
        <f t="shared" si="52"/>
        <v>1.3620267621027045</v>
      </c>
      <c r="AL89" s="72">
        <f>SUM($AK$7:AK89)</f>
        <v>398.61265563915805</v>
      </c>
      <c r="AM89" s="64">
        <f>(AO89)/((1000)*(1/(PI()*1.5^2))*(1/'Salt Topping history'!$E$8)*(1/2.20462)*(AE89))</f>
        <v>34.69753478918976</v>
      </c>
      <c r="AN89" s="86">
        <f t="shared" si="43"/>
        <v>6.2016212568640179E-3</v>
      </c>
      <c r="AO89" s="86">
        <f t="shared" si="44"/>
        <v>12.062153344600516</v>
      </c>
      <c r="AP89" s="72">
        <f>SUM($AO$7:AO89)</f>
        <v>877.50938817699648</v>
      </c>
      <c r="AR89" s="27">
        <f>'Accumulated Feed'!G86</f>
        <v>42704</v>
      </c>
      <c r="AS89" s="17">
        <f>'Accumulated Feed'!H86</f>
        <v>4.6728997979760667</v>
      </c>
      <c r="AT89" s="17">
        <f>SUM($AS$7:AS89)</f>
        <v>674.29426577264599</v>
      </c>
      <c r="AU89" s="81">
        <v>20</v>
      </c>
      <c r="AV89" s="85">
        <f t="shared" si="33"/>
        <v>4.4655434320480234</v>
      </c>
      <c r="AW89" s="72">
        <f>SUM($AV$7:AV89)</f>
        <v>644.37297180925043</v>
      </c>
      <c r="AX89" s="111">
        <v>20</v>
      </c>
      <c r="AY89" s="85">
        <f t="shared" si="53"/>
        <v>4.4655434320480234</v>
      </c>
      <c r="AZ89" s="72">
        <f>SUM($AY$7:AY89)</f>
        <v>564.20043971502287</v>
      </c>
      <c r="BA89" s="64">
        <f>(BC89)/((1000)*(1/(PI()*1.5^2))*(1/'Salt Topping history'!$F$8)*(1/2.20462)*(AS89))</f>
        <v>34.510538536876602</v>
      </c>
      <c r="BB89" s="86">
        <f t="shared" si="45"/>
        <v>2.7523977257755241E-3</v>
      </c>
      <c r="BC89" s="86">
        <f t="shared" si="46"/>
        <v>6.7351172349727078</v>
      </c>
      <c r="BD89" s="72">
        <f>SUM($BC$7:BC89)</f>
        <v>971.86995809660141</v>
      </c>
      <c r="BF89" s="27">
        <f>'Accumulated Feed'!I86</f>
        <v>42937</v>
      </c>
      <c r="BG89" s="17">
        <f>'Accumulated Feed'!J86</f>
        <v>8.207761754121524</v>
      </c>
      <c r="BH89" s="17">
        <f>SUM($BG$7:BG89)</f>
        <v>389.10401197164356</v>
      </c>
      <c r="BI89" s="81">
        <v>20</v>
      </c>
      <c r="BJ89" s="85">
        <f t="shared" si="34"/>
        <v>7.8435485838594614</v>
      </c>
      <c r="BK89" s="72">
        <f>SUM($BJ$7:BJ89)</f>
        <v>371.83781809232966</v>
      </c>
      <c r="BL89" s="111">
        <v>20</v>
      </c>
      <c r="BM89" s="85">
        <f t="shared" si="54"/>
        <v>7.8435485838594614</v>
      </c>
      <c r="BN89" s="72">
        <f>SUM($BM$7:BM89)</f>
        <v>330.77772828324038</v>
      </c>
      <c r="BO89" s="64">
        <f>(BQ89)/((1000)*(1/(PI()*1.5^2))*(1/'Salt Topping history'!$C$17)*(1/2.20462)*(BG89))</f>
        <v>29.331809796213751</v>
      </c>
      <c r="BP89" s="86">
        <f t="shared" si="47"/>
        <v>9.2440674993007534E-3</v>
      </c>
      <c r="BQ89" s="86">
        <f t="shared" si="48"/>
        <v>11.462643699132935</v>
      </c>
      <c r="BR89" s="72">
        <f>SUM($BQ$7:BQ89)</f>
        <v>543.40766517673842</v>
      </c>
      <c r="BT89" s="27">
        <f>'Accumulated Feed'!K86</f>
        <v>43088</v>
      </c>
      <c r="BU89" s="17">
        <f>'Accumulated Feed'!L86</f>
        <v>8.0197982441278306</v>
      </c>
      <c r="BV89" s="17">
        <f>SUM($BU$7:BU89)</f>
        <v>670.10242104801216</v>
      </c>
      <c r="BW89" s="81">
        <v>20</v>
      </c>
      <c r="BX89" s="85">
        <f t="shared" si="35"/>
        <v>7.6639258113188244</v>
      </c>
      <c r="BY89" s="72">
        <f>SUM($BX$7:BX89)</f>
        <v>640.36713699842028</v>
      </c>
      <c r="BZ89" s="111">
        <v>10.903328459999999</v>
      </c>
      <c r="CA89" s="85">
        <f t="shared" si="55"/>
        <v>4.1781150206940572</v>
      </c>
      <c r="CB89" s="72">
        <f>SUM($CA$7:CA89)</f>
        <v>535.63696738900001</v>
      </c>
      <c r="CC89" s="64">
        <f>(CE89)/((1000)*(1/(PI()*1.5^2))*(1/'Salt Topping history'!$D$17)*(1/2.20462)*(BU89))</f>
        <v>19.77542752018082</v>
      </c>
      <c r="CD89" s="86">
        <f t="shared" si="49"/>
        <v>4.9107169543004077E-3</v>
      </c>
      <c r="CE89" s="86">
        <f t="shared" si="50"/>
        <v>10.120987642813141</v>
      </c>
      <c r="CF89" s="72">
        <f>SUM($CE$7:CE89)</f>
        <v>845.66944409256303</v>
      </c>
    </row>
    <row r="90" spans="2:84">
      <c r="B90" s="27">
        <v>42057</v>
      </c>
      <c r="C90" s="17">
        <f>'Accumulated Feed'!B87</f>
        <v>5.8472772737920202</v>
      </c>
      <c r="D90" s="17">
        <f>SUM($C$7:C90)</f>
        <v>452.35060035788206</v>
      </c>
      <c r="E90" s="9">
        <v>20</v>
      </c>
      <c r="F90" s="3">
        <f t="shared" si="36"/>
        <v>5.5878088027171016</v>
      </c>
      <c r="G90" s="72">
        <f>SUM($F$7:F90)</f>
        <v>432.27788733797001</v>
      </c>
      <c r="H90" s="65">
        <f t="shared" si="57"/>
        <v>20</v>
      </c>
      <c r="I90" s="3">
        <f t="shared" si="38"/>
        <v>5.5878088027171016</v>
      </c>
      <c r="J90" s="72">
        <f>SUM($I$7:I90)</f>
        <v>405.04254433534652</v>
      </c>
      <c r="K90" s="64">
        <f>(M90)/((1000)*(1/(PI()*1.5^2))*(1/'Salt Topping history'!$C$8)*(1/2.20462)*(C90))</f>
        <v>29.865393699182761</v>
      </c>
      <c r="L90" s="3">
        <f t="shared" si="39"/>
        <v>3.0014767951241955E-3</v>
      </c>
      <c r="M90" s="85">
        <f t="shared" si="40"/>
        <v>8.3441054904452638</v>
      </c>
      <c r="N90" s="72">
        <f>SUM($M$7:M90)</f>
        <v>645.50746463997223</v>
      </c>
      <c r="P90" s="27">
        <f>'Accumulated Feed'!C87</f>
        <v>42362</v>
      </c>
      <c r="Q90" s="17">
        <f>'Accumulated Feed'!D87</f>
        <v>8.4311591324779016</v>
      </c>
      <c r="R90" s="17">
        <f>SUM($Q$7:Q90)</f>
        <v>541.56449429965789</v>
      </c>
      <c r="S90" s="9">
        <v>20</v>
      </c>
      <c r="T90" s="3">
        <f t="shared" si="30"/>
        <v>8.057032873868879</v>
      </c>
      <c r="U90" s="72">
        <f>SUM($T$7:T90)</f>
        <v>517.53298275252996</v>
      </c>
      <c r="V90" s="65">
        <f t="shared" si="31"/>
        <v>20</v>
      </c>
      <c r="W90" s="3">
        <f t="shared" si="51"/>
        <v>8.057032873868879</v>
      </c>
      <c r="X90" s="72">
        <f>SUM($W$7:W90)</f>
        <v>444.38374822181714</v>
      </c>
      <c r="Y90" s="64">
        <f>(AA90)/((1000)*(1/(PI()*1.5^2))*(1/'Salt Topping history'!$D$8)*(1/2.20462)*(Q90))</f>
        <v>16.179723860943252</v>
      </c>
      <c r="Z90" s="85">
        <f t="shared" si="41"/>
        <v>6.4821282618321959E-3</v>
      </c>
      <c r="AA90" s="85">
        <f t="shared" si="42"/>
        <v>7.7137326315803127</v>
      </c>
      <c r="AB90" s="72">
        <f>SUM($AA$7:AA90)</f>
        <v>495.48154009955317</v>
      </c>
      <c r="AD90" s="27">
        <f>'Accumulated Feed'!E87</f>
        <v>42545</v>
      </c>
      <c r="AE90" s="17">
        <f>'Accumulated Feed'!F87</f>
        <v>7.0016040094639758</v>
      </c>
      <c r="AF90" s="17">
        <f>SUM($AE$7:AE90)</f>
        <v>493.07427577177577</v>
      </c>
      <c r="AG90" s="81">
        <v>20</v>
      </c>
      <c r="AH90" s="85">
        <f t="shared" si="32"/>
        <v>6.6909131695494368</v>
      </c>
      <c r="AI90" s="72">
        <f>SUM($AH$7:AH90)</f>
        <v>471.19448070300035</v>
      </c>
      <c r="AJ90" s="111">
        <v>20</v>
      </c>
      <c r="AK90" s="85">
        <f t="shared" si="52"/>
        <v>6.6909131695494368</v>
      </c>
      <c r="AL90" s="72">
        <f>SUM($AK$7:AK90)</f>
        <v>405.3035688087075</v>
      </c>
      <c r="AM90" s="64">
        <f>(AO90)/((1000)*(1/(PI()*1.5^2))*(1/'Salt Topping history'!$E$8)*(1/2.20462)*(AE90))</f>
        <v>34.697534789189753</v>
      </c>
      <c r="AN90" s="86">
        <f t="shared" si="43"/>
        <v>6.4987301800882424E-3</v>
      </c>
      <c r="AO90" s="86">
        <f t="shared" si="44"/>
        <v>12.640030200271632</v>
      </c>
      <c r="AP90" s="72">
        <f>SUM($AO$7:AO90)</f>
        <v>890.14941837726815</v>
      </c>
      <c r="AR90" s="27">
        <f>'Accumulated Feed'!G87</f>
        <v>42705</v>
      </c>
      <c r="AS90" s="17">
        <f>'Accumulated Feed'!H87</f>
        <v>4.8946842279777494</v>
      </c>
      <c r="AT90" s="17">
        <f>SUM($AS$7:AS90)</f>
        <v>679.18895000062378</v>
      </c>
      <c r="AU90" s="81">
        <v>20</v>
      </c>
      <c r="AV90" s="85">
        <f t="shared" si="33"/>
        <v>4.677486347056278</v>
      </c>
      <c r="AW90" s="72">
        <f>SUM($AV$7:AV90)</f>
        <v>649.05045815630672</v>
      </c>
      <c r="AX90" s="111">
        <v>0.65534423933166497</v>
      </c>
      <c r="AY90" s="85">
        <f t="shared" si="53"/>
        <v>0.15326818660479224</v>
      </c>
      <c r="AZ90" s="72">
        <f>SUM($AY$7:AY90)</f>
        <v>564.35370790162767</v>
      </c>
      <c r="BA90" s="64">
        <f>(BC90)/((1000)*(1/(PI()*1.5^2))*(1/'Salt Topping history'!$F$8)*(1/2.20462)*(AS90))</f>
        <v>34.510538536876595</v>
      </c>
      <c r="BB90" s="86">
        <f t="shared" si="45"/>
        <v>2.8830315906432122E-3</v>
      </c>
      <c r="BC90" s="86">
        <f t="shared" si="46"/>
        <v>7.0547783023039399</v>
      </c>
      <c r="BD90" s="72">
        <f>SUM($BC$7:BC90)</f>
        <v>978.92473639890534</v>
      </c>
      <c r="BF90" s="27">
        <f>'Accumulated Feed'!I87</f>
        <v>42938</v>
      </c>
      <c r="BG90" s="17">
        <f>'Accumulated Feed'!J87</f>
        <v>7.964121456927221</v>
      </c>
      <c r="BH90" s="17">
        <f>SUM($BG$7:BG90)</f>
        <v>397.06813342857077</v>
      </c>
      <c r="BI90" s="81">
        <v>20</v>
      </c>
      <c r="BJ90" s="85">
        <f t="shared" si="34"/>
        <v>7.6107196391024017</v>
      </c>
      <c r="BK90" s="72">
        <f>SUM($BJ$7:BJ90)</f>
        <v>379.44853773143205</v>
      </c>
      <c r="BL90" s="111">
        <v>20</v>
      </c>
      <c r="BM90" s="85">
        <f t="shared" si="54"/>
        <v>7.6107196391024017</v>
      </c>
      <c r="BN90" s="72">
        <f>SUM($BM$7:BM90)</f>
        <v>338.38844792234278</v>
      </c>
      <c r="BO90" s="64">
        <f>(BQ90)/((1000)*(1/(PI()*1.5^2))*(1/'Salt Topping history'!$C$17)*(1/2.20462)*(BG90))</f>
        <v>29.331809796213747</v>
      </c>
      <c r="BP90" s="86">
        <f t="shared" si="47"/>
        <v>8.969665363824186E-3</v>
      </c>
      <c r="BQ90" s="86">
        <f t="shared" si="48"/>
        <v>11.122385051141991</v>
      </c>
      <c r="BR90" s="72">
        <f>SUM($BQ$7:BQ90)</f>
        <v>554.53005022788045</v>
      </c>
      <c r="BT90" s="27">
        <f>'Accumulated Feed'!K87</f>
        <v>43089</v>
      </c>
      <c r="BU90" s="17">
        <f>'Accumulated Feed'!L87</f>
        <v>8.1043832203400221</v>
      </c>
      <c r="BV90" s="17">
        <f>SUM($BU$7:BU90)</f>
        <v>678.20680426835213</v>
      </c>
      <c r="BW90" s="81">
        <v>20</v>
      </c>
      <c r="BX90" s="85">
        <f t="shared" si="35"/>
        <v>7.7447573936989773</v>
      </c>
      <c r="BY90" s="72">
        <f>SUM($BX$7:BX90)</f>
        <v>648.11189439211921</v>
      </c>
      <c r="BZ90" s="111">
        <v>20</v>
      </c>
      <c r="CA90" s="85">
        <f t="shared" si="55"/>
        <v>7.7447573936989773</v>
      </c>
      <c r="CB90" s="72">
        <f>SUM($CA$7:CA90)</f>
        <v>543.38172478269894</v>
      </c>
      <c r="CC90" s="64">
        <f>(CE90)/((1000)*(1/(PI()*1.5^2))*(1/'Salt Topping history'!$D$17)*(1/2.20462)*(BU90))</f>
        <v>19.775427520180823</v>
      </c>
      <c r="CD90" s="86">
        <f t="shared" si="49"/>
        <v>4.9625103865190354E-3</v>
      </c>
      <c r="CE90" s="86">
        <f t="shared" si="50"/>
        <v>10.227733906615732</v>
      </c>
      <c r="CF90" s="72">
        <f>SUM($CE$7:CE90)</f>
        <v>855.89717799917878</v>
      </c>
    </row>
    <row r="91" spans="2:84">
      <c r="B91" s="27">
        <v>42058</v>
      </c>
      <c r="C91" s="17">
        <f>'Accumulated Feed'!B88</f>
        <v>5.7673635134309418</v>
      </c>
      <c r="D91" s="17">
        <f>SUM($C$7:C91)</f>
        <v>458.11796387131301</v>
      </c>
      <c r="E91" s="9">
        <v>20</v>
      </c>
      <c r="F91" s="3">
        <f t="shared" si="36"/>
        <v>5.5114411545459943</v>
      </c>
      <c r="G91" s="72">
        <f>SUM($F$7:F91)</f>
        <v>437.78932849251601</v>
      </c>
      <c r="H91" s="67">
        <v>2.3334839963999996</v>
      </c>
      <c r="I91" s="3">
        <f t="shared" si="38"/>
        <v>0.64304298656167069</v>
      </c>
      <c r="J91" s="72">
        <f>SUM($I$7:I91)</f>
        <v>405.6855873219082</v>
      </c>
      <c r="K91" s="64">
        <f>(M91)/((1000)*(1/(PI()*1.5^2))*(1/'Salt Topping history'!$C$8)*(1/2.20462)*(C91))</f>
        <v>29.865393699182757</v>
      </c>
      <c r="L91" s="3">
        <f t="shared" si="39"/>
        <v>2.960456113856016E-3</v>
      </c>
      <c r="M91" s="85">
        <f t="shared" si="40"/>
        <v>8.2300679965197236</v>
      </c>
      <c r="N91" s="72">
        <f>SUM($M$7:M91)</f>
        <v>653.73753263649201</v>
      </c>
      <c r="P91" s="27">
        <f>'Accumulated Feed'!C88</f>
        <v>42363</v>
      </c>
      <c r="Q91" s="17">
        <f>'Accumulated Feed'!D88</f>
        <v>8.6987394917867764</v>
      </c>
      <c r="R91" s="17">
        <f>SUM($Q$7:Q91)</f>
        <v>550.26323379144469</v>
      </c>
      <c r="S91" s="9">
        <v>20</v>
      </c>
      <c r="T91" s="3">
        <f t="shared" si="30"/>
        <v>8.312739558736018</v>
      </c>
      <c r="U91" s="72">
        <f>SUM($T$7:T91)</f>
        <v>525.84572231126594</v>
      </c>
      <c r="V91" s="65">
        <f t="shared" si="31"/>
        <v>20</v>
      </c>
      <c r="W91" s="3">
        <f t="shared" si="51"/>
        <v>8.312739558736018</v>
      </c>
      <c r="X91" s="72">
        <f>SUM($W$7:W91)</f>
        <v>452.69648778055318</v>
      </c>
      <c r="Y91" s="64">
        <f>(AA91)/((1000)*(1/(PI()*1.5^2))*(1/'Salt Topping history'!$D$8)*(1/2.20462)*(Q91))</f>
        <v>16.179723860943252</v>
      </c>
      <c r="Z91" s="85">
        <f t="shared" si="41"/>
        <v>6.6878520753830264E-3</v>
      </c>
      <c r="AA91" s="85">
        <f t="shared" si="42"/>
        <v>7.9585439697058016</v>
      </c>
      <c r="AB91" s="72">
        <f>SUM($AA$7:AA91)</f>
        <v>503.440084069259</v>
      </c>
      <c r="AD91" s="27">
        <f>'Accumulated Feed'!E88</f>
        <v>42546</v>
      </c>
      <c r="AE91" s="17">
        <f>'Accumulated Feed'!F88</f>
        <v>7.4637147828352441</v>
      </c>
      <c r="AF91" s="17">
        <f>SUM($AE$7:AE91)</f>
        <v>500.53799055461104</v>
      </c>
      <c r="AG91" s="81">
        <v>20</v>
      </c>
      <c r="AH91" s="85">
        <f t="shared" si="32"/>
        <v>7.1325181296644544</v>
      </c>
      <c r="AI91" s="72">
        <f>SUM($AH$7:AH91)</f>
        <v>478.3269988326648</v>
      </c>
      <c r="AJ91" s="111">
        <v>20</v>
      </c>
      <c r="AK91" s="85">
        <f t="shared" si="52"/>
        <v>7.1325181296644544</v>
      </c>
      <c r="AL91" s="72">
        <f>SUM($AK$7:AK91)</f>
        <v>412.43608693837194</v>
      </c>
      <c r="AM91" s="64">
        <f>(AO91)/((1000)*(1/(PI()*1.5^2))*(1/'Salt Topping history'!$E$8)*(1/2.20462)*(AE91))</f>
        <v>34.697534789189753</v>
      </c>
      <c r="AN91" s="86">
        <f t="shared" si="43"/>
        <v>6.9276509281614674E-3</v>
      </c>
      <c r="AO91" s="86">
        <f t="shared" si="44"/>
        <v>13.474281055274053</v>
      </c>
      <c r="AP91" s="72">
        <f>SUM($AO$7:AO91)</f>
        <v>903.62369943254225</v>
      </c>
      <c r="AR91" s="27">
        <f>'Accumulated Feed'!G88</f>
        <v>42706</v>
      </c>
      <c r="AS91" s="17">
        <f>'Accumulated Feed'!H88</f>
        <v>5.5645059009052655</v>
      </c>
      <c r="AT91" s="17">
        <f>SUM($AS$7:AS91)</f>
        <v>684.75345590152904</v>
      </c>
      <c r="AU91" s="81">
        <v>20</v>
      </c>
      <c r="AV91" s="85">
        <f t="shared" si="33"/>
        <v>5.3175851939180072</v>
      </c>
      <c r="AW91" s="72">
        <f>SUM($AV$7:AV91)</f>
        <v>654.36804335022475</v>
      </c>
      <c r="AX91" s="111">
        <v>20</v>
      </c>
      <c r="AY91" s="85">
        <f t="shared" si="53"/>
        <v>5.3175851939180072</v>
      </c>
      <c r="AZ91" s="72">
        <f>SUM($AY$7:AY91)</f>
        <v>569.67129309554571</v>
      </c>
      <c r="BA91" s="64">
        <f>(BC91)/((1000)*(1/(PI()*1.5^2))*(1/'Salt Topping history'!$F$8)*(1/2.20462)*(AS91))</f>
        <v>34.510538536876595</v>
      </c>
      <c r="BB91" s="86">
        <f t="shared" si="45"/>
        <v>3.277565119917553E-3</v>
      </c>
      <c r="BC91" s="86">
        <f t="shared" si="46"/>
        <v>8.0202018484382513</v>
      </c>
      <c r="BD91" s="72">
        <f>SUM($BC$7:BC91)</f>
        <v>986.94493824734354</v>
      </c>
      <c r="BF91" s="27">
        <f>'Accumulated Feed'!I88</f>
        <v>42939</v>
      </c>
      <c r="BG91" s="17">
        <f>'Accumulated Feed'!J88</f>
        <v>7.8675704397651103</v>
      </c>
      <c r="BH91" s="17">
        <f>SUM($BG$7:BG91)</f>
        <v>404.93570386833591</v>
      </c>
      <c r="BI91" s="81">
        <v>20</v>
      </c>
      <c r="BJ91" s="85">
        <f t="shared" si="34"/>
        <v>7.5184529997166036</v>
      </c>
      <c r="BK91" s="72">
        <f>SUM($BJ$7:BJ91)</f>
        <v>386.96699073114866</v>
      </c>
      <c r="BL91" s="111">
        <v>20</v>
      </c>
      <c r="BM91" s="85">
        <f t="shared" si="54"/>
        <v>7.5184529997166036</v>
      </c>
      <c r="BN91" s="72">
        <f>SUM($BM$7:BM91)</f>
        <v>345.90690092205938</v>
      </c>
      <c r="BO91" s="64">
        <f>(BQ91)/((1000)*(1/(PI()*1.5^2))*(1/'Salt Topping history'!$C$17)*(1/2.20462)*(BG91))</f>
        <v>29.331809796213751</v>
      </c>
      <c r="BP91" s="86">
        <f t="shared" si="47"/>
        <v>8.8609238888021427E-3</v>
      </c>
      <c r="BQ91" s="86">
        <f t="shared" si="48"/>
        <v>10.987545622114657</v>
      </c>
      <c r="BR91" s="72">
        <f>SUM($BQ$7:BQ91)</f>
        <v>565.51759584999513</v>
      </c>
      <c r="BT91" s="27">
        <f>'Accumulated Feed'!K88</f>
        <v>43090</v>
      </c>
      <c r="BU91" s="17">
        <f>'Accumulated Feed'!L88</f>
        <v>8.1422968148140615</v>
      </c>
      <c r="BV91" s="17">
        <f>SUM($BU$7:BU91)</f>
        <v>686.34910108316615</v>
      </c>
      <c r="BW91" s="81">
        <v>20</v>
      </c>
      <c r="BX91" s="85">
        <f t="shared" si="35"/>
        <v>7.7809886013234602</v>
      </c>
      <c r="BY91" s="72">
        <f>SUM($BX$7:BX91)</f>
        <v>655.89288299344264</v>
      </c>
      <c r="BZ91" s="111">
        <v>19.454857830802002</v>
      </c>
      <c r="CA91" s="85">
        <f t="shared" si="55"/>
        <v>7.5689013510919425</v>
      </c>
      <c r="CB91" s="72">
        <f>SUM($CA$7:CA91)</f>
        <v>550.95062613379093</v>
      </c>
      <c r="CC91" s="64">
        <f>(CE91)/((1000)*(1/(PI()*1.5^2))*(1/'Salt Topping history'!$D$17)*(1/2.20462)*(BU91))</f>
        <v>19.77542752018082</v>
      </c>
      <c r="CD91" s="86">
        <f t="shared" si="49"/>
        <v>4.9857257998641852E-3</v>
      </c>
      <c r="CE91" s="86">
        <f t="shared" si="50"/>
        <v>10.275580873520086</v>
      </c>
      <c r="CF91" s="72">
        <f>SUM($CE$7:CE91)</f>
        <v>866.17275887269886</v>
      </c>
    </row>
    <row r="92" spans="2:84">
      <c r="B92" s="27">
        <v>42059</v>
      </c>
      <c r="C92" s="17">
        <f>'Accumulated Feed'!B89</f>
        <v>5.8227445359413821</v>
      </c>
      <c r="D92" s="17">
        <f>SUM($C$7:C92)</f>
        <v>463.94070840725442</v>
      </c>
      <c r="E92" s="9">
        <v>20</v>
      </c>
      <c r="F92" s="3">
        <f t="shared" si="36"/>
        <v>5.564364686404887</v>
      </c>
      <c r="G92" s="72">
        <f>SUM($F$7:F92)</f>
        <v>443.35369317892088</v>
      </c>
      <c r="H92" s="67">
        <v>3.3989194781999998</v>
      </c>
      <c r="I92" s="3">
        <f t="shared" si="38"/>
        <v>0.9456413758214901</v>
      </c>
      <c r="J92" s="72">
        <f>SUM($I$7:I92)</f>
        <v>406.63122869772968</v>
      </c>
      <c r="K92" s="64">
        <f>(M92)/((1000)*(1/(PI()*1.5^2))*(1/'Salt Topping history'!$C$8)*(1/2.20462)*(C92))</f>
        <v>29.865393699182761</v>
      </c>
      <c r="L92" s="3">
        <f t="shared" si="39"/>
        <v>2.9888838497358194E-3</v>
      </c>
      <c r="M92" s="85">
        <f t="shared" si="40"/>
        <v>8.3090971022655786</v>
      </c>
      <c r="N92" s="72">
        <f>SUM($M$7:M92)</f>
        <v>662.04662973875759</v>
      </c>
      <c r="P92" s="27">
        <f>'Accumulated Feed'!C89</f>
        <v>42364</v>
      </c>
      <c r="Q92" s="17">
        <f>'Accumulated Feed'!D89</f>
        <v>8.9101673890071957</v>
      </c>
      <c r="R92" s="17">
        <f>SUM($Q$7:Q92)</f>
        <v>559.17340118045183</v>
      </c>
      <c r="S92" s="9">
        <v>20</v>
      </c>
      <c r="T92" s="3">
        <f t="shared" si="30"/>
        <v>8.5147855042093852</v>
      </c>
      <c r="U92" s="72">
        <f>SUM($T$7:T92)</f>
        <v>534.36050781547533</v>
      </c>
      <c r="V92" s="65">
        <f t="shared" si="31"/>
        <v>20</v>
      </c>
      <c r="W92" s="3">
        <f t="shared" si="51"/>
        <v>8.5147855042093852</v>
      </c>
      <c r="X92" s="72">
        <f>SUM($W$7:W92)</f>
        <v>461.21127328476257</v>
      </c>
      <c r="Y92" s="64">
        <f>(AA92)/((1000)*(1/(PI()*1.5^2))*(1/'Salt Topping history'!$D$8)*(1/2.20462)*(Q92))</f>
        <v>16.179723860943248</v>
      </c>
      <c r="Z92" s="85">
        <f t="shared" si="41"/>
        <v>6.8504041902675483E-3</v>
      </c>
      <c r="AA92" s="85">
        <f t="shared" si="42"/>
        <v>8.1519809864183816</v>
      </c>
      <c r="AB92" s="72">
        <f>SUM($AA$7:AA92)</f>
        <v>511.59206505567738</v>
      </c>
      <c r="AD92" s="27">
        <f>'Accumulated Feed'!E89</f>
        <v>42547</v>
      </c>
      <c r="AE92" s="17">
        <f>'Accumulated Feed'!F89</f>
        <v>6.8651755150892395</v>
      </c>
      <c r="AF92" s="17">
        <f>SUM($AE$7:AE92)</f>
        <v>507.40316606970026</v>
      </c>
      <c r="AG92" s="81">
        <v>20</v>
      </c>
      <c r="AH92" s="85">
        <f t="shared" si="32"/>
        <v>6.5605385855998364</v>
      </c>
      <c r="AI92" s="72">
        <f>SUM($AH$7:AH92)</f>
        <v>484.88753741826463</v>
      </c>
      <c r="AJ92" s="111">
        <v>20</v>
      </c>
      <c r="AK92" s="85">
        <f t="shared" si="52"/>
        <v>6.5605385855998364</v>
      </c>
      <c r="AL92" s="72">
        <f>SUM($AK$7:AK92)</f>
        <v>418.99662552397177</v>
      </c>
      <c r="AM92" s="64">
        <f>(AO92)/((1000)*(1/(PI()*1.5^2))*(1/'Salt Topping history'!$E$8)*(1/2.20462)*(AE92))</f>
        <v>34.69753478918976</v>
      </c>
      <c r="AN92" s="86">
        <f t="shared" si="43"/>
        <v>6.3721003431796317E-3</v>
      </c>
      <c r="AO92" s="86">
        <f t="shared" si="44"/>
        <v>12.393735167484383</v>
      </c>
      <c r="AP92" s="72">
        <f>SUM($AO$7:AO92)</f>
        <v>916.0174346000266</v>
      </c>
      <c r="AR92" s="27">
        <f>'Accumulated Feed'!G89</f>
        <v>42707</v>
      </c>
      <c r="AS92" s="17">
        <f>'Accumulated Feed'!H89</f>
        <v>5.9811186167064605</v>
      </c>
      <c r="AT92" s="17">
        <f>SUM($AS$7:AS92)</f>
        <v>690.73457451823549</v>
      </c>
      <c r="AU92" s="81">
        <v>20</v>
      </c>
      <c r="AV92" s="85">
        <f t="shared" si="33"/>
        <v>5.7157110380800189</v>
      </c>
      <c r="AW92" s="72">
        <f>SUM($AV$7:AV92)</f>
        <v>660.08375438830478</v>
      </c>
      <c r="AX92" s="111">
        <v>20</v>
      </c>
      <c r="AY92" s="85">
        <f t="shared" si="53"/>
        <v>5.7157110380800189</v>
      </c>
      <c r="AZ92" s="72">
        <f>SUM($AY$7:AY92)</f>
        <v>575.38700413362574</v>
      </c>
      <c r="BA92" s="64">
        <f>(BC92)/((1000)*(1/(PI()*1.5^2))*(1/'Salt Topping history'!$F$8)*(1/2.20462)*(AS92))</f>
        <v>34.510538536876602</v>
      </c>
      <c r="BB92" s="86">
        <f t="shared" si="45"/>
        <v>3.5229553360734884E-3</v>
      </c>
      <c r="BC92" s="86">
        <f t="shared" si="46"/>
        <v>8.6206717073718266</v>
      </c>
      <c r="BD92" s="72">
        <f>SUM($BC$7:BC92)</f>
        <v>995.56560995471534</v>
      </c>
      <c r="BF92" s="27">
        <f>'Accumulated Feed'!I89</f>
        <v>42940</v>
      </c>
      <c r="BG92" s="17">
        <f>'Accumulated Feed'!J89</f>
        <v>7.1348177352193334</v>
      </c>
      <c r="BH92" s="17">
        <f>SUM($BG$7:BG92)</f>
        <v>412.07052160355522</v>
      </c>
      <c r="BI92" s="81">
        <v>20</v>
      </c>
      <c r="BJ92" s="85">
        <f t="shared" si="34"/>
        <v>6.8182156377862126</v>
      </c>
      <c r="BK92" s="72">
        <f>SUM($BJ$7:BJ92)</f>
        <v>393.78520636893489</v>
      </c>
      <c r="BL92" s="111">
        <v>20</v>
      </c>
      <c r="BM92" s="85">
        <f t="shared" si="54"/>
        <v>6.8182156377862126</v>
      </c>
      <c r="BN92" s="72">
        <f>SUM($BM$7:BM92)</f>
        <v>352.72511655984562</v>
      </c>
      <c r="BO92" s="64">
        <f>(BQ92)/((1000)*(1/(PI()*1.5^2))*(1/'Salt Topping history'!$C$17)*(1/2.20462)*(BG92))</f>
        <v>29.331809796213747</v>
      </c>
      <c r="BP92" s="86">
        <f t="shared" si="47"/>
        <v>8.0356543861006321E-3</v>
      </c>
      <c r="BQ92" s="86">
        <f t="shared" si="48"/>
        <v>9.9642114387647833</v>
      </c>
      <c r="BR92" s="72">
        <f>SUM($BQ$7:BQ92)</f>
        <v>575.48180728875991</v>
      </c>
      <c r="BT92" s="27">
        <f>'Accumulated Feed'!K89</f>
        <v>43091</v>
      </c>
      <c r="BU92" s="17">
        <f>'Accumulated Feed'!L89</f>
        <v>8.1031630491411129</v>
      </c>
      <c r="BV92" s="17">
        <f>SUM($BU$7:BU92)</f>
        <v>694.45226413230728</v>
      </c>
      <c r="BW92" s="81">
        <v>20</v>
      </c>
      <c r="BX92" s="85">
        <f t="shared" si="35"/>
        <v>7.7435913666667648</v>
      </c>
      <c r="BY92" s="72">
        <f>SUM($BX$7:BX92)</f>
        <v>663.63647436010945</v>
      </c>
      <c r="BZ92" s="111">
        <v>20</v>
      </c>
      <c r="CA92" s="85">
        <f t="shared" si="55"/>
        <v>7.7435913666667648</v>
      </c>
      <c r="CB92" s="72">
        <f>SUM($CA$7:CA92)</f>
        <v>558.69421750045774</v>
      </c>
      <c r="CC92" s="64">
        <f>(CE92)/((1000)*(1/(PI()*1.5^2))*(1/'Salt Topping history'!$D$17)*(1/2.20462)*(BU92))</f>
        <v>19.77542752018082</v>
      </c>
      <c r="CD92" s="86">
        <f t="shared" si="49"/>
        <v>4.9617632461033748E-3</v>
      </c>
      <c r="CE92" s="86">
        <f t="shared" si="50"/>
        <v>10.226194050219055</v>
      </c>
      <c r="CF92" s="72">
        <f>SUM($CE$7:CE92)</f>
        <v>876.39895292291794</v>
      </c>
    </row>
    <row r="93" spans="2:84">
      <c r="B93" s="27">
        <v>42060</v>
      </c>
      <c r="C93" s="17">
        <f>'Accumulated Feed'!B90</f>
        <v>5.6791536393344995</v>
      </c>
      <c r="D93" s="17">
        <f>SUM($C$7:C93)</f>
        <v>469.61986204658893</v>
      </c>
      <c r="E93" s="9">
        <v>20</v>
      </c>
      <c r="F93" s="3">
        <f t="shared" si="36"/>
        <v>5.4271455263615946</v>
      </c>
      <c r="G93" s="72">
        <f>SUM($F$7:F93)</f>
        <v>448.78083870528246</v>
      </c>
      <c r="H93" s="65">
        <f t="shared" ref="H93:H157" si="58">E93</f>
        <v>20</v>
      </c>
      <c r="I93" s="3">
        <f t="shared" si="38"/>
        <v>5.4271455263615946</v>
      </c>
      <c r="J93" s="72">
        <f>SUM($I$7:I93)</f>
        <v>412.05837422409127</v>
      </c>
      <c r="K93" s="64">
        <f>(M93)/((1000)*(1/(PI()*1.5^2))*(1/'Salt Topping history'!$C$8)*(1/2.20462)*(C93))</f>
        <v>29.865393699182757</v>
      </c>
      <c r="L93" s="3">
        <f t="shared" si="39"/>
        <v>2.9151769389846659E-3</v>
      </c>
      <c r="M93" s="85">
        <f t="shared" si="40"/>
        <v>8.1041918903773702</v>
      </c>
      <c r="N93" s="72">
        <f>SUM($M$7:M93)</f>
        <v>670.15082162913495</v>
      </c>
      <c r="P93" s="27">
        <f>'Accumulated Feed'!C90</f>
        <v>42365</v>
      </c>
      <c r="Q93" s="17">
        <f>'Accumulated Feed'!D90</f>
        <v>8.6227024826077034</v>
      </c>
      <c r="R93" s="17">
        <f>SUM($Q$7:Q93)</f>
        <v>567.79610366305951</v>
      </c>
      <c r="S93" s="9">
        <v>20</v>
      </c>
      <c r="T93" s="3">
        <f t="shared" si="30"/>
        <v>8.2400766338688438</v>
      </c>
      <c r="U93" s="72">
        <f>SUM($T$7:T93)</f>
        <v>542.60058444934418</v>
      </c>
      <c r="V93" s="65">
        <f t="shared" si="31"/>
        <v>20</v>
      </c>
      <c r="W93" s="3">
        <f t="shared" si="51"/>
        <v>8.2400766338688438</v>
      </c>
      <c r="X93" s="72">
        <f>SUM($W$7:W93)</f>
        <v>469.45134991863142</v>
      </c>
      <c r="Y93" s="64">
        <f>(AA93)/((1000)*(1/(PI()*1.5^2))*(1/'Salt Topping history'!$D$8)*(1/2.20462)*(Q93))</f>
        <v>16.179723860943252</v>
      </c>
      <c r="Z93" s="85">
        <f t="shared" si="41"/>
        <v>6.6293925399383427E-3</v>
      </c>
      <c r="AA93" s="85">
        <f t="shared" si="42"/>
        <v>7.8889771225266276</v>
      </c>
      <c r="AB93" s="72">
        <f>SUM($AA$7:AA93)</f>
        <v>519.48104217820401</v>
      </c>
      <c r="AD93" s="27">
        <f>'Accumulated Feed'!E90</f>
        <v>42548</v>
      </c>
      <c r="AE93" s="17">
        <f>'Accumulated Feed'!F90</f>
        <v>6.8821466650247762</v>
      </c>
      <c r="AF93" s="17">
        <f>SUM($AE$7:AE93)</f>
        <v>514.28531273472504</v>
      </c>
      <c r="AG93" s="81">
        <v>20</v>
      </c>
      <c r="AH93" s="85">
        <f t="shared" si="32"/>
        <v>6.5767566536957442</v>
      </c>
      <c r="AI93" s="72">
        <f>SUM($AH$7:AH93)</f>
        <v>491.46429407196035</v>
      </c>
      <c r="AJ93" s="111">
        <v>20</v>
      </c>
      <c r="AK93" s="85">
        <f t="shared" si="52"/>
        <v>6.5767566536957442</v>
      </c>
      <c r="AL93" s="72">
        <f>SUM($AK$7:AK93)</f>
        <v>425.5733821776675</v>
      </c>
      <c r="AM93" s="64">
        <f>(AO93)/((1000)*(1/(PI()*1.5^2))*(1/'Salt Topping history'!$E$8)*(1/2.20462)*(AE93))</f>
        <v>34.69753478918976</v>
      </c>
      <c r="AN93" s="86">
        <f t="shared" si="43"/>
        <v>6.3878525799710584E-3</v>
      </c>
      <c r="AO93" s="86">
        <f t="shared" si="44"/>
        <v>12.424373268043709</v>
      </c>
      <c r="AP93" s="72">
        <f>SUM($AO$7:AO93)</f>
        <v>928.44180786807033</v>
      </c>
      <c r="AR93" s="27">
        <f>'Accumulated Feed'!G90</f>
        <v>42708</v>
      </c>
      <c r="AS93" s="17">
        <f>'Accumulated Feed'!H90</f>
        <v>6.1653201585310322</v>
      </c>
      <c r="AT93" s="17">
        <f>SUM($AS$7:AS93)</f>
        <v>696.89989467676651</v>
      </c>
      <c r="AU93" s="81">
        <v>20</v>
      </c>
      <c r="AV93" s="85">
        <f t="shared" si="33"/>
        <v>5.8917387769209206</v>
      </c>
      <c r="AW93" s="72">
        <f>SUM($AV$7:AV93)</f>
        <v>665.97549316522566</v>
      </c>
      <c r="AX93" s="111">
        <v>20</v>
      </c>
      <c r="AY93" s="85">
        <f t="shared" si="53"/>
        <v>5.8917387769209206</v>
      </c>
      <c r="AZ93" s="72">
        <f>SUM($AY$7:AY93)</f>
        <v>581.27874291054661</v>
      </c>
      <c r="BA93" s="64">
        <f>(BC93)/((1000)*(1/(PI()*1.5^2))*(1/'Salt Topping history'!$F$8)*(1/2.20462)*(AS93))</f>
        <v>34.510538536876602</v>
      </c>
      <c r="BB93" s="86">
        <f t="shared" si="45"/>
        <v>3.6314523992936085E-3</v>
      </c>
      <c r="BC93" s="86">
        <f t="shared" si="46"/>
        <v>8.8861640210714601</v>
      </c>
      <c r="BD93" s="72">
        <f>SUM($BC$7:BC93)</f>
        <v>1004.4517739757868</v>
      </c>
      <c r="BF93" s="27">
        <f>'Accumulated Feed'!I90</f>
        <v>42941</v>
      </c>
      <c r="BG93" s="17">
        <f>'Accumulated Feed'!J90</f>
        <v>6.8187520167511408</v>
      </c>
      <c r="BH93" s="17">
        <f>SUM($BG$7:BG93)</f>
        <v>418.88927362030637</v>
      </c>
      <c r="BI93" s="81">
        <v>20</v>
      </c>
      <c r="BJ93" s="85">
        <f t="shared" si="34"/>
        <v>6.5161750946073305</v>
      </c>
      <c r="BK93" s="72">
        <f>SUM($BJ$7:BJ93)</f>
        <v>400.30138146354221</v>
      </c>
      <c r="BL93" s="111">
        <v>45.277144574933168</v>
      </c>
      <c r="BM93" s="85">
        <f t="shared" si="54"/>
        <v>14.751690091705747</v>
      </c>
      <c r="BN93" s="72">
        <f>SUM($BM$7:BM93)</f>
        <v>367.47680665155139</v>
      </c>
      <c r="BO93" s="64">
        <f>(BQ93)/((1000)*(1/(PI()*1.5^2))*(1/'Salt Topping history'!$C$17)*(1/2.20462)*(BG93))</f>
        <v>29.331809796213751</v>
      </c>
      <c r="BP93" s="86">
        <f t="shared" si="47"/>
        <v>7.6796824508446153E-3</v>
      </c>
      <c r="BQ93" s="86">
        <f t="shared" si="48"/>
        <v>9.5228062390473234</v>
      </c>
      <c r="BR93" s="72">
        <f>SUM($BQ$7:BQ93)</f>
        <v>585.00461352780724</v>
      </c>
      <c r="BT93" s="27">
        <f>'Accumulated Feed'!K90</f>
        <v>43092</v>
      </c>
      <c r="BU93" s="17">
        <f>'Accumulated Feed'!L90</f>
        <v>8.0001243578461878</v>
      </c>
      <c r="BV93" s="17">
        <f>SUM($BU$7:BU93)</f>
        <v>702.45238849015345</v>
      </c>
      <c r="BW93" s="81">
        <v>20</v>
      </c>
      <c r="BX93" s="85">
        <f t="shared" si="35"/>
        <v>7.6451249387416098</v>
      </c>
      <c r="BY93" s="72">
        <f>SUM($BX$7:BX93)</f>
        <v>671.28159929885101</v>
      </c>
      <c r="BZ93" s="111">
        <v>20</v>
      </c>
      <c r="CA93" s="85">
        <f t="shared" si="55"/>
        <v>7.6451249387416098</v>
      </c>
      <c r="CB93" s="72">
        <f>SUM($CA$7:CA93)</f>
        <v>566.3393424391993</v>
      </c>
      <c r="CC93" s="64">
        <f>(CE93)/((1000)*(1/(PI()*1.5^2))*(1/'Salt Topping history'!$D$17)*(1/2.20462)*(BU93))</f>
        <v>19.77542752018082</v>
      </c>
      <c r="CD93" s="86">
        <f t="shared" si="49"/>
        <v>4.8986701566155677E-3</v>
      </c>
      <c r="CE93" s="86">
        <f t="shared" si="50"/>
        <v>10.096159192784684</v>
      </c>
      <c r="CF93" s="72">
        <f>SUM($CE$7:CE93)</f>
        <v>886.49511211570268</v>
      </c>
    </row>
    <row r="94" spans="2:84">
      <c r="B94" s="27">
        <v>42061</v>
      </c>
      <c r="C94" s="17">
        <f>'Accumulated Feed'!B91</f>
        <v>4.9004157568770665</v>
      </c>
      <c r="D94" s="17">
        <f>SUM($C$7:C94)</f>
        <v>474.520277803466</v>
      </c>
      <c r="E94" s="9">
        <v>20</v>
      </c>
      <c r="F94" s="3">
        <f t="shared" si="36"/>
        <v>4.6829635437303914</v>
      </c>
      <c r="G94" s="72">
        <f>SUM($F$7:F94)</f>
        <v>453.46380224901287</v>
      </c>
      <c r="H94" s="65">
        <f t="shared" si="58"/>
        <v>20</v>
      </c>
      <c r="I94" s="3">
        <f t="shared" si="38"/>
        <v>4.6829635437303914</v>
      </c>
      <c r="J94" s="72">
        <f>SUM($I$7:I94)</f>
        <v>416.74133776782168</v>
      </c>
      <c r="K94" s="64">
        <f>(M94)/((1000)*(1/(PI()*1.5^2))*(1/'Salt Topping history'!$C$8)*(1/2.20462)*(C94))</f>
        <v>29.865393699182757</v>
      </c>
      <c r="L94" s="3">
        <f t="shared" si="39"/>
        <v>2.5154415451875572E-3</v>
      </c>
      <c r="M94" s="85">
        <f t="shared" si="40"/>
        <v>6.9929274956214087</v>
      </c>
      <c r="N94" s="72">
        <f>SUM($M$7:M94)</f>
        <v>677.14374912475637</v>
      </c>
      <c r="P94" s="27">
        <f>'Accumulated Feed'!C91</f>
        <v>42366</v>
      </c>
      <c r="Q94" s="17">
        <f>'Accumulated Feed'!D91</f>
        <v>9.0995285165498228</v>
      </c>
      <c r="R94" s="17">
        <f>SUM($Q$7:Q94)</f>
        <v>576.89563217960938</v>
      </c>
      <c r="S94" s="9">
        <v>20</v>
      </c>
      <c r="T94" s="3">
        <f t="shared" si="30"/>
        <v>8.6957438760857588</v>
      </c>
      <c r="U94" s="72">
        <f>SUM($T$7:T94)</f>
        <v>551.29632832542995</v>
      </c>
      <c r="V94" s="65">
        <f t="shared" si="31"/>
        <v>20</v>
      </c>
      <c r="W94" s="3">
        <f t="shared" si="51"/>
        <v>8.6957438760857588</v>
      </c>
      <c r="X94" s="72">
        <f>SUM($W$7:W94)</f>
        <v>478.14709379471719</v>
      </c>
      <c r="Y94" s="64">
        <f>(AA94)/((1000)*(1/(PI()*1.5^2))*(1/'Salt Topping history'!$D$8)*(1/2.20462)*(Q94))</f>
        <v>16.179723860943252</v>
      </c>
      <c r="Z94" s="85">
        <f t="shared" si="41"/>
        <v>6.9959907101338533E-3</v>
      </c>
      <c r="AA94" s="85">
        <f t="shared" si="42"/>
        <v>8.3252289450592851</v>
      </c>
      <c r="AB94" s="72">
        <f>SUM($AA$7:AA94)</f>
        <v>527.80627112326329</v>
      </c>
      <c r="AD94" s="27">
        <f>'Accumulated Feed'!E91</f>
        <v>42549</v>
      </c>
      <c r="AE94" s="17">
        <f>'Accumulated Feed'!F91</f>
        <v>7.0088256407550213</v>
      </c>
      <c r="AF94" s="17">
        <f>SUM($AE$7:AE94)</f>
        <v>521.29413837548009</v>
      </c>
      <c r="AG94" s="81">
        <v>20</v>
      </c>
      <c r="AH94" s="85">
        <f t="shared" si="32"/>
        <v>6.6978143464576956</v>
      </c>
      <c r="AI94" s="72">
        <f>SUM($AH$7:AH94)</f>
        <v>498.16210841841803</v>
      </c>
      <c r="AJ94" s="111">
        <v>4.8941923354678343</v>
      </c>
      <c r="AK94" s="85">
        <f t="shared" si="52"/>
        <v>1.6390195819409881</v>
      </c>
      <c r="AL94" s="72">
        <f>SUM($AK$7:AK94)</f>
        <v>427.2124017596085</v>
      </c>
      <c r="AM94" s="64">
        <f>(AO94)/((1000)*(1/(PI()*1.5^2))*(1/'Salt Topping history'!$E$8)*(1/2.20462)*(AE94))</f>
        <v>34.69753478918976</v>
      </c>
      <c r="AN94" s="86">
        <f t="shared" si="43"/>
        <v>6.505433134605115E-3</v>
      </c>
      <c r="AO94" s="86">
        <f t="shared" si="44"/>
        <v>12.653067446806949</v>
      </c>
      <c r="AP94" s="72">
        <f>SUM($AO$7:AO94)</f>
        <v>941.0948753148773</v>
      </c>
      <c r="AR94" s="27">
        <f>'Accumulated Feed'!G91</f>
        <v>42709</v>
      </c>
      <c r="AS94" s="17">
        <f>'Accumulated Feed'!H91</f>
        <v>6.0429800653849952</v>
      </c>
      <c r="AT94" s="17">
        <f>SUM($AS$7:AS94)</f>
        <v>702.9428747421515</v>
      </c>
      <c r="AU94" s="81">
        <v>20</v>
      </c>
      <c r="AV94" s="85">
        <f t="shared" si="33"/>
        <v>5.7748274321364574</v>
      </c>
      <c r="AW94" s="72">
        <f>SUM($AV$7:AV94)</f>
        <v>671.75032059736213</v>
      </c>
      <c r="AX94" s="111">
        <v>20</v>
      </c>
      <c r="AY94" s="85">
        <f t="shared" si="53"/>
        <v>5.7748274321364574</v>
      </c>
      <c r="AZ94" s="72">
        <f>SUM($AY$7:AY94)</f>
        <v>587.05357034268309</v>
      </c>
      <c r="BA94" s="64">
        <f>(BC94)/((1000)*(1/(PI()*1.5^2))*(1/'Salt Topping history'!$F$8)*(1/2.20462)*(AS94))</f>
        <v>34.510538536876602</v>
      </c>
      <c r="BB94" s="86">
        <f t="shared" si="45"/>
        <v>3.5593925202668506E-3</v>
      </c>
      <c r="BC94" s="86">
        <f t="shared" si="46"/>
        <v>8.7098334970929834</v>
      </c>
      <c r="BD94" s="72">
        <f>SUM($BC$7:BC94)</f>
        <v>1013.1616074728797</v>
      </c>
      <c r="BF94" s="27">
        <f>'Accumulated Feed'!I91</f>
        <v>42942</v>
      </c>
      <c r="BG94" s="17">
        <f>'Accumulated Feed'!J91</f>
        <v>6.0311786005958909</v>
      </c>
      <c r="BH94" s="17">
        <f>SUM($BG$7:BG94)</f>
        <v>424.92045222090223</v>
      </c>
      <c r="BI94" s="81">
        <v>20</v>
      </c>
      <c r="BJ94" s="85">
        <f t="shared" si="34"/>
        <v>5.7635496483499633</v>
      </c>
      <c r="BK94" s="72">
        <f>SUM($BJ$7:BJ94)</f>
        <v>406.06493111189218</v>
      </c>
      <c r="BL94" s="111">
        <v>20</v>
      </c>
      <c r="BM94" s="85">
        <f t="shared" si="54"/>
        <v>5.7635496483499633</v>
      </c>
      <c r="BN94" s="72">
        <f>SUM($BM$7:BM94)</f>
        <v>373.24035629990135</v>
      </c>
      <c r="BO94" s="64">
        <f>(BQ94)/((1000)*(1/(PI()*1.5^2))*(1/'Salt Topping history'!$C$17)*(1/2.20462)*(BG94))</f>
        <v>29.331809796213751</v>
      </c>
      <c r="BP94" s="86">
        <f t="shared" si="47"/>
        <v>6.792670615256409E-3</v>
      </c>
      <c r="BQ94" s="86">
        <f t="shared" si="48"/>
        <v>8.4229115629179478</v>
      </c>
      <c r="BR94" s="72">
        <f>SUM($BQ$7:BQ94)</f>
        <v>593.42752509072523</v>
      </c>
      <c r="BT94" s="27">
        <f>'Accumulated Feed'!K91</f>
        <v>43093</v>
      </c>
      <c r="BU94" s="17">
        <f>'Accumulated Feed'!L91</f>
        <v>8.1057620815472955</v>
      </c>
      <c r="BV94" s="17">
        <f>SUM($BU$7:BU94)</f>
        <v>710.55815057170071</v>
      </c>
      <c r="BW94" s="81">
        <v>20</v>
      </c>
      <c r="BX94" s="85">
        <f t="shared" si="35"/>
        <v>7.7460750689914173</v>
      </c>
      <c r="BY94" s="72">
        <f>SUM($BX$7:BX94)</f>
        <v>679.02767436784245</v>
      </c>
      <c r="BZ94" s="111">
        <v>20</v>
      </c>
      <c r="CA94" s="85">
        <f t="shared" si="55"/>
        <v>7.7460750689914173</v>
      </c>
      <c r="CB94" s="72">
        <f>SUM($CA$7:CA94)</f>
        <v>574.08541750819074</v>
      </c>
      <c r="CC94" s="64">
        <f>(CE94)/((1000)*(1/(PI()*1.5^2))*(1/'Salt Topping history'!$D$17)*(1/2.20462)*(BU94))</f>
        <v>19.775427520180823</v>
      </c>
      <c r="CD94" s="86">
        <f t="shared" si="49"/>
        <v>4.9633546966752345E-3</v>
      </c>
      <c r="CE94" s="86">
        <f t="shared" si="50"/>
        <v>10.229474029847658</v>
      </c>
      <c r="CF94" s="72">
        <f>SUM($CE$7:CE94)</f>
        <v>896.72458614555035</v>
      </c>
    </row>
    <row r="95" spans="2:84">
      <c r="B95" s="27">
        <v>42062</v>
      </c>
      <c r="C95" s="17">
        <f>'Accumulated Feed'!B92</f>
        <v>4.9572609727428452</v>
      </c>
      <c r="D95" s="17">
        <f>SUM($C$7:C95)</f>
        <v>479.47753877620886</v>
      </c>
      <c r="E95" s="9">
        <v>20</v>
      </c>
      <c r="F95" s="3">
        <f t="shared" si="36"/>
        <v>4.737286296480776</v>
      </c>
      <c r="G95" s="72">
        <f>SUM($F$7:F95)</f>
        <v>458.20108854549363</v>
      </c>
      <c r="H95" s="67">
        <v>0.75550622400000012</v>
      </c>
      <c r="I95" s="3">
        <f t="shared" si="38"/>
        <v>0.17895246409305685</v>
      </c>
      <c r="J95" s="72">
        <f>SUM($I$7:I95)</f>
        <v>416.92029023191475</v>
      </c>
      <c r="K95" s="64">
        <f>(M95)/((1000)*(1/(PI()*1.5^2))*(1/'Salt Topping history'!$C$8)*(1/2.20462)*(C95))</f>
        <v>29.865393699182761</v>
      </c>
      <c r="L95" s="3">
        <f t="shared" si="39"/>
        <v>2.5446208688874425E-3</v>
      </c>
      <c r="M95" s="85">
        <f t="shared" si="40"/>
        <v>7.0740460155070899</v>
      </c>
      <c r="N95" s="72">
        <f>SUM($M$7:M95)</f>
        <v>684.21779514026343</v>
      </c>
      <c r="P95" s="27">
        <f>'Accumulated Feed'!C92</f>
        <v>42367</v>
      </c>
      <c r="Q95" s="17">
        <f>'Accumulated Feed'!D92</f>
        <v>9.1396064476409684</v>
      </c>
      <c r="R95" s="17">
        <f>SUM($Q$7:Q95)</f>
        <v>586.03523862725035</v>
      </c>
      <c r="S95" s="9">
        <v>20</v>
      </c>
      <c r="T95" s="3">
        <f t="shared" si="30"/>
        <v>8.7340433795400507</v>
      </c>
      <c r="U95" s="72">
        <f>SUM($T$7:T95)</f>
        <v>560.03037170496998</v>
      </c>
      <c r="V95" s="65">
        <f t="shared" si="31"/>
        <v>20</v>
      </c>
      <c r="W95" s="3">
        <f t="shared" si="51"/>
        <v>8.7340433795400507</v>
      </c>
      <c r="X95" s="72">
        <f>SUM($W$7:W95)</f>
        <v>486.88113717425722</v>
      </c>
      <c r="Y95" s="64">
        <f>(AA95)/((1000)*(1/(PI()*1.5^2))*(1/'Salt Topping history'!$D$8)*(1/2.20462)*(Q95))</f>
        <v>16.179723860943252</v>
      </c>
      <c r="Z95" s="85">
        <f t="shared" si="41"/>
        <v>7.0268038267788631E-3</v>
      </c>
      <c r="AA95" s="85">
        <f t="shared" si="42"/>
        <v>8.3618965538668473</v>
      </c>
      <c r="AB95" s="72">
        <f>SUM($AA$7:AA95)</f>
        <v>536.1681676771301</v>
      </c>
      <c r="AD95" s="27">
        <f>'Accumulated Feed'!E92</f>
        <v>42550</v>
      </c>
      <c r="AE95" s="17">
        <f>'Accumulated Feed'!F92</f>
        <v>7.1193443697747067</v>
      </c>
      <c r="AF95" s="17">
        <f>SUM($AE$7:AE95)</f>
        <v>528.41348274525478</v>
      </c>
      <c r="AG95" s="81">
        <v>20</v>
      </c>
      <c r="AH95" s="85">
        <f t="shared" si="32"/>
        <v>6.8034288911363365</v>
      </c>
      <c r="AI95" s="72">
        <f>SUM($AH$7:AH95)</f>
        <v>504.96553730955435</v>
      </c>
      <c r="AJ95" s="111">
        <v>20</v>
      </c>
      <c r="AK95" s="85">
        <f t="shared" si="52"/>
        <v>6.8034288911363365</v>
      </c>
      <c r="AL95" s="72">
        <f>SUM($AK$7:AK95)</f>
        <v>434.01583065074482</v>
      </c>
      <c r="AM95" s="64">
        <f>(AO95)/((1000)*(1/(PI()*1.5^2))*(1/'Salt Topping history'!$E$8)*(1/2.20462)*(AE95))</f>
        <v>34.69753478918976</v>
      </c>
      <c r="AN95" s="86">
        <f t="shared" si="43"/>
        <v>6.6080141144455058E-3</v>
      </c>
      <c r="AO95" s="86">
        <f t="shared" si="44"/>
        <v>12.852587452596509</v>
      </c>
      <c r="AP95" s="72">
        <f>SUM($AO$7:AO95)</f>
        <v>953.94746276747378</v>
      </c>
      <c r="AR95" s="27">
        <f>'Accumulated Feed'!G92</f>
        <v>42710</v>
      </c>
      <c r="AS95" s="17">
        <f>'Accumulated Feed'!H92</f>
        <v>6.0438385046271819</v>
      </c>
      <c r="AT95" s="17">
        <f>SUM($AS$7:AS95)</f>
        <v>708.98671324677866</v>
      </c>
      <c r="AU95" s="81">
        <v>20</v>
      </c>
      <c r="AV95" s="85">
        <f t="shared" si="33"/>
        <v>5.7756477787917451</v>
      </c>
      <c r="AW95" s="72">
        <f>SUM($AV$7:AV95)</f>
        <v>677.52596837615386</v>
      </c>
      <c r="AX95" s="111">
        <v>20</v>
      </c>
      <c r="AY95" s="85">
        <f t="shared" si="53"/>
        <v>5.7756477787917451</v>
      </c>
      <c r="AZ95" s="72">
        <f>SUM($AY$7:AY95)</f>
        <v>592.82921812147481</v>
      </c>
      <c r="BA95" s="64">
        <f>(BC95)/((1000)*(1/(PI()*1.5^2))*(1/'Salt Topping history'!$F$8)*(1/2.20462)*(AS95))</f>
        <v>34.510538536876602</v>
      </c>
      <c r="BB95" s="86">
        <f t="shared" si="45"/>
        <v>3.5598981519559644E-3</v>
      </c>
      <c r="BC95" s="86">
        <f t="shared" si="46"/>
        <v>8.7110707778362446</v>
      </c>
      <c r="BD95" s="72">
        <f>SUM($BC$7:BC95)</f>
        <v>1021.8726782507159</v>
      </c>
      <c r="BF95" s="27">
        <f>'Accumulated Feed'!I92</f>
        <v>42943</v>
      </c>
      <c r="BG95" s="17">
        <f>'Accumulated Feed'!J92</f>
        <v>6.0587995435750566</v>
      </c>
      <c r="BH95" s="17">
        <f>SUM($BG$7:BG95)</f>
        <v>430.97925176447728</v>
      </c>
      <c r="BI95" s="81">
        <v>20</v>
      </c>
      <c r="BJ95" s="85">
        <f t="shared" si="34"/>
        <v>5.7899449330425661</v>
      </c>
      <c r="BK95" s="72">
        <f>SUM($BJ$7:BJ95)</f>
        <v>411.85487604493477</v>
      </c>
      <c r="BL95" s="111">
        <v>3.0311824947994994</v>
      </c>
      <c r="BM95" s="85">
        <f t="shared" si="54"/>
        <v>0.87751898634458436</v>
      </c>
      <c r="BN95" s="72">
        <f>SUM($BM$7:BM95)</f>
        <v>374.11787528624592</v>
      </c>
      <c r="BO95" s="64">
        <f>(BQ95)/((1000)*(1/(PI()*1.5^2))*(1/'Salt Topping history'!$C$17)*(1/2.20462)*(BG95))</f>
        <v>29.331809796213754</v>
      </c>
      <c r="BP95" s="86">
        <f t="shared" si="47"/>
        <v>6.8237789574503733E-3</v>
      </c>
      <c r="BQ95" s="86">
        <f t="shared" si="48"/>
        <v>8.4614859072384636</v>
      </c>
      <c r="BR95" s="72">
        <f>SUM($BQ$7:BQ95)</f>
        <v>601.88901099796374</v>
      </c>
      <c r="BT95" s="27">
        <f>'Accumulated Feed'!K92</f>
        <v>43094</v>
      </c>
      <c r="BU95" s="17">
        <f>'Accumulated Feed'!L92</f>
        <v>8.3739103512538051</v>
      </c>
      <c r="BV95" s="17">
        <f>SUM($BU$7:BU95)</f>
        <v>718.93206092295452</v>
      </c>
      <c r="BW95" s="81">
        <v>20</v>
      </c>
      <c r="BX95" s="85">
        <f t="shared" si="35"/>
        <v>8.0023244636652731</v>
      </c>
      <c r="BY95" s="72">
        <f>SUM($BX$7:BX95)</f>
        <v>687.02999883150767</v>
      </c>
      <c r="BZ95" s="111">
        <v>20</v>
      </c>
      <c r="CA95" s="85">
        <f t="shared" si="55"/>
        <v>8.0023244636652731</v>
      </c>
      <c r="CB95" s="72">
        <f>SUM($CA$7:CA95)</f>
        <v>582.08774197185596</v>
      </c>
      <c r="CC95" s="64">
        <f>(CE95)/((1000)*(1/(PI()*1.5^2))*(1/'Salt Topping history'!$D$17)*(1/2.20462)*(BU95))</f>
        <v>19.77542752018082</v>
      </c>
      <c r="CD95" s="86">
        <f t="shared" si="49"/>
        <v>5.1275483851234756E-3</v>
      </c>
      <c r="CE95" s="86">
        <f t="shared" si="50"/>
        <v>10.567877221739483</v>
      </c>
      <c r="CF95" s="72">
        <f>SUM($CE$7:CE95)</f>
        <v>907.29246336728988</v>
      </c>
    </row>
    <row r="96" spans="2:84">
      <c r="B96" s="27">
        <v>42063</v>
      </c>
      <c r="C96" s="17">
        <f>'Accumulated Feed'!B93</f>
        <v>5.0121913349780272</v>
      </c>
      <c r="D96" s="17">
        <f>SUM($C$7:C96)</f>
        <v>484.48973011118687</v>
      </c>
      <c r="E96" s="9">
        <v>20</v>
      </c>
      <c r="F96" s="3">
        <f t="shared" si="36"/>
        <v>4.7897791657705433</v>
      </c>
      <c r="G96" s="72">
        <f>SUM($F$7:F96)</f>
        <v>462.99086771126417</v>
      </c>
      <c r="H96" s="65">
        <f t="shared" si="58"/>
        <v>20</v>
      </c>
      <c r="I96" s="3">
        <f t="shared" si="38"/>
        <v>4.7897791657705433</v>
      </c>
      <c r="J96" s="72">
        <f>SUM($I$7:I96)</f>
        <v>421.71006939768529</v>
      </c>
      <c r="K96" s="64">
        <f>(M96)/((1000)*(1/(PI()*1.5^2))*(1/'Salt Topping history'!$C$8)*(1/2.20462)*(C96))</f>
        <v>29.865393699182761</v>
      </c>
      <c r="L96" s="3">
        <f t="shared" si="39"/>
        <v>2.5728172755014466E-3</v>
      </c>
      <c r="M96" s="85">
        <f t="shared" si="40"/>
        <v>7.1524320258940213</v>
      </c>
      <c r="N96" s="72">
        <f>SUM($M$7:M96)</f>
        <v>691.37022716615741</v>
      </c>
      <c r="P96" s="27">
        <f>'Accumulated Feed'!C93</f>
        <v>42368</v>
      </c>
      <c r="Q96" s="17">
        <f>'Accumulated Feed'!D93</f>
        <v>9.1908074370356516</v>
      </c>
      <c r="R96" s="17">
        <f>SUM($Q$7:Q96)</f>
        <v>595.22604606428604</v>
      </c>
      <c r="S96" s="9">
        <v>20</v>
      </c>
      <c r="T96" s="3">
        <f t="shared" si="30"/>
        <v>8.7829723640658504</v>
      </c>
      <c r="U96" s="72">
        <f>SUM($T$7:T96)</f>
        <v>568.81334406903579</v>
      </c>
      <c r="V96" s="65">
        <f t="shared" si="31"/>
        <v>20</v>
      </c>
      <c r="W96" s="3">
        <f t="shared" si="51"/>
        <v>8.7829723640658504</v>
      </c>
      <c r="X96" s="72">
        <f>SUM($W$7:W96)</f>
        <v>495.66410953832309</v>
      </c>
      <c r="Y96" s="64">
        <f>(AA96)/((1000)*(1/(PI()*1.5^2))*(1/'Salt Topping history'!$D$8)*(1/2.20462)*(Q96))</f>
        <v>16.179723860943255</v>
      </c>
      <c r="Z96" s="85">
        <f t="shared" si="41"/>
        <v>7.0661686845847798E-3</v>
      </c>
      <c r="AA96" s="85">
        <f t="shared" si="42"/>
        <v>8.408740734655888</v>
      </c>
      <c r="AB96" s="72">
        <f>SUM($AA$7:AA96)</f>
        <v>544.57690841178601</v>
      </c>
      <c r="AD96" s="27">
        <f>'Accumulated Feed'!E93</f>
        <v>42551</v>
      </c>
      <c r="AE96" s="17">
        <f>'Accumulated Feed'!F93</f>
        <v>7.2746900220541839</v>
      </c>
      <c r="AF96" s="17">
        <f>SUM($AE$7:AE96)</f>
        <v>535.68817276730897</v>
      </c>
      <c r="AG96" s="81">
        <v>20</v>
      </c>
      <c r="AH96" s="85">
        <f t="shared" si="32"/>
        <v>6.9518811985310496</v>
      </c>
      <c r="AI96" s="72">
        <f>SUM($AH$7:AH96)</f>
        <v>511.9174185080854</v>
      </c>
      <c r="AJ96" s="111">
        <v>5.1385869597326659</v>
      </c>
      <c r="AK96" s="85">
        <f t="shared" si="52"/>
        <v>1.7861423036191171</v>
      </c>
      <c r="AL96" s="72">
        <f>SUM($AK$7:AK96)</f>
        <v>435.80197295436392</v>
      </c>
      <c r="AM96" s="64">
        <f>(AO96)/((1000)*(1/(PI()*1.5^2))*(1/'Salt Topping history'!$E$8)*(1/2.20462)*(AE96))</f>
        <v>34.69753478918976</v>
      </c>
      <c r="AN96" s="86">
        <f t="shared" si="43"/>
        <v>6.7522024286445865E-3</v>
      </c>
      <c r="AO96" s="86">
        <f t="shared" si="44"/>
        <v>13.133033723713721</v>
      </c>
      <c r="AP96" s="72">
        <f>SUM($AO$7:AO96)</f>
        <v>967.08049649118755</v>
      </c>
      <c r="AR96" s="27">
        <f>'Accumulated Feed'!G93</f>
        <v>42711</v>
      </c>
      <c r="AS96" s="17">
        <f>'Accumulated Feed'!H93</f>
        <v>5.9290955737501871</v>
      </c>
      <c r="AT96" s="17">
        <f>SUM($AS$7:AS96)</f>
        <v>714.91580882052881</v>
      </c>
      <c r="AU96" s="81">
        <v>20</v>
      </c>
      <c r="AV96" s="85">
        <f t="shared" si="33"/>
        <v>5.6659964779926923</v>
      </c>
      <c r="AW96" s="72">
        <f>SUM($AV$7:AV96)</f>
        <v>683.19196485414659</v>
      </c>
      <c r="AX96" s="111">
        <v>20</v>
      </c>
      <c r="AY96" s="85">
        <f t="shared" si="53"/>
        <v>5.6659964779926923</v>
      </c>
      <c r="AZ96" s="72">
        <f>SUM($AY$7:AY96)</f>
        <v>598.49521459946754</v>
      </c>
      <c r="BA96" s="64">
        <f>(BC96)/((1000)*(1/(PI()*1.5^2))*(1/'Salt Topping history'!$F$8)*(1/2.20462)*(AS96))</f>
        <v>34.510538536876602</v>
      </c>
      <c r="BB96" s="86">
        <f t="shared" si="45"/>
        <v>3.4923130986382269E-3</v>
      </c>
      <c r="BC96" s="86">
        <f t="shared" si="46"/>
        <v>8.545690152367742</v>
      </c>
      <c r="BD96" s="72">
        <f>SUM($BC$7:BC96)</f>
        <v>1030.4183684030836</v>
      </c>
      <c r="BF96" s="27">
        <f>'Accumulated Feed'!I93</f>
        <v>42944</v>
      </c>
      <c r="BG96" s="17">
        <f>'Accumulated Feed'!J93</f>
        <v>5.9323877869266761</v>
      </c>
      <c r="BH96" s="17">
        <f>SUM($BG$7:BG96)</f>
        <v>436.91163955140394</v>
      </c>
      <c r="BI96" s="81">
        <v>20</v>
      </c>
      <c r="BJ96" s="85">
        <f t="shared" si="34"/>
        <v>5.6691426017194493</v>
      </c>
      <c r="BK96" s="72">
        <f>SUM($BJ$7:BJ96)</f>
        <v>417.52401864665421</v>
      </c>
      <c r="BL96" s="111">
        <v>20</v>
      </c>
      <c r="BM96" s="85">
        <f t="shared" si="54"/>
        <v>5.6691426017194493</v>
      </c>
      <c r="BN96" s="72">
        <f>SUM($BM$7:BM96)</f>
        <v>379.78701788796536</v>
      </c>
      <c r="BO96" s="64">
        <f>(BQ96)/((1000)*(1/(PI()*1.5^2))*(1/'Salt Topping history'!$C$17)*(1/2.20462)*(BG96))</f>
        <v>29.331809796213747</v>
      </c>
      <c r="BP96" s="86">
        <f t="shared" si="47"/>
        <v>6.6814065487268842E-3</v>
      </c>
      <c r="BQ96" s="86">
        <f t="shared" si="48"/>
        <v>8.2849441204213363</v>
      </c>
      <c r="BR96" s="72">
        <f>SUM($BQ$7:BQ96)</f>
        <v>610.17395511838504</v>
      </c>
      <c r="BT96" s="27">
        <f>'Accumulated Feed'!K93</f>
        <v>43095</v>
      </c>
      <c r="BU96" s="17">
        <f>'Accumulated Feed'!L93</f>
        <v>8.378145118560365</v>
      </c>
      <c r="BV96" s="17">
        <f>SUM($BU$7:BU96)</f>
        <v>727.3102060415149</v>
      </c>
      <c r="BW96" s="81">
        <v>20</v>
      </c>
      <c r="BX96" s="85">
        <f t="shared" si="35"/>
        <v>8.0063713164011805</v>
      </c>
      <c r="BY96" s="72">
        <f>SUM($BX$7:BX96)</f>
        <v>695.03637014790888</v>
      </c>
      <c r="BZ96" s="111">
        <v>5.8128189594653321</v>
      </c>
      <c r="CA96" s="85">
        <f t="shared" si="55"/>
        <v>2.3269793492248096</v>
      </c>
      <c r="CB96" s="72">
        <f>SUM($CA$7:CA96)</f>
        <v>584.41472132108072</v>
      </c>
      <c r="CC96" s="64">
        <f>(CE96)/((1000)*(1/(PI()*1.5^2))*(1/'Salt Topping history'!$D$17)*(1/2.20462)*(BU96))</f>
        <v>19.77542752018082</v>
      </c>
      <c r="CD96" s="86">
        <f t="shared" si="49"/>
        <v>5.1301414358433071E-3</v>
      </c>
      <c r="CE96" s="86">
        <f t="shared" si="50"/>
        <v>10.573221499273057</v>
      </c>
      <c r="CF96" s="72">
        <f>SUM($CE$7:CE96)</f>
        <v>917.8656848665629</v>
      </c>
    </row>
    <row r="97" spans="2:84">
      <c r="B97" s="27">
        <v>42064</v>
      </c>
      <c r="C97" s="17">
        <f>'Accumulated Feed'!B94</f>
        <v>5.14004022991739</v>
      </c>
      <c r="D97" s="17">
        <f>SUM($C$7:C97)</f>
        <v>489.62977034110429</v>
      </c>
      <c r="E97" s="9">
        <v>20</v>
      </c>
      <c r="F97" s="3">
        <f t="shared" si="36"/>
        <v>4.9119548634686501</v>
      </c>
      <c r="G97" s="72">
        <f>SUM($F$7:F97)</f>
        <v>467.9028225747328</v>
      </c>
      <c r="H97" s="65">
        <f t="shared" si="58"/>
        <v>20</v>
      </c>
      <c r="I97" s="3">
        <f t="shared" si="38"/>
        <v>4.9119548634686501</v>
      </c>
      <c r="J97" s="72">
        <f>SUM($I$7:I97)</f>
        <v>426.62202426115391</v>
      </c>
      <c r="K97" s="64">
        <f>(M97)/((1000)*(1/(PI()*1.5^2))*(1/'Salt Topping history'!$C$8)*(1/2.20462)*(C97))</f>
        <v>29.865393699182761</v>
      </c>
      <c r="L97" s="3">
        <f t="shared" si="39"/>
        <v>2.6384436300378911E-3</v>
      </c>
      <c r="M97" s="85">
        <f t="shared" si="40"/>
        <v>7.3348732915053372</v>
      </c>
      <c r="N97" s="72">
        <f>SUM($M$7:M97)</f>
        <v>698.70510045766275</v>
      </c>
      <c r="P97" s="27">
        <f>'Accumulated Feed'!C94</f>
        <v>42369</v>
      </c>
      <c r="Q97" s="17">
        <f>'Accumulated Feed'!D94</f>
        <v>9.1205102067888895</v>
      </c>
      <c r="R97" s="17">
        <f>SUM($Q$7:Q97)</f>
        <v>604.34655627107497</v>
      </c>
      <c r="S97" s="9">
        <v>20</v>
      </c>
      <c r="T97" s="3">
        <f t="shared" si="30"/>
        <v>8.7157945198168552</v>
      </c>
      <c r="U97" s="72">
        <f>SUM($T$7:T97)</f>
        <v>577.52913858885267</v>
      </c>
      <c r="V97" s="67">
        <v>6.3851722991999997</v>
      </c>
      <c r="W97" s="3">
        <f t="shared" si="51"/>
        <v>2.7825924866726868</v>
      </c>
      <c r="X97" s="72">
        <f>SUM($W$7:W97)</f>
        <v>498.44670202499577</v>
      </c>
      <c r="Y97" s="64">
        <f>(AA97)/((1000)*(1/(PI()*1.5^2))*(1/'Salt Topping history'!$D$8)*(1/2.20462)*(Q97))</f>
        <v>16.179723860943252</v>
      </c>
      <c r="Z97" s="85">
        <f t="shared" si="41"/>
        <v>7.0121220635032556E-3</v>
      </c>
      <c r="AA97" s="85">
        <f t="shared" si="42"/>
        <v>8.3444252555688738</v>
      </c>
      <c r="AB97" s="72">
        <f>SUM($AA$7:AA97)</f>
        <v>552.92133366735493</v>
      </c>
      <c r="AD97" s="27">
        <f>'Accumulated Feed'!E94</f>
        <v>42552</v>
      </c>
      <c r="AE97" s="17">
        <f>'Accumulated Feed'!F94</f>
        <v>7.006634666446911</v>
      </c>
      <c r="AF97" s="17">
        <f>SUM($AE$7:AE97)</f>
        <v>542.69480743375584</v>
      </c>
      <c r="AG97" s="81">
        <v>20</v>
      </c>
      <c r="AH97" s="85">
        <f t="shared" si="32"/>
        <v>6.695720594964115</v>
      </c>
      <c r="AI97" s="72">
        <f>SUM($AH$7:AH97)</f>
        <v>518.61313910304955</v>
      </c>
      <c r="AJ97" s="111">
        <v>20</v>
      </c>
      <c r="AK97" s="85">
        <f t="shared" si="52"/>
        <v>6.695720594964115</v>
      </c>
      <c r="AL97" s="72">
        <f>SUM($AK$7:AK97)</f>
        <v>442.49769354932801</v>
      </c>
      <c r="AM97" s="64">
        <f>(AO97)/((1000)*(1/(PI()*1.5^2))*(1/'Salt Topping history'!$E$8)*(1/2.20462)*(AE97))</f>
        <v>34.69753478918976</v>
      </c>
      <c r="AN97" s="86">
        <f t="shared" si="43"/>
        <v>6.5033995219014162E-3</v>
      </c>
      <c r="AO97" s="86">
        <f t="shared" si="44"/>
        <v>12.649112070098255</v>
      </c>
      <c r="AP97" s="72">
        <f>SUM($AO$7:AO97)</f>
        <v>979.72960856128577</v>
      </c>
      <c r="AR97" s="27">
        <f>'Accumulated Feed'!G94</f>
        <v>42712</v>
      </c>
      <c r="AS97" s="17">
        <f>'Accumulated Feed'!H94</f>
        <v>5.9560567520761456</v>
      </c>
      <c r="AT97" s="17">
        <f>SUM($AS$7:AS97)</f>
        <v>720.87186557260497</v>
      </c>
      <c r="AU97" s="81">
        <v>20</v>
      </c>
      <c r="AV97" s="85">
        <f t="shared" si="33"/>
        <v>5.6917612745855717</v>
      </c>
      <c r="AW97" s="72">
        <f>SUM($AV$7:AV97)</f>
        <v>688.88372612873218</v>
      </c>
      <c r="AX97" s="111">
        <v>1.1613046952005004</v>
      </c>
      <c r="AY97" s="85">
        <f t="shared" si="53"/>
        <v>0.33049345460683049</v>
      </c>
      <c r="AZ97" s="72">
        <f>SUM($AY$7:AY97)</f>
        <v>598.82570805407443</v>
      </c>
      <c r="BA97" s="64">
        <f>(BC97)/((1000)*(1/(PI()*1.5^2))*(1/'Salt Topping history'!$F$8)*(1/2.20462)*(AS97))</f>
        <v>34.510538536876602</v>
      </c>
      <c r="BB97" s="86">
        <f t="shared" si="45"/>
        <v>3.5081935773809418E-3</v>
      </c>
      <c r="BC97" s="86">
        <f t="shared" si="46"/>
        <v>8.584549683851165</v>
      </c>
      <c r="BD97" s="72">
        <f>SUM($BC$7:BC97)</f>
        <v>1039.0029180869349</v>
      </c>
      <c r="BF97" s="27">
        <f>'Accumulated Feed'!I94</f>
        <v>42945</v>
      </c>
      <c r="BG97" s="17">
        <f>'Accumulated Feed'!J94</f>
        <v>5.8078842751597808</v>
      </c>
      <c r="BH97" s="17">
        <f>SUM($BG$7:BG97)</f>
        <v>442.71952382656372</v>
      </c>
      <c r="BI97" s="81">
        <v>20</v>
      </c>
      <c r="BJ97" s="85">
        <f t="shared" si="34"/>
        <v>5.5501638383660437</v>
      </c>
      <c r="BK97" s="72">
        <f>SUM($BJ$7:BJ97)</f>
        <v>423.07418248502023</v>
      </c>
      <c r="BL97" s="111">
        <v>20</v>
      </c>
      <c r="BM97" s="85">
        <f t="shared" si="54"/>
        <v>5.5501638383660437</v>
      </c>
      <c r="BN97" s="72">
        <f>SUM($BM$7:BM97)</f>
        <v>385.33718172633138</v>
      </c>
      <c r="BO97" s="64">
        <f>(BQ97)/((1000)*(1/(PI()*1.5^2))*(1/'Salt Topping history'!$C$17)*(1/2.20462)*(BG97))</f>
        <v>29.331809796213751</v>
      </c>
      <c r="BP97" s="86">
        <f t="shared" si="47"/>
        <v>6.5411833184296315E-3</v>
      </c>
      <c r="BQ97" s="86">
        <f t="shared" si="48"/>
        <v>8.1110673148527432</v>
      </c>
      <c r="BR97" s="72">
        <f>SUM($BQ$7:BQ97)</f>
        <v>618.28502243323783</v>
      </c>
      <c r="BT97" s="27">
        <f>'Accumulated Feed'!K94</f>
        <v>43096</v>
      </c>
      <c r="BU97" s="17">
        <f>'Accumulated Feed'!L94</f>
        <v>8.272103287350717</v>
      </c>
      <c r="BV97" s="17">
        <f>SUM($BU$7:BU97)</f>
        <v>735.58230932886568</v>
      </c>
      <c r="BW97" s="81">
        <v>20</v>
      </c>
      <c r="BX97" s="85">
        <f t="shared" si="35"/>
        <v>7.9050350106054346</v>
      </c>
      <c r="BY97" s="72">
        <f>SUM($BX$7:BX97)</f>
        <v>702.94140515851427</v>
      </c>
      <c r="BZ97" s="111">
        <v>20</v>
      </c>
      <c r="CA97" s="85">
        <f t="shared" si="55"/>
        <v>7.9050350106054346</v>
      </c>
      <c r="CB97" s="72">
        <f>SUM($CA$7:CA97)</f>
        <v>592.31975633168611</v>
      </c>
      <c r="CC97" s="64">
        <f>(CE97)/((1000)*(1/(PI()*1.5^2))*(1/'Salt Topping history'!$D$17)*(1/2.20462)*(BU97))</f>
        <v>19.775427520180816</v>
      </c>
      <c r="CD97" s="86">
        <f t="shared" si="49"/>
        <v>5.0652094509560843E-3</v>
      </c>
      <c r="CE97" s="86">
        <f t="shared" si="50"/>
        <v>10.43939667842049</v>
      </c>
      <c r="CF97" s="72">
        <f>SUM($CE$7:CE97)</f>
        <v>928.30508154498341</v>
      </c>
    </row>
    <row r="98" spans="2:84">
      <c r="B98" s="27">
        <v>42065</v>
      </c>
      <c r="C98" s="17">
        <f>'Accumulated Feed'!B95</f>
        <v>5.2167166386732582</v>
      </c>
      <c r="D98" s="17">
        <f>SUM($C$7:C98)</f>
        <v>494.84648697977752</v>
      </c>
      <c r="E98" s="9">
        <v>20</v>
      </c>
      <c r="F98" s="3">
        <f t="shared" si="36"/>
        <v>4.9852288150438797</v>
      </c>
      <c r="G98" s="72">
        <f>SUM($F$7:F98)</f>
        <v>472.88805138977665</v>
      </c>
      <c r="H98" s="65">
        <f t="shared" si="58"/>
        <v>20</v>
      </c>
      <c r="I98" s="3">
        <f t="shared" si="38"/>
        <v>4.9852288150438797</v>
      </c>
      <c r="J98" s="72">
        <f>SUM($I$7:I98)</f>
        <v>431.60725307619776</v>
      </c>
      <c r="K98" s="64">
        <f>(M98)/((1000)*(1/(PI()*1.5^2))*(1/'Salt Topping history'!$C$8)*(1/2.20462)*(C98))</f>
        <v>29.865393699182761</v>
      </c>
      <c r="L98" s="3">
        <f t="shared" si="39"/>
        <v>2.6778025403200686E-3</v>
      </c>
      <c r="M98" s="85">
        <f t="shared" si="40"/>
        <v>7.4442910620897909</v>
      </c>
      <c r="N98" s="72">
        <f>SUM($M$7:M98)</f>
        <v>706.1493915197525</v>
      </c>
      <c r="P98" s="27">
        <f>'Accumulated Feed'!C95</f>
        <v>42370</v>
      </c>
      <c r="Q98" s="17">
        <f>'Accumulated Feed'!D95</f>
        <v>8.739504366467207</v>
      </c>
      <c r="R98" s="17">
        <f>SUM($Q$7:Q98)</f>
        <v>613.08606063754223</v>
      </c>
      <c r="S98" s="9">
        <v>20</v>
      </c>
      <c r="T98" s="3">
        <f t="shared" si="30"/>
        <v>8.3516955231815455</v>
      </c>
      <c r="U98" s="72">
        <f>SUM($T$7:T98)</f>
        <v>585.88083411203422</v>
      </c>
      <c r="V98" s="65">
        <f t="shared" si="31"/>
        <v>20</v>
      </c>
      <c r="W98" s="3">
        <f t="shared" si="51"/>
        <v>8.3516955231815455</v>
      </c>
      <c r="X98" s="72">
        <f>SUM($W$7:W98)</f>
        <v>506.79839754817732</v>
      </c>
      <c r="Y98" s="64">
        <f>(AA98)/((1000)*(1/(PI()*1.5^2))*(1/'Salt Topping history'!$D$8)*(1/2.20462)*(Q98))</f>
        <v>16.179723860943252</v>
      </c>
      <c r="Z98" s="85">
        <f t="shared" si="41"/>
        <v>6.7191933348829417E-3</v>
      </c>
      <c r="AA98" s="85">
        <f t="shared" si="42"/>
        <v>7.9958400685107005</v>
      </c>
      <c r="AB98" s="72">
        <f>SUM($AA$7:AA98)</f>
        <v>560.91717373586562</v>
      </c>
      <c r="AD98" s="27">
        <f>'Accumulated Feed'!E95</f>
        <v>42553</v>
      </c>
      <c r="AE98" s="17">
        <f>'Accumulated Feed'!F95</f>
        <v>6.8146350997673428</v>
      </c>
      <c r="AF98" s="17">
        <f>SUM($AE$7:AE98)</f>
        <v>549.50944253352316</v>
      </c>
      <c r="AG98" s="81">
        <v>20</v>
      </c>
      <c r="AH98" s="85">
        <f t="shared" si="32"/>
        <v>6.5122408626759611</v>
      </c>
      <c r="AI98" s="72">
        <f>SUM($AH$7:AH98)</f>
        <v>525.12537996572553</v>
      </c>
      <c r="AJ98" s="111">
        <v>20</v>
      </c>
      <c r="AK98" s="85">
        <f t="shared" si="52"/>
        <v>6.5122408626759611</v>
      </c>
      <c r="AL98" s="72">
        <f>SUM($AK$7:AK98)</f>
        <v>449.00993441200399</v>
      </c>
      <c r="AM98" s="64">
        <f>(AO98)/((1000)*(1/(PI()*1.5^2))*(1/'Salt Topping history'!$E$8)*(1/2.20462)*(AE98))</f>
        <v>34.69753478918976</v>
      </c>
      <c r="AN98" s="86">
        <f t="shared" si="43"/>
        <v>6.3251898749608288E-3</v>
      </c>
      <c r="AO98" s="86">
        <f t="shared" si="44"/>
        <v>12.302494306798812</v>
      </c>
      <c r="AP98" s="72">
        <f>SUM($AO$7:AO98)</f>
        <v>992.03210286808462</v>
      </c>
      <c r="AR98" s="27">
        <f>'Accumulated Feed'!G95</f>
        <v>42713</v>
      </c>
      <c r="AS98" s="17">
        <f>'Accumulated Feed'!H95</f>
        <v>5.4992374561800466</v>
      </c>
      <c r="AT98" s="17">
        <f>SUM($AS$7:AS98)</f>
        <v>726.371103028785</v>
      </c>
      <c r="AU98" s="81">
        <v>20</v>
      </c>
      <c r="AV98" s="85">
        <f t="shared" si="33"/>
        <v>5.2552129866669706</v>
      </c>
      <c r="AW98" s="72">
        <f>SUM($AV$7:AV98)</f>
        <v>694.13893911539913</v>
      </c>
      <c r="AX98" s="111">
        <v>20</v>
      </c>
      <c r="AY98" s="85">
        <f t="shared" si="53"/>
        <v>5.2552129866669706</v>
      </c>
      <c r="AZ98" s="72">
        <f>SUM($AY$7:AY98)</f>
        <v>604.08092104074137</v>
      </c>
      <c r="BA98" s="64">
        <f>(BC98)/((1000)*(1/(PI()*1.5^2))*(1/'Salt Topping history'!$F$8)*(1/2.20462)*(AS98))</f>
        <v>34.510538536876602</v>
      </c>
      <c r="BB98" s="86">
        <f t="shared" si="45"/>
        <v>3.2391211714929784E-3</v>
      </c>
      <c r="BC98" s="86">
        <f t="shared" si="46"/>
        <v>7.9261295066433179</v>
      </c>
      <c r="BD98" s="72">
        <f>SUM($BC$7:BC98)</f>
        <v>1046.9290475935782</v>
      </c>
      <c r="BF98" s="27">
        <f>'Accumulated Feed'!I95</f>
        <v>42946</v>
      </c>
      <c r="BG98" s="17">
        <f>'Accumulated Feed'!J95</f>
        <v>5.4474934076775066</v>
      </c>
      <c r="BH98" s="17">
        <f>SUM($BG$7:BG98)</f>
        <v>448.1670172342412</v>
      </c>
      <c r="BI98" s="81">
        <v>20</v>
      </c>
      <c r="BJ98" s="85">
        <f t="shared" si="34"/>
        <v>5.2057650408671972</v>
      </c>
      <c r="BK98" s="72">
        <f>SUM($BJ$7:BJ98)</f>
        <v>428.27994752588745</v>
      </c>
      <c r="BL98" s="111">
        <v>20</v>
      </c>
      <c r="BM98" s="85">
        <f t="shared" si="54"/>
        <v>5.2057650408671972</v>
      </c>
      <c r="BN98" s="72">
        <f>SUM($BM$7:BM98)</f>
        <v>390.5429467671986</v>
      </c>
      <c r="BO98" s="64">
        <f>(BQ98)/((1000)*(1/(PI()*1.5^2))*(1/'Salt Topping history'!$C$17)*(1/2.20462)*(BG98))</f>
        <v>29.331809796213751</v>
      </c>
      <c r="BP98" s="86">
        <f t="shared" si="47"/>
        <v>6.135289774618519E-3</v>
      </c>
      <c r="BQ98" s="86">
        <f t="shared" si="48"/>
        <v>7.6077593205269638</v>
      </c>
      <c r="BR98" s="72">
        <f>SUM($BQ$7:BQ98)</f>
        <v>625.89278175376478</v>
      </c>
      <c r="BT98" s="27">
        <f>'Accumulated Feed'!K95</f>
        <v>43097</v>
      </c>
      <c r="BU98" s="17">
        <f>'Accumulated Feed'!L95</f>
        <v>8.0811611999047752</v>
      </c>
      <c r="BV98" s="17">
        <f>SUM($BU$7:BU98)</f>
        <v>743.6634705287704</v>
      </c>
      <c r="BW98" s="81">
        <v>20</v>
      </c>
      <c r="BX98" s="85">
        <f t="shared" si="35"/>
        <v>7.7225658327161337</v>
      </c>
      <c r="BY98" s="72">
        <f>SUM($BX$7:BX98)</f>
        <v>710.66397099123037</v>
      </c>
      <c r="BZ98" s="111">
        <v>2.2247370456015014</v>
      </c>
      <c r="CA98" s="85">
        <f t="shared" si="55"/>
        <v>0.85903391475699953</v>
      </c>
      <c r="CB98" s="72">
        <f>SUM($CA$7:CA98)</f>
        <v>593.1787902464431</v>
      </c>
      <c r="CC98" s="64">
        <f>(CE98)/((1000)*(1/(PI()*1.5^2))*(1/'Salt Topping history'!$D$17)*(1/2.20462)*(BU98))</f>
        <v>19.77542752018082</v>
      </c>
      <c r="CD98" s="86">
        <f t="shared" si="49"/>
        <v>4.9482909802455698E-3</v>
      </c>
      <c r="CE98" s="86">
        <f t="shared" si="50"/>
        <v>10.198427710286118</v>
      </c>
      <c r="CF98" s="72">
        <f>SUM($CE$7:CE98)</f>
        <v>938.50350925526948</v>
      </c>
    </row>
    <row r="99" spans="2:84">
      <c r="B99" s="27">
        <v>42066</v>
      </c>
      <c r="C99" s="17">
        <f>'Accumulated Feed'!B96</f>
        <v>5.1798360435569286</v>
      </c>
      <c r="D99" s="17">
        <f>SUM($C$7:C99)</f>
        <v>500.02632302333444</v>
      </c>
      <c r="E99" s="9">
        <v>20</v>
      </c>
      <c r="F99" s="3">
        <f t="shared" si="36"/>
        <v>4.9499847682181626</v>
      </c>
      <c r="G99" s="72">
        <f>SUM($F$7:F99)</f>
        <v>477.83803615799479</v>
      </c>
      <c r="H99" s="65">
        <f t="shared" si="58"/>
        <v>20</v>
      </c>
      <c r="I99" s="3">
        <f t="shared" si="38"/>
        <v>4.9499847682181626</v>
      </c>
      <c r="J99" s="72">
        <f>SUM($I$7:I99)</f>
        <v>436.55723784441591</v>
      </c>
      <c r="K99" s="64">
        <f>(M99)/((1000)*(1/(PI()*1.5^2))*(1/'Salt Topping history'!$C$8)*(1/2.20462)*(C99))</f>
        <v>29.865393699182757</v>
      </c>
      <c r="L99" s="3">
        <f t="shared" si="39"/>
        <v>2.658871293305636E-3</v>
      </c>
      <c r="M99" s="85">
        <f t="shared" si="40"/>
        <v>7.3916621953896682</v>
      </c>
      <c r="N99" s="72">
        <f>SUM($M$7:M99)</f>
        <v>713.5410537151422</v>
      </c>
      <c r="P99" s="27">
        <f>'Accumulated Feed'!C96</f>
        <v>42371</v>
      </c>
      <c r="Q99" s="17">
        <f>'Accumulated Feed'!D96</f>
        <v>8.0273668367143358</v>
      </c>
      <c r="R99" s="17">
        <f>SUM($Q$7:Q99)</f>
        <v>621.11342747425658</v>
      </c>
      <c r="S99" s="9">
        <v>20</v>
      </c>
      <c r="T99" s="3">
        <f t="shared" si="30"/>
        <v>7.6711585533795805</v>
      </c>
      <c r="U99" s="72">
        <f>SUM($T$7:T99)</f>
        <v>593.55199266541376</v>
      </c>
      <c r="V99" s="65">
        <f t="shared" si="31"/>
        <v>20</v>
      </c>
      <c r="W99" s="3">
        <f t="shared" si="51"/>
        <v>7.6711585533795805</v>
      </c>
      <c r="X99" s="72">
        <f>SUM($W$7:W99)</f>
        <v>514.46955610155692</v>
      </c>
      <c r="Y99" s="64">
        <f>(AA99)/((1000)*(1/(PI()*1.5^2))*(1/'Salt Topping history'!$D$8)*(1/2.20462)*(Q99))</f>
        <v>16.179723860943255</v>
      </c>
      <c r="Z99" s="85">
        <f t="shared" si="41"/>
        <v>6.1716806221717808E-3</v>
      </c>
      <c r="AA99" s="85">
        <f t="shared" si="42"/>
        <v>7.3442999403844196</v>
      </c>
      <c r="AB99" s="72">
        <f>SUM($AA$7:AA99)</f>
        <v>568.26147367625003</v>
      </c>
      <c r="AD99" s="27">
        <f>'Accumulated Feed'!E96</f>
        <v>42554</v>
      </c>
      <c r="AE99" s="17">
        <f>'Accumulated Feed'!F96</f>
        <v>6.550606727402255</v>
      </c>
      <c r="AF99" s="17">
        <f>SUM($AE$7:AE99)</f>
        <v>556.06004926092544</v>
      </c>
      <c r="AG99" s="81">
        <v>20</v>
      </c>
      <c r="AH99" s="85">
        <f t="shared" si="32"/>
        <v>6.2599285480400031</v>
      </c>
      <c r="AI99" s="72">
        <f>SUM($AH$7:AH99)</f>
        <v>531.38530851376549</v>
      </c>
      <c r="AJ99" s="111">
        <v>20</v>
      </c>
      <c r="AK99" s="85">
        <f t="shared" si="52"/>
        <v>6.2599285480400031</v>
      </c>
      <c r="AL99" s="72">
        <f>SUM($AK$7:AK99)</f>
        <v>455.26986296004401</v>
      </c>
      <c r="AM99" s="64">
        <f>(AO99)/((1000)*(1/(PI()*1.5^2))*(1/'Salt Topping history'!$E$8)*(1/2.20462)*(AE99))</f>
        <v>34.697534789189753</v>
      </c>
      <c r="AN99" s="86">
        <f t="shared" si="43"/>
        <v>6.0801247228086533E-3</v>
      </c>
      <c r="AO99" s="86">
        <f t="shared" si="44"/>
        <v>11.82584258586283</v>
      </c>
      <c r="AP99" s="72">
        <f>SUM($AO$7:AO99)</f>
        <v>1003.8579454539474</v>
      </c>
      <c r="AR99" s="27">
        <f>'Accumulated Feed'!G96</f>
        <v>42714</v>
      </c>
      <c r="AS99" s="17">
        <f>'Accumulated Feed'!H96</f>
        <v>5.0517747690158279</v>
      </c>
      <c r="AT99" s="17">
        <f>SUM($AS$7:AS99)</f>
        <v>731.42287779780088</v>
      </c>
      <c r="AU99" s="81">
        <v>20</v>
      </c>
      <c r="AV99" s="85">
        <f t="shared" si="33"/>
        <v>4.8276061151012275</v>
      </c>
      <c r="AW99" s="72">
        <f>SUM($AV$7:AV99)</f>
        <v>698.9665452305004</v>
      </c>
      <c r="AX99" s="111">
        <v>20</v>
      </c>
      <c r="AY99" s="85">
        <f t="shared" si="53"/>
        <v>4.8276061151012275</v>
      </c>
      <c r="AZ99" s="72">
        <f>SUM($AY$7:AY99)</f>
        <v>608.90852715584265</v>
      </c>
      <c r="BA99" s="64">
        <f>(BC99)/((1000)*(1/(PI()*1.5^2))*(1/'Salt Topping history'!$F$8)*(1/2.20462)*(AS99))</f>
        <v>34.510538536876602</v>
      </c>
      <c r="BB99" s="86">
        <f t="shared" si="45"/>
        <v>2.9755599277758262E-3</v>
      </c>
      <c r="BC99" s="86">
        <f t="shared" si="46"/>
        <v>7.2811951432674471</v>
      </c>
      <c r="BD99" s="72">
        <f>SUM($BC$7:BC99)</f>
        <v>1054.2102427368457</v>
      </c>
      <c r="BF99" s="27">
        <f>'Accumulated Feed'!I96</f>
        <v>42947</v>
      </c>
      <c r="BG99" s="17">
        <f>'Accumulated Feed'!J96</f>
        <v>5.550906217078035</v>
      </c>
      <c r="BH99" s="17">
        <f>SUM($BG$7:BG99)</f>
        <v>453.71792345131922</v>
      </c>
      <c r="BI99" s="81">
        <v>20</v>
      </c>
      <c r="BJ99" s="85">
        <f t="shared" si="34"/>
        <v>5.3045889856922459</v>
      </c>
      <c r="BK99" s="72">
        <f>SUM($BJ$7:BJ99)</f>
        <v>433.5845365115797</v>
      </c>
      <c r="BL99" s="111">
        <v>20</v>
      </c>
      <c r="BM99" s="85">
        <f t="shared" si="54"/>
        <v>5.3045889856922459</v>
      </c>
      <c r="BN99" s="72">
        <f>SUM($BM$7:BM99)</f>
        <v>395.84753575289085</v>
      </c>
      <c r="BO99" s="64">
        <f>(BQ99)/((1000)*(1/(PI()*1.5^2))*(1/'Salt Topping history'!$C$17)*(1/2.20462)*(BG99))</f>
        <v>29.331809796213751</v>
      </c>
      <c r="BP99" s="86">
        <f t="shared" si="47"/>
        <v>6.2517594065386681E-3</v>
      </c>
      <c r="BQ99" s="86">
        <f t="shared" si="48"/>
        <v>7.7521816641079484</v>
      </c>
      <c r="BR99" s="72">
        <f>SUM($BQ$7:BQ99)</f>
        <v>633.64496341787276</v>
      </c>
      <c r="BT99" s="27">
        <f>'Accumulated Feed'!K96</f>
        <v>43098</v>
      </c>
      <c r="BU99" s="17">
        <f>'Accumulated Feed'!L96</f>
        <v>7.5587551279635612</v>
      </c>
      <c r="BV99" s="17">
        <f>SUM($BU$7:BU99)</f>
        <v>751.22222565673394</v>
      </c>
      <c r="BW99" s="81">
        <v>20</v>
      </c>
      <c r="BX99" s="85">
        <f t="shared" si="35"/>
        <v>7.2233411319362251</v>
      </c>
      <c r="BY99" s="72">
        <f>SUM($BX$7:BX99)</f>
        <v>717.88731212316657</v>
      </c>
      <c r="BZ99" s="111">
        <v>20</v>
      </c>
      <c r="CA99" s="85">
        <f t="shared" si="55"/>
        <v>7.2233411319362251</v>
      </c>
      <c r="CB99" s="72">
        <f>SUM($CA$7:CA99)</f>
        <v>600.40213137837929</v>
      </c>
      <c r="CC99" s="64">
        <f>(CE99)/((1000)*(1/(PI()*1.5^2))*(1/'Salt Topping history'!$D$17)*(1/2.20462)*(BU99))</f>
        <v>19.77542752018082</v>
      </c>
      <c r="CD99" s="86">
        <f t="shared" si="49"/>
        <v>4.6284090734420415E-3</v>
      </c>
      <c r="CE99" s="86">
        <f t="shared" si="50"/>
        <v>9.5391511003640481</v>
      </c>
      <c r="CF99" s="72">
        <f>SUM($CE$7:CE99)</f>
        <v>948.04266035563353</v>
      </c>
    </row>
    <row r="100" spans="2:84">
      <c r="B100" s="27">
        <v>42067</v>
      </c>
      <c r="C100" s="17">
        <f>'Accumulated Feed'!B97</f>
        <v>5.1260001794223315</v>
      </c>
      <c r="D100" s="17">
        <f>SUM($C$7:C100)</f>
        <v>505.15232320275675</v>
      </c>
      <c r="E100" s="9">
        <v>20</v>
      </c>
      <c r="F100" s="3">
        <f t="shared" si="36"/>
        <v>4.8985378295102109</v>
      </c>
      <c r="G100" s="72">
        <f>SUM($F$7:F100)</f>
        <v>482.73657398750498</v>
      </c>
      <c r="H100" s="67">
        <v>0.62958851999999998</v>
      </c>
      <c r="I100" s="3">
        <f t="shared" si="38"/>
        <v>0.15420315911226729</v>
      </c>
      <c r="J100" s="72">
        <f>SUM($I$7:I100)</f>
        <v>436.71144100352819</v>
      </c>
      <c r="K100" s="64">
        <f>(M100)/((1000)*(1/(PI()*1.5^2))*(1/'Salt Topping history'!$C$8)*(1/2.20462)*(C100))</f>
        <v>29.865393699182761</v>
      </c>
      <c r="L100" s="3">
        <f t="shared" si="39"/>
        <v>2.6312367055514861E-3</v>
      </c>
      <c r="M100" s="85">
        <f t="shared" si="40"/>
        <v>7.3148380414331315</v>
      </c>
      <c r="N100" s="72">
        <f>SUM($M$7:M100)</f>
        <v>720.85589175657537</v>
      </c>
      <c r="P100" s="27">
        <f>'Accumulated Feed'!C97</f>
        <v>42372</v>
      </c>
      <c r="Q100" s="17">
        <f>'Accumulated Feed'!D97</f>
        <v>7.689416731683357</v>
      </c>
      <c r="R100" s="17">
        <f>SUM($Q$7:Q100)</f>
        <v>628.80284420593989</v>
      </c>
      <c r="S100" s="9">
        <v>20</v>
      </c>
      <c r="T100" s="3">
        <f t="shared" si="30"/>
        <v>7.3482047266070367</v>
      </c>
      <c r="U100" s="72">
        <f>SUM($T$7:T100)</f>
        <v>600.9001973920208</v>
      </c>
      <c r="V100" s="65">
        <f t="shared" si="31"/>
        <v>20</v>
      </c>
      <c r="W100" s="3">
        <f t="shared" si="51"/>
        <v>7.3482047266070367</v>
      </c>
      <c r="X100" s="72">
        <f>SUM($W$7:W100)</f>
        <v>521.81776082816396</v>
      </c>
      <c r="Y100" s="64">
        <f>(AA100)/((1000)*(1/(PI()*1.5^2))*(1/'Salt Topping history'!$D$8)*(1/2.20462)*(Q100))</f>
        <v>16.179723860943255</v>
      </c>
      <c r="Z100" s="85">
        <f t="shared" si="41"/>
        <v>5.9118544354649187E-3</v>
      </c>
      <c r="AA100" s="85">
        <f t="shared" si="42"/>
        <v>7.0351067782032537</v>
      </c>
      <c r="AB100" s="72">
        <f>SUM($AA$7:AA100)</f>
        <v>575.29658045445331</v>
      </c>
      <c r="AD100" s="27">
        <f>'Accumulated Feed'!E97</f>
        <v>42555</v>
      </c>
      <c r="AE100" s="17">
        <f>'Accumulated Feed'!F97</f>
        <v>6.4508886595109152</v>
      </c>
      <c r="AF100" s="17">
        <f>SUM($AE$7:AE100)</f>
        <v>562.51093792043639</v>
      </c>
      <c r="AG100" s="81">
        <v>20</v>
      </c>
      <c r="AH100" s="85">
        <f t="shared" si="32"/>
        <v>6.1646353933865345</v>
      </c>
      <c r="AI100" s="72">
        <f>SUM($AH$7:AH100)</f>
        <v>537.54994390715206</v>
      </c>
      <c r="AJ100" s="111">
        <v>20</v>
      </c>
      <c r="AK100" s="85">
        <f t="shared" si="52"/>
        <v>6.1646353933865345</v>
      </c>
      <c r="AL100" s="72">
        <f>SUM($AK$7:AK100)</f>
        <v>461.43449835343057</v>
      </c>
      <c r="AM100" s="64">
        <f>(AO100)/((1000)*(1/(PI()*1.5^2))*(1/'Salt Topping history'!$E$8)*(1/2.20462)*(AE100))</f>
        <v>34.69753478918976</v>
      </c>
      <c r="AN100" s="86">
        <f t="shared" si="43"/>
        <v>5.9875686718766684E-3</v>
      </c>
      <c r="AO100" s="86">
        <f t="shared" si="44"/>
        <v>11.645821066800121</v>
      </c>
      <c r="AP100" s="72">
        <f>SUM($AO$7:AO100)</f>
        <v>1015.5037665207475</v>
      </c>
      <c r="AR100" s="27">
        <f>'Accumulated Feed'!G97</f>
        <v>42715</v>
      </c>
      <c r="AS100" s="17">
        <f>'Accumulated Feed'!H97</f>
        <v>5.0000572385658826</v>
      </c>
      <c r="AT100" s="17">
        <f>SUM($AS$7:AS100)</f>
        <v>736.42293503636677</v>
      </c>
      <c r="AU100" s="81">
        <v>20</v>
      </c>
      <c r="AV100" s="85">
        <f t="shared" si="33"/>
        <v>4.7781835106356834</v>
      </c>
      <c r="AW100" s="72">
        <f>SUM($AV$7:AV100)</f>
        <v>703.7447287411361</v>
      </c>
      <c r="AX100" s="111">
        <v>20</v>
      </c>
      <c r="AY100" s="85">
        <f t="shared" si="53"/>
        <v>4.7781835106356834</v>
      </c>
      <c r="AZ100" s="72">
        <f>SUM($AY$7:AY100)</f>
        <v>613.68671066647835</v>
      </c>
      <c r="BA100" s="64">
        <f>(BC100)/((1000)*(1/(PI()*1.5^2))*(1/'Salt Topping history'!$F$8)*(1/2.20462)*(AS100))</f>
        <v>34.510538536876595</v>
      </c>
      <c r="BB100" s="86">
        <f t="shared" si="45"/>
        <v>2.9450976411128831E-3</v>
      </c>
      <c r="BC100" s="86">
        <f t="shared" si="46"/>
        <v>7.2066539278032247</v>
      </c>
      <c r="BD100" s="72">
        <f>SUM($BC$7:BC100)</f>
        <v>1061.4168966646489</v>
      </c>
      <c r="BF100" s="27">
        <f>'Accumulated Feed'!I97</f>
        <v>42948</v>
      </c>
      <c r="BG100" s="17">
        <f>'Accumulated Feed'!J97</f>
        <v>5.6622638430346015</v>
      </c>
      <c r="BH100" s="17">
        <f>SUM($BG$7:BG100)</f>
        <v>459.38018729435385</v>
      </c>
      <c r="BI100" s="81">
        <v>20</v>
      </c>
      <c r="BJ100" s="85">
        <f t="shared" si="34"/>
        <v>5.4110052018957653</v>
      </c>
      <c r="BK100" s="72">
        <f>SUM($BJ$7:BJ100)</f>
        <v>438.99554171347546</v>
      </c>
      <c r="BL100" s="111">
        <v>0.34054997933166503</v>
      </c>
      <c r="BM100" s="85">
        <f t="shared" si="54"/>
        <v>9.2135885483456734E-2</v>
      </c>
      <c r="BN100" s="72">
        <f>SUM($BM$7:BM100)</f>
        <v>395.93967163837431</v>
      </c>
      <c r="BO100" s="64">
        <f>(BQ100)/((1000)*(1/(PI()*1.5^2))*(1/'Salt Topping history'!$C$17)*(1/2.20462)*(BG100))</f>
        <v>29.331809796213754</v>
      </c>
      <c r="BP100" s="86">
        <f t="shared" si="47"/>
        <v>6.377176961499675E-3</v>
      </c>
      <c r="BQ100" s="86">
        <f t="shared" si="48"/>
        <v>7.907699432259597</v>
      </c>
      <c r="BR100" s="72">
        <f>SUM($BQ$7:BQ100)</f>
        <v>641.55266285013238</v>
      </c>
      <c r="BT100" s="27">
        <f>'Accumulated Feed'!K97</f>
        <v>43099</v>
      </c>
      <c r="BU100" s="17">
        <f>'Accumulated Feed'!L97</f>
        <v>7.4420611497224378</v>
      </c>
      <c r="BV100" s="17">
        <f>SUM($BU$7:BU100)</f>
        <v>758.6642868064564</v>
      </c>
      <c r="BW100" s="81">
        <v>20</v>
      </c>
      <c r="BX100" s="85">
        <f t="shared" si="35"/>
        <v>7.1118253600123547</v>
      </c>
      <c r="BY100" s="72">
        <f>SUM($BX$7:BX100)</f>
        <v>724.99913748317897</v>
      </c>
      <c r="BZ100" s="111">
        <v>20</v>
      </c>
      <c r="CA100" s="85">
        <f t="shared" si="55"/>
        <v>7.1118253600123547</v>
      </c>
      <c r="CB100" s="72">
        <f>SUM($CA$7:CA100)</f>
        <v>607.5139567383917</v>
      </c>
      <c r="CC100" s="64">
        <f>(CE100)/((1000)*(1/(PI()*1.5^2))*(1/'Salt Topping history'!$D$17)*(1/2.20462)*(BU100))</f>
        <v>19.77542752018082</v>
      </c>
      <c r="CD100" s="86">
        <f t="shared" si="49"/>
        <v>4.5569545206005108E-3</v>
      </c>
      <c r="CE100" s="86">
        <f t="shared" si="50"/>
        <v>9.3918832669576524</v>
      </c>
      <c r="CF100" s="72">
        <f>SUM($CE$7:CE100)</f>
        <v>957.43454362259115</v>
      </c>
    </row>
    <row r="101" spans="2:84">
      <c r="B101" s="27">
        <v>42068</v>
      </c>
      <c r="C101" s="17">
        <f>'Accumulated Feed'!B98</f>
        <v>5.2312431087569591</v>
      </c>
      <c r="D101" s="17">
        <f>SUM($C$7:C101)</f>
        <v>510.38356631151373</v>
      </c>
      <c r="E101" s="9">
        <v>20</v>
      </c>
      <c r="F101" s="3">
        <f t="shared" si="36"/>
        <v>4.9991106840925621</v>
      </c>
      <c r="G101" s="72">
        <f>SUM($F$7:F101)</f>
        <v>487.73568467159754</v>
      </c>
      <c r="H101" s="65">
        <f t="shared" si="58"/>
        <v>20</v>
      </c>
      <c r="I101" s="3">
        <f t="shared" si="38"/>
        <v>4.9991106840925621</v>
      </c>
      <c r="J101" s="72">
        <f>SUM($I$7:I101)</f>
        <v>441.71055168762075</v>
      </c>
      <c r="K101" s="64">
        <f>(M101)/((1000)*(1/(PI()*1.5^2))*(1/'Salt Topping history'!$C$8)*(1/2.20462)*(C101))</f>
        <v>29.865393699182761</v>
      </c>
      <c r="L101" s="3">
        <f t="shared" si="39"/>
        <v>2.6852591497520716E-3</v>
      </c>
      <c r="M101" s="85">
        <f t="shared" si="40"/>
        <v>7.4650204363107591</v>
      </c>
      <c r="N101" s="72">
        <f>SUM($M$7:M101)</f>
        <v>728.32091219288611</v>
      </c>
      <c r="P101" s="27">
        <f>'Accumulated Feed'!C98</f>
        <v>42373</v>
      </c>
      <c r="Q101" s="17">
        <f>'Accumulated Feed'!D98</f>
        <v>7.5687588105923203</v>
      </c>
      <c r="R101" s="17">
        <f>SUM($Q$7:Q101)</f>
        <v>636.37160301653216</v>
      </c>
      <c r="S101" s="9">
        <v>20</v>
      </c>
      <c r="T101" s="3">
        <f t="shared" si="30"/>
        <v>7.2329009087751155</v>
      </c>
      <c r="U101" s="72">
        <f>SUM($T$7:T101)</f>
        <v>608.13309830079595</v>
      </c>
      <c r="V101" s="65">
        <f t="shared" si="31"/>
        <v>20</v>
      </c>
      <c r="W101" s="3">
        <f t="shared" si="51"/>
        <v>7.2329009087751155</v>
      </c>
      <c r="X101" s="72">
        <f>SUM($W$7:W101)</f>
        <v>529.05066173693911</v>
      </c>
      <c r="Y101" s="64">
        <f>(AA101)/((1000)*(1/(PI()*1.5^2))*(1/'Salt Topping history'!$D$8)*(1/2.20462)*(Q101))</f>
        <v>16.179723860943252</v>
      </c>
      <c r="Z101" s="85">
        <f t="shared" si="41"/>
        <v>5.8190890033305281E-3</v>
      </c>
      <c r="AA101" s="85">
        <f t="shared" si="42"/>
        <v>6.9247159139633281</v>
      </c>
      <c r="AB101" s="72">
        <f>SUM($AA$7:AA101)</f>
        <v>582.22129636841669</v>
      </c>
      <c r="AD101" s="27">
        <f>'Accumulated Feed'!E98</f>
        <v>42556</v>
      </c>
      <c r="AE101" s="17">
        <f>'Accumulated Feed'!F98</f>
        <v>6.5241203084239308</v>
      </c>
      <c r="AF101" s="17">
        <f>SUM($AE$7:AE101)</f>
        <v>569.03505822886029</v>
      </c>
      <c r="AG101" s="81">
        <v>20</v>
      </c>
      <c r="AH101" s="85">
        <f t="shared" si="32"/>
        <v>6.2346174437106603</v>
      </c>
      <c r="AI101" s="72">
        <f>SUM($AH$7:AH101)</f>
        <v>543.78456135086276</v>
      </c>
      <c r="AJ101" s="111">
        <v>20</v>
      </c>
      <c r="AK101" s="85">
        <f t="shared" si="52"/>
        <v>6.2346174437106603</v>
      </c>
      <c r="AL101" s="72">
        <f>SUM($AK$7:AK101)</f>
        <v>467.66911579714122</v>
      </c>
      <c r="AM101" s="64">
        <f>(AO101)/((1000)*(1/(PI()*1.5^2))*(1/'Salt Topping history'!$E$8)*(1/2.20462)*(AE101))</f>
        <v>34.69753478918976</v>
      </c>
      <c r="AN101" s="86">
        <f t="shared" si="43"/>
        <v>6.0555406289147067E-3</v>
      </c>
      <c r="AO101" s="86">
        <f t="shared" si="44"/>
        <v>11.778026523239104</v>
      </c>
      <c r="AP101" s="72">
        <f>SUM($AO$7:AO101)</f>
        <v>1027.2817930439867</v>
      </c>
      <c r="AR101" s="27">
        <f>'Accumulated Feed'!G98</f>
        <v>42716</v>
      </c>
      <c r="AS101" s="17">
        <f>'Accumulated Feed'!H98</f>
        <v>5.1729975982353285</v>
      </c>
      <c r="AT101" s="17">
        <f>SUM($AS$7:AS101)</f>
        <v>741.59593263460215</v>
      </c>
      <c r="AU101" s="81">
        <v>20</v>
      </c>
      <c r="AV101" s="85">
        <f t="shared" si="33"/>
        <v>4.9434497736940957</v>
      </c>
      <c r="AW101" s="72">
        <f>SUM($AV$7:AV101)</f>
        <v>708.68817851483016</v>
      </c>
      <c r="AX101" s="111">
        <v>20</v>
      </c>
      <c r="AY101" s="85">
        <f t="shared" si="53"/>
        <v>4.9434497736940957</v>
      </c>
      <c r="AZ101" s="72">
        <f>SUM($AY$7:AY101)</f>
        <v>618.6301604401724</v>
      </c>
      <c r="BA101" s="64">
        <f>(BC101)/((1000)*(1/(PI()*1.5^2))*(1/'Salt Topping history'!$F$8)*(1/2.20462)*(AS101))</f>
        <v>34.510538536876602</v>
      </c>
      <c r="BB101" s="86">
        <f t="shared" si="45"/>
        <v>3.0469617240652183E-3</v>
      </c>
      <c r="BC101" s="86">
        <f t="shared" si="46"/>
        <v>7.4559153387875892</v>
      </c>
      <c r="BD101" s="72">
        <f>SUM($BC$7:BC101)</f>
        <v>1068.8728120034366</v>
      </c>
      <c r="BF101" s="27">
        <f>'Accumulated Feed'!I98</f>
        <v>42949</v>
      </c>
      <c r="BG101" s="17">
        <f>'Accumulated Feed'!J98</f>
        <v>5.4270446903651104</v>
      </c>
      <c r="BH101" s="17">
        <f>SUM($BG$7:BG101)</f>
        <v>464.80723198471895</v>
      </c>
      <c r="BI101" s="81">
        <v>20</v>
      </c>
      <c r="BJ101" s="85">
        <f t="shared" si="34"/>
        <v>5.1862237197954881</v>
      </c>
      <c r="BK101" s="72">
        <f>SUM($BJ$7:BJ101)</f>
        <v>444.18176543327093</v>
      </c>
      <c r="BL101" s="111">
        <v>20</v>
      </c>
      <c r="BM101" s="85">
        <f t="shared" si="54"/>
        <v>5.1862237197954881</v>
      </c>
      <c r="BN101" s="72">
        <f>SUM($BM$7:BM101)</f>
        <v>401.12589535816977</v>
      </c>
      <c r="BO101" s="64">
        <f>(BQ101)/((1000)*(1/(PI()*1.5^2))*(1/'Salt Topping history'!$C$17)*(1/2.20462)*(BG101))</f>
        <v>29.331809796213747</v>
      </c>
      <c r="BP101" s="86">
        <f t="shared" si="47"/>
        <v>6.1122592178391401E-3</v>
      </c>
      <c r="BQ101" s="86">
        <f t="shared" si="48"/>
        <v>7.5792014301205333</v>
      </c>
      <c r="BR101" s="72">
        <f>SUM($BQ$7:BQ101)</f>
        <v>649.1318642802529</v>
      </c>
      <c r="BT101" s="27">
        <f>'Accumulated Feed'!K98</f>
        <v>43100</v>
      </c>
      <c r="BU101" s="17">
        <f>'Accumulated Feed'!L98</f>
        <v>7.5729185830117354</v>
      </c>
      <c r="BV101" s="17">
        <f>SUM($BU$7:BU101)</f>
        <v>766.23720538946816</v>
      </c>
      <c r="BW101" s="81">
        <v>20</v>
      </c>
      <c r="BX101" s="85">
        <f t="shared" si="35"/>
        <v>7.2368760944648205</v>
      </c>
      <c r="BY101" s="72">
        <f>SUM($BX$7:BX101)</f>
        <v>732.2360135776438</v>
      </c>
      <c r="BZ101" s="111">
        <v>20</v>
      </c>
      <c r="CA101" s="85">
        <f t="shared" si="55"/>
        <v>7.2368760944648205</v>
      </c>
      <c r="CB101" s="72">
        <f>SUM($CA$7:CA101)</f>
        <v>614.75083283285653</v>
      </c>
      <c r="CC101" s="64">
        <f>(CE101)/((1000)*(1/(PI()*1.5^2))*(1/'Salt Topping history'!$D$17)*(1/2.20462)*(BU101))</f>
        <v>19.77542752018082</v>
      </c>
      <c r="CD101" s="86">
        <f t="shared" si="49"/>
        <v>4.6370817004482718E-3</v>
      </c>
      <c r="CE101" s="86">
        <f t="shared" si="50"/>
        <v>9.5570253846238877</v>
      </c>
      <c r="CF101" s="72">
        <f>SUM($CE$7:CE101)</f>
        <v>966.99156900721505</v>
      </c>
    </row>
    <row r="102" spans="2:84">
      <c r="B102" s="27">
        <v>42069</v>
      </c>
      <c r="C102" s="17">
        <f>'Accumulated Feed'!B99</f>
        <v>6.0503741831902236</v>
      </c>
      <c r="D102" s="17">
        <f>SUM($C$7:C102)</f>
        <v>516.43394049470396</v>
      </c>
      <c r="E102" s="9">
        <v>20</v>
      </c>
      <c r="F102" s="3">
        <f t="shared" si="36"/>
        <v>5.7818934416013361</v>
      </c>
      <c r="G102" s="72">
        <f>SUM($F$7:F102)</f>
        <v>493.51757811319885</v>
      </c>
      <c r="H102" s="67">
        <v>0.97300044000000008</v>
      </c>
      <c r="I102" s="3">
        <f t="shared" si="38"/>
        <v>0.28128924313556075</v>
      </c>
      <c r="J102" s="72">
        <f>SUM($I$7:I102)</f>
        <v>441.99184093075633</v>
      </c>
      <c r="K102" s="64">
        <f>(M102)/((1000)*(1/(PI()*1.5^2))*(1/'Salt Topping history'!$C$8)*(1/2.20462)*(C102))</f>
        <v>29.865393699182764</v>
      </c>
      <c r="L102" s="3">
        <f t="shared" si="39"/>
        <v>3.1057288482040767E-3</v>
      </c>
      <c r="M102" s="85">
        <f t="shared" si="40"/>
        <v>8.6339261980073339</v>
      </c>
      <c r="N102" s="72">
        <f>SUM($M$7:M102)</f>
        <v>736.95483839089343</v>
      </c>
      <c r="P102" s="27">
        <f>'Accumulated Feed'!C99</f>
        <v>42374</v>
      </c>
      <c r="Q102" s="17">
        <f>'Accumulated Feed'!D99</f>
        <v>6.7542930129099652</v>
      </c>
      <c r="R102" s="17">
        <f>SUM($Q$7:Q102)</f>
        <v>643.12589602944217</v>
      </c>
      <c r="S102" s="9">
        <v>20</v>
      </c>
      <c r="T102" s="3">
        <f t="shared" si="30"/>
        <v>6.4545764099182241</v>
      </c>
      <c r="U102" s="72">
        <f>SUM($T$7:T102)</f>
        <v>614.58767471071417</v>
      </c>
      <c r="V102" s="67">
        <v>5.4522365831999995</v>
      </c>
      <c r="W102" s="3">
        <f t="shared" si="51"/>
        <v>1.7595938815607928</v>
      </c>
      <c r="X102" s="72">
        <f>SUM($W$7:W102)</f>
        <v>530.81025561849992</v>
      </c>
      <c r="Y102" s="64">
        <f>(AA102)/((1000)*(1/(PI()*1.5^2))*(1/'Salt Topping history'!$D$8)*(1/2.20462)*(Q102))</f>
        <v>16.179723860943255</v>
      </c>
      <c r="Z102" s="85">
        <f t="shared" si="41"/>
        <v>5.1929032461295642E-3</v>
      </c>
      <c r="AA102" s="85">
        <f t="shared" si="42"/>
        <v>6.1795548628941814</v>
      </c>
      <c r="AB102" s="72">
        <f>SUM($AA$7:AA102)</f>
        <v>588.40085123131087</v>
      </c>
      <c r="AD102" s="27">
        <f>'Accumulated Feed'!E99</f>
        <v>42557</v>
      </c>
      <c r="AE102" s="17">
        <f>'Accumulated Feed'!F99</f>
        <v>6.5219016387703821</v>
      </c>
      <c r="AF102" s="17">
        <f>SUM($AE$7:AE102)</f>
        <v>575.55695986763067</v>
      </c>
      <c r="AG102" s="81">
        <v>20</v>
      </c>
      <c r="AH102" s="85">
        <f t="shared" si="32"/>
        <v>6.2324972258314801</v>
      </c>
      <c r="AI102" s="72">
        <f>SUM($AH$7:AH102)</f>
        <v>550.01705857669424</v>
      </c>
      <c r="AJ102" s="111">
        <v>20</v>
      </c>
      <c r="AK102" s="85">
        <f t="shared" si="52"/>
        <v>6.2324972258314801</v>
      </c>
      <c r="AL102" s="72">
        <f>SUM($AK$7:AK102)</f>
        <v>473.9016130229727</v>
      </c>
      <c r="AM102" s="64">
        <f>(AO102)/((1000)*(1/(PI()*1.5^2))*(1/'Salt Topping history'!$E$8)*(1/2.20462)*(AE102))</f>
        <v>34.69753478918976</v>
      </c>
      <c r="AN102" s="86">
        <f t="shared" si="43"/>
        <v>6.0534813100189683E-3</v>
      </c>
      <c r="AO102" s="86">
        <f t="shared" si="44"/>
        <v>11.774021147986893</v>
      </c>
      <c r="AP102" s="72">
        <f>SUM($AO$7:AO102)</f>
        <v>1039.0558141919735</v>
      </c>
      <c r="AR102" s="27">
        <f>'Accumulated Feed'!G99</f>
        <v>42717</v>
      </c>
      <c r="AS102" s="17">
        <f>'Accumulated Feed'!H99</f>
        <v>5.3111098896047979</v>
      </c>
      <c r="AT102" s="17">
        <f>SUM($AS$7:AS102)</f>
        <v>746.90704252420699</v>
      </c>
      <c r="AU102" s="81">
        <v>20</v>
      </c>
      <c r="AV102" s="85">
        <f t="shared" si="33"/>
        <v>5.0754334374305117</v>
      </c>
      <c r="AW102" s="72">
        <f>SUM($AV$7:AV102)</f>
        <v>713.7636119522607</v>
      </c>
      <c r="AX102" s="111">
        <v>1.4263040695989988</v>
      </c>
      <c r="AY102" s="85">
        <f t="shared" si="53"/>
        <v>0.36195556833929871</v>
      </c>
      <c r="AZ102" s="72">
        <f>SUM($AY$7:AY102)</f>
        <v>618.99211600851174</v>
      </c>
      <c r="BA102" s="64">
        <f>(BC102)/((1000)*(1/(PI()*1.5^2))*(1/'Salt Topping history'!$F$8)*(1/2.20462)*(AS102))</f>
        <v>34.510538536876602</v>
      </c>
      <c r="BB102" s="86">
        <f t="shared" si="45"/>
        <v>3.128311629499018E-3</v>
      </c>
      <c r="BC102" s="86">
        <f t="shared" si="46"/>
        <v>7.6549785573840969</v>
      </c>
      <c r="BD102" s="72">
        <f>SUM($BC$7:BC102)</f>
        <v>1076.5277905608207</v>
      </c>
      <c r="BF102" s="27">
        <f>'Accumulated Feed'!I99</f>
        <v>42950</v>
      </c>
      <c r="BG102" s="17">
        <f>'Accumulated Feed'!J99</f>
        <v>5.4437251556108794</v>
      </c>
      <c r="BH102" s="17">
        <f>SUM($BG$7:BG102)</f>
        <v>470.25095714032983</v>
      </c>
      <c r="BI102" s="81">
        <v>20</v>
      </c>
      <c r="BJ102" s="85">
        <f t="shared" si="34"/>
        <v>5.202164002113121</v>
      </c>
      <c r="BK102" s="72">
        <f>SUM($BJ$7:BJ102)</f>
        <v>449.38392943538406</v>
      </c>
      <c r="BL102" s="111">
        <v>0.90260080426483147</v>
      </c>
      <c r="BM102" s="85">
        <f t="shared" si="54"/>
        <v>0.23477387061124286</v>
      </c>
      <c r="BN102" s="72">
        <f>SUM($BM$7:BM102)</f>
        <v>401.36066922878103</v>
      </c>
      <c r="BO102" s="64">
        <f>(BQ102)/((1000)*(1/(PI()*1.5^2))*(1/'Salt Topping history'!$C$17)*(1/2.20462)*(BG102))</f>
        <v>29.331809796213751</v>
      </c>
      <c r="BP102" s="86">
        <f t="shared" si="47"/>
        <v>6.131045745917176E-3</v>
      </c>
      <c r="BQ102" s="86">
        <f t="shared" si="48"/>
        <v>7.6024967249372981</v>
      </c>
      <c r="BR102" s="72">
        <f>SUM($BQ$7:BQ102)</f>
        <v>656.73436100519018</v>
      </c>
      <c r="BT102" s="27">
        <f>'Accumulated Feed'!K99</f>
        <v>43101</v>
      </c>
      <c r="BU102" s="17">
        <f>'Accumulated Feed'!L99</f>
        <v>7.6342234883841398</v>
      </c>
      <c r="BV102" s="17">
        <f>SUM($BU$7:BU102)</f>
        <v>773.87142887785228</v>
      </c>
      <c r="BW102" s="81">
        <v>20</v>
      </c>
      <c r="BX102" s="85">
        <f t="shared" si="35"/>
        <v>7.2954606414000294</v>
      </c>
      <c r="BY102" s="72">
        <f>SUM($BX$7:BX102)</f>
        <v>739.53147421904384</v>
      </c>
      <c r="BZ102" s="111">
        <v>20</v>
      </c>
      <c r="CA102" s="85">
        <f t="shared" si="55"/>
        <v>7.2954606414000294</v>
      </c>
      <c r="CB102" s="72">
        <f>SUM($CA$7:CA102)</f>
        <v>622.04629347425657</v>
      </c>
      <c r="CC102" s="64">
        <f>(CE102)/((1000)*(1/(PI()*1.5^2))*(1/'Salt Topping history'!$D$17)*(1/2.20462)*(BU102))</f>
        <v>19.77542752018082</v>
      </c>
      <c r="CD102" s="86">
        <f t="shared" si="49"/>
        <v>4.6746201807229444E-3</v>
      </c>
      <c r="CE102" s="86">
        <f t="shared" si="50"/>
        <v>9.6343921924699885</v>
      </c>
      <c r="CF102" s="72">
        <f>SUM($CE$7:CE102)</f>
        <v>976.62596119968498</v>
      </c>
    </row>
    <row r="103" spans="2:84">
      <c r="B103" s="27">
        <v>42070</v>
      </c>
      <c r="C103" s="17">
        <f>'Accumulated Feed'!B100</f>
        <v>7.6676568385643504</v>
      </c>
      <c r="D103" s="17">
        <f>SUM($C$7:C103)</f>
        <v>524.10159733326827</v>
      </c>
      <c r="E103" s="9">
        <v>20</v>
      </c>
      <c r="F103" s="3">
        <f t="shared" si="36"/>
        <v>7.3274104121554977</v>
      </c>
      <c r="G103" s="72">
        <f>SUM($F$7:F103)</f>
        <v>500.84498852535432</v>
      </c>
      <c r="H103" s="65">
        <f t="shared" si="58"/>
        <v>20</v>
      </c>
      <c r="I103" s="3">
        <f t="shared" si="38"/>
        <v>7.3274104121554977</v>
      </c>
      <c r="J103" s="72">
        <f>SUM($I$7:I103)</f>
        <v>449.3192513429118</v>
      </c>
      <c r="K103" s="64">
        <f>(M103)/((1000)*(1/(PI()*1.5^2))*(1/'Salt Topping history'!$C$8)*(1/2.20462)*(C103))</f>
        <v>29.865393699182757</v>
      </c>
      <c r="L103" s="3">
        <f t="shared" si="39"/>
        <v>3.9358992222035052E-3</v>
      </c>
      <c r="M103" s="85">
        <f t="shared" si="40"/>
        <v>10.941799837725744</v>
      </c>
      <c r="N103" s="72">
        <f>SUM($M$7:M103)</f>
        <v>747.89663822861917</v>
      </c>
      <c r="P103" s="27">
        <f>'Accumulated Feed'!C100</f>
        <v>42375</v>
      </c>
      <c r="Q103" s="17">
        <f>'Accumulated Feed'!D100</f>
        <v>7.2741389970119998</v>
      </c>
      <c r="R103" s="17">
        <f>SUM($Q$7:Q103)</f>
        <v>650.40003502645413</v>
      </c>
      <c r="S103" s="9">
        <v>20</v>
      </c>
      <c r="T103" s="3">
        <f t="shared" si="30"/>
        <v>6.9513546248050124</v>
      </c>
      <c r="U103" s="72">
        <f>SUM($T$7:T103)</f>
        <v>621.53902933551922</v>
      </c>
      <c r="V103" s="65">
        <f t="shared" si="31"/>
        <v>20</v>
      </c>
      <c r="W103" s="3">
        <f t="shared" si="51"/>
        <v>6.9513546248050124</v>
      </c>
      <c r="X103" s="72">
        <f>SUM($W$7:W103)</f>
        <v>537.76161024330497</v>
      </c>
      <c r="Y103" s="64">
        <f>(AA103)/((1000)*(1/(PI()*1.5^2))*(1/'Salt Topping history'!$D$8)*(1/2.20462)*(Q103))</f>
        <v>16.179723860943255</v>
      </c>
      <c r="Z103" s="85">
        <f t="shared" si="41"/>
        <v>5.5925764455556342E-3</v>
      </c>
      <c r="AA103" s="85">
        <f t="shared" si="42"/>
        <v>6.6551659702112049</v>
      </c>
      <c r="AB103" s="72">
        <f>SUM($AA$7:AA103)</f>
        <v>595.05601720152208</v>
      </c>
      <c r="AD103" s="27">
        <f>'Accumulated Feed'!E100</f>
        <v>42558</v>
      </c>
      <c r="AE103" s="17">
        <f>'Accumulated Feed'!F100</f>
        <v>6.2382446349138094</v>
      </c>
      <c r="AF103" s="17">
        <f>SUM($AE$7:AE103)</f>
        <v>581.79520450254449</v>
      </c>
      <c r="AG103" s="81">
        <v>20</v>
      </c>
      <c r="AH103" s="85">
        <f t="shared" si="32"/>
        <v>5.9614272852616521</v>
      </c>
      <c r="AI103" s="72">
        <f>SUM($AH$7:AH103)</f>
        <v>555.97848586195585</v>
      </c>
      <c r="AJ103" s="111">
        <v>2.8417337253341675</v>
      </c>
      <c r="AK103" s="85">
        <f t="shared" si="52"/>
        <v>0.84703944838276735</v>
      </c>
      <c r="AL103" s="72">
        <f>SUM($AK$7:AK103)</f>
        <v>474.74865247135546</v>
      </c>
      <c r="AM103" s="64">
        <f>(AO103)/((1000)*(1/(PI()*1.5^2))*(1/'Salt Topping history'!$E$8)*(1/2.20462)*(AE103))</f>
        <v>34.697534789189753</v>
      </c>
      <c r="AN103" s="86">
        <f t="shared" si="43"/>
        <v>5.7901973069156218E-3</v>
      </c>
      <c r="AO103" s="86">
        <f t="shared" si="44"/>
        <v>11.261933761950884</v>
      </c>
      <c r="AP103" s="72">
        <f>SUM($AO$7:AO103)</f>
        <v>1050.3177479539243</v>
      </c>
      <c r="AR103" s="27">
        <f>'Accumulated Feed'!G100</f>
        <v>42718</v>
      </c>
      <c r="AS103" s="17">
        <f>'Accumulated Feed'!H100</f>
        <v>5.349460932652204</v>
      </c>
      <c r="AT103" s="17">
        <f>SUM($AS$7:AS103)</f>
        <v>752.25650345685915</v>
      </c>
      <c r="AU103" s="81">
        <v>20</v>
      </c>
      <c r="AV103" s="85">
        <f t="shared" si="33"/>
        <v>5.1120826821814278</v>
      </c>
      <c r="AW103" s="72">
        <f>SUM($AV$7:AV103)</f>
        <v>718.87569463444208</v>
      </c>
      <c r="AX103" s="111">
        <v>20</v>
      </c>
      <c r="AY103" s="85">
        <f t="shared" si="53"/>
        <v>5.1120826821814278</v>
      </c>
      <c r="AZ103" s="72">
        <f>SUM($AY$7:AY103)</f>
        <v>624.10419869069312</v>
      </c>
      <c r="BA103" s="64">
        <f>(BC103)/((1000)*(1/(PI()*1.5^2))*(1/'Salt Topping history'!$F$8)*(1/2.20462)*(AS103))</f>
        <v>34.510538536876595</v>
      </c>
      <c r="BB103" s="86">
        <f t="shared" si="45"/>
        <v>3.150900884186336E-3</v>
      </c>
      <c r="BC103" s="86">
        <f t="shared" si="46"/>
        <v>7.710254463603964</v>
      </c>
      <c r="BD103" s="72">
        <f>SUM($BC$7:BC103)</f>
        <v>1084.2380450244245</v>
      </c>
      <c r="BF103" s="27">
        <f>'Accumulated Feed'!I100</f>
        <v>42951</v>
      </c>
      <c r="BG103" s="17">
        <f>'Accumulated Feed'!J100</f>
        <v>5.3573748609228105</v>
      </c>
      <c r="BH103" s="17">
        <f>SUM($BG$7:BG103)</f>
        <v>475.60833200125262</v>
      </c>
      <c r="BI103" s="81">
        <v>20</v>
      </c>
      <c r="BJ103" s="85">
        <f t="shared" si="34"/>
        <v>5.1196454359185859</v>
      </c>
      <c r="BK103" s="72">
        <f>SUM($BJ$7:BJ103)</f>
        <v>454.50357487130265</v>
      </c>
      <c r="BL103" s="111">
        <v>20</v>
      </c>
      <c r="BM103" s="85">
        <f t="shared" si="54"/>
        <v>5.1196454359185859</v>
      </c>
      <c r="BN103" s="72">
        <f>SUM($BM$7:BM103)</f>
        <v>406.48031466469962</v>
      </c>
      <c r="BO103" s="64">
        <f>(BQ103)/((1000)*(1/(PI()*1.5^2))*(1/'Salt Topping history'!$C$17)*(1/2.20462)*(BG103))</f>
        <v>29.331809796213747</v>
      </c>
      <c r="BP103" s="86">
        <f t="shared" si="47"/>
        <v>6.0337929288163152E-3</v>
      </c>
      <c r="BQ103" s="86">
        <f t="shared" si="48"/>
        <v>7.4819032317322307</v>
      </c>
      <c r="BR103" s="72">
        <f>SUM($BQ$7:BQ103)</f>
        <v>664.21626423692237</v>
      </c>
      <c r="BT103" s="27">
        <f>'Accumulated Feed'!K100</f>
        <v>43102</v>
      </c>
      <c r="BU103" s="17">
        <f>'Accumulated Feed'!L100</f>
        <v>7.5799645834826448</v>
      </c>
      <c r="BV103" s="17">
        <f>SUM($BU$7:BU103)</f>
        <v>781.45139346133487</v>
      </c>
      <c r="BW103" s="81">
        <v>20</v>
      </c>
      <c r="BX103" s="85">
        <f t="shared" si="35"/>
        <v>7.2436094340366859</v>
      </c>
      <c r="BY103" s="72">
        <f>SUM($BX$7:BX103)</f>
        <v>746.77508365308051</v>
      </c>
      <c r="BZ103" s="111">
        <v>6.6948154502673338</v>
      </c>
      <c r="CA103" s="85">
        <f t="shared" si="55"/>
        <v>2.4247314177345514</v>
      </c>
      <c r="CB103" s="72">
        <f>SUM($CA$7:CA103)</f>
        <v>624.47102489199108</v>
      </c>
      <c r="CC103" s="64">
        <f>(CE103)/((1000)*(1/(PI()*1.5^2))*(1/'Salt Topping history'!$D$17)*(1/2.20462)*(BU103))</f>
        <v>19.77542752018082</v>
      </c>
      <c r="CD103" s="86">
        <f t="shared" si="49"/>
        <v>4.6413961374103035E-3</v>
      </c>
      <c r="CE103" s="86">
        <f t="shared" si="50"/>
        <v>9.5659174392026358</v>
      </c>
      <c r="CF103" s="72">
        <f>SUM($CE$7:CE103)</f>
        <v>986.1918786388876</v>
      </c>
    </row>
    <row r="104" spans="2:84">
      <c r="B104" s="27">
        <v>42071</v>
      </c>
      <c r="C104" s="17">
        <f>'Accumulated Feed'!B101</f>
        <v>7.7678415980674318</v>
      </c>
      <c r="D104" s="17">
        <f>SUM($C$7:C104)</f>
        <v>531.86943893133571</v>
      </c>
      <c r="E104" s="9">
        <v>20</v>
      </c>
      <c r="F104" s="3">
        <f t="shared" si="36"/>
        <v>7.4231495493362392</v>
      </c>
      <c r="G104" s="72">
        <f>SUM($F$7:F104)</f>
        <v>508.26813807469057</v>
      </c>
      <c r="H104" s="65">
        <f t="shared" si="58"/>
        <v>20</v>
      </c>
      <c r="I104" s="3">
        <f t="shared" si="38"/>
        <v>7.4231495493362392</v>
      </c>
      <c r="J104" s="72">
        <f>SUM($I$7:I104)</f>
        <v>456.74240089224804</v>
      </c>
      <c r="K104" s="64">
        <f>(M104)/((1000)*(1/(PI()*1.5^2))*(1/'Salt Topping history'!$C$8)*(1/2.20462)*(C104))</f>
        <v>29.865393699182754</v>
      </c>
      <c r="L104" s="3">
        <f t="shared" ref="L104:L135" si="59">C104/$D$312</f>
        <v>3.9873252478208245E-3</v>
      </c>
      <c r="M104" s="85">
        <f t="shared" si="40"/>
        <v>11.084764188941891</v>
      </c>
      <c r="N104" s="72">
        <f>SUM($M$7:M104)</f>
        <v>758.98140241756107</v>
      </c>
      <c r="P104" s="27">
        <f>'Accumulated Feed'!C101</f>
        <v>42376</v>
      </c>
      <c r="Q104" s="17">
        <f>'Accumulated Feed'!D101</f>
        <v>7.3065111237333751</v>
      </c>
      <c r="R104" s="17">
        <f>SUM($Q$7:Q104)</f>
        <v>657.70654615018748</v>
      </c>
      <c r="S104" s="9">
        <v>20</v>
      </c>
      <c r="T104" s="3">
        <f t="shared" si="30"/>
        <v>6.9822902630835557</v>
      </c>
      <c r="U104" s="72">
        <f>SUM($T$7:T104)</f>
        <v>628.52131959860276</v>
      </c>
      <c r="V104" s="67">
        <v>4.2502948631999988</v>
      </c>
      <c r="W104" s="3">
        <f t="shared" si="51"/>
        <v>1.4838396219277699</v>
      </c>
      <c r="X104" s="72">
        <f>SUM($W$7:W104)</f>
        <v>539.24544986523279</v>
      </c>
      <c r="Y104" s="64">
        <f>(AA104)/((1000)*(1/(PI()*1.5^2))*(1/'Salt Topping history'!$D$8)*(1/2.20462)*(Q104))</f>
        <v>16.179723860943255</v>
      </c>
      <c r="Z104" s="85">
        <f t="shared" si="41"/>
        <v>5.6174651084570267E-3</v>
      </c>
      <c r="AA104" s="85">
        <f t="shared" si="42"/>
        <v>6.6847834790638618</v>
      </c>
      <c r="AB104" s="72">
        <f>SUM($AA$7:AA104)</f>
        <v>601.74080068058595</v>
      </c>
      <c r="AD104" s="27">
        <f>'Accumulated Feed'!E101</f>
        <v>42559</v>
      </c>
      <c r="AE104" s="17">
        <f>'Accumulated Feed'!F101</f>
        <v>5.9229987558544099</v>
      </c>
      <c r="AF104" s="17">
        <f>SUM($AE$7:AE104)</f>
        <v>587.71820325839894</v>
      </c>
      <c r="AG104" s="81">
        <v>20</v>
      </c>
      <c r="AH104" s="85">
        <f t="shared" si="32"/>
        <v>5.6601702017428419</v>
      </c>
      <c r="AI104" s="72">
        <f>SUM($AH$7:AH104)</f>
        <v>561.6386560636987</v>
      </c>
      <c r="AJ104" s="111">
        <v>20</v>
      </c>
      <c r="AK104" s="85">
        <f t="shared" si="52"/>
        <v>5.6601702017428419</v>
      </c>
      <c r="AL104" s="72">
        <f>SUM($AK$7:AK104)</f>
        <v>480.40882267309831</v>
      </c>
      <c r="AM104" s="64">
        <f>(AO104)/((1000)*(1/(PI()*1.5^2))*(1/'Salt Topping history'!$E$8)*(1/2.20462)*(AE104))</f>
        <v>34.69753478918976</v>
      </c>
      <c r="AN104" s="86">
        <f t="shared" si="43"/>
        <v>5.497593225676156E-3</v>
      </c>
      <c r="AO104" s="86">
        <f t="shared" si="44"/>
        <v>10.692818823940124</v>
      </c>
      <c r="AP104" s="72">
        <f>SUM($AO$7:AO104)</f>
        <v>1061.0105667778644</v>
      </c>
      <c r="AR104" s="27">
        <f>'Accumulated Feed'!G101</f>
        <v>42719</v>
      </c>
      <c r="AS104" s="17">
        <f>'Accumulated Feed'!H101</f>
        <v>5.9234082637678762</v>
      </c>
      <c r="AT104" s="17">
        <f>SUM($AS$7:AS104)</f>
        <v>758.17991172062705</v>
      </c>
      <c r="AU104" s="81">
        <v>20</v>
      </c>
      <c r="AV104" s="85">
        <f t="shared" si="33"/>
        <v>5.6605615380548553</v>
      </c>
      <c r="AW104" s="72">
        <f>SUM($AV$7:AV104)</f>
        <v>724.53625617249691</v>
      </c>
      <c r="AX104" s="111">
        <v>1.198507740534668</v>
      </c>
      <c r="AY104" s="85">
        <f t="shared" si="53"/>
        <v>0.33921134095657846</v>
      </c>
      <c r="AZ104" s="72">
        <f>SUM($AY$7:AY104)</f>
        <v>624.44341003164971</v>
      </c>
      <c r="BA104" s="64">
        <f>(BC104)/((1000)*(1/(PI()*1.5^2))*(1/'Salt Topping history'!$F$8)*(1/2.20462)*(AS104))</f>
        <v>34.510538536876602</v>
      </c>
      <c r="BB104" s="86">
        <f t="shared" si="45"/>
        <v>3.4889632003442654E-3</v>
      </c>
      <c r="BC104" s="86">
        <f t="shared" si="46"/>
        <v>8.5374929512424167</v>
      </c>
      <c r="BD104" s="72">
        <f>SUM($BC$7:BC104)</f>
        <v>1092.775537975667</v>
      </c>
      <c r="BF104" s="27">
        <f>'Accumulated Feed'!I101</f>
        <v>42952</v>
      </c>
      <c r="BG104" s="17">
        <f>'Accumulated Feed'!J101</f>
        <v>5.7915374772438408</v>
      </c>
      <c r="BH104" s="17">
        <f>SUM($BG$7:BG104)</f>
        <v>481.39986947849644</v>
      </c>
      <c r="BI104" s="81">
        <v>20</v>
      </c>
      <c r="BJ104" s="85">
        <f t="shared" si="34"/>
        <v>5.5345424171448663</v>
      </c>
      <c r="BK104" s="72">
        <f>SUM($BJ$7:BJ104)</f>
        <v>460.03811728844749</v>
      </c>
      <c r="BL104" s="111">
        <v>20</v>
      </c>
      <c r="BM104" s="85">
        <f t="shared" si="54"/>
        <v>5.5345424171448663</v>
      </c>
      <c r="BN104" s="72">
        <f>SUM($BM$7:BM104)</f>
        <v>412.01485708184447</v>
      </c>
      <c r="BO104" s="64">
        <f>(BQ104)/((1000)*(1/(PI()*1.5^2))*(1/'Salt Topping history'!$C$17)*(1/2.20462)*(BG104))</f>
        <v>29.331809796213751</v>
      </c>
      <c r="BP104" s="86">
        <f t="shared" si="47"/>
        <v>6.522772586264252E-3</v>
      </c>
      <c r="BQ104" s="86">
        <f t="shared" si="48"/>
        <v>8.0882380069676731</v>
      </c>
      <c r="BR104" s="72">
        <f>SUM($BQ$7:BQ104)</f>
        <v>672.30450224389006</v>
      </c>
      <c r="BT104" s="27">
        <f>'Accumulated Feed'!K101</f>
        <v>43103</v>
      </c>
      <c r="BU104" s="17">
        <f>'Accumulated Feed'!L101</f>
        <v>7.6395204184167564</v>
      </c>
      <c r="BV104" s="17">
        <f>SUM($BU$7:BU104)</f>
        <v>789.09091387975161</v>
      </c>
      <c r="BW104" s="81">
        <v>20</v>
      </c>
      <c r="BX104" s="85">
        <f t="shared" si="35"/>
        <v>7.300522524200816</v>
      </c>
      <c r="BY104" s="72">
        <f>SUM($BX$7:BX104)</f>
        <v>754.07560617728132</v>
      </c>
      <c r="BZ104" s="111">
        <v>20</v>
      </c>
      <c r="CA104" s="85">
        <f t="shared" si="55"/>
        <v>7.300522524200816</v>
      </c>
      <c r="CB104" s="72">
        <f>SUM($CA$7:CA104)</f>
        <v>631.77154741619188</v>
      </c>
      <c r="CC104" s="64">
        <f>(CE104)/((1000)*(1/(PI()*1.5^2))*(1/'Salt Topping history'!$D$17)*(1/2.20462)*(BU104))</f>
        <v>19.775427520180823</v>
      </c>
      <c r="CD104" s="86">
        <f t="shared" si="49"/>
        <v>4.677863619438621E-3</v>
      </c>
      <c r="CE104" s="86">
        <f t="shared" si="50"/>
        <v>9.6410769196629982</v>
      </c>
      <c r="CF104" s="72">
        <f>SUM($CE$7:CE104)</f>
        <v>995.83295555855057</v>
      </c>
    </row>
    <row r="105" spans="2:84">
      <c r="B105" s="27">
        <v>42072</v>
      </c>
      <c r="C105" s="17">
        <f>'Accumulated Feed'!B102</f>
        <v>7.6552027164742631</v>
      </c>
      <c r="D105" s="17">
        <f>SUM($C$7:C105)</f>
        <v>539.52464164780997</v>
      </c>
      <c r="E105" s="9">
        <v>20</v>
      </c>
      <c r="F105" s="3">
        <f t="shared" si="36"/>
        <v>7.3155089322381661</v>
      </c>
      <c r="G105" s="72">
        <f>SUM($F$7:F105)</f>
        <v>515.58364700692869</v>
      </c>
      <c r="H105" s="65">
        <f t="shared" si="58"/>
        <v>20</v>
      </c>
      <c r="I105" s="3">
        <f t="shared" si="38"/>
        <v>7.3155089322381661</v>
      </c>
      <c r="J105" s="72">
        <f>SUM($I$7:I105)</f>
        <v>464.05790982448622</v>
      </c>
      <c r="K105" s="64">
        <f>(M105)/((1000)*(1/(PI()*1.5^2))*(1/'Salt Topping history'!$C$8)*(1/2.20462)*(C105))</f>
        <v>29.865393699182757</v>
      </c>
      <c r="L105" s="3">
        <f t="shared" si="59"/>
        <v>3.92950637358239E-3</v>
      </c>
      <c r="M105" s="85">
        <f t="shared" si="40"/>
        <v>10.924027718559044</v>
      </c>
      <c r="N105" s="72">
        <f>SUM($M$7:M105)</f>
        <v>769.90543013612012</v>
      </c>
      <c r="P105" s="27">
        <f>'Accumulated Feed'!C102</f>
        <v>42377</v>
      </c>
      <c r="Q105" s="17">
        <f>'Accumulated Feed'!D102</f>
        <v>7.5803033181269992</v>
      </c>
      <c r="R105" s="17">
        <f>SUM($Q$7:Q105)</f>
        <v>665.28684946831447</v>
      </c>
      <c r="S105" s="9">
        <v>20</v>
      </c>
      <c r="T105" s="3">
        <f t="shared" si="30"/>
        <v>7.2439331375894476</v>
      </c>
      <c r="U105" s="72">
        <f>SUM($T$7:T105)</f>
        <v>635.76525273619222</v>
      </c>
      <c r="V105" s="65">
        <f t="shared" si="31"/>
        <v>20</v>
      </c>
      <c r="W105" s="3">
        <f t="shared" si="51"/>
        <v>7.2439331375894476</v>
      </c>
      <c r="X105" s="72">
        <f>SUM($W$7:W105)</f>
        <v>546.48938300282225</v>
      </c>
      <c r="Y105" s="64">
        <f>(AA105)/((1000)*(1/(PI()*1.5^2))*(1/'Salt Topping history'!$D$8)*(1/2.20462)*(Q105))</f>
        <v>16.179723860943255</v>
      </c>
      <c r="Z105" s="85">
        <f t="shared" si="41"/>
        <v>5.8279647673131121E-3</v>
      </c>
      <c r="AA105" s="85">
        <f t="shared" si="42"/>
        <v>6.9352780731026034</v>
      </c>
      <c r="AB105" s="72">
        <f>SUM($AA$7:AA105)</f>
        <v>608.67607875368856</v>
      </c>
      <c r="AD105" s="27">
        <f>'Accumulated Feed'!E102</f>
        <v>42560</v>
      </c>
      <c r="AE105" s="17">
        <f>'Accumulated Feed'!F102</f>
        <v>6.0390061526735419</v>
      </c>
      <c r="AF105" s="17">
        <f>SUM($AE$7:AE105)</f>
        <v>593.75720941107249</v>
      </c>
      <c r="AG105" s="81">
        <v>20</v>
      </c>
      <c r="AH105" s="85">
        <f t="shared" si="32"/>
        <v>5.7710298587718754</v>
      </c>
      <c r="AI105" s="72">
        <f>SUM($AH$7:AH105)</f>
        <v>567.40968592247054</v>
      </c>
      <c r="AJ105" s="111">
        <v>20</v>
      </c>
      <c r="AK105" s="85">
        <f t="shared" si="52"/>
        <v>5.7710298587718754</v>
      </c>
      <c r="AL105" s="72">
        <f>SUM($AK$7:AK105)</f>
        <v>486.17985253187021</v>
      </c>
      <c r="AM105" s="64">
        <f>(AO105)/((1000)*(1/(PI()*1.5^2))*(1/'Salt Topping history'!$E$8)*(1/2.20462)*(AE105))</f>
        <v>34.69753478918976</v>
      </c>
      <c r="AN105" s="86">
        <f t="shared" si="43"/>
        <v>5.6052686625907445E-3</v>
      </c>
      <c r="AO105" s="86">
        <f t="shared" si="44"/>
        <v>10.902247548738998</v>
      </c>
      <c r="AP105" s="72">
        <f>SUM($AO$7:AO105)</f>
        <v>1071.9128143266034</v>
      </c>
      <c r="AR105" s="27">
        <f>'Accumulated Feed'!G102</f>
        <v>42720</v>
      </c>
      <c r="AS105" s="17">
        <f>'Accumulated Feed'!H102</f>
        <v>6.6969504445437495</v>
      </c>
      <c r="AT105" s="17">
        <f>SUM($AS$7:AS105)</f>
        <v>764.87686216517079</v>
      </c>
      <c r="AU105" s="81">
        <v>20</v>
      </c>
      <c r="AV105" s="85">
        <f t="shared" si="33"/>
        <v>6.3997783743054271</v>
      </c>
      <c r="AW105" s="72">
        <f>SUM($AV$7:AV105)</f>
        <v>730.93603454680238</v>
      </c>
      <c r="AX105" s="111">
        <v>20</v>
      </c>
      <c r="AY105" s="85">
        <f t="shared" si="53"/>
        <v>6.3997783743054271</v>
      </c>
      <c r="AZ105" s="72">
        <f>SUM($AY$7:AY105)</f>
        <v>630.84318840595517</v>
      </c>
      <c r="BA105" s="64">
        <f>(BC105)/((1000)*(1/(PI()*1.5^2))*(1/'Salt Topping history'!$F$8)*(1/2.20462)*(AS105))</f>
        <v>34.510538536876595</v>
      </c>
      <c r="BB105" s="86">
        <f t="shared" si="45"/>
        <v>3.9445894348466848E-3</v>
      </c>
      <c r="BC105" s="86">
        <f t="shared" si="46"/>
        <v>9.6524103470698375</v>
      </c>
      <c r="BD105" s="72">
        <f>SUM($BC$7:BC105)</f>
        <v>1102.4279483227369</v>
      </c>
      <c r="BF105" s="27">
        <f>'Accumulated Feed'!I102</f>
        <v>42953</v>
      </c>
      <c r="BG105" s="17">
        <f>'Accumulated Feed'!J102</f>
        <v>6.3547532195788712</v>
      </c>
      <c r="BH105" s="17">
        <f>SUM($BG$7:BG105)</f>
        <v>487.75462269807531</v>
      </c>
      <c r="BI105" s="81">
        <v>20</v>
      </c>
      <c r="BJ105" s="85">
        <f t="shared" si="34"/>
        <v>6.0727658903080552</v>
      </c>
      <c r="BK105" s="72">
        <f>SUM($BJ$7:BJ105)</f>
        <v>466.11088317875556</v>
      </c>
      <c r="BL105" s="111">
        <v>20</v>
      </c>
      <c r="BM105" s="85">
        <f t="shared" si="54"/>
        <v>6.0727658903080552</v>
      </c>
      <c r="BN105" s="72">
        <f>SUM($BM$7:BM105)</f>
        <v>418.08762297215253</v>
      </c>
      <c r="BO105" s="64">
        <f>(BQ105)/((1000)*(1/(PI()*1.5^2))*(1/'Salt Topping history'!$C$17)*(1/2.20462)*(BG105))</f>
        <v>29.331809796213747</v>
      </c>
      <c r="BP105" s="86">
        <f t="shared" si="47"/>
        <v>7.1570995190848108E-3</v>
      </c>
      <c r="BQ105" s="86">
        <f t="shared" si="48"/>
        <v>8.8748034036651653</v>
      </c>
      <c r="BR105" s="72">
        <f>SUM($BQ$7:BQ105)</f>
        <v>681.17930564755522</v>
      </c>
      <c r="BT105" s="27">
        <f>'Accumulated Feed'!K102</f>
        <v>43104</v>
      </c>
      <c r="BU105" s="17">
        <f>'Accumulated Feed'!L102</f>
        <v>7.8113268493817767</v>
      </c>
      <c r="BV105" s="17">
        <f>SUM($BU$7:BU105)</f>
        <v>796.90224072913338</v>
      </c>
      <c r="BW105" s="81">
        <v>20</v>
      </c>
      <c r="BX105" s="85">
        <f t="shared" si="35"/>
        <v>7.4647051757765581</v>
      </c>
      <c r="BY105" s="72">
        <f>SUM($BX$7:BX105)</f>
        <v>761.54031135305786</v>
      </c>
      <c r="BZ105" s="111">
        <v>5.6662844532165524E-2</v>
      </c>
      <c r="CA105" s="85">
        <f t="shared" si="55"/>
        <v>2.114857144267392E-2</v>
      </c>
      <c r="CB105" s="72">
        <f>SUM($CA$7:CA105)</f>
        <v>631.7926959876346</v>
      </c>
      <c r="CC105" s="64">
        <f>(CE105)/((1000)*(1/(PI()*1.5^2))*(1/'Salt Topping history'!$D$17)*(1/2.20462)*(BU105))</f>
        <v>19.77542752018082</v>
      </c>
      <c r="CD105" s="86">
        <f t="shared" si="49"/>
        <v>4.7830648636239745E-3</v>
      </c>
      <c r="CE105" s="86">
        <f t="shared" si="50"/>
        <v>9.8578966839290114</v>
      </c>
      <c r="CF105" s="72">
        <f>SUM($CE$7:CE105)</f>
        <v>1005.6908522424795</v>
      </c>
    </row>
    <row r="106" spans="2:84">
      <c r="B106" s="27">
        <v>42073</v>
      </c>
      <c r="C106" s="17">
        <f>'Accumulated Feed'!B103</f>
        <v>7.7394304553007096</v>
      </c>
      <c r="D106" s="17">
        <f>SUM($C$7:C106)</f>
        <v>547.26407210311072</v>
      </c>
      <c r="E106" s="9">
        <v>20</v>
      </c>
      <c r="F106" s="3">
        <f t="shared" si="36"/>
        <v>7.3959991293692058</v>
      </c>
      <c r="G106" s="72">
        <f>SUM($F$7:F106)</f>
        <v>522.9796461362979</v>
      </c>
      <c r="H106" s="65">
        <f t="shared" si="58"/>
        <v>20</v>
      </c>
      <c r="I106" s="3">
        <f t="shared" si="38"/>
        <v>7.3959991293692058</v>
      </c>
      <c r="J106" s="72">
        <f>SUM($I$7:I106)</f>
        <v>471.45390895385543</v>
      </c>
      <c r="K106" s="64">
        <f>(M106)/((1000)*(1/(PI()*1.5^2))*(1/'Salt Topping history'!$C$8)*(1/2.20462)*(C106))</f>
        <v>29.865393699182754</v>
      </c>
      <c r="L106" s="3">
        <f t="shared" si="59"/>
        <v>3.972741471176695E-3</v>
      </c>
      <c r="M106" s="85">
        <f t="shared" si="40"/>
        <v>11.044221289871212</v>
      </c>
      <c r="N106" s="72">
        <f>SUM($M$7:M106)</f>
        <v>780.94965142599131</v>
      </c>
      <c r="P106" s="27">
        <f>'Accumulated Feed'!C103</f>
        <v>42378</v>
      </c>
      <c r="Q106" s="17">
        <f>'Accumulated Feed'!D103</f>
        <v>8.0738309607023968</v>
      </c>
      <c r="R106" s="17">
        <f>SUM($Q$7:Q106)</f>
        <v>673.36068042901684</v>
      </c>
      <c r="S106" s="9">
        <v>20</v>
      </c>
      <c r="T106" s="3">
        <f t="shared" si="30"/>
        <v>7.7155608672898053</v>
      </c>
      <c r="U106" s="72">
        <f>SUM($T$7:T106)</f>
        <v>643.48081360348203</v>
      </c>
      <c r="V106" s="65">
        <f t="shared" si="31"/>
        <v>20</v>
      </c>
      <c r="W106" s="3">
        <f t="shared" si="51"/>
        <v>7.7155608672898053</v>
      </c>
      <c r="X106" s="72">
        <f>SUM($W$7:W106)</f>
        <v>554.20494387011206</v>
      </c>
      <c r="Y106" s="64">
        <f>(AA106)/((1000)*(1/(PI()*1.5^2))*(1/'Salt Topping history'!$D$8)*(1/2.20462)*(Q106))</f>
        <v>16.179723860943252</v>
      </c>
      <c r="Z106" s="85">
        <f t="shared" si="41"/>
        <v>6.2074036356426186E-3</v>
      </c>
      <c r="AA106" s="85">
        <f t="shared" si="42"/>
        <v>7.3868103264147162</v>
      </c>
      <c r="AB106" s="72">
        <f>SUM($AA$7:AA106)</f>
        <v>616.06288908010322</v>
      </c>
      <c r="AD106" s="27">
        <f>'Accumulated Feed'!E103</f>
        <v>42561</v>
      </c>
      <c r="AE106" s="17">
        <f>'Accumulated Feed'!F103</f>
        <v>6.27190979708723</v>
      </c>
      <c r="AF106" s="17">
        <f>SUM($AE$7:AE106)</f>
        <v>600.02911920815973</v>
      </c>
      <c r="AG106" s="81">
        <v>20</v>
      </c>
      <c r="AH106" s="85">
        <f t="shared" si="32"/>
        <v>5.9935985815298629</v>
      </c>
      <c r="AI106" s="72">
        <f>SUM($AH$7:AH106)</f>
        <v>573.40328450400045</v>
      </c>
      <c r="AJ106" s="111">
        <v>20</v>
      </c>
      <c r="AK106" s="85">
        <f t="shared" si="52"/>
        <v>5.9935985815298629</v>
      </c>
      <c r="AL106" s="72">
        <f>SUM($AK$7:AK106)</f>
        <v>492.17345111340006</v>
      </c>
      <c r="AM106" s="64">
        <f>(AO106)/((1000)*(1/(PI()*1.5^2))*(1/'Salt Topping history'!$E$8)*(1/2.20462)*(AE106))</f>
        <v>34.69753478918976</v>
      </c>
      <c r="AN106" s="86">
        <f t="shared" si="43"/>
        <v>5.8214445475676573E-3</v>
      </c>
      <c r="AO106" s="86">
        <f t="shared" si="44"/>
        <v>11.322709645019094</v>
      </c>
      <c r="AP106" s="72">
        <f>SUM($AO$7:AO106)</f>
        <v>1083.2355239716226</v>
      </c>
      <c r="AR106" s="27">
        <f>'Accumulated Feed'!G103</f>
        <v>42721</v>
      </c>
      <c r="AS106" s="17">
        <f>'Accumulated Feed'!H103</f>
        <v>7.1715185110396114</v>
      </c>
      <c r="AT106" s="17">
        <f>SUM($AS$7:AS106)</f>
        <v>772.0483806762104</v>
      </c>
      <c r="AU106" s="81">
        <v>20</v>
      </c>
      <c r="AV106" s="85">
        <f t="shared" si="33"/>
        <v>6.8532878446600449</v>
      </c>
      <c r="AW106" s="72">
        <f>SUM($AV$7:AV106)</f>
        <v>737.78932239146241</v>
      </c>
      <c r="AX106" s="111">
        <v>20</v>
      </c>
      <c r="AY106" s="85">
        <f t="shared" si="53"/>
        <v>6.8532878446600449</v>
      </c>
      <c r="AZ106" s="72">
        <f>SUM($AY$7:AY106)</f>
        <v>637.69647625061521</v>
      </c>
      <c r="BA106" s="64">
        <f>(BC106)/((1000)*(1/(PI()*1.5^2))*(1/'Salt Topping history'!$F$8)*(1/2.20462)*(AS106))</f>
        <v>34.510538536876602</v>
      </c>
      <c r="BB106" s="86">
        <f t="shared" si="45"/>
        <v>4.2241160935425643E-3</v>
      </c>
      <c r="BC106" s="86">
        <f t="shared" si="46"/>
        <v>10.336412080898654</v>
      </c>
      <c r="BD106" s="72">
        <f>SUM($BC$7:BC106)</f>
        <v>1112.7643604036357</v>
      </c>
      <c r="BF106" s="27">
        <f>'Accumulated Feed'!I103</f>
        <v>42954</v>
      </c>
      <c r="BG106" s="17">
        <f>'Accumulated Feed'!J103</f>
        <v>6.73205193362742</v>
      </c>
      <c r="BH106" s="17">
        <f>SUM($BG$7:BG106)</f>
        <v>494.48667463170273</v>
      </c>
      <c r="BI106" s="81">
        <v>20</v>
      </c>
      <c r="BJ106" s="85">
        <f t="shared" si="34"/>
        <v>6.4333222615722976</v>
      </c>
      <c r="BK106" s="72">
        <f>SUM($BJ$7:BJ106)</f>
        <v>472.54420544032786</v>
      </c>
      <c r="BL106" s="111">
        <v>20</v>
      </c>
      <c r="BM106" s="85">
        <f t="shared" si="54"/>
        <v>6.4333222615722976</v>
      </c>
      <c r="BN106" s="72">
        <f>SUM($BM$7:BM106)</f>
        <v>424.52094523372483</v>
      </c>
      <c r="BO106" s="64">
        <f>(BQ106)/((1000)*(1/(PI()*1.5^2))*(1/'Salt Topping history'!$C$17)*(1/2.20462)*(BG106))</f>
        <v>29.331809796213744</v>
      </c>
      <c r="BP106" s="86">
        <f t="shared" si="47"/>
        <v>7.582035681286738E-3</v>
      </c>
      <c r="BQ106" s="86">
        <f t="shared" si="48"/>
        <v>9.4017242447955542</v>
      </c>
      <c r="BR106" s="72">
        <f>SUM($BQ$7:BQ106)</f>
        <v>690.58102989235078</v>
      </c>
      <c r="BT106" s="27">
        <f>'Accumulated Feed'!K103</f>
        <v>43105</v>
      </c>
      <c r="BU106" s="17">
        <f>'Accumulated Feed'!L103</f>
        <v>7.040284100080215</v>
      </c>
      <c r="BV106" s="17">
        <f>SUM($BU$7:BU106)</f>
        <v>803.94252482921365</v>
      </c>
      <c r="BW106" s="81">
        <v>20</v>
      </c>
      <c r="BX106" s="85">
        <f t="shared" si="35"/>
        <v>6.7278768606341863</v>
      </c>
      <c r="BY106" s="72">
        <f>SUM($BX$7:BX106)</f>
        <v>768.26818821369204</v>
      </c>
      <c r="BZ106" s="111">
        <v>20</v>
      </c>
      <c r="CA106" s="85">
        <f t="shared" si="55"/>
        <v>6.7278768606341863</v>
      </c>
      <c r="CB106" s="72">
        <f>SUM($CA$7:CA106)</f>
        <v>638.52057284826878</v>
      </c>
      <c r="CC106" s="64">
        <f>(CE106)/((1000)*(1/(PI()*1.5^2))*(1/'Salt Topping history'!$D$17)*(1/2.20462)*(BU106))</f>
        <v>19.775427520180816</v>
      </c>
      <c r="CD106" s="86">
        <f t="shared" si="49"/>
        <v>4.3109366895445339E-3</v>
      </c>
      <c r="CE106" s="86">
        <f t="shared" si="50"/>
        <v>8.8848405171512841</v>
      </c>
      <c r="CF106" s="72">
        <f>SUM($CE$7:CE106)</f>
        <v>1014.5756927596308</v>
      </c>
    </row>
    <row r="107" spans="2:84">
      <c r="B107" s="27">
        <v>42074</v>
      </c>
      <c r="C107" s="17">
        <f>'Accumulated Feed'!B104</f>
        <v>7.5757909299871846</v>
      </c>
      <c r="D107" s="17">
        <f>SUM($C$7:C107)</f>
        <v>554.83986303309791</v>
      </c>
      <c r="E107" s="9">
        <v>20</v>
      </c>
      <c r="F107" s="3">
        <f t="shared" si="36"/>
        <v>7.2396209832331024</v>
      </c>
      <c r="G107" s="72">
        <f>SUM($F$7:F107)</f>
        <v>530.21926711953097</v>
      </c>
      <c r="H107" s="65">
        <f t="shared" si="58"/>
        <v>20</v>
      </c>
      <c r="I107" s="3">
        <f t="shared" si="38"/>
        <v>7.2396209832331024</v>
      </c>
      <c r="J107" s="72">
        <f>SUM($I$7:I107)</f>
        <v>478.69352993708856</v>
      </c>
      <c r="K107" s="64">
        <f>(M107)/((1000)*(1/(PI()*1.5^2))*(1/'Salt Topping history'!$C$8)*(1/2.20462)*(C107))</f>
        <v>29.865393699182761</v>
      </c>
      <c r="L107" s="3">
        <f t="shared" si="59"/>
        <v>3.8887433614590147E-3</v>
      </c>
      <c r="M107" s="85">
        <f t="shared" si="40"/>
        <v>10.81070654485606</v>
      </c>
      <c r="N107" s="72">
        <f>SUM($M$7:M107)</f>
        <v>791.76035797084739</v>
      </c>
      <c r="P107" s="27">
        <f>'Accumulated Feed'!C104</f>
        <v>42379</v>
      </c>
      <c r="Q107" s="17">
        <f>'Accumulated Feed'!D104</f>
        <v>8.972861527380287</v>
      </c>
      <c r="R107" s="17">
        <f>SUM($Q$7:Q107)</f>
        <v>682.33354195639708</v>
      </c>
      <c r="S107" s="9">
        <v>20</v>
      </c>
      <c r="T107" s="3">
        <f t="shared" si="30"/>
        <v>8.5746976379900239</v>
      </c>
      <c r="U107" s="72">
        <f>SUM($T$7:T107)</f>
        <v>652.055511241472</v>
      </c>
      <c r="V107" s="65">
        <f t="shared" si="31"/>
        <v>20</v>
      </c>
      <c r="W107" s="3">
        <f t="shared" si="51"/>
        <v>8.5746976379900239</v>
      </c>
      <c r="X107" s="72">
        <f>SUM($W$7:W107)</f>
        <v>562.77964150810203</v>
      </c>
      <c r="Y107" s="64">
        <f>(AA107)/((1000)*(1/(PI()*1.5^2))*(1/'Salt Topping history'!$D$8)*(1/2.20462)*(Q107))</f>
        <v>16.179723860943252</v>
      </c>
      <c r="Z107" s="85">
        <f t="shared" si="41"/>
        <v>6.8986053260560974E-3</v>
      </c>
      <c r="AA107" s="85">
        <f t="shared" si="42"/>
        <v>8.209340338006756</v>
      </c>
      <c r="AB107" s="72">
        <f>SUM($AA$7:AA107)</f>
        <v>624.27222941810999</v>
      </c>
      <c r="AD107" s="27">
        <f>'Accumulated Feed'!E104</f>
        <v>42562</v>
      </c>
      <c r="AE107" s="17">
        <f>'Accumulated Feed'!F104</f>
        <v>6.4678067629594365</v>
      </c>
      <c r="AF107" s="17">
        <f>SUM($AE$7:AE107)</f>
        <v>606.49692597111914</v>
      </c>
      <c r="AG107" s="81">
        <v>20</v>
      </c>
      <c r="AH107" s="85">
        <f t="shared" si="32"/>
        <v>6.180802768892848</v>
      </c>
      <c r="AI107" s="72">
        <f>SUM($AH$7:AH107)</f>
        <v>579.58408727289327</v>
      </c>
      <c r="AJ107" s="111">
        <v>20</v>
      </c>
      <c r="AK107" s="85">
        <f t="shared" si="52"/>
        <v>6.180802768892848</v>
      </c>
      <c r="AL107" s="72">
        <f>SUM($AK$7:AK107)</f>
        <v>498.35425388229294</v>
      </c>
      <c r="AM107" s="64">
        <f>(AO107)/((1000)*(1/(PI()*1.5^2))*(1/'Salt Topping history'!$E$8)*(1/2.20462)*(AE107))</f>
        <v>34.69753478918976</v>
      </c>
      <c r="AN107" s="86">
        <f t="shared" si="43"/>
        <v>6.0032716721209189E-3</v>
      </c>
      <c r="AO107" s="86">
        <f t="shared" si="44"/>
        <v>11.676363402275188</v>
      </c>
      <c r="AP107" s="72">
        <f>SUM($AO$7:AO107)</f>
        <v>1094.9118873738978</v>
      </c>
      <c r="AR107" s="27">
        <f>'Accumulated Feed'!G104</f>
        <v>42722</v>
      </c>
      <c r="AS107" s="17">
        <f>'Accumulated Feed'!H104</f>
        <v>7.5414127887742577</v>
      </c>
      <c r="AT107" s="17">
        <f>SUM($AS$7:AS107)</f>
        <v>779.58979346498461</v>
      </c>
      <c r="AU107" s="81">
        <v>20</v>
      </c>
      <c r="AV107" s="85">
        <f t="shared" si="33"/>
        <v>7.2067683458266911</v>
      </c>
      <c r="AW107" s="72">
        <f>SUM($AV$7:AV107)</f>
        <v>744.99609073728914</v>
      </c>
      <c r="AX107" s="111">
        <v>20</v>
      </c>
      <c r="AY107" s="85">
        <f t="shared" si="53"/>
        <v>7.2067683458266911</v>
      </c>
      <c r="AZ107" s="72">
        <f>SUM($AY$7:AY107)</f>
        <v>644.90324459644194</v>
      </c>
      <c r="BA107" s="64">
        <f>(BC107)/((1000)*(1/(PI()*1.5^2))*(1/'Salt Topping history'!$F$8)*(1/2.20462)*(AS107))</f>
        <v>34.510538536876595</v>
      </c>
      <c r="BB107" s="86">
        <f t="shared" si="45"/>
        <v>4.4419885523646384E-3</v>
      </c>
      <c r="BC107" s="86">
        <f t="shared" si="46"/>
        <v>10.86954598763627</v>
      </c>
      <c r="BD107" s="72">
        <f>SUM($BC$7:BC107)</f>
        <v>1123.6339063912719</v>
      </c>
      <c r="BF107" s="27">
        <f>'Accumulated Feed'!I104</f>
        <v>42955</v>
      </c>
      <c r="BG107" s="17">
        <f>'Accumulated Feed'!J104</f>
        <v>7.1770856926195048</v>
      </c>
      <c r="BH107" s="17">
        <f>SUM($BG$7:BG107)</f>
        <v>501.66376032432225</v>
      </c>
      <c r="BI107" s="81">
        <v>20</v>
      </c>
      <c r="BJ107" s="85">
        <f t="shared" si="34"/>
        <v>6.8586079868017364</v>
      </c>
      <c r="BK107" s="72">
        <f>SUM($BJ$7:BJ107)</f>
        <v>479.40281342712962</v>
      </c>
      <c r="BL107" s="111">
        <v>2.7387099746658325</v>
      </c>
      <c r="BM107" s="85">
        <f t="shared" si="54"/>
        <v>0.93918690528883297</v>
      </c>
      <c r="BN107" s="72">
        <f>SUM($BM$7:BM107)</f>
        <v>425.46013213901364</v>
      </c>
      <c r="BO107" s="64">
        <f>(BQ107)/((1000)*(1/(PI()*1.5^2))*(1/'Salt Topping history'!$C$17)*(1/2.20462)*(BG107))</f>
        <v>29.331809796213751</v>
      </c>
      <c r="BP107" s="86">
        <f t="shared" si="47"/>
        <v>8.0832590635961203E-3</v>
      </c>
      <c r="BQ107" s="86">
        <f t="shared" si="48"/>
        <v>10.023241238859189</v>
      </c>
      <c r="BR107" s="72">
        <f>SUM($BQ$7:BQ107)</f>
        <v>700.60427113121</v>
      </c>
      <c r="BT107" s="27">
        <f>'Accumulated Feed'!K104</f>
        <v>43106</v>
      </c>
      <c r="BU107" s="17">
        <f>'Accumulated Feed'!L104</f>
        <v>6.8413875509369628</v>
      </c>
      <c r="BV107" s="17">
        <f>SUM($BU$7:BU107)</f>
        <v>810.78391238015058</v>
      </c>
      <c r="BW107" s="81">
        <v>20</v>
      </c>
      <c r="BX107" s="85">
        <f t="shared" si="35"/>
        <v>6.5378061942209333</v>
      </c>
      <c r="BY107" s="72">
        <f>SUM($BX$7:BX107)</f>
        <v>774.80599440791298</v>
      </c>
      <c r="BZ107" s="111">
        <v>20</v>
      </c>
      <c r="CA107" s="85">
        <f t="shared" si="55"/>
        <v>6.5378061942209333</v>
      </c>
      <c r="CB107" s="72">
        <f>SUM($CA$7:CA107)</f>
        <v>645.05837904248972</v>
      </c>
      <c r="CC107" s="64">
        <f>(CE107)/((1000)*(1/(PI()*1.5^2))*(1/'Salt Topping history'!$D$17)*(1/2.20462)*(BU107))</f>
        <v>19.77542752018082</v>
      </c>
      <c r="CD107" s="86">
        <f t="shared" si="49"/>
        <v>4.1891475090318226E-3</v>
      </c>
      <c r="CE107" s="86">
        <f t="shared" si="50"/>
        <v>8.6338330161145862</v>
      </c>
      <c r="CF107" s="72">
        <f>SUM($CE$7:CE107)</f>
        <v>1023.2095257757454</v>
      </c>
    </row>
    <row r="108" spans="2:84">
      <c r="B108" s="27">
        <v>42075</v>
      </c>
      <c r="C108" s="17">
        <f>'Accumulated Feed'!B105</f>
        <v>7.0323848572016949</v>
      </c>
      <c r="D108" s="17">
        <f>SUM($C$7:C108)</f>
        <v>561.8722478902996</v>
      </c>
      <c r="E108" s="9">
        <v>20</v>
      </c>
      <c r="F108" s="3">
        <f t="shared" si="36"/>
        <v>6.7203281406360356</v>
      </c>
      <c r="G108" s="72">
        <f>SUM($F$7:F108)</f>
        <v>536.93959526016704</v>
      </c>
      <c r="H108" s="65">
        <f t="shared" si="58"/>
        <v>20</v>
      </c>
      <c r="I108" s="3">
        <f t="shared" si="38"/>
        <v>6.7203281406360356</v>
      </c>
      <c r="J108" s="72">
        <f>SUM($I$7:I108)</f>
        <v>485.41385807772457</v>
      </c>
      <c r="K108" s="64">
        <f>(M108)/((1000)*(1/(PI()*1.5^2))*(1/'Salt Topping history'!$C$8)*(1/2.20462)*(C108))</f>
        <v>29.865393699182754</v>
      </c>
      <c r="L108" s="3">
        <f t="shared" si="59"/>
        <v>3.6098065774782741E-3</v>
      </c>
      <c r="M108" s="85">
        <f t="shared" si="40"/>
        <v>10.035262285389601</v>
      </c>
      <c r="N108" s="72">
        <f>SUM($M$7:M108)</f>
        <v>801.79562025623704</v>
      </c>
      <c r="P108" s="27">
        <f>'Accumulated Feed'!C105</f>
        <v>42380</v>
      </c>
      <c r="Q108" s="17">
        <f>'Accumulated Feed'!D105</f>
        <v>9.1493424039555364</v>
      </c>
      <c r="R108" s="17">
        <f>SUM($Q$7:Q108)</f>
        <v>691.48288436035261</v>
      </c>
      <c r="S108" s="9">
        <v>20</v>
      </c>
      <c r="T108" s="3">
        <f t="shared" si="30"/>
        <v>8.7433473102158281</v>
      </c>
      <c r="U108" s="72">
        <f>SUM($T$7:T108)</f>
        <v>660.79885855168789</v>
      </c>
      <c r="V108" s="65">
        <f t="shared" si="31"/>
        <v>20</v>
      </c>
      <c r="W108" s="3">
        <f t="shared" si="51"/>
        <v>8.7433473102158281</v>
      </c>
      <c r="X108" s="72">
        <f>SUM($W$7:W108)</f>
        <v>571.52298881831791</v>
      </c>
      <c r="Y108" s="64">
        <f>(AA108)/((1000)*(1/(PI()*1.5^2))*(1/'Salt Topping history'!$D$8)*(1/2.20462)*(Q108))</f>
        <v>16.179723860943255</v>
      </c>
      <c r="Z108" s="85">
        <f t="shared" si="41"/>
        <v>7.0342891222869887E-3</v>
      </c>
      <c r="AA108" s="85">
        <f t="shared" si="42"/>
        <v>8.370804055521516</v>
      </c>
      <c r="AB108" s="72">
        <f>SUM($AA$7:AA108)</f>
        <v>632.64303347363148</v>
      </c>
      <c r="AD108" s="27">
        <f>'Accumulated Feed'!E105</f>
        <v>42563</v>
      </c>
      <c r="AE108" s="17">
        <f>'Accumulated Feed'!F105</f>
        <v>6.6087291516082356</v>
      </c>
      <c r="AF108" s="17">
        <f>SUM($AE$7:AE108)</f>
        <v>613.1056551227274</v>
      </c>
      <c r="AG108" s="81">
        <v>20</v>
      </c>
      <c r="AH108" s="85">
        <f t="shared" si="32"/>
        <v>6.3154718339842342</v>
      </c>
      <c r="AI108" s="72">
        <f>SUM($AH$7:AH108)</f>
        <v>585.89955910687752</v>
      </c>
      <c r="AJ108" s="111">
        <v>32.299608240401007</v>
      </c>
      <c r="AK108" s="85">
        <f t="shared" si="52"/>
        <v>10.19936330454888</v>
      </c>
      <c r="AL108" s="72">
        <f>SUM($AK$7:AK108)</f>
        <v>508.55361718684179</v>
      </c>
      <c r="AM108" s="64">
        <f>(AO108)/((1000)*(1/(PI()*1.5^2))*(1/'Salt Topping history'!$E$8)*(1/2.20462)*(AE108))</f>
        <v>34.69753478918976</v>
      </c>
      <c r="AN108" s="86">
        <f t="shared" si="43"/>
        <v>6.1340726398597658E-3</v>
      </c>
      <c r="AO108" s="86">
        <f t="shared" si="44"/>
        <v>11.930771284527244</v>
      </c>
      <c r="AP108" s="72">
        <f>SUM($AO$7:AO108)</f>
        <v>1106.8426586584251</v>
      </c>
      <c r="AR108" s="27">
        <f>'Accumulated Feed'!G105</f>
        <v>42723</v>
      </c>
      <c r="AS108" s="17">
        <f>'Accumulated Feed'!H105</f>
        <v>7.2990075953518128</v>
      </c>
      <c r="AT108" s="17">
        <f>SUM($AS$7:AS108)</f>
        <v>786.88880106033639</v>
      </c>
      <c r="AU108" s="81">
        <v>20</v>
      </c>
      <c r="AV108" s="85">
        <f t="shared" si="33"/>
        <v>6.9751196980532528</v>
      </c>
      <c r="AW108" s="72">
        <f>SUM($AV$7:AV108)</f>
        <v>751.97121043534241</v>
      </c>
      <c r="AX108" s="111">
        <v>20</v>
      </c>
      <c r="AY108" s="85">
        <f t="shared" si="53"/>
        <v>6.9751196980532528</v>
      </c>
      <c r="AZ108" s="72">
        <f>SUM($AY$7:AY108)</f>
        <v>651.87836429449521</v>
      </c>
      <c r="BA108" s="64">
        <f>(BC108)/((1000)*(1/(PI()*1.5^2))*(1/'Salt Topping history'!$F$8)*(1/2.20462)*(AS108))</f>
        <v>34.510538536876602</v>
      </c>
      <c r="BB108" s="86">
        <f t="shared" si="45"/>
        <v>4.2992087941979666E-3</v>
      </c>
      <c r="BC108" s="86">
        <f t="shared" si="46"/>
        <v>10.520163919402425</v>
      </c>
      <c r="BD108" s="72">
        <f>SUM($BC$7:BC108)</f>
        <v>1134.1540703106743</v>
      </c>
      <c r="BF108" s="27">
        <f>'Accumulated Feed'!I105</f>
        <v>42956</v>
      </c>
      <c r="BG108" s="17">
        <f>'Accumulated Feed'!J105</f>
        <v>7.2444536396474382</v>
      </c>
      <c r="BH108" s="17">
        <f>SUM($BG$7:BG108)</f>
        <v>508.90821396396967</v>
      </c>
      <c r="BI108" s="81">
        <v>20</v>
      </c>
      <c r="BJ108" s="85">
        <f t="shared" si="34"/>
        <v>6.9229865325414588</v>
      </c>
      <c r="BK108" s="72">
        <f>SUM($BJ$7:BJ108)</f>
        <v>486.32579995967109</v>
      </c>
      <c r="BL108" s="111">
        <v>20</v>
      </c>
      <c r="BM108" s="85">
        <f t="shared" si="54"/>
        <v>6.9229865325414588</v>
      </c>
      <c r="BN108" s="72">
        <f>SUM($BM$7:BM108)</f>
        <v>432.38311867155511</v>
      </c>
      <c r="BO108" s="64">
        <f>(BQ108)/((1000)*(1/(PI()*1.5^2))*(1/'Salt Topping history'!$C$17)*(1/2.20462)*(BG108))</f>
        <v>29.331809796213747</v>
      </c>
      <c r="BP108" s="86">
        <f t="shared" si="47"/>
        <v>8.1591328362848586E-3</v>
      </c>
      <c r="BQ108" s="86">
        <f t="shared" si="48"/>
        <v>10.117324716993224</v>
      </c>
      <c r="BR108" s="72">
        <f>SUM($BQ$7:BQ108)</f>
        <v>710.72159584820326</v>
      </c>
      <c r="BT108" s="27">
        <f>'Accumulated Feed'!K105</f>
        <v>43107</v>
      </c>
      <c r="BU108" s="17">
        <f>'Accumulated Feed'!L105</f>
        <v>6.9314420589624737</v>
      </c>
      <c r="BV108" s="17">
        <f>SUM($BU$7:BU108)</f>
        <v>817.71535443911307</v>
      </c>
      <c r="BW108" s="81">
        <v>20</v>
      </c>
      <c r="BX108" s="85">
        <f t="shared" si="35"/>
        <v>6.6238646021101415</v>
      </c>
      <c r="BY108" s="72">
        <f>SUM($BX$7:BX108)</f>
        <v>781.42985901002316</v>
      </c>
      <c r="BZ108" s="111">
        <v>20</v>
      </c>
      <c r="CA108" s="85">
        <f t="shared" si="55"/>
        <v>6.6238646021101415</v>
      </c>
      <c r="CB108" s="72">
        <f>SUM($CA$7:CA108)</f>
        <v>651.68224364459991</v>
      </c>
      <c r="CC108" s="64">
        <f>(CE108)/((1000)*(1/(PI()*1.5^2))*(1/'Salt Topping history'!$D$17)*(1/2.20462)*(BU108))</f>
        <v>19.77542752018082</v>
      </c>
      <c r="CD108" s="86">
        <f t="shared" si="49"/>
        <v>4.2442900682222442E-3</v>
      </c>
      <c r="CE108" s="86">
        <f t="shared" si="50"/>
        <v>8.7474818306060449</v>
      </c>
      <c r="CF108" s="72">
        <f>SUM($CE$7:CE108)</f>
        <v>1031.9570076063515</v>
      </c>
    </row>
    <row r="109" spans="2:84">
      <c r="B109" s="27">
        <v>42076</v>
      </c>
      <c r="C109" s="17">
        <f>'Accumulated Feed'!B106</f>
        <v>6.980750873348855</v>
      </c>
      <c r="D109" s="17">
        <f>SUM($C$7:C109)</f>
        <v>568.85299876364843</v>
      </c>
      <c r="E109" s="9">
        <v>20</v>
      </c>
      <c r="F109" s="3">
        <f t="shared" si="36"/>
        <v>6.6709853754510453</v>
      </c>
      <c r="G109" s="72">
        <f>SUM($F$7:F109)</f>
        <v>543.61058063561813</v>
      </c>
      <c r="H109" s="65">
        <f t="shared" si="58"/>
        <v>20</v>
      </c>
      <c r="I109" s="3">
        <f t="shared" si="38"/>
        <v>6.6709853754510453</v>
      </c>
      <c r="J109" s="72">
        <f>SUM($I$7:I109)</f>
        <v>492.08484345317561</v>
      </c>
      <c r="K109" s="64">
        <f>(M109)/((1000)*(1/(PI()*1.5^2))*(1/'Salt Topping history'!$C$8)*(1/2.20462)*(C109))</f>
        <v>29.865393699182761</v>
      </c>
      <c r="L109" s="3">
        <f t="shared" si="59"/>
        <v>3.5833022409952515E-3</v>
      </c>
      <c r="M109" s="85">
        <f t="shared" si="40"/>
        <v>9.961580229966799</v>
      </c>
      <c r="N109" s="72">
        <f>SUM($M$7:M109)</f>
        <v>811.75720048620383</v>
      </c>
      <c r="P109" s="27">
        <f>'Accumulated Feed'!C106</f>
        <v>42381</v>
      </c>
      <c r="Q109" s="17">
        <f>'Accumulated Feed'!D106</f>
        <v>9.2931770270256671</v>
      </c>
      <c r="R109" s="17">
        <f>SUM($Q$7:Q109)</f>
        <v>700.77606138737826</v>
      </c>
      <c r="S109" s="9">
        <v>20</v>
      </c>
      <c r="T109" s="3">
        <f t="shared" si="30"/>
        <v>8.8807993815463764</v>
      </c>
      <c r="U109" s="72">
        <f>SUM($T$7:T109)</f>
        <v>669.67965793323424</v>
      </c>
      <c r="V109" s="65">
        <f t="shared" si="31"/>
        <v>20</v>
      </c>
      <c r="W109" s="3">
        <f t="shared" si="51"/>
        <v>8.8807993815463764</v>
      </c>
      <c r="X109" s="72">
        <f>SUM($W$7:W109)</f>
        <v>580.40378819986427</v>
      </c>
      <c r="Y109" s="64">
        <f>(AA109)/((1000)*(1/(PI()*1.5^2))*(1/'Salt Topping history'!$D$8)*(1/2.20462)*(Q109))</f>
        <v>16.179723860943252</v>
      </c>
      <c r="Z109" s="85">
        <f t="shared" si="41"/>
        <v>7.1448734987152925E-3</v>
      </c>
      <c r="AA109" s="85">
        <f t="shared" si="42"/>
        <v>8.5023994634711979</v>
      </c>
      <c r="AB109" s="72">
        <f>SUM($AA$7:AA109)</f>
        <v>641.14543293710267</v>
      </c>
      <c r="AD109" s="27">
        <f>'Accumulated Feed'!E106</f>
        <v>42564</v>
      </c>
      <c r="AE109" s="17">
        <f>'Accumulated Feed'!F106</f>
        <v>6.9094926024394807</v>
      </c>
      <c r="AF109" s="17">
        <f>SUM($AE$7:AE109)</f>
        <v>620.01514772516691</v>
      </c>
      <c r="AG109" s="81">
        <v>20</v>
      </c>
      <c r="AH109" s="85">
        <f t="shared" si="32"/>
        <v>6.6028891359861479</v>
      </c>
      <c r="AI109" s="72">
        <f>SUM($AH$7:AH109)</f>
        <v>592.50244824286369</v>
      </c>
      <c r="AJ109" s="111">
        <v>20</v>
      </c>
      <c r="AK109" s="85">
        <f t="shared" si="52"/>
        <v>6.6028891359861479</v>
      </c>
      <c r="AL109" s="72">
        <f>SUM($AK$7:AK109)</f>
        <v>515.15650632282791</v>
      </c>
      <c r="AM109" s="64">
        <f>(AO109)/((1000)*(1/(PI()*1.5^2))*(1/'Salt Topping history'!$E$8)*(1/2.20462)*(AE109))</f>
        <v>34.69753478918976</v>
      </c>
      <c r="AN109" s="86">
        <f t="shared" si="43"/>
        <v>6.4132344594003332E-3</v>
      </c>
      <c r="AO109" s="86">
        <f t="shared" si="44"/>
        <v>12.473741023533648</v>
      </c>
      <c r="AP109" s="72">
        <f>SUM($AO$7:AO109)</f>
        <v>1119.3163996819587</v>
      </c>
      <c r="AR109" s="27">
        <f>'Accumulated Feed'!G106</f>
        <v>42724</v>
      </c>
      <c r="AS109" s="17">
        <f>'Accumulated Feed'!H106</f>
        <v>6.9616071349975766</v>
      </c>
      <c r="AT109" s="17">
        <f>SUM($AS$7:AS109)</f>
        <v>793.85040819533401</v>
      </c>
      <c r="AU109" s="81">
        <v>20</v>
      </c>
      <c r="AV109" s="85">
        <f t="shared" si="33"/>
        <v>6.652691125893968</v>
      </c>
      <c r="AW109" s="72">
        <f>SUM($AV$7:AV109)</f>
        <v>758.62390156123638</v>
      </c>
      <c r="AX109" s="111">
        <v>2.0507416204010012</v>
      </c>
      <c r="AY109" s="85">
        <f t="shared" si="53"/>
        <v>0.6821475289771578</v>
      </c>
      <c r="AZ109" s="72">
        <f>SUM($AY$7:AY109)</f>
        <v>652.56051182347232</v>
      </c>
      <c r="BA109" s="64">
        <f>(BC109)/((1000)*(1/(PI()*1.5^2))*(1/'Salt Topping history'!$F$8)*(1/2.20462)*(AS109))</f>
        <v>34.510538536876602</v>
      </c>
      <c r="BB109" s="86">
        <f t="shared" si="45"/>
        <v>4.1004756092585335E-3</v>
      </c>
      <c r="BC109" s="86">
        <f t="shared" si="46"/>
        <v>10.033863815855632</v>
      </c>
      <c r="BD109" s="72">
        <f>SUM($BC$7:BC109)</f>
        <v>1144.1879341265301</v>
      </c>
      <c r="BF109" s="27">
        <f>'Accumulated Feed'!I106</f>
        <v>42957</v>
      </c>
      <c r="BG109" s="17">
        <f>'Accumulated Feed'!J106</f>
        <v>7.6697522225496133</v>
      </c>
      <c r="BH109" s="17">
        <f>SUM($BG$7:BG109)</f>
        <v>516.57796618651923</v>
      </c>
      <c r="BI109" s="81">
        <v>20</v>
      </c>
      <c r="BJ109" s="85">
        <f t="shared" si="34"/>
        <v>7.3294128150739288</v>
      </c>
      <c r="BK109" s="72">
        <f>SUM($BJ$7:BJ109)</f>
        <v>493.655212774745</v>
      </c>
      <c r="BL109" s="111">
        <v>2.6099305046658321</v>
      </c>
      <c r="BM109" s="85">
        <f t="shared" si="54"/>
        <v>0.95646290436750592</v>
      </c>
      <c r="BN109" s="72">
        <f>SUM($BM$7:BM109)</f>
        <v>433.33958157592264</v>
      </c>
      <c r="BO109" s="64">
        <f>(BQ109)/((1000)*(1/(PI()*1.5^2))*(1/'Salt Topping history'!$C$17)*(1/2.20462)*(BG109))</f>
        <v>29.331809796213744</v>
      </c>
      <c r="BP109" s="86">
        <f t="shared" si="47"/>
        <v>8.6381292942084159E-3</v>
      </c>
      <c r="BQ109" s="86">
        <f t="shared" si="48"/>
        <v>10.711280324818436</v>
      </c>
      <c r="BR109" s="72">
        <f>SUM($BQ$7:BQ109)</f>
        <v>721.43287617302167</v>
      </c>
      <c r="BT109" s="27">
        <f>'Accumulated Feed'!K106</f>
        <v>43108</v>
      </c>
      <c r="BU109" s="17">
        <f>'Accumulated Feed'!L106</f>
        <v>7.3523613141884816</v>
      </c>
      <c r="BV109" s="17">
        <f>SUM($BU$7:BU109)</f>
        <v>825.06771575330151</v>
      </c>
      <c r="BW109" s="81">
        <v>20</v>
      </c>
      <c r="BX109" s="85">
        <f t="shared" si="35"/>
        <v>7.0261058862932879</v>
      </c>
      <c r="BY109" s="72">
        <f>SUM($BX$7:BX109)</f>
        <v>788.45596489631646</v>
      </c>
      <c r="BZ109" s="111">
        <v>20</v>
      </c>
      <c r="CA109" s="85">
        <f t="shared" si="55"/>
        <v>7.0261058862932879</v>
      </c>
      <c r="CB109" s="72">
        <f>SUM($CA$7:CA109)</f>
        <v>658.7083495308932</v>
      </c>
      <c r="CC109" s="64">
        <f>(CE109)/((1000)*(1/(PI()*1.5^2))*(1/'Salt Topping history'!$D$17)*(1/2.20462)*(BU109))</f>
        <v>19.77542752018082</v>
      </c>
      <c r="CD109" s="86">
        <f t="shared" si="49"/>
        <v>4.5020291359778881E-3</v>
      </c>
      <c r="CE109" s="86">
        <f t="shared" si="50"/>
        <v>9.2786820492504276</v>
      </c>
      <c r="CF109" s="72">
        <f>SUM($CE$7:CE109)</f>
        <v>1041.2356896556018</v>
      </c>
    </row>
    <row r="110" spans="2:84">
      <c r="B110" s="27">
        <v>42077</v>
      </c>
      <c r="C110" s="17">
        <f>'Accumulated Feed'!B107</f>
        <v>6.8987506667116012</v>
      </c>
      <c r="D110" s="17">
        <f>SUM($C$7:C110)</f>
        <v>575.75174943036006</v>
      </c>
      <c r="E110" s="9">
        <v>20</v>
      </c>
      <c r="F110" s="3">
        <f t="shared" si="36"/>
        <v>6.5926238654665665</v>
      </c>
      <c r="G110" s="72">
        <f>SUM($F$7:F110)</f>
        <v>550.20320450108466</v>
      </c>
      <c r="H110" s="65">
        <f t="shared" si="58"/>
        <v>20</v>
      </c>
      <c r="I110" s="3">
        <f t="shared" si="38"/>
        <v>6.5926238654665665</v>
      </c>
      <c r="J110" s="72">
        <f>SUM($I$7:I110)</f>
        <v>498.67746731864219</v>
      </c>
      <c r="K110" s="64">
        <f>(M110)/((1000)*(1/(PI()*1.5^2))*(1/'Salt Topping history'!$C$8)*(1/2.20462)*(C110))</f>
        <v>29.865393699182757</v>
      </c>
      <c r="L110" s="3">
        <f t="shared" si="59"/>
        <v>3.5412105621004872E-3</v>
      </c>
      <c r="M110" s="85">
        <f t="shared" si="40"/>
        <v>9.8445653626393543</v>
      </c>
      <c r="N110" s="72">
        <f>SUM($M$7:M110)</f>
        <v>821.60176584884323</v>
      </c>
      <c r="P110" s="27">
        <f>'Accumulated Feed'!C107</f>
        <v>42382</v>
      </c>
      <c r="Q110" s="17">
        <f>'Accumulated Feed'!D107</f>
        <v>9.4141001116120009</v>
      </c>
      <c r="R110" s="17">
        <f>SUM($Q$7:Q110)</f>
        <v>710.19016149899028</v>
      </c>
      <c r="S110" s="9">
        <v>20</v>
      </c>
      <c r="T110" s="3">
        <f t="shared" si="30"/>
        <v>8.9963565964456507</v>
      </c>
      <c r="U110" s="72">
        <f>SUM($T$7:T110)</f>
        <v>678.67601452967983</v>
      </c>
      <c r="V110" s="65">
        <f t="shared" si="31"/>
        <v>20</v>
      </c>
      <c r="W110" s="3">
        <f t="shared" si="51"/>
        <v>8.9963565964456507</v>
      </c>
      <c r="X110" s="72">
        <f>SUM($W$7:W110)</f>
        <v>589.40014479630986</v>
      </c>
      <c r="Y110" s="64">
        <f>(AA110)/((1000)*(1/(PI()*1.5^2))*(1/'Salt Topping history'!$D$8)*(1/2.20462)*(Q110))</f>
        <v>16.179723860943255</v>
      </c>
      <c r="Z110" s="85">
        <f t="shared" si="41"/>
        <v>7.2378427965056231E-3</v>
      </c>
      <c r="AA110" s="85">
        <f t="shared" si="42"/>
        <v>8.6130329278416919</v>
      </c>
      <c r="AB110" s="72">
        <f>SUM($AA$7:AA110)</f>
        <v>649.75846586494436</v>
      </c>
      <c r="AD110" s="27">
        <f>'Accumulated Feed'!E107</f>
        <v>42565</v>
      </c>
      <c r="AE110" s="17">
        <f>'Accumulated Feed'!F107</f>
        <v>7.1184799505632075</v>
      </c>
      <c r="AF110" s="17">
        <f>SUM($AE$7:AE110)</f>
        <v>627.13362767573017</v>
      </c>
      <c r="AG110" s="81">
        <v>20</v>
      </c>
      <c r="AH110" s="85">
        <f t="shared" si="32"/>
        <v>6.8026028298683157</v>
      </c>
      <c r="AI110" s="72">
        <f>SUM($AH$7:AH110)</f>
        <v>599.305051072732</v>
      </c>
      <c r="AJ110" s="111">
        <v>25.455981045467833</v>
      </c>
      <c r="AK110" s="85">
        <f t="shared" si="52"/>
        <v>8.6583464348486832</v>
      </c>
      <c r="AL110" s="72">
        <f>SUM($AK$7:AK110)</f>
        <v>523.81485275767659</v>
      </c>
      <c r="AM110" s="64">
        <f>(AO110)/((1000)*(1/(PI()*1.5^2))*(1/'Salt Topping history'!$E$8)*(1/2.20462)*(AE110))</f>
        <v>34.69753478918976</v>
      </c>
      <c r="AN110" s="86">
        <f t="shared" si="43"/>
        <v>6.6072117801217675E-3</v>
      </c>
      <c r="AO110" s="86">
        <f t="shared" si="44"/>
        <v>12.851026912336838</v>
      </c>
      <c r="AP110" s="72">
        <f>SUM($AO$7:AO110)</f>
        <v>1132.1674265942956</v>
      </c>
      <c r="AR110" s="27">
        <f>'Accumulated Feed'!G107</f>
        <v>42725</v>
      </c>
      <c r="AS110" s="17">
        <f>'Accumulated Feed'!H107</f>
        <v>6.9412389795685252</v>
      </c>
      <c r="AT110" s="17">
        <f>SUM($AS$7:AS110)</f>
        <v>800.79164717490255</v>
      </c>
      <c r="AU110" s="81">
        <v>20</v>
      </c>
      <c r="AV110" s="85">
        <f t="shared" si="33"/>
        <v>6.6332267918334482</v>
      </c>
      <c r="AW110" s="72">
        <f>SUM($AV$7:AV110)</f>
        <v>765.25712835306979</v>
      </c>
      <c r="AX110" s="111">
        <v>20</v>
      </c>
      <c r="AY110" s="85">
        <f t="shared" si="53"/>
        <v>6.6332267918334482</v>
      </c>
      <c r="AZ110" s="72">
        <f>SUM($AY$7:AY110)</f>
        <v>659.19373861530573</v>
      </c>
      <c r="BA110" s="64">
        <f>(BC110)/((1000)*(1/(PI()*1.5^2))*(1/'Salt Topping history'!$F$8)*(1/2.20462)*(AS110))</f>
        <v>34.510538536876595</v>
      </c>
      <c r="BB110" s="86">
        <f t="shared" si="45"/>
        <v>4.0884785052963547E-3</v>
      </c>
      <c r="BC110" s="86">
        <f t="shared" si="46"/>
        <v>10.00450690246018</v>
      </c>
      <c r="BD110" s="72">
        <f>SUM($BC$7:BC110)</f>
        <v>1154.1924410289903</v>
      </c>
      <c r="BF110" s="27">
        <f>'Accumulated Feed'!I107</f>
        <v>42958</v>
      </c>
      <c r="BG110" s="17">
        <f>'Accumulated Feed'!J107</f>
        <v>8.0350656114571315</v>
      </c>
      <c r="BH110" s="17">
        <f>SUM($BG$7:BG110)</f>
        <v>524.61303179797642</v>
      </c>
      <c r="BI110" s="81">
        <v>20</v>
      </c>
      <c r="BJ110" s="85">
        <f t="shared" si="34"/>
        <v>7.6785157008626923</v>
      </c>
      <c r="BK110" s="72">
        <f>SUM($BJ$7:BJ110)</f>
        <v>501.3337284756077</v>
      </c>
      <c r="BL110" s="111">
        <v>20</v>
      </c>
      <c r="BM110" s="85">
        <f t="shared" si="54"/>
        <v>7.6785157008626923</v>
      </c>
      <c r="BN110" s="72">
        <f>SUM($BM$7:BM110)</f>
        <v>441.01809727678534</v>
      </c>
      <c r="BO110" s="64">
        <f>(BQ110)/((1000)*(1/(PI()*1.5^2))*(1/'Salt Topping history'!$C$17)*(1/2.20462)*(BG110))</f>
        <v>29.331809796213751</v>
      </c>
      <c r="BP110" s="86">
        <f t="shared" si="47"/>
        <v>9.0495668732492145E-3</v>
      </c>
      <c r="BQ110" s="86">
        <f t="shared" si="48"/>
        <v>11.221462922829026</v>
      </c>
      <c r="BR110" s="72">
        <f>SUM($BQ$7:BQ110)</f>
        <v>732.65433909585067</v>
      </c>
      <c r="BT110" s="27">
        <f>'Accumulated Feed'!K107</f>
        <v>43109</v>
      </c>
      <c r="BU110" s="17">
        <f>'Accumulated Feed'!L107</f>
        <v>7.1979901107265762</v>
      </c>
      <c r="BV110" s="17">
        <f>SUM($BU$7:BU110)</f>
        <v>832.26570586402806</v>
      </c>
      <c r="BW110" s="81">
        <v>20</v>
      </c>
      <c r="BX110" s="85">
        <f t="shared" si="35"/>
        <v>6.878584787292783</v>
      </c>
      <c r="BY110" s="72">
        <f>SUM($BX$7:BX110)</f>
        <v>795.33454968360923</v>
      </c>
      <c r="BZ110" s="111">
        <v>5.5987589849331663</v>
      </c>
      <c r="CA110" s="85">
        <f t="shared" si="55"/>
        <v>1.9255769190740029</v>
      </c>
      <c r="CB110" s="72">
        <f>SUM($CA$7:CA110)</f>
        <v>660.63392644996725</v>
      </c>
      <c r="CC110" s="64">
        <f>(CE110)/((1000)*(1/(PI()*1.5^2))*(1/'Salt Topping history'!$D$17)*(1/2.20462)*(BU110))</f>
        <v>19.775427520180823</v>
      </c>
      <c r="CD110" s="86">
        <f t="shared" si="49"/>
        <v>4.4075039044172062E-3</v>
      </c>
      <c r="CE110" s="86">
        <f t="shared" si="50"/>
        <v>9.0838655470038621</v>
      </c>
      <c r="CF110" s="72">
        <f>SUM($CE$7:CE110)</f>
        <v>1050.3195552026057</v>
      </c>
    </row>
    <row r="111" spans="2:84">
      <c r="B111" s="27">
        <v>42078</v>
      </c>
      <c r="C111" s="17">
        <f>'Accumulated Feed'!B108</f>
        <v>7.1298779880752168</v>
      </c>
      <c r="D111" s="17">
        <f>SUM($C$7:C111)</f>
        <v>582.8816274184353</v>
      </c>
      <c r="E111" s="9">
        <v>20</v>
      </c>
      <c r="F111" s="3">
        <f t="shared" si="36"/>
        <v>6.8134950881555643</v>
      </c>
      <c r="G111" s="72">
        <f>SUM($F$7:F111)</f>
        <v>557.01669958924026</v>
      </c>
      <c r="H111" s="65">
        <f t="shared" si="58"/>
        <v>20</v>
      </c>
      <c r="I111" s="3">
        <f t="shared" si="38"/>
        <v>6.8134950881555643</v>
      </c>
      <c r="J111" s="72">
        <f>SUM($I$7:I111)</f>
        <v>505.49096240679773</v>
      </c>
      <c r="K111" s="64">
        <f>(M111)/((1000)*(1/(PI()*1.5^2))*(1/'Salt Topping history'!$C$8)*(1/2.20462)*(C111))</f>
        <v>29.865393699182757</v>
      </c>
      <c r="L111" s="3">
        <f t="shared" si="59"/>
        <v>3.6598509581873E-3</v>
      </c>
      <c r="M111" s="85">
        <f t="shared" si="40"/>
        <v>10.174385663760694</v>
      </c>
      <c r="N111" s="72">
        <f>SUM($M$7:M111)</f>
        <v>831.77615151260397</v>
      </c>
      <c r="P111" s="27">
        <f>'Accumulated Feed'!C108</f>
        <v>42383</v>
      </c>
      <c r="Q111" s="17">
        <f>'Accumulated Feed'!D108</f>
        <v>9.4414062653708335</v>
      </c>
      <c r="R111" s="17">
        <f>SUM($Q$7:Q111)</f>
        <v>719.63156776436108</v>
      </c>
      <c r="S111" s="9">
        <v>20</v>
      </c>
      <c r="T111" s="3">
        <f t="shared" ref="T111:T174" si="60">(Q111*S111)*(1/2.20462)*(1/1343)*(1/(PI()*1.5^2))*1000</f>
        <v>9.022451060449578</v>
      </c>
      <c r="U111" s="72">
        <f>SUM($T$7:T111)</f>
        <v>687.69846559012944</v>
      </c>
      <c r="V111" s="67">
        <v>3.8542264488000004</v>
      </c>
      <c r="W111" s="3">
        <f t="shared" si="51"/>
        <v>1.7387284755094188</v>
      </c>
      <c r="X111" s="72">
        <f>SUM($W$7:W111)</f>
        <v>591.13887327181931</v>
      </c>
      <c r="Y111" s="64">
        <f>(AA111)/((1000)*(1/(PI()*1.5^2))*(1/'Salt Topping history'!$D$8)*(1/2.20462)*(Q111))</f>
        <v>16.179723860943252</v>
      </c>
      <c r="Z111" s="85">
        <f t="shared" si="41"/>
        <v>7.2588365873024578E-3</v>
      </c>
      <c r="AA111" s="85">
        <f t="shared" si="42"/>
        <v>8.638015538889924</v>
      </c>
      <c r="AB111" s="72">
        <f>SUM($AA$7:AA111)</f>
        <v>658.39648140383429</v>
      </c>
      <c r="AD111" s="27">
        <f>'Accumulated Feed'!E108</f>
        <v>42566</v>
      </c>
      <c r="AE111" s="17">
        <f>'Accumulated Feed'!F108</f>
        <v>6.9744027479973107</v>
      </c>
      <c r="AF111" s="17">
        <f>SUM($AE$7:AE111)</f>
        <v>634.10803042372743</v>
      </c>
      <c r="AG111" s="81">
        <v>20</v>
      </c>
      <c r="AH111" s="85">
        <f t="shared" ref="AH111:AH166" si="61">(AE111*AG111)*(1/2.20462)*(1/1343)*(1/(PI()*1.5^2))*1000</f>
        <v>6.6649189433221814</v>
      </c>
      <c r="AI111" s="72">
        <f>SUM($AH$7:AH111)</f>
        <v>605.96997001605416</v>
      </c>
      <c r="AJ111" s="111">
        <v>20</v>
      </c>
      <c r="AK111" s="85">
        <f t="shared" si="52"/>
        <v>6.6649189433221814</v>
      </c>
      <c r="AL111" s="72">
        <f>SUM($AK$7:AK111)</f>
        <v>530.47977170099875</v>
      </c>
      <c r="AM111" s="64">
        <f>(AO111)/((1000)*(1/(PI()*1.5^2))*(1/'Salt Topping history'!$E$8)*(1/2.20462)*(AE111))</f>
        <v>34.697534789189753</v>
      </c>
      <c r="AN111" s="86">
        <f t="shared" si="43"/>
        <v>6.473482585595474E-3</v>
      </c>
      <c r="AO111" s="86">
        <f t="shared" si="44"/>
        <v>12.590923628983196</v>
      </c>
      <c r="AP111" s="72">
        <f>SUM($AO$7:AO111)</f>
        <v>1144.7583502232787</v>
      </c>
      <c r="AR111" s="27">
        <f>'Accumulated Feed'!G108</f>
        <v>42726</v>
      </c>
      <c r="AS111" s="17">
        <f>'Accumulated Feed'!H108</f>
        <v>6.7475067806273152</v>
      </c>
      <c r="AT111" s="17">
        <f>SUM($AS$7:AS111)</f>
        <v>807.53915395552986</v>
      </c>
      <c r="AU111" s="81">
        <v>20</v>
      </c>
      <c r="AV111" s="85">
        <f t="shared" ref="AV111:AV174" si="62">(AS111*AU111)*(1/2.20462)*(1/1343)*(1/(PI()*1.5^2))*1000</f>
        <v>6.4480913115193106</v>
      </c>
      <c r="AW111" s="72">
        <f>SUM($AV$7:AV111)</f>
        <v>771.70521966458909</v>
      </c>
      <c r="AX111" s="111">
        <v>1.5476431052005004</v>
      </c>
      <c r="AY111" s="85">
        <f t="shared" si="53"/>
        <v>0.49896720299880559</v>
      </c>
      <c r="AZ111" s="72">
        <f>SUM($AY$7:AY111)</f>
        <v>659.69270581830449</v>
      </c>
      <c r="BA111" s="64">
        <f>(BC111)/((1000)*(1/(PI()*1.5^2))*(1/'Salt Topping history'!$F$8)*(1/2.20462)*(AS111))</f>
        <v>34.510538536876602</v>
      </c>
      <c r="BB111" s="86">
        <f t="shared" si="45"/>
        <v>3.974367763181527E-3</v>
      </c>
      <c r="BC111" s="86">
        <f t="shared" si="46"/>
        <v>9.7252779165051972</v>
      </c>
      <c r="BD111" s="72">
        <f>SUM($BC$7:BC111)</f>
        <v>1163.9177189454954</v>
      </c>
      <c r="BF111" s="27">
        <f>'Accumulated Feed'!I108</f>
        <v>42959</v>
      </c>
      <c r="BG111" s="17">
        <f>'Accumulated Feed'!J108</f>
        <v>8.2359855972721387</v>
      </c>
      <c r="BH111" s="17">
        <f>SUM($BG$7:BG111)</f>
        <v>532.84901739524855</v>
      </c>
      <c r="BI111" s="81">
        <v>20</v>
      </c>
      <c r="BJ111" s="85">
        <f t="shared" ref="BJ111:BJ157" si="63">(BG111*BI111)*(1/2.20462)*(1/1343)*(1/(PI()*1.5^2))*1000</f>
        <v>7.8705200154880544</v>
      </c>
      <c r="BK111" s="72">
        <f>SUM($BJ$7:BJ111)</f>
        <v>509.20424849109577</v>
      </c>
      <c r="BL111" s="111">
        <v>20</v>
      </c>
      <c r="BM111" s="85">
        <f t="shared" si="54"/>
        <v>7.8705200154880544</v>
      </c>
      <c r="BN111" s="72">
        <f>SUM($BM$7:BM111)</f>
        <v>448.88861729227341</v>
      </c>
      <c r="BO111" s="64">
        <f>(BQ111)/((1000)*(1/(PI()*1.5^2))*(1/'Salt Topping history'!$C$17)*(1/2.20462)*(BG111))</f>
        <v>29.331809796213751</v>
      </c>
      <c r="BP111" s="86">
        <f t="shared" si="47"/>
        <v>9.275854863382435E-3</v>
      </c>
      <c r="BQ111" s="86">
        <f t="shared" si="48"/>
        <v>11.502060030594219</v>
      </c>
      <c r="BR111" s="72">
        <f>SUM($BQ$7:BQ111)</f>
        <v>744.15639912644485</v>
      </c>
      <c r="BT111" s="27">
        <f>'Accumulated Feed'!K108</f>
        <v>43110</v>
      </c>
      <c r="BU111" s="17">
        <f>'Accumulated Feed'!L108</f>
        <v>7.4200474531394605</v>
      </c>
      <c r="BV111" s="17">
        <f>SUM($BU$7:BU111)</f>
        <v>839.6857533171675</v>
      </c>
      <c r="BW111" s="81">
        <v>20</v>
      </c>
      <c r="BX111" s="85">
        <f t="shared" ref="BX111:BX174" si="64">(BU111*BW111)*(1/2.20462)*(1/1343)*(1/(PI()*1.5^2))*1000</f>
        <v>7.0907885044320595</v>
      </c>
      <c r="BY111" s="72">
        <f>SUM($BX$7:BX111)</f>
        <v>802.42533818804134</v>
      </c>
      <c r="BZ111" s="111">
        <v>20</v>
      </c>
      <c r="CA111" s="85">
        <f t="shared" si="55"/>
        <v>7.0907885044320595</v>
      </c>
      <c r="CB111" s="72">
        <f>SUM($CA$7:CA111)</f>
        <v>667.72471495439936</v>
      </c>
      <c r="CC111" s="64">
        <f>(CE111)/((1000)*(1/(PI()*1.5^2))*(1/'Salt Topping history'!$D$17)*(1/2.20462)*(BU111))</f>
        <v>19.77542752018082</v>
      </c>
      <c r="CD111" s="86">
        <f t="shared" si="49"/>
        <v>4.5434750003250472E-3</v>
      </c>
      <c r="CE111" s="86">
        <f t="shared" si="50"/>
        <v>9.3641019756699215</v>
      </c>
      <c r="CF111" s="72">
        <f>SUM($CE$7:CE111)</f>
        <v>1059.6836571782756</v>
      </c>
    </row>
    <row r="112" spans="2:84">
      <c r="B112" s="27">
        <v>42079</v>
      </c>
      <c r="C112" s="17">
        <f>'Accumulated Feed'!B109</f>
        <v>7.5687435181746494</v>
      </c>
      <c r="D112" s="17">
        <f>SUM($C$7:C112)</f>
        <v>590.45037093660994</v>
      </c>
      <c r="E112" s="9">
        <v>20</v>
      </c>
      <c r="F112" s="3">
        <f t="shared" si="36"/>
        <v>7.2328862949468213</v>
      </c>
      <c r="G112" s="72">
        <f>SUM($F$7:F112)</f>
        <v>564.24958588418713</v>
      </c>
      <c r="H112" s="65">
        <f t="shared" si="58"/>
        <v>20</v>
      </c>
      <c r="I112" s="3">
        <f t="shared" si="38"/>
        <v>7.2328862949468213</v>
      </c>
      <c r="J112" s="72">
        <f>SUM($I$7:I112)</f>
        <v>512.7238487017446</v>
      </c>
      <c r="K112" s="64">
        <f>(M112)/((1000)*(1/(PI()*1.5^2))*(1/'Salt Topping history'!$C$8)*(1/2.20462)*(C112))</f>
        <v>29.865393699182761</v>
      </c>
      <c r="L112" s="3">
        <f t="shared" si="59"/>
        <v>3.8851258413670881E-3</v>
      </c>
      <c r="M112" s="85">
        <f t="shared" si="40"/>
        <v>10.800649839000505</v>
      </c>
      <c r="N112" s="72">
        <f>SUM($M$7:M112)</f>
        <v>842.57680135160444</v>
      </c>
      <c r="P112" s="27">
        <f>'Accumulated Feed'!C109</f>
        <v>42384</v>
      </c>
      <c r="Q112" s="17">
        <f>'Accumulated Feed'!D109</f>
        <v>9.3692747729181924</v>
      </c>
      <c r="R112" s="17">
        <f>SUM($Q$7:Q112)</f>
        <v>729.00084253727925</v>
      </c>
      <c r="S112" s="9">
        <v>20</v>
      </c>
      <c r="T112" s="3">
        <f t="shared" si="60"/>
        <v>8.9535203479816534</v>
      </c>
      <c r="U112" s="72">
        <f>SUM($T$7:T112)</f>
        <v>696.65198593811112</v>
      </c>
      <c r="V112" s="65">
        <f t="shared" ref="V112:V174" si="65">S112</f>
        <v>20</v>
      </c>
      <c r="W112" s="3">
        <f t="shared" si="51"/>
        <v>8.9535203479816534</v>
      </c>
      <c r="X112" s="72">
        <f>SUM($W$7:W112)</f>
        <v>600.09239361980099</v>
      </c>
      <c r="Y112" s="64">
        <f>(AA112)/((1000)*(1/(PI()*1.5^2))*(1/'Salt Topping history'!$D$8)*(1/2.20462)*(Q112))</f>
        <v>16.179723860943252</v>
      </c>
      <c r="Z112" s="85">
        <f t="shared" si="41"/>
        <v>7.2033797303687206E-3</v>
      </c>
      <c r="AA112" s="85">
        <f t="shared" si="42"/>
        <v>8.5720218791387772</v>
      </c>
      <c r="AB112" s="72">
        <f>SUM($AA$7:AA112)</f>
        <v>666.96850328297307</v>
      </c>
      <c r="AD112" s="27">
        <f>'Accumulated Feed'!E109</f>
        <v>42567</v>
      </c>
      <c r="AE112" s="17">
        <f>'Accumulated Feed'!F109</f>
        <v>7.168546499283293</v>
      </c>
      <c r="AF112" s="17">
        <f>SUM($AE$7:AE112)</f>
        <v>641.27657692301068</v>
      </c>
      <c r="AG112" s="81">
        <v>20</v>
      </c>
      <c r="AH112" s="85">
        <f t="shared" si="61"/>
        <v>6.8504477136595598</v>
      </c>
      <c r="AI112" s="72">
        <f>SUM($AH$7:AH112)</f>
        <v>612.82041772971377</v>
      </c>
      <c r="AJ112" s="111">
        <v>20</v>
      </c>
      <c r="AK112" s="85">
        <f t="shared" si="52"/>
        <v>6.8504477136595598</v>
      </c>
      <c r="AL112" s="72">
        <f>SUM($AK$7:AK112)</f>
        <v>537.33021941465836</v>
      </c>
      <c r="AM112" s="64">
        <f>(AO112)/((1000)*(1/(PI()*1.5^2))*(1/'Salt Topping history'!$E$8)*(1/2.20462)*(AE112))</f>
        <v>34.69753478918976</v>
      </c>
      <c r="AN112" s="86">
        <f t="shared" si="43"/>
        <v>6.653682416098935E-3</v>
      </c>
      <c r="AO112" s="86">
        <f t="shared" si="44"/>
        <v>12.941412299312429</v>
      </c>
      <c r="AP112" s="72">
        <f>SUM($AO$7:AO112)</f>
        <v>1157.6997625225911</v>
      </c>
      <c r="AR112" s="27">
        <f>'Accumulated Feed'!G109</f>
        <v>42727</v>
      </c>
      <c r="AS112" s="17">
        <f>'Accumulated Feed'!H109</f>
        <v>6.7944580970914403</v>
      </c>
      <c r="AT112" s="17">
        <f>SUM($AS$7:AS112)</f>
        <v>814.33361205262133</v>
      </c>
      <c r="AU112" s="81">
        <v>20</v>
      </c>
      <c r="AV112" s="85">
        <f t="shared" si="62"/>
        <v>6.4929591991109055</v>
      </c>
      <c r="AW112" s="72">
        <f>SUM($AV$7:AV112)</f>
        <v>778.19817886370004</v>
      </c>
      <c r="AX112" s="111">
        <v>20</v>
      </c>
      <c r="AY112" s="85">
        <f t="shared" si="53"/>
        <v>6.4929591991109055</v>
      </c>
      <c r="AZ112" s="72">
        <f>SUM($AY$7:AY112)</f>
        <v>666.18566501741543</v>
      </c>
      <c r="BA112" s="64">
        <f>(BC112)/((1000)*(1/(PI()*1.5^2))*(1/'Salt Topping history'!$F$8)*(1/2.20462)*(AS112))</f>
        <v>34.510538536876595</v>
      </c>
      <c r="BB112" s="86">
        <f t="shared" si="45"/>
        <v>4.0020226888689975E-3</v>
      </c>
      <c r="BC112" s="86">
        <f t="shared" si="46"/>
        <v>9.7929495196624377</v>
      </c>
      <c r="BD112" s="72">
        <f>SUM($BC$7:BC112)</f>
        <v>1173.7106684651578</v>
      </c>
      <c r="BF112" s="27">
        <f>'Accumulated Feed'!I109</f>
        <v>42960</v>
      </c>
      <c r="BG112" s="17">
        <f>'Accumulated Feed'!J109</f>
        <v>8.3618686605652943</v>
      </c>
      <c r="BH112" s="17">
        <f>SUM($BG$7:BG112)</f>
        <v>541.21088605581383</v>
      </c>
      <c r="BI112" s="81">
        <v>20</v>
      </c>
      <c r="BJ112" s="85">
        <f t="shared" si="63"/>
        <v>7.9908171138205093</v>
      </c>
      <c r="BK112" s="72">
        <f>SUM($BJ$7:BJ112)</f>
        <v>517.19506560491629</v>
      </c>
      <c r="BL112" s="111">
        <v>20</v>
      </c>
      <c r="BM112" s="85">
        <f t="shared" si="54"/>
        <v>7.9908171138205093</v>
      </c>
      <c r="BN112" s="72">
        <f>SUM($BM$7:BM112)</f>
        <v>456.87943440609394</v>
      </c>
      <c r="BO112" s="64">
        <f>(BQ112)/((1000)*(1/(PI()*1.5^2))*(1/'Salt Topping history'!$C$17)*(1/2.20462)*(BG112))</f>
        <v>29.331809796213751</v>
      </c>
      <c r="BP112" s="86">
        <f t="shared" si="47"/>
        <v>9.417631826330505E-3</v>
      </c>
      <c r="BQ112" s="86">
        <f t="shared" si="48"/>
        <v>11.677863464649826</v>
      </c>
      <c r="BR112" s="72">
        <f>SUM($BQ$7:BQ112)</f>
        <v>755.83426259109467</v>
      </c>
      <c r="BT112" s="27">
        <f>'Accumulated Feed'!K109</f>
        <v>43111</v>
      </c>
      <c r="BU112" s="17">
        <f>'Accumulated Feed'!L109</f>
        <v>7.6147845615093681</v>
      </c>
      <c r="BV112" s="17">
        <f>SUM($BU$7:BU112)</f>
        <v>847.30053787867689</v>
      </c>
      <c r="BW112" s="81">
        <v>20</v>
      </c>
      <c r="BX112" s="85">
        <f t="shared" si="64"/>
        <v>7.2768843020851381</v>
      </c>
      <c r="BY112" s="72">
        <f>SUM($BX$7:BX112)</f>
        <v>809.70222249012647</v>
      </c>
      <c r="BZ112" s="111">
        <v>2.0593270057351685</v>
      </c>
      <c r="CA112" s="85">
        <f t="shared" si="55"/>
        <v>0.74927421804471195</v>
      </c>
      <c r="CB112" s="72">
        <f>SUM($CA$7:CA112)</f>
        <v>668.47398917244402</v>
      </c>
      <c r="CC112" s="64">
        <f>(CE112)/((1000)*(1/(PI()*1.5^2))*(1/'Salt Topping history'!$D$17)*(1/2.20462)*(BU112))</f>
        <v>19.77542752018082</v>
      </c>
      <c r="CD112" s="86">
        <f t="shared" si="49"/>
        <v>4.6627172543809705E-3</v>
      </c>
      <c r="CE112" s="86">
        <f t="shared" si="50"/>
        <v>9.6098602612791808</v>
      </c>
      <c r="CF112" s="72">
        <f>SUM($CE$7:CE112)</f>
        <v>1069.2935174395548</v>
      </c>
    </row>
    <row r="113" spans="2:84">
      <c r="B113" s="27">
        <v>42080</v>
      </c>
      <c r="C113" s="17">
        <f>'Accumulated Feed'!B110</f>
        <v>7.9378299782127328</v>
      </c>
      <c r="D113" s="17">
        <f>SUM($C$7:C113)</f>
        <v>598.38820091482262</v>
      </c>
      <c r="E113" s="9">
        <v>20</v>
      </c>
      <c r="F113" s="3">
        <f t="shared" si="36"/>
        <v>7.5855948247113103</v>
      </c>
      <c r="G113" s="72">
        <f>SUM($F$7:F113)</f>
        <v>571.83518070889841</v>
      </c>
      <c r="H113" s="65">
        <f t="shared" si="58"/>
        <v>20</v>
      </c>
      <c r="I113" s="3">
        <f t="shared" si="38"/>
        <v>7.5855948247113103</v>
      </c>
      <c r="J113" s="72">
        <f>SUM($I$7:I113)</f>
        <v>520.30944352645588</v>
      </c>
      <c r="K113" s="64">
        <f>(M113)/((1000)*(1/(PI()*1.5^2))*(1/'Salt Topping history'!$C$8)*(1/2.20462)*(C113))</f>
        <v>29.865393699182761</v>
      </c>
      <c r="L113" s="3">
        <f t="shared" si="59"/>
        <v>4.074582300044721E-3</v>
      </c>
      <c r="M113" s="85">
        <f t="shared" si="40"/>
        <v>11.327338794124325</v>
      </c>
      <c r="N113" s="72">
        <f>SUM($M$7:M113)</f>
        <v>853.90414014572877</v>
      </c>
      <c r="P113" s="27">
        <f>'Accumulated Feed'!C110</f>
        <v>42385</v>
      </c>
      <c r="Q113" s="17">
        <f>'Accumulated Feed'!D110</f>
        <v>9.1262753847126898</v>
      </c>
      <c r="R113" s="17">
        <f>SUM($Q$7:Q113)</f>
        <v>738.12711792199195</v>
      </c>
      <c r="S113" s="9">
        <v>20</v>
      </c>
      <c r="T113" s="3">
        <f t="shared" si="60"/>
        <v>8.7213038723656453</v>
      </c>
      <c r="U113" s="72">
        <f>SUM($T$7:T113)</f>
        <v>705.37328981047676</v>
      </c>
      <c r="V113" s="65">
        <f t="shared" si="65"/>
        <v>20</v>
      </c>
      <c r="W113" s="3">
        <f t="shared" si="51"/>
        <v>8.7213038723656453</v>
      </c>
      <c r="X113" s="72">
        <f>SUM($W$7:W113)</f>
        <v>608.81369749216663</v>
      </c>
      <c r="Y113" s="64">
        <f>(AA113)/((1000)*(1/(PI()*1.5^2))*(1/'Salt Topping history'!$D$8)*(1/2.20462)*(Q113))</f>
        <v>16.179723860943255</v>
      </c>
      <c r="Z113" s="85">
        <f t="shared" si="41"/>
        <v>7.0165545053736036E-3</v>
      </c>
      <c r="AA113" s="85">
        <f t="shared" si="42"/>
        <v>8.3496998613945888</v>
      </c>
      <c r="AB113" s="72">
        <f>SUM($AA$7:AA113)</f>
        <v>675.31820314436766</v>
      </c>
      <c r="AD113" s="27">
        <f>'Accumulated Feed'!E110</f>
        <v>42568</v>
      </c>
      <c r="AE113" s="17">
        <f>'Accumulated Feed'!F110</f>
        <v>7.3019764555894833</v>
      </c>
      <c r="AF113" s="17">
        <f>SUM($AE$7:AE113)</f>
        <v>648.57855337860019</v>
      </c>
      <c r="AG113" s="81">
        <v>20</v>
      </c>
      <c r="AH113" s="85">
        <f t="shared" si="61"/>
        <v>6.9779568173813278</v>
      </c>
      <c r="AI113" s="72">
        <f>SUM($AH$7:AH113)</f>
        <v>619.79837454709514</v>
      </c>
      <c r="AJ113" s="111">
        <v>20</v>
      </c>
      <c r="AK113" s="85">
        <f t="shared" si="52"/>
        <v>6.9779568173813278</v>
      </c>
      <c r="AL113" s="72">
        <f>SUM($AK$7:AK113)</f>
        <v>544.30817623203973</v>
      </c>
      <c r="AM113" s="64">
        <f>(AO113)/((1000)*(1/(PI()*1.5^2))*(1/'Salt Topping history'!$E$8)*(1/2.20462)*(AE113))</f>
        <v>34.69753478918976</v>
      </c>
      <c r="AN113" s="86">
        <f t="shared" si="43"/>
        <v>6.7775290779213994E-3</v>
      </c>
      <c r="AO113" s="86">
        <f t="shared" si="44"/>
        <v>13.182294056557122</v>
      </c>
      <c r="AP113" s="72">
        <f>SUM($AO$7:AO113)</f>
        <v>1170.8820565791482</v>
      </c>
      <c r="AR113" s="27">
        <f>'Accumulated Feed'!G110</f>
        <v>42728</v>
      </c>
      <c r="AS113" s="17">
        <f>'Accumulated Feed'!H110</f>
        <v>6.6195442007316352</v>
      </c>
      <c r="AT113" s="17">
        <f>SUM($AS$7:AS113)</f>
        <v>820.95315625335297</v>
      </c>
      <c r="AU113" s="81">
        <v>20</v>
      </c>
      <c r="AV113" s="85">
        <f t="shared" si="62"/>
        <v>6.3258069735481497</v>
      </c>
      <c r="AW113" s="72">
        <f>SUM($AV$7:AV113)</f>
        <v>784.52398583724823</v>
      </c>
      <c r="AX113" s="111">
        <v>20</v>
      </c>
      <c r="AY113" s="85">
        <f t="shared" si="53"/>
        <v>6.3258069735481497</v>
      </c>
      <c r="AZ113" s="72">
        <f>SUM($AY$7:AY113)</f>
        <v>672.51147199096363</v>
      </c>
      <c r="BA113" s="64">
        <f>(BC113)/((1000)*(1/(PI()*1.5^2))*(1/'Salt Topping history'!$F$8)*(1/2.20462)*(AS113))</f>
        <v>34.510538536876595</v>
      </c>
      <c r="BB113" s="86">
        <f t="shared" si="45"/>
        <v>3.8989961675736382E-3</v>
      </c>
      <c r="BC113" s="86">
        <f t="shared" si="46"/>
        <v>9.5408436220526927</v>
      </c>
      <c r="BD113" s="72">
        <f>SUM($BC$7:BC113)</f>
        <v>1183.2515120872106</v>
      </c>
      <c r="BF113" s="27">
        <f>'Accumulated Feed'!I110</f>
        <v>42961</v>
      </c>
      <c r="BG113" s="17">
        <f>'Accumulated Feed'!J110</f>
        <v>8.7495434872390376</v>
      </c>
      <c r="BH113" s="17">
        <f>SUM($BG$7:BG113)</f>
        <v>549.9604295430529</v>
      </c>
      <c r="BI113" s="81">
        <v>20</v>
      </c>
      <c r="BJ113" s="85">
        <f t="shared" si="63"/>
        <v>8.3612891656229262</v>
      </c>
      <c r="BK113" s="72">
        <f>SUM($BJ$7:BJ113)</f>
        <v>525.5563547705392</v>
      </c>
      <c r="BL113" s="111">
        <v>20</v>
      </c>
      <c r="BM113" s="85">
        <f t="shared" si="54"/>
        <v>8.3612891656229262</v>
      </c>
      <c r="BN113" s="72">
        <f>SUM($BM$7:BM113)</f>
        <v>465.24072357171684</v>
      </c>
      <c r="BO113" s="64">
        <f>(BQ113)/((1000)*(1/(PI()*1.5^2))*(1/'Salt Topping history'!$C$17)*(1/2.20462)*(BG113))</f>
        <v>29.331809796213747</v>
      </c>
      <c r="BP113" s="86">
        <f t="shared" si="47"/>
        <v>9.8542541812316146E-3</v>
      </c>
      <c r="BQ113" s="86">
        <f t="shared" si="48"/>
        <v>12.219275184727202</v>
      </c>
      <c r="BR113" s="72">
        <f>SUM($BQ$7:BQ113)</f>
        <v>768.05353777582184</v>
      </c>
      <c r="BT113" s="27">
        <f>'Accumulated Feed'!K110</f>
        <v>43112</v>
      </c>
      <c r="BU113" s="17">
        <f>'Accumulated Feed'!L110</f>
        <v>7.0423086461075943</v>
      </c>
      <c r="BV113" s="17">
        <f>SUM($BU$7:BU113)</f>
        <v>854.34284652478448</v>
      </c>
      <c r="BW113" s="81">
        <v>20</v>
      </c>
      <c r="BX113" s="85">
        <f t="shared" si="64"/>
        <v>6.7298115689751077</v>
      </c>
      <c r="BY113" s="72">
        <f>SUM($BX$7:BX113)</f>
        <v>816.43203405910162</v>
      </c>
      <c r="BZ113" s="111">
        <v>20</v>
      </c>
      <c r="CA113" s="85">
        <f t="shared" si="55"/>
        <v>6.7298115689751077</v>
      </c>
      <c r="CB113" s="72">
        <f>SUM($CA$7:CA113)</f>
        <v>675.20380074141917</v>
      </c>
      <c r="CC113" s="64">
        <f>(CE113)/((1000)*(1/(PI()*1.5^2))*(1/'Salt Topping history'!$D$17)*(1/2.20462)*(BU113))</f>
        <v>19.77542752018082</v>
      </c>
      <c r="CD113" s="86">
        <f t="shared" si="49"/>
        <v>4.3121763681746904E-3</v>
      </c>
      <c r="CE113" s="86">
        <f t="shared" si="50"/>
        <v>8.8873954948080378</v>
      </c>
      <c r="CF113" s="72">
        <f>SUM($CE$7:CE113)</f>
        <v>1078.1809129343628</v>
      </c>
    </row>
    <row r="114" spans="2:84">
      <c r="B114" s="27">
        <v>42081</v>
      </c>
      <c r="C114" s="17">
        <f>'Accumulated Feed'!B111</f>
        <v>6.6559613300062193</v>
      </c>
      <c r="D114" s="17">
        <f>SUM($C$7:C114)</f>
        <v>605.04416224482884</v>
      </c>
      <c r="E114" s="9">
        <v>20</v>
      </c>
      <c r="F114" s="3">
        <f t="shared" si="36"/>
        <v>6.3606081204755034</v>
      </c>
      <c r="G114" s="72">
        <f>SUM($F$7:F114)</f>
        <v>578.1957888293739</v>
      </c>
      <c r="H114" s="67">
        <v>1.8590031936</v>
      </c>
      <c r="I114" s="3">
        <f t="shared" si="38"/>
        <v>0.59121954046010261</v>
      </c>
      <c r="J114" s="72">
        <f>SUM($I$7:I114)</f>
        <v>520.90066306691597</v>
      </c>
      <c r="K114" s="64">
        <f>(M114)/((1000)*(1/(PI()*1.5^2))*(1/'Salt Topping history'!$C$8)*(1/2.20462)*(C114))</f>
        <v>29.865393699182757</v>
      </c>
      <c r="L114" s="3">
        <f t="shared" si="59"/>
        <v>3.416583915183808E-3</v>
      </c>
      <c r="M114" s="85">
        <f t="shared" si="40"/>
        <v>9.4981032842109858</v>
      </c>
      <c r="N114" s="72">
        <f>SUM($M$7:M114)</f>
        <v>863.40224342993974</v>
      </c>
      <c r="P114" s="27">
        <f>'Accumulated Feed'!C111</f>
        <v>42386</v>
      </c>
      <c r="Q114" s="17">
        <f>'Accumulated Feed'!D111</f>
        <v>8.9718903152109615</v>
      </c>
      <c r="R114" s="17">
        <f>SUM($Q$7:Q114)</f>
        <v>747.09900823720295</v>
      </c>
      <c r="S114" s="9">
        <v>20</v>
      </c>
      <c r="T114" s="3">
        <f t="shared" si="60"/>
        <v>8.5737695226202639</v>
      </c>
      <c r="U114" s="72">
        <f>SUM($T$7:T114)</f>
        <v>713.94705933309706</v>
      </c>
      <c r="V114" s="65">
        <f t="shared" si="65"/>
        <v>20</v>
      </c>
      <c r="W114" s="3">
        <f t="shared" si="51"/>
        <v>8.5737695226202639</v>
      </c>
      <c r="X114" s="72">
        <f>SUM($W$7:W114)</f>
        <v>617.38746701478692</v>
      </c>
      <c r="Y114" s="64">
        <f>(AA114)/((1000)*(1/(PI()*1.5^2))*(1/'Salt Topping history'!$D$8)*(1/2.20462)*(Q114))</f>
        <v>16.179723860943255</v>
      </c>
      <c r="Z114" s="85">
        <f t="shared" si="41"/>
        <v>6.8978586289825282E-3</v>
      </c>
      <c r="AA114" s="85">
        <f t="shared" si="42"/>
        <v>8.2084517684892084</v>
      </c>
      <c r="AB114" s="72">
        <f>SUM($AA$7:AA114)</f>
        <v>683.52665491285688</v>
      </c>
      <c r="AD114" s="27">
        <f>'Accumulated Feed'!E111</f>
        <v>42569</v>
      </c>
      <c r="AE114" s="17">
        <f>'Accumulated Feed'!F111</f>
        <v>7.1599080300818416</v>
      </c>
      <c r="AF114" s="17">
        <f>SUM($AE$7:AE114)</f>
        <v>655.73846140868204</v>
      </c>
      <c r="AG114" s="81">
        <v>20</v>
      </c>
      <c r="AH114" s="85">
        <f t="shared" si="61"/>
        <v>6.8421925699429753</v>
      </c>
      <c r="AI114" s="72">
        <f>SUM($AH$7:AH114)</f>
        <v>626.64056711703813</v>
      </c>
      <c r="AJ114" s="111">
        <v>20</v>
      </c>
      <c r="AK114" s="85">
        <f t="shared" si="52"/>
        <v>6.8421925699429753</v>
      </c>
      <c r="AL114" s="72">
        <f>SUM($AK$7:AK114)</f>
        <v>551.15036880198272</v>
      </c>
      <c r="AM114" s="64">
        <f>(AO114)/((1000)*(1/(PI()*1.5^2))*(1/'Salt Topping history'!$E$8)*(1/2.20462)*(AE114))</f>
        <v>34.69753478918976</v>
      </c>
      <c r="AN114" s="86">
        <f t="shared" si="43"/>
        <v>6.6456643847402136E-3</v>
      </c>
      <c r="AO114" s="86">
        <f t="shared" si="44"/>
        <v>12.925817228319715</v>
      </c>
      <c r="AP114" s="72">
        <f>SUM($AO$7:AO114)</f>
        <v>1183.8078738074678</v>
      </c>
      <c r="AR114" s="27">
        <f>'Accumulated Feed'!G111</f>
        <v>42729</v>
      </c>
      <c r="AS114" s="17">
        <f>'Accumulated Feed'!H111</f>
        <v>6.7697685487160957</v>
      </c>
      <c r="AT114" s="17">
        <f>SUM($AS$7:AS114)</f>
        <v>827.72292480206909</v>
      </c>
      <c r="AU114" s="81">
        <v>20</v>
      </c>
      <c r="AV114" s="85">
        <f t="shared" si="62"/>
        <v>6.4693652306214675</v>
      </c>
      <c r="AW114" s="72">
        <f>SUM($AV$7:AV114)</f>
        <v>790.99335106786975</v>
      </c>
      <c r="AX114" s="111">
        <v>20</v>
      </c>
      <c r="AY114" s="85">
        <f t="shared" si="53"/>
        <v>6.4693652306214675</v>
      </c>
      <c r="AZ114" s="72">
        <f>SUM($AY$7:AY114)</f>
        <v>678.98083722158515</v>
      </c>
      <c r="BA114" s="64">
        <f>(BC114)/((1000)*(1/(PI()*1.5^2))*(1/'Salt Topping history'!$F$8)*(1/2.20462)*(AS114))</f>
        <v>34.510538536876595</v>
      </c>
      <c r="BB114" s="86">
        <f t="shared" si="45"/>
        <v>3.9874802292108307E-3</v>
      </c>
      <c r="BC114" s="86">
        <f t="shared" si="46"/>
        <v>9.7573641208789024</v>
      </c>
      <c r="BD114" s="72">
        <f>SUM($BC$7:BC114)</f>
        <v>1193.0088762080895</v>
      </c>
      <c r="BF114" s="27">
        <f>'Accumulated Feed'!I111</f>
        <v>42962</v>
      </c>
      <c r="BG114" s="17">
        <f>'Accumulated Feed'!J111</f>
        <v>8.7649761107454616</v>
      </c>
      <c r="BH114" s="17">
        <f>SUM($BG$7:BG114)</f>
        <v>558.72540565379836</v>
      </c>
      <c r="BI114" s="81">
        <v>20</v>
      </c>
      <c r="BJ114" s="85">
        <f t="shared" si="63"/>
        <v>8.376036978227047</v>
      </c>
      <c r="BK114" s="72">
        <f>SUM($BJ$7:BJ114)</f>
        <v>533.93239174876624</v>
      </c>
      <c r="BL114" s="111">
        <v>2.071346370534668</v>
      </c>
      <c r="BM114" s="85">
        <f t="shared" si="54"/>
        <v>0.86748368971573808</v>
      </c>
      <c r="BN114" s="72">
        <f>SUM($BM$7:BM114)</f>
        <v>466.1082072614326</v>
      </c>
      <c r="BO114" s="64">
        <f>(BQ114)/((1000)*(1/(PI()*1.5^2))*(1/'Salt Topping history'!$C$17)*(1/2.20462)*(BG114))</f>
        <v>29.331809796213751</v>
      </c>
      <c r="BP114" s="86">
        <f t="shared" si="47"/>
        <v>9.871635316023088E-3</v>
      </c>
      <c r="BQ114" s="86">
        <f t="shared" si="48"/>
        <v>12.240827791868629</v>
      </c>
      <c r="BR114" s="72">
        <f>SUM($BQ$7:BQ114)</f>
        <v>780.29436556769042</v>
      </c>
      <c r="BT114" s="27">
        <f>'Accumulated Feed'!K111</f>
        <v>43113</v>
      </c>
      <c r="BU114" s="17">
        <f>'Accumulated Feed'!L111</f>
        <v>6.7686031288509163</v>
      </c>
      <c r="BV114" s="17">
        <f>SUM($BU$7:BU114)</f>
        <v>861.11144965363542</v>
      </c>
      <c r="BW114" s="81">
        <v>20</v>
      </c>
      <c r="BX114" s="85">
        <f t="shared" si="64"/>
        <v>6.4682515253742903</v>
      </c>
      <c r="BY114" s="72">
        <f>SUM($BX$7:BX114)</f>
        <v>822.90028558447591</v>
      </c>
      <c r="BZ114" s="111">
        <v>20</v>
      </c>
      <c r="CA114" s="85">
        <f t="shared" si="55"/>
        <v>6.4682515253742903</v>
      </c>
      <c r="CB114" s="72">
        <f>SUM($CA$7:CA114)</f>
        <v>681.67205226679346</v>
      </c>
      <c r="CC114" s="64">
        <f>(CE114)/((1000)*(1/(PI()*1.5^2))*(1/'Salt Topping history'!$D$17)*(1/2.20462)*(BU114))</f>
        <v>19.77542752018082</v>
      </c>
      <c r="CD114" s="86">
        <f t="shared" si="49"/>
        <v>4.1445798422817745E-3</v>
      </c>
      <c r="CE114" s="86">
        <f t="shared" si="50"/>
        <v>8.5419790549427379</v>
      </c>
      <c r="CF114" s="72">
        <f>SUM($CE$7:CE114)</f>
        <v>1086.7228919893055</v>
      </c>
    </row>
    <row r="115" spans="2:84">
      <c r="B115" s="27">
        <v>42082</v>
      </c>
      <c r="C115" s="17">
        <f>'Accumulated Feed'!B112</f>
        <v>5.8250516078838706</v>
      </c>
      <c r="D115" s="17">
        <f>SUM($C$7:C115)</f>
        <v>610.86921385271273</v>
      </c>
      <c r="E115" s="9">
        <v>20</v>
      </c>
      <c r="F115" s="3">
        <f t="shared" si="36"/>
        <v>5.5665693837888339</v>
      </c>
      <c r="G115" s="72">
        <f>SUM($F$7:F115)</f>
        <v>583.76235821316277</v>
      </c>
      <c r="H115" s="65">
        <f t="shared" si="58"/>
        <v>20</v>
      </c>
      <c r="I115" s="3">
        <f t="shared" si="38"/>
        <v>5.5665693837888339</v>
      </c>
      <c r="J115" s="72">
        <f>SUM($I$7:I115)</f>
        <v>526.46723245070484</v>
      </c>
      <c r="K115" s="64">
        <f>(M115)/((1000)*(1/(PI()*1.5^2))*(1/'Salt Topping history'!$C$8)*(1/2.20462)*(C115))</f>
        <v>29.865393699182764</v>
      </c>
      <c r="L115" s="3">
        <f t="shared" si="59"/>
        <v>2.9900680971343646E-3</v>
      </c>
      <c r="M115" s="85">
        <f t="shared" si="40"/>
        <v>8.3123893100335344</v>
      </c>
      <c r="N115" s="72">
        <f>SUM($M$7:M115)</f>
        <v>871.71463273997324</v>
      </c>
      <c r="P115" s="27">
        <f>'Accumulated Feed'!C112</f>
        <v>42387</v>
      </c>
      <c r="Q115" s="17">
        <f>'Accumulated Feed'!D112</f>
        <v>8.8595406327283328</v>
      </c>
      <c r="R115" s="17">
        <f>SUM($Q$7:Q115)</f>
        <v>755.95854886993129</v>
      </c>
      <c r="S115" s="9">
        <v>20</v>
      </c>
      <c r="T115" s="3">
        <f t="shared" si="60"/>
        <v>8.4664052716426834</v>
      </c>
      <c r="U115" s="72">
        <f>SUM($T$7:T115)</f>
        <v>722.41346460473972</v>
      </c>
      <c r="V115" s="65">
        <f t="shared" si="65"/>
        <v>20</v>
      </c>
      <c r="W115" s="3">
        <f t="shared" si="51"/>
        <v>8.4664052716426834</v>
      </c>
      <c r="X115" s="72">
        <f>SUM($W$7:W115)</f>
        <v>625.85387228642958</v>
      </c>
      <c r="Y115" s="64">
        <f>(AA115)/((1000)*(1/(PI()*1.5^2))*(1/'Salt Topping history'!$D$8)*(1/2.20462)*(Q115))</f>
        <v>16.179723860943252</v>
      </c>
      <c r="Z115" s="85">
        <f t="shared" si="41"/>
        <v>6.8114808201207369E-3</v>
      </c>
      <c r="AA115" s="85">
        <f t="shared" si="42"/>
        <v>8.1056621759436762</v>
      </c>
      <c r="AB115" s="72">
        <f>SUM($AA$7:AA115)</f>
        <v>691.63231708880051</v>
      </c>
      <c r="AD115" s="27">
        <f>'Accumulated Feed'!E112</f>
        <v>42570</v>
      </c>
      <c r="AE115" s="17">
        <f>'Accumulated Feed'!F112</f>
        <v>7.3832555847962826</v>
      </c>
      <c r="AF115" s="17">
        <f>SUM($AE$7:AE115)</f>
        <v>663.12171699347834</v>
      </c>
      <c r="AG115" s="81">
        <v>20</v>
      </c>
      <c r="AH115" s="85">
        <f t="shared" si="61"/>
        <v>7.0556292471965811</v>
      </c>
      <c r="AI115" s="72">
        <f>SUM($AH$7:AH115)</f>
        <v>633.69619636423477</v>
      </c>
      <c r="AJ115" s="111">
        <v>23.703435389866332</v>
      </c>
      <c r="AK115" s="85">
        <f t="shared" si="52"/>
        <v>8.3621325997887705</v>
      </c>
      <c r="AL115" s="72">
        <f>SUM($AK$7:AK115)</f>
        <v>559.51250140177149</v>
      </c>
      <c r="AM115" s="64">
        <f>(AO115)/((1000)*(1/(PI()*1.5^2))*(1/'Salt Topping history'!$E$8)*(1/2.20462)*(AE115))</f>
        <v>34.69753478918976</v>
      </c>
      <c r="AN115" s="86">
        <f t="shared" si="43"/>
        <v>6.8529705238063055E-3</v>
      </c>
      <c r="AO115" s="86">
        <f t="shared" si="44"/>
        <v>13.329027668803263</v>
      </c>
      <c r="AP115" s="72">
        <f>SUM($AO$7:AO115)</f>
        <v>1197.1369014762711</v>
      </c>
      <c r="AR115" s="27">
        <f>'Accumulated Feed'!G112</f>
        <v>42730</v>
      </c>
      <c r="AS115" s="17">
        <f>'Accumulated Feed'!H112</f>
        <v>6.8308958394424515</v>
      </c>
      <c r="AT115" s="17">
        <f>SUM($AS$7:AS115)</f>
        <v>834.55382064151149</v>
      </c>
      <c r="AU115" s="81">
        <v>20</v>
      </c>
      <c r="AV115" s="85">
        <f t="shared" si="62"/>
        <v>6.5277800444251337</v>
      </c>
      <c r="AW115" s="72">
        <f>SUM($AV$7:AV115)</f>
        <v>797.52113111229494</v>
      </c>
      <c r="AX115" s="111">
        <v>20</v>
      </c>
      <c r="AY115" s="85">
        <f t="shared" si="53"/>
        <v>6.5277800444251337</v>
      </c>
      <c r="AZ115" s="72">
        <f>SUM($AY$7:AY115)</f>
        <v>685.50861726601033</v>
      </c>
      <c r="BA115" s="64">
        <f>(BC115)/((1000)*(1/(PI()*1.5^2))*(1/'Salt Topping history'!$F$8)*(1/2.20462)*(AS115))</f>
        <v>34.510538536876602</v>
      </c>
      <c r="BB115" s="86">
        <f t="shared" si="45"/>
        <v>4.0234849849838765E-3</v>
      </c>
      <c r="BC115" s="86">
        <f t="shared" si="46"/>
        <v>9.8454677582555465</v>
      </c>
      <c r="BD115" s="72">
        <f>SUM($BC$7:BC115)</f>
        <v>1202.8543439663451</v>
      </c>
      <c r="BF115" s="27">
        <f>'Accumulated Feed'!I112</f>
        <v>42963</v>
      </c>
      <c r="BG115" s="17">
        <f>'Accumulated Feed'!J112</f>
        <v>8.5885180117111819</v>
      </c>
      <c r="BH115" s="17">
        <f>SUM($BG$7:BG115)</f>
        <v>567.31392366550949</v>
      </c>
      <c r="BI115" s="81">
        <v>20</v>
      </c>
      <c r="BJ115" s="85">
        <f t="shared" si="63"/>
        <v>8.2074090728061968</v>
      </c>
      <c r="BK115" s="72">
        <f>SUM($BJ$7:BJ115)</f>
        <v>542.13980082157241</v>
      </c>
      <c r="BL115" s="111">
        <v>20</v>
      </c>
      <c r="BM115" s="85">
        <f t="shared" si="54"/>
        <v>8.2074090728061968</v>
      </c>
      <c r="BN115" s="72">
        <f>SUM($BM$7:BM115)</f>
        <v>474.31561633423877</v>
      </c>
      <c r="BO115" s="64">
        <f>(BQ115)/((1000)*(1/(PI()*1.5^2))*(1/'Salt Topping history'!$C$17)*(1/2.20462)*(BG115))</f>
        <v>29.331809796213747</v>
      </c>
      <c r="BP115" s="86">
        <f t="shared" si="47"/>
        <v>9.6728977518568179E-3</v>
      </c>
      <c r="BQ115" s="86">
        <f t="shared" si="48"/>
        <v>11.994393212302453</v>
      </c>
      <c r="BR115" s="72">
        <f>SUM($BQ$7:BQ115)</f>
        <v>792.28875877999292</v>
      </c>
      <c r="BT115" s="27">
        <f>'Accumulated Feed'!K112</f>
        <v>43114</v>
      </c>
      <c r="BU115" s="17">
        <f>'Accumulated Feed'!L112</f>
        <v>7.2623073679411938</v>
      </c>
      <c r="BV115" s="17">
        <f>SUM($BU$7:BU115)</f>
        <v>868.37375702157658</v>
      </c>
      <c r="BW115" s="81">
        <v>20</v>
      </c>
      <c r="BX115" s="85">
        <f t="shared" si="64"/>
        <v>6.9400480152538178</v>
      </c>
      <c r="BY115" s="72">
        <f>SUM($BX$7:BX115)</f>
        <v>829.84033359972977</v>
      </c>
      <c r="BZ115" s="111">
        <v>20</v>
      </c>
      <c r="CA115" s="85">
        <f t="shared" si="55"/>
        <v>6.9400480152538178</v>
      </c>
      <c r="CB115" s="72">
        <f>SUM($CA$7:CA115)</f>
        <v>688.61210028204732</v>
      </c>
      <c r="CC115" s="64">
        <f>(CE115)/((1000)*(1/(PI()*1.5^2))*(1/'Salt Topping history'!$D$17)*(1/2.20462)*(BU115))</f>
        <v>19.775427520180823</v>
      </c>
      <c r="CD115" s="86">
        <f t="shared" si="49"/>
        <v>4.4468869207778964E-3</v>
      </c>
      <c r="CE115" s="86">
        <f t="shared" si="50"/>
        <v>9.1650339437232446</v>
      </c>
      <c r="CF115" s="72">
        <f>SUM($CE$7:CE115)</f>
        <v>1095.8879259330288</v>
      </c>
    </row>
    <row r="116" spans="2:84">
      <c r="B116" s="27">
        <v>42083</v>
      </c>
      <c r="C116" s="17">
        <f>'Accumulated Feed'!B113</f>
        <v>5.7127131528370079</v>
      </c>
      <c r="D116" s="17">
        <f>SUM($C$7:C116)</f>
        <v>616.58192700554969</v>
      </c>
      <c r="E116" s="9">
        <v>20</v>
      </c>
      <c r="F116" s="3">
        <f t="shared" si="36"/>
        <v>5.4592158620381177</v>
      </c>
      <c r="G116" s="72">
        <f>SUM($F$7:F116)</f>
        <v>589.22157407520092</v>
      </c>
      <c r="H116" s="65">
        <f t="shared" si="58"/>
        <v>20</v>
      </c>
      <c r="I116" s="3">
        <f t="shared" si="38"/>
        <v>5.4592158620381177</v>
      </c>
      <c r="J116" s="72">
        <f>SUM($I$7:I116)</f>
        <v>531.92644831274299</v>
      </c>
      <c r="K116" s="64">
        <f>(M116)/((1000)*(1/(PI()*1.5^2))*(1/'Salt Topping history'!$C$8)*(1/2.20462)*(C116))</f>
        <v>29.865393699182757</v>
      </c>
      <c r="L116" s="3">
        <f t="shared" si="59"/>
        <v>2.9324034354063265E-3</v>
      </c>
      <c r="M116" s="85">
        <f t="shared" si="40"/>
        <v>8.1520815504295872</v>
      </c>
      <c r="N116" s="72">
        <f>SUM($M$7:M116)</f>
        <v>879.8667142904028</v>
      </c>
      <c r="P116" s="27">
        <f>'Accumulated Feed'!C113</f>
        <v>42388</v>
      </c>
      <c r="Q116" s="17">
        <f>'Accumulated Feed'!D113</f>
        <v>8.8817031836986793</v>
      </c>
      <c r="R116" s="17">
        <f>SUM($Q$7:Q116)</f>
        <v>764.84025205363002</v>
      </c>
      <c r="S116" s="9">
        <v>20</v>
      </c>
      <c r="T116" s="3">
        <f t="shared" si="60"/>
        <v>8.4875843763103944</v>
      </c>
      <c r="U116" s="72">
        <f>SUM($T$7:T116)</f>
        <v>730.90104898105005</v>
      </c>
      <c r="V116" s="67">
        <v>2.8846601280000002</v>
      </c>
      <c r="W116" s="3">
        <f t="shared" si="51"/>
        <v>1.2241898116689172</v>
      </c>
      <c r="X116" s="72">
        <f>SUM($W$7:W116)</f>
        <v>627.07806209809848</v>
      </c>
      <c r="Y116" s="64">
        <f>(AA116)/((1000)*(1/(PI()*1.5^2))*(1/'Salt Topping history'!$D$8)*(1/2.20462)*(Q116))</f>
        <v>16.179723860943252</v>
      </c>
      <c r="Z116" s="85">
        <f t="shared" si="41"/>
        <v>6.828520054672221E-3</v>
      </c>
      <c r="AA116" s="85">
        <f t="shared" si="42"/>
        <v>8.1259388650599433</v>
      </c>
      <c r="AB116" s="72">
        <f>SUM($AA$7:AA116)</f>
        <v>699.7582559538605</v>
      </c>
      <c r="AD116" s="27">
        <f>'Accumulated Feed'!E113</f>
        <v>42571</v>
      </c>
      <c r="AE116" s="17">
        <f>'Accumulated Feed'!F113</f>
        <v>7.7172123186539174</v>
      </c>
      <c r="AF116" s="17">
        <f>SUM($AE$7:AE116)</f>
        <v>670.83892931213222</v>
      </c>
      <c r="AG116" s="81">
        <v>20</v>
      </c>
      <c r="AH116" s="85">
        <f t="shared" si="61"/>
        <v>7.3747669055970642</v>
      </c>
      <c r="AI116" s="72">
        <f>SUM($AH$7:AH116)</f>
        <v>641.07096326983185</v>
      </c>
      <c r="AJ116" s="111">
        <v>20</v>
      </c>
      <c r="AK116" s="85">
        <f t="shared" si="52"/>
        <v>7.3747669055970642</v>
      </c>
      <c r="AL116" s="72">
        <f>SUM($AK$7:AK116)</f>
        <v>566.88726830736857</v>
      </c>
      <c r="AM116" s="64">
        <f>(AO116)/((1000)*(1/(PI()*1.5^2))*(1/'Salt Topping history'!$E$8)*(1/2.20462)*(AE116))</f>
        <v>34.697534789189753</v>
      </c>
      <c r="AN116" s="86">
        <f t="shared" si="43"/>
        <v>7.1629415964677623E-3</v>
      </c>
      <c r="AO116" s="86">
        <f t="shared" si="44"/>
        <v>13.931921405129797</v>
      </c>
      <c r="AP116" s="72">
        <f>SUM($AO$7:AO116)</f>
        <v>1211.0688228814008</v>
      </c>
      <c r="AR116" s="27">
        <f>'Accumulated Feed'!G113</f>
        <v>42731</v>
      </c>
      <c r="AS116" s="17">
        <f>'Accumulated Feed'!H113</f>
        <v>6.6479784068630892</v>
      </c>
      <c r="AT116" s="17">
        <f>SUM($AS$7:AS116)</f>
        <v>841.2017990483746</v>
      </c>
      <c r="AU116" s="81">
        <v>20</v>
      </c>
      <c r="AV116" s="85">
        <f t="shared" si="62"/>
        <v>6.3529794334606873</v>
      </c>
      <c r="AW116" s="72">
        <f>SUM($AV$7:AV116)</f>
        <v>803.87411054575557</v>
      </c>
      <c r="AX116" s="111">
        <v>8.9567555412030018</v>
      </c>
      <c r="AY116" s="85">
        <f t="shared" si="53"/>
        <v>2.8451041871898859</v>
      </c>
      <c r="AZ116" s="72">
        <f>SUM($AY$7:AY116)</f>
        <v>688.35372145320025</v>
      </c>
      <c r="BA116" s="64">
        <f>(BC116)/((1000)*(1/(PI()*1.5^2))*(1/'Salt Topping history'!$F$8)*(1/2.20462)*(AS116))</f>
        <v>34.510538536876602</v>
      </c>
      <c r="BB116" s="86">
        <f t="shared" si="45"/>
        <v>3.9157442785270006E-3</v>
      </c>
      <c r="BC116" s="86">
        <f t="shared" si="46"/>
        <v>9.5818262495555704</v>
      </c>
      <c r="BD116" s="72">
        <f>SUM($BC$7:BC116)</f>
        <v>1212.4361702159008</v>
      </c>
      <c r="BF116" s="27">
        <f>'Accumulated Feed'!I113</f>
        <v>42964</v>
      </c>
      <c r="BG116" s="17">
        <f>'Accumulated Feed'!J113</f>
        <v>8.4936717255994818</v>
      </c>
      <c r="BH116" s="17">
        <f>SUM($BG$7:BG116)</f>
        <v>575.80759539110898</v>
      </c>
      <c r="BI116" s="81">
        <v>20</v>
      </c>
      <c r="BJ116" s="85">
        <f t="shared" si="63"/>
        <v>8.1167715183301326</v>
      </c>
      <c r="BK116" s="72">
        <f>SUM($BJ$7:BJ116)</f>
        <v>550.2565723399025</v>
      </c>
      <c r="BL116" s="111">
        <v>8.4937215753341668</v>
      </c>
      <c r="BM116" s="85">
        <f t="shared" si="54"/>
        <v>3.4470798683649262</v>
      </c>
      <c r="BN116" s="72">
        <f>SUM($BM$7:BM116)</f>
        <v>477.76269620260371</v>
      </c>
      <c r="BO116" s="64">
        <f>(BQ116)/((1000)*(1/(PI()*1.5^2))*(1/'Salt Topping history'!$C$17)*(1/2.20462)*(BG116))</f>
        <v>29.331809796213747</v>
      </c>
      <c r="BP116" s="86">
        <f t="shared" si="47"/>
        <v>9.5660762459286904E-3</v>
      </c>
      <c r="BQ116" s="86">
        <f t="shared" si="48"/>
        <v>11.861934544951575</v>
      </c>
      <c r="BR116" s="72">
        <f>SUM($BQ$7:BQ116)</f>
        <v>804.15069332494454</v>
      </c>
      <c r="BT116" s="27">
        <f>'Accumulated Feed'!K113</f>
        <v>43115</v>
      </c>
      <c r="BU116" s="17">
        <f>'Accumulated Feed'!L113</f>
        <v>7.8470320001205414</v>
      </c>
      <c r="BV116" s="17">
        <f>SUM($BU$7:BU116)</f>
        <v>876.2207890216971</v>
      </c>
      <c r="BW116" s="81">
        <v>20</v>
      </c>
      <c r="BX116" s="85">
        <f t="shared" si="64"/>
        <v>7.498825937672807</v>
      </c>
      <c r="BY116" s="72">
        <f>SUM($BX$7:BX116)</f>
        <v>837.33915953740257</v>
      </c>
      <c r="BZ116" s="111">
        <v>20</v>
      </c>
      <c r="CA116" s="85">
        <f t="shared" si="55"/>
        <v>7.498825937672807</v>
      </c>
      <c r="CB116" s="72">
        <f>SUM($CA$7:CA116)</f>
        <v>696.11092621972011</v>
      </c>
      <c r="CC116" s="64">
        <f>(CE116)/((1000)*(1/(PI()*1.5^2))*(1/'Salt Topping history'!$D$17)*(1/2.20462)*(BU116))</f>
        <v>19.775427520180823</v>
      </c>
      <c r="CD116" s="86">
        <f t="shared" si="49"/>
        <v>4.8049279933126913E-3</v>
      </c>
      <c r="CE116" s="86">
        <f t="shared" si="50"/>
        <v>9.9029565942174571</v>
      </c>
      <c r="CF116" s="72">
        <f>SUM($CE$7:CE116)</f>
        <v>1105.7908825272461</v>
      </c>
    </row>
    <row r="117" spans="2:84">
      <c r="B117" s="27">
        <v>42084</v>
      </c>
      <c r="C117" s="17">
        <f>'Accumulated Feed'!B114</f>
        <v>5.3828106231367405</v>
      </c>
      <c r="D117" s="17">
        <f>SUM($C$7:C117)</f>
        <v>621.96473762868641</v>
      </c>
      <c r="E117" s="9">
        <v>20</v>
      </c>
      <c r="F117" s="3">
        <f t="shared" si="36"/>
        <v>5.1439525055764346</v>
      </c>
      <c r="G117" s="72">
        <f>SUM($F$7:F117)</f>
        <v>594.36552658077733</v>
      </c>
      <c r="H117" s="65">
        <f t="shared" si="58"/>
        <v>20</v>
      </c>
      <c r="I117" s="3">
        <f t="shared" si="38"/>
        <v>5.1439525055764346</v>
      </c>
      <c r="J117" s="72">
        <f>SUM($I$7:I117)</f>
        <v>537.0704008183194</v>
      </c>
      <c r="K117" s="64">
        <f>(M117)/((1000)*(1/(PI()*1.5^2))*(1/'Salt Topping history'!$C$8)*(1/2.20462)*(C117))</f>
        <v>29.865393699182754</v>
      </c>
      <c r="L117" s="3">
        <f t="shared" si="59"/>
        <v>2.7630605530384496E-3</v>
      </c>
      <c r="M117" s="85">
        <f t="shared" si="40"/>
        <v>7.6813083374468896</v>
      </c>
      <c r="N117" s="72">
        <f>SUM($M$7:M117)</f>
        <v>887.54802262784972</v>
      </c>
      <c r="P117" s="27">
        <f>'Accumulated Feed'!C114</f>
        <v>42389</v>
      </c>
      <c r="Q117" s="17">
        <f>'Accumulated Feed'!D114</f>
        <v>8.8438006328752756</v>
      </c>
      <c r="R117" s="17">
        <f>SUM($Q$7:Q117)</f>
        <v>773.68405268650531</v>
      </c>
      <c r="S117" s="9">
        <v>20</v>
      </c>
      <c r="T117" s="3">
        <f t="shared" si="60"/>
        <v>8.4513637222829683</v>
      </c>
      <c r="U117" s="72">
        <f>SUM($T$7:T117)</f>
        <v>739.35241270333302</v>
      </c>
      <c r="V117" s="65">
        <f t="shared" si="65"/>
        <v>20</v>
      </c>
      <c r="W117" s="3">
        <f t="shared" si="51"/>
        <v>8.4513637222829683</v>
      </c>
      <c r="X117" s="72">
        <f>SUM($W$7:W117)</f>
        <v>635.52942582038145</v>
      </c>
      <c r="Y117" s="64">
        <f>(AA117)/((1000)*(1/(PI()*1.5^2))*(1/'Salt Topping history'!$D$8)*(1/2.20462)*(Q117))</f>
        <v>16.179723860943255</v>
      </c>
      <c r="Z117" s="85">
        <f t="shared" si="41"/>
        <v>6.7993794356864534E-3</v>
      </c>
      <c r="AA117" s="85">
        <f t="shared" si="42"/>
        <v>8.0912615284668803</v>
      </c>
      <c r="AB117" s="72">
        <f>SUM($AA$7:AA117)</f>
        <v>707.84951748232743</v>
      </c>
      <c r="AD117" s="27">
        <f>'Accumulated Feed'!E114</f>
        <v>42572</v>
      </c>
      <c r="AE117" s="17">
        <f>'Accumulated Feed'!F114</f>
        <v>7.670713222462842</v>
      </c>
      <c r="AF117" s="17">
        <f>SUM($AE$7:AE117)</f>
        <v>678.50964253459506</v>
      </c>
      <c r="AG117" s="81">
        <v>20</v>
      </c>
      <c r="AH117" s="85">
        <f t="shared" si="61"/>
        <v>7.3303311713486723</v>
      </c>
      <c r="AI117" s="72">
        <f>SUM($AH$7:AH117)</f>
        <v>648.40129444118054</v>
      </c>
      <c r="AJ117" s="111">
        <v>4.447184189331665</v>
      </c>
      <c r="AK117" s="85">
        <f t="shared" si="52"/>
        <v>1.6299666443893441</v>
      </c>
      <c r="AL117" s="72">
        <f>SUM($AK$7:AK117)</f>
        <v>568.51723495175793</v>
      </c>
      <c r="AM117" s="64">
        <f>(AO117)/((1000)*(1/(PI()*1.5^2))*(1/'Salt Topping history'!$E$8)*(1/2.20462)*(AE117))</f>
        <v>34.69753478918976</v>
      </c>
      <c r="AN117" s="86">
        <f t="shared" si="43"/>
        <v>7.1197821890869239E-3</v>
      </c>
      <c r="AO117" s="86">
        <f t="shared" si="44"/>
        <v>13.847976357774067</v>
      </c>
      <c r="AP117" s="72">
        <f>SUM($AO$7:AO117)</f>
        <v>1224.9167992391749</v>
      </c>
      <c r="AR117" s="27">
        <f>'Accumulated Feed'!G114</f>
        <v>42732</v>
      </c>
      <c r="AS117" s="17">
        <f>'Accumulated Feed'!H114</f>
        <v>6.6178857701281668</v>
      </c>
      <c r="AT117" s="17">
        <f>SUM($AS$7:AS117)</f>
        <v>847.81968481850276</v>
      </c>
      <c r="AU117" s="81">
        <v>20</v>
      </c>
      <c r="AV117" s="85">
        <f t="shared" si="62"/>
        <v>6.3242221345383269</v>
      </c>
      <c r="AW117" s="72">
        <f>SUM($AV$7:AV117)</f>
        <v>810.1983326802939</v>
      </c>
      <c r="AX117" s="111">
        <v>20</v>
      </c>
      <c r="AY117" s="85">
        <f t="shared" si="53"/>
        <v>6.3242221345383269</v>
      </c>
      <c r="AZ117" s="72">
        <f>SUM($AY$7:AY117)</f>
        <v>694.67794358773858</v>
      </c>
      <c r="BA117" s="64">
        <f>(BC117)/((1000)*(1/(PI()*1.5^2))*(1/'Salt Topping history'!$F$8)*(1/2.20462)*(AS117))</f>
        <v>34.510538536876595</v>
      </c>
      <c r="BB117" s="86">
        <f t="shared" si="45"/>
        <v>3.8980193307445411E-3</v>
      </c>
      <c r="BC117" s="86">
        <f t="shared" si="46"/>
        <v>9.5384533023318916</v>
      </c>
      <c r="BD117" s="72">
        <f>SUM($BC$7:BC117)</f>
        <v>1221.9746235182326</v>
      </c>
      <c r="BF117" s="27">
        <f>'Accumulated Feed'!I114</f>
        <v>42965</v>
      </c>
      <c r="BG117" s="17">
        <f>'Accumulated Feed'!J114</f>
        <v>8.6596398133761312</v>
      </c>
      <c r="BH117" s="17">
        <f>SUM($BG$7:BG117)</f>
        <v>584.46723520448506</v>
      </c>
      <c r="BI117" s="81">
        <v>20</v>
      </c>
      <c r="BJ117" s="85">
        <f t="shared" si="63"/>
        <v>8.2753748987453495</v>
      </c>
      <c r="BK117" s="72">
        <f>SUM($BJ$7:BJ117)</f>
        <v>558.53194723864783</v>
      </c>
      <c r="BL117" s="111">
        <v>20</v>
      </c>
      <c r="BM117" s="85">
        <f t="shared" si="54"/>
        <v>8.2753748987453495</v>
      </c>
      <c r="BN117" s="72">
        <f>SUM($BM$7:BM117)</f>
        <v>486.03807110134903</v>
      </c>
      <c r="BO117" s="64">
        <f>(BQ117)/((1000)*(1/(PI()*1.5^2))*(1/'Salt Topping history'!$C$17)*(1/2.20462)*(BG117))</f>
        <v>29.331809796213747</v>
      </c>
      <c r="BP117" s="86">
        <f t="shared" si="47"/>
        <v>9.7529993380087946E-3</v>
      </c>
      <c r="BQ117" s="86">
        <f t="shared" si="48"/>
        <v>12.093719179130906</v>
      </c>
      <c r="BR117" s="72">
        <f>SUM($BQ$7:BQ117)</f>
        <v>816.2444125040754</v>
      </c>
      <c r="BT117" s="27">
        <f>'Accumulated Feed'!K114</f>
        <v>43116</v>
      </c>
      <c r="BU117" s="17">
        <f>'Accumulated Feed'!L114</f>
        <v>8.0930071145079463</v>
      </c>
      <c r="BV117" s="17">
        <f>SUM($BU$7:BU117)</f>
        <v>884.31379613620504</v>
      </c>
      <c r="BW117" s="81">
        <v>20</v>
      </c>
      <c r="BX117" s="85">
        <f t="shared" si="64"/>
        <v>7.7338860938900851</v>
      </c>
      <c r="BY117" s="72">
        <f>SUM($BX$7:BX117)</f>
        <v>845.07304563129264</v>
      </c>
      <c r="BZ117" s="111">
        <v>4.0728655808020022</v>
      </c>
      <c r="CA117" s="85">
        <f t="shared" si="55"/>
        <v>1.5749539238824088</v>
      </c>
      <c r="CB117" s="72">
        <f>SUM($CA$7:CA117)</f>
        <v>697.6858801436025</v>
      </c>
      <c r="CC117" s="64">
        <f>(CE117)/((1000)*(1/(PI()*1.5^2))*(1/'Salt Topping history'!$D$17)*(1/2.20462)*(BU117))</f>
        <v>19.775427520180816</v>
      </c>
      <c r="CD117" s="86">
        <f t="shared" si="49"/>
        <v>4.9555445210342774E-3</v>
      </c>
      <c r="CE117" s="86">
        <f t="shared" si="50"/>
        <v>10.213377257851645</v>
      </c>
      <c r="CF117" s="72">
        <f>SUM($CE$7:CE117)</f>
        <v>1116.0042597850977</v>
      </c>
    </row>
    <row r="118" spans="2:84">
      <c r="B118" s="27">
        <v>42085</v>
      </c>
      <c r="C118" s="17">
        <f>'Accumulated Feed'!B115</f>
        <v>5.3511796550701263</v>
      </c>
      <c r="D118" s="17">
        <f>SUM($C$7:C118)</f>
        <v>627.31591728375656</v>
      </c>
      <c r="E118" s="9">
        <v>20</v>
      </c>
      <c r="F118" s="3">
        <f t="shared" si="36"/>
        <v>5.1137251376024047</v>
      </c>
      <c r="G118" s="72">
        <f>SUM($F$7:F118)</f>
        <v>599.47925171837971</v>
      </c>
      <c r="H118" s="65">
        <f t="shared" si="58"/>
        <v>20</v>
      </c>
      <c r="I118" s="3">
        <f t="shared" si="38"/>
        <v>5.1137251376024047</v>
      </c>
      <c r="J118" s="72">
        <f>SUM($I$7:I118)</f>
        <v>542.18412595592179</v>
      </c>
      <c r="K118" s="64">
        <f>(M118)/((1000)*(1/(PI()*1.5^2))*(1/'Salt Topping history'!$C$8)*(1/2.20462)*(C118))</f>
        <v>29.865393699182761</v>
      </c>
      <c r="L118" s="3">
        <f t="shared" si="59"/>
        <v>2.7468240018687653E-3</v>
      </c>
      <c r="M118" s="85">
        <f t="shared" si="40"/>
        <v>7.6361707251951678</v>
      </c>
      <c r="N118" s="72">
        <f>SUM($M$7:M118)</f>
        <v>895.18419335304486</v>
      </c>
      <c r="P118" s="27">
        <f>'Accumulated Feed'!C115</f>
        <v>42390</v>
      </c>
      <c r="Q118" s="17">
        <f>'Accumulated Feed'!D115</f>
        <v>9.1673181018048879</v>
      </c>
      <c r="R118" s="17">
        <f>SUM($Q$7:Q118)</f>
        <v>782.85137078831019</v>
      </c>
      <c r="S118" s="9">
        <v>20</v>
      </c>
      <c r="T118" s="3">
        <f t="shared" si="60"/>
        <v>8.7605253501777405</v>
      </c>
      <c r="U118" s="72">
        <f>SUM($T$7:T118)</f>
        <v>748.11293805351079</v>
      </c>
      <c r="V118" s="67">
        <v>2.4159028571999999</v>
      </c>
      <c r="W118" s="3">
        <f t="shared" si="51"/>
        <v>1.0582289112033716</v>
      </c>
      <c r="X118" s="72">
        <f>SUM($W$7:W118)</f>
        <v>636.58765473158485</v>
      </c>
      <c r="Y118" s="64">
        <f>(AA118)/((1000)*(1/(PI()*1.5^2))*(1/'Salt Topping history'!$D$8)*(1/2.20462)*(Q118))</f>
        <v>16.179723860943255</v>
      </c>
      <c r="Z118" s="85">
        <f t="shared" si="41"/>
        <v>7.0481093784610874E-3</v>
      </c>
      <c r="AA118" s="85">
        <f t="shared" si="42"/>
        <v>8.3872501603686942</v>
      </c>
      <c r="AB118" s="72">
        <f>SUM($AA$7:AA118)</f>
        <v>716.23676764269612</v>
      </c>
      <c r="AD118" s="27">
        <f>'Accumulated Feed'!E115</f>
        <v>42573</v>
      </c>
      <c r="AE118" s="17">
        <f>'Accumulated Feed'!F115</f>
        <v>7.6388904496059657</v>
      </c>
      <c r="AF118" s="17">
        <f>SUM($AE$7:AE118)</f>
        <v>686.14853298420098</v>
      </c>
      <c r="AG118" s="81">
        <v>20</v>
      </c>
      <c r="AH118" s="85">
        <f t="shared" si="61"/>
        <v>7.299920509775716</v>
      </c>
      <c r="AI118" s="72">
        <f>SUM($AH$7:AH118)</f>
        <v>655.70121495095623</v>
      </c>
      <c r="AJ118" s="111">
        <v>20</v>
      </c>
      <c r="AK118" s="85">
        <f t="shared" si="52"/>
        <v>7.299920509775716</v>
      </c>
      <c r="AL118" s="72">
        <f>SUM($AK$7:AK118)</f>
        <v>575.81715546153362</v>
      </c>
      <c r="AM118" s="64">
        <f>(AO118)/((1000)*(1/(PI()*1.5^2))*(1/'Salt Topping history'!$E$8)*(1/2.20462)*(AE118))</f>
        <v>34.69753478918976</v>
      </c>
      <c r="AN118" s="86">
        <f t="shared" si="43"/>
        <v>7.0902450124486083E-3</v>
      </c>
      <c r="AO118" s="86">
        <f t="shared" si="44"/>
        <v>13.790526549212544</v>
      </c>
      <c r="AP118" s="72">
        <f>SUM($AO$7:AO118)</f>
        <v>1238.7073257883874</v>
      </c>
      <c r="AR118" s="27">
        <f>'Accumulated Feed'!G115</f>
        <v>42733</v>
      </c>
      <c r="AS118" s="17">
        <f>'Accumulated Feed'!H115</f>
        <v>6.5477607300333842</v>
      </c>
      <c r="AT118" s="17">
        <f>SUM($AS$7:AS118)</f>
        <v>854.36744554853612</v>
      </c>
      <c r="AU118" s="81">
        <v>20</v>
      </c>
      <c r="AV118" s="85">
        <f t="shared" si="62"/>
        <v>6.2572088396345942</v>
      </c>
      <c r="AW118" s="72">
        <f>SUM($AV$7:AV118)</f>
        <v>816.45554151992849</v>
      </c>
      <c r="AX118" s="111">
        <v>4.5467739605346678</v>
      </c>
      <c r="AY118" s="85">
        <f t="shared" si="53"/>
        <v>1.4225057108838959</v>
      </c>
      <c r="AZ118" s="72">
        <f>SUM($AY$7:AY118)</f>
        <v>696.10044929862249</v>
      </c>
      <c r="BA118" s="64">
        <f>(BC118)/((1000)*(1/(PI()*1.5^2))*(1/'Salt Topping history'!$F$8)*(1/2.20462)*(AS118))</f>
        <v>34.510538536876602</v>
      </c>
      <c r="BB118" s="86">
        <f t="shared" si="45"/>
        <v>3.8567147855539091E-3</v>
      </c>
      <c r="BC118" s="86">
        <f t="shared" si="46"/>
        <v>9.4373810802504163</v>
      </c>
      <c r="BD118" s="72">
        <f>SUM($BC$7:BC118)</f>
        <v>1231.412004598483</v>
      </c>
      <c r="BF118" s="27">
        <f>'Accumulated Feed'!I115</f>
        <v>42966</v>
      </c>
      <c r="BG118" s="17">
        <f>'Accumulated Feed'!J115</f>
        <v>8.4821893965167856</v>
      </c>
      <c r="BH118" s="17">
        <f>SUM($BG$7:BG118)</f>
        <v>592.94942460100185</v>
      </c>
      <c r="BI118" s="81">
        <v>20</v>
      </c>
      <c r="BJ118" s="85">
        <f t="shared" si="63"/>
        <v>8.1057987088463843</v>
      </c>
      <c r="BK118" s="72">
        <f>SUM($BJ$7:BJ118)</f>
        <v>566.63774594749418</v>
      </c>
      <c r="BL118" s="111">
        <v>20</v>
      </c>
      <c r="BM118" s="85">
        <f t="shared" si="54"/>
        <v>8.1057987088463843</v>
      </c>
      <c r="BN118" s="72">
        <f>SUM($BM$7:BM118)</f>
        <v>494.14386981019544</v>
      </c>
      <c r="BO118" s="64">
        <f>(BQ118)/((1000)*(1/(PI()*1.5^2))*(1/'Salt Topping history'!$C$17)*(1/2.20462)*(BG118))</f>
        <v>29.331809796213751</v>
      </c>
      <c r="BP118" s="86">
        <f t="shared" si="47"/>
        <v>9.5531441667249632E-3</v>
      </c>
      <c r="BQ118" s="86">
        <f t="shared" si="48"/>
        <v>11.845898766738955</v>
      </c>
      <c r="BR118" s="72">
        <f>SUM($BQ$7:BQ118)</f>
        <v>828.09031127081437</v>
      </c>
      <c r="BT118" s="27">
        <f>'Accumulated Feed'!K115</f>
        <v>43117</v>
      </c>
      <c r="BU118" s="17">
        <f>'Accumulated Feed'!L115</f>
        <v>8.2441845930880362</v>
      </c>
      <c r="BV118" s="17">
        <f>SUM($BU$7:BU118)</f>
        <v>892.55798072929304</v>
      </c>
      <c r="BW118" s="81">
        <v>20</v>
      </c>
      <c r="BX118" s="85">
        <f t="shared" si="64"/>
        <v>7.8783551871155142</v>
      </c>
      <c r="BY118" s="72">
        <f>SUM($BX$7:BX118)</f>
        <v>852.95140081840816</v>
      </c>
      <c r="BZ118" s="111">
        <v>20</v>
      </c>
      <c r="CA118" s="85">
        <f t="shared" si="55"/>
        <v>7.8783551871155142</v>
      </c>
      <c r="CB118" s="72">
        <f>SUM($CA$7:CA118)</f>
        <v>705.56423533071802</v>
      </c>
      <c r="CC118" s="64">
        <f>(CE118)/((1000)*(1/(PI()*1.5^2))*(1/'Salt Topping history'!$D$17)*(1/2.20462)*(BU118))</f>
        <v>19.77542752018082</v>
      </c>
      <c r="CD118" s="86">
        <f t="shared" si="49"/>
        <v>5.0481141573982865E-3</v>
      </c>
      <c r="CE118" s="86">
        <f t="shared" si="50"/>
        <v>10.404163278397869</v>
      </c>
      <c r="CF118" s="72">
        <f>SUM($CE$7:CE118)</f>
        <v>1126.4084230634955</v>
      </c>
    </row>
    <row r="119" spans="2:84">
      <c r="B119" s="27">
        <v>42086</v>
      </c>
      <c r="C119" s="17">
        <f>'Accumulated Feed'!B116</f>
        <v>5.60393690631187</v>
      </c>
      <c r="D119" s="17">
        <f>SUM($C$7:C119)</f>
        <v>632.91985419006846</v>
      </c>
      <c r="E119" s="9">
        <v>20</v>
      </c>
      <c r="F119" s="3">
        <f t="shared" si="36"/>
        <v>5.3552664785217932</v>
      </c>
      <c r="G119" s="72">
        <f>SUM($F$7:F119)</f>
        <v>604.83451819690151</v>
      </c>
      <c r="H119" s="65">
        <f t="shared" si="58"/>
        <v>20</v>
      </c>
      <c r="I119" s="3">
        <f t="shared" si="38"/>
        <v>5.3552664785217932</v>
      </c>
      <c r="J119" s="72">
        <f>SUM($I$7:I119)</f>
        <v>547.53939243444358</v>
      </c>
      <c r="K119" s="64">
        <f>(M119)/((1000)*(1/(PI()*1.5^2))*(1/'Salt Topping history'!$C$8)*(1/2.20462)*(C119))</f>
        <v>29.865393699182761</v>
      </c>
      <c r="L119" s="3">
        <f t="shared" si="59"/>
        <v>2.8765672975735509E-3</v>
      </c>
      <c r="M119" s="85">
        <f t="shared" si="40"/>
        <v>7.9968570872544715</v>
      </c>
      <c r="N119" s="72">
        <f>SUM($M$7:M119)</f>
        <v>903.18105044029937</v>
      </c>
      <c r="P119" s="27">
        <f>'Accumulated Feed'!C116</f>
        <v>42391</v>
      </c>
      <c r="Q119" s="17">
        <f>'Accumulated Feed'!D116</f>
        <v>8.9510792999949853</v>
      </c>
      <c r="R119" s="17">
        <f>SUM($Q$7:Q119)</f>
        <v>791.80245008830514</v>
      </c>
      <c r="S119" s="9">
        <v>20</v>
      </c>
      <c r="T119" s="3">
        <f t="shared" si="60"/>
        <v>8.5538819803382307</v>
      </c>
      <c r="U119" s="72">
        <f>SUM($T$7:T119)</f>
        <v>756.66682003384904</v>
      </c>
      <c r="V119" s="65">
        <f t="shared" si="65"/>
        <v>20</v>
      </c>
      <c r="W119" s="3">
        <f t="shared" si="51"/>
        <v>8.5538819803382307</v>
      </c>
      <c r="X119" s="72">
        <f>SUM($W$7:W119)</f>
        <v>645.1415367119231</v>
      </c>
      <c r="Y119" s="64">
        <f>(AA119)/((1000)*(1/(PI()*1.5^2))*(1/'Salt Topping history'!$D$8)*(1/2.20462)*(Q119))</f>
        <v>16.179723860943252</v>
      </c>
      <c r="Z119" s="85">
        <f t="shared" si="41"/>
        <v>6.8818584956948942E-3</v>
      </c>
      <c r="AA119" s="85">
        <f t="shared" si="42"/>
        <v>8.1894116098769238</v>
      </c>
      <c r="AB119" s="72">
        <f>SUM($AA$7:AA119)</f>
        <v>724.42617925257309</v>
      </c>
      <c r="AD119" s="27">
        <f>'Accumulated Feed'!E116</f>
        <v>42574</v>
      </c>
      <c r="AE119" s="17">
        <f>'Accumulated Feed'!F116</f>
        <v>7.1759480523152916</v>
      </c>
      <c r="AF119" s="17">
        <f>SUM($AE$7:AE119)</f>
        <v>693.32448103651632</v>
      </c>
      <c r="AG119" s="81">
        <v>20</v>
      </c>
      <c r="AH119" s="85">
        <f t="shared" si="61"/>
        <v>6.8575208284186875</v>
      </c>
      <c r="AI119" s="72">
        <f>SUM($AH$7:AH119)</f>
        <v>662.55873577937496</v>
      </c>
      <c r="AJ119" s="111">
        <v>20</v>
      </c>
      <c r="AK119" s="85">
        <f t="shared" si="52"/>
        <v>6.8575208284186875</v>
      </c>
      <c r="AL119" s="72">
        <f>SUM($AK$7:AK119)</f>
        <v>582.67467628995234</v>
      </c>
      <c r="AM119" s="64">
        <f>(AO119)/((1000)*(1/(PI()*1.5^2))*(1/'Salt Topping history'!$E$8)*(1/2.20462)*(AE119))</f>
        <v>34.697534789189753</v>
      </c>
      <c r="AN119" s="86">
        <f t="shared" si="43"/>
        <v>6.6605523698986006E-3</v>
      </c>
      <c r="AO119" s="86">
        <f t="shared" si="44"/>
        <v>12.954774359452777</v>
      </c>
      <c r="AP119" s="72">
        <f>SUM($AO$7:AO119)</f>
        <v>1251.6621001478402</v>
      </c>
      <c r="AR119" s="27">
        <f>'Accumulated Feed'!G116</f>
        <v>42734</v>
      </c>
      <c r="AS119" s="17">
        <f>'Accumulated Feed'!H116</f>
        <v>6.6432595341193119</v>
      </c>
      <c r="AT119" s="17">
        <f>SUM($AS$7:AS119)</f>
        <v>861.01070508265548</v>
      </c>
      <c r="AU119" s="81">
        <v>20</v>
      </c>
      <c r="AV119" s="85">
        <f t="shared" si="62"/>
        <v>6.348469957097258</v>
      </c>
      <c r="AW119" s="72">
        <f>SUM($AV$7:AV119)</f>
        <v>822.80401147702571</v>
      </c>
      <c r="AX119" s="111">
        <v>20</v>
      </c>
      <c r="AY119" s="85">
        <f t="shared" si="53"/>
        <v>6.348469957097258</v>
      </c>
      <c r="AZ119" s="72">
        <f>SUM($AY$7:AY119)</f>
        <v>702.44891925571972</v>
      </c>
      <c r="BA119" s="64">
        <f>(BC119)/((1000)*(1/(PI()*1.5^2))*(1/'Salt Topping history'!$F$8)*(1/2.20462)*(AS119))</f>
        <v>34.510538536876602</v>
      </c>
      <c r="BB119" s="86">
        <f t="shared" si="45"/>
        <v>3.9129648021483665E-3</v>
      </c>
      <c r="BC119" s="86">
        <f t="shared" si="46"/>
        <v>9.5750248708570531</v>
      </c>
      <c r="BD119" s="72">
        <f>SUM($BC$7:BC119)</f>
        <v>1240.9870294693401</v>
      </c>
      <c r="BF119" s="27">
        <f>'Accumulated Feed'!I116</f>
        <v>42967</v>
      </c>
      <c r="BG119" s="17">
        <f>'Accumulated Feed'!J116</f>
        <v>6.5541225603452355</v>
      </c>
      <c r="BH119" s="17">
        <f>SUM($BG$7:BG119)</f>
        <v>599.50354716134711</v>
      </c>
      <c r="BI119" s="81">
        <v>20</v>
      </c>
      <c r="BJ119" s="85">
        <f t="shared" si="63"/>
        <v>6.2632883685766005</v>
      </c>
      <c r="BK119" s="72">
        <f>SUM($BJ$7:BJ119)</f>
        <v>572.90103431607076</v>
      </c>
      <c r="BL119" s="111">
        <v>20</v>
      </c>
      <c r="BM119" s="85">
        <f t="shared" si="54"/>
        <v>6.2632883685766005</v>
      </c>
      <c r="BN119" s="72">
        <f>SUM($BM$7:BM119)</f>
        <v>500.40715817877202</v>
      </c>
      <c r="BO119" s="64">
        <f>(BQ119)/((1000)*(1/(PI()*1.5^2))*(1/'Salt Topping history'!$C$17)*(1/2.20462)*(BG119))</f>
        <v>29.331809796213744</v>
      </c>
      <c r="BP119" s="86">
        <f t="shared" si="47"/>
        <v>7.3816410809070592E-3</v>
      </c>
      <c r="BQ119" s="86">
        <f t="shared" si="48"/>
        <v>9.1532349403247526</v>
      </c>
      <c r="BR119" s="72">
        <f>SUM($BQ$7:BQ119)</f>
        <v>837.24354621113912</v>
      </c>
      <c r="BT119" s="27">
        <f>'Accumulated Feed'!K116</f>
        <v>43118</v>
      </c>
      <c r="BU119" s="17">
        <f>'Accumulated Feed'!L116</f>
        <v>8.0651725014534303</v>
      </c>
      <c r="BV119" s="17">
        <f>SUM($BU$7:BU119)</f>
        <v>900.62315323074642</v>
      </c>
      <c r="BW119" s="81">
        <v>20</v>
      </c>
      <c r="BX119" s="85">
        <f t="shared" si="64"/>
        <v>7.7072866205688237</v>
      </c>
      <c r="BY119" s="72">
        <f>SUM($BX$7:BX119)</f>
        <v>860.65868743897704</v>
      </c>
      <c r="BZ119" s="111">
        <v>2.173797645735168</v>
      </c>
      <c r="CA119" s="85">
        <f t="shared" si="55"/>
        <v>0.83770407553993331</v>
      </c>
      <c r="CB119" s="72">
        <f>SUM($CA$7:CA119)</f>
        <v>706.40193940625795</v>
      </c>
      <c r="CC119" s="64">
        <f>(CE119)/((1000)*(1/(PI()*1.5^2))*(1/'Salt Topping history'!$D$17)*(1/2.20462)*(BU119))</f>
        <v>19.775427520180823</v>
      </c>
      <c r="CD119" s="86">
        <f t="shared" si="49"/>
        <v>4.9385007124393065E-3</v>
      </c>
      <c r="CE119" s="86">
        <f t="shared" si="50"/>
        <v>10.178249968337411</v>
      </c>
      <c r="CF119" s="72">
        <f>SUM($CE$7:CE119)</f>
        <v>1136.586673031833</v>
      </c>
    </row>
    <row r="120" spans="2:84">
      <c r="B120" s="27">
        <v>42087</v>
      </c>
      <c r="C120" s="17">
        <f>'Accumulated Feed'!B117</f>
        <v>5.9087481007075429</v>
      </c>
      <c r="D120" s="17">
        <f>SUM($C$7:C120)</f>
        <v>638.82860229077596</v>
      </c>
      <c r="E120" s="9">
        <v>20</v>
      </c>
      <c r="F120" s="3">
        <f t="shared" si="36"/>
        <v>5.6465519085534526</v>
      </c>
      <c r="G120" s="72">
        <f>SUM($F$7:F120)</f>
        <v>610.48107010545493</v>
      </c>
      <c r="H120" s="65">
        <f t="shared" si="58"/>
        <v>20</v>
      </c>
      <c r="I120" s="3">
        <f t="shared" si="38"/>
        <v>5.6465519085534526</v>
      </c>
      <c r="J120" s="72">
        <f>SUM($I$7:I120)</f>
        <v>553.185944342997</v>
      </c>
      <c r="K120" s="64">
        <f>(M120)/((1000)*(1/(PI()*1.5^2))*(1/'Salt Topping history'!$C$8)*(1/2.20462)*(C120))</f>
        <v>29.865393699182761</v>
      </c>
      <c r="L120" s="3">
        <f t="shared" si="59"/>
        <v>3.0330304998528895E-3</v>
      </c>
      <c r="M120" s="85">
        <f t="shared" si="40"/>
        <v>8.4318247895910332</v>
      </c>
      <c r="N120" s="72">
        <f>SUM($M$7:M120)</f>
        <v>911.61287522989039</v>
      </c>
      <c r="P120" s="27">
        <f>'Accumulated Feed'!C117</f>
        <v>42392</v>
      </c>
      <c r="Q120" s="17">
        <f>'Accumulated Feed'!D117</f>
        <v>8.9625818567940758</v>
      </c>
      <c r="R120" s="17">
        <f>SUM($Q$7:Q120)</f>
        <v>800.76503194509917</v>
      </c>
      <c r="S120" s="9">
        <v>20</v>
      </c>
      <c r="T120" s="3">
        <f t="shared" si="60"/>
        <v>8.5648741199488807</v>
      </c>
      <c r="U120" s="72">
        <f>SUM($T$7:T120)</f>
        <v>765.23169415379789</v>
      </c>
      <c r="V120" s="65">
        <f t="shared" si="65"/>
        <v>20</v>
      </c>
      <c r="W120" s="3">
        <f t="shared" si="51"/>
        <v>8.5648741199488807</v>
      </c>
      <c r="X120" s="72">
        <f>SUM($W$7:W120)</f>
        <v>653.70641083187195</v>
      </c>
      <c r="Y120" s="64">
        <f>(AA120)/((1000)*(1/(PI()*1.5^2))*(1/'Salt Topping history'!$D$8)*(1/2.20462)*(Q120))</f>
        <v>16.179723860943255</v>
      </c>
      <c r="Z120" s="85">
        <f t="shared" si="41"/>
        <v>6.8907020066925097E-3</v>
      </c>
      <c r="AA120" s="85">
        <f t="shared" si="42"/>
        <v>8.1999353879640857</v>
      </c>
      <c r="AB120" s="72">
        <f>SUM($AA$7:AA120)</f>
        <v>732.62611464053714</v>
      </c>
      <c r="AD120" s="27">
        <f>'Accumulated Feed'!E117</f>
        <v>42575</v>
      </c>
      <c r="AE120" s="17">
        <f>'Accumulated Feed'!F117</f>
        <v>6.5913272408474679</v>
      </c>
      <c r="AF120" s="17">
        <f>SUM($AE$7:AE120)</f>
        <v>699.91580827736379</v>
      </c>
      <c r="AG120" s="81">
        <v>20</v>
      </c>
      <c r="AH120" s="85">
        <f t="shared" si="61"/>
        <v>6.2988421197463014</v>
      </c>
      <c r="AI120" s="72">
        <f>SUM($AH$7:AH120)</f>
        <v>668.85757789912122</v>
      </c>
      <c r="AJ120" s="111">
        <v>20</v>
      </c>
      <c r="AK120" s="85">
        <f t="shared" si="52"/>
        <v>6.2988421197463014</v>
      </c>
      <c r="AL120" s="72">
        <f>SUM($AK$7:AK120)</f>
        <v>588.97351840969861</v>
      </c>
      <c r="AM120" s="64">
        <f>(AO120)/((1000)*(1/(PI()*1.5^2))*(1/'Salt Topping history'!$E$8)*(1/2.20462)*(AE120))</f>
        <v>34.69753478918976</v>
      </c>
      <c r="AN120" s="86">
        <f t="shared" si="43"/>
        <v>6.117920580631717E-3</v>
      </c>
      <c r="AO120" s="86">
        <f t="shared" si="44"/>
        <v>11.899355529328689</v>
      </c>
      <c r="AP120" s="72">
        <f>SUM($AO$7:AO120)</f>
        <v>1263.5614556771689</v>
      </c>
      <c r="AR120" s="27">
        <f>'Accumulated Feed'!G117</f>
        <v>42735</v>
      </c>
      <c r="AS120" s="17">
        <f>'Accumulated Feed'!H117</f>
        <v>6.5442631782306577</v>
      </c>
      <c r="AT120" s="17">
        <f>SUM($AS$7:AS120)</f>
        <v>867.55496826088608</v>
      </c>
      <c r="AU120" s="81">
        <v>20</v>
      </c>
      <c r="AV120" s="85">
        <f t="shared" si="62"/>
        <v>6.2538664890265885</v>
      </c>
      <c r="AW120" s="72">
        <f>SUM($AV$7:AV120)</f>
        <v>829.05787796605227</v>
      </c>
      <c r="AX120" s="111">
        <v>20</v>
      </c>
      <c r="AY120" s="85">
        <f t="shared" si="53"/>
        <v>6.2538664890265885</v>
      </c>
      <c r="AZ120" s="72">
        <f>SUM($AY$7:AY120)</f>
        <v>708.70278574474628</v>
      </c>
      <c r="BA120" s="64">
        <f>(BC120)/((1000)*(1/(PI()*1.5^2))*(1/'Salt Topping history'!$F$8)*(1/2.20462)*(AS120))</f>
        <v>34.510538536876595</v>
      </c>
      <c r="BB120" s="86">
        <f t="shared" si="45"/>
        <v>3.8546546828245984E-3</v>
      </c>
      <c r="BC120" s="86">
        <f t="shared" si="46"/>
        <v>9.4323400088717921</v>
      </c>
      <c r="BD120" s="72">
        <f>SUM($BC$7:BC120)</f>
        <v>1250.4193694782118</v>
      </c>
      <c r="BF120" s="27">
        <f>'Accumulated Feed'!I117</f>
        <v>42968</v>
      </c>
      <c r="BG120" s="17">
        <f>'Accumulated Feed'!J117</f>
        <v>6.3547476546228898</v>
      </c>
      <c r="BH120" s="17">
        <f>SUM($BG$7:BG120)</f>
        <v>605.85829481597</v>
      </c>
      <c r="BI120" s="81">
        <v>20</v>
      </c>
      <c r="BJ120" s="85">
        <f t="shared" si="63"/>
        <v>6.0727605722927542</v>
      </c>
      <c r="BK120" s="72">
        <f>SUM($BJ$7:BJ120)</f>
        <v>578.9737948883635</v>
      </c>
      <c r="BL120" s="111">
        <v>20</v>
      </c>
      <c r="BM120" s="85">
        <f t="shared" si="54"/>
        <v>6.0727605722927542</v>
      </c>
      <c r="BN120" s="72">
        <f>SUM($BM$7:BM120)</f>
        <v>506.47991875106476</v>
      </c>
      <c r="BO120" s="64">
        <f>(BQ120)/((1000)*(1/(PI()*1.5^2))*(1/'Salt Topping history'!$C$17)*(1/2.20462)*(BG120))</f>
        <v>29.331809796213751</v>
      </c>
      <c r="BP120" s="86">
        <f t="shared" si="47"/>
        <v>7.1570932515017281E-3</v>
      </c>
      <c r="BQ120" s="86">
        <f t="shared" si="48"/>
        <v>8.8747956318621437</v>
      </c>
      <c r="BR120" s="72">
        <f>SUM($BQ$7:BQ120)</f>
        <v>846.1183418430013</v>
      </c>
      <c r="BT120" s="27">
        <f>'Accumulated Feed'!K117</f>
        <v>43119</v>
      </c>
      <c r="BU120" s="17">
        <f>'Accumulated Feed'!L117</f>
        <v>7.4039258821968108</v>
      </c>
      <c r="BV120" s="17">
        <f>SUM($BU$7:BU120)</f>
        <v>908.02707911294328</v>
      </c>
      <c r="BW120" s="81">
        <v>20</v>
      </c>
      <c r="BX120" s="85">
        <f t="shared" si="64"/>
        <v>7.0753823159089437</v>
      </c>
      <c r="BY120" s="72">
        <f>SUM($BX$7:BX120)</f>
        <v>867.73406975488604</v>
      </c>
      <c r="BZ120" s="111">
        <v>20</v>
      </c>
      <c r="CA120" s="85">
        <f t="shared" si="55"/>
        <v>7.0753823159089437</v>
      </c>
      <c r="CB120" s="72">
        <f>SUM($CA$7:CA120)</f>
        <v>713.47732172216695</v>
      </c>
      <c r="CC120" s="64">
        <f>(CE120)/((1000)*(1/(PI()*1.5^2))*(1/'Salt Topping history'!$D$17)*(1/2.20462)*(BU120))</f>
        <v>19.775427520180816</v>
      </c>
      <c r="CD120" s="86">
        <f t="shared" si="49"/>
        <v>4.5336033714700446E-3</v>
      </c>
      <c r="CE120" s="86">
        <f t="shared" si="50"/>
        <v>9.343756548599762</v>
      </c>
      <c r="CF120" s="72">
        <f>SUM($CE$7:CE120)</f>
        <v>1145.9304295804327</v>
      </c>
    </row>
    <row r="121" spans="2:84">
      <c r="B121" s="27">
        <v>42088</v>
      </c>
      <c r="C121" s="17">
        <f>'Accumulated Feed'!B118</f>
        <v>5.8349522239308067</v>
      </c>
      <c r="D121" s="17">
        <f>SUM($C$7:C121)</f>
        <v>644.66355451470679</v>
      </c>
      <c r="E121" s="9">
        <v>20</v>
      </c>
      <c r="F121" s="3">
        <f t="shared" si="36"/>
        <v>5.5760306675468918</v>
      </c>
      <c r="G121" s="72">
        <f>SUM($F$7:F121)</f>
        <v>616.05710077300182</v>
      </c>
      <c r="H121" s="67">
        <v>1.88876556</v>
      </c>
      <c r="I121" s="3">
        <f t="shared" si="38"/>
        <v>0.52659073431831904</v>
      </c>
      <c r="J121" s="72">
        <f>SUM($I$7:I121)</f>
        <v>553.71253507731535</v>
      </c>
      <c r="K121" s="64">
        <f>(M121)/((1000)*(1/(PI()*1.5^2))*(1/'Salt Topping history'!$C$8)*(1/2.20462)*(C121))</f>
        <v>29.865393699182757</v>
      </c>
      <c r="L121" s="3">
        <f t="shared" si="59"/>
        <v>2.9951502008094383E-3</v>
      </c>
      <c r="M121" s="85">
        <f t="shared" si="40"/>
        <v>8.326517558250238</v>
      </c>
      <c r="N121" s="72">
        <f>SUM($M$7:M121)</f>
        <v>919.93939278814059</v>
      </c>
      <c r="P121" s="27">
        <f>'Accumulated Feed'!C118</f>
        <v>42393</v>
      </c>
      <c r="Q121" s="17">
        <f>'Accumulated Feed'!D118</f>
        <v>9.0564258940796538</v>
      </c>
      <c r="R121" s="17">
        <f>SUM($Q$7:Q121)</f>
        <v>809.82145783917883</v>
      </c>
      <c r="S121" s="9">
        <v>20</v>
      </c>
      <c r="T121" s="3">
        <f t="shared" si="60"/>
        <v>8.6545538996263716</v>
      </c>
      <c r="U121" s="72">
        <f>SUM($T$7:T121)</f>
        <v>773.88624805342431</v>
      </c>
      <c r="V121" s="65">
        <f t="shared" si="65"/>
        <v>20</v>
      </c>
      <c r="W121" s="3">
        <f t="shared" si="51"/>
        <v>8.6545538996263716</v>
      </c>
      <c r="X121" s="72">
        <f>SUM($W$7:W121)</f>
        <v>662.36096473149837</v>
      </c>
      <c r="Y121" s="64">
        <f>(AA121)/((1000)*(1/(PI()*1.5^2))*(1/'Salt Topping history'!$D$8)*(1/2.20462)*(Q121))</f>
        <v>16.179723860943255</v>
      </c>
      <c r="Z121" s="85">
        <f t="shared" si="41"/>
        <v>6.9628521199491785E-3</v>
      </c>
      <c r="AA121" s="85">
        <f t="shared" si="42"/>
        <v>8.2857940227395233</v>
      </c>
      <c r="AB121" s="72">
        <f>SUM($AA$7:AA121)</f>
        <v>740.91190866327668</v>
      </c>
      <c r="AD121" s="27">
        <f>'Accumulated Feed'!E118</f>
        <v>42576</v>
      </c>
      <c r="AE121" s="17">
        <f>'Accumulated Feed'!F118</f>
        <v>6.8693851716717536</v>
      </c>
      <c r="AF121" s="17">
        <f>SUM($AE$7:AE121)</f>
        <v>706.78519344903555</v>
      </c>
      <c r="AG121" s="81">
        <v>20</v>
      </c>
      <c r="AH121" s="85">
        <f t="shared" si="61"/>
        <v>6.5645614418809322</v>
      </c>
      <c r="AI121" s="72">
        <f>SUM($AH$7:AH121)</f>
        <v>675.42213934100221</v>
      </c>
      <c r="AJ121" s="111">
        <v>20</v>
      </c>
      <c r="AK121" s="85">
        <f t="shared" si="52"/>
        <v>6.5645614418809322</v>
      </c>
      <c r="AL121" s="72">
        <f>SUM($AK$7:AK121)</f>
        <v>595.5380798515796</v>
      </c>
      <c r="AM121" s="64">
        <f>(AO121)/((1000)*(1/(PI()*1.5^2))*(1/'Salt Topping history'!$E$8)*(1/2.20462)*(AE121))</f>
        <v>34.69753478918976</v>
      </c>
      <c r="AN121" s="86">
        <f t="shared" si="43"/>
        <v>6.3760076510256071E-3</v>
      </c>
      <c r="AO121" s="86">
        <f t="shared" si="44"/>
        <v>12.401334881244805</v>
      </c>
      <c r="AP121" s="72">
        <f>SUM($AO$7:AO121)</f>
        <v>1275.9627905584136</v>
      </c>
      <c r="AR121" s="27">
        <f>'Accumulated Feed'!G118</f>
        <v>42736</v>
      </c>
      <c r="AS121" s="17">
        <f>'Accumulated Feed'!H118</f>
        <v>5.8965722324711534</v>
      </c>
      <c r="AT121" s="17">
        <f>SUM($AS$7:AS121)</f>
        <v>873.45154049335724</v>
      </c>
      <c r="AU121" s="81">
        <v>20</v>
      </c>
      <c r="AV121" s="85">
        <f t="shared" si="62"/>
        <v>5.634916335187202</v>
      </c>
      <c r="AW121" s="72">
        <f>SUM($AV$7:AV121)</f>
        <v>834.69279430123947</v>
      </c>
      <c r="AX121" s="111">
        <v>20</v>
      </c>
      <c r="AY121" s="85">
        <f t="shared" si="53"/>
        <v>5.634916335187202</v>
      </c>
      <c r="AZ121" s="72">
        <f>SUM($AY$7:AY121)</f>
        <v>714.33770207993348</v>
      </c>
      <c r="BA121" s="64">
        <f>(BC121)/((1000)*(1/(PI()*1.5^2))*(1/'Salt Topping history'!$F$8)*(1/2.20462)*(AS121))</f>
        <v>34.510538536876602</v>
      </c>
      <c r="BB121" s="86">
        <f t="shared" si="45"/>
        <v>3.4731564348018215E-3</v>
      </c>
      <c r="BC121" s="86">
        <f t="shared" si="46"/>
        <v>8.4988137959600571</v>
      </c>
      <c r="BD121" s="72">
        <f>SUM($BC$7:BC121)</f>
        <v>1258.918183274172</v>
      </c>
      <c r="BF121" s="27">
        <f>'Accumulated Feed'!I118</f>
        <v>42969</v>
      </c>
      <c r="BG121" s="17">
        <f>'Accumulated Feed'!J118</f>
        <v>6.2364831719860527</v>
      </c>
      <c r="BH121" s="17">
        <f>SUM($BG$7:BG121)</f>
        <v>612.09477798795604</v>
      </c>
      <c r="BI121" s="81">
        <v>20</v>
      </c>
      <c r="BJ121" s="85">
        <f t="shared" si="63"/>
        <v>5.9597439859083803</v>
      </c>
      <c r="BK121" s="72">
        <f>SUM($BJ$7:BJ121)</f>
        <v>584.9335388742719</v>
      </c>
      <c r="BL121" s="111">
        <v>3.8130171756015012</v>
      </c>
      <c r="BM121" s="85">
        <f t="shared" si="54"/>
        <v>1.1362303090228201</v>
      </c>
      <c r="BN121" s="72">
        <f>SUM($BM$7:BM121)</f>
        <v>507.61614906008759</v>
      </c>
      <c r="BO121" s="64">
        <f>(BQ121)/((1000)*(1/(PI()*1.5^2))*(1/'Salt Topping history'!$C$17)*(1/2.20462)*(BG121))</f>
        <v>29.331809796213751</v>
      </c>
      <c r="BP121" s="86">
        <f t="shared" si="47"/>
        <v>7.0238967853986723E-3</v>
      </c>
      <c r="BQ121" s="86">
        <f t="shared" si="48"/>
        <v>8.7096320138943533</v>
      </c>
      <c r="BR121" s="72">
        <f>SUM($BQ$7:BQ121)</f>
        <v>854.82797385689571</v>
      </c>
      <c r="BT121" s="27">
        <f>'Accumulated Feed'!K118</f>
        <v>43120</v>
      </c>
      <c r="BU121" s="17">
        <f>'Accumulated Feed'!L118</f>
        <v>6.8082352100812731</v>
      </c>
      <c r="BV121" s="17">
        <f>SUM($BU$7:BU121)</f>
        <v>914.83531432302459</v>
      </c>
      <c r="BW121" s="81">
        <v>20</v>
      </c>
      <c r="BX121" s="85">
        <f t="shared" si="64"/>
        <v>6.5061249632154503</v>
      </c>
      <c r="BY121" s="72">
        <f>SUM($BX$7:BX121)</f>
        <v>874.24019471810152</v>
      </c>
      <c r="BZ121" s="111">
        <v>20</v>
      </c>
      <c r="CA121" s="85">
        <f t="shared" si="55"/>
        <v>6.5061249632154503</v>
      </c>
      <c r="CB121" s="72">
        <f>SUM($CA$7:CA121)</f>
        <v>719.98344668538243</v>
      </c>
      <c r="CC121" s="64">
        <f>(CE121)/((1000)*(1/(PI()*1.5^2))*(1/'Salt Topping history'!$D$17)*(1/2.20462)*(BU121))</f>
        <v>19.77542752018082</v>
      </c>
      <c r="CD121" s="86">
        <f t="shared" si="49"/>
        <v>4.1688475267431177E-3</v>
      </c>
      <c r="CE121" s="86">
        <f t="shared" si="50"/>
        <v>8.5919947526175662</v>
      </c>
      <c r="CF121" s="72">
        <f>SUM($CE$7:CE121)</f>
        <v>1154.5224243330504</v>
      </c>
    </row>
    <row r="122" spans="2:84">
      <c r="B122" s="27">
        <v>42089</v>
      </c>
      <c r="C122" s="17">
        <f>'Accumulated Feed'!B119</f>
        <v>5.2393559123167881</v>
      </c>
      <c r="D122" s="17">
        <f>SUM($C$7:C122)</f>
        <v>649.90291042702358</v>
      </c>
      <c r="E122" s="9">
        <v>20</v>
      </c>
      <c r="F122" s="3">
        <f t="shared" si="36"/>
        <v>5.0068634881796035</v>
      </c>
      <c r="G122" s="72">
        <f>SUM($F$7:F122)</f>
        <v>621.06396426118147</v>
      </c>
      <c r="H122" s="65">
        <f t="shared" si="58"/>
        <v>20</v>
      </c>
      <c r="I122" s="3">
        <f t="shared" si="38"/>
        <v>5.0068634881796035</v>
      </c>
      <c r="J122" s="72">
        <f>SUM($I$7:I122)</f>
        <v>558.719398565495</v>
      </c>
      <c r="K122" s="64">
        <f>(M122)/((1000)*(1/(PI()*1.5^2))*(1/'Salt Topping history'!$C$8)*(1/2.20462)*(C122))</f>
        <v>29.865393699182757</v>
      </c>
      <c r="L122" s="3">
        <f t="shared" si="59"/>
        <v>2.6894235480673981E-3</v>
      </c>
      <c r="M122" s="85">
        <f t="shared" si="40"/>
        <v>7.4765974636273667</v>
      </c>
      <c r="N122" s="72">
        <f>SUM($M$7:M122)</f>
        <v>927.41599025176799</v>
      </c>
      <c r="P122" s="27">
        <f>'Accumulated Feed'!C119</f>
        <v>42394</v>
      </c>
      <c r="Q122" s="17">
        <f>'Accumulated Feed'!D119</f>
        <v>9.2724632847016135</v>
      </c>
      <c r="R122" s="17">
        <f>SUM($Q$7:Q122)</f>
        <v>819.09392112388048</v>
      </c>
      <c r="S122" s="9">
        <v>20</v>
      </c>
      <c r="T122" s="3">
        <f t="shared" si="60"/>
        <v>8.8610047957458491</v>
      </c>
      <c r="U122" s="72">
        <f>SUM($T$7:T122)</f>
        <v>782.7472528491702</v>
      </c>
      <c r="V122" s="65">
        <f t="shared" si="65"/>
        <v>20</v>
      </c>
      <c r="W122" s="3">
        <f t="shared" si="51"/>
        <v>8.8610047957458491</v>
      </c>
      <c r="X122" s="72">
        <f>SUM($W$7:W122)</f>
        <v>671.22196952724426</v>
      </c>
      <c r="Y122" s="64">
        <f>(AA122)/((1000)*(1/(PI()*1.5^2))*(1/'Salt Topping history'!$D$8)*(1/2.20462)*(Q122))</f>
        <v>16.179723860943252</v>
      </c>
      <c r="Z122" s="85">
        <f t="shared" si="41"/>
        <v>7.1289481517473018E-3</v>
      </c>
      <c r="AA122" s="85">
        <f t="shared" si="42"/>
        <v>8.4834483005792887</v>
      </c>
      <c r="AB122" s="72">
        <f>SUM($AA$7:AA122)</f>
        <v>749.39535696385599</v>
      </c>
      <c r="AD122" s="27">
        <f>'Accumulated Feed'!E119</f>
        <v>42577</v>
      </c>
      <c r="AE122" s="17">
        <f>'Accumulated Feed'!F119</f>
        <v>7.7361420165164194</v>
      </c>
      <c r="AF122" s="17">
        <f>SUM($AE$7:AE122)</f>
        <v>714.52133546555194</v>
      </c>
      <c r="AG122" s="81">
        <v>20</v>
      </c>
      <c r="AH122" s="85">
        <f t="shared" si="61"/>
        <v>7.3928566125488713</v>
      </c>
      <c r="AI122" s="72">
        <f>SUM($AH$7:AH122)</f>
        <v>682.81499595355103</v>
      </c>
      <c r="AJ122" s="111">
        <v>3.1364957106683349</v>
      </c>
      <c r="AK122" s="85">
        <f t="shared" si="52"/>
        <v>1.1593831527422787</v>
      </c>
      <c r="AL122" s="72">
        <f>SUM($AK$7:AK122)</f>
        <v>596.69746300432189</v>
      </c>
      <c r="AM122" s="64">
        <f>(AO122)/((1000)*(1/(PI()*1.5^2))*(1/'Salt Topping history'!$E$8)*(1/2.20462)*(AE122))</f>
        <v>34.697534789189753</v>
      </c>
      <c r="AN122" s="86">
        <f t="shared" si="43"/>
        <v>7.180511713062861E-3</v>
      </c>
      <c r="AO122" s="86">
        <f t="shared" si="44"/>
        <v>13.966095281907265</v>
      </c>
      <c r="AP122" s="72">
        <f>SUM($AO$7:AO122)</f>
        <v>1289.9288858403208</v>
      </c>
      <c r="AR122" s="27">
        <f>'Accumulated Feed'!G119</f>
        <v>42737</v>
      </c>
      <c r="AS122" s="17">
        <f>'Accumulated Feed'!H119</f>
        <v>5.3174838650139522</v>
      </c>
      <c r="AT122" s="17">
        <f>SUM($AS$7:AS122)</f>
        <v>878.76902435837121</v>
      </c>
      <c r="AU122" s="81">
        <v>20</v>
      </c>
      <c r="AV122" s="85">
        <f t="shared" si="62"/>
        <v>5.0815245725403884</v>
      </c>
      <c r="AW122" s="72">
        <f>SUM($AV$7:AV122)</f>
        <v>839.77431887377986</v>
      </c>
      <c r="AX122" s="111">
        <v>20</v>
      </c>
      <c r="AY122" s="85">
        <f t="shared" si="53"/>
        <v>5.0815245725403884</v>
      </c>
      <c r="AZ122" s="72">
        <f>SUM($AY$7:AY122)</f>
        <v>719.41922665247387</v>
      </c>
      <c r="BA122" s="64">
        <f>(BC122)/((1000)*(1/(PI()*1.5^2))*(1/'Salt Topping history'!$F$8)*(1/2.20462)*(AS122))</f>
        <v>34.510538536876595</v>
      </c>
      <c r="BB122" s="86">
        <f t="shared" si="45"/>
        <v>3.1320659825086637E-3</v>
      </c>
      <c r="BC122" s="86">
        <f t="shared" si="46"/>
        <v>7.6641654591987001</v>
      </c>
      <c r="BD122" s="72">
        <f>SUM($BC$7:BC122)</f>
        <v>1266.5823487333707</v>
      </c>
      <c r="BF122" s="27">
        <f>'Accumulated Feed'!I119</f>
        <v>42970</v>
      </c>
      <c r="BG122" s="17">
        <f>'Accumulated Feed'!J119</f>
        <v>6.0830994835222736</v>
      </c>
      <c r="BH122" s="17">
        <f>SUM($BG$7:BG122)</f>
        <v>618.17787747147827</v>
      </c>
      <c r="BI122" s="81">
        <v>20</v>
      </c>
      <c r="BJ122" s="85">
        <f t="shared" si="63"/>
        <v>5.8131665816808393</v>
      </c>
      <c r="BK122" s="72">
        <f>SUM($BJ$7:BJ122)</f>
        <v>590.74670545595279</v>
      </c>
      <c r="BL122" s="111">
        <v>20</v>
      </c>
      <c r="BM122" s="85">
        <f t="shared" si="54"/>
        <v>5.8131665816808393</v>
      </c>
      <c r="BN122" s="72">
        <f>SUM($BM$7:BM122)</f>
        <v>513.42931564176843</v>
      </c>
      <c r="BO122" s="64">
        <f>(BQ122)/((1000)*(1/(PI()*1.5^2))*(1/'Salt Topping history'!$C$17)*(1/2.20462)*(BG122))</f>
        <v>29.331809796213751</v>
      </c>
      <c r="BP122" s="86">
        <f t="shared" si="47"/>
        <v>6.8511469893000098E-3</v>
      </c>
      <c r="BQ122" s="86">
        <f t="shared" si="48"/>
        <v>8.4954222667320121</v>
      </c>
      <c r="BR122" s="72">
        <f>SUM($BQ$7:BQ122)</f>
        <v>863.32339612362773</v>
      </c>
      <c r="BT122" s="27">
        <f>'Accumulated Feed'!K119</f>
        <v>43121</v>
      </c>
      <c r="BU122" s="17">
        <f>'Accumulated Feed'!L119</f>
        <v>7.6296607290161287</v>
      </c>
      <c r="BV122" s="17">
        <f>SUM($BU$7:BU122)</f>
        <v>922.4649750520407</v>
      </c>
      <c r="BW122" s="81">
        <v>20</v>
      </c>
      <c r="BX122" s="85">
        <f t="shared" si="64"/>
        <v>7.2911003510003392</v>
      </c>
      <c r="BY122" s="72">
        <f>SUM($BX$7:BX122)</f>
        <v>881.53129506910182</v>
      </c>
      <c r="BZ122" s="111">
        <v>20</v>
      </c>
      <c r="CA122" s="85">
        <f t="shared" si="55"/>
        <v>7.2911003510003392</v>
      </c>
      <c r="CB122" s="72">
        <f>SUM($CA$7:CA122)</f>
        <v>727.27454703638273</v>
      </c>
      <c r="CC122" s="64">
        <f>(CE122)/((1000)*(1/(PI()*1.5^2))*(1/'Salt Topping history'!$D$17)*(1/2.20462)*(BU122))</f>
        <v>19.77542752018082</v>
      </c>
      <c r="CD122" s="86">
        <f t="shared" si="49"/>
        <v>4.6718262925096983E-3</v>
      </c>
      <c r="CE122" s="86">
        <f t="shared" si="50"/>
        <v>9.6286339888624877</v>
      </c>
      <c r="CF122" s="72">
        <f>SUM($CE$7:CE122)</f>
        <v>1164.1510583219128</v>
      </c>
    </row>
    <row r="123" spans="2:84">
      <c r="B123" s="27">
        <v>42090</v>
      </c>
      <c r="C123" s="17">
        <f>'Accumulated Feed'!B120</f>
        <v>5.2176087389150743</v>
      </c>
      <c r="D123" s="17">
        <f>SUM($C$7:C123)</f>
        <v>655.12051916593862</v>
      </c>
      <c r="E123" s="9">
        <v>20</v>
      </c>
      <c r="F123" s="3">
        <f t="shared" si="36"/>
        <v>4.9860813290176003</v>
      </c>
      <c r="G123" s="72">
        <f>SUM($F$7:F123)</f>
        <v>626.05004559019903</v>
      </c>
      <c r="H123" s="65">
        <f t="shared" si="58"/>
        <v>20</v>
      </c>
      <c r="I123" s="3">
        <f t="shared" si="38"/>
        <v>4.9860813290176003</v>
      </c>
      <c r="J123" s="72">
        <f>SUM($I$7:I123)</f>
        <v>563.70547989451256</v>
      </c>
      <c r="K123" s="64">
        <f>(M123)/((1000)*(1/(PI()*1.5^2))*(1/'Salt Topping history'!$C$8)*(1/2.20462)*(C123))</f>
        <v>29.865393699182761</v>
      </c>
      <c r="L123" s="3">
        <f t="shared" si="59"/>
        <v>2.6782604659578244E-3</v>
      </c>
      <c r="M123" s="85">
        <f t="shared" si="40"/>
        <v>7.4455640953627515</v>
      </c>
      <c r="N123" s="72">
        <f>SUM($M$7:M123)</f>
        <v>934.86155434713078</v>
      </c>
      <c r="P123" s="27">
        <f>'Accumulated Feed'!C120</f>
        <v>42395</v>
      </c>
      <c r="Q123" s="17">
        <f>'Accumulated Feed'!D120</f>
        <v>9.342371500591419</v>
      </c>
      <c r="R123" s="17">
        <f>SUM($Q$7:Q123)</f>
        <v>828.43629262447189</v>
      </c>
      <c r="S123" s="9">
        <v>20</v>
      </c>
      <c r="T123" s="3">
        <f t="shared" si="60"/>
        <v>8.9278108878533935</v>
      </c>
      <c r="U123" s="72">
        <f>SUM($T$7:T123)</f>
        <v>791.67506373702361</v>
      </c>
      <c r="V123" s="67">
        <v>2.8732130640000002</v>
      </c>
      <c r="W123" s="3">
        <f t="shared" si="51"/>
        <v>1.2825751437950903</v>
      </c>
      <c r="X123" s="72">
        <f>SUM($W$7:W123)</f>
        <v>672.5045446710393</v>
      </c>
      <c r="Y123" s="64">
        <f>(AA123)/((1000)*(1/(PI()*1.5^2))*(1/'Salt Topping history'!$D$8)*(1/2.20462)*(Q123))</f>
        <v>16.179723860943255</v>
      </c>
      <c r="Z123" s="85">
        <f t="shared" si="41"/>
        <v>7.1826956869121845E-3</v>
      </c>
      <c r="AA123" s="85">
        <f t="shared" si="42"/>
        <v>8.5474078674255001</v>
      </c>
      <c r="AB123" s="72">
        <f>SUM($AA$7:AA123)</f>
        <v>757.94276483128147</v>
      </c>
      <c r="AD123" s="27">
        <f>'Accumulated Feed'!E120</f>
        <v>42578</v>
      </c>
      <c r="AE123" s="17">
        <f>'Accumulated Feed'!F120</f>
        <v>7.8704422209279281</v>
      </c>
      <c r="AF123" s="17">
        <f>SUM($AE$7:AE123)</f>
        <v>722.39177768647983</v>
      </c>
      <c r="AG123" s="81">
        <v>20</v>
      </c>
      <c r="AH123" s="85">
        <f t="shared" si="61"/>
        <v>7.5211973477797605</v>
      </c>
      <c r="AI123" s="72">
        <f>SUM($AH$7:AH123)</f>
        <v>690.33619330133081</v>
      </c>
      <c r="AJ123" s="111">
        <v>20</v>
      </c>
      <c r="AK123" s="85">
        <f t="shared" si="52"/>
        <v>7.5211973477797605</v>
      </c>
      <c r="AL123" s="72">
        <f>SUM($AK$7:AK123)</f>
        <v>604.21866035210167</v>
      </c>
      <c r="AM123" s="64">
        <f>(AO123)/((1000)*(1/(PI()*1.5^2))*(1/'Salt Topping history'!$E$8)*(1/2.20462)*(AE123))</f>
        <v>34.69753478918976</v>
      </c>
      <c r="AN123" s="86">
        <f t="shared" si="43"/>
        <v>7.3051661194562202E-3</v>
      </c>
      <c r="AO123" s="86">
        <f t="shared" si="44"/>
        <v>14.208548102342348</v>
      </c>
      <c r="AP123" s="72">
        <f>SUM($AO$7:AO123)</f>
        <v>1304.1374339426632</v>
      </c>
      <c r="AR123" s="27">
        <f>'Accumulated Feed'!G120</f>
        <v>42738</v>
      </c>
      <c r="AS123" s="17">
        <f>'Accumulated Feed'!H120</f>
        <v>5.3872432248464674</v>
      </c>
      <c r="AT123" s="17">
        <f>SUM($AS$7:AS123)</f>
        <v>884.15626758321764</v>
      </c>
      <c r="AU123" s="81">
        <v>20</v>
      </c>
      <c r="AV123" s="85">
        <f t="shared" si="62"/>
        <v>5.1481884139646965</v>
      </c>
      <c r="AW123" s="72">
        <f>SUM($AV$7:AV123)</f>
        <v>844.92250728774457</v>
      </c>
      <c r="AX123" s="111">
        <v>1.0050520794653321</v>
      </c>
      <c r="AY123" s="85">
        <f t="shared" si="53"/>
        <v>0.25870987354672736</v>
      </c>
      <c r="AZ123" s="72">
        <f>SUM($AY$7:AY123)</f>
        <v>719.67793652602063</v>
      </c>
      <c r="BA123" s="64">
        <f>(BC123)/((1000)*(1/(PI()*1.5^2))*(1/'Salt Topping history'!$F$8)*(1/2.20462)*(AS123))</f>
        <v>34.510538536876602</v>
      </c>
      <c r="BB123" s="86">
        <f t="shared" si="45"/>
        <v>3.1731551373494617E-3</v>
      </c>
      <c r="BC123" s="86">
        <f t="shared" si="46"/>
        <v>7.7647106210941326</v>
      </c>
      <c r="BD123" s="72">
        <f>SUM($BC$7:BC123)</f>
        <v>1274.3470593544648</v>
      </c>
      <c r="BF123" s="27">
        <f>'Accumulated Feed'!I120</f>
        <v>42971</v>
      </c>
      <c r="BG123" s="17">
        <f>'Accumulated Feed'!J120</f>
        <v>5.9221304683127531</v>
      </c>
      <c r="BH123" s="17">
        <f>SUM($BG$7:BG123)</f>
        <v>624.100007939791</v>
      </c>
      <c r="BI123" s="81">
        <v>20</v>
      </c>
      <c r="BJ123" s="85">
        <f t="shared" si="63"/>
        <v>5.6593404437988646</v>
      </c>
      <c r="BK123" s="72">
        <f>SUM($BJ$7:BJ123)</f>
        <v>596.40604589975169</v>
      </c>
      <c r="BL123" s="111">
        <v>2.3094450746658324</v>
      </c>
      <c r="BM123" s="85">
        <f t="shared" si="54"/>
        <v>0.65349679568942176</v>
      </c>
      <c r="BN123" s="72">
        <f>SUM($BM$7:BM123)</f>
        <v>514.08281243745785</v>
      </c>
      <c r="BO123" s="64">
        <f>(BQ123)/((1000)*(1/(PI()*1.5^2))*(1/'Salt Topping history'!$C$17)*(1/2.20462)*(BG123))</f>
        <v>29.331809796213751</v>
      </c>
      <c r="BP123" s="86">
        <f t="shared" si="47"/>
        <v>6.6698541488803215E-3</v>
      </c>
      <c r="BQ123" s="86">
        <f t="shared" si="48"/>
        <v>8.2706191446115991</v>
      </c>
      <c r="BR123" s="72">
        <f>SUM($BQ$7:BQ123)</f>
        <v>871.59401526823933</v>
      </c>
      <c r="BT123" s="27">
        <f>'Accumulated Feed'!K120</f>
        <v>43122</v>
      </c>
      <c r="BU123" s="17">
        <f>'Accumulated Feed'!L120</f>
        <v>8.3177804804722708</v>
      </c>
      <c r="BV123" s="17">
        <f>SUM($BU$7:BU123)</f>
        <v>930.78275553251297</v>
      </c>
      <c r="BW123" s="81">
        <v>20</v>
      </c>
      <c r="BX123" s="85">
        <f t="shared" si="64"/>
        <v>7.948685313106397</v>
      </c>
      <c r="BY123" s="72">
        <f>SUM($BX$7:BX123)</f>
        <v>889.47998038220817</v>
      </c>
      <c r="BZ123" s="111">
        <v>20</v>
      </c>
      <c r="CA123" s="85">
        <f t="shared" si="55"/>
        <v>7.948685313106397</v>
      </c>
      <c r="CB123" s="72">
        <f>SUM($CA$7:CA123)</f>
        <v>735.22323234948908</v>
      </c>
      <c r="CC123" s="64">
        <f>(CE123)/((1000)*(1/(PI()*1.5^2))*(1/'Salt Topping history'!$D$17)*(1/2.20462)*(BU123))</f>
        <v>19.775427520180816</v>
      </c>
      <c r="CD123" s="86">
        <f t="shared" si="49"/>
        <v>5.0931787040293906E-3</v>
      </c>
      <c r="CE123" s="86">
        <f t="shared" si="50"/>
        <v>10.497041309004574</v>
      </c>
      <c r="CF123" s="72">
        <f>SUM($CE$7:CE123)</f>
        <v>1174.6480996309174</v>
      </c>
    </row>
    <row r="124" spans="2:84">
      <c r="B124" s="27">
        <v>42091</v>
      </c>
      <c r="C124" s="17">
        <f>'Accumulated Feed'!B121</f>
        <v>5.1580239881108607</v>
      </c>
      <c r="D124" s="17">
        <f>SUM($C$7:C124)</f>
        <v>660.27854315404943</v>
      </c>
      <c r="E124" s="9">
        <v>20</v>
      </c>
      <c r="F124" s="3">
        <f t="shared" si="36"/>
        <v>4.9291406061030596</v>
      </c>
      <c r="G124" s="72">
        <f>SUM($F$7:F124)</f>
        <v>630.97918619630207</v>
      </c>
      <c r="H124" s="65">
        <f t="shared" si="58"/>
        <v>20</v>
      </c>
      <c r="I124" s="3">
        <f t="shared" si="38"/>
        <v>4.9291406061030596</v>
      </c>
      <c r="J124" s="72">
        <f>SUM($I$7:I124)</f>
        <v>568.6346205006156</v>
      </c>
      <c r="K124" s="64">
        <f>(M124)/((1000)*(1/(PI()*1.5^2))*(1/'Salt Topping history'!$C$8)*(1/2.20462)*(C124))</f>
        <v>29.865393699182761</v>
      </c>
      <c r="L124" s="3">
        <f t="shared" si="59"/>
        <v>2.6476749064729523E-3</v>
      </c>
      <c r="M124" s="85">
        <f t="shared" si="40"/>
        <v>7.3605362399948078</v>
      </c>
      <c r="N124" s="72">
        <f>SUM($M$7:M124)</f>
        <v>942.22209058712554</v>
      </c>
      <c r="P124" s="27">
        <f>'Accumulated Feed'!C121</f>
        <v>42396</v>
      </c>
      <c r="Q124" s="17">
        <f>'Accumulated Feed'!D121</f>
        <v>9.2265753730571429</v>
      </c>
      <c r="R124" s="17">
        <f>SUM($Q$7:Q124)</f>
        <v>837.66286799752902</v>
      </c>
      <c r="S124" s="9">
        <v>20</v>
      </c>
      <c r="T124" s="3">
        <f t="shared" si="60"/>
        <v>8.8171531251957731</v>
      </c>
      <c r="U124" s="72">
        <f>SUM($T$7:T124)</f>
        <v>800.49221686221938</v>
      </c>
      <c r="V124" s="65">
        <f t="shared" si="65"/>
        <v>20</v>
      </c>
      <c r="W124" s="3">
        <f t="shared" si="51"/>
        <v>8.8171531251957731</v>
      </c>
      <c r="X124" s="72">
        <f>SUM($W$7:W124)</f>
        <v>681.32169779623507</v>
      </c>
      <c r="Y124" s="64">
        <f>(AA124)/((1000)*(1/(PI()*1.5^2))*(1/'Salt Topping history'!$D$8)*(1/2.20462)*(Q124))</f>
        <v>16.179723860943255</v>
      </c>
      <c r="Z124" s="85">
        <f t="shared" si="41"/>
        <v>7.0936681476252992E-3</v>
      </c>
      <c r="AA124" s="85">
        <f t="shared" si="42"/>
        <v>8.441465095674106</v>
      </c>
      <c r="AB124" s="72">
        <f>SUM($AA$7:AA124)</f>
        <v>766.38422992695553</v>
      </c>
      <c r="AD124" s="27">
        <f>'Accumulated Feed'!E121</f>
        <v>42579</v>
      </c>
      <c r="AE124" s="17">
        <f>'Accumulated Feed'!F121</f>
        <v>7.6250878820164827</v>
      </c>
      <c r="AF124" s="17">
        <f>SUM($AE$7:AE124)</f>
        <v>730.01686556849631</v>
      </c>
      <c r="AG124" s="81">
        <v>20</v>
      </c>
      <c r="AH124" s="85">
        <f t="shared" si="61"/>
        <v>7.2867304205999739</v>
      </c>
      <c r="AI124" s="72">
        <f>SUM($AH$7:AH124)</f>
        <v>697.62292372193076</v>
      </c>
      <c r="AJ124" s="111">
        <v>5.6353895547994988</v>
      </c>
      <c r="AK124" s="85">
        <f t="shared" si="52"/>
        <v>2.0531782250444426</v>
      </c>
      <c r="AL124" s="72">
        <f>SUM($AK$7:AK124)</f>
        <v>606.27183857714613</v>
      </c>
      <c r="AM124" s="64">
        <f>(AO124)/((1000)*(1/(PI()*1.5^2))*(1/'Salt Topping history'!$E$8)*(1/2.20462)*(AE124))</f>
        <v>34.69753478918976</v>
      </c>
      <c r="AN124" s="86">
        <f t="shared" si="43"/>
        <v>7.0774337819883831E-3</v>
      </c>
      <c r="AO124" s="86">
        <f t="shared" si="44"/>
        <v>13.765608705967406</v>
      </c>
      <c r="AP124" s="72">
        <f>SUM($AO$7:AO124)</f>
        <v>1317.9030426486306</v>
      </c>
      <c r="AR124" s="27">
        <f>'Accumulated Feed'!G121</f>
        <v>42739</v>
      </c>
      <c r="AS124" s="17">
        <f>'Accumulated Feed'!H121</f>
        <v>5.7948734256746972</v>
      </c>
      <c r="AT124" s="17">
        <f>SUM($AS$7:AS124)</f>
        <v>889.95114100889236</v>
      </c>
      <c r="AU124" s="81">
        <v>20</v>
      </c>
      <c r="AV124" s="85">
        <f t="shared" si="62"/>
        <v>5.5377303354074217</v>
      </c>
      <c r="AW124" s="72">
        <f>SUM($AV$7:AV124)</f>
        <v>850.46023762315201</v>
      </c>
      <c r="AX124" s="111">
        <v>20</v>
      </c>
      <c r="AY124" s="85">
        <f t="shared" si="53"/>
        <v>5.5377303354074217</v>
      </c>
      <c r="AZ124" s="72">
        <f>SUM($AY$7:AY124)</f>
        <v>725.21566686142808</v>
      </c>
      <c r="BA124" s="64">
        <f>(BC124)/((1000)*(1/(PI()*1.5^2))*(1/'Salt Topping history'!$F$8)*(1/2.20462)*(AS124))</f>
        <v>34.510538536876595</v>
      </c>
      <c r="BB124" s="86">
        <f t="shared" si="45"/>
        <v>3.4132545373415147E-3</v>
      </c>
      <c r="BC124" s="86">
        <f t="shared" si="46"/>
        <v>8.3522338528746864</v>
      </c>
      <c r="BD124" s="72">
        <f>SUM($BC$7:BC124)</f>
        <v>1282.6992932073395</v>
      </c>
      <c r="BF124" s="27">
        <f>'Accumulated Feed'!I121</f>
        <v>42972</v>
      </c>
      <c r="BG124" s="17">
        <f>'Accumulated Feed'!J121</f>
        <v>5.6470459404743885</v>
      </c>
      <c r="BH124" s="17">
        <f>SUM($BG$7:BG124)</f>
        <v>629.74705388026541</v>
      </c>
      <c r="BI124" s="81">
        <v>20</v>
      </c>
      <c r="BJ124" s="85">
        <f t="shared" si="63"/>
        <v>5.3964625821595709</v>
      </c>
      <c r="BK124" s="72">
        <f>SUM($BJ$7:BJ124)</f>
        <v>601.80250848191122</v>
      </c>
      <c r="BL124" s="111">
        <v>20</v>
      </c>
      <c r="BM124" s="85">
        <f t="shared" si="54"/>
        <v>5.3964625821595709</v>
      </c>
      <c r="BN124" s="72">
        <f>SUM($BM$7:BM124)</f>
        <v>519.47927501961738</v>
      </c>
      <c r="BO124" s="64">
        <f>(BQ124)/((1000)*(1/(PI()*1.5^2))*(1/'Salt Topping history'!$C$17)*(1/2.20462)*(BG124))</f>
        <v>29.331809796213747</v>
      </c>
      <c r="BP124" s="86">
        <f t="shared" si="47"/>
        <v>6.3600376581574754E-3</v>
      </c>
      <c r="BQ124" s="86">
        <f t="shared" si="48"/>
        <v>7.8864466961152697</v>
      </c>
      <c r="BR124" s="72">
        <f>SUM($BQ$7:BQ124)</f>
        <v>879.48046196435462</v>
      </c>
      <c r="BT124" s="27">
        <f>'Accumulated Feed'!K121</f>
        <v>43123</v>
      </c>
      <c r="BU124" s="17">
        <f>'Accumulated Feed'!L121</f>
        <v>8.6368706693451749</v>
      </c>
      <c r="BV124" s="17">
        <f>SUM($BU$7:BU124)</f>
        <v>939.41962620185814</v>
      </c>
      <c r="BW124" s="81">
        <v>20</v>
      </c>
      <c r="BX124" s="85">
        <f t="shared" si="64"/>
        <v>8.2536161181216272</v>
      </c>
      <c r="BY124" s="72">
        <f>SUM($BX$7:BX124)</f>
        <v>897.73359650032978</v>
      </c>
      <c r="BZ124" s="111">
        <v>7.6100080947994986</v>
      </c>
      <c r="CA124" s="85">
        <f t="shared" si="55"/>
        <v>3.1405042735136606</v>
      </c>
      <c r="CB124" s="72">
        <f>SUM($CA$7:CA124)</f>
        <v>738.36373662300275</v>
      </c>
      <c r="CC124" s="64">
        <f>(CE124)/((1000)*(1/(PI()*1.5^2))*(1/'Salt Topping history'!$D$17)*(1/2.20462)*(BU124))</f>
        <v>19.77542752018082</v>
      </c>
      <c r="CD124" s="86">
        <f t="shared" si="49"/>
        <v>5.2885653649839149E-3</v>
      </c>
      <c r="CE124" s="86">
        <f t="shared" si="50"/>
        <v>10.899733217231848</v>
      </c>
      <c r="CF124" s="72">
        <f>SUM($CE$7:CE124)</f>
        <v>1185.5478328481493</v>
      </c>
    </row>
    <row r="125" spans="2:84">
      <c r="B125" s="27">
        <v>42092</v>
      </c>
      <c r="C125" s="17">
        <f>'Accumulated Feed'!B122</f>
        <v>5.2523571471827601</v>
      </c>
      <c r="D125" s="17">
        <f>SUM($C$7:C125)</f>
        <v>665.53090030123224</v>
      </c>
      <c r="E125" s="9">
        <v>20</v>
      </c>
      <c r="F125" s="3">
        <f t="shared" si="36"/>
        <v>5.0192878031605073</v>
      </c>
      <c r="G125" s="72">
        <f>SUM($F$7:F125)</f>
        <v>635.99847399946259</v>
      </c>
      <c r="H125" s="65">
        <f t="shared" si="58"/>
        <v>20</v>
      </c>
      <c r="I125" s="3">
        <f t="shared" si="38"/>
        <v>5.0192878031605073</v>
      </c>
      <c r="J125" s="72">
        <f>SUM($I$7:I125)</f>
        <v>573.65390830377612</v>
      </c>
      <c r="K125" s="64">
        <f>(M125)/((1000)*(1/(PI()*1.5^2))*(1/'Salt Topping history'!$C$8)*(1/2.20462)*(C125))</f>
        <v>29.865393699182761</v>
      </c>
      <c r="L125" s="3">
        <f t="shared" si="59"/>
        <v>2.6960972361671706E-3</v>
      </c>
      <c r="M125" s="85">
        <f t="shared" si="40"/>
        <v>7.4951503165447342</v>
      </c>
      <c r="N125" s="72">
        <f>SUM($M$7:M125)</f>
        <v>949.71724090367024</v>
      </c>
      <c r="P125" s="27">
        <f>'Accumulated Feed'!C122</f>
        <v>42397</v>
      </c>
      <c r="Q125" s="17">
        <f>'Accumulated Feed'!D122</f>
        <v>9.5066783266379904</v>
      </c>
      <c r="R125" s="17">
        <f>SUM($Q$7:Q125)</f>
        <v>847.16954632416696</v>
      </c>
      <c r="S125" s="9">
        <v>20</v>
      </c>
      <c r="T125" s="3">
        <f t="shared" si="60"/>
        <v>9.0848267237612621</v>
      </c>
      <c r="U125" s="72">
        <f>SUM($T$7:T125)</f>
        <v>809.57704358598062</v>
      </c>
      <c r="V125" s="67">
        <v>2.4468099300000001</v>
      </c>
      <c r="W125" s="3">
        <f t="shared" si="51"/>
        <v>1.1114422120014211</v>
      </c>
      <c r="X125" s="72">
        <f>SUM($W$7:W125)</f>
        <v>682.43314000823648</v>
      </c>
      <c r="Y125" s="64">
        <f>(AA125)/((1000)*(1/(PI()*1.5^2))*(1/'Salt Topping history'!$D$8)*(1/2.20462)*(Q125))</f>
        <v>16.179723860943255</v>
      </c>
      <c r="Z125" s="85">
        <f t="shared" si="41"/>
        <v>7.3090197076065263E-3</v>
      </c>
      <c r="AA125" s="85">
        <f t="shared" si="42"/>
        <v>8.6977334520517662</v>
      </c>
      <c r="AB125" s="72">
        <f>SUM($AA$7:AA125)</f>
        <v>775.08196337900733</v>
      </c>
      <c r="AD125" s="27">
        <f>'Accumulated Feed'!E122</f>
        <v>42580</v>
      </c>
      <c r="AE125" s="17">
        <f>'Accumulated Feed'!F122</f>
        <v>7.7662962660803752</v>
      </c>
      <c r="AF125" s="17">
        <f>SUM($AE$7:AE125)</f>
        <v>737.78316183457673</v>
      </c>
      <c r="AG125" s="81">
        <v>20</v>
      </c>
      <c r="AH125" s="85">
        <f t="shared" si="61"/>
        <v>7.4216727902779533</v>
      </c>
      <c r="AI125" s="72">
        <f>SUM($AH$7:AH125)</f>
        <v>705.04459651220873</v>
      </c>
      <c r="AJ125" s="111">
        <v>20</v>
      </c>
      <c r="AK125" s="85">
        <f t="shared" si="52"/>
        <v>7.4216727902779533</v>
      </c>
      <c r="AL125" s="72">
        <f>SUM($AK$7:AK125)</f>
        <v>613.69351136742409</v>
      </c>
      <c r="AM125" s="64">
        <f>(AO125)/((1000)*(1/(PI()*1.5^2))*(1/'Salt Topping history'!$E$8)*(1/2.20462)*(AE125))</f>
        <v>34.697534789189753</v>
      </c>
      <c r="AN125" s="86">
        <f t="shared" si="43"/>
        <v>7.2085002041906527E-3</v>
      </c>
      <c r="AO125" s="86">
        <f t="shared" si="44"/>
        <v>14.020532897150819</v>
      </c>
      <c r="AP125" s="72">
        <f>SUM($AO$7:AO125)</f>
        <v>1331.9235755457814</v>
      </c>
      <c r="AR125" s="27">
        <f>'Accumulated Feed'!G122</f>
        <v>42740</v>
      </c>
      <c r="AS125" s="17">
        <f>'Accumulated Feed'!H122</f>
        <v>6.038274728155395</v>
      </c>
      <c r="AT125" s="17">
        <f>SUM($AS$7:AS125)</f>
        <v>895.98941573704781</v>
      </c>
      <c r="AU125" s="81">
        <v>20</v>
      </c>
      <c r="AV125" s="85">
        <f t="shared" si="62"/>
        <v>5.7703308906590838</v>
      </c>
      <c r="AW125" s="72">
        <f>SUM($AV$7:AV125)</f>
        <v>856.23056851381114</v>
      </c>
      <c r="AX125" s="111">
        <v>3.8101552349331662</v>
      </c>
      <c r="AY125" s="85">
        <f t="shared" si="53"/>
        <v>1.0992928225170635</v>
      </c>
      <c r="AZ125" s="72">
        <f>SUM($AY$7:AY125)</f>
        <v>726.31495968394518</v>
      </c>
      <c r="BA125" s="64">
        <f>(BC125)/((1000)*(1/(PI()*1.5^2))*(1/'Salt Topping history'!$F$8)*(1/2.20462)*(AS125))</f>
        <v>34.510538536876602</v>
      </c>
      <c r="BB125" s="86">
        <f t="shared" si="45"/>
        <v>3.5566210164791239E-3</v>
      </c>
      <c r="BC125" s="86">
        <f t="shared" si="46"/>
        <v>8.7030516273244167</v>
      </c>
      <c r="BD125" s="72">
        <f>SUM($BC$7:BC125)</f>
        <v>1291.4023448346638</v>
      </c>
      <c r="BF125" s="27">
        <f>'Accumulated Feed'!I122</f>
        <v>42973</v>
      </c>
      <c r="BG125" s="17">
        <f>'Accumulated Feed'!J122</f>
        <v>5.6620565809377581</v>
      </c>
      <c r="BH125" s="17">
        <f>SUM($BG$7:BG125)</f>
        <v>635.40911046120323</v>
      </c>
      <c r="BI125" s="81">
        <v>20</v>
      </c>
      <c r="BJ125" s="85">
        <f t="shared" si="63"/>
        <v>5.4108071368964525</v>
      </c>
      <c r="BK125" s="72">
        <f>SUM($BJ$7:BJ125)</f>
        <v>607.21331561880766</v>
      </c>
      <c r="BL125" s="111">
        <v>20</v>
      </c>
      <c r="BM125" s="85">
        <f t="shared" si="54"/>
        <v>5.4108071368964525</v>
      </c>
      <c r="BN125" s="72">
        <f>SUM($BM$7:BM125)</f>
        <v>524.89008215651381</v>
      </c>
      <c r="BO125" s="64">
        <f>(BQ125)/((1000)*(1/(PI()*1.5^2))*(1/'Salt Topping history'!$C$17)*(1/2.20462)*(BG125))</f>
        <v>29.331809796213747</v>
      </c>
      <c r="BP125" s="86">
        <f t="shared" si="47"/>
        <v>6.3769435306484067E-3</v>
      </c>
      <c r="BQ125" s="86">
        <f t="shared" si="48"/>
        <v>7.9074099780040239</v>
      </c>
      <c r="BR125" s="72">
        <f>SUM($BQ$7:BQ125)</f>
        <v>887.38787194235863</v>
      </c>
      <c r="BT125" s="27">
        <f>'Accumulated Feed'!K122</f>
        <v>43124</v>
      </c>
      <c r="BU125" s="17">
        <f>'Accumulated Feed'!L122</f>
        <v>8.9640755880551755</v>
      </c>
      <c r="BV125" s="17">
        <f>SUM($BU$7:BU125)</f>
        <v>948.38370178991329</v>
      </c>
      <c r="BW125" s="81">
        <v>20</v>
      </c>
      <c r="BX125" s="85">
        <f t="shared" si="64"/>
        <v>8.5663015680240857</v>
      </c>
      <c r="BY125" s="72">
        <f>SUM($BX$7:BX125)</f>
        <v>906.29989806835385</v>
      </c>
      <c r="BZ125" s="111">
        <v>20</v>
      </c>
      <c r="CA125" s="85">
        <f t="shared" si="55"/>
        <v>8.5663015680240857</v>
      </c>
      <c r="CB125" s="72">
        <f>SUM($CA$7:CA125)</f>
        <v>746.93003819102682</v>
      </c>
      <c r="CC125" s="64">
        <f>(CE125)/((1000)*(1/(PI()*1.5^2))*(1/'Salt Topping history'!$D$17)*(1/2.20462)*(BU125))</f>
        <v>19.77542752018082</v>
      </c>
      <c r="CD125" s="86">
        <f t="shared" si="49"/>
        <v>5.4889208718093153E-3</v>
      </c>
      <c r="CE125" s="86">
        <f t="shared" si="50"/>
        <v>11.312665916798998</v>
      </c>
      <c r="CF125" s="72">
        <f>SUM($CE$7:CE125)</f>
        <v>1196.8604987649483</v>
      </c>
    </row>
    <row r="126" spans="2:84">
      <c r="B126" s="27">
        <v>42093</v>
      </c>
      <c r="C126" s="17">
        <f>'Accumulated Feed'!B123</f>
        <v>5.4836925010545921</v>
      </c>
      <c r="D126" s="17">
        <f>SUM($C$7:C126)</f>
        <v>671.01459280228687</v>
      </c>
      <c r="E126" s="9">
        <v>20</v>
      </c>
      <c r="F126" s="3">
        <f t="shared" si="36"/>
        <v>5.2403578270737734</v>
      </c>
      <c r="G126" s="72">
        <f>SUM($F$7:F126)</f>
        <v>641.2388318265364</v>
      </c>
      <c r="H126" s="65">
        <f t="shared" si="58"/>
        <v>20</v>
      </c>
      <c r="I126" s="3">
        <f t="shared" si="38"/>
        <v>5.2403578270737734</v>
      </c>
      <c r="J126" s="72">
        <f>SUM($I$7:I126)</f>
        <v>578.89426613084993</v>
      </c>
      <c r="K126" s="64">
        <f>(M126)/((1000)*(1/(PI()*1.5^2))*(1/'Salt Topping history'!$C$8)*(1/2.20462)*(C126))</f>
        <v>29.865393699182761</v>
      </c>
      <c r="L126" s="3">
        <f t="shared" si="59"/>
        <v>2.8148444178084913E-3</v>
      </c>
      <c r="M126" s="85">
        <f t="shared" si="40"/>
        <v>7.8252674815076055</v>
      </c>
      <c r="N126" s="72">
        <f>SUM($M$7:M126)</f>
        <v>957.54250838517783</v>
      </c>
      <c r="P126" s="27">
        <f>'Accumulated Feed'!C123</f>
        <v>42398</v>
      </c>
      <c r="Q126" s="17">
        <f>'Accumulated Feed'!D123</f>
        <v>9.8824235493860968</v>
      </c>
      <c r="R126" s="17">
        <f>SUM($Q$7:Q126)</f>
        <v>857.05196987355305</v>
      </c>
      <c r="S126" s="9">
        <v>20</v>
      </c>
      <c r="T126" s="3">
        <f t="shared" si="60"/>
        <v>9.4438985387171428</v>
      </c>
      <c r="U126" s="72">
        <f>SUM($T$7:T126)</f>
        <v>819.02094212469774</v>
      </c>
      <c r="V126" s="65">
        <f t="shared" si="65"/>
        <v>20</v>
      </c>
      <c r="W126" s="3">
        <f t="shared" si="51"/>
        <v>9.4438985387171428</v>
      </c>
      <c r="X126" s="72">
        <f>SUM($W$7:W126)</f>
        <v>691.8770385469536</v>
      </c>
      <c r="Y126" s="64">
        <f>(AA126)/((1000)*(1/(PI()*1.5^2))*(1/'Salt Topping history'!$D$8)*(1/2.20462)*(Q126))</f>
        <v>16.179723860943252</v>
      </c>
      <c r="Z126" s="85">
        <f t="shared" si="41"/>
        <v>7.5979039155016871E-3</v>
      </c>
      <c r="AA126" s="85">
        <f t="shared" si="42"/>
        <v>9.041505659447008</v>
      </c>
      <c r="AB126" s="72">
        <f>SUM($AA$7:AA126)</f>
        <v>784.12346903845435</v>
      </c>
      <c r="AD126" s="27">
        <f>'Accumulated Feed'!E123</f>
        <v>42581</v>
      </c>
      <c r="AE126" s="17">
        <f>'Accumulated Feed'!F123</f>
        <v>7.5954600894076947</v>
      </c>
      <c r="AF126" s="17">
        <f>SUM($AE$7:AE126)</f>
        <v>745.37862192398438</v>
      </c>
      <c r="AG126" s="81">
        <v>20</v>
      </c>
      <c r="AH126" s="85">
        <f t="shared" si="61"/>
        <v>7.2584173387000472</v>
      </c>
      <c r="AI126" s="72">
        <f>SUM($AH$7:AH126)</f>
        <v>712.30301385090877</v>
      </c>
      <c r="AJ126" s="111">
        <v>20</v>
      </c>
      <c r="AK126" s="85">
        <f t="shared" si="52"/>
        <v>7.2584173387000472</v>
      </c>
      <c r="AL126" s="72">
        <f>SUM($AK$7:AK126)</f>
        <v>620.95192870612414</v>
      </c>
      <c r="AM126" s="64">
        <f>(AO126)/((1000)*(1/(PI()*1.5^2))*(1/'Salt Topping history'!$E$8)*(1/2.20462)*(AE126))</f>
        <v>34.69753478918976</v>
      </c>
      <c r="AN126" s="86">
        <f t="shared" si="43"/>
        <v>7.0499339362764769E-3</v>
      </c>
      <c r="AO126" s="86">
        <f t="shared" si="44"/>
        <v>13.712121506057748</v>
      </c>
      <c r="AP126" s="72">
        <f>SUM($AO$7:AO126)</f>
        <v>1345.6356970518391</v>
      </c>
      <c r="AR126" s="27">
        <f>'Accumulated Feed'!G123</f>
        <v>42741</v>
      </c>
      <c r="AS126" s="17">
        <f>'Accumulated Feed'!H123</f>
        <v>6.0221567566630014</v>
      </c>
      <c r="AT126" s="17">
        <f>SUM($AS$7:AS126)</f>
        <v>902.01157249371079</v>
      </c>
      <c r="AU126" s="81">
        <v>20</v>
      </c>
      <c r="AV126" s="85">
        <f t="shared" si="62"/>
        <v>5.7549281418633642</v>
      </c>
      <c r="AW126" s="72">
        <f>SUM($AV$7:AV126)</f>
        <v>861.98549665567452</v>
      </c>
      <c r="AX126" s="111">
        <v>20</v>
      </c>
      <c r="AY126" s="85">
        <f t="shared" si="53"/>
        <v>5.7549281418633642</v>
      </c>
      <c r="AZ126" s="72">
        <f>SUM($AY$7:AY126)</f>
        <v>732.06988782580856</v>
      </c>
      <c r="BA126" s="64">
        <f>(BC126)/((1000)*(1/(PI()*1.5^2))*(1/'Salt Topping history'!$F$8)*(1/2.20462)*(AS126))</f>
        <v>34.510538536876595</v>
      </c>
      <c r="BB126" s="86">
        <f t="shared" si="45"/>
        <v>3.547127325195824E-3</v>
      </c>
      <c r="BC126" s="86">
        <f t="shared" si="46"/>
        <v>8.6798205647541806</v>
      </c>
      <c r="BD126" s="72">
        <f>SUM($BC$7:BC126)</f>
        <v>1300.082165399418</v>
      </c>
      <c r="BF126" s="27">
        <f>'Accumulated Feed'!I123</f>
        <v>42974</v>
      </c>
      <c r="BG126" s="17">
        <f>'Accumulated Feed'!J123</f>
        <v>5.7616438175790661</v>
      </c>
      <c r="BH126" s="17">
        <f>SUM($BG$7:BG126)</f>
        <v>641.17075427878228</v>
      </c>
      <c r="BI126" s="81">
        <v>20</v>
      </c>
      <c r="BJ126" s="85">
        <f t="shared" si="63"/>
        <v>5.5059752658368639</v>
      </c>
      <c r="BK126" s="72">
        <f>SUM($BJ$7:BJ126)</f>
        <v>612.71929088464447</v>
      </c>
      <c r="BL126" s="111">
        <v>20</v>
      </c>
      <c r="BM126" s="85">
        <f t="shared" si="54"/>
        <v>5.5059752658368639</v>
      </c>
      <c r="BN126" s="72">
        <f>SUM($BM$7:BM126)</f>
        <v>530.39605742235062</v>
      </c>
      <c r="BO126" s="64">
        <f>(BQ126)/((1000)*(1/(PI()*1.5^2))*(1/'Salt Topping history'!$C$17)*(1/2.20462)*(BG126))</f>
        <v>29.331809796213751</v>
      </c>
      <c r="BP126" s="86">
        <f t="shared" si="47"/>
        <v>6.4891045759076478E-3</v>
      </c>
      <c r="BQ126" s="86">
        <f t="shared" si="48"/>
        <v>8.0464896741254837</v>
      </c>
      <c r="BR126" s="72">
        <f>SUM($BQ$7:BQ126)</f>
        <v>895.43436161648413</v>
      </c>
      <c r="BT126" s="27">
        <f>'Accumulated Feed'!K123</f>
        <v>43125</v>
      </c>
      <c r="BU126" s="17">
        <f>'Accumulated Feed'!L123</f>
        <v>8.3022869722837918</v>
      </c>
      <c r="BV126" s="17">
        <f>SUM($BU$7:BU126)</f>
        <v>956.6859887621971</v>
      </c>
      <c r="BW126" s="81">
        <v>20</v>
      </c>
      <c r="BX126" s="85">
        <f t="shared" si="64"/>
        <v>7.9338793175315683</v>
      </c>
      <c r="BY126" s="72">
        <f>SUM($BX$7:BX126)</f>
        <v>914.23377738588545</v>
      </c>
      <c r="BZ126" s="111">
        <v>20</v>
      </c>
      <c r="CA126" s="85">
        <f t="shared" si="55"/>
        <v>7.9338793175315683</v>
      </c>
      <c r="CB126" s="72">
        <f>SUM($CA$7:CA126)</f>
        <v>754.86391750855842</v>
      </c>
      <c r="CC126" s="64">
        <f>(CE126)/((1000)*(1/(PI()*1.5^2))*(1/'Salt Topping history'!$D$17)*(1/2.20462)*(BU126))</f>
        <v>19.77542752018082</v>
      </c>
      <c r="CD126" s="86">
        <f t="shared" si="49"/>
        <v>5.0836916532300191E-3</v>
      </c>
      <c r="CE126" s="86">
        <f t="shared" si="50"/>
        <v>10.477488497307069</v>
      </c>
      <c r="CF126" s="72">
        <f>SUM($CE$7:CE126)</f>
        <v>1207.3379872622554</v>
      </c>
    </row>
    <row r="127" spans="2:84">
      <c r="B127" s="27">
        <v>42094</v>
      </c>
      <c r="C127" s="17">
        <f>'Accumulated Feed'!B124</f>
        <v>5.6548677120847186</v>
      </c>
      <c r="D127" s="17">
        <f>SUM($C$7:C127)</f>
        <v>676.66946051437162</v>
      </c>
      <c r="E127" s="9">
        <v>20</v>
      </c>
      <c r="F127" s="3">
        <f t="shared" si="36"/>
        <v>5.4039372686179918</v>
      </c>
      <c r="G127" s="72">
        <f>SUM($F$7:F127)</f>
        <v>646.64276909515434</v>
      </c>
      <c r="H127" s="65">
        <f t="shared" si="58"/>
        <v>20</v>
      </c>
      <c r="I127" s="3">
        <f t="shared" si="38"/>
        <v>5.4039372686179918</v>
      </c>
      <c r="J127" s="72">
        <f>SUM($I$7:I127)</f>
        <v>584.29820339946787</v>
      </c>
      <c r="K127" s="64">
        <f>(M127)/((1000)*(1/(PI()*1.5^2))*(1/'Salt Topping history'!$C$8)*(1/2.20462)*(C127))</f>
        <v>29.865393699182761</v>
      </c>
      <c r="L127" s="3">
        <f t="shared" si="59"/>
        <v>2.9027106844058031E-3</v>
      </c>
      <c r="M127" s="85">
        <f t="shared" si="40"/>
        <v>8.0695357026481318</v>
      </c>
      <c r="N127" s="72">
        <f>SUM($M$7:M127)</f>
        <v>965.61204408782601</v>
      </c>
      <c r="P127" s="27">
        <f>'Accumulated Feed'!C124</f>
        <v>42399</v>
      </c>
      <c r="Q127" s="17">
        <f>'Accumulated Feed'!D124</f>
        <v>9.8364770706038058</v>
      </c>
      <c r="R127" s="17">
        <f>SUM($Q$7:Q127)</f>
        <v>866.88844694415684</v>
      </c>
      <c r="S127" s="9">
        <v>20</v>
      </c>
      <c r="T127" s="3">
        <f t="shared" si="60"/>
        <v>9.3999908999013346</v>
      </c>
      <c r="U127" s="72">
        <f>SUM($T$7:T127)</f>
        <v>828.42093302459909</v>
      </c>
      <c r="V127" s="65">
        <f t="shared" si="65"/>
        <v>20</v>
      </c>
      <c r="W127" s="3">
        <f t="shared" si="51"/>
        <v>9.3999908999013346</v>
      </c>
      <c r="X127" s="72">
        <f>SUM($W$7:W127)</f>
        <v>701.27702944685495</v>
      </c>
      <c r="Y127" s="64">
        <f>(AA127)/((1000)*(1/(PI()*1.5^2))*(1/'Salt Topping history'!$D$8)*(1/2.20462)*(Q127))</f>
        <v>16.179723860943252</v>
      </c>
      <c r="Z127" s="85">
        <f t="shared" si="41"/>
        <v>7.5625788832058222E-3</v>
      </c>
      <c r="AA127" s="85">
        <f t="shared" si="42"/>
        <v>8.999468871014928</v>
      </c>
      <c r="AB127" s="72">
        <f>SUM($AA$7:AA127)</f>
        <v>793.12293790946933</v>
      </c>
      <c r="AD127" s="27">
        <f>'Accumulated Feed'!E124</f>
        <v>42582</v>
      </c>
      <c r="AE127" s="17">
        <f>'Accumulated Feed'!F124</f>
        <v>7.0492047453493134</v>
      </c>
      <c r="AF127" s="17">
        <f>SUM($AE$7:AE127)</f>
        <v>752.42782666933374</v>
      </c>
      <c r="AG127" s="81">
        <v>20</v>
      </c>
      <c r="AH127" s="85">
        <f t="shared" si="61"/>
        <v>6.7364016590705447</v>
      </c>
      <c r="AI127" s="72">
        <f>SUM($AH$7:AH127)</f>
        <v>719.03941550997934</v>
      </c>
      <c r="AJ127" s="111">
        <v>20</v>
      </c>
      <c r="AK127" s="85">
        <f t="shared" si="52"/>
        <v>6.7364016590705447</v>
      </c>
      <c r="AL127" s="72">
        <f>SUM($AK$7:AK127)</f>
        <v>627.6883303651947</v>
      </c>
      <c r="AM127" s="64">
        <f>(AO127)/((1000)*(1/(PI()*1.5^2))*(1/'Salt Topping history'!$E$8)*(1/2.20462)*(AE127))</f>
        <v>34.69753478918976</v>
      </c>
      <c r="AN127" s="86">
        <f t="shared" si="43"/>
        <v>6.5429121044693296E-3</v>
      </c>
      <c r="AO127" s="86">
        <f t="shared" si="44"/>
        <v>12.725964043192846</v>
      </c>
      <c r="AP127" s="72">
        <f>SUM($AO$7:AO127)</f>
        <v>1358.3616610950319</v>
      </c>
      <c r="AR127" s="27">
        <f>'Accumulated Feed'!G124</f>
        <v>42742</v>
      </c>
      <c r="AS127" s="17">
        <f>'Accumulated Feed'!H124</f>
        <v>6.1214176081191018</v>
      </c>
      <c r="AT127" s="17">
        <f>SUM($AS$7:AS127)</f>
        <v>908.13299010182993</v>
      </c>
      <c r="AU127" s="81">
        <v>20</v>
      </c>
      <c r="AV127" s="85">
        <f t="shared" si="62"/>
        <v>5.8497843687123261</v>
      </c>
      <c r="AW127" s="72">
        <f>SUM($AV$7:AV127)</f>
        <v>867.83528102438686</v>
      </c>
      <c r="AX127" s="111">
        <v>20</v>
      </c>
      <c r="AY127" s="85">
        <f t="shared" si="53"/>
        <v>5.8497843687123261</v>
      </c>
      <c r="AZ127" s="72">
        <f>SUM($AY$7:AY127)</f>
        <v>737.9196721945209</v>
      </c>
      <c r="BA127" s="64">
        <f>(BC127)/((1000)*(1/(PI()*1.5^2))*(1/'Salt Topping history'!$F$8)*(1/2.20462)*(AS127))</f>
        <v>34.510538536876602</v>
      </c>
      <c r="BB127" s="86">
        <f t="shared" si="45"/>
        <v>3.6055932357904924E-3</v>
      </c>
      <c r="BC127" s="86">
        <f t="shared" si="46"/>
        <v>8.8228866479793346</v>
      </c>
      <c r="BD127" s="72">
        <f>SUM($BC$7:BC127)</f>
        <v>1308.9050520473975</v>
      </c>
      <c r="BF127" s="27">
        <f>'Accumulated Feed'!I124</f>
        <v>42975</v>
      </c>
      <c r="BG127" s="17">
        <f>'Accumulated Feed'!J124</f>
        <v>6.2637568951051588</v>
      </c>
      <c r="BH127" s="17">
        <f>SUM($BG$7:BG127)</f>
        <v>647.43451117388747</v>
      </c>
      <c r="BI127" s="81">
        <v>20</v>
      </c>
      <c r="BJ127" s="85">
        <f t="shared" si="63"/>
        <v>5.9858074583574936</v>
      </c>
      <c r="BK127" s="72">
        <f>SUM($BJ$7:BJ127)</f>
        <v>618.70509834300196</v>
      </c>
      <c r="BL127" s="111">
        <v>20</v>
      </c>
      <c r="BM127" s="85">
        <f t="shared" si="54"/>
        <v>5.9858074583574936</v>
      </c>
      <c r="BN127" s="72">
        <f>SUM($BM$7:BM127)</f>
        <v>536.38186488070812</v>
      </c>
      <c r="BO127" s="64">
        <f>(BQ127)/((1000)*(1/(PI()*1.5^2))*(1/'Salt Topping history'!$C$17)*(1/2.20462)*(BG127))</f>
        <v>29.331809796213747</v>
      </c>
      <c r="BP127" s="86">
        <f t="shared" si="47"/>
        <v>7.0546140680176096E-3</v>
      </c>
      <c r="BQ127" s="86">
        <f t="shared" si="48"/>
        <v>8.7477214443418365</v>
      </c>
      <c r="BR127" s="72">
        <f>SUM($BQ$7:BQ127)</f>
        <v>904.18208306082602</v>
      </c>
      <c r="BT127" s="27">
        <f>'Accumulated Feed'!K124</f>
        <v>43126</v>
      </c>
      <c r="BU127" s="17">
        <f>'Accumulated Feed'!L124</f>
        <v>7.8198872522684466</v>
      </c>
      <c r="BV127" s="17">
        <f>SUM($BU$7:BU127)</f>
        <v>964.50587601446557</v>
      </c>
      <c r="BW127" s="81">
        <v>20</v>
      </c>
      <c r="BX127" s="85">
        <f t="shared" si="64"/>
        <v>7.4728857173115619</v>
      </c>
      <c r="BY127" s="72">
        <f>SUM($BX$7:BX127)</f>
        <v>921.706663103197</v>
      </c>
      <c r="BZ127" s="111">
        <v>20</v>
      </c>
      <c r="CA127" s="85">
        <f t="shared" si="55"/>
        <v>7.4728857173115619</v>
      </c>
      <c r="CB127" s="72">
        <f>SUM($CA$7:CA127)</f>
        <v>762.33680322586997</v>
      </c>
      <c r="CC127" s="64">
        <f>(CE127)/((1000)*(1/(PI()*1.5^2))*(1/'Salt Topping history'!$D$17)*(1/2.20462)*(BU127))</f>
        <v>19.775427520180823</v>
      </c>
      <c r="CD127" s="86">
        <f t="shared" si="49"/>
        <v>4.7883066059111945E-3</v>
      </c>
      <c r="CE127" s="86">
        <f t="shared" si="50"/>
        <v>9.8686999147829724</v>
      </c>
      <c r="CF127" s="72">
        <f>SUM($CE$7:CE127)</f>
        <v>1217.2066871770385</v>
      </c>
    </row>
    <row r="128" spans="2:84">
      <c r="B128" s="27">
        <v>42095</v>
      </c>
      <c r="C128" s="17">
        <f>'Accumulated Feed'!B125</f>
        <v>5.4377282226576922</v>
      </c>
      <c r="D128" s="17">
        <f>SUM($C$7:C128)</f>
        <v>682.10718873702933</v>
      </c>
      <c r="E128" s="9">
        <v>20</v>
      </c>
      <c r="F128" s="3">
        <f t="shared" si="36"/>
        <v>5.196433178487684</v>
      </c>
      <c r="G128" s="72">
        <f>SUM($F$7:F128)</f>
        <v>651.83920227364206</v>
      </c>
      <c r="H128" s="65">
        <f t="shared" si="58"/>
        <v>20</v>
      </c>
      <c r="I128" s="3">
        <f t="shared" si="38"/>
        <v>5.196433178487684</v>
      </c>
      <c r="J128" s="72">
        <f>SUM($I$7:I128)</f>
        <v>589.49463657795559</v>
      </c>
      <c r="K128" s="64">
        <f>(M128)/((1000)*(1/(PI()*1.5^2))*(1/'Salt Topping history'!$C$8)*(1/2.20462)*(C128))</f>
        <v>29.865393699182764</v>
      </c>
      <c r="L128" s="3">
        <f t="shared" si="59"/>
        <v>2.791250408399826E-3</v>
      </c>
      <c r="M128" s="85">
        <f t="shared" si="40"/>
        <v>7.7596761353515165</v>
      </c>
      <c r="N128" s="72">
        <f>SUM($M$7:M128)</f>
        <v>973.37172022317748</v>
      </c>
      <c r="P128" s="27">
        <f>'Accumulated Feed'!C125</f>
        <v>42400</v>
      </c>
      <c r="Q128" s="17">
        <f>'Accumulated Feed'!D125</f>
        <v>7.9320108121571007</v>
      </c>
      <c r="R128" s="17">
        <f>SUM($Q$7:Q128)</f>
        <v>874.82045775631389</v>
      </c>
      <c r="S128" s="9">
        <v>20</v>
      </c>
      <c r="T128" s="3">
        <f t="shared" si="60"/>
        <v>7.5800338797128788</v>
      </c>
      <c r="U128" s="72">
        <f>SUM($T$7:T128)</f>
        <v>836.00096690431201</v>
      </c>
      <c r="V128" s="65">
        <f t="shared" si="65"/>
        <v>20</v>
      </c>
      <c r="W128" s="3">
        <f t="shared" si="51"/>
        <v>7.5800338797128788</v>
      </c>
      <c r="X128" s="72">
        <f>SUM($W$7:W128)</f>
        <v>708.85706332656787</v>
      </c>
      <c r="Y128" s="64">
        <f>(AA128)/((1000)*(1/(PI()*1.5^2))*(1/'Salt Topping history'!$D$8)*(1/2.20462)*(Q128))</f>
        <v>16.179723860943252</v>
      </c>
      <c r="Z128" s="85">
        <f t="shared" si="41"/>
        <v>6.0983680477076857E-3</v>
      </c>
      <c r="AA128" s="85">
        <f t="shared" si="42"/>
        <v>7.2570579767721464</v>
      </c>
      <c r="AB128" s="72">
        <f>SUM($AA$7:AA128)</f>
        <v>800.37999588624143</v>
      </c>
      <c r="AD128" s="27">
        <f>'Accumulated Feed'!E125</f>
        <v>42583</v>
      </c>
      <c r="AE128" s="17">
        <f>'Accumulated Feed'!F125</f>
        <v>7.3313929075181585</v>
      </c>
      <c r="AF128" s="17">
        <f>SUM($AE$7:AE128)</f>
        <v>759.75921957685193</v>
      </c>
      <c r="AG128" s="81">
        <v>20</v>
      </c>
      <c r="AH128" s="85">
        <f t="shared" si="61"/>
        <v>7.0060679366826992</v>
      </c>
      <c r="AI128" s="72">
        <f>SUM($AH$7:AH128)</f>
        <v>726.04548344666205</v>
      </c>
      <c r="AJ128" s="111">
        <v>20</v>
      </c>
      <c r="AK128" s="85">
        <f t="shared" si="52"/>
        <v>7.0060679366826992</v>
      </c>
      <c r="AL128" s="72">
        <f>SUM($AK$7:AK128)</f>
        <v>634.69439830187741</v>
      </c>
      <c r="AM128" s="64">
        <f>(AO128)/((1000)*(1/(PI()*1.5^2))*(1/'Salt Topping history'!$E$8)*(1/2.20462)*(AE128))</f>
        <v>34.69753478918976</v>
      </c>
      <c r="AN128" s="86">
        <f t="shared" si="43"/>
        <v>6.8048327620031605E-3</v>
      </c>
      <c r="AO128" s="86">
        <f t="shared" si="44"/>
        <v>13.235399722096147</v>
      </c>
      <c r="AP128" s="72">
        <f>SUM($AO$7:AO128)</f>
        <v>1371.5970608171281</v>
      </c>
      <c r="AR128" s="27">
        <f>'Accumulated Feed'!G125</f>
        <v>42743</v>
      </c>
      <c r="AS128" s="17">
        <f>'Accumulated Feed'!H125</f>
        <v>6.1096557997364433</v>
      </c>
      <c r="AT128" s="17">
        <f>SUM($AS$7:AS128)</f>
        <v>914.24264590156633</v>
      </c>
      <c r="AU128" s="81">
        <v>20</v>
      </c>
      <c r="AV128" s="85">
        <f t="shared" si="62"/>
        <v>5.8385444816094738</v>
      </c>
      <c r="AW128" s="72">
        <f>SUM($AV$7:AV128)</f>
        <v>873.67382550599632</v>
      </c>
      <c r="AX128" s="111">
        <v>20</v>
      </c>
      <c r="AY128" s="85">
        <f t="shared" si="53"/>
        <v>5.8385444816094738</v>
      </c>
      <c r="AZ128" s="72">
        <f>SUM($AY$7:AY128)</f>
        <v>743.75821667613036</v>
      </c>
      <c r="BA128" s="64">
        <f>(BC128)/((1000)*(1/(PI()*1.5^2))*(1/'Salt Topping history'!$F$8)*(1/2.20462)*(AS128))</f>
        <v>34.510538536876602</v>
      </c>
      <c r="BB128" s="86">
        <f t="shared" si="45"/>
        <v>3.5986653802739972E-3</v>
      </c>
      <c r="BC128" s="86">
        <f t="shared" si="46"/>
        <v>8.8059341855304716</v>
      </c>
      <c r="BD128" s="72">
        <f>SUM($BC$7:BC128)</f>
        <v>1317.710986232928</v>
      </c>
      <c r="BF128" s="27">
        <f>'Accumulated Feed'!I125</f>
        <v>42976</v>
      </c>
      <c r="BG128" s="17">
        <f>'Accumulated Feed'!J125</f>
        <v>7.6338180419237371</v>
      </c>
      <c r="BH128" s="17">
        <f>SUM($BG$7:BG128)</f>
        <v>655.06832921581122</v>
      </c>
      <c r="BI128" s="81">
        <v>20</v>
      </c>
      <c r="BJ128" s="85">
        <f t="shared" si="63"/>
        <v>7.2950731863171967</v>
      </c>
      <c r="BK128" s="72">
        <f>SUM($BJ$7:BJ128)</f>
        <v>626.00017152931912</v>
      </c>
      <c r="BL128" s="111">
        <v>4.3870873653341675</v>
      </c>
      <c r="BM128" s="85">
        <f t="shared" si="54"/>
        <v>1.6002061702440118</v>
      </c>
      <c r="BN128" s="72">
        <f>SUM($BM$7:BM128)</f>
        <v>537.98207105095219</v>
      </c>
      <c r="BO128" s="64">
        <f>(BQ128)/((1000)*(1/(PI()*1.5^2))*(1/'Salt Topping history'!$C$17)*(1/2.20462)*(BG128))</f>
        <v>29.331809796213747</v>
      </c>
      <c r="BP128" s="86">
        <f t="shared" si="47"/>
        <v>8.5976580913167313E-3</v>
      </c>
      <c r="BQ128" s="86">
        <f t="shared" si="48"/>
        <v>10.661096033232747</v>
      </c>
      <c r="BR128" s="72">
        <f>SUM($BQ$7:BQ128)</f>
        <v>914.84317909405877</v>
      </c>
      <c r="BT128" s="27">
        <f>'Accumulated Feed'!K125</f>
        <v>43127</v>
      </c>
      <c r="BU128" s="17">
        <f>'Accumulated Feed'!L125</f>
        <v>8.1031083336534486</v>
      </c>
      <c r="BV128" s="17">
        <f>SUM($BU$7:BU128)</f>
        <v>972.60898434811907</v>
      </c>
      <c r="BW128" s="81">
        <v>20</v>
      </c>
      <c r="BX128" s="85">
        <f t="shared" si="64"/>
        <v>7.7435390791371503</v>
      </c>
      <c r="BY128" s="72">
        <f>SUM($BX$7:BX128)</f>
        <v>929.45020218233412</v>
      </c>
      <c r="BZ128" s="111">
        <v>20</v>
      </c>
      <c r="CA128" s="85">
        <f t="shared" si="55"/>
        <v>7.7435390791371503</v>
      </c>
      <c r="CB128" s="72">
        <f>SUM($CA$7:CA128)</f>
        <v>770.08034230500709</v>
      </c>
      <c r="CC128" s="64">
        <f>(CE128)/((1000)*(1/(PI()*1.5^2))*(1/'Salt Topping history'!$D$17)*(1/2.20462)*(BU128))</f>
        <v>19.77542752018082</v>
      </c>
      <c r="CD128" s="86">
        <f t="shared" si="49"/>
        <v>4.9617297424833636E-3</v>
      </c>
      <c r="CE128" s="86">
        <f t="shared" si="50"/>
        <v>10.226124999258213</v>
      </c>
      <c r="CF128" s="72">
        <f>SUM($CE$7:CE128)</f>
        <v>1227.4328121762967</v>
      </c>
    </row>
    <row r="129" spans="2:84">
      <c r="B129" s="27">
        <v>42096</v>
      </c>
      <c r="C129" s="17">
        <f>'Accumulated Feed'!B126</f>
        <v>5.5199544832340024</v>
      </c>
      <c r="D129" s="17">
        <f>SUM($C$7:C129)</f>
        <v>687.62714322026329</v>
      </c>
      <c r="E129" s="9">
        <v>20</v>
      </c>
      <c r="F129" s="3">
        <f t="shared" si="36"/>
        <v>5.2750107114400162</v>
      </c>
      <c r="G129" s="72">
        <f>SUM($F$7:F129)</f>
        <v>657.11421298508208</v>
      </c>
      <c r="H129" s="65">
        <f t="shared" si="58"/>
        <v>20</v>
      </c>
      <c r="I129" s="3">
        <f t="shared" si="38"/>
        <v>5.2750107114400162</v>
      </c>
      <c r="J129" s="72">
        <f>SUM($I$7:I129)</f>
        <v>594.76964728939561</v>
      </c>
      <c r="K129" s="64">
        <f>(M129)/((1000)*(1/(PI()*1.5^2))*(1/'Salt Topping history'!$C$8)*(1/2.20462)*(C129))</f>
        <v>29.865393699182754</v>
      </c>
      <c r="L129" s="3">
        <f t="shared" si="59"/>
        <v>2.8334581234633494E-3</v>
      </c>
      <c r="M129" s="85">
        <f t="shared" si="40"/>
        <v>7.877013583228111</v>
      </c>
      <c r="N129" s="72">
        <f>SUM($M$7:M129)</f>
        <v>981.24873380640554</v>
      </c>
      <c r="P129" s="27">
        <f>'Accumulated Feed'!C126</f>
        <v>42401</v>
      </c>
      <c r="Q129" s="17">
        <f>'Accumulated Feed'!D126</f>
        <v>9.5582640397660139</v>
      </c>
      <c r="R129" s="17">
        <f>SUM($Q$7:Q129)</f>
        <v>884.37872179607984</v>
      </c>
      <c r="S129" s="9">
        <v>20</v>
      </c>
      <c r="T129" s="3">
        <f t="shared" si="60"/>
        <v>9.1341233601980498</v>
      </c>
      <c r="U129" s="72">
        <f>SUM($T$7:T129)</f>
        <v>845.13509026451004</v>
      </c>
      <c r="V129" s="65">
        <f t="shared" si="65"/>
        <v>20</v>
      </c>
      <c r="W129" s="3">
        <f t="shared" si="51"/>
        <v>9.1341233601980498</v>
      </c>
      <c r="X129" s="72">
        <f>SUM($W$7:W129)</f>
        <v>717.9911866867659</v>
      </c>
      <c r="Y129" s="64">
        <f>(AA129)/((1000)*(1/(PI()*1.5^2))*(1/'Salt Topping history'!$D$8)*(1/2.20462)*(Q129))</f>
        <v>16.179723860943255</v>
      </c>
      <c r="Z129" s="85">
        <f t="shared" si="41"/>
        <v>7.3486803525688342E-3</v>
      </c>
      <c r="AA129" s="85">
        <f t="shared" si="42"/>
        <v>8.7449296195569133</v>
      </c>
      <c r="AB129" s="72">
        <f>SUM($AA$7:AA129)</f>
        <v>809.12492550579839</v>
      </c>
      <c r="AD129" s="27">
        <f>'Accumulated Feed'!E126</f>
        <v>42584</v>
      </c>
      <c r="AE129" s="17">
        <f>'Accumulated Feed'!F126</f>
        <v>7.3192799476908394</v>
      </c>
      <c r="AF129" s="17">
        <f>SUM($AE$7:AE129)</f>
        <v>767.07849952454274</v>
      </c>
      <c r="AG129" s="81">
        <v>20</v>
      </c>
      <c r="AH129" s="85">
        <f t="shared" si="61"/>
        <v>6.9944924802128252</v>
      </c>
      <c r="AI129" s="72">
        <f>SUM($AH$7:AH129)</f>
        <v>733.03997592687483</v>
      </c>
      <c r="AJ129" s="111">
        <v>4.506136935735169</v>
      </c>
      <c r="AK129" s="85">
        <f t="shared" si="52"/>
        <v>1.5759070455904454</v>
      </c>
      <c r="AL129" s="72">
        <f>SUM($AK$7:AK129)</f>
        <v>636.27030534746791</v>
      </c>
      <c r="AM129" s="64">
        <f>(AO129)/((1000)*(1/(PI()*1.5^2))*(1/'Salt Topping history'!$E$8)*(1/2.20462)*(AE129))</f>
        <v>34.69753478918976</v>
      </c>
      <c r="AN129" s="86">
        <f t="shared" si="43"/>
        <v>6.7935897871800209E-3</v>
      </c>
      <c r="AO129" s="86">
        <f t="shared" si="44"/>
        <v>13.21353213606514</v>
      </c>
      <c r="AP129" s="72">
        <f>SUM($AO$7:AO129)</f>
        <v>1384.8105929531932</v>
      </c>
      <c r="AR129" s="27">
        <f>'Accumulated Feed'!G126</f>
        <v>42744</v>
      </c>
      <c r="AS129" s="17">
        <f>'Accumulated Feed'!H126</f>
        <v>6.0461421205897592</v>
      </c>
      <c r="AT129" s="17">
        <f>SUM($AS$7:AS129)</f>
        <v>920.28878802215604</v>
      </c>
      <c r="AU129" s="81">
        <v>20</v>
      </c>
      <c r="AV129" s="85">
        <f t="shared" si="62"/>
        <v>5.7778491735522541</v>
      </c>
      <c r="AW129" s="72">
        <f>SUM($AV$7:AV129)</f>
        <v>879.45167467954855</v>
      </c>
      <c r="AX129" s="111">
        <v>20</v>
      </c>
      <c r="AY129" s="85">
        <f t="shared" si="53"/>
        <v>5.7778491735522541</v>
      </c>
      <c r="AZ129" s="72">
        <f>SUM($AY$7:AY129)</f>
        <v>749.53606584968259</v>
      </c>
      <c r="BA129" s="64">
        <f>(BC129)/((1000)*(1/(PI()*1.5^2))*(1/'Salt Topping history'!$F$8)*(1/2.20462)*(AS129))</f>
        <v>34.510538536876602</v>
      </c>
      <c r="BB129" s="86">
        <f t="shared" si="45"/>
        <v>3.5612550112105123E-3</v>
      </c>
      <c r="BC129" s="86">
        <f t="shared" si="46"/>
        <v>8.7143910124321238</v>
      </c>
      <c r="BD129" s="72">
        <f>SUM($BC$7:BC129)</f>
        <v>1326.4253772453601</v>
      </c>
      <c r="BF129" s="27">
        <f>'Accumulated Feed'!I126</f>
        <v>42977</v>
      </c>
      <c r="BG129" s="17">
        <f>'Accumulated Feed'!J126</f>
        <v>8.3165528191579643</v>
      </c>
      <c r="BH129" s="17">
        <f>SUM($BG$7:BG129)</f>
        <v>663.38488203496922</v>
      </c>
      <c r="BI129" s="81">
        <v>20</v>
      </c>
      <c r="BJ129" s="85">
        <f t="shared" si="63"/>
        <v>7.9475121283269452</v>
      </c>
      <c r="BK129" s="72">
        <f>SUM($BJ$7:BJ129)</f>
        <v>633.94768365764605</v>
      </c>
      <c r="BL129" s="111">
        <v>20</v>
      </c>
      <c r="BM129" s="85">
        <f t="shared" si="54"/>
        <v>7.9475121283269452</v>
      </c>
      <c r="BN129" s="72">
        <f>SUM($BM$7:BM129)</f>
        <v>545.92958317927912</v>
      </c>
      <c r="BO129" s="64">
        <f>(BQ129)/((1000)*(1/(PI()*1.5^2))*(1/'Salt Topping history'!$C$17)*(1/2.20462)*(BG129))</f>
        <v>29.331809796213751</v>
      </c>
      <c r="BP129" s="86">
        <f t="shared" si="47"/>
        <v>9.3665944413154466E-3</v>
      </c>
      <c r="BQ129" s="86">
        <f t="shared" si="48"/>
        <v>11.614577107231154</v>
      </c>
      <c r="BR129" s="72">
        <f>SUM($BQ$7:BQ129)</f>
        <v>926.45775620128995</v>
      </c>
      <c r="BT129" s="27">
        <f>'Accumulated Feed'!K126</f>
        <v>43128</v>
      </c>
      <c r="BU129" s="17">
        <f>'Accumulated Feed'!L126</f>
        <v>8.9801374136143366</v>
      </c>
      <c r="BV129" s="17">
        <f>SUM($BU$7:BU129)</f>
        <v>981.5891217617334</v>
      </c>
      <c r="BW129" s="81">
        <v>20</v>
      </c>
      <c r="BX129" s="85">
        <f t="shared" si="64"/>
        <v>8.5816506623195554</v>
      </c>
      <c r="BY129" s="72">
        <f>SUM($BX$7:BX129)</f>
        <v>938.03185284465371</v>
      </c>
      <c r="BZ129" s="111">
        <v>20</v>
      </c>
      <c r="CA129" s="85">
        <f t="shared" si="55"/>
        <v>8.5816506623195554</v>
      </c>
      <c r="CB129" s="72">
        <f>SUM($CA$7:CA129)</f>
        <v>778.66199296732668</v>
      </c>
      <c r="CC129" s="64">
        <f>(CE129)/((1000)*(1/(PI()*1.5^2))*(1/'Salt Topping history'!$D$17)*(1/2.20462)*(BU129))</f>
        <v>19.775427520180816</v>
      </c>
      <c r="CD129" s="86">
        <f t="shared" si="49"/>
        <v>5.4987559171171116E-3</v>
      </c>
      <c r="CE129" s="86">
        <f t="shared" si="50"/>
        <v>11.332935945178367</v>
      </c>
      <c r="CF129" s="72">
        <f>SUM($CE$7:CE129)</f>
        <v>1238.7657481214751</v>
      </c>
    </row>
    <row r="130" spans="2:84">
      <c r="B130" s="27">
        <v>42097</v>
      </c>
      <c r="C130" s="17">
        <f>'Accumulated Feed'!B127</f>
        <v>5.3655835706569448</v>
      </c>
      <c r="D130" s="17">
        <f>SUM($C$7:C130)</f>
        <v>692.99272679092019</v>
      </c>
      <c r="E130" s="9">
        <v>20</v>
      </c>
      <c r="F130" s="3">
        <f t="shared" si="36"/>
        <v>5.1274898904165678</v>
      </c>
      <c r="G130" s="72">
        <f>SUM($F$7:F130)</f>
        <v>662.24170287549862</v>
      </c>
      <c r="H130" s="65">
        <f t="shared" si="58"/>
        <v>20</v>
      </c>
      <c r="I130" s="3">
        <f t="shared" si="38"/>
        <v>5.1274898904165678</v>
      </c>
      <c r="J130" s="72">
        <f>SUM($I$7:I130)</f>
        <v>599.89713717981215</v>
      </c>
      <c r="K130" s="64">
        <f>(M130)/((1000)*(1/(PI()*1.5^2))*(1/'Salt Topping history'!$C$8)*(1/2.20462)*(C130))</f>
        <v>29.865393699182754</v>
      </c>
      <c r="L130" s="3">
        <f t="shared" si="59"/>
        <v>2.7542177026235654E-3</v>
      </c>
      <c r="M130" s="85">
        <f t="shared" si="40"/>
        <v>7.6567252132935115</v>
      </c>
      <c r="N130" s="72">
        <f>SUM($M$7:M130)</f>
        <v>988.90545901969904</v>
      </c>
      <c r="P130" s="27">
        <f>'Accumulated Feed'!C127</f>
        <v>42402</v>
      </c>
      <c r="Q130" s="17">
        <f>'Accumulated Feed'!D127</f>
        <v>9.1745326103856026</v>
      </c>
      <c r="R130" s="17">
        <f>SUM($Q$7:Q130)</f>
        <v>893.5532544064655</v>
      </c>
      <c r="S130" s="9">
        <v>20</v>
      </c>
      <c r="T130" s="3">
        <f t="shared" si="60"/>
        <v>8.7674197204405093</v>
      </c>
      <c r="U130" s="72">
        <f>SUM($T$7:T130)</f>
        <v>853.9025099849506</v>
      </c>
      <c r="V130" s="65">
        <f t="shared" si="65"/>
        <v>20</v>
      </c>
      <c r="W130" s="3">
        <f t="shared" si="51"/>
        <v>8.7674197204405093</v>
      </c>
      <c r="X130" s="72">
        <f>SUM($W$7:W130)</f>
        <v>726.75860640720646</v>
      </c>
      <c r="Y130" s="64">
        <f>(AA130)/((1000)*(1/(PI()*1.5^2))*(1/'Salt Topping history'!$D$8)*(1/2.20462)*(Q130))</f>
        <v>16.179723860943252</v>
      </c>
      <c r="Z130" s="85">
        <f t="shared" si="41"/>
        <v>7.0536561092523651E-3</v>
      </c>
      <c r="AA130" s="85">
        <f t="shared" si="42"/>
        <v>8.3938507700103138</v>
      </c>
      <c r="AB130" s="72">
        <f>SUM($AA$7:AA130)</f>
        <v>817.5187762758087</v>
      </c>
      <c r="AD130" s="27">
        <f>'Accumulated Feed'!E127</f>
        <v>42585</v>
      </c>
      <c r="AE130" s="17">
        <f>'Accumulated Feed'!F127</f>
        <v>7.9463886328746813</v>
      </c>
      <c r="AF130" s="17">
        <f>SUM($AE$7:AE130)</f>
        <v>775.02488815741742</v>
      </c>
      <c r="AG130" s="81">
        <v>20</v>
      </c>
      <c r="AH130" s="85">
        <f t="shared" si="61"/>
        <v>7.5937736955977311</v>
      </c>
      <c r="AI130" s="72">
        <f>SUM($AH$7:AH130)</f>
        <v>740.63374962247258</v>
      </c>
      <c r="AJ130" s="111">
        <v>20</v>
      </c>
      <c r="AK130" s="85">
        <f t="shared" si="52"/>
        <v>7.5937736955977311</v>
      </c>
      <c r="AL130" s="72">
        <f>SUM($AK$7:AK130)</f>
        <v>643.86407904306566</v>
      </c>
      <c r="AM130" s="64">
        <f>(AO130)/((1000)*(1/(PI()*1.5^2))*(1/'Salt Topping history'!$E$8)*(1/2.20462)*(AE130))</f>
        <v>34.69753478918976</v>
      </c>
      <c r="AN130" s="86">
        <f t="shared" si="43"/>
        <v>7.3756578580236468E-3</v>
      </c>
      <c r="AO130" s="86">
        <f t="shared" si="44"/>
        <v>14.345654533855994</v>
      </c>
      <c r="AP130" s="72">
        <f>SUM($AO$7:AO130)</f>
        <v>1399.1562474870493</v>
      </c>
      <c r="AR130" s="27">
        <f>'Accumulated Feed'!G127</f>
        <v>42745</v>
      </c>
      <c r="AS130" s="17">
        <f>'Accumulated Feed'!H127</f>
        <v>6.0695223515577021</v>
      </c>
      <c r="AT130" s="17">
        <f>SUM($AS$7:AS130)</f>
        <v>926.35831037371372</v>
      </c>
      <c r="AU130" s="81">
        <v>20</v>
      </c>
      <c r="AV130" s="85">
        <f t="shared" si="62"/>
        <v>5.8001919245960236</v>
      </c>
      <c r="AW130" s="72">
        <f>SUM($AV$7:AV130)</f>
        <v>885.25186660414454</v>
      </c>
      <c r="AX130" s="111">
        <v>3.8982976801336671</v>
      </c>
      <c r="AY130" s="85">
        <f t="shared" si="53"/>
        <v>1.1305437361991355</v>
      </c>
      <c r="AZ130" s="72">
        <f>SUM($AY$7:AY130)</f>
        <v>750.6666095858817</v>
      </c>
      <c r="BA130" s="64">
        <f>(BC130)/((1000)*(1/(PI()*1.5^2))*(1/'Salt Topping history'!$F$8)*(1/2.20462)*(AS130))</f>
        <v>34.510538536876595</v>
      </c>
      <c r="BB130" s="86">
        <f t="shared" si="45"/>
        <v>3.5750262661756078E-3</v>
      </c>
      <c r="BC130" s="86">
        <f t="shared" si="46"/>
        <v>8.748089273331713</v>
      </c>
      <c r="BD130" s="72">
        <f>SUM($BC$7:BC130)</f>
        <v>1335.1734665186918</v>
      </c>
      <c r="BF130" s="27">
        <f>'Accumulated Feed'!I127</f>
        <v>42978</v>
      </c>
      <c r="BG130" s="17">
        <f>'Accumulated Feed'!J127</f>
        <v>8.470337751037512</v>
      </c>
      <c r="BH130" s="17">
        <f>SUM($BG$7:BG130)</f>
        <v>671.85521978600673</v>
      </c>
      <c r="BI130" s="81">
        <v>20</v>
      </c>
      <c r="BJ130" s="85">
        <f t="shared" si="63"/>
        <v>8.094472971099588</v>
      </c>
      <c r="BK130" s="72">
        <f>SUM($BJ$7:BJ130)</f>
        <v>642.0421566287456</v>
      </c>
      <c r="BL130" s="111">
        <v>20</v>
      </c>
      <c r="BM130" s="85">
        <f t="shared" si="54"/>
        <v>8.094472971099588</v>
      </c>
      <c r="BN130" s="72">
        <f>SUM($BM$7:BM130)</f>
        <v>554.02405615037867</v>
      </c>
      <c r="BO130" s="64">
        <f>(BQ130)/((1000)*(1/(PI()*1.5^2))*(1/'Salt Topping history'!$C$17)*(1/2.20462)*(BG130))</f>
        <v>29.331809796213751</v>
      </c>
      <c r="BP130" s="86">
        <f t="shared" si="47"/>
        <v>9.5397961415178267E-3</v>
      </c>
      <c r="BQ130" s="86">
        <f t="shared" si="48"/>
        <v>11.829347215482105</v>
      </c>
      <c r="BR130" s="72">
        <f>SUM($BQ$7:BQ130)</f>
        <v>938.28710341677208</v>
      </c>
      <c r="BT130" s="27">
        <f>'Accumulated Feed'!K127</f>
        <v>43129</v>
      </c>
      <c r="BU130" s="17">
        <f>'Accumulated Feed'!L127</f>
        <v>7.9536271181297389</v>
      </c>
      <c r="BV130" s="17">
        <f>SUM($BU$7:BU130)</f>
        <v>989.5427488798631</v>
      </c>
      <c r="BW130" s="81">
        <v>20</v>
      </c>
      <c r="BX130" s="85">
        <f t="shared" si="64"/>
        <v>7.6006909785881991</v>
      </c>
      <c r="BY130" s="72">
        <f>SUM($BX$7:BX130)</f>
        <v>945.63254382324192</v>
      </c>
      <c r="BZ130" s="111">
        <v>20</v>
      </c>
      <c r="CA130" s="85">
        <f t="shared" si="55"/>
        <v>7.6006909785881991</v>
      </c>
      <c r="CB130" s="72">
        <f>SUM($CA$7:CA130)</f>
        <v>786.26268394591489</v>
      </c>
      <c r="CC130" s="64">
        <f>(CE130)/((1000)*(1/(PI()*1.5^2))*(1/'Salt Topping history'!$D$17)*(1/2.20462)*(BU130))</f>
        <v>19.77542752018082</v>
      </c>
      <c r="CD130" s="86">
        <f t="shared" si="49"/>
        <v>4.8701987691251248E-3</v>
      </c>
      <c r="CE130" s="86">
        <f t="shared" si="50"/>
        <v>10.037479663166883</v>
      </c>
      <c r="CF130" s="72">
        <f>SUM($CE$7:CE130)</f>
        <v>1248.8032277846419</v>
      </c>
    </row>
    <row r="131" spans="2:84">
      <c r="B131" s="27">
        <v>42098</v>
      </c>
      <c r="C131" s="17">
        <f>'Accumulated Feed'!B128</f>
        <v>5.5086699715403178</v>
      </c>
      <c r="D131" s="17">
        <f>SUM($C$7:C131)</f>
        <v>698.50139676246056</v>
      </c>
      <c r="E131" s="9">
        <v>20</v>
      </c>
      <c r="F131" s="3">
        <f t="shared" si="36"/>
        <v>5.2642269413494551</v>
      </c>
      <c r="G131" s="72">
        <f>SUM($F$7:F131)</f>
        <v>667.50592981684804</v>
      </c>
      <c r="H131" s="65">
        <f t="shared" si="58"/>
        <v>20</v>
      </c>
      <c r="I131" s="3">
        <f t="shared" si="38"/>
        <v>5.2642269413494551</v>
      </c>
      <c r="J131" s="72">
        <f>SUM($I$7:I131)</f>
        <v>605.16136412116157</v>
      </c>
      <c r="K131" s="64">
        <f>(M131)/((1000)*(1/(PI()*1.5^2))*(1/'Salt Topping history'!$C$8)*(1/2.20462)*(C131))</f>
        <v>29.865393699182757</v>
      </c>
      <c r="L131" s="3">
        <f t="shared" si="59"/>
        <v>2.8276656497346433E-3</v>
      </c>
      <c r="M131" s="85">
        <f t="shared" si="40"/>
        <v>7.8609105062623081</v>
      </c>
      <c r="N131" s="72">
        <f>SUM($M$7:M131)</f>
        <v>996.7663695259613</v>
      </c>
      <c r="P131" s="27">
        <f>'Accumulated Feed'!C128</f>
        <v>42403</v>
      </c>
      <c r="Q131" s="17">
        <f>'Accumulated Feed'!D128</f>
        <v>9.0477785066708378</v>
      </c>
      <c r="R131" s="17">
        <f>SUM($Q$7:Q131)</f>
        <v>902.60103291313635</v>
      </c>
      <c r="S131" s="9">
        <v>20</v>
      </c>
      <c r="T131" s="3">
        <f t="shared" si="60"/>
        <v>8.6462902334410767</v>
      </c>
      <c r="U131" s="72">
        <f>SUM($T$7:T131)</f>
        <v>862.54880021839165</v>
      </c>
      <c r="V131" s="65">
        <f t="shared" si="65"/>
        <v>20</v>
      </c>
      <c r="W131" s="3">
        <f t="shared" si="51"/>
        <v>8.6462902334410767</v>
      </c>
      <c r="X131" s="72">
        <f>SUM($W$7:W131)</f>
        <v>735.40489664064751</v>
      </c>
      <c r="Y131" s="64">
        <f>(AA131)/((1000)*(1/(PI()*1.5^2))*(1/'Salt Topping history'!$D$8)*(1/2.20462)*(Q131))</f>
        <v>16.179723860943255</v>
      </c>
      <c r="Z131" s="85">
        <f t="shared" si="41"/>
        <v>6.9562037488968788E-3</v>
      </c>
      <c r="AA131" s="85">
        <f t="shared" si="42"/>
        <v>8.2778824611872857</v>
      </c>
      <c r="AB131" s="72">
        <f>SUM($AA$7:AA131)</f>
        <v>825.79665873699594</v>
      </c>
      <c r="AD131" s="27">
        <f>'Accumulated Feed'!E128</f>
        <v>42586</v>
      </c>
      <c r="AE131" s="17">
        <f>'Accumulated Feed'!F128</f>
        <v>8.3083411756979348</v>
      </c>
      <c r="AF131" s="17">
        <f>SUM($AE$7:AE131)</f>
        <v>783.33322933311536</v>
      </c>
      <c r="AG131" s="81">
        <v>20</v>
      </c>
      <c r="AH131" s="85">
        <f t="shared" si="61"/>
        <v>7.9396648702849193</v>
      </c>
      <c r="AI131" s="72">
        <f>SUM($AH$7:AH131)</f>
        <v>748.57341449275748</v>
      </c>
      <c r="AJ131" s="111">
        <v>23.855108638529661</v>
      </c>
      <c r="AK131" s="85">
        <f t="shared" si="52"/>
        <v>9.4700784017082125</v>
      </c>
      <c r="AL131" s="72">
        <f>SUM($AK$7:AK131)</f>
        <v>653.33415744477384</v>
      </c>
      <c r="AM131" s="64">
        <f>(AO131)/((1000)*(1/(PI()*1.5^2))*(1/'Salt Topping history'!$E$8)*(1/2.20462)*(AE131))</f>
        <v>34.69753478918976</v>
      </c>
      <c r="AN131" s="86">
        <f t="shared" si="43"/>
        <v>7.7116140061613703E-3</v>
      </c>
      <c r="AO131" s="86">
        <f t="shared" si="44"/>
        <v>14.999089241983866</v>
      </c>
      <c r="AP131" s="72">
        <f>SUM($AO$7:AO131)</f>
        <v>1414.1553367290333</v>
      </c>
      <c r="AR131" s="27">
        <f>'Accumulated Feed'!G128</f>
        <v>42746</v>
      </c>
      <c r="AS131" s="17">
        <f>'Accumulated Feed'!H128</f>
        <v>6.0613044366952558</v>
      </c>
      <c r="AT131" s="17">
        <f>SUM($AS$7:AS131)</f>
        <v>932.41961481040903</v>
      </c>
      <c r="AU131" s="81">
        <v>20</v>
      </c>
      <c r="AV131" s="85">
        <f t="shared" si="62"/>
        <v>5.7923386734402804</v>
      </c>
      <c r="AW131" s="72">
        <f>SUM($AV$7:AV131)</f>
        <v>891.04420527758487</v>
      </c>
      <c r="AX131" s="111">
        <v>20</v>
      </c>
      <c r="AY131" s="85">
        <f t="shared" si="53"/>
        <v>5.7923386734402804</v>
      </c>
      <c r="AZ131" s="72">
        <f>SUM($AY$7:AY131)</f>
        <v>756.45894825932203</v>
      </c>
      <c r="BA131" s="64">
        <f>(BC131)/((1000)*(1/(PI()*1.5^2))*(1/'Salt Topping history'!$F$8)*(1/2.20462)*(AS131))</f>
        <v>34.510538536876595</v>
      </c>
      <c r="BB131" s="86">
        <f t="shared" si="45"/>
        <v>3.5701858092525188E-3</v>
      </c>
      <c r="BC131" s="86">
        <f t="shared" si="46"/>
        <v>8.7362446752409131</v>
      </c>
      <c r="BD131" s="72">
        <f>SUM($BC$7:BC131)</f>
        <v>1343.9097111939327</v>
      </c>
      <c r="BF131" s="27">
        <f>'Accumulated Feed'!I128</f>
        <v>42979</v>
      </c>
      <c r="BG131" s="17">
        <f>'Accumulated Feed'!J128</f>
        <v>8.4639326603151499</v>
      </c>
      <c r="BH131" s="17">
        <f>SUM($BG$7:BG131)</f>
        <v>680.31915244632182</v>
      </c>
      <c r="BI131" s="81">
        <v>20</v>
      </c>
      <c r="BJ131" s="85">
        <f t="shared" si="63"/>
        <v>8.0883521013948041</v>
      </c>
      <c r="BK131" s="72">
        <f>SUM($BJ$7:BJ131)</f>
        <v>650.13050873014038</v>
      </c>
      <c r="BL131" s="111">
        <v>20</v>
      </c>
      <c r="BM131" s="85">
        <f t="shared" si="54"/>
        <v>8.0883521013948041</v>
      </c>
      <c r="BN131" s="72">
        <f>SUM($BM$7:BM131)</f>
        <v>562.11240825177345</v>
      </c>
      <c r="BO131" s="64">
        <f>(BQ131)/((1000)*(1/(PI()*1.5^2))*(1/'Salt Topping history'!$C$17)*(1/2.20462)*(BG131))</f>
        <v>29.331809796213747</v>
      </c>
      <c r="BP131" s="86">
        <f t="shared" si="47"/>
        <v>9.5325823489212109E-3</v>
      </c>
      <c r="BQ131" s="86">
        <f t="shared" si="48"/>
        <v>11.820402112662302</v>
      </c>
      <c r="BR131" s="72">
        <f>SUM($BQ$7:BQ131)</f>
        <v>950.10750552943443</v>
      </c>
      <c r="BT131" s="27">
        <f>'Accumulated Feed'!K128</f>
        <v>43130</v>
      </c>
      <c r="BU131" s="17">
        <f>'Accumulated Feed'!L128</f>
        <v>7.9560103587934314</v>
      </c>
      <c r="BV131" s="17">
        <f>SUM($BU$7:BU131)</f>
        <v>997.49875923865648</v>
      </c>
      <c r="BW131" s="81">
        <v>20</v>
      </c>
      <c r="BX131" s="85">
        <f t="shared" si="64"/>
        <v>7.6029684647644178</v>
      </c>
      <c r="BY131" s="72">
        <f>SUM($BX$7:BX131)</f>
        <v>953.23551228800636</v>
      </c>
      <c r="BZ131" s="111">
        <v>6.212894160668335</v>
      </c>
      <c r="CA131" s="85">
        <f t="shared" si="55"/>
        <v>2.3618219189240173</v>
      </c>
      <c r="CB131" s="72">
        <f>SUM($CA$7:CA131)</f>
        <v>788.62450586483885</v>
      </c>
      <c r="CC131" s="64">
        <f>(CE131)/((1000)*(1/(PI()*1.5^2))*(1/'Salt Topping history'!$D$17)*(1/2.20462)*(BU131))</f>
        <v>19.77542752018082</v>
      </c>
      <c r="CD131" s="86">
        <f t="shared" si="49"/>
        <v>4.8716580851798572E-3</v>
      </c>
      <c r="CE131" s="86">
        <f t="shared" si="50"/>
        <v>10.040487313555685</v>
      </c>
      <c r="CF131" s="72">
        <f>SUM($CE$7:CE131)</f>
        <v>1258.8437150981977</v>
      </c>
    </row>
    <row r="132" spans="2:84">
      <c r="B132" s="27">
        <v>42099</v>
      </c>
      <c r="C132" s="17">
        <f>'Accumulated Feed'!B129</f>
        <v>5.57057136165324</v>
      </c>
      <c r="D132" s="17">
        <f>SUM($C$7:C132)</f>
        <v>704.07196812411382</v>
      </c>
      <c r="E132" s="9">
        <v>20</v>
      </c>
      <c r="F132" s="3">
        <f t="shared" si="36"/>
        <v>5.3233815044695829</v>
      </c>
      <c r="G132" s="72">
        <f>SUM($F$7:F132)</f>
        <v>672.82931132131762</v>
      </c>
      <c r="H132" s="65">
        <f t="shared" si="58"/>
        <v>20</v>
      </c>
      <c r="I132" s="3">
        <f t="shared" si="38"/>
        <v>5.3233815044695829</v>
      </c>
      <c r="J132" s="72">
        <f>SUM($I$7:I132)</f>
        <v>610.48474562563115</v>
      </c>
      <c r="K132" s="64">
        <f>(M132)/((1000)*(1/(PI()*1.5^2))*(1/'Salt Topping history'!$C$8)*(1/2.20462)*(C132))</f>
        <v>29.865393699182764</v>
      </c>
      <c r="L132" s="3">
        <f t="shared" si="59"/>
        <v>2.8594403676606458E-3</v>
      </c>
      <c r="M132" s="85">
        <f t="shared" si="40"/>
        <v>7.9492442220965955</v>
      </c>
      <c r="N132" s="72">
        <f>SUM($M$7:M132)</f>
        <v>1004.7156137480579</v>
      </c>
      <c r="P132" s="27">
        <f>'Accumulated Feed'!C129</f>
        <v>42404</v>
      </c>
      <c r="Q132" s="17">
        <f>'Accumulated Feed'!D129</f>
        <v>7.3331439540466095</v>
      </c>
      <c r="R132" s="17">
        <f>SUM($Q$7:Q132)</f>
        <v>909.93417686718294</v>
      </c>
      <c r="S132" s="9">
        <v>20</v>
      </c>
      <c r="T132" s="3">
        <f t="shared" si="60"/>
        <v>7.0077412818564424</v>
      </c>
      <c r="U132" s="72">
        <f>SUM($T$7:T132)</f>
        <v>869.55654150024804</v>
      </c>
      <c r="V132" s="65">
        <f t="shared" si="65"/>
        <v>20</v>
      </c>
      <c r="W132" s="3">
        <f t="shared" si="51"/>
        <v>7.0077412818564424</v>
      </c>
      <c r="X132" s="72">
        <f>SUM($W$7:W132)</f>
        <v>742.4126379225039</v>
      </c>
      <c r="Y132" s="64">
        <f>(AA132)/((1000)*(1/(PI()*1.5^2))*(1/'Salt Topping history'!$D$8)*(1/2.20462)*(Q132))</f>
        <v>16.179723860943255</v>
      </c>
      <c r="Z132" s="85">
        <f t="shared" si="41"/>
        <v>5.6379412279743274E-3</v>
      </c>
      <c r="AA132" s="85">
        <f t="shared" si="42"/>
        <v>6.7091500612894492</v>
      </c>
      <c r="AB132" s="72">
        <f>SUM($AA$7:AA132)</f>
        <v>832.50580879828544</v>
      </c>
      <c r="AD132" s="27">
        <f>'Accumulated Feed'!E129</f>
        <v>42587</v>
      </c>
      <c r="AE132" s="17">
        <f>'Accumulated Feed'!F129</f>
        <v>8.4022756357156396</v>
      </c>
      <c r="AF132" s="17">
        <f>SUM($AE$7:AE132)</f>
        <v>791.73550496883104</v>
      </c>
      <c r="AG132" s="81">
        <v>20</v>
      </c>
      <c r="AH132" s="85">
        <f t="shared" si="61"/>
        <v>8.0294310602547352</v>
      </c>
      <c r="AI132" s="72">
        <f>SUM($AH$7:AH132)</f>
        <v>756.60284555301223</v>
      </c>
      <c r="AJ132" s="111">
        <v>20</v>
      </c>
      <c r="AK132" s="85">
        <f t="shared" si="52"/>
        <v>8.0294310602547352</v>
      </c>
      <c r="AL132" s="72">
        <f>SUM($AK$7:AK132)</f>
        <v>661.36358850502859</v>
      </c>
      <c r="AM132" s="64">
        <f>(AO132)/((1000)*(1/(PI()*1.5^2))*(1/'Salt Topping history'!$E$8)*(1/2.20462)*(AE132))</f>
        <v>34.69753478918976</v>
      </c>
      <c r="AN132" s="86">
        <f t="shared" si="43"/>
        <v>7.7988018433258555E-3</v>
      </c>
      <c r="AO132" s="86">
        <f t="shared" si="44"/>
        <v>15.168669585268789</v>
      </c>
      <c r="AP132" s="72">
        <f>SUM($AO$7:AO132)</f>
        <v>1429.3240063143021</v>
      </c>
      <c r="AR132" s="27">
        <f>'Accumulated Feed'!G129</f>
        <v>42747</v>
      </c>
      <c r="AS132" s="17">
        <f>'Accumulated Feed'!H129</f>
        <v>7.8878582396992849</v>
      </c>
      <c r="AT132" s="17">
        <f>SUM($AS$7:AS132)</f>
        <v>940.30747305010834</v>
      </c>
      <c r="AU132" s="81">
        <v>20</v>
      </c>
      <c r="AV132" s="85">
        <f t="shared" si="62"/>
        <v>7.5378405439960687</v>
      </c>
      <c r="AW132" s="72">
        <f>SUM($AV$7:AV132)</f>
        <v>898.58204582158089</v>
      </c>
      <c r="AX132" s="111">
        <v>2.5389588301336672</v>
      </c>
      <c r="AY132" s="85">
        <f t="shared" si="53"/>
        <v>0.95691334046591903</v>
      </c>
      <c r="AZ132" s="72">
        <f>SUM($AY$7:AY132)</f>
        <v>757.41586159978795</v>
      </c>
      <c r="BA132" s="64">
        <f>(BC132)/((1000)*(1/(PI()*1.5^2))*(1/'Salt Topping history'!$F$8)*(1/2.20462)*(AS132))</f>
        <v>34.510538536876595</v>
      </c>
      <c r="BB132" s="86">
        <f t="shared" si="45"/>
        <v>4.6460493523938461E-3</v>
      </c>
      <c r="BC132" s="86">
        <f t="shared" si="46"/>
        <v>11.368882765307742</v>
      </c>
      <c r="BD132" s="72">
        <f>SUM($BC$7:BC132)</f>
        <v>1355.2785939592404</v>
      </c>
      <c r="BF132" s="27">
        <f>'Accumulated Feed'!I129</f>
        <v>42980</v>
      </c>
      <c r="BG132" s="17">
        <f>'Accumulated Feed'!J129</f>
        <v>8.0302725765310701</v>
      </c>
      <c r="BH132" s="17">
        <f>SUM($BG$7:BG132)</f>
        <v>688.34942502285287</v>
      </c>
      <c r="BI132" s="81">
        <v>20</v>
      </c>
      <c r="BJ132" s="85">
        <f t="shared" si="63"/>
        <v>7.6739353532072778</v>
      </c>
      <c r="BK132" s="72">
        <f>SUM($BJ$7:BJ132)</f>
        <v>657.80444408334768</v>
      </c>
      <c r="BL132" s="111">
        <v>20</v>
      </c>
      <c r="BM132" s="85">
        <f t="shared" si="54"/>
        <v>7.6739353532072778</v>
      </c>
      <c r="BN132" s="72">
        <f>SUM($BM$7:BM132)</f>
        <v>569.78634360498074</v>
      </c>
      <c r="BO132" s="64">
        <f>(BQ132)/((1000)*(1/(PI()*1.5^2))*(1/'Salt Topping history'!$C$17)*(1/2.20462)*(BG132))</f>
        <v>29.331809796213747</v>
      </c>
      <c r="BP132" s="86">
        <f t="shared" si="47"/>
        <v>9.044168673385436E-3</v>
      </c>
      <c r="BQ132" s="86">
        <f t="shared" si="48"/>
        <v>11.21476915499794</v>
      </c>
      <c r="BR132" s="72">
        <f>SUM($BQ$7:BQ132)</f>
        <v>961.32227468443239</v>
      </c>
      <c r="BT132" s="27">
        <f>'Accumulated Feed'!K129</f>
        <v>43131</v>
      </c>
      <c r="BU132" s="17">
        <f>'Accumulated Feed'!L129</f>
        <v>7.5310565688263358</v>
      </c>
      <c r="BV132" s="17">
        <f>SUM($BU$7:BU132)</f>
        <v>1005.0298158074828</v>
      </c>
      <c r="BW132" s="81">
        <v>20</v>
      </c>
      <c r="BX132" s="85">
        <f t="shared" si="64"/>
        <v>7.1968716752434023</v>
      </c>
      <c r="BY132" s="72">
        <f>SUM($BX$7:BX132)</f>
        <v>960.43238396324978</v>
      </c>
      <c r="BZ132" s="111">
        <v>20</v>
      </c>
      <c r="CA132" s="85">
        <f t="shared" si="55"/>
        <v>7.1968716752434023</v>
      </c>
      <c r="CB132" s="72">
        <f>SUM($CA$7:CA132)</f>
        <v>795.82137754008227</v>
      </c>
      <c r="CC132" s="64">
        <f>(CE132)/((1000)*(1/(PI()*1.5^2))*(1/'Salt Topping history'!$D$17)*(1/2.20462)*(BU132))</f>
        <v>19.77542752018082</v>
      </c>
      <c r="CD132" s="86">
        <f t="shared" si="49"/>
        <v>4.6114485739600928E-3</v>
      </c>
      <c r="CE132" s="86">
        <f t="shared" si="50"/>
        <v>9.5041955109317513</v>
      </c>
      <c r="CF132" s="72">
        <f>SUM($CE$7:CE132)</f>
        <v>1268.3479106091295</v>
      </c>
    </row>
    <row r="133" spans="2:84">
      <c r="B133" s="27">
        <v>42100</v>
      </c>
      <c r="C133" s="17">
        <f>'Accumulated Feed'!B130</f>
        <v>5.575465709276199</v>
      </c>
      <c r="D133" s="17">
        <f>SUM($C$7:C133)</f>
        <v>709.64743383338998</v>
      </c>
      <c r="E133" s="9">
        <v>20</v>
      </c>
      <c r="F133" s="3">
        <f t="shared" si="36"/>
        <v>5.328058669148211</v>
      </c>
      <c r="G133" s="72">
        <f>SUM($F$7:F133)</f>
        <v>678.15736999046578</v>
      </c>
      <c r="H133" s="65">
        <f t="shared" si="58"/>
        <v>20</v>
      </c>
      <c r="I133" s="3">
        <f t="shared" si="38"/>
        <v>5.328058669148211</v>
      </c>
      <c r="J133" s="72">
        <f>SUM($I$7:I133)</f>
        <v>615.81280429477931</v>
      </c>
      <c r="K133" s="64">
        <f>(M133)/((1000)*(1/(PI()*1.5^2))*(1/'Salt Topping history'!$C$8)*(1/2.20462)*(C133))</f>
        <v>29.865393699182761</v>
      </c>
      <c r="L133" s="3">
        <f t="shared" si="59"/>
        <v>2.8619526943607027E-3</v>
      </c>
      <c r="M133" s="85">
        <f t="shared" si="40"/>
        <v>7.9562284903227534</v>
      </c>
      <c r="N133" s="72">
        <f>SUM($M$7:M133)</f>
        <v>1012.6718422383806</v>
      </c>
      <c r="P133" s="27">
        <f>'Accumulated Feed'!C130</f>
        <v>42405</v>
      </c>
      <c r="Q133" s="17">
        <f>'Accumulated Feed'!D130</f>
        <v>5.087584294805243</v>
      </c>
      <c r="R133" s="17">
        <f>SUM($Q$7:Q133)</f>
        <v>915.02176116198814</v>
      </c>
      <c r="S133" s="9">
        <v>20</v>
      </c>
      <c r="T133" s="3">
        <f t="shared" si="60"/>
        <v>4.8618266204848313</v>
      </c>
      <c r="U133" s="72">
        <f>SUM($T$7:T133)</f>
        <v>874.41836812073291</v>
      </c>
      <c r="V133" s="65">
        <f t="shared" si="65"/>
        <v>20</v>
      </c>
      <c r="W133" s="3">
        <f t="shared" si="51"/>
        <v>4.8618266204848313</v>
      </c>
      <c r="X133" s="72">
        <f>SUM($W$7:W133)</f>
        <v>747.27446454298877</v>
      </c>
      <c r="Y133" s="64">
        <f>(AA133)/((1000)*(1/(PI()*1.5^2))*(1/'Salt Topping history'!$D$8)*(1/2.20462)*(Q133))</f>
        <v>16.179723860943255</v>
      </c>
      <c r="Z133" s="85">
        <f t="shared" si="41"/>
        <v>3.91148754561799E-3</v>
      </c>
      <c r="AA133" s="85">
        <f t="shared" si="42"/>
        <v>4.6546701792854082</v>
      </c>
      <c r="AB133" s="72">
        <f>SUM($AA$7:AA133)</f>
        <v>837.16047897757085</v>
      </c>
      <c r="AD133" s="27">
        <f>'Accumulated Feed'!E130</f>
        <v>42588</v>
      </c>
      <c r="AE133" s="17">
        <f>'Accumulated Feed'!F130</f>
        <v>8.3574741257866982</v>
      </c>
      <c r="AF133" s="17">
        <f>SUM($AE$7:AE133)</f>
        <v>800.0929790946177</v>
      </c>
      <c r="AG133" s="81">
        <v>20</v>
      </c>
      <c r="AH133" s="85">
        <f t="shared" si="61"/>
        <v>7.9866175831723316</v>
      </c>
      <c r="AI133" s="72">
        <f>SUM($AH$7:AH133)</f>
        <v>764.58946313618458</v>
      </c>
      <c r="AJ133" s="111">
        <v>20</v>
      </c>
      <c r="AK133" s="85">
        <f t="shared" si="52"/>
        <v>7.9866175831723316</v>
      </c>
      <c r="AL133" s="72">
        <f>SUM($AK$7:AK133)</f>
        <v>669.35020608820093</v>
      </c>
      <c r="AM133" s="64">
        <f>(AO133)/((1000)*(1/(PI()*1.5^2))*(1/'Salt Topping history'!$E$8)*(1/2.20462)*(AE133))</f>
        <v>34.69753478918976</v>
      </c>
      <c r="AN133" s="86">
        <f t="shared" si="43"/>
        <v>7.757218097044976E-3</v>
      </c>
      <c r="AO133" s="86">
        <f t="shared" si="44"/>
        <v>15.087789198752478</v>
      </c>
      <c r="AP133" s="72">
        <f>SUM($AO$7:AO133)</f>
        <v>1444.4117955130546</v>
      </c>
      <c r="AR133" s="27">
        <f>'Accumulated Feed'!G130</f>
        <v>42748</v>
      </c>
      <c r="AS133" s="17">
        <f>'Accumulated Feed'!H130</f>
        <v>8.8447235888034097</v>
      </c>
      <c r="AT133" s="17">
        <f>SUM($AS$7:AS133)</f>
        <v>949.15219663891173</v>
      </c>
      <c r="AU133" s="81">
        <v>20</v>
      </c>
      <c r="AV133" s="85">
        <f t="shared" si="62"/>
        <v>8.4522457227454524</v>
      </c>
      <c r="AW133" s="72">
        <f>SUM($AV$7:AV133)</f>
        <v>907.03429154432638</v>
      </c>
      <c r="AX133" s="111">
        <v>20</v>
      </c>
      <c r="AY133" s="85">
        <f t="shared" si="53"/>
        <v>8.4522457227454524</v>
      </c>
      <c r="AZ133" s="72">
        <f>SUM($AY$7:AY133)</f>
        <v>765.86810732253343</v>
      </c>
      <c r="BA133" s="64">
        <f>(BC133)/((1000)*(1/(PI()*1.5^2))*(1/'Salt Topping history'!$F$8)*(1/2.20462)*(AS133))</f>
        <v>34.510538536876595</v>
      </c>
      <c r="BB133" s="86">
        <f t="shared" si="45"/>
        <v>5.2096552768967205E-3</v>
      </c>
      <c r="BC133" s="86">
        <f t="shared" si="46"/>
        <v>12.748026462566274</v>
      </c>
      <c r="BD133" s="72">
        <f>SUM($BC$7:BC133)</f>
        <v>1368.0266204218067</v>
      </c>
      <c r="BF133" s="27">
        <f>'Accumulated Feed'!I130</f>
        <v>42981</v>
      </c>
      <c r="BG133" s="17">
        <f>'Accumulated Feed'!J130</f>
        <v>7.8563033519130281</v>
      </c>
      <c r="BH133" s="17">
        <f>SUM($BG$7:BG133)</f>
        <v>696.20572837476595</v>
      </c>
      <c r="BI133" s="81">
        <v>20</v>
      </c>
      <c r="BJ133" s="85">
        <f t="shared" si="63"/>
        <v>7.5076858802979585</v>
      </c>
      <c r="BK133" s="72">
        <f>SUM($BJ$7:BJ133)</f>
        <v>665.31212996364559</v>
      </c>
      <c r="BL133" s="111">
        <v>20</v>
      </c>
      <c r="BM133" s="85">
        <f t="shared" si="54"/>
        <v>7.5076858802979585</v>
      </c>
      <c r="BN133" s="72">
        <f>SUM($BM$7:BM133)</f>
        <v>577.29402948527866</v>
      </c>
      <c r="BO133" s="64">
        <f>(BQ133)/((1000)*(1/(PI()*1.5^2))*(1/'Salt Topping history'!$C$17)*(1/2.20462)*(BG133))</f>
        <v>29.331809796213747</v>
      </c>
      <c r="BP133" s="86">
        <f t="shared" si="47"/>
        <v>8.8482342270228033E-3</v>
      </c>
      <c r="BQ133" s="86">
        <f t="shared" si="48"/>
        <v>10.971810441508277</v>
      </c>
      <c r="BR133" s="72">
        <f>SUM($BQ$7:BQ133)</f>
        <v>972.29408512594068</v>
      </c>
      <c r="BT133" s="27">
        <f>'Accumulated Feed'!K130</f>
        <v>43132</v>
      </c>
      <c r="BU133" s="17">
        <f>'Accumulated Feed'!L130</f>
        <v>7.8107831451240743</v>
      </c>
      <c r="BV133" s="17">
        <f>SUM($BU$7:BU133)</f>
        <v>1012.8405989526069</v>
      </c>
      <c r="BW133" s="81">
        <v>20</v>
      </c>
      <c r="BX133" s="85">
        <f t="shared" si="64"/>
        <v>7.4641855979807712</v>
      </c>
      <c r="BY133" s="72">
        <f>SUM($BX$7:BX133)</f>
        <v>967.89656956123054</v>
      </c>
      <c r="BZ133" s="111">
        <v>5.9810909399999987</v>
      </c>
      <c r="CA133" s="85">
        <f t="shared" si="55"/>
        <v>2.232198642728064</v>
      </c>
      <c r="CB133" s="72">
        <f>SUM($CA$7:CA133)</f>
        <v>798.05357618281027</v>
      </c>
      <c r="CC133" s="64">
        <f>(CE133)/((1000)*(1/(PI()*1.5^2))*(1/'Salt Topping history'!$D$17)*(1/2.20462)*(BU133))</f>
        <v>19.77542752018082</v>
      </c>
      <c r="CD133" s="86">
        <f t="shared" si="49"/>
        <v>4.7827319403215239E-3</v>
      </c>
      <c r="CE133" s="86">
        <f t="shared" si="50"/>
        <v>9.8572105290026606</v>
      </c>
      <c r="CF133" s="72">
        <f>SUM($CE$7:CE133)</f>
        <v>1278.2051211381322</v>
      </c>
    </row>
    <row r="134" spans="2:84">
      <c r="B134" s="27">
        <v>42101</v>
      </c>
      <c r="C134" s="17">
        <f>'Accumulated Feed'!B131</f>
        <v>6.2505090671163268</v>
      </c>
      <c r="D134" s="17">
        <f>SUM($C$7:C134)</f>
        <v>715.89794290050634</v>
      </c>
      <c r="E134" s="9">
        <v>20</v>
      </c>
      <c r="F134" s="3">
        <f t="shared" si="36"/>
        <v>5.9731474926355537</v>
      </c>
      <c r="G134" s="72">
        <f>SUM($F$7:F134)</f>
        <v>684.13051748310136</v>
      </c>
      <c r="H134" s="65">
        <f t="shared" si="58"/>
        <v>20</v>
      </c>
      <c r="I134" s="3">
        <f t="shared" si="38"/>
        <v>5.9731474926355537</v>
      </c>
      <c r="J134" s="72">
        <f>SUM($I$7:I134)</f>
        <v>621.78595178741489</v>
      </c>
      <c r="K134" s="64">
        <f>(M134)/((1000)*(1/(PI()*1.5^2))*(1/'Salt Topping history'!$C$8)*(1/2.20462)*(C134))</f>
        <v>29.865393699182764</v>
      </c>
      <c r="L134" s="3">
        <f t="shared" si="59"/>
        <v>3.2084604584684748E-3</v>
      </c>
      <c r="M134" s="85">
        <f t="shared" si="40"/>
        <v>8.9195200745423602</v>
      </c>
      <c r="N134" s="72">
        <f>SUM($M$7:M134)</f>
        <v>1021.5913623129229</v>
      </c>
      <c r="P134" s="27">
        <f>'Accumulated Feed'!C131</f>
        <v>42406</v>
      </c>
      <c r="Q134" s="17">
        <f>'Accumulated Feed'!D131</f>
        <v>6.0156998406535775</v>
      </c>
      <c r="R134" s="17">
        <f>SUM($Q$7:Q134)</f>
        <v>921.03746100264175</v>
      </c>
      <c r="S134" s="9">
        <v>20</v>
      </c>
      <c r="T134" s="3">
        <f t="shared" si="60"/>
        <v>5.7487577465791224</v>
      </c>
      <c r="U134" s="72">
        <f>SUM($T$7:T134)</f>
        <v>880.16712586731205</v>
      </c>
      <c r="V134" s="65">
        <f t="shared" si="65"/>
        <v>20</v>
      </c>
      <c r="W134" s="3">
        <f t="shared" si="51"/>
        <v>5.7487577465791224</v>
      </c>
      <c r="X134" s="72">
        <f>SUM($W$7:W134)</f>
        <v>753.02322228956791</v>
      </c>
      <c r="Y134" s="64">
        <f>(AA134)/((1000)*(1/(PI()*1.5^2))*(1/'Salt Topping history'!$D$8)*(1/2.20462)*(Q134))</f>
        <v>16.179723860943252</v>
      </c>
      <c r="Z134" s="85">
        <f t="shared" si="41"/>
        <v>4.6250506412087574E-3</v>
      </c>
      <c r="AA134" s="85">
        <f t="shared" si="42"/>
        <v>5.5038102630384209</v>
      </c>
      <c r="AB134" s="72">
        <f>SUM($AA$7:AA134)</f>
        <v>842.66428924060926</v>
      </c>
      <c r="AD134" s="27">
        <f>'Accumulated Feed'!E131</f>
        <v>42589</v>
      </c>
      <c r="AE134" s="17">
        <f>'Accumulated Feed'!F131</f>
        <v>8.3402018218556293</v>
      </c>
      <c r="AF134" s="17">
        <f>SUM($AE$7:AE134)</f>
        <v>808.43318091647336</v>
      </c>
      <c r="AG134" s="81">
        <v>20</v>
      </c>
      <c r="AH134" s="85">
        <f t="shared" si="61"/>
        <v>7.9701117245598425</v>
      </c>
      <c r="AI134" s="72">
        <f>SUM($AH$7:AH134)</f>
        <v>772.55957486074442</v>
      </c>
      <c r="AJ134" s="111">
        <v>20</v>
      </c>
      <c r="AK134" s="85">
        <f t="shared" si="52"/>
        <v>7.9701117245598425</v>
      </c>
      <c r="AL134" s="72">
        <f>SUM($AK$7:AK134)</f>
        <v>677.32031781276078</v>
      </c>
      <c r="AM134" s="64">
        <f>(AO134)/((1000)*(1/(PI()*1.5^2))*(1/'Salt Topping history'!$E$8)*(1/2.20462)*(AE134))</f>
        <v>34.69753478918976</v>
      </c>
      <c r="AN134" s="86">
        <f t="shared" si="43"/>
        <v>7.7411863359392683E-3</v>
      </c>
      <c r="AO134" s="86">
        <f t="shared" si="44"/>
        <v>15.056607423401877</v>
      </c>
      <c r="AP134" s="72">
        <f>SUM($AO$7:AO134)</f>
        <v>1459.4684029364564</v>
      </c>
      <c r="AR134" s="27">
        <f>'Accumulated Feed'!G131</f>
        <v>42749</v>
      </c>
      <c r="AS134" s="17">
        <f>'Accumulated Feed'!H131</f>
        <v>8.8996153330970103</v>
      </c>
      <c r="AT134" s="17">
        <f>SUM($AS$7:AS134)</f>
        <v>958.05181197200875</v>
      </c>
      <c r="AU134" s="81">
        <v>20</v>
      </c>
      <c r="AV134" s="85">
        <f t="shared" si="62"/>
        <v>8.5047016877353538</v>
      </c>
      <c r="AW134" s="72">
        <f>SUM($AV$7:AV134)</f>
        <v>915.53899323206178</v>
      </c>
      <c r="AX134" s="111">
        <v>20</v>
      </c>
      <c r="AY134" s="85">
        <f t="shared" si="53"/>
        <v>8.5047016877353538</v>
      </c>
      <c r="AZ134" s="72">
        <f>SUM($AY$7:AY134)</f>
        <v>774.37280901026884</v>
      </c>
      <c r="BA134" s="64">
        <f>(BC134)/((1000)*(1/(PI()*1.5^2))*(1/'Salt Topping history'!$F$8)*(1/2.20462)*(AS134))</f>
        <v>34.510538536876602</v>
      </c>
      <c r="BB134" s="86">
        <f t="shared" si="45"/>
        <v>5.2419872160970856E-3</v>
      </c>
      <c r="BC134" s="86">
        <f t="shared" si="46"/>
        <v>12.827142717789568</v>
      </c>
      <c r="BD134" s="72">
        <f>SUM($BC$7:BC134)</f>
        <v>1380.8537631395961</v>
      </c>
      <c r="BF134" s="27">
        <f>'Accumulated Feed'!I131</f>
        <v>42982</v>
      </c>
      <c r="BG134" s="17">
        <f>'Accumulated Feed'!J131</f>
        <v>7.8637102258352733</v>
      </c>
      <c r="BH134" s="17">
        <f>SUM($BG$7:BG134)</f>
        <v>704.06943860060119</v>
      </c>
      <c r="BI134" s="81">
        <v>20</v>
      </c>
      <c r="BJ134" s="85">
        <f t="shared" si="63"/>
        <v>7.5147640798368851</v>
      </c>
      <c r="BK134" s="72">
        <f>SUM($BJ$7:BJ134)</f>
        <v>672.82689404348253</v>
      </c>
      <c r="BL134" s="111">
        <v>20</v>
      </c>
      <c r="BM134" s="85">
        <f t="shared" si="54"/>
        <v>7.5147640798368851</v>
      </c>
      <c r="BN134" s="72">
        <f>SUM($BM$7:BM134)</f>
        <v>584.80879356511559</v>
      </c>
      <c r="BO134" s="64">
        <f>(BQ134)/((1000)*(1/(PI()*1.5^2))*(1/'Salt Topping history'!$C$17)*(1/2.20462)*(BG134))</f>
        <v>29.331809796213751</v>
      </c>
      <c r="BP134" s="86">
        <f t="shared" si="47"/>
        <v>8.8565762872028098E-3</v>
      </c>
      <c r="BQ134" s="86">
        <f t="shared" si="48"/>
        <v>10.982154596131485</v>
      </c>
      <c r="BR134" s="72">
        <f>SUM($BQ$7:BQ134)</f>
        <v>983.27623972207221</v>
      </c>
      <c r="BT134" s="27">
        <f>'Accumulated Feed'!K131</f>
        <v>43133</v>
      </c>
      <c r="BU134" s="17">
        <f>'Accumulated Feed'!L131</f>
        <v>7.9094547241312148</v>
      </c>
      <c r="BV134" s="17">
        <f>SUM($BU$7:BU134)</f>
        <v>1020.7500536767382</v>
      </c>
      <c r="BW134" s="81">
        <v>20</v>
      </c>
      <c r="BX134" s="85">
        <f t="shared" si="64"/>
        <v>7.5584787008964351</v>
      </c>
      <c r="BY134" s="72">
        <f>SUM($BX$7:BX134)</f>
        <v>975.45504826212698</v>
      </c>
      <c r="BZ134" s="111">
        <v>20</v>
      </c>
      <c r="CA134" s="85">
        <f t="shared" si="55"/>
        <v>7.5584787008964351</v>
      </c>
      <c r="CB134" s="72">
        <f>SUM($CA$7:CA134)</f>
        <v>805.61205488370672</v>
      </c>
      <c r="CC134" s="64">
        <f>(CE134)/((1000)*(1/(PI()*1.5^2))*(1/'Salt Topping history'!$D$17)*(1/2.20462)*(BU134))</f>
        <v>19.775427520180816</v>
      </c>
      <c r="CD134" s="86">
        <f t="shared" si="49"/>
        <v>4.8431509410479757E-3</v>
      </c>
      <c r="CE134" s="86">
        <f t="shared" si="50"/>
        <v>9.9817340894998772</v>
      </c>
      <c r="CF134" s="72">
        <f>SUM($CE$7:CE134)</f>
        <v>1288.1868552276321</v>
      </c>
    </row>
    <row r="135" spans="2:84">
      <c r="B135" s="27">
        <v>42102</v>
      </c>
      <c r="C135" s="17">
        <f>'Accumulated Feed'!B132</f>
        <v>5.3794792906495381</v>
      </c>
      <c r="D135" s="17">
        <f>SUM($C$7:C135)</f>
        <v>721.27742219115589</v>
      </c>
      <c r="E135" s="9">
        <v>20</v>
      </c>
      <c r="F135" s="3">
        <f t="shared" si="36"/>
        <v>5.1407689984285518</v>
      </c>
      <c r="G135" s="72">
        <f>SUM($F$7:F135)</f>
        <v>689.27128648152996</v>
      </c>
      <c r="H135" s="67">
        <v>3.2624132399999999</v>
      </c>
      <c r="I135" s="3">
        <f t="shared" si="38"/>
        <v>0.83856564221274243</v>
      </c>
      <c r="J135" s="72">
        <f>SUM($I$7:I135)</f>
        <v>622.62451742962764</v>
      </c>
      <c r="K135" s="64">
        <f>(M135)/((1000)*(1/(PI()*1.5^2))*(1/'Salt Topping history'!$C$8)*(1/2.20462)*(C135))</f>
        <v>29.865393699182757</v>
      </c>
      <c r="L135" s="3">
        <f t="shared" si="59"/>
        <v>2.7613505405507579E-3</v>
      </c>
      <c r="M135" s="85">
        <f t="shared" si="40"/>
        <v>7.6765545027311068</v>
      </c>
      <c r="N135" s="72">
        <f>SUM($M$7:M135)</f>
        <v>1029.267916815654</v>
      </c>
      <c r="P135" s="27">
        <f>'Accumulated Feed'!C132</f>
        <v>42407</v>
      </c>
      <c r="Q135" s="17">
        <f>'Accumulated Feed'!D132</f>
        <v>9.3145851016557106</v>
      </c>
      <c r="R135" s="17">
        <f>SUM($Q$7:Q135)</f>
        <v>930.35204610429741</v>
      </c>
      <c r="S135" s="9">
        <v>20</v>
      </c>
      <c r="T135" s="3">
        <f t="shared" si="60"/>
        <v>8.9012574891861753</v>
      </c>
      <c r="U135" s="72">
        <f>SUM($T$7:T135)</f>
        <v>889.0683833564982</v>
      </c>
      <c r="V135" s="65">
        <f t="shared" si="65"/>
        <v>20</v>
      </c>
      <c r="W135" s="3">
        <f t="shared" si="51"/>
        <v>8.9012574891861753</v>
      </c>
      <c r="X135" s="72">
        <f>SUM($W$7:W135)</f>
        <v>761.92447977875406</v>
      </c>
      <c r="Y135" s="64">
        <f>(AA135)/((1000)*(1/(PI()*1.5^2))*(1/'Salt Topping history'!$D$8)*(1/2.20462)*(Q135))</f>
        <v>16.179723860943255</v>
      </c>
      <c r="Z135" s="85">
        <f t="shared" si="41"/>
        <v>7.1613326692054171E-3</v>
      </c>
      <c r="AA135" s="85">
        <f t="shared" si="42"/>
        <v>8.5219858763544458</v>
      </c>
      <c r="AB135" s="72">
        <f>SUM($AA$7:AA135)</f>
        <v>851.18627511696366</v>
      </c>
      <c r="AD135" s="27">
        <f>'Accumulated Feed'!E132</f>
        <v>42590</v>
      </c>
      <c r="AE135" s="17">
        <f>'Accumulated Feed'!F132</f>
        <v>7.8940254872548552</v>
      </c>
      <c r="AF135" s="17">
        <f>SUM($AE$7:AE135)</f>
        <v>816.32720640372827</v>
      </c>
      <c r="AG135" s="81">
        <v>20</v>
      </c>
      <c r="AH135" s="85">
        <f t="shared" si="61"/>
        <v>7.5437341246432537</v>
      </c>
      <c r="AI135" s="72">
        <f>SUM($AH$7:AH135)</f>
        <v>780.10330898538768</v>
      </c>
      <c r="AJ135" s="111">
        <v>20</v>
      </c>
      <c r="AK135" s="85">
        <f t="shared" si="52"/>
        <v>7.5437341246432537</v>
      </c>
      <c r="AL135" s="72">
        <f>SUM($AK$7:AK135)</f>
        <v>684.86405193740404</v>
      </c>
      <c r="AM135" s="64">
        <f>(AO135)/((1000)*(1/(PI()*1.5^2))*(1/'Salt Topping history'!$E$8)*(1/2.20462)*(AE135))</f>
        <v>34.69753478918976</v>
      </c>
      <c r="AN135" s="86">
        <f t="shared" si="43"/>
        <v>7.3270555728467144E-3</v>
      </c>
      <c r="AO135" s="86">
        <f t="shared" si="44"/>
        <v>14.251123089186859</v>
      </c>
      <c r="AP135" s="72">
        <f>SUM($AO$7:AO135)</f>
        <v>1473.7195260256433</v>
      </c>
      <c r="AR135" s="27">
        <f>'Accumulated Feed'!G132</f>
        <v>42750</v>
      </c>
      <c r="AS135" s="17">
        <f>'Accumulated Feed'!H132</f>
        <v>9.1271723117303498</v>
      </c>
      <c r="AT135" s="17">
        <f>SUM($AS$7:AS135)</f>
        <v>967.17898428373906</v>
      </c>
      <c r="AU135" s="81">
        <v>20</v>
      </c>
      <c r="AV135" s="85">
        <f t="shared" si="62"/>
        <v>8.7221609989307094</v>
      </c>
      <c r="AW135" s="72">
        <f>SUM($AV$7:AV135)</f>
        <v>924.26115423099247</v>
      </c>
      <c r="AX135" s="111">
        <v>20</v>
      </c>
      <c r="AY135" s="85">
        <f t="shared" si="53"/>
        <v>8.7221609989307094</v>
      </c>
      <c r="AZ135" s="72">
        <f>SUM($AY$7:AY135)</f>
        <v>783.09497000919953</v>
      </c>
      <c r="BA135" s="64">
        <f>(BC135)/((1000)*(1/(PI()*1.5^2))*(1/'Salt Topping history'!$F$8)*(1/2.20462)*(AS135))</f>
        <v>34.510538536876595</v>
      </c>
      <c r="BB135" s="86">
        <f t="shared" si="45"/>
        <v>5.3760211859130071E-3</v>
      </c>
      <c r="BC135" s="86">
        <f t="shared" si="46"/>
        <v>13.155123841929129</v>
      </c>
      <c r="BD135" s="72">
        <f>SUM($BC$7:BC135)</f>
        <v>1394.0088869815252</v>
      </c>
      <c r="BF135" s="27">
        <f>'Accumulated Feed'!I132</f>
        <v>42983</v>
      </c>
      <c r="BG135" s="17">
        <f>'Accumulated Feed'!J132</f>
        <v>8.0629887028809559</v>
      </c>
      <c r="BH135" s="17">
        <f>SUM($BG$7:BG135)</f>
        <v>712.13242730348213</v>
      </c>
      <c r="BI135" s="81">
        <v>20</v>
      </c>
      <c r="BJ135" s="85">
        <f t="shared" si="63"/>
        <v>7.7051997263930803</v>
      </c>
      <c r="BK135" s="72">
        <f>SUM($BJ$7:BJ135)</f>
        <v>680.53209376987559</v>
      </c>
      <c r="BL135" s="111">
        <v>20</v>
      </c>
      <c r="BM135" s="85">
        <f t="shared" si="54"/>
        <v>7.7051997263930803</v>
      </c>
      <c r="BN135" s="72">
        <f>SUM($BM$7:BM135)</f>
        <v>592.51399329150865</v>
      </c>
      <c r="BO135" s="64">
        <f>(BQ135)/((1000)*(1/(PI()*1.5^2))*(1/'Salt Topping history'!$C$17)*(1/2.20462)*(BG135))</f>
        <v>29.331809796213744</v>
      </c>
      <c r="BP135" s="86">
        <f t="shared" si="47"/>
        <v>9.0810155129202371E-3</v>
      </c>
      <c r="BQ135" s="86">
        <f t="shared" si="48"/>
        <v>11.260459236021093</v>
      </c>
      <c r="BR135" s="72">
        <f>SUM($BQ$7:BQ135)</f>
        <v>994.53669895809333</v>
      </c>
      <c r="BT135" s="27">
        <f>'Accumulated Feed'!K132</f>
        <v>43134</v>
      </c>
      <c r="BU135" s="17">
        <f>'Accumulated Feed'!L132</f>
        <v>7.7525176060796666</v>
      </c>
      <c r="BV135" s="17">
        <f>SUM($BU$7:BU135)</f>
        <v>1028.5025712828178</v>
      </c>
      <c r="BW135" s="81">
        <v>20</v>
      </c>
      <c r="BX135" s="85">
        <f t="shared" si="64"/>
        <v>7.4085055478099591</v>
      </c>
      <c r="BY135" s="72">
        <f>SUM($BX$7:BX135)</f>
        <v>982.86355380993689</v>
      </c>
      <c r="BZ135" s="111">
        <v>20</v>
      </c>
      <c r="CA135" s="85">
        <f t="shared" si="55"/>
        <v>7.4085055478099591</v>
      </c>
      <c r="CB135" s="72">
        <f>SUM($CA$7:CA135)</f>
        <v>813.02056043151663</v>
      </c>
      <c r="CC135" s="64">
        <f>(CE135)/((1000)*(1/(PI()*1.5^2))*(1/'Salt Topping history'!$D$17)*(1/2.20462)*(BU135))</f>
        <v>19.77542752018082</v>
      </c>
      <c r="CD135" s="86">
        <f t="shared" si="49"/>
        <v>4.7470545377576471E-3</v>
      </c>
      <c r="CE135" s="86">
        <f t="shared" si="50"/>
        <v>9.7836794023185103</v>
      </c>
      <c r="CF135" s="72">
        <f>SUM($CE$7:CE135)</f>
        <v>1297.9705346299506</v>
      </c>
    </row>
    <row r="136" spans="2:84">
      <c r="B136" s="27">
        <v>42103</v>
      </c>
      <c r="C136" s="17">
        <f>'Accumulated Feed'!B133</f>
        <v>8.1542870548315332</v>
      </c>
      <c r="D136" s="17">
        <f>SUM($C$7:C136)</f>
        <v>729.43170924598746</v>
      </c>
      <c r="E136" s="9">
        <v>20</v>
      </c>
      <c r="F136" s="3">
        <f t="shared" ref="F136:F199" si="66">(C136*E136)*(1/2.20462)*(1/1343)*(1/(PI()*1.5^2))*1000</f>
        <v>7.7924467835814859</v>
      </c>
      <c r="G136" s="72">
        <f>SUM($F$7:F136)</f>
        <v>697.06373326511141</v>
      </c>
      <c r="H136" s="65">
        <f t="shared" si="58"/>
        <v>20</v>
      </c>
      <c r="I136" s="3">
        <f t="shared" ref="I136:I199" si="67">(C136*H136)*(1/2.20462)*(1/1343)*(1/(PI()*1.5^2))*1000</f>
        <v>7.7924467835814859</v>
      </c>
      <c r="J136" s="72">
        <f>SUM($I$7:I136)</f>
        <v>630.4169642132091</v>
      </c>
      <c r="K136" s="64">
        <f>(M136)/((1000)*(1/(PI()*1.5^2))*(1/'Salt Topping history'!$C$8)*(1/2.20462)*(C136))</f>
        <v>29.865393699182761</v>
      </c>
      <c r="L136" s="3">
        <f t="shared" ref="L136:L199" si="68">C136/$D$312</f>
        <v>4.1856922854602782E-3</v>
      </c>
      <c r="M136" s="85">
        <f t="shared" ref="M136:M199" si="69">($L$3-$L$2)*L136</f>
        <v>11.636224553579574</v>
      </c>
      <c r="N136" s="72">
        <f>SUM($M$7:M136)</f>
        <v>1040.9041413692335</v>
      </c>
      <c r="P136" s="27">
        <f>'Accumulated Feed'!C133</f>
        <v>42408</v>
      </c>
      <c r="Q136" s="17">
        <f>'Accumulated Feed'!D133</f>
        <v>9.4955521369397751</v>
      </c>
      <c r="R136" s="17">
        <f>SUM($Q$7:Q136)</f>
        <v>939.84759824123716</v>
      </c>
      <c r="S136" s="9">
        <v>20</v>
      </c>
      <c r="T136" s="3">
        <f t="shared" si="60"/>
        <v>9.0741942502483255</v>
      </c>
      <c r="U136" s="72">
        <f>SUM($T$7:T136)</f>
        <v>898.1425776067465</v>
      </c>
      <c r="V136" s="65">
        <f t="shared" si="65"/>
        <v>20</v>
      </c>
      <c r="W136" s="3">
        <f t="shared" si="51"/>
        <v>9.0741942502483255</v>
      </c>
      <c r="X136" s="72">
        <f>SUM($W$7:W136)</f>
        <v>770.99867402900236</v>
      </c>
      <c r="Y136" s="64">
        <f>(AA136)/((1000)*(1/(PI()*1.5^2))*(1/'Salt Topping history'!$D$8)*(1/2.20462)*(Q136))</f>
        <v>16.179723860943255</v>
      </c>
      <c r="Z136" s="85">
        <f t="shared" ref="Z136:Z189" si="70">Q136/$R$189</f>
        <v>7.3004655589353797E-3</v>
      </c>
      <c r="AA136" s="85">
        <f t="shared" ref="AA136:AA189" si="71">($Z$3-$Z$2)*Z136</f>
        <v>8.6875540151331023</v>
      </c>
      <c r="AB136" s="72">
        <f>SUM($AA$7:AA136)</f>
        <v>859.87382913209672</v>
      </c>
      <c r="AD136" s="27">
        <f>'Accumulated Feed'!E133</f>
        <v>42591</v>
      </c>
      <c r="AE136" s="17">
        <f>'Accumulated Feed'!F133</f>
        <v>8.0165800484335037</v>
      </c>
      <c r="AF136" s="17">
        <f>SUM($AE$7:AE136)</f>
        <v>824.34378645216179</v>
      </c>
      <c r="AG136" s="81">
        <v>20</v>
      </c>
      <c r="AH136" s="85">
        <f t="shared" si="61"/>
        <v>7.6608504206048895</v>
      </c>
      <c r="AI136" s="72">
        <f>SUM($AH$7:AH136)</f>
        <v>787.76415940599259</v>
      </c>
      <c r="AJ136" s="111">
        <v>28.882659811069335</v>
      </c>
      <c r="AK136" s="85">
        <f t="shared" si="52"/>
        <v>11.063286828090925</v>
      </c>
      <c r="AL136" s="72">
        <f>SUM($AK$7:AK136)</f>
        <v>695.92733876549494</v>
      </c>
      <c r="AM136" s="64">
        <f>(AO136)/((1000)*(1/(PI()*1.5^2))*(1/'Salt Topping history'!$E$8)*(1/2.20462)*(AE136))</f>
        <v>34.69753478918976</v>
      </c>
      <c r="AN136" s="86">
        <f t="shared" ref="AN136:AN166" si="72">AE136/$AF$166</f>
        <v>7.4408079393562462E-3</v>
      </c>
      <c r="AO136" s="86">
        <f t="shared" ref="AO136:AO166" si="73">($AN$3-$AN$2)*AN136</f>
        <v>14.472371442047899</v>
      </c>
      <c r="AP136" s="72">
        <f>SUM($AO$7:AO136)</f>
        <v>1488.1918974676912</v>
      </c>
      <c r="AR136" s="27">
        <f>'Accumulated Feed'!G133</f>
        <v>42751</v>
      </c>
      <c r="AS136" s="17">
        <f>'Accumulated Feed'!H133</f>
        <v>9.1305786184083306</v>
      </c>
      <c r="AT136" s="17">
        <f>SUM($AS$7:AS136)</f>
        <v>976.30956290214738</v>
      </c>
      <c r="AU136" s="81">
        <v>20</v>
      </c>
      <c r="AV136" s="85">
        <f t="shared" si="62"/>
        <v>8.7254161533468153</v>
      </c>
      <c r="AW136" s="72">
        <f>SUM($AV$7:AV136)</f>
        <v>932.9865703843393</v>
      </c>
      <c r="AX136" s="111">
        <v>20</v>
      </c>
      <c r="AY136" s="85">
        <f t="shared" si="53"/>
        <v>8.7254161533468153</v>
      </c>
      <c r="AZ136" s="72">
        <f>SUM($AY$7:AY136)</f>
        <v>791.82038616254636</v>
      </c>
      <c r="BA136" s="64">
        <f>(BC136)/((1000)*(1/(PI()*1.5^2))*(1/'Salt Topping history'!$F$8)*(1/2.20462)*(AS136))</f>
        <v>34.510538536876595</v>
      </c>
      <c r="BB136" s="86">
        <f t="shared" ref="BB136:BB199" si="74">AS136/$AT$239</f>
        <v>5.37802754409724E-3</v>
      </c>
      <c r="BC136" s="86">
        <f t="shared" ref="BC136:BC199" si="75">($BB$3-$BB$2)*BB136</f>
        <v>13.160033400405947</v>
      </c>
      <c r="BD136" s="72">
        <f>SUM($BC$7:BC136)</f>
        <v>1407.168920381931</v>
      </c>
      <c r="BF136" s="27">
        <f>'Accumulated Feed'!I133</f>
        <v>42984</v>
      </c>
      <c r="BG136" s="17">
        <f>'Accumulated Feed'!J133</f>
        <v>7.9574977271516696</v>
      </c>
      <c r="BH136" s="17">
        <f>SUM($BG$7:BG136)</f>
        <v>720.08992503063382</v>
      </c>
      <c r="BI136" s="81">
        <v>20</v>
      </c>
      <c r="BJ136" s="85">
        <f t="shared" si="63"/>
        <v>7.6043898322857251</v>
      </c>
      <c r="BK136" s="72">
        <f>SUM($BJ$7:BJ136)</f>
        <v>688.13648360216132</v>
      </c>
      <c r="BL136" s="111">
        <v>20</v>
      </c>
      <c r="BM136" s="85">
        <f t="shared" si="54"/>
        <v>7.6043898322857251</v>
      </c>
      <c r="BN136" s="72">
        <f>SUM($BM$7:BM136)</f>
        <v>600.11838312379439</v>
      </c>
      <c r="BO136" s="64">
        <f>(BQ136)/((1000)*(1/(PI()*1.5^2))*(1/'Salt Topping history'!$C$17)*(1/2.20462)*(BG136))</f>
        <v>29.331809796213747</v>
      </c>
      <c r="BP136" s="86">
        <f t="shared" ref="BP136:BP157" si="76">BG136/$BH$157</f>
        <v>8.9622053269741188E-3</v>
      </c>
      <c r="BQ136" s="86">
        <f t="shared" ref="BQ136:BQ157" si="77">($BP$3-$BP$2)*BP136</f>
        <v>11.113134605447907</v>
      </c>
      <c r="BR136" s="72">
        <f>SUM($BQ$7:BQ136)</f>
        <v>1005.6498335635413</v>
      </c>
      <c r="BT136" s="27">
        <f>'Accumulated Feed'!K133</f>
        <v>43135</v>
      </c>
      <c r="BU136" s="17">
        <f>'Accumulated Feed'!L133</f>
        <v>7.6017103599298972</v>
      </c>
      <c r="BV136" s="17">
        <f>SUM($BU$7:BU136)</f>
        <v>1036.1042816427478</v>
      </c>
      <c r="BW136" s="81">
        <v>20</v>
      </c>
      <c r="BX136" s="85">
        <f t="shared" si="64"/>
        <v>7.2643902582330186</v>
      </c>
      <c r="BY136" s="72">
        <f>SUM($BX$7:BX136)</f>
        <v>990.12794406816988</v>
      </c>
      <c r="BZ136" s="111">
        <v>20</v>
      </c>
      <c r="CA136" s="85">
        <f t="shared" si="55"/>
        <v>7.2643902582330186</v>
      </c>
      <c r="CB136" s="72">
        <f>SUM($CA$7:CA136)</f>
        <v>820.28495068974962</v>
      </c>
      <c r="CC136" s="64">
        <f>(CE136)/((1000)*(1/(PI()*1.5^2))*(1/'Salt Topping history'!$D$17)*(1/2.20462)*(BU136))</f>
        <v>19.775427520180823</v>
      </c>
      <c r="CD136" s="86">
        <f t="shared" ref="CD136:CD199" si="78">BU136/$BV$228</f>
        <v>4.6547116036892893E-3</v>
      </c>
      <c r="CE136" s="86">
        <f t="shared" ref="CE136:CE199" si="79">($CD$3-$CD$2)*CD136</f>
        <v>9.5933606152036255</v>
      </c>
      <c r="CF136" s="72">
        <f>SUM($CE$7:CE136)</f>
        <v>1307.5638952451543</v>
      </c>
    </row>
    <row r="137" spans="2:84">
      <c r="B137" s="27">
        <v>42104</v>
      </c>
      <c r="C137" s="17">
        <f>'Accumulated Feed'!B134</f>
        <v>8.3240940926751801</v>
      </c>
      <c r="D137" s="17">
        <f>SUM($C$7:C137)</f>
        <v>737.75580333866264</v>
      </c>
      <c r="E137" s="9">
        <v>20</v>
      </c>
      <c r="F137" s="3">
        <f t="shared" si="66"/>
        <v>7.9547187635812842</v>
      </c>
      <c r="G137" s="72">
        <f>SUM($F$7:F137)</f>
        <v>705.01845202869265</v>
      </c>
      <c r="H137" s="65">
        <f t="shared" si="58"/>
        <v>20</v>
      </c>
      <c r="I137" s="3">
        <f t="shared" si="67"/>
        <v>7.9547187635812842</v>
      </c>
      <c r="J137" s="72">
        <f>SUM($I$7:I137)</f>
        <v>638.37168297679034</v>
      </c>
      <c r="K137" s="64">
        <f>(M137)/((1000)*(1/(PI()*1.5^2))*(1/'Salt Topping history'!$C$8)*(1/2.20462)*(C137))</f>
        <v>29.865393699182761</v>
      </c>
      <c r="L137" s="3">
        <f t="shared" si="68"/>
        <v>4.2728562525293397E-3</v>
      </c>
      <c r="M137" s="85">
        <f t="shared" si="69"/>
        <v>11.878540382031565</v>
      </c>
      <c r="N137" s="72">
        <f>SUM($M$7:M137)</f>
        <v>1052.782681751265</v>
      </c>
      <c r="P137" s="27">
        <f>'Accumulated Feed'!C134</f>
        <v>42409</v>
      </c>
      <c r="Q137" s="17">
        <f>'Accumulated Feed'!D134</f>
        <v>9.0839216861808438</v>
      </c>
      <c r="R137" s="17">
        <f>SUM($Q$7:Q137)</f>
        <v>948.93151992741798</v>
      </c>
      <c r="S137" s="9">
        <v>20</v>
      </c>
      <c r="T137" s="3">
        <f t="shared" si="60"/>
        <v>8.6808295869157934</v>
      </c>
      <c r="U137" s="72">
        <f>SUM($T$7:T137)</f>
        <v>906.82340719366232</v>
      </c>
      <c r="V137" s="67">
        <v>10.549614182399997</v>
      </c>
      <c r="W137" s="3">
        <f t="shared" si="51"/>
        <v>4.5789701462562187</v>
      </c>
      <c r="X137" s="72">
        <f>SUM($W$7:W137)</f>
        <v>775.57764417525857</v>
      </c>
      <c r="Y137" s="64">
        <f>(AA137)/((1000)*(1/(PI()*1.5^2))*(1/'Salt Topping history'!$D$8)*(1/2.20462)*(Q137))</f>
        <v>16.179723860943252</v>
      </c>
      <c r="Z137" s="85">
        <f t="shared" si="70"/>
        <v>6.9839917103969515E-3</v>
      </c>
      <c r="AA137" s="85">
        <f t="shared" si="71"/>
        <v>8.3109501353723729</v>
      </c>
      <c r="AB137" s="72">
        <f>SUM($AA$7:AA137)</f>
        <v>868.18477926746914</v>
      </c>
      <c r="AD137" s="27">
        <f>'Accumulated Feed'!E134</f>
        <v>42592</v>
      </c>
      <c r="AE137" s="17">
        <f>'Accumulated Feed'!F134</f>
        <v>8.0770130112130971</v>
      </c>
      <c r="AF137" s="17">
        <f>SUM($AE$7:AE137)</f>
        <v>832.42079946337492</v>
      </c>
      <c r="AG137" s="81">
        <v>20</v>
      </c>
      <c r="AH137" s="85">
        <f t="shared" si="61"/>
        <v>7.7186017167350807</v>
      </c>
      <c r="AI137" s="72">
        <f>SUM($AH$7:AH137)</f>
        <v>795.48276112272765</v>
      </c>
      <c r="AJ137" s="111">
        <v>20</v>
      </c>
      <c r="AK137" s="85">
        <f t="shared" si="52"/>
        <v>7.7186017167350807</v>
      </c>
      <c r="AL137" s="72">
        <f>SUM($AK$7:AK137)</f>
        <v>703.64594048223</v>
      </c>
      <c r="AM137" s="64">
        <f>(AO137)/((1000)*(1/(PI()*1.5^2))*(1/'Salt Topping history'!$E$8)*(1/2.20462)*(AE137))</f>
        <v>34.697534789189753</v>
      </c>
      <c r="AN137" s="86">
        <f t="shared" si="72"/>
        <v>7.4969004459528822E-3</v>
      </c>
      <c r="AO137" s="86">
        <f t="shared" si="73"/>
        <v>14.581471367378356</v>
      </c>
      <c r="AP137" s="72">
        <f>SUM($AO$7:AO137)</f>
        <v>1502.7733688350695</v>
      </c>
      <c r="AR137" s="27">
        <f>'Accumulated Feed'!G134</f>
        <v>42752</v>
      </c>
      <c r="AS137" s="17">
        <f>'Accumulated Feed'!H134</f>
        <v>7.1336216254571125</v>
      </c>
      <c r="AT137" s="17">
        <f>SUM($AS$7:AS137)</f>
        <v>983.44318452760444</v>
      </c>
      <c r="AU137" s="81">
        <v>20</v>
      </c>
      <c r="AV137" s="85">
        <f t="shared" si="62"/>
        <v>6.817072604482779</v>
      </c>
      <c r="AW137" s="72">
        <f>SUM($AV$7:AV137)</f>
        <v>939.80364298882205</v>
      </c>
      <c r="AX137" s="111">
        <v>1.4514877501336667</v>
      </c>
      <c r="AY137" s="85">
        <f t="shared" si="53"/>
        <v>0.49474486885892816</v>
      </c>
      <c r="AZ137" s="72">
        <f>SUM($AY$7:AY137)</f>
        <v>792.31513103140526</v>
      </c>
      <c r="BA137" s="64">
        <f>(BC137)/((1000)*(1/(PI()*1.5^2))*(1/'Salt Topping history'!$F$8)*(1/2.20462)*(AS137))</f>
        <v>34.510538536876602</v>
      </c>
      <c r="BB137" s="86">
        <f t="shared" si="74"/>
        <v>4.2017943434086488E-3</v>
      </c>
      <c r="BC137" s="86">
        <f t="shared" si="75"/>
        <v>10.281790758320964</v>
      </c>
      <c r="BD137" s="72">
        <f>SUM($BC$7:BC137)</f>
        <v>1417.450711140252</v>
      </c>
      <c r="BF137" s="27">
        <f>'Accumulated Feed'!I134</f>
        <v>42985</v>
      </c>
      <c r="BG137" s="17">
        <f>'Accumulated Feed'!J134</f>
        <v>7.7632183542913102</v>
      </c>
      <c r="BH137" s="17">
        <f>SUM($BG$7:BG137)</f>
        <v>727.85314338492515</v>
      </c>
      <c r="BI137" s="81">
        <v>20</v>
      </c>
      <c r="BJ137" s="85">
        <f t="shared" si="63"/>
        <v>7.418731458477934</v>
      </c>
      <c r="BK137" s="72">
        <f>SUM($BJ$7:BJ137)</f>
        <v>695.55521506063928</v>
      </c>
      <c r="BL137" s="111">
        <v>1.3782266104010008</v>
      </c>
      <c r="BM137" s="85">
        <f t="shared" si="54"/>
        <v>0.51123465557466585</v>
      </c>
      <c r="BN137" s="72">
        <f>SUM($BM$7:BM137)</f>
        <v>600.62961777936903</v>
      </c>
      <c r="BO137" s="64">
        <f>(BQ137)/((1000)*(1/(PI()*1.5^2))*(1/'Salt Topping history'!$C$17)*(1/2.20462)*(BG137))</f>
        <v>29.331809796213751</v>
      </c>
      <c r="BP137" s="86">
        <f t="shared" si="76"/>
        <v>8.7433963885273913E-3</v>
      </c>
      <c r="BQ137" s="86">
        <f t="shared" si="77"/>
        <v>10.841811521773966</v>
      </c>
      <c r="BR137" s="72">
        <f>SUM($BQ$7:BQ137)</f>
        <v>1016.4916450853152</v>
      </c>
      <c r="BT137" s="27">
        <f>'Accumulated Feed'!K134</f>
        <v>43136</v>
      </c>
      <c r="BU137" s="17">
        <f>'Accumulated Feed'!L134</f>
        <v>8.0356024517553823</v>
      </c>
      <c r="BV137" s="17">
        <f>SUM($BU$7:BU137)</f>
        <v>1044.1398840945033</v>
      </c>
      <c r="BW137" s="81">
        <v>20</v>
      </c>
      <c r="BX137" s="85">
        <f t="shared" si="64"/>
        <v>7.6790287192819955</v>
      </c>
      <c r="BY137" s="72">
        <f>SUM($BX$7:BX137)</f>
        <v>997.80697278745185</v>
      </c>
      <c r="BZ137" s="111">
        <v>20</v>
      </c>
      <c r="CA137" s="85">
        <f t="shared" si="55"/>
        <v>7.6790287192819955</v>
      </c>
      <c r="CB137" s="72">
        <f>SUM($CA$7:CA137)</f>
        <v>827.96397940903159</v>
      </c>
      <c r="CC137" s="64">
        <f>(CE137)/((1000)*(1/(PI()*1.5^2))*(1/'Salt Topping history'!$D$17)*(1/2.20462)*(BU137))</f>
        <v>19.77542752018082</v>
      </c>
      <c r="CD137" s="86">
        <f t="shared" si="78"/>
        <v>4.9203942539011456E-3</v>
      </c>
      <c r="CE137" s="86">
        <f t="shared" si="79"/>
        <v>10.140932557290261</v>
      </c>
      <c r="CF137" s="72">
        <f>SUM($CE$7:CE137)</f>
        <v>1317.7048278024445</v>
      </c>
    </row>
    <row r="138" spans="2:84">
      <c r="B138" s="27">
        <v>42105</v>
      </c>
      <c r="C138" s="17">
        <f>'Accumulated Feed'!B135</f>
        <v>8.190268126301758</v>
      </c>
      <c r="D138" s="17">
        <f>SUM($C$7:C138)</f>
        <v>745.94607146496435</v>
      </c>
      <c r="E138" s="9">
        <v>20</v>
      </c>
      <c r="F138" s="3">
        <f t="shared" si="66"/>
        <v>7.8268312224370993</v>
      </c>
      <c r="G138" s="72">
        <f>SUM($F$7:F138)</f>
        <v>712.84528325112979</v>
      </c>
      <c r="H138" s="65">
        <f t="shared" si="58"/>
        <v>20</v>
      </c>
      <c r="I138" s="3">
        <f t="shared" si="67"/>
        <v>7.8268312224370993</v>
      </c>
      <c r="J138" s="72">
        <f>SUM($I$7:I138)</f>
        <v>646.19851419922747</v>
      </c>
      <c r="K138" s="64">
        <f>(M138)/((1000)*(1/(PI()*1.5^2))*(1/'Salt Topping history'!$C$8)*(1/2.20462)*(C138))</f>
        <v>29.865393699182764</v>
      </c>
      <c r="L138" s="3">
        <f t="shared" si="68"/>
        <v>4.2041617963154646E-3</v>
      </c>
      <c r="M138" s="85">
        <f t="shared" si="69"/>
        <v>11.687569793756992</v>
      </c>
      <c r="N138" s="72">
        <f>SUM($M$7:M138)</f>
        <v>1064.4702515450219</v>
      </c>
      <c r="P138" s="27">
        <f>'Accumulated Feed'!C135</f>
        <v>42410</v>
      </c>
      <c r="Q138" s="17">
        <f>'Accumulated Feed'!D135</f>
        <v>9.1567645773139787</v>
      </c>
      <c r="R138" s="17">
        <f>SUM($Q$7:Q138)</f>
        <v>958.08828450473197</v>
      </c>
      <c r="S138" s="9">
        <v>20</v>
      </c>
      <c r="T138" s="3">
        <f t="shared" si="60"/>
        <v>8.7504401302901353</v>
      </c>
      <c r="U138" s="72">
        <f>SUM($T$7:T138)</f>
        <v>915.57384732395246</v>
      </c>
      <c r="V138" s="65">
        <f t="shared" si="65"/>
        <v>20</v>
      </c>
      <c r="W138" s="3">
        <f t="shared" ref="W138:W189" si="80">(Q138*V138)*(1/2.20462)*(1/1343)*(1/(PI()*1.5^2))*1000</f>
        <v>8.7504401302901353</v>
      </c>
      <c r="X138" s="72">
        <f>SUM($W$7:W138)</f>
        <v>784.32808430554871</v>
      </c>
      <c r="Y138" s="64">
        <f>(AA138)/((1000)*(1/(PI()*1.5^2))*(1/'Salt Topping history'!$D$8)*(1/2.20462)*(Q138))</f>
        <v>16.179723860943252</v>
      </c>
      <c r="Z138" s="85">
        <f t="shared" si="70"/>
        <v>7.0399955119939085E-3</v>
      </c>
      <c r="AA138" s="85">
        <f t="shared" si="71"/>
        <v>8.3775946592727504</v>
      </c>
      <c r="AB138" s="72">
        <f>SUM($AA$7:AA138)</f>
        <v>876.56237392674188</v>
      </c>
      <c r="AD138" s="27">
        <f>'Accumulated Feed'!E135</f>
        <v>42593</v>
      </c>
      <c r="AE138" s="17">
        <f>'Accumulated Feed'!F135</f>
        <v>8.1949559734126822</v>
      </c>
      <c r="AF138" s="17">
        <f>SUM($AE$7:AE138)</f>
        <v>840.61575543678759</v>
      </c>
      <c r="AG138" s="81">
        <v>20</v>
      </c>
      <c r="AH138" s="85">
        <f t="shared" si="61"/>
        <v>7.8313110499064784</v>
      </c>
      <c r="AI138" s="72">
        <f>SUM($AH$7:AH138)</f>
        <v>803.31407217263416</v>
      </c>
      <c r="AJ138" s="111">
        <v>30.760550520534661</v>
      </c>
      <c r="AK138" s="85">
        <f t="shared" ref="AK138:AK166" si="81">(AE138*AJ138)*(1/2.20462)*(1/1343)*(1/(PI()*1.5^2))*1000</f>
        <v>12.044771959633479</v>
      </c>
      <c r="AL138" s="72">
        <f>SUM($AK$7:AK138)</f>
        <v>715.69071244186352</v>
      </c>
      <c r="AM138" s="64">
        <f>(AO138)/((1000)*(1/(PI()*1.5^2))*(1/'Salt Topping history'!$E$8)*(1/2.20462)*(AE138))</f>
        <v>34.69753478918976</v>
      </c>
      <c r="AN138" s="86">
        <f t="shared" si="72"/>
        <v>7.6063724307922726E-3</v>
      </c>
      <c r="AO138" s="86">
        <f t="shared" si="73"/>
        <v>14.794394377890971</v>
      </c>
      <c r="AP138" s="72">
        <f>SUM($AO$7:AO138)</f>
        <v>1517.5677632129605</v>
      </c>
      <c r="AR138" s="27">
        <f>'Accumulated Feed'!G135</f>
        <v>42753</v>
      </c>
      <c r="AS138" s="17">
        <f>'Accumulated Feed'!H135</f>
        <v>5.9172693537200134</v>
      </c>
      <c r="AT138" s="17">
        <f>SUM($AS$7:AS138)</f>
        <v>989.36045388132447</v>
      </c>
      <c r="AU138" s="81">
        <v>20</v>
      </c>
      <c r="AV138" s="85">
        <f t="shared" si="62"/>
        <v>5.6546950374600762</v>
      </c>
      <c r="AW138" s="72">
        <f>SUM($AV$7:AV138)</f>
        <v>945.45833802628215</v>
      </c>
      <c r="AX138" s="111">
        <v>20</v>
      </c>
      <c r="AY138" s="85">
        <f t="shared" ref="AY138:AY201" si="82">(AS138*AX138)*(1/2.20462)*(1/1343)*(1/(PI()*1.5^2))*1000</f>
        <v>5.6546950374600762</v>
      </c>
      <c r="AZ138" s="72">
        <f>SUM($AY$7:AY138)</f>
        <v>797.96982606886536</v>
      </c>
      <c r="BA138" s="64">
        <f>(BC138)/((1000)*(1/(PI()*1.5^2))*(1/'Salt Topping history'!$F$8)*(1/2.20462)*(AS138))</f>
        <v>34.510538536876595</v>
      </c>
      <c r="BB138" s="86">
        <f t="shared" si="74"/>
        <v>3.4853473038378184E-3</v>
      </c>
      <c r="BC138" s="86">
        <f t="shared" si="75"/>
        <v>8.5286448524911407</v>
      </c>
      <c r="BD138" s="72">
        <f>SUM($BC$7:BC138)</f>
        <v>1425.9793559927432</v>
      </c>
      <c r="BF138" s="27">
        <f>'Accumulated Feed'!I135</f>
        <v>42986</v>
      </c>
      <c r="BG138" s="17">
        <f>'Accumulated Feed'!J135</f>
        <v>7.3863316869351836</v>
      </c>
      <c r="BH138" s="17">
        <f>SUM($BG$7:BG138)</f>
        <v>735.23947507186028</v>
      </c>
      <c r="BI138" s="81">
        <v>20</v>
      </c>
      <c r="BJ138" s="85">
        <f t="shared" si="63"/>
        <v>7.0585688496482817</v>
      </c>
      <c r="BK138" s="72">
        <f>SUM($BJ$7:BJ138)</f>
        <v>702.61378391028757</v>
      </c>
      <c r="BL138" s="111">
        <v>20</v>
      </c>
      <c r="BM138" s="85">
        <f t="shared" ref="BM138:BM157" si="83">(BG138*BL138)*(1/2.20462)*(1/1343)*(1/(PI()*1.5^2))*1000</f>
        <v>7.0585688496482817</v>
      </c>
      <c r="BN138" s="72">
        <f>SUM($BM$7:BM138)</f>
        <v>607.68818662901731</v>
      </c>
      <c r="BO138" s="64">
        <f>(BQ138)/((1000)*(1/(PI()*1.5^2))*(1/'Salt Topping history'!$C$17)*(1/2.20462)*(BG138))</f>
        <v>29.331809796213751</v>
      </c>
      <c r="BP138" s="86">
        <f t="shared" si="76"/>
        <v>8.3189242977193129E-3</v>
      </c>
      <c r="BQ138" s="86">
        <f t="shared" si="77"/>
        <v>10.315466129171948</v>
      </c>
      <c r="BR138" s="72">
        <f>SUM($BQ$7:BQ138)</f>
        <v>1026.8071112144871</v>
      </c>
      <c r="BT138" s="27">
        <f>'Accumulated Feed'!K135</f>
        <v>43137</v>
      </c>
      <c r="BU138" s="17">
        <f>'Accumulated Feed'!L135</f>
        <v>8.5789322835846633</v>
      </c>
      <c r="BV138" s="17">
        <f>SUM($BU$7:BU138)</f>
        <v>1052.7188163780879</v>
      </c>
      <c r="BW138" s="81">
        <v>20</v>
      </c>
      <c r="BX138" s="85">
        <f t="shared" si="64"/>
        <v>8.1982487040571606</v>
      </c>
      <c r="BY138" s="72">
        <f>SUM($BX$7:BX138)</f>
        <v>1006.005221491509</v>
      </c>
      <c r="BZ138" s="111">
        <v>1.3730752045321655</v>
      </c>
      <c r="CA138" s="85">
        <f t="shared" ref="CA138:CA201" si="84">(BU138*BZ138)*(1/2.20462)*(1/1343)*(1/(PI()*1.5^2))*1000</f>
        <v>0.56284060080644227</v>
      </c>
      <c r="CB138" s="72">
        <f>SUM($CA$7:CA138)</f>
        <v>828.52682000983805</v>
      </c>
      <c r="CC138" s="64">
        <f>(CE138)/((1000)*(1/(PI()*1.5^2))*(1/'Salt Topping history'!$D$17)*(1/2.20462)*(BU138))</f>
        <v>19.775427520180816</v>
      </c>
      <c r="CD138" s="86">
        <f t="shared" si="78"/>
        <v>5.2530882863096135E-3</v>
      </c>
      <c r="CE138" s="86">
        <f t="shared" si="79"/>
        <v>10.826614958084113</v>
      </c>
      <c r="CF138" s="72">
        <f>SUM($CE$7:CE138)</f>
        <v>1328.5314427605285</v>
      </c>
    </row>
    <row r="139" spans="2:84">
      <c r="B139" s="27">
        <v>42106</v>
      </c>
      <c r="C139" s="17">
        <f>'Accumulated Feed'!B136</f>
        <v>7.9999038523958204</v>
      </c>
      <c r="D139" s="17">
        <f>SUM($C$7:C139)</f>
        <v>753.94597531736019</v>
      </c>
      <c r="E139" s="9">
        <v>20</v>
      </c>
      <c r="F139" s="3">
        <f t="shared" si="66"/>
        <v>7.6449142180524898</v>
      </c>
      <c r="G139" s="72">
        <f>SUM($F$7:F139)</f>
        <v>720.49019746918225</v>
      </c>
      <c r="H139" s="65">
        <f t="shared" si="58"/>
        <v>20</v>
      </c>
      <c r="I139" s="3">
        <f t="shared" si="67"/>
        <v>7.6449142180524898</v>
      </c>
      <c r="J139" s="72">
        <f>SUM($I$7:I139)</f>
        <v>653.84342841727994</v>
      </c>
      <c r="K139" s="64">
        <f>(M139)/((1000)*(1/(PI()*1.5^2))*(1/'Salt Topping history'!$C$8)*(1/2.20462)*(C139))</f>
        <v>29.865393699182757</v>
      </c>
      <c r="L139" s="3">
        <f t="shared" si="68"/>
        <v>4.1064455560902427E-3</v>
      </c>
      <c r="M139" s="85">
        <f t="shared" si="69"/>
        <v>11.415918645930875</v>
      </c>
      <c r="N139" s="72">
        <f>SUM($M$7:M139)</f>
        <v>1075.8861701909527</v>
      </c>
      <c r="P139" s="27">
        <f>'Accumulated Feed'!C136</f>
        <v>42411</v>
      </c>
      <c r="Q139" s="17">
        <f>'Accumulated Feed'!D136</f>
        <v>9.2846877926402485</v>
      </c>
      <c r="R139" s="17">
        <f>SUM($Q$7:Q139)</f>
        <v>967.37297229737226</v>
      </c>
      <c r="S139" s="9">
        <v>20</v>
      </c>
      <c r="T139" s="3">
        <f t="shared" si="60"/>
        <v>8.8726868504646408</v>
      </c>
      <c r="U139" s="72">
        <f>SUM($T$7:T139)</f>
        <v>924.44653417441714</v>
      </c>
      <c r="V139" s="65">
        <f t="shared" si="65"/>
        <v>20</v>
      </c>
      <c r="W139" s="3">
        <f t="shared" si="80"/>
        <v>8.8726868504646408</v>
      </c>
      <c r="X139" s="72">
        <f>SUM($W$7:W139)</f>
        <v>793.20077115601339</v>
      </c>
      <c r="Y139" s="64">
        <f>(AA139)/((1000)*(1/(PI()*1.5^2))*(1/'Salt Topping history'!$D$8)*(1/2.20462)*(Q139))</f>
        <v>16.179723860943252</v>
      </c>
      <c r="Z139" s="85">
        <f t="shared" si="70"/>
        <v>7.1383467204554612E-3</v>
      </c>
      <c r="AA139" s="85">
        <f t="shared" si="71"/>
        <v>8.4946325973419992</v>
      </c>
      <c r="AB139" s="72">
        <f>SUM($AA$7:AA139)</f>
        <v>885.05700652408393</v>
      </c>
      <c r="AD139" s="27">
        <f>'Accumulated Feed'!E136</f>
        <v>42594</v>
      </c>
      <c r="AE139" s="17">
        <f>'Accumulated Feed'!F136</f>
        <v>8.2163714233941683</v>
      </c>
      <c r="AF139" s="17">
        <f>SUM($AE$7:AE139)</f>
        <v>848.8321268601818</v>
      </c>
      <c r="AG139" s="81">
        <v>20</v>
      </c>
      <c r="AH139" s="85">
        <f t="shared" si="61"/>
        <v>7.8517762056221212</v>
      </c>
      <c r="AI139" s="72">
        <f>SUM($AH$7:AH139)</f>
        <v>811.16584837825633</v>
      </c>
      <c r="AJ139" s="111">
        <v>20</v>
      </c>
      <c r="AK139" s="85">
        <f t="shared" si="81"/>
        <v>7.8517762056221212</v>
      </c>
      <c r="AL139" s="72">
        <f>SUM($AK$7:AK139)</f>
        <v>723.5424886474857</v>
      </c>
      <c r="AM139" s="64">
        <f>(AO139)/((1000)*(1/(PI()*1.5^2))*(1/'Salt Topping history'!$E$8)*(1/2.20462)*(AE139))</f>
        <v>34.69753478918976</v>
      </c>
      <c r="AN139" s="86">
        <f t="shared" si="72"/>
        <v>7.6262497661752412E-3</v>
      </c>
      <c r="AO139" s="86">
        <f t="shared" si="73"/>
        <v>14.833055795210845</v>
      </c>
      <c r="AP139" s="72">
        <f>SUM($AO$7:AO139)</f>
        <v>1532.4008190081713</v>
      </c>
      <c r="AR139" s="27">
        <f>'Accumulated Feed'!G136</f>
        <v>42754</v>
      </c>
      <c r="AS139" s="17">
        <f>'Accumulated Feed'!H136</f>
        <v>6.039789688333614</v>
      </c>
      <c r="AT139" s="17">
        <f>SUM($AS$7:AS139)</f>
        <v>995.40024356965807</v>
      </c>
      <c r="AU139" s="81">
        <v>20</v>
      </c>
      <c r="AV139" s="85">
        <f t="shared" si="62"/>
        <v>5.7717786256343961</v>
      </c>
      <c r="AW139" s="72">
        <f>SUM($AV$7:AV139)</f>
        <v>951.23011665191655</v>
      </c>
      <c r="AX139" s="111">
        <v>0.86081926520050045</v>
      </c>
      <c r="AY139" s="85">
        <f t="shared" si="82"/>
        <v>0.24842291177092779</v>
      </c>
      <c r="AZ139" s="72">
        <f>SUM($AY$7:AY139)</f>
        <v>798.2182489806363</v>
      </c>
      <c r="BA139" s="64">
        <f>(BC139)/((1000)*(1/(PI()*1.5^2))*(1/'Salt Topping history'!$F$8)*(1/2.20462)*(AS139))</f>
        <v>34.510538536876595</v>
      </c>
      <c r="BB139" s="86">
        <f t="shared" si="74"/>
        <v>3.5575133473934257E-3</v>
      </c>
      <c r="BC139" s="86">
        <f t="shared" si="75"/>
        <v>8.7052351610717125</v>
      </c>
      <c r="BD139" s="72">
        <f>SUM($BC$7:BC139)</f>
        <v>1434.6845911538148</v>
      </c>
      <c r="BF139" s="27">
        <f>'Accumulated Feed'!I136</f>
        <v>42987</v>
      </c>
      <c r="BG139" s="17">
        <f>'Accumulated Feed'!J136</f>
        <v>7.1676895414620558</v>
      </c>
      <c r="BH139" s="17">
        <f>SUM($BG$7:BG139)</f>
        <v>742.40716461332238</v>
      </c>
      <c r="BI139" s="81">
        <v>20</v>
      </c>
      <c r="BJ139" s="85">
        <f t="shared" si="63"/>
        <v>6.8496287826882973</v>
      </c>
      <c r="BK139" s="72">
        <f>SUM($BJ$7:BJ139)</f>
        <v>709.46341269297591</v>
      </c>
      <c r="BL139" s="111">
        <v>20</v>
      </c>
      <c r="BM139" s="85">
        <f t="shared" si="83"/>
        <v>6.8496287826882973</v>
      </c>
      <c r="BN139" s="72">
        <f>SUM($BM$7:BM139)</f>
        <v>614.53781541170565</v>
      </c>
      <c r="BO139" s="64">
        <f>(BQ139)/((1000)*(1/(PI()*1.5^2))*(1/'Salt Topping history'!$C$17)*(1/2.20462)*(BG139))</f>
        <v>29.331809796213744</v>
      </c>
      <c r="BP139" s="86">
        <f t="shared" si="76"/>
        <v>8.0726765615529196E-3</v>
      </c>
      <c r="BQ139" s="86">
        <f t="shared" si="77"/>
        <v>10.01011893632562</v>
      </c>
      <c r="BR139" s="72">
        <f>SUM($BQ$7:BQ139)</f>
        <v>1036.8172301508127</v>
      </c>
      <c r="BT139" s="27">
        <f>'Accumulated Feed'!K136</f>
        <v>43138</v>
      </c>
      <c r="BU139" s="17">
        <f>'Accumulated Feed'!L136</f>
        <v>8.563480809710013</v>
      </c>
      <c r="BV139" s="17">
        <f>SUM($BU$7:BU139)</f>
        <v>1061.2822971877979</v>
      </c>
      <c r="BW139" s="81">
        <v>20</v>
      </c>
      <c r="BX139" s="85">
        <f t="shared" si="64"/>
        <v>8.1834828775555302</v>
      </c>
      <c r="BY139" s="72">
        <f>SUM($BX$7:BX139)</f>
        <v>1014.1887043690646</v>
      </c>
      <c r="BZ139" s="111">
        <v>20</v>
      </c>
      <c r="CA139" s="85">
        <f t="shared" si="84"/>
        <v>8.1834828775555302</v>
      </c>
      <c r="CB139" s="72">
        <f>SUM($CA$7:CA139)</f>
        <v>836.7103028873936</v>
      </c>
      <c r="CC139" s="64">
        <f>(CE139)/((1000)*(1/(PI()*1.5^2))*(1/'Salt Topping history'!$D$17)*(1/2.20462)*(BU139))</f>
        <v>19.77542752018082</v>
      </c>
      <c r="CD139" s="86">
        <f t="shared" si="78"/>
        <v>5.24362697413998E-3</v>
      </c>
      <c r="CE139" s="86">
        <f t="shared" si="79"/>
        <v>10.807115193702499</v>
      </c>
      <c r="CF139" s="72">
        <f>SUM($CE$7:CE139)</f>
        <v>1339.338557954231</v>
      </c>
    </row>
    <row r="140" spans="2:84">
      <c r="B140" s="27">
        <v>42107</v>
      </c>
      <c r="C140" s="17">
        <f>'Accumulated Feed'!B137</f>
        <v>9.3167121391106171</v>
      </c>
      <c r="D140" s="17">
        <f>SUM($C$7:C140)</f>
        <v>763.26268745647076</v>
      </c>
      <c r="E140" s="9">
        <v>20</v>
      </c>
      <c r="F140" s="3">
        <f t="shared" si="66"/>
        <v>8.9032901409756686</v>
      </c>
      <c r="G140" s="72">
        <f>SUM($F$7:F140)</f>
        <v>729.39348761015788</v>
      </c>
      <c r="H140" s="67">
        <v>2.9762366399999998</v>
      </c>
      <c r="I140" s="3">
        <f t="shared" si="67"/>
        <v>1.3249149167061274</v>
      </c>
      <c r="J140" s="72">
        <f>SUM($I$7:I140)</f>
        <v>655.16834333398606</v>
      </c>
      <c r="K140" s="64">
        <f>(M140)/((1000)*(1/(PI()*1.5^2))*(1/'Salt Topping history'!$C$8)*(1/2.20462)*(C140))</f>
        <v>29.865393699182764</v>
      </c>
      <c r="L140" s="3">
        <f t="shared" si="68"/>
        <v>4.7823788719117038E-3</v>
      </c>
      <c r="M140" s="85">
        <f t="shared" si="69"/>
        <v>13.295013263914537</v>
      </c>
      <c r="N140" s="72">
        <f>SUM($M$7:M140)</f>
        <v>1089.1811834548673</v>
      </c>
      <c r="P140" s="27">
        <f>'Accumulated Feed'!C137</f>
        <v>42412</v>
      </c>
      <c r="Q140" s="17">
        <f>'Accumulated Feed'!D137</f>
        <v>9.112237250097289</v>
      </c>
      <c r="R140" s="17">
        <f>SUM($Q$7:Q140)</f>
        <v>976.48520954746959</v>
      </c>
      <c r="S140" s="9">
        <v>20</v>
      </c>
      <c r="T140" s="3">
        <f t="shared" si="60"/>
        <v>8.7078886692711617</v>
      </c>
      <c r="U140" s="72">
        <f>SUM($T$7:T140)</f>
        <v>933.15442284368828</v>
      </c>
      <c r="V140" s="65">
        <f t="shared" si="65"/>
        <v>20</v>
      </c>
      <c r="W140" s="3">
        <f t="shared" si="80"/>
        <v>8.7078886692711617</v>
      </c>
      <c r="X140" s="72">
        <f>SUM($W$7:W140)</f>
        <v>801.90865982528453</v>
      </c>
      <c r="Y140" s="64">
        <f>(AA140)/((1000)*(1/(PI()*1.5^2))*(1/'Salt Topping history'!$D$8)*(1/2.20462)*(Q140))</f>
        <v>16.179723860943252</v>
      </c>
      <c r="Z140" s="85">
        <f t="shared" si="70"/>
        <v>7.005761566027534E-3</v>
      </c>
      <c r="AA140" s="85">
        <f t="shared" si="71"/>
        <v>8.3368562635727645</v>
      </c>
      <c r="AB140" s="72">
        <f>SUM($AA$7:AA140)</f>
        <v>893.39386278765664</v>
      </c>
      <c r="AD140" s="27">
        <f>'Accumulated Feed'!E137</f>
        <v>42595</v>
      </c>
      <c r="AE140" s="17">
        <f>'Accumulated Feed'!F137</f>
        <v>8.2657246124528907</v>
      </c>
      <c r="AF140" s="17">
        <f>SUM($AE$7:AE140)</f>
        <v>857.09785147263472</v>
      </c>
      <c r="AG140" s="81">
        <v>20</v>
      </c>
      <c r="AH140" s="85">
        <f t="shared" si="61"/>
        <v>7.8989393845431133</v>
      </c>
      <c r="AI140" s="72">
        <f>SUM($AH$7:AH140)</f>
        <v>819.06478776279948</v>
      </c>
      <c r="AJ140" s="111">
        <v>20</v>
      </c>
      <c r="AK140" s="85">
        <f t="shared" si="81"/>
        <v>7.8989393845431133</v>
      </c>
      <c r="AL140" s="72">
        <f>SUM($AK$7:AK140)</f>
        <v>731.44142803202885</v>
      </c>
      <c r="AM140" s="64">
        <f>(AO140)/((1000)*(1/(PI()*1.5^2))*(1/'Salt Topping history'!$E$8)*(1/2.20462)*(AE140))</f>
        <v>34.69753478918976</v>
      </c>
      <c r="AN140" s="86">
        <f t="shared" si="72"/>
        <v>7.6720582778799862E-3</v>
      </c>
      <c r="AO140" s="86">
        <f t="shared" si="73"/>
        <v>14.922153350476574</v>
      </c>
      <c r="AP140" s="72">
        <f>SUM($AO$7:AO140)</f>
        <v>1547.3229723586478</v>
      </c>
      <c r="AR140" s="27">
        <f>'Accumulated Feed'!G137</f>
        <v>42755</v>
      </c>
      <c r="AS140" s="17">
        <f>'Accumulated Feed'!H137</f>
        <v>6.1922719005469506</v>
      </c>
      <c r="AT140" s="17">
        <f>SUM($AS$7:AS140)</f>
        <v>1001.5925154702051</v>
      </c>
      <c r="AU140" s="81">
        <v>20</v>
      </c>
      <c r="AV140" s="85">
        <f t="shared" si="62"/>
        <v>5.9174945559328238</v>
      </c>
      <c r="AW140" s="72">
        <f>SUM($AV$7:AV140)</f>
        <v>957.14761120784942</v>
      </c>
      <c r="AX140" s="111">
        <v>20</v>
      </c>
      <c r="AY140" s="85">
        <f t="shared" si="82"/>
        <v>5.9174945559328238</v>
      </c>
      <c r="AZ140" s="72">
        <f>SUM($AY$7:AY140)</f>
        <v>804.13574353656918</v>
      </c>
      <c r="BA140" s="64">
        <f>(BC140)/((1000)*(1/(PI()*1.5^2))*(1/'Salt Topping history'!$F$8)*(1/2.20462)*(AS140))</f>
        <v>34.510538536876595</v>
      </c>
      <c r="BB140" s="86">
        <f t="shared" si="74"/>
        <v>3.6473273199290634E-3</v>
      </c>
      <c r="BC140" s="86">
        <f t="shared" si="75"/>
        <v>8.9250099518664179</v>
      </c>
      <c r="BD140" s="72">
        <f>SUM($BC$7:BC140)</f>
        <v>1443.6096011056813</v>
      </c>
      <c r="BF140" s="27">
        <f>'Accumulated Feed'!I137</f>
        <v>42988</v>
      </c>
      <c r="BG140" s="17">
        <f>'Accumulated Feed'!J137</f>
        <v>7.1663218331918559</v>
      </c>
      <c r="BH140" s="17">
        <f>SUM($BG$7:BG140)</f>
        <v>749.57348644651427</v>
      </c>
      <c r="BI140" s="81">
        <v>20</v>
      </c>
      <c r="BJ140" s="85">
        <f t="shared" si="63"/>
        <v>6.8483217654298496</v>
      </c>
      <c r="BK140" s="72">
        <f>SUM($BJ$7:BJ140)</f>
        <v>716.31173445840579</v>
      </c>
      <c r="BL140" s="111">
        <v>20</v>
      </c>
      <c r="BM140" s="85">
        <f t="shared" si="83"/>
        <v>6.8483217654298496</v>
      </c>
      <c r="BN140" s="72">
        <f>SUM($BM$7:BM140)</f>
        <v>621.38613717713554</v>
      </c>
      <c r="BO140" s="64">
        <f>(BQ140)/((1000)*(1/(PI()*1.5^2))*(1/'Salt Topping history'!$C$17)*(1/2.20462)*(BG140))</f>
        <v>29.331809796213747</v>
      </c>
      <c r="BP140" s="86">
        <f t="shared" si="76"/>
        <v>8.0711361674786486E-3</v>
      </c>
      <c r="BQ140" s="86">
        <f t="shared" si="77"/>
        <v>10.008208847673524</v>
      </c>
      <c r="BR140" s="72">
        <f>SUM($BQ$7:BQ140)</f>
        <v>1046.8254389984863</v>
      </c>
      <c r="BT140" s="27">
        <f>'Accumulated Feed'!K137</f>
        <v>43139</v>
      </c>
      <c r="BU140" s="17">
        <f>'Accumulated Feed'!L137</f>
        <v>8.2820283400617889</v>
      </c>
      <c r="BV140" s="17">
        <f>SUM($BU$7:BU140)</f>
        <v>1069.5643255278596</v>
      </c>
      <c r="BW140" s="81">
        <v>20</v>
      </c>
      <c r="BX140" s="85">
        <f t="shared" si="64"/>
        <v>7.9145196466692855</v>
      </c>
      <c r="BY140" s="72">
        <f>SUM($BX$7:BX140)</f>
        <v>1022.1032240157339</v>
      </c>
      <c r="BZ140" s="111">
        <v>41.538533489999999</v>
      </c>
      <c r="CA140" s="85">
        <f t="shared" si="84"/>
        <v>16.437876970021758</v>
      </c>
      <c r="CB140" s="72">
        <f>SUM($CA$7:CA140)</f>
        <v>853.14817985741536</v>
      </c>
      <c r="CC140" s="64">
        <f>(CE140)/((1000)*(1/(PI()*1.5^2))*(1/'Salt Topping history'!$D$17)*(1/2.20462)*(BU140))</f>
        <v>19.77542752018082</v>
      </c>
      <c r="CD140" s="86">
        <f t="shared" si="78"/>
        <v>5.071286801425128E-3</v>
      </c>
      <c r="CE140" s="86">
        <f t="shared" si="79"/>
        <v>10.451922097737189</v>
      </c>
      <c r="CF140" s="72">
        <f>SUM($CE$7:CE140)</f>
        <v>1349.7904800519682</v>
      </c>
    </row>
    <row r="141" spans="2:84">
      <c r="B141" s="27">
        <v>42108</v>
      </c>
      <c r="C141" s="17">
        <f>'Accumulated Feed'!B138</f>
        <v>9.3868482348710387</v>
      </c>
      <c r="D141" s="17">
        <f>SUM($C$7:C141)</f>
        <v>772.64953569134184</v>
      </c>
      <c r="E141" s="9">
        <v>20</v>
      </c>
      <c r="F141" s="3">
        <f t="shared" si="66"/>
        <v>8.9703140009583056</v>
      </c>
      <c r="G141" s="72">
        <f>SUM($F$7:F141)</f>
        <v>738.36380161111617</v>
      </c>
      <c r="H141" s="65">
        <f t="shared" si="58"/>
        <v>20</v>
      </c>
      <c r="I141" s="3">
        <f t="shared" si="67"/>
        <v>8.9703140009583056</v>
      </c>
      <c r="J141" s="72">
        <f>SUM($I$7:I141)</f>
        <v>664.13865733494436</v>
      </c>
      <c r="K141" s="64">
        <f>(M141)/((1000)*(1/(PI()*1.5^2))*(1/'Salt Topping history'!$C$8)*(1/2.20462)*(C141))</f>
        <v>29.865393699182761</v>
      </c>
      <c r="L141" s="3">
        <f t="shared" si="68"/>
        <v>4.8183805619408469E-3</v>
      </c>
      <c r="M141" s="85">
        <f t="shared" si="69"/>
        <v>13.395097962195555</v>
      </c>
      <c r="N141" s="72">
        <f>SUM($M$7:M141)</f>
        <v>1102.5762814170628</v>
      </c>
      <c r="P141" s="27">
        <f>'Accumulated Feed'!C138</f>
        <v>42413</v>
      </c>
      <c r="Q141" s="17">
        <f>'Accumulated Feed'!D138</f>
        <v>9.2249239483452872</v>
      </c>
      <c r="R141" s="17">
        <f>SUM($Q$7:Q141)</f>
        <v>985.71013349581483</v>
      </c>
      <c r="S141" s="9">
        <v>20</v>
      </c>
      <c r="T141" s="3">
        <f t="shared" si="60"/>
        <v>8.8155749811964643</v>
      </c>
      <c r="U141" s="72">
        <f>SUM($T$7:T141)</f>
        <v>941.96999782488479</v>
      </c>
      <c r="V141" s="65">
        <f t="shared" si="65"/>
        <v>20</v>
      </c>
      <c r="W141" s="3">
        <f t="shared" si="80"/>
        <v>8.8155749811964643</v>
      </c>
      <c r="X141" s="72">
        <f>SUM($W$7:W141)</f>
        <v>810.72423480648104</v>
      </c>
      <c r="Y141" s="64">
        <f>(AA141)/((1000)*(1/(PI()*1.5^2))*(1/'Salt Topping history'!$D$8)*(1/2.20462)*(Q141))</f>
        <v>16.179723860943255</v>
      </c>
      <c r="Z141" s="85">
        <f t="shared" si="70"/>
        <v>7.0923984827276493E-3</v>
      </c>
      <c r="AA141" s="85">
        <f t="shared" si="71"/>
        <v>8.4399541944459031</v>
      </c>
      <c r="AB141" s="72">
        <f>SUM($AA$7:AA141)</f>
        <v>901.83381698210258</v>
      </c>
      <c r="AD141" s="27">
        <f>'Accumulated Feed'!E138</f>
        <v>42596</v>
      </c>
      <c r="AE141" s="17">
        <f>'Accumulated Feed'!F138</f>
        <v>8.3185790794669305</v>
      </c>
      <c r="AF141" s="17">
        <f>SUM($AE$7:AE141)</f>
        <v>865.4164305521017</v>
      </c>
      <c r="AG141" s="81">
        <v>20</v>
      </c>
      <c r="AH141" s="85">
        <f t="shared" si="61"/>
        <v>7.9494484748795173</v>
      </c>
      <c r="AI141" s="72">
        <f>SUM($AH$7:AH141)</f>
        <v>827.01423623767903</v>
      </c>
      <c r="AJ141" s="111">
        <v>20</v>
      </c>
      <c r="AK141" s="85">
        <f t="shared" si="81"/>
        <v>7.9494484748795173</v>
      </c>
      <c r="AL141" s="72">
        <f>SUM($AK$7:AK141)</f>
        <v>739.3908765069084</v>
      </c>
      <c r="AM141" s="64">
        <f>(AO141)/((1000)*(1/(PI()*1.5^2))*(1/'Salt Topping history'!$E$8)*(1/2.20462)*(AE141))</f>
        <v>34.69753478918976</v>
      </c>
      <c r="AN141" s="86">
        <f t="shared" si="72"/>
        <v>7.7211165964413235E-3</v>
      </c>
      <c r="AO141" s="86">
        <f t="shared" si="73"/>
        <v>15.017571780078374</v>
      </c>
      <c r="AP141" s="72">
        <f>SUM($AO$7:AO141)</f>
        <v>1562.3405441387263</v>
      </c>
      <c r="AR141" s="27">
        <f>'Accumulated Feed'!G138</f>
        <v>42756</v>
      </c>
      <c r="AS141" s="17">
        <f>'Accumulated Feed'!H138</f>
        <v>6.2138432686208027</v>
      </c>
      <c r="AT141" s="17">
        <f>SUM($AS$7:AS141)</f>
        <v>1007.8063587388259</v>
      </c>
      <c r="AU141" s="81">
        <v>20</v>
      </c>
      <c r="AV141" s="85">
        <f t="shared" si="62"/>
        <v>5.9381087109943573</v>
      </c>
      <c r="AW141" s="72">
        <f>SUM($AV$7:AV141)</f>
        <v>963.08571991884378</v>
      </c>
      <c r="AX141" s="111">
        <v>20</v>
      </c>
      <c r="AY141" s="85">
        <f t="shared" si="82"/>
        <v>5.9381087109943573</v>
      </c>
      <c r="AZ141" s="72">
        <f>SUM($AY$7:AY141)</f>
        <v>810.07385224756354</v>
      </c>
      <c r="BA141" s="64">
        <f>(BC141)/((1000)*(1/(PI()*1.5^2))*(1/'Salt Topping history'!$F$8)*(1/2.20462)*(AS141))</f>
        <v>34.510538536876602</v>
      </c>
      <c r="BB141" s="86">
        <f t="shared" si="74"/>
        <v>3.6600331315225524E-3</v>
      </c>
      <c r="BC141" s="86">
        <f t="shared" si="75"/>
        <v>8.9561010728356862</v>
      </c>
      <c r="BD141" s="72">
        <f>SUM($BC$7:BC141)</f>
        <v>1452.5657021785171</v>
      </c>
      <c r="BF141" s="27">
        <f>'Accumulated Feed'!I138</f>
        <v>42989</v>
      </c>
      <c r="BG141" s="17">
        <f>'Accumulated Feed'!J138</f>
        <v>7.4968987106947855</v>
      </c>
      <c r="BH141" s="17">
        <f>SUM($BG$7:BG141)</f>
        <v>757.0703851572091</v>
      </c>
      <c r="BI141" s="81">
        <v>20</v>
      </c>
      <c r="BJ141" s="85">
        <f t="shared" si="63"/>
        <v>7.164229546024572</v>
      </c>
      <c r="BK141" s="72">
        <f>SUM($BJ$7:BJ141)</f>
        <v>723.47596400443035</v>
      </c>
      <c r="BL141" s="111">
        <v>20</v>
      </c>
      <c r="BM141" s="85">
        <f t="shared" si="83"/>
        <v>7.164229546024572</v>
      </c>
      <c r="BN141" s="72">
        <f>SUM($BM$7:BM141)</f>
        <v>628.5503667231601</v>
      </c>
      <c r="BO141" s="64">
        <f>(BQ141)/((1000)*(1/(PI()*1.5^2))*(1/'Salt Topping history'!$C$17)*(1/2.20462)*(BG141))</f>
        <v>29.331809796213747</v>
      </c>
      <c r="BP141" s="86">
        <f t="shared" si="76"/>
        <v>8.4434514296523652E-3</v>
      </c>
      <c r="BQ141" s="86">
        <f t="shared" si="77"/>
        <v>10.469879772768932</v>
      </c>
      <c r="BR141" s="72">
        <f>SUM($BQ$7:BQ141)</f>
        <v>1057.2953187712553</v>
      </c>
      <c r="BT141" s="27">
        <f>'Accumulated Feed'!K138</f>
        <v>43140</v>
      </c>
      <c r="BU141" s="17">
        <f>'Accumulated Feed'!L138</f>
        <v>7.1506712792079128</v>
      </c>
      <c r="BV141" s="17">
        <f>SUM($BU$7:BU141)</f>
        <v>1076.7149968070676</v>
      </c>
      <c r="BW141" s="81">
        <v>20</v>
      </c>
      <c r="BX141" s="85">
        <f t="shared" si="64"/>
        <v>6.8333656928470008</v>
      </c>
      <c r="BY141" s="72">
        <f>SUM($BX$7:BX141)</f>
        <v>1028.9365897085809</v>
      </c>
      <c r="BZ141" s="111">
        <v>20</v>
      </c>
      <c r="CA141" s="85">
        <f t="shared" si="84"/>
        <v>6.8333656928470008</v>
      </c>
      <c r="CB141" s="72">
        <f>SUM($CA$7:CA141)</f>
        <v>859.98154555026235</v>
      </c>
      <c r="CC141" s="64">
        <f>(CE141)/((1000)*(1/(PI()*1.5^2))*(1/'Salt Topping history'!$D$17)*(1/2.20462)*(BU141))</f>
        <v>19.77542752018082</v>
      </c>
      <c r="CD141" s="86">
        <f t="shared" si="78"/>
        <v>4.3785294363417118E-3</v>
      </c>
      <c r="CE141" s="86">
        <f t="shared" si="79"/>
        <v>9.0241491683002675</v>
      </c>
      <c r="CF141" s="72">
        <f>SUM($CE$7:CE141)</f>
        <v>1358.8146292202684</v>
      </c>
    </row>
    <row r="142" spans="2:84">
      <c r="B142" s="27">
        <v>42109</v>
      </c>
      <c r="C142" s="17">
        <f>'Accumulated Feed'!B139</f>
        <v>8.493087710372393</v>
      </c>
      <c r="D142" s="17">
        <f>SUM($C$7:C142)</f>
        <v>781.14262340171422</v>
      </c>
      <c r="E142" s="9">
        <v>20</v>
      </c>
      <c r="F142" s="3">
        <f t="shared" si="66"/>
        <v>8.1162134183334942</v>
      </c>
      <c r="G142" s="72">
        <f>SUM($F$7:F142)</f>
        <v>746.48001502944965</v>
      </c>
      <c r="H142" s="67">
        <v>3.8920017600000003</v>
      </c>
      <c r="I142" s="3">
        <f t="shared" si="67"/>
        <v>1.5794158454344791</v>
      </c>
      <c r="J142" s="72">
        <f>SUM($I$7:I142)</f>
        <v>665.71807318037884</v>
      </c>
      <c r="K142" s="64">
        <f>(M142)/((1000)*(1/(PI()*1.5^2))*(1/'Salt Topping history'!$C$8)*(1/2.20462)*(C142))</f>
        <v>29.865393699182757</v>
      </c>
      <c r="L142" s="3">
        <f t="shared" si="68"/>
        <v>4.3596026813870446E-3</v>
      </c>
      <c r="M142" s="85">
        <f t="shared" si="69"/>
        <v>12.119695454255984</v>
      </c>
      <c r="N142" s="72">
        <f>SUM($M$7:M142)</f>
        <v>1114.6959768713189</v>
      </c>
      <c r="P142" s="27">
        <f>'Accumulated Feed'!C139</f>
        <v>42414</v>
      </c>
      <c r="Q142" s="17">
        <f>'Accumulated Feed'!D139</f>
        <v>9.4095638562203234</v>
      </c>
      <c r="R142" s="17">
        <f>SUM($Q$7:Q142)</f>
        <v>995.11969735203513</v>
      </c>
      <c r="S142" s="9">
        <v>20</v>
      </c>
      <c r="T142" s="3">
        <f t="shared" si="60"/>
        <v>8.9920216339285499</v>
      </c>
      <c r="U142" s="72">
        <f>SUM($T$7:T142)</f>
        <v>950.9620194588133</v>
      </c>
      <c r="V142" s="65">
        <f t="shared" si="65"/>
        <v>20</v>
      </c>
      <c r="W142" s="3">
        <f t="shared" si="80"/>
        <v>8.9920216339285499</v>
      </c>
      <c r="X142" s="72">
        <f>SUM($W$7:W142)</f>
        <v>819.71625644040955</v>
      </c>
      <c r="Y142" s="64">
        <f>(AA142)/((1000)*(1/(PI()*1.5^2))*(1/'Salt Topping history'!$D$8)*(1/2.20462)*(Q142))</f>
        <v>16.179723860943252</v>
      </c>
      <c r="Z142" s="85">
        <f t="shared" si="70"/>
        <v>7.2343551871727604E-3</v>
      </c>
      <c r="AA142" s="85">
        <f t="shared" si="71"/>
        <v>8.6088826727355841</v>
      </c>
      <c r="AB142" s="72">
        <f>SUM($AA$7:AA142)</f>
        <v>910.44269965483818</v>
      </c>
      <c r="AD142" s="27">
        <f>'Accumulated Feed'!E139</f>
        <v>42597</v>
      </c>
      <c r="AE142" s="17">
        <f>'Accumulated Feed'!F139</f>
        <v>8.3141359989281405</v>
      </c>
      <c r="AF142" s="17">
        <f>SUM($AE$7:AE142)</f>
        <v>873.73056655102982</v>
      </c>
      <c r="AG142" s="81">
        <v>20</v>
      </c>
      <c r="AH142" s="85">
        <f t="shared" si="61"/>
        <v>7.9452025526522423</v>
      </c>
      <c r="AI142" s="72">
        <f>SUM($AH$7:AH142)</f>
        <v>834.95943879033132</v>
      </c>
      <c r="AJ142" s="111">
        <v>20</v>
      </c>
      <c r="AK142" s="85">
        <f t="shared" si="81"/>
        <v>7.9452025526522423</v>
      </c>
      <c r="AL142" s="72">
        <f>SUM($AK$7:AK142)</f>
        <v>747.33607905956069</v>
      </c>
      <c r="AM142" s="64">
        <f>(AO142)/((1000)*(1/(PI()*1.5^2))*(1/'Salt Topping history'!$E$8)*(1/2.20462)*(AE142))</f>
        <v>34.69753478918976</v>
      </c>
      <c r="AN142" s="86">
        <f t="shared" si="72"/>
        <v>7.716992629768691E-3</v>
      </c>
      <c r="AO142" s="86">
        <f t="shared" si="73"/>
        <v>15.009550664900104</v>
      </c>
      <c r="AP142" s="72">
        <f>SUM($AO$7:AO142)</f>
        <v>1577.3500948036265</v>
      </c>
      <c r="AR142" s="27">
        <f>'Accumulated Feed'!G139</f>
        <v>42757</v>
      </c>
      <c r="AS142" s="17">
        <f>'Accumulated Feed'!H139</f>
        <v>6.2316140254566594</v>
      </c>
      <c r="AT142" s="17">
        <f>SUM($AS$7:AS142)</f>
        <v>1014.0379727642826</v>
      </c>
      <c r="AU142" s="81">
        <v>20</v>
      </c>
      <c r="AV142" s="85">
        <f t="shared" si="62"/>
        <v>5.9550909040440025</v>
      </c>
      <c r="AW142" s="72">
        <f>SUM($AV$7:AV142)</f>
        <v>969.04081082288781</v>
      </c>
      <c r="AX142" s="111">
        <v>20</v>
      </c>
      <c r="AY142" s="85">
        <f t="shared" si="82"/>
        <v>5.9550909040440025</v>
      </c>
      <c r="AZ142" s="72">
        <f>SUM($AY$7:AY142)</f>
        <v>816.02894315160756</v>
      </c>
      <c r="BA142" s="64">
        <f>(BC142)/((1000)*(1/(PI()*1.5^2))*(1/'Salt Topping history'!$F$8)*(1/2.20462)*(AS142))</f>
        <v>34.510538536876595</v>
      </c>
      <c r="BB142" s="86">
        <f t="shared" si="74"/>
        <v>3.6705003345046294E-3</v>
      </c>
      <c r="BC142" s="86">
        <f t="shared" si="75"/>
        <v>8.9817143185328288</v>
      </c>
      <c r="BD142" s="72">
        <f>SUM($BC$7:BC142)</f>
        <v>1461.5474164970499</v>
      </c>
      <c r="BF142" s="27">
        <f>'Accumulated Feed'!I139</f>
        <v>42990</v>
      </c>
      <c r="BG142" s="17">
        <f>'Accumulated Feed'!J139</f>
        <v>9.2189395509027339</v>
      </c>
      <c r="BH142" s="17">
        <f>SUM($BG$7:BG142)</f>
        <v>766.28932470811185</v>
      </c>
      <c r="BI142" s="81">
        <v>20</v>
      </c>
      <c r="BJ142" s="85">
        <f t="shared" si="63"/>
        <v>8.8098561368279338</v>
      </c>
      <c r="BK142" s="72">
        <f>SUM($BJ$7:BJ142)</f>
        <v>732.28582014125834</v>
      </c>
      <c r="BL142" s="111">
        <v>19.877254335200497</v>
      </c>
      <c r="BM142" s="85">
        <f t="shared" si="83"/>
        <v>8.7557875544127874</v>
      </c>
      <c r="BN142" s="72">
        <f>SUM($BM$7:BM142)</f>
        <v>637.30615427757289</v>
      </c>
      <c r="BO142" s="64">
        <f>(BQ142)/((1000)*(1/(PI()*1.5^2))*(1/'Salt Topping history'!$C$17)*(1/2.20462)*(BG142))</f>
        <v>29.331809796213747</v>
      </c>
      <c r="BP142" s="86">
        <f t="shared" si="76"/>
        <v>1.0382915834237611E-2</v>
      </c>
      <c r="BQ142" s="86">
        <f t="shared" si="77"/>
        <v>12.874815634454638</v>
      </c>
      <c r="BR142" s="72">
        <f>SUM($BQ$7:BQ142)</f>
        <v>1070.1701344057099</v>
      </c>
      <c r="BT142" s="27">
        <f>'Accumulated Feed'!K139</f>
        <v>43141</v>
      </c>
      <c r="BU142" s="17">
        <f>'Accumulated Feed'!L139</f>
        <v>5.9657165972352333</v>
      </c>
      <c r="BV142" s="17">
        <f>SUM($BU$7:BU142)</f>
        <v>1082.6807134043029</v>
      </c>
      <c r="BW142" s="81">
        <v>20</v>
      </c>
      <c r="BX142" s="85">
        <f t="shared" si="64"/>
        <v>5.700992471480367</v>
      </c>
      <c r="BY142" s="72">
        <f>SUM($BX$7:BX142)</f>
        <v>1034.6375821800611</v>
      </c>
      <c r="BZ142" s="111">
        <v>20</v>
      </c>
      <c r="CA142" s="85">
        <f t="shared" si="84"/>
        <v>5.700992471480367</v>
      </c>
      <c r="CB142" s="72">
        <f>SUM($CA$7:CA142)</f>
        <v>865.68253802174274</v>
      </c>
      <c r="CC142" s="64">
        <f>(CE142)/((1000)*(1/(PI()*1.5^2))*(1/'Salt Topping history'!$D$17)*(1/2.20462)*(BU142))</f>
        <v>19.77542752018082</v>
      </c>
      <c r="CD142" s="86">
        <f t="shared" si="78"/>
        <v>3.6529529480426961E-3</v>
      </c>
      <c r="CE142" s="86">
        <f t="shared" si="79"/>
        <v>7.5287360259159968</v>
      </c>
      <c r="CF142" s="72">
        <f>SUM($CE$7:CE142)</f>
        <v>1366.3433652461845</v>
      </c>
    </row>
    <row r="143" spans="2:84">
      <c r="B143" s="27">
        <v>42110</v>
      </c>
      <c r="C143" s="17">
        <f>'Accumulated Feed'!B140</f>
        <v>7.1034386206086557</v>
      </c>
      <c r="D143" s="17">
        <f>SUM($C$7:C143)</f>
        <v>788.24606202232292</v>
      </c>
      <c r="E143" s="9">
        <v>20</v>
      </c>
      <c r="F143" s="3">
        <f t="shared" si="66"/>
        <v>6.7882289474630237</v>
      </c>
      <c r="G143" s="72">
        <f>SUM($F$7:F143)</f>
        <v>753.26824397691269</v>
      </c>
      <c r="H143" s="65">
        <f t="shared" si="58"/>
        <v>20</v>
      </c>
      <c r="I143" s="3">
        <f t="shared" si="67"/>
        <v>6.7882289474630237</v>
      </c>
      <c r="J143" s="72">
        <f>SUM($I$7:I143)</f>
        <v>672.50630212784188</v>
      </c>
      <c r="K143" s="64">
        <f>(M143)/((1000)*(1/(PI()*1.5^2))*(1/'Salt Topping history'!$C$8)*(1/2.20462)*(C143))</f>
        <v>29.865393699182761</v>
      </c>
      <c r="L143" s="3">
        <f t="shared" si="68"/>
        <v>3.6462793171973423E-3</v>
      </c>
      <c r="M143" s="85">
        <f t="shared" si="69"/>
        <v>10.136656501808611</v>
      </c>
      <c r="N143" s="72">
        <f>SUM($M$7:M143)</f>
        <v>1124.8326333731275</v>
      </c>
      <c r="P143" s="27">
        <f>'Accumulated Feed'!C140</f>
        <v>42415</v>
      </c>
      <c r="Q143" s="17">
        <f>'Accumulated Feed'!D140</f>
        <v>9.4423141974249365</v>
      </c>
      <c r="R143" s="17">
        <f>SUM($Q$7:Q143)</f>
        <v>1004.5620115494601</v>
      </c>
      <c r="S143" s="9">
        <v>20</v>
      </c>
      <c r="T143" s="3">
        <f t="shared" si="60"/>
        <v>9.0233187037109879</v>
      </c>
      <c r="U143" s="72">
        <f>SUM($T$7:T143)</f>
        <v>959.98533816252427</v>
      </c>
      <c r="V143" s="65">
        <f t="shared" si="65"/>
        <v>20</v>
      </c>
      <c r="W143" s="3">
        <f t="shared" si="80"/>
        <v>9.0233187037109879</v>
      </c>
      <c r="X143" s="72">
        <f>SUM($W$7:W143)</f>
        <v>828.73957514412052</v>
      </c>
      <c r="Y143" s="64">
        <f>(AA143)/((1000)*(1/(PI()*1.5^2))*(1/'Salt Topping history'!$D$8)*(1/2.20462)*(Q143))</f>
        <v>16.179723860943255</v>
      </c>
      <c r="Z143" s="85">
        <f t="shared" si="70"/>
        <v>7.259534632723645E-3</v>
      </c>
      <c r="AA143" s="85">
        <f t="shared" si="71"/>
        <v>8.6388462129411376</v>
      </c>
      <c r="AB143" s="72">
        <f>SUM($AA$7:AA143)</f>
        <v>919.08154586777937</v>
      </c>
      <c r="AD143" s="27">
        <f>'Accumulated Feed'!E140</f>
        <v>42598</v>
      </c>
      <c r="AE143" s="17">
        <f>'Accumulated Feed'!F140</f>
        <v>8.3046229107497318</v>
      </c>
      <c r="AF143" s="17">
        <f>SUM($AE$7:AE143)</f>
        <v>882.03518946177951</v>
      </c>
      <c r="AG143" s="81">
        <v>20</v>
      </c>
      <c r="AH143" s="85">
        <f t="shared" si="61"/>
        <v>7.936111600508994</v>
      </c>
      <c r="AI143" s="72">
        <f>SUM($AH$7:AH143)</f>
        <v>842.8955503908403</v>
      </c>
      <c r="AJ143" s="111">
        <v>11.603889091203001</v>
      </c>
      <c r="AK143" s="85">
        <f t="shared" si="81"/>
        <v>4.6044879413857966</v>
      </c>
      <c r="AL143" s="72">
        <f>SUM($AK$7:AK143)</f>
        <v>751.94056700094643</v>
      </c>
      <c r="AM143" s="64">
        <f>(AO143)/((1000)*(1/(PI()*1.5^2))*(1/'Salt Topping history'!$E$8)*(1/2.20462)*(AE143))</f>
        <v>34.69753478918976</v>
      </c>
      <c r="AN143" s="86">
        <f t="shared" si="72"/>
        <v>7.7081627968950666E-3</v>
      </c>
      <c r="AO143" s="86">
        <f t="shared" si="73"/>
        <v>14.992376639960904</v>
      </c>
      <c r="AP143" s="72">
        <f>SUM($AO$7:AO143)</f>
        <v>1592.3424714435873</v>
      </c>
      <c r="AR143" s="27">
        <f>'Accumulated Feed'!G140</f>
        <v>42758</v>
      </c>
      <c r="AS143" s="17">
        <f>'Accumulated Feed'!H140</f>
        <v>6.4131086711748369</v>
      </c>
      <c r="AT143" s="17">
        <f>SUM($AS$7:AS143)</f>
        <v>1020.4510814354575</v>
      </c>
      <c r="AU143" s="81">
        <v>20</v>
      </c>
      <c r="AV143" s="85">
        <f t="shared" si="62"/>
        <v>6.1285318632295001</v>
      </c>
      <c r="AW143" s="72">
        <f>SUM($AV$7:AV143)</f>
        <v>975.16934268611726</v>
      </c>
      <c r="AX143" s="111">
        <v>20</v>
      </c>
      <c r="AY143" s="85">
        <f t="shared" si="82"/>
        <v>6.1285318632295001</v>
      </c>
      <c r="AZ143" s="72">
        <f>SUM($AY$7:AY143)</f>
        <v>822.15747501483702</v>
      </c>
      <c r="BA143" s="64">
        <f>(BC143)/((1000)*(1/(PI()*1.5^2))*(1/'Salt Topping history'!$F$8)*(1/2.20462)*(AS143))</f>
        <v>34.510538536876602</v>
      </c>
      <c r="BB143" s="86">
        <f t="shared" si="74"/>
        <v>3.7774030013094065E-3</v>
      </c>
      <c r="BC143" s="86">
        <f t="shared" si="75"/>
        <v>9.2433051442041183</v>
      </c>
      <c r="BD143" s="72">
        <f>SUM($BC$7:BC143)</f>
        <v>1470.7907216412541</v>
      </c>
      <c r="BF143" s="27">
        <f>'Accumulated Feed'!I140</f>
        <v>42991</v>
      </c>
      <c r="BG143" s="17">
        <f>'Accumulated Feed'!J140</f>
        <v>9.3744429627716954</v>
      </c>
      <c r="BH143" s="17">
        <f>SUM($BG$7:BG143)</f>
        <v>775.66376767088354</v>
      </c>
      <c r="BI143" s="81">
        <v>20</v>
      </c>
      <c r="BJ143" s="85">
        <f t="shared" si="63"/>
        <v>8.958459203350623</v>
      </c>
      <c r="BK143" s="72">
        <f>SUM($BJ$7:BJ143)</f>
        <v>741.24427934460891</v>
      </c>
      <c r="BL143" s="111">
        <v>20</v>
      </c>
      <c r="BM143" s="85">
        <f t="shared" si="83"/>
        <v>8.958459203350623</v>
      </c>
      <c r="BN143" s="72">
        <f>SUM($BM$7:BM143)</f>
        <v>646.26461348092346</v>
      </c>
      <c r="BO143" s="64">
        <f>(BQ143)/((1000)*(1/(PI()*1.5^2))*(1/'Salt Topping history'!$C$17)*(1/2.20462)*(BG143))</f>
        <v>29.331809796213751</v>
      </c>
      <c r="BP143" s="86">
        <f t="shared" si="76"/>
        <v>1.0558052988403474E-2</v>
      </c>
      <c r="BQ143" s="86">
        <f t="shared" si="77"/>
        <v>13.091985705620308</v>
      </c>
      <c r="BR143" s="72">
        <f>SUM($BQ$7:BQ143)</f>
        <v>1083.2621201113302</v>
      </c>
      <c r="BT143" s="27">
        <f>'Accumulated Feed'!K140</f>
        <v>43142</v>
      </c>
      <c r="BU143" s="17">
        <f>'Accumulated Feed'!L140</f>
        <v>6.4498392501447119</v>
      </c>
      <c r="BV143" s="17">
        <f>SUM($BU$7:BU143)</f>
        <v>1089.1305526544477</v>
      </c>
      <c r="BW143" s="81">
        <v>20</v>
      </c>
      <c r="BX143" s="85">
        <f t="shared" si="64"/>
        <v>6.1636325507608891</v>
      </c>
      <c r="BY143" s="72">
        <f>SUM($BX$7:BX143)</f>
        <v>1040.801214730822</v>
      </c>
      <c r="BZ143" s="111">
        <v>20</v>
      </c>
      <c r="CA143" s="85">
        <f t="shared" si="84"/>
        <v>6.1636325507608891</v>
      </c>
      <c r="CB143" s="72">
        <f>SUM($CA$7:CA143)</f>
        <v>871.84617057250364</v>
      </c>
      <c r="CC143" s="64">
        <f>(CE143)/((1000)*(1/(PI()*1.5^2))*(1/'Salt Topping history'!$D$17)*(1/2.20462)*(BU143))</f>
        <v>19.77542752018082</v>
      </c>
      <c r="CD143" s="86">
        <f t="shared" si="78"/>
        <v>3.9493929889557215E-3</v>
      </c>
      <c r="CE143" s="86">
        <f t="shared" si="79"/>
        <v>8.1396989502377419</v>
      </c>
      <c r="CF143" s="72">
        <f>SUM($CE$7:CE143)</f>
        <v>1374.4830641964222</v>
      </c>
    </row>
    <row r="144" spans="2:84">
      <c r="B144" s="27">
        <v>42111</v>
      </c>
      <c r="C144" s="17">
        <f>'Accumulated Feed'!B141</f>
        <v>7.3861065645699728</v>
      </c>
      <c r="D144" s="17">
        <f>SUM($C$7:C144)</f>
        <v>795.63216858689293</v>
      </c>
      <c r="E144" s="9">
        <v>20</v>
      </c>
      <c r="F144" s="3">
        <f t="shared" si="66"/>
        <v>7.0583537169163924</v>
      </c>
      <c r="G144" s="72">
        <f>SUM($F$7:F144)</f>
        <v>760.32659769382906</v>
      </c>
      <c r="H144" s="65">
        <f t="shared" si="58"/>
        <v>20</v>
      </c>
      <c r="I144" s="3">
        <f t="shared" si="67"/>
        <v>7.0583537169163924</v>
      </c>
      <c r="J144" s="72">
        <f>SUM($I$7:I144)</f>
        <v>679.56465584475825</v>
      </c>
      <c r="K144" s="64">
        <f>(M144)/((1000)*(1/(PI()*1.5^2))*(1/'Salt Topping history'!$C$8)*(1/2.20462)*(C144))</f>
        <v>29.865393699182757</v>
      </c>
      <c r="L144" s="3">
        <f t="shared" si="68"/>
        <v>3.7913761263273032E-3</v>
      </c>
      <c r="M144" s="85">
        <f t="shared" si="69"/>
        <v>10.540025631189902</v>
      </c>
      <c r="N144" s="72">
        <f>SUM($M$7:M144)</f>
        <v>1135.3726590043173</v>
      </c>
      <c r="P144" s="27">
        <f>'Accumulated Feed'!C141</f>
        <v>42416</v>
      </c>
      <c r="Q144" s="17">
        <f>'Accumulated Feed'!D141</f>
        <v>9.2072926445026742</v>
      </c>
      <c r="R144" s="17">
        <f>SUM($Q$7:Q144)</f>
        <v>1013.7693041939627</v>
      </c>
      <c r="S144" s="9">
        <v>20</v>
      </c>
      <c r="T144" s="3">
        <f t="shared" si="60"/>
        <v>8.7987260530198039</v>
      </c>
      <c r="U144" s="72">
        <f>SUM($T$7:T144)</f>
        <v>968.78406421554405</v>
      </c>
      <c r="V144" s="67">
        <v>2.3437863540000001</v>
      </c>
      <c r="W144" s="3">
        <f t="shared" si="80"/>
        <v>1.0311167027826049</v>
      </c>
      <c r="X144" s="72">
        <f>SUM($W$7:W144)</f>
        <v>829.77069184690311</v>
      </c>
      <c r="Y144" s="64">
        <f>(AA144)/((1000)*(1/(PI()*1.5^2))*(1/'Salt Topping history'!$D$8)*(1/2.20462)*(Q144))</f>
        <v>16.179723860943252</v>
      </c>
      <c r="Z144" s="85">
        <f t="shared" si="70"/>
        <v>7.078843007005349E-3</v>
      </c>
      <c r="AA144" s="85">
        <f t="shared" si="71"/>
        <v>8.4238231783363648</v>
      </c>
      <c r="AB144" s="72">
        <f>SUM($AA$7:AA144)</f>
        <v>927.50536904611579</v>
      </c>
      <c r="AD144" s="27">
        <f>'Accumulated Feed'!E141</f>
        <v>42599</v>
      </c>
      <c r="AE144" s="17">
        <f>'Accumulated Feed'!F141</f>
        <v>8.301696884390914</v>
      </c>
      <c r="AF144" s="17">
        <f>SUM($AE$7:AE144)</f>
        <v>890.33688634617044</v>
      </c>
      <c r="AG144" s="81">
        <v>20</v>
      </c>
      <c r="AH144" s="85">
        <f t="shared" si="61"/>
        <v>7.9333154143390558</v>
      </c>
      <c r="AI144" s="72">
        <f>SUM($AH$7:AH144)</f>
        <v>850.82886580517936</v>
      </c>
      <c r="AJ144" s="111">
        <v>20</v>
      </c>
      <c r="AK144" s="85">
        <f t="shared" si="81"/>
        <v>7.9333154143390558</v>
      </c>
      <c r="AL144" s="72">
        <f>SUM($AK$7:AK144)</f>
        <v>759.87388241528549</v>
      </c>
      <c r="AM144" s="64">
        <f>(AO144)/((1000)*(1/(PI()*1.5^2))*(1/'Salt Topping history'!$E$8)*(1/2.20462)*(AE144))</f>
        <v>34.69753478918976</v>
      </c>
      <c r="AN144" s="86">
        <f t="shared" si="72"/>
        <v>7.7054469255347213E-3</v>
      </c>
      <c r="AO144" s="86">
        <f t="shared" si="73"/>
        <v>14.987094270165032</v>
      </c>
      <c r="AP144" s="72">
        <f>SUM($AO$7:AO144)</f>
        <v>1607.3295657137523</v>
      </c>
      <c r="AR144" s="27">
        <f>'Accumulated Feed'!G141</f>
        <v>42759</v>
      </c>
      <c r="AS144" s="17">
        <f>'Accumulated Feed'!H141</f>
        <v>6.6371665623236948</v>
      </c>
      <c r="AT144" s="17">
        <f>SUM($AS$7:AS144)</f>
        <v>1027.0882479977811</v>
      </c>
      <c r="AU144" s="81">
        <v>20</v>
      </c>
      <c r="AV144" s="85">
        <f t="shared" si="62"/>
        <v>6.342647356279806</v>
      </c>
      <c r="AW144" s="72">
        <f>SUM($AV$7:AV144)</f>
        <v>981.51199004239709</v>
      </c>
      <c r="AX144" s="111">
        <v>0.17227843546783447</v>
      </c>
      <c r="AY144" s="85">
        <f t="shared" si="82"/>
        <v>5.463506816320407E-2</v>
      </c>
      <c r="AZ144" s="72">
        <f>SUM($AY$7:AY144)</f>
        <v>822.2121100830002</v>
      </c>
      <c r="BA144" s="64">
        <f>(BC144)/((1000)*(1/(PI()*1.5^2))*(1/'Salt Topping history'!$F$8)*(1/2.20462)*(AS144))</f>
        <v>34.510538536876602</v>
      </c>
      <c r="BB144" s="86">
        <f t="shared" si="74"/>
        <v>3.9093759638598301E-3</v>
      </c>
      <c r="BC144" s="86">
        <f t="shared" si="75"/>
        <v>9.5662429835650045</v>
      </c>
      <c r="BD144" s="72">
        <f>SUM($BC$7:BC144)</f>
        <v>1480.3569646248191</v>
      </c>
      <c r="BF144" s="27">
        <f>'Accumulated Feed'!I141</f>
        <v>42992</v>
      </c>
      <c r="BG144" s="17">
        <f>'Accumulated Feed'!J141</f>
        <v>8.2420396345954234</v>
      </c>
      <c r="BH144" s="17">
        <f>SUM($BG$7:BG144)</f>
        <v>783.90580730547902</v>
      </c>
      <c r="BI144" s="81">
        <v>20</v>
      </c>
      <c r="BJ144" s="85">
        <f t="shared" si="63"/>
        <v>7.8763054095207004</v>
      </c>
      <c r="BK144" s="72">
        <f>SUM($BJ$7:BJ144)</f>
        <v>749.1205847541296</v>
      </c>
      <c r="BL144" s="111">
        <v>2.8835152643984987</v>
      </c>
      <c r="BM144" s="85">
        <f t="shared" si="83"/>
        <v>1.1355723437708705</v>
      </c>
      <c r="BN144" s="72">
        <f>SUM($BM$7:BM144)</f>
        <v>647.40018582469429</v>
      </c>
      <c r="BO144" s="64">
        <f>(BQ144)/((1000)*(1/(PI()*1.5^2))*(1/'Salt Topping history'!$C$17)*(1/2.20462)*(BG144))</f>
        <v>29.331809796213747</v>
      </c>
      <c r="BP144" s="86">
        <f t="shared" si="76"/>
        <v>9.2826732788452888E-3</v>
      </c>
      <c r="BQ144" s="86">
        <f t="shared" si="77"/>
        <v>11.510514865768158</v>
      </c>
      <c r="BR144" s="72">
        <f>SUM($BQ$7:BQ144)</f>
        <v>1094.7726349770983</v>
      </c>
      <c r="BT144" s="27">
        <f>'Accumulated Feed'!K141</f>
        <v>43143</v>
      </c>
      <c r="BU144" s="17">
        <f>'Accumulated Feed'!L141</f>
        <v>5.8345385646948289</v>
      </c>
      <c r="BV144" s="17">
        <f>SUM($BU$7:BU144)</f>
        <v>1094.9650912191426</v>
      </c>
      <c r="BW144" s="81">
        <v>20</v>
      </c>
      <c r="BX144" s="85">
        <f t="shared" si="64"/>
        <v>5.5756353641241372</v>
      </c>
      <c r="BY144" s="72">
        <f>SUM($BX$7:BX144)</f>
        <v>1046.3768500949461</v>
      </c>
      <c r="BZ144" s="111">
        <v>20</v>
      </c>
      <c r="CA144" s="85">
        <f t="shared" si="84"/>
        <v>5.5756353641241372</v>
      </c>
      <c r="CB144" s="72">
        <f>SUM($CA$7:CA144)</f>
        <v>877.42180593662772</v>
      </c>
      <c r="CC144" s="64">
        <f>(CE144)/((1000)*(1/(PI()*1.5^2))*(1/'Salt Topping history'!$D$17)*(1/2.20462)*(BU144))</f>
        <v>19.77542752018082</v>
      </c>
      <c r="CD144" s="86">
        <f t="shared" si="78"/>
        <v>3.572629457498578E-3</v>
      </c>
      <c r="CE144" s="86">
        <f t="shared" si="79"/>
        <v>7.363189311904569</v>
      </c>
      <c r="CF144" s="72">
        <f>SUM($CE$7:CE144)</f>
        <v>1381.8462535083268</v>
      </c>
    </row>
    <row r="145" spans="2:84">
      <c r="B145" s="27">
        <v>42112</v>
      </c>
      <c r="C145" s="17">
        <f>'Accumulated Feed'!B142</f>
        <v>7.5237940425411125</v>
      </c>
      <c r="D145" s="17">
        <f>SUM($C$7:C145)</f>
        <v>803.15596262943404</v>
      </c>
      <c r="E145" s="9">
        <v>20</v>
      </c>
      <c r="F145" s="3">
        <f t="shared" si="66"/>
        <v>7.1899314180251537</v>
      </c>
      <c r="G145" s="72">
        <f>SUM($F$7:F145)</f>
        <v>767.5165291118542</v>
      </c>
      <c r="H145" s="65">
        <f t="shared" si="58"/>
        <v>20</v>
      </c>
      <c r="I145" s="3">
        <f t="shared" si="67"/>
        <v>7.1899314180251537</v>
      </c>
      <c r="J145" s="72">
        <f>SUM($I$7:I145)</f>
        <v>686.75458726278339</v>
      </c>
      <c r="K145" s="64">
        <f>(M145)/((1000)*(1/(PI()*1.5^2))*(1/'Salt Topping history'!$C$8)*(1/2.20462)*(C145))</f>
        <v>29.865393699182761</v>
      </c>
      <c r="L145" s="3">
        <f t="shared" si="68"/>
        <v>3.8620527422561974E-3</v>
      </c>
      <c r="M145" s="85">
        <f t="shared" si="69"/>
        <v>10.736506623472229</v>
      </c>
      <c r="N145" s="72">
        <f>SUM($M$7:M145)</f>
        <v>1146.1091656277895</v>
      </c>
      <c r="P145" s="27">
        <f>'Accumulated Feed'!C142</f>
        <v>42417</v>
      </c>
      <c r="Q145" s="17">
        <f>'Accumulated Feed'!D142</f>
        <v>8.8226396767862898</v>
      </c>
      <c r="R145" s="17">
        <f>SUM($Q$7:Q145)</f>
        <v>1022.591943870749</v>
      </c>
      <c r="S145" s="9">
        <v>20</v>
      </c>
      <c r="T145" s="3">
        <f t="shared" si="60"/>
        <v>8.4311417674873717</v>
      </c>
      <c r="U145" s="72">
        <f>SUM($T$7:T145)</f>
        <v>977.21520598303141</v>
      </c>
      <c r="V145" s="65">
        <f t="shared" si="65"/>
        <v>20</v>
      </c>
      <c r="W145" s="3">
        <f t="shared" si="80"/>
        <v>8.4311417674873717</v>
      </c>
      <c r="X145" s="72">
        <f>SUM($W$7:W145)</f>
        <v>838.20183361439047</v>
      </c>
      <c r="Y145" s="64">
        <f>(AA145)/((1000)*(1/(PI()*1.5^2))*(1/'Salt Topping history'!$D$8)*(1/2.20462)*(Q145))</f>
        <v>16.179723860943252</v>
      </c>
      <c r="Z145" s="85">
        <f t="shared" si="70"/>
        <v>6.7831102573497025E-3</v>
      </c>
      <c r="AA145" s="85">
        <f t="shared" si="71"/>
        <v>8.0719012062461459</v>
      </c>
      <c r="AB145" s="72">
        <f>SUM($AA$7:AA145)</f>
        <v>935.57727025236193</v>
      </c>
      <c r="AD145" s="27">
        <f>'Accumulated Feed'!E142</f>
        <v>42600</v>
      </c>
      <c r="AE145" s="17">
        <f>'Accumulated Feed'!F142</f>
        <v>8.3162792693336076</v>
      </c>
      <c r="AF145" s="17">
        <f>SUM($AE$7:AE145)</f>
        <v>898.65316561550401</v>
      </c>
      <c r="AG145" s="81">
        <v>20</v>
      </c>
      <c r="AH145" s="85">
        <f t="shared" si="61"/>
        <v>7.947250717067492</v>
      </c>
      <c r="AI145" s="72">
        <f>SUM($AH$7:AH145)</f>
        <v>858.77611652224687</v>
      </c>
      <c r="AJ145" s="111">
        <v>20</v>
      </c>
      <c r="AK145" s="85">
        <f t="shared" si="81"/>
        <v>7.947250717067492</v>
      </c>
      <c r="AL145" s="72">
        <f>SUM($AK$7:AK145)</f>
        <v>767.821133132353</v>
      </c>
      <c r="AM145" s="64">
        <f>(AO145)/((1000)*(1/(PI()*1.5^2))*(1/'Salt Topping history'!$E$8)*(1/2.20462)*(AE145))</f>
        <v>34.69753478918976</v>
      </c>
      <c r="AN145" s="86">
        <f t="shared" si="72"/>
        <v>7.7189819647909622E-3</v>
      </c>
      <c r="AO145" s="86">
        <f t="shared" si="73"/>
        <v>15.013419921518421</v>
      </c>
      <c r="AP145" s="72">
        <f>SUM($AO$7:AO145)</f>
        <v>1622.3429856352707</v>
      </c>
      <c r="AR145" s="27">
        <f>'Accumulated Feed'!G142</f>
        <v>42760</v>
      </c>
      <c r="AS145" s="17">
        <f>'Accumulated Feed'!H142</f>
        <v>6.8749596927080709</v>
      </c>
      <c r="AT145" s="17">
        <f>SUM($AS$7:AS145)</f>
        <v>1033.9632076904891</v>
      </c>
      <c r="AU145" s="81">
        <v>20</v>
      </c>
      <c r="AV145" s="85">
        <f t="shared" si="62"/>
        <v>6.5698885977962638</v>
      </c>
      <c r="AW145" s="72">
        <f>SUM($AV$7:AV145)</f>
        <v>988.08187864019339</v>
      </c>
      <c r="AX145" s="111">
        <v>20</v>
      </c>
      <c r="AY145" s="85">
        <f t="shared" si="82"/>
        <v>6.5698885977962638</v>
      </c>
      <c r="AZ145" s="72">
        <f>SUM($AY$7:AY145)</f>
        <v>828.78199868079651</v>
      </c>
      <c r="BA145" s="64">
        <f>(BC145)/((1000)*(1/(PI()*1.5^2))*(1/'Salt Topping history'!$F$8)*(1/2.20462)*(AS145))</f>
        <v>34.510538536876602</v>
      </c>
      <c r="BB145" s="86">
        <f t="shared" si="74"/>
        <v>4.0494391579301327E-3</v>
      </c>
      <c r="BC145" s="86">
        <f t="shared" si="75"/>
        <v>9.908977619455035</v>
      </c>
      <c r="BD145" s="72">
        <f>SUM($BC$7:BC145)</f>
        <v>1490.2659422442741</v>
      </c>
      <c r="BF145" s="27">
        <f>'Accumulated Feed'!I142</f>
        <v>42993</v>
      </c>
      <c r="BG145" s="17">
        <f>'Accumulated Feed'!J142</f>
        <v>7.9067123278183926</v>
      </c>
      <c r="BH145" s="17">
        <f>SUM($BG$7:BG145)</f>
        <v>791.81251963329737</v>
      </c>
      <c r="BI145" s="81">
        <v>20</v>
      </c>
      <c r="BJ145" s="85">
        <f t="shared" si="63"/>
        <v>7.5558579963292001</v>
      </c>
      <c r="BK145" s="72">
        <f>SUM($BJ$7:BJ145)</f>
        <v>756.67644275045882</v>
      </c>
      <c r="BL145" s="111">
        <v>20</v>
      </c>
      <c r="BM145" s="85">
        <f t="shared" si="83"/>
        <v>7.5558579963292001</v>
      </c>
      <c r="BN145" s="72">
        <f>SUM($BM$7:BM145)</f>
        <v>654.95604382102351</v>
      </c>
      <c r="BO145" s="64">
        <f>(BQ145)/((1000)*(1/(PI()*1.5^2))*(1/'Salt Topping history'!$C$17)*(1/2.20462)*(BG145))</f>
        <v>29.331809796213754</v>
      </c>
      <c r="BP145" s="86">
        <f t="shared" si="76"/>
        <v>8.9050078018169092E-3</v>
      </c>
      <c r="BQ145" s="86">
        <f t="shared" si="77"/>
        <v>11.042209674252968</v>
      </c>
      <c r="BR145" s="72">
        <f>SUM($BQ$7:BQ145)</f>
        <v>1105.8148446513512</v>
      </c>
      <c r="BT145" s="27">
        <f>'Accumulated Feed'!K142</f>
        <v>43144</v>
      </c>
      <c r="BU145" s="17">
        <f>'Accumulated Feed'!L142</f>
        <v>5.8112543555080416</v>
      </c>
      <c r="BV145" s="17">
        <f>SUM($BU$7:BU145)</f>
        <v>1100.7763455746506</v>
      </c>
      <c r="BW145" s="81">
        <v>20</v>
      </c>
      <c r="BX145" s="85">
        <f t="shared" si="64"/>
        <v>5.553384373968191</v>
      </c>
      <c r="BY145" s="72">
        <f>SUM($BX$7:BX145)</f>
        <v>1051.9302344689143</v>
      </c>
      <c r="BZ145" s="111">
        <v>14.576118839598998</v>
      </c>
      <c r="CA145" s="85">
        <f t="shared" si="84"/>
        <v>4.0473395298466217</v>
      </c>
      <c r="CB145" s="72">
        <f>SUM($CA$7:CA145)</f>
        <v>881.46914546647429</v>
      </c>
      <c r="CC145" s="64">
        <f>(CE145)/((1000)*(1/(PI()*1.5^2))*(1/'Salt Topping history'!$D$17)*(1/2.20462)*(BU145))</f>
        <v>19.77542752018082</v>
      </c>
      <c r="CD145" s="86">
        <f t="shared" si="78"/>
        <v>3.5583719715443951E-3</v>
      </c>
      <c r="CE145" s="86">
        <f t="shared" si="79"/>
        <v>7.3338046333529983</v>
      </c>
      <c r="CF145" s="72">
        <f>SUM($CE$7:CE145)</f>
        <v>1389.1800581416799</v>
      </c>
    </row>
    <row r="146" spans="2:84">
      <c r="B146" s="27">
        <v>42113</v>
      </c>
      <c r="C146" s="17">
        <f>'Accumulated Feed'!B143</f>
        <v>7.4655778222144926</v>
      </c>
      <c r="D146" s="17">
        <f>SUM($C$7:C146)</f>
        <v>810.62154045164857</v>
      </c>
      <c r="E146" s="9">
        <v>20</v>
      </c>
      <c r="F146" s="3">
        <f t="shared" si="66"/>
        <v>7.1342984980916269</v>
      </c>
      <c r="G146" s="72">
        <f>SUM($F$7:F146)</f>
        <v>774.65082760994585</v>
      </c>
      <c r="H146" s="65">
        <f t="shared" si="58"/>
        <v>20</v>
      </c>
      <c r="I146" s="3">
        <f t="shared" si="67"/>
        <v>7.1342984980916269</v>
      </c>
      <c r="J146" s="72">
        <f>SUM($I$7:I146)</f>
        <v>693.88888576087504</v>
      </c>
      <c r="K146" s="64">
        <f>(M146)/((1000)*(1/(PI()*1.5^2))*(1/'Salt Topping history'!$C$8)*(1/2.20462)*(C146))</f>
        <v>29.865393699182757</v>
      </c>
      <c r="L146" s="3">
        <f t="shared" si="68"/>
        <v>3.8321696657013429E-3</v>
      </c>
      <c r="M146" s="85">
        <f t="shared" si="69"/>
        <v>10.653431670649733</v>
      </c>
      <c r="N146" s="72">
        <f>SUM($M$7:M146)</f>
        <v>1156.7625972984392</v>
      </c>
      <c r="P146" s="27">
        <f>'Accumulated Feed'!C143</f>
        <v>42418</v>
      </c>
      <c r="Q146" s="17">
        <f>'Accumulated Feed'!D143</f>
        <v>8.6099147359629136</v>
      </c>
      <c r="R146" s="17">
        <f>SUM($Q$7:Q146)</f>
        <v>1031.201858606712</v>
      </c>
      <c r="S146" s="9">
        <v>20</v>
      </c>
      <c r="T146" s="3">
        <f t="shared" si="60"/>
        <v>8.2278563337320705</v>
      </c>
      <c r="U146" s="72">
        <f>SUM($T$7:T146)</f>
        <v>985.44306231676353</v>
      </c>
      <c r="V146" s="67">
        <v>3.3614303435999995</v>
      </c>
      <c r="W146" s="3">
        <f t="shared" si="80"/>
        <v>1.3828682971494208</v>
      </c>
      <c r="X146" s="72">
        <f>SUM($W$7:W146)</f>
        <v>839.58470191153992</v>
      </c>
      <c r="Y146" s="64">
        <f>(AA146)/((1000)*(1/(PI()*1.5^2))*(1/'Salt Topping history'!$D$8)*(1/2.20462)*(Q146))</f>
        <v>16.179723860943252</v>
      </c>
      <c r="Z146" s="85">
        <f t="shared" si="70"/>
        <v>6.6195609364033039E-3</v>
      </c>
      <c r="AA146" s="85">
        <f t="shared" si="71"/>
        <v>7.8772775143199318</v>
      </c>
      <c r="AB146" s="72">
        <f>SUM($AA$7:AA146)</f>
        <v>943.45454776668191</v>
      </c>
      <c r="AD146" s="27">
        <f>'Accumulated Feed'!E143</f>
        <v>42601</v>
      </c>
      <c r="AE146" s="17">
        <f>'Accumulated Feed'!F143</f>
        <v>8.285309992755213</v>
      </c>
      <c r="AF146" s="17">
        <f>SUM($AE$7:AE146)</f>
        <v>906.93847560825918</v>
      </c>
      <c r="AG146" s="81">
        <v>20</v>
      </c>
      <c r="AH146" s="85">
        <f t="shared" si="61"/>
        <v>7.9176556785263648</v>
      </c>
      <c r="AI146" s="72">
        <f>SUM($AH$7:AH146)</f>
        <v>866.6937722007732</v>
      </c>
      <c r="AJ146" s="111">
        <v>23.691988500534666</v>
      </c>
      <c r="AK146" s="85">
        <f t="shared" si="81"/>
        <v>9.3792503643419796</v>
      </c>
      <c r="AL146" s="72">
        <f>SUM($AK$7:AK146)</f>
        <v>777.20038349669494</v>
      </c>
      <c r="AM146" s="64">
        <f>(AO146)/((1000)*(1/(PI()*1.5^2))*(1/'Salt Topping history'!$E$8)*(1/2.20462)*(AE146))</f>
        <v>34.69753478918976</v>
      </c>
      <c r="AN146" s="86">
        <f t="shared" si="72"/>
        <v>7.6902369840574801E-3</v>
      </c>
      <c r="AO146" s="86">
        <f t="shared" si="73"/>
        <v>14.957510933991799</v>
      </c>
      <c r="AP146" s="72">
        <f>SUM($AO$7:AO146)</f>
        <v>1637.3004965692626</v>
      </c>
      <c r="AR146" s="27">
        <f>'Accumulated Feed'!G143</f>
        <v>42761</v>
      </c>
      <c r="AS146" s="17">
        <f>'Accumulated Feed'!H143</f>
        <v>6.8070013601061703</v>
      </c>
      <c r="AT146" s="17">
        <f>SUM($AS$7:AS146)</f>
        <v>1040.7702090505952</v>
      </c>
      <c r="AU146" s="81">
        <v>20</v>
      </c>
      <c r="AV146" s="85">
        <f t="shared" si="62"/>
        <v>6.5049458643923099</v>
      </c>
      <c r="AW146" s="72">
        <f>SUM($AV$7:AV146)</f>
        <v>994.58682450458571</v>
      </c>
      <c r="AX146" s="111">
        <v>3.6132655943984986</v>
      </c>
      <c r="AY146" s="85">
        <f t="shared" si="82"/>
        <v>1.1752048542616766</v>
      </c>
      <c r="AZ146" s="72">
        <f>SUM($AY$7:AY146)</f>
        <v>829.95720353505817</v>
      </c>
      <c r="BA146" s="64">
        <f>(BC146)/((1000)*(1/(PI()*1.5^2))*(1/'Salt Topping history'!$F$8)*(1/2.20462)*(AS146))</f>
        <v>34.510538536876595</v>
      </c>
      <c r="BB146" s="86">
        <f t="shared" si="74"/>
        <v>4.0094108311549718E-3</v>
      </c>
      <c r="BC146" s="86">
        <f t="shared" si="75"/>
        <v>9.8110283038362152</v>
      </c>
      <c r="BD146" s="72">
        <f>SUM($BC$7:BC146)</f>
        <v>1500.0769705481102</v>
      </c>
      <c r="BF146" s="27">
        <f>'Accumulated Feed'!I143</f>
        <v>42994</v>
      </c>
      <c r="BG146" s="17">
        <f>'Accumulated Feed'!J143</f>
        <v>8.0160621854037206</v>
      </c>
      <c r="BH146" s="17">
        <f>SUM($BG$7:BG146)</f>
        <v>799.82858181870108</v>
      </c>
      <c r="BI146" s="81">
        <v>20</v>
      </c>
      <c r="BJ146" s="85">
        <f t="shared" si="63"/>
        <v>7.6603555373522374</v>
      </c>
      <c r="BK146" s="72">
        <f>SUM($BJ$7:BJ146)</f>
        <v>764.33679828781101</v>
      </c>
      <c r="BL146" s="111">
        <v>20</v>
      </c>
      <c r="BM146" s="85">
        <f t="shared" si="83"/>
        <v>7.6603555373522374</v>
      </c>
      <c r="BN146" s="72">
        <f>SUM($BM$7:BM146)</f>
        <v>662.6163993583757</v>
      </c>
      <c r="BO146" s="64">
        <f>(BQ146)/((1000)*(1/(PI()*1.5^2))*(1/'Salt Topping history'!$C$17)*(1/2.20462)*(BG146))</f>
        <v>29.331809796213747</v>
      </c>
      <c r="BP146" s="86">
        <f t="shared" si="76"/>
        <v>9.0281640891019411E-3</v>
      </c>
      <c r="BQ146" s="86">
        <f t="shared" si="77"/>
        <v>11.194923470486406</v>
      </c>
      <c r="BR146" s="72">
        <f>SUM($BQ$7:BQ146)</f>
        <v>1117.0097681218376</v>
      </c>
      <c r="BT146" s="27">
        <f>'Accumulated Feed'!K143</f>
        <v>43145</v>
      </c>
      <c r="BU146" s="17">
        <f>'Accumulated Feed'!L143</f>
        <v>5.8987227716815429</v>
      </c>
      <c r="BV146" s="17">
        <f>SUM($BU$7:BU146)</f>
        <v>1106.6750683463322</v>
      </c>
      <c r="BW146" s="81">
        <v>20</v>
      </c>
      <c r="BX146" s="85">
        <f t="shared" si="64"/>
        <v>5.6369714458596958</v>
      </c>
      <c r="BY146" s="72">
        <f>SUM($BX$7:BX146)</f>
        <v>1057.5672059147739</v>
      </c>
      <c r="BZ146" s="111">
        <v>20</v>
      </c>
      <c r="CA146" s="85">
        <f t="shared" si="84"/>
        <v>5.6369714458596958</v>
      </c>
      <c r="CB146" s="72">
        <f>SUM($CA$7:CA146)</f>
        <v>887.10611691233396</v>
      </c>
      <c r="CC146" s="64">
        <f>(CE146)/((1000)*(1/(PI()*1.5^2))*(1/'Salt Topping history'!$D$17)*(1/2.20462)*(BU146))</f>
        <v>19.77542752018082</v>
      </c>
      <c r="CD146" s="86">
        <f t="shared" si="78"/>
        <v>3.6119310039781005E-3</v>
      </c>
      <c r="CE146" s="86">
        <f t="shared" si="79"/>
        <v>7.444189799198865</v>
      </c>
      <c r="CF146" s="72">
        <f>SUM($CE$7:CE146)</f>
        <v>1396.6242479408788</v>
      </c>
    </row>
    <row r="147" spans="2:84">
      <c r="B147" s="27">
        <v>42114</v>
      </c>
      <c r="C147" s="17">
        <f>'Accumulated Feed'!B144</f>
        <v>7.5927720715156575</v>
      </c>
      <c r="D147" s="17">
        <f>SUM($C$7:C147)</f>
        <v>818.21431252316427</v>
      </c>
      <c r="E147" s="9">
        <v>20</v>
      </c>
      <c r="F147" s="3">
        <f t="shared" si="66"/>
        <v>7.2558485995526292</v>
      </c>
      <c r="G147" s="72">
        <f>SUM($F$7:F147)</f>
        <v>781.90667620949853</v>
      </c>
      <c r="H147" s="65">
        <f t="shared" si="58"/>
        <v>20</v>
      </c>
      <c r="I147" s="3">
        <f t="shared" si="67"/>
        <v>7.2558485995526292</v>
      </c>
      <c r="J147" s="72">
        <f>SUM($I$7:I147)</f>
        <v>701.14473436042772</v>
      </c>
      <c r="K147" s="64">
        <f>(M147)/((1000)*(1/(PI()*1.5^2))*(1/'Salt Topping history'!$C$8)*(1/2.20462)*(C147))</f>
        <v>29.865393699182757</v>
      </c>
      <c r="L147" s="3">
        <f t="shared" si="68"/>
        <v>3.8974599828651649E-3</v>
      </c>
      <c r="M147" s="85">
        <f t="shared" si="69"/>
        <v>10.834938752365158</v>
      </c>
      <c r="N147" s="72">
        <f>SUM($M$7:M147)</f>
        <v>1167.5975360508044</v>
      </c>
      <c r="P147" s="27">
        <f>'Accumulated Feed'!C144</f>
        <v>42419</v>
      </c>
      <c r="Q147" s="17">
        <f>'Accumulated Feed'!D144</f>
        <v>8.843424131056933</v>
      </c>
      <c r="R147" s="17">
        <f>SUM($Q$7:Q147)</f>
        <v>1040.045282737769</v>
      </c>
      <c r="S147" s="9">
        <v>20</v>
      </c>
      <c r="T147" s="3">
        <f t="shared" si="60"/>
        <v>8.4510039274457718</v>
      </c>
      <c r="U147" s="72">
        <f>SUM($T$7:T147)</f>
        <v>993.89406624420928</v>
      </c>
      <c r="V147" s="65">
        <f t="shared" si="65"/>
        <v>20</v>
      </c>
      <c r="W147" s="3">
        <f t="shared" si="80"/>
        <v>8.4510039274457718</v>
      </c>
      <c r="X147" s="72">
        <f>SUM($W$7:W147)</f>
        <v>848.03570583898568</v>
      </c>
      <c r="Y147" s="64">
        <f>(AA147)/((1000)*(1/(PI()*1.5^2))*(1/'Salt Topping history'!$D$8)*(1/2.20462)*(Q147))</f>
        <v>16.179723860943255</v>
      </c>
      <c r="Z147" s="85">
        <f t="shared" si="70"/>
        <v>6.799089969785151E-3</v>
      </c>
      <c r="AA147" s="85">
        <f t="shared" si="71"/>
        <v>8.09091706404433</v>
      </c>
      <c r="AB147" s="72">
        <f>SUM($AA$7:AA147)</f>
        <v>951.54546483072625</v>
      </c>
      <c r="AD147" s="27">
        <f>'Accumulated Feed'!E144</f>
        <v>42602</v>
      </c>
      <c r="AE147" s="17">
        <f>'Accumulated Feed'!F144</f>
        <v>7.7949935390155343</v>
      </c>
      <c r="AF147" s="17">
        <f>SUM($AE$7:AE147)</f>
        <v>914.73346914727472</v>
      </c>
      <c r="AG147" s="81">
        <v>20</v>
      </c>
      <c r="AH147" s="85">
        <f t="shared" si="61"/>
        <v>7.4490966436053423</v>
      </c>
      <c r="AI147" s="72">
        <f>SUM($AH$7:AH147)</f>
        <v>874.14286884437854</v>
      </c>
      <c r="AJ147" s="111">
        <v>20</v>
      </c>
      <c r="AK147" s="85">
        <f t="shared" si="81"/>
        <v>7.4490966436053423</v>
      </c>
      <c r="AL147" s="72">
        <f>SUM($AK$7:AK147)</f>
        <v>784.64948014030028</v>
      </c>
      <c r="AM147" s="64">
        <f>(AO147)/((1000)*(1/(PI()*1.5^2))*(1/'Salt Topping history'!$E$8)*(1/2.20462)*(AE147))</f>
        <v>34.69753478918976</v>
      </c>
      <c r="AN147" s="86">
        <f t="shared" si="72"/>
        <v>7.2351363626277573E-3</v>
      </c>
      <c r="AO147" s="86">
        <f t="shared" si="73"/>
        <v>14.072340225310988</v>
      </c>
      <c r="AP147" s="72">
        <f>SUM($AO$7:AO147)</f>
        <v>1651.3728367945735</v>
      </c>
      <c r="AR147" s="27">
        <f>'Accumulated Feed'!G144</f>
        <v>42762</v>
      </c>
      <c r="AS147" s="17">
        <f>'Accumulated Feed'!H144</f>
        <v>6.5610352499765705</v>
      </c>
      <c r="AT147" s="17">
        <f>SUM($AS$7:AS147)</f>
        <v>1047.3312443005718</v>
      </c>
      <c r="AU147" s="81">
        <v>20</v>
      </c>
      <c r="AV147" s="85">
        <f t="shared" si="62"/>
        <v>6.2698943128757625</v>
      </c>
      <c r="AW147" s="72">
        <f>SUM($AV$7:AV147)</f>
        <v>1000.8567188174615</v>
      </c>
      <c r="AX147" s="111">
        <v>20</v>
      </c>
      <c r="AY147" s="85">
        <f t="shared" si="82"/>
        <v>6.2698943128757625</v>
      </c>
      <c r="AZ147" s="72">
        <f>SUM($AY$7:AY147)</f>
        <v>836.22709784793392</v>
      </c>
      <c r="BA147" s="64">
        <f>(BC147)/((1000)*(1/(PI()*1.5^2))*(1/'Salt Topping history'!$F$8)*(1/2.20462)*(AS147))</f>
        <v>34.510538536876602</v>
      </c>
      <c r="BB147" s="86">
        <f t="shared" si="74"/>
        <v>3.8645336475201368E-3</v>
      </c>
      <c r="BC147" s="86">
        <f t="shared" si="75"/>
        <v>9.4565138354817755</v>
      </c>
      <c r="BD147" s="72">
        <f>SUM($BC$7:BC147)</f>
        <v>1509.5334843835919</v>
      </c>
      <c r="BF147" s="27">
        <f>'Accumulated Feed'!I144</f>
        <v>42995</v>
      </c>
      <c r="BG147" s="17">
        <f>'Accumulated Feed'!J144</f>
        <v>8.1489827185688206</v>
      </c>
      <c r="BH147" s="17">
        <f>SUM($BG$7:BG147)</f>
        <v>807.97756453726993</v>
      </c>
      <c r="BI147" s="81">
        <v>20</v>
      </c>
      <c r="BJ147" s="85">
        <f t="shared" si="63"/>
        <v>7.7873778231964188</v>
      </c>
      <c r="BK147" s="72">
        <f>SUM($BJ$7:BJ147)</f>
        <v>772.12417611100739</v>
      </c>
      <c r="BL147" s="111">
        <v>20</v>
      </c>
      <c r="BM147" s="85">
        <f t="shared" si="83"/>
        <v>7.7873778231964188</v>
      </c>
      <c r="BN147" s="72">
        <f>SUM($BM$7:BM147)</f>
        <v>670.40377718157208</v>
      </c>
      <c r="BO147" s="64">
        <f>(BQ147)/((1000)*(1/(PI()*1.5^2))*(1/'Salt Topping history'!$C$17)*(1/2.20462)*(BG147))</f>
        <v>29.331809796213751</v>
      </c>
      <c r="BP147" s="86">
        <f t="shared" si="76"/>
        <v>9.1778670675057954E-3</v>
      </c>
      <c r="BQ147" s="86">
        <f t="shared" si="77"/>
        <v>11.380555163707186</v>
      </c>
      <c r="BR147" s="72">
        <f>SUM($BQ$7:BQ147)</f>
        <v>1128.3903232855448</v>
      </c>
      <c r="BT147" s="27">
        <f>'Accumulated Feed'!K144</f>
        <v>43146</v>
      </c>
      <c r="BU147" s="17">
        <f>'Accumulated Feed'!L144</f>
        <v>6.2071999517861975</v>
      </c>
      <c r="BV147" s="17">
        <f>SUM($BU$7:BU147)</f>
        <v>1112.8822682981183</v>
      </c>
      <c r="BW147" s="81">
        <v>20</v>
      </c>
      <c r="BX147" s="85">
        <f t="shared" si="64"/>
        <v>5.9317601862794387</v>
      </c>
      <c r="BY147" s="72">
        <f>SUM($BX$7:BX147)</f>
        <v>1063.4989661010534</v>
      </c>
      <c r="BZ147" s="111">
        <v>1.639219529866333</v>
      </c>
      <c r="CA147" s="85">
        <f t="shared" si="84"/>
        <v>0.48617285719164066</v>
      </c>
      <c r="CB147" s="72">
        <f>SUM($CA$7:CA147)</f>
        <v>887.59228976952556</v>
      </c>
      <c r="CC147" s="64">
        <f>(CE147)/((1000)*(1/(PI()*1.5^2))*(1/'Salt Topping history'!$D$17)*(1/2.20462)*(BU147))</f>
        <v>19.77542752018082</v>
      </c>
      <c r="CD147" s="86">
        <f t="shared" si="78"/>
        <v>3.8008190622860374E-3</v>
      </c>
      <c r="CE147" s="86">
        <f t="shared" si="79"/>
        <v>7.8334880873715234</v>
      </c>
      <c r="CF147" s="72">
        <f>SUM($CE$7:CE147)</f>
        <v>1404.4577360282503</v>
      </c>
    </row>
    <row r="148" spans="2:84">
      <c r="B148" s="27">
        <v>42115</v>
      </c>
      <c r="C148" s="17">
        <f>'Accumulated Feed'!B145</f>
        <v>7.5957589808586494</v>
      </c>
      <c r="D148" s="17">
        <f>SUM($C$7:C148)</f>
        <v>825.81007150402297</v>
      </c>
      <c r="E148" s="9">
        <v>20</v>
      </c>
      <c r="F148" s="3">
        <f t="shared" si="66"/>
        <v>7.2587029670707395</v>
      </c>
      <c r="G148" s="72">
        <f>SUM($F$7:F148)</f>
        <v>789.16537917656922</v>
      </c>
      <c r="H148" s="65">
        <f t="shared" si="58"/>
        <v>20</v>
      </c>
      <c r="I148" s="3">
        <f t="shared" si="67"/>
        <v>7.2587029670707395</v>
      </c>
      <c r="J148" s="72">
        <f>SUM($I$7:I148)</f>
        <v>708.40343732749841</v>
      </c>
      <c r="K148" s="64">
        <f>(M148)/((1000)*(1/(PI()*1.5^2))*(1/'Salt Topping history'!$C$8)*(1/2.20462)*(C148))</f>
        <v>29.865393699182761</v>
      </c>
      <c r="L148" s="3">
        <f t="shared" si="68"/>
        <v>3.8989931988667923E-3</v>
      </c>
      <c r="M148" s="85">
        <f t="shared" si="69"/>
        <v>10.839201092849683</v>
      </c>
      <c r="N148" s="72">
        <f>SUM($M$7:M148)</f>
        <v>1178.436737143654</v>
      </c>
      <c r="P148" s="27">
        <f>'Accumulated Feed'!C145</f>
        <v>42420</v>
      </c>
      <c r="Q148" s="17">
        <f>'Accumulated Feed'!D145</f>
        <v>8.7491351854572788</v>
      </c>
      <c r="R148" s="17">
        <f>SUM($Q$7:Q148)</f>
        <v>1048.7944179232263</v>
      </c>
      <c r="S148" s="9">
        <v>20</v>
      </c>
      <c r="T148" s="3">
        <f t="shared" si="60"/>
        <v>8.3608989819214443</v>
      </c>
      <c r="U148" s="72">
        <f>SUM($T$7:T148)</f>
        <v>1002.2549652261307</v>
      </c>
      <c r="V148" s="65">
        <f t="shared" si="65"/>
        <v>20</v>
      </c>
      <c r="W148" s="3">
        <f t="shared" si="80"/>
        <v>8.3608989819214443</v>
      </c>
      <c r="X148" s="72">
        <f>SUM($W$7:W148)</f>
        <v>856.3966048209071</v>
      </c>
      <c r="Y148" s="64">
        <f>(AA148)/((1000)*(1/(PI()*1.5^2))*(1/'Salt Topping history'!$D$8)*(1/2.20462)*(Q148))</f>
        <v>16.179723860943252</v>
      </c>
      <c r="Z148" s="85">
        <f t="shared" si="70"/>
        <v>6.7265977976595547E-3</v>
      </c>
      <c r="AA148" s="85">
        <f t="shared" si="71"/>
        <v>8.0046513792148701</v>
      </c>
      <c r="AB148" s="72">
        <f>SUM($AA$7:AA148)</f>
        <v>959.55011620994117</v>
      </c>
      <c r="AD148" s="27">
        <f>'Accumulated Feed'!E145</f>
        <v>42603</v>
      </c>
      <c r="AE148" s="17">
        <f>'Accumulated Feed'!F145</f>
        <v>7.6774785540899941</v>
      </c>
      <c r="AF148" s="17">
        <f>SUM($AE$7:AE148)</f>
        <v>922.41094770136476</v>
      </c>
      <c r="AG148" s="81">
        <v>20</v>
      </c>
      <c r="AH148" s="85">
        <f t="shared" si="61"/>
        <v>7.3367962965427402</v>
      </c>
      <c r="AI148" s="72">
        <f>SUM($AH$7:AH148)</f>
        <v>881.47966514092127</v>
      </c>
      <c r="AJ148" s="111">
        <v>20</v>
      </c>
      <c r="AK148" s="85">
        <f t="shared" si="81"/>
        <v>7.3367962965427402</v>
      </c>
      <c r="AL148" s="72">
        <f>SUM($AK$7:AK148)</f>
        <v>791.98627643684301</v>
      </c>
      <c r="AM148" s="64">
        <f>(AO148)/((1000)*(1/(PI()*1.5^2))*(1/'Salt Topping history'!$E$8)*(1/2.20462)*(AE148))</f>
        <v>34.69753478918976</v>
      </c>
      <c r="AN148" s="86">
        <f t="shared" si="72"/>
        <v>7.1260616165958563E-3</v>
      </c>
      <c r="AO148" s="86">
        <f t="shared" si="73"/>
        <v>13.86018984427894</v>
      </c>
      <c r="AP148" s="72">
        <f>SUM($AO$7:AO148)</f>
        <v>1665.2330266388524</v>
      </c>
      <c r="AR148" s="27">
        <f>'Accumulated Feed'!G145</f>
        <v>42763</v>
      </c>
      <c r="AS148" s="17">
        <f>'Accumulated Feed'!H145</f>
        <v>6.2864169760098338</v>
      </c>
      <c r="AT148" s="17">
        <f>SUM($AS$7:AS148)</f>
        <v>1053.6176612765817</v>
      </c>
      <c r="AU148" s="81">
        <v>20</v>
      </c>
      <c r="AV148" s="85">
        <f t="shared" si="62"/>
        <v>6.0074620154480129</v>
      </c>
      <c r="AW148" s="72">
        <f>SUM($AV$7:AV148)</f>
        <v>1006.8641808329095</v>
      </c>
      <c r="AX148" s="111">
        <v>20</v>
      </c>
      <c r="AY148" s="85">
        <f t="shared" si="82"/>
        <v>6.0074620154480129</v>
      </c>
      <c r="AZ148" s="72">
        <f>SUM($AY$7:AY148)</f>
        <v>842.23455986338195</v>
      </c>
      <c r="BA148" s="64">
        <f>(BC148)/((1000)*(1/(PI()*1.5^2))*(1/'Salt Topping history'!$F$8)*(1/2.20462)*(AS148))</f>
        <v>34.510538536876595</v>
      </c>
      <c r="BB148" s="86">
        <f t="shared" si="74"/>
        <v>3.702779973056622E-3</v>
      </c>
      <c r="BC148" s="86">
        <f t="shared" si="75"/>
        <v>9.0607025940695536</v>
      </c>
      <c r="BD148" s="72">
        <f>SUM($BC$7:BC148)</f>
        <v>1518.5941869776616</v>
      </c>
      <c r="BF148" s="27">
        <f>'Accumulated Feed'!I145</f>
        <v>42996</v>
      </c>
      <c r="BG148" s="17">
        <f>'Accumulated Feed'!J145</f>
        <v>7.8704535719849469</v>
      </c>
      <c r="BH148" s="17">
        <f>SUM($BG$7:BG148)</f>
        <v>815.84801810925489</v>
      </c>
      <c r="BI148" s="81">
        <v>20</v>
      </c>
      <c r="BJ148" s="85">
        <f t="shared" si="63"/>
        <v>7.5212081951422789</v>
      </c>
      <c r="BK148" s="72">
        <f>SUM($BJ$7:BJ148)</f>
        <v>779.64538430614971</v>
      </c>
      <c r="BL148" s="111">
        <v>20</v>
      </c>
      <c r="BM148" s="85">
        <f t="shared" si="83"/>
        <v>7.5212081951422789</v>
      </c>
      <c r="BN148" s="72">
        <f>SUM($BM$7:BM148)</f>
        <v>677.9249853767144</v>
      </c>
      <c r="BO148" s="64">
        <f>(BQ148)/((1000)*(1/(PI()*1.5^2))*(1/'Salt Topping history'!$C$17)*(1/2.20462)*(BG148))</f>
        <v>29.331809796213751</v>
      </c>
      <c r="BP148" s="86">
        <f t="shared" si="76"/>
        <v>8.8641710430992556E-3</v>
      </c>
      <c r="BQ148" s="86">
        <f t="shared" si="77"/>
        <v>10.991572093443077</v>
      </c>
      <c r="BR148" s="72">
        <f>SUM($BQ$7:BQ148)</f>
        <v>1139.3818953789878</v>
      </c>
      <c r="BT148" s="27">
        <f>'Accumulated Feed'!K145</f>
        <v>43147</v>
      </c>
      <c r="BU148" s="17">
        <f>'Accumulated Feed'!L145</f>
        <v>6.344659875870537</v>
      </c>
      <c r="BV148" s="17">
        <f>SUM($BU$7:BU148)</f>
        <v>1119.2269281739889</v>
      </c>
      <c r="BW148" s="81">
        <v>20</v>
      </c>
      <c r="BX148" s="85">
        <f t="shared" si="64"/>
        <v>6.0631204310316393</v>
      </c>
      <c r="BY148" s="72">
        <f>SUM($BX$7:BX148)</f>
        <v>1069.562086532085</v>
      </c>
      <c r="BZ148" s="111">
        <v>20</v>
      </c>
      <c r="CA148" s="85">
        <f t="shared" si="84"/>
        <v>6.0631204310316393</v>
      </c>
      <c r="CB148" s="72">
        <f>SUM($CA$7:CA148)</f>
        <v>893.65541020055718</v>
      </c>
      <c r="CC148" s="64">
        <f>(CE148)/((1000)*(1/(PI()*1.5^2))*(1/'Salt Topping history'!$D$17)*(1/2.20462)*(BU148))</f>
        <v>19.775427520180823</v>
      </c>
      <c r="CD148" s="86">
        <f t="shared" si="78"/>
        <v>3.8849891073656721E-3</v>
      </c>
      <c r="CE148" s="86">
        <f t="shared" si="79"/>
        <v>8.006962550280651</v>
      </c>
      <c r="CF148" s="72">
        <f>SUM($CE$7:CE148)</f>
        <v>1412.4646985785309</v>
      </c>
    </row>
    <row r="149" spans="2:84">
      <c r="B149" s="27">
        <v>42116</v>
      </c>
      <c r="C149" s="17">
        <f>'Accumulated Feed'!B146</f>
        <v>7.6449850318358674</v>
      </c>
      <c r="D149" s="17">
        <f>SUM($C$7:C149)</f>
        <v>833.45505653585883</v>
      </c>
      <c r="E149" s="9">
        <v>20</v>
      </c>
      <c r="F149" s="3">
        <f t="shared" si="66"/>
        <v>7.3057446495656624</v>
      </c>
      <c r="G149" s="72">
        <f>SUM($F$7:F149)</f>
        <v>796.47112382613489</v>
      </c>
      <c r="H149" s="67">
        <v>3.7775311199999999</v>
      </c>
      <c r="I149" s="3">
        <f t="shared" si="67"/>
        <v>1.379883888425389</v>
      </c>
      <c r="J149" s="72">
        <f>SUM($I$7:I149)</f>
        <v>709.78332121592382</v>
      </c>
      <c r="K149" s="64">
        <f>(M149)/((1000)*(1/(PI()*1.5^2))*(1/'Salt Topping history'!$C$8)*(1/2.20462)*(C149))</f>
        <v>29.865393699182764</v>
      </c>
      <c r="L149" s="3">
        <f t="shared" si="68"/>
        <v>3.9242615148377064E-3</v>
      </c>
      <c r="M149" s="85">
        <f t="shared" si="69"/>
        <v>10.909447011248824</v>
      </c>
      <c r="N149" s="72">
        <f>SUM($M$7:M149)</f>
        <v>1189.3461841549029</v>
      </c>
      <c r="P149" s="27">
        <f>'Accumulated Feed'!C146</f>
        <v>42421</v>
      </c>
      <c r="Q149" s="17">
        <f>'Accumulated Feed'!D146</f>
        <v>7.4306551535138521</v>
      </c>
      <c r="R149" s="17">
        <f>SUM($Q$7:Q149)</f>
        <v>1056.2250730767403</v>
      </c>
      <c r="S149" s="9">
        <v>20</v>
      </c>
      <c r="T149" s="3">
        <f t="shared" si="60"/>
        <v>7.1009254961896211</v>
      </c>
      <c r="U149" s="72">
        <f>SUM($T$7:T149)</f>
        <v>1009.3558907223203</v>
      </c>
      <c r="V149" s="65">
        <f t="shared" si="65"/>
        <v>20</v>
      </c>
      <c r="W149" s="3">
        <f t="shared" si="80"/>
        <v>7.1009254961896211</v>
      </c>
      <c r="X149" s="72">
        <f>SUM($W$7:W149)</f>
        <v>863.49753031709668</v>
      </c>
      <c r="Y149" s="64">
        <f>(AA149)/((1000)*(1/(PI()*1.5^2))*(1/'Salt Topping history'!$D$8)*(1/2.20462)*(Q149))</f>
        <v>16.179723860943252</v>
      </c>
      <c r="Z149" s="85">
        <f t="shared" si="70"/>
        <v>5.7129107656120302E-3</v>
      </c>
      <c r="AA149" s="85">
        <f t="shared" si="71"/>
        <v>6.7983638110783158</v>
      </c>
      <c r="AB149" s="72">
        <f>SUM($AA$7:AA149)</f>
        <v>966.34848002101944</v>
      </c>
      <c r="AD149" s="27">
        <f>'Accumulated Feed'!E146</f>
        <v>42604</v>
      </c>
      <c r="AE149" s="17">
        <f>'Accumulated Feed'!F146</f>
        <v>7.9428565350674747</v>
      </c>
      <c r="AF149" s="17">
        <f>SUM($AE$7:AE149)</f>
        <v>930.35380423643221</v>
      </c>
      <c r="AG149" s="81">
        <v>20</v>
      </c>
      <c r="AH149" s="85">
        <f t="shared" si="61"/>
        <v>7.5903983319378563</v>
      </c>
      <c r="AI149" s="72">
        <f>SUM($AH$7:AH149)</f>
        <v>889.07006347285915</v>
      </c>
      <c r="AJ149" s="111">
        <v>20</v>
      </c>
      <c r="AK149" s="85">
        <f t="shared" si="81"/>
        <v>7.5903983319378563</v>
      </c>
      <c r="AL149" s="72">
        <f>SUM($AK$7:AK149)</f>
        <v>799.57667476878089</v>
      </c>
      <c r="AM149" s="64">
        <f>(AO149)/((1000)*(1/(PI()*1.5^2))*(1/'Salt Topping history'!$E$8)*(1/2.20462)*(AE149))</f>
        <v>34.69753478918976</v>
      </c>
      <c r="AN149" s="86">
        <f t="shared" si="72"/>
        <v>7.3723794448789315E-3</v>
      </c>
      <c r="AO149" s="86">
        <f t="shared" si="73"/>
        <v>14.339278020289521</v>
      </c>
      <c r="AP149" s="72">
        <f>SUM($AO$7:AO149)</f>
        <v>1679.572304659142</v>
      </c>
      <c r="AR149" s="27">
        <f>'Accumulated Feed'!G146</f>
        <v>42764</v>
      </c>
      <c r="AS149" s="17">
        <f>'Accumulated Feed'!H146</f>
        <v>6.1772531161332456</v>
      </c>
      <c r="AT149" s="17">
        <f>SUM($AS$7:AS149)</f>
        <v>1059.7949143927149</v>
      </c>
      <c r="AU149" s="81">
        <v>20</v>
      </c>
      <c r="AV149" s="85">
        <f t="shared" si="62"/>
        <v>5.9031422186271927</v>
      </c>
      <c r="AW149" s="72">
        <f>SUM($AV$7:AV149)</f>
        <v>1012.7673230515367</v>
      </c>
      <c r="AX149" s="111">
        <v>20</v>
      </c>
      <c r="AY149" s="85">
        <f t="shared" si="82"/>
        <v>5.9031422186271927</v>
      </c>
      <c r="AZ149" s="72">
        <f>SUM($AY$7:AY149)</f>
        <v>848.13770208200913</v>
      </c>
      <c r="BA149" s="64">
        <f>(BC149)/((1000)*(1/(PI()*1.5^2))*(1/'Salt Topping history'!$F$8)*(1/2.20462)*(AS149))</f>
        <v>34.510538536876602</v>
      </c>
      <c r="BB149" s="86">
        <f t="shared" si="74"/>
        <v>3.6384810638886282E-3</v>
      </c>
      <c r="BC149" s="86">
        <f t="shared" si="75"/>
        <v>8.9033631633354737</v>
      </c>
      <c r="BD149" s="72">
        <f>SUM($BC$7:BC149)</f>
        <v>1527.497550140997</v>
      </c>
      <c r="BF149" s="27">
        <f>'Accumulated Feed'!I146</f>
        <v>42997</v>
      </c>
      <c r="BG149" s="17">
        <f>'Accumulated Feed'!J146</f>
        <v>7.9112969023238655</v>
      </c>
      <c r="BH149" s="17">
        <f>SUM($BG$7:BG149)</f>
        <v>823.75931501157879</v>
      </c>
      <c r="BI149" s="81">
        <v>20</v>
      </c>
      <c r="BJ149" s="85">
        <f t="shared" si="63"/>
        <v>7.5602391338362605</v>
      </c>
      <c r="BK149" s="72">
        <f>SUM($BJ$7:BJ149)</f>
        <v>787.20562343998597</v>
      </c>
      <c r="BL149" s="111">
        <v>3.0288930295989989</v>
      </c>
      <c r="BM149" s="85">
        <f t="shared" si="83"/>
        <v>1.1449577807289111</v>
      </c>
      <c r="BN149" s="72">
        <f>SUM($BM$7:BM149)</f>
        <v>679.06994315744328</v>
      </c>
      <c r="BO149" s="64">
        <f>(BQ149)/((1000)*(1/(PI()*1.5^2))*(1/'Salt Topping history'!$C$17)*(1/2.20462)*(BG149))</f>
        <v>29.331809796213747</v>
      </c>
      <c r="BP149" s="86">
        <f t="shared" si="76"/>
        <v>8.9101712212062301E-3</v>
      </c>
      <c r="BQ149" s="86">
        <f t="shared" si="77"/>
        <v>11.048612314295726</v>
      </c>
      <c r="BR149" s="72">
        <f>SUM($BQ$7:BQ149)</f>
        <v>1150.4305076932835</v>
      </c>
      <c r="BT149" s="27">
        <f>'Accumulated Feed'!K146</f>
        <v>43148</v>
      </c>
      <c r="BU149" s="17">
        <f>'Accumulated Feed'!L146</f>
        <v>6.5286889624257141</v>
      </c>
      <c r="BV149" s="17">
        <f>SUM($BU$7:BU149)</f>
        <v>1125.7556171364147</v>
      </c>
      <c r="BW149" s="81">
        <v>20</v>
      </c>
      <c r="BX149" s="85">
        <f t="shared" si="64"/>
        <v>6.2389833671742458</v>
      </c>
      <c r="BY149" s="72">
        <f>SUM($BX$7:BX149)</f>
        <v>1075.8010698992593</v>
      </c>
      <c r="BZ149" s="111">
        <v>20</v>
      </c>
      <c r="CA149" s="85">
        <f t="shared" si="84"/>
        <v>6.2389833671742458</v>
      </c>
      <c r="CB149" s="72">
        <f>SUM($CA$7:CA149)</f>
        <v>899.89439356773141</v>
      </c>
      <c r="CC149" s="64">
        <f>(CE149)/((1000)*(1/(PI()*1.5^2))*(1/'Salt Topping history'!$D$17)*(1/2.20462)*(BU149))</f>
        <v>19.77542752018082</v>
      </c>
      <c r="CD149" s="86">
        <f t="shared" si="78"/>
        <v>3.9976745799824714E-3</v>
      </c>
      <c r="CE149" s="86">
        <f t="shared" si="79"/>
        <v>8.2392073093438736</v>
      </c>
      <c r="CF149" s="72">
        <f>SUM($CE$7:CE149)</f>
        <v>1420.7039058878747</v>
      </c>
    </row>
    <row r="150" spans="2:84">
      <c r="B150" s="27">
        <v>42117</v>
      </c>
      <c r="C150" s="17">
        <f>'Accumulated Feed'!B147</f>
        <v>7.6836635676685887</v>
      </c>
      <c r="D150" s="17">
        <f>SUM($C$7:C150)</f>
        <v>841.13872010352748</v>
      </c>
      <c r="E150" s="9">
        <v>20</v>
      </c>
      <c r="F150" s="3">
        <f t="shared" si="66"/>
        <v>7.3427068548592249</v>
      </c>
      <c r="G150" s="72">
        <f>SUM($F$7:F150)</f>
        <v>803.8138306809941</v>
      </c>
      <c r="H150" s="65">
        <f t="shared" si="58"/>
        <v>20</v>
      </c>
      <c r="I150" s="3">
        <f t="shared" si="67"/>
        <v>7.3427068548592249</v>
      </c>
      <c r="J150" s="72">
        <f>SUM($I$7:I150)</f>
        <v>717.12602807078304</v>
      </c>
      <c r="K150" s="64">
        <f>(M150)/((1000)*(1/(PI()*1.5^2))*(1/'Salt Topping history'!$C$8)*(1/2.20462)*(C150))</f>
        <v>29.865393699182761</v>
      </c>
      <c r="L150" s="3">
        <f t="shared" si="68"/>
        <v>3.9441156661521358E-3</v>
      </c>
      <c r="M150" s="85">
        <f t="shared" si="69"/>
        <v>10.964641551902938</v>
      </c>
      <c r="N150" s="72">
        <f>SUM($M$7:M150)</f>
        <v>1200.3108257068059</v>
      </c>
      <c r="P150" s="27">
        <f>'Accumulated Feed'!C147</f>
        <v>42422</v>
      </c>
      <c r="Q150" s="17">
        <f>'Accumulated Feed'!D147</f>
        <v>7.7783338291759128</v>
      </c>
      <c r="R150" s="17">
        <f>SUM($Q$7:Q150)</f>
        <v>1064.0034069059161</v>
      </c>
      <c r="S150" s="9">
        <v>20</v>
      </c>
      <c r="T150" s="3">
        <f t="shared" si="60"/>
        <v>7.4331761956885316</v>
      </c>
      <c r="U150" s="72">
        <f>SUM($T$7:T150)</f>
        <v>1016.7890669180088</v>
      </c>
      <c r="V150" s="65">
        <f t="shared" si="65"/>
        <v>20</v>
      </c>
      <c r="W150" s="3">
        <f t="shared" si="80"/>
        <v>7.4331761956885316</v>
      </c>
      <c r="X150" s="72">
        <f>SUM($W$7:W150)</f>
        <v>870.93070651278526</v>
      </c>
      <c r="Y150" s="64">
        <f>(AA150)/((1000)*(1/(PI()*1.5^2))*(1/'Salt Topping history'!$D$8)*(1/2.20462)*(Q150))</f>
        <v>16.179723860943252</v>
      </c>
      <c r="Z150" s="85">
        <f t="shared" si="70"/>
        <v>5.98021656949182E-3</v>
      </c>
      <c r="AA150" s="85">
        <f t="shared" si="71"/>
        <v>7.1164577176952655</v>
      </c>
      <c r="AB150" s="72">
        <f>SUM($AA$7:AA150)</f>
        <v>973.46493773871475</v>
      </c>
      <c r="AD150" s="27">
        <f>'Accumulated Feed'!E147</f>
        <v>42605</v>
      </c>
      <c r="AE150" s="17">
        <f>'Accumulated Feed'!F147</f>
        <v>8.1096393048407123</v>
      </c>
      <c r="AF150" s="17">
        <f>SUM($AE$7:AE150)</f>
        <v>938.46344354127291</v>
      </c>
      <c r="AG150" s="81">
        <v>20</v>
      </c>
      <c r="AH150" s="85">
        <f t="shared" si="61"/>
        <v>7.7497802434571748</v>
      </c>
      <c r="AI150" s="72">
        <f>SUM($AH$7:AH150)</f>
        <v>896.81984371631631</v>
      </c>
      <c r="AJ150" s="111">
        <v>5.7716094591979976</v>
      </c>
      <c r="AK150" s="85">
        <f t="shared" si="81"/>
        <v>2.2364352479921599</v>
      </c>
      <c r="AL150" s="72">
        <f>SUM($AK$7:AK150)</f>
        <v>801.81311001677307</v>
      </c>
      <c r="AM150" s="64">
        <f>(AO150)/((1000)*(1/(PI()*1.5^2))*(1/'Salt Topping history'!$E$8)*(1/2.20462)*(AE150))</f>
        <v>34.69753478918976</v>
      </c>
      <c r="AN150" s="86">
        <f t="shared" si="72"/>
        <v>7.5271834323622265E-3</v>
      </c>
      <c r="AO150" s="86">
        <f t="shared" si="73"/>
        <v>14.64037177594453</v>
      </c>
      <c r="AP150" s="72">
        <f>SUM($AO$7:AO150)</f>
        <v>1694.2126764350865</v>
      </c>
      <c r="AR150" s="27">
        <f>'Accumulated Feed'!G147</f>
        <v>42765</v>
      </c>
      <c r="AS150" s="17">
        <f>'Accumulated Feed'!H147</f>
        <v>6.2513715144477091</v>
      </c>
      <c r="AT150" s="17">
        <f>SUM($AS$7:AS150)</f>
        <v>1066.0462859071627</v>
      </c>
      <c r="AU150" s="81">
        <v>20</v>
      </c>
      <c r="AV150" s="85">
        <f t="shared" si="62"/>
        <v>5.9739716695241345</v>
      </c>
      <c r="AW150" s="72">
        <f>SUM($AV$7:AV150)</f>
        <v>1018.7412947210609</v>
      </c>
      <c r="AX150" s="111">
        <v>20</v>
      </c>
      <c r="AY150" s="85">
        <f t="shared" si="82"/>
        <v>5.9739716695241345</v>
      </c>
      <c r="AZ150" s="72">
        <f>SUM($AY$7:AY150)</f>
        <v>854.11167375153332</v>
      </c>
      <c r="BA150" s="64">
        <f>(BC150)/((1000)*(1/(PI()*1.5^2))*(1/'Salt Topping history'!$F$8)*(1/2.20462)*(AS150))</f>
        <v>34.510538536876602</v>
      </c>
      <c r="BB150" s="86">
        <f t="shared" si="74"/>
        <v>3.6821377481272271E-3</v>
      </c>
      <c r="BC150" s="86">
        <f t="shared" si="75"/>
        <v>9.0101910696673251</v>
      </c>
      <c r="BD150" s="72">
        <f>SUM($BC$7:BC150)</f>
        <v>1536.5077412106643</v>
      </c>
      <c r="BF150" s="27">
        <f>'Accumulated Feed'!I147</f>
        <v>42998</v>
      </c>
      <c r="BG150" s="17">
        <f>'Accumulated Feed'!J147</f>
        <v>7.9037194566619506</v>
      </c>
      <c r="BH150" s="17">
        <f>SUM($BG$7:BG150)</f>
        <v>831.66303446824077</v>
      </c>
      <c r="BI150" s="81">
        <v>20</v>
      </c>
      <c r="BJ150" s="85">
        <f t="shared" si="63"/>
        <v>7.5529979315485667</v>
      </c>
      <c r="BK150" s="72">
        <f>SUM($BJ$7:BJ150)</f>
        <v>794.75862137153456</v>
      </c>
      <c r="BL150" s="111">
        <v>20</v>
      </c>
      <c r="BM150" s="85">
        <f t="shared" si="83"/>
        <v>7.5529979315485667</v>
      </c>
      <c r="BN150" s="72">
        <f>SUM($BM$7:BM150)</f>
        <v>686.62294108899187</v>
      </c>
      <c r="BO150" s="64">
        <f>(BQ150)/((1000)*(1/(PI()*1.5^2))*(1/'Salt Topping history'!$C$17)*(1/2.20462)*(BG150))</f>
        <v>29.331809796213744</v>
      </c>
      <c r="BP150" s="86">
        <f t="shared" si="76"/>
        <v>8.9016370530286687E-3</v>
      </c>
      <c r="BQ150" s="86">
        <f t="shared" si="77"/>
        <v>11.038029945755548</v>
      </c>
      <c r="BR150" s="72">
        <f>SUM($BQ$7:BQ150)</f>
        <v>1161.4685376390391</v>
      </c>
      <c r="BT150" s="27">
        <f>'Accumulated Feed'!K147</f>
        <v>43149</v>
      </c>
      <c r="BU150" s="17">
        <f>'Accumulated Feed'!L147</f>
        <v>6.4566418147923539</v>
      </c>
      <c r="BV150" s="17">
        <f>SUM($BU$7:BU150)</f>
        <v>1132.2122589512071</v>
      </c>
      <c r="BW150" s="81">
        <v>20</v>
      </c>
      <c r="BX150" s="85">
        <f t="shared" si="64"/>
        <v>6.1701332567885521</v>
      </c>
      <c r="BY150" s="72">
        <f>SUM($BX$7:BX150)</f>
        <v>1081.971203156048</v>
      </c>
      <c r="BZ150" s="111">
        <v>20</v>
      </c>
      <c r="CA150" s="85">
        <f t="shared" si="84"/>
        <v>6.1701332567885521</v>
      </c>
      <c r="CB150" s="72">
        <f>SUM($CA$7:CA150)</f>
        <v>906.06452682451993</v>
      </c>
      <c r="CC150" s="64">
        <f>(CE150)/((1000)*(1/(PI()*1.5^2))*(1/'Salt Topping history'!$D$17)*(1/2.20462)*(BU150))</f>
        <v>19.77542752018082</v>
      </c>
      <c r="CD150" s="86">
        <f t="shared" si="78"/>
        <v>3.9535583642595655E-3</v>
      </c>
      <c r="CE150" s="86">
        <f t="shared" si="79"/>
        <v>8.148283788738965</v>
      </c>
      <c r="CF150" s="72">
        <f>SUM($CE$7:CE150)</f>
        <v>1428.8521896766138</v>
      </c>
    </row>
    <row r="151" spans="2:84">
      <c r="B151" s="27">
        <v>42118</v>
      </c>
      <c r="C151" s="17">
        <f>'Accumulated Feed'!B148</f>
        <v>7.2974631646592512</v>
      </c>
      <c r="D151" s="17">
        <f>SUM($C$7:C151)</f>
        <v>848.43618326818671</v>
      </c>
      <c r="E151" s="9">
        <v>20</v>
      </c>
      <c r="F151" s="3">
        <f t="shared" si="66"/>
        <v>6.9736438002952035</v>
      </c>
      <c r="G151" s="72">
        <f>SUM($F$7:F151)</f>
        <v>810.78747448128934</v>
      </c>
      <c r="H151" s="67">
        <v>3.2057502731999992</v>
      </c>
      <c r="I151" s="3">
        <f t="shared" si="67"/>
        <v>1.1177880258997914</v>
      </c>
      <c r="J151" s="72">
        <f>SUM($I$7:I151)</f>
        <v>718.24381609668285</v>
      </c>
      <c r="K151" s="64">
        <f>(M151)/((1000)*(1/(PI()*1.5^2))*(1/'Salt Topping history'!$C$8)*(1/2.20462)*(C151))</f>
        <v>29.865393699182757</v>
      </c>
      <c r="L151" s="3">
        <f t="shared" si="68"/>
        <v>3.7458744175122528E-3</v>
      </c>
      <c r="M151" s="85">
        <f t="shared" si="69"/>
        <v>10.413530880684062</v>
      </c>
      <c r="N151" s="72">
        <f>SUM($M$7:M151)</f>
        <v>1210.7243565874899</v>
      </c>
      <c r="P151" s="27">
        <f>'Accumulated Feed'!C148</f>
        <v>42423</v>
      </c>
      <c r="Q151" s="17">
        <f>'Accumulated Feed'!D148</f>
        <v>7.6056662298910096</v>
      </c>
      <c r="R151" s="17">
        <f>SUM($Q$7:Q151)</f>
        <v>1071.6090731358072</v>
      </c>
      <c r="S151" s="9">
        <v>20</v>
      </c>
      <c r="T151" s="3">
        <f t="shared" si="60"/>
        <v>7.2681705894805511</v>
      </c>
      <c r="U151" s="72">
        <f>SUM($T$7:T151)</f>
        <v>1024.0572375074894</v>
      </c>
      <c r="V151" s="67">
        <v>3.0546490284000005</v>
      </c>
      <c r="W151" s="3">
        <f t="shared" si="80"/>
        <v>1.1100855114701114</v>
      </c>
      <c r="X151" s="72">
        <f>SUM($W$7:W151)</f>
        <v>872.04079202425532</v>
      </c>
      <c r="Y151" s="64">
        <f>(AA151)/((1000)*(1/(PI()*1.5^2))*(1/'Salt Topping history'!$D$8)*(1/2.20462)*(Q151))</f>
        <v>16.179723860943255</v>
      </c>
      <c r="Z151" s="85">
        <f t="shared" si="70"/>
        <v>5.8474645353241957E-3</v>
      </c>
      <c r="AA151" s="85">
        <f t="shared" si="71"/>
        <v>6.958482797035793</v>
      </c>
      <c r="AB151" s="72">
        <f>SUM($AA$7:AA151)</f>
        <v>980.42342053575055</v>
      </c>
      <c r="AD151" s="27">
        <f>'Accumulated Feed'!E148</f>
        <v>42606</v>
      </c>
      <c r="AE151" s="17">
        <f>'Accumulated Feed'!F148</f>
        <v>8.3276774897041133</v>
      </c>
      <c r="AF151" s="17">
        <f>SUM($AE$7:AE151)</f>
        <v>946.79112103097702</v>
      </c>
      <c r="AG151" s="81">
        <v>20</v>
      </c>
      <c r="AH151" s="85">
        <f t="shared" si="61"/>
        <v>7.9581431500990316</v>
      </c>
      <c r="AI151" s="72">
        <f>SUM($AH$7:AH151)</f>
        <v>904.77798686641529</v>
      </c>
      <c r="AJ151" s="111">
        <v>20</v>
      </c>
      <c r="AK151" s="85">
        <f t="shared" si="81"/>
        <v>7.9581431500990316</v>
      </c>
      <c r="AL151" s="72">
        <f>SUM($AK$7:AK151)</f>
        <v>809.77125316687204</v>
      </c>
      <c r="AM151" s="64">
        <f>(AO151)/((1000)*(1/(PI()*1.5^2))*(1/'Salt Topping history'!$E$8)*(1/2.20462)*(AE151))</f>
        <v>34.69753478918976</v>
      </c>
      <c r="AN151" s="86">
        <f t="shared" si="72"/>
        <v>7.7295615346468088E-3</v>
      </c>
      <c r="AO151" s="86">
        <f t="shared" si="73"/>
        <v>15.033997184888044</v>
      </c>
      <c r="AP151" s="72">
        <f>SUM($AO$7:AO151)</f>
        <v>1709.2466736199744</v>
      </c>
      <c r="AR151" s="27">
        <f>'Accumulated Feed'!G148</f>
        <v>42766</v>
      </c>
      <c r="AS151" s="17">
        <f>'Accumulated Feed'!H148</f>
        <v>7.099875069456238</v>
      </c>
      <c r="AT151" s="17">
        <f>SUM($AS$7:AS151)</f>
        <v>1073.1461609766188</v>
      </c>
      <c r="AU151" s="81">
        <v>20</v>
      </c>
      <c r="AV151" s="85">
        <f t="shared" si="62"/>
        <v>6.7848235261761518</v>
      </c>
      <c r="AW151" s="72">
        <f>SUM($AV$7:AV151)</f>
        <v>1025.526118247237</v>
      </c>
      <c r="AX151" s="111">
        <v>1.7279344505346679</v>
      </c>
      <c r="AY151" s="85">
        <f t="shared" si="82"/>
        <v>0.58618651558389401</v>
      </c>
      <c r="AZ151" s="72">
        <f>SUM($AY$7:AY151)</f>
        <v>854.69786026711722</v>
      </c>
      <c r="BA151" s="64">
        <f>(BC151)/((1000)*(1/(PI()*1.5^2))*(1/'Salt Topping history'!$F$8)*(1/2.20462)*(AS151))</f>
        <v>34.510538536876602</v>
      </c>
      <c r="BB151" s="86">
        <f t="shared" si="74"/>
        <v>4.1819171904618228E-3</v>
      </c>
      <c r="BC151" s="86">
        <f t="shared" si="75"/>
        <v>10.233151365060081</v>
      </c>
      <c r="BD151" s="72">
        <f>SUM($BC$7:BC151)</f>
        <v>1546.7408925757245</v>
      </c>
      <c r="BF151" s="27">
        <f>'Accumulated Feed'!I148</f>
        <v>42999</v>
      </c>
      <c r="BG151" s="17">
        <f>'Accumulated Feed'!J148</f>
        <v>8.4453357308684183</v>
      </c>
      <c r="BH151" s="17">
        <f>SUM($BG$7:BG151)</f>
        <v>840.10837019910923</v>
      </c>
      <c r="BI151" s="81">
        <v>20</v>
      </c>
      <c r="BJ151" s="85">
        <f t="shared" si="63"/>
        <v>8.0705803965140195</v>
      </c>
      <c r="BK151" s="72">
        <f>SUM($BJ$7:BJ151)</f>
        <v>802.82920176804862</v>
      </c>
      <c r="BL151" s="111">
        <v>2.5853192995989991</v>
      </c>
      <c r="BM151" s="85">
        <f t="shared" si="83"/>
        <v>1.0432513629036515</v>
      </c>
      <c r="BN151" s="72">
        <f>SUM($BM$7:BM151)</f>
        <v>687.66619245189554</v>
      </c>
      <c r="BO151" s="64">
        <f>(BQ151)/((1000)*(1/(PI()*1.5^2))*(1/'Salt Topping history'!$C$17)*(1/2.20462)*(BG151))</f>
        <v>29.331809796213747</v>
      </c>
      <c r="BP151" s="86">
        <f t="shared" si="76"/>
        <v>9.5116373853324481E-3</v>
      </c>
      <c r="BQ151" s="86">
        <f t="shared" si="77"/>
        <v>11.794430357812235</v>
      </c>
      <c r="BR151" s="72">
        <f>SUM($BQ$7:BQ151)</f>
        <v>1173.2629679968513</v>
      </c>
      <c r="BT151" s="27">
        <f>'Accumulated Feed'!K148</f>
        <v>43150</v>
      </c>
      <c r="BU151" s="17">
        <f>'Accumulated Feed'!L148</f>
        <v>6.8081469306310902</v>
      </c>
      <c r="BV151" s="17">
        <f>SUM($BU$7:BU151)</f>
        <v>1139.0204058818381</v>
      </c>
      <c r="BW151" s="81">
        <v>20</v>
      </c>
      <c r="BX151" s="85">
        <f t="shared" si="64"/>
        <v>6.5060406010985661</v>
      </c>
      <c r="BY151" s="72">
        <f>SUM($BX$7:BX151)</f>
        <v>1088.4772437571467</v>
      </c>
      <c r="BZ151" s="111">
        <v>20</v>
      </c>
      <c r="CA151" s="85">
        <f t="shared" si="84"/>
        <v>6.5060406010985661</v>
      </c>
      <c r="CB151" s="72">
        <f>SUM($CA$7:CA151)</f>
        <v>912.57056742561849</v>
      </c>
      <c r="CC151" s="64">
        <f>(CE151)/((1000)*(1/(PI()*1.5^2))*(1/'Salt Topping history'!$D$17)*(1/2.20462)*(BU151))</f>
        <v>19.775427520180816</v>
      </c>
      <c r="CD151" s="86">
        <f t="shared" si="78"/>
        <v>4.168793471094891E-3</v>
      </c>
      <c r="CE151" s="86">
        <f t="shared" si="79"/>
        <v>8.59188334392657</v>
      </c>
      <c r="CF151" s="72">
        <f>SUM($CE$7:CE151)</f>
        <v>1437.4440730205404</v>
      </c>
    </row>
    <row r="152" spans="2:84">
      <c r="B152" s="27">
        <v>42119</v>
      </c>
      <c r="C152" s="17">
        <f>'Accumulated Feed'!B149</f>
        <v>6.8583066894305196</v>
      </c>
      <c r="D152" s="17">
        <f>SUM($C$7:C152)</f>
        <v>855.2944899576172</v>
      </c>
      <c r="E152" s="9">
        <v>20</v>
      </c>
      <c r="F152" s="3">
        <f t="shared" si="66"/>
        <v>6.5539745588429454</v>
      </c>
      <c r="G152" s="72">
        <f>SUM($F$7:F152)</f>
        <v>817.34144904013226</v>
      </c>
      <c r="H152" s="65">
        <f t="shared" si="58"/>
        <v>20</v>
      </c>
      <c r="I152" s="3">
        <f t="shared" si="67"/>
        <v>6.5539745588429454</v>
      </c>
      <c r="J152" s="72">
        <f>SUM($I$7:I152)</f>
        <v>724.79779065552577</v>
      </c>
      <c r="K152" s="64">
        <f>(M152)/((1000)*(1/(PI()*1.5^2))*(1/'Salt Topping history'!$C$8)*(1/2.20462)*(C152))</f>
        <v>29.865393699182757</v>
      </c>
      <c r="L152" s="3">
        <f t="shared" si="68"/>
        <v>3.5204501887459031E-3</v>
      </c>
      <c r="M152" s="85">
        <f t="shared" si="69"/>
        <v>9.7868515247136099</v>
      </c>
      <c r="N152" s="72">
        <f>SUM($M$7:M152)</f>
        <v>1220.5112081122036</v>
      </c>
      <c r="P152" s="27">
        <f>'Accumulated Feed'!C149</f>
        <v>42424</v>
      </c>
      <c r="Q152" s="17">
        <f>'Accumulated Feed'!D149</f>
        <v>8.1239025538234646</v>
      </c>
      <c r="R152" s="17">
        <f>SUM($Q$7:Q152)</f>
        <v>1079.7329756896306</v>
      </c>
      <c r="S152" s="9">
        <v>20</v>
      </c>
      <c r="T152" s="3">
        <f t="shared" si="60"/>
        <v>7.7634105716405823</v>
      </c>
      <c r="U152" s="72">
        <f>SUM($T$7:T152)</f>
        <v>1031.82064807913</v>
      </c>
      <c r="V152" s="65">
        <f t="shared" si="65"/>
        <v>20</v>
      </c>
      <c r="W152" s="3">
        <f t="shared" si="80"/>
        <v>7.7634105716405823</v>
      </c>
      <c r="X152" s="72">
        <f>SUM($W$7:W152)</f>
        <v>879.80420259589596</v>
      </c>
      <c r="Y152" s="64">
        <f>(AA152)/((1000)*(1/(PI()*1.5^2))*(1/'Salt Topping history'!$D$8)*(1/2.20462)*(Q152))</f>
        <v>16.179723860943252</v>
      </c>
      <c r="Z152" s="85">
        <f t="shared" si="70"/>
        <v>6.2459001796865742E-3</v>
      </c>
      <c r="AA152" s="85">
        <f t="shared" si="71"/>
        <v>7.4326212138270229</v>
      </c>
      <c r="AB152" s="72">
        <f>SUM($AA$7:AA152)</f>
        <v>987.85604174957757</v>
      </c>
      <c r="AD152" s="27">
        <f>'Accumulated Feed'!E149</f>
        <v>42607</v>
      </c>
      <c r="AE152" s="17">
        <f>'Accumulated Feed'!F149</f>
        <v>8.2451965562309049</v>
      </c>
      <c r="AF152" s="17">
        <f>SUM($AE$7:AE152)</f>
        <v>955.03631758720792</v>
      </c>
      <c r="AG152" s="81">
        <v>20</v>
      </c>
      <c r="AH152" s="85">
        <f t="shared" si="61"/>
        <v>7.8793222451654392</v>
      </c>
      <c r="AI152" s="72">
        <f>SUM($AH$7:AH152)</f>
        <v>912.65730911158073</v>
      </c>
      <c r="AJ152" s="111">
        <v>23.372615310133664</v>
      </c>
      <c r="AK152" s="85">
        <f t="shared" si="81"/>
        <v>9.2080183870415215</v>
      </c>
      <c r="AL152" s="72">
        <f>SUM($AK$7:AK152)</f>
        <v>818.97927155391358</v>
      </c>
      <c r="AM152" s="64">
        <f>(AO152)/((1000)*(1/(PI()*1.5^2))*(1/'Salt Topping history'!$E$8)*(1/2.20462)*(AE152))</f>
        <v>34.697534789189753</v>
      </c>
      <c r="AN152" s="86">
        <f t="shared" si="72"/>
        <v>7.6530046012755898E-3</v>
      </c>
      <c r="AO152" s="86">
        <f t="shared" si="73"/>
        <v>14.885093949481021</v>
      </c>
      <c r="AP152" s="72">
        <f>SUM($AO$7:AO152)</f>
        <v>1724.1317675694554</v>
      </c>
      <c r="AR152" s="27">
        <f>'Accumulated Feed'!G149</f>
        <v>42767</v>
      </c>
      <c r="AS152" s="17">
        <f>'Accumulated Feed'!H149</f>
        <v>6.6643853541917348</v>
      </c>
      <c r="AT152" s="17">
        <f>SUM($AS$7:AS152)</f>
        <v>1079.8105463308107</v>
      </c>
      <c r="AU152" s="81">
        <v>20</v>
      </c>
      <c r="AV152" s="85">
        <f t="shared" si="62"/>
        <v>6.3686583350102399</v>
      </c>
      <c r="AW152" s="72">
        <f>SUM($AV$7:AV152)</f>
        <v>1031.8947765822472</v>
      </c>
      <c r="AX152" s="111">
        <v>20</v>
      </c>
      <c r="AY152" s="85">
        <f t="shared" si="82"/>
        <v>6.3686583350102399</v>
      </c>
      <c r="AZ152" s="72">
        <f>SUM($AY$7:AY152)</f>
        <v>861.06651860212742</v>
      </c>
      <c r="BA152" s="64">
        <f>(BC152)/((1000)*(1/(PI()*1.5^2))*(1/'Salt Topping history'!$F$8)*(1/2.20462)*(AS152))</f>
        <v>34.510538536876602</v>
      </c>
      <c r="BB152" s="86">
        <f t="shared" si="74"/>
        <v>3.9254081802725166E-3</v>
      </c>
      <c r="BC152" s="86">
        <f t="shared" si="75"/>
        <v>9.6054738171268479</v>
      </c>
      <c r="BD152" s="72">
        <f>SUM($BC$7:BC152)</f>
        <v>1556.3463663928515</v>
      </c>
      <c r="BF152" s="27">
        <f>'Accumulated Feed'!I149</f>
        <v>43000</v>
      </c>
      <c r="BG152" s="17">
        <f>'Accumulated Feed'!J149</f>
        <v>8.3359285920553745</v>
      </c>
      <c r="BH152" s="17">
        <f>SUM($BG$7:BG152)</f>
        <v>848.44429879116456</v>
      </c>
      <c r="BI152" s="81">
        <v>20</v>
      </c>
      <c r="BJ152" s="85">
        <f t="shared" si="63"/>
        <v>7.9660281160740736</v>
      </c>
      <c r="BK152" s="72">
        <f>SUM($BJ$7:BJ152)</f>
        <v>810.7952298841227</v>
      </c>
      <c r="BL152" s="111">
        <v>20</v>
      </c>
      <c r="BM152" s="85">
        <f t="shared" si="83"/>
        <v>7.9660281160740736</v>
      </c>
      <c r="BN152" s="72">
        <f>SUM($BM$7:BM152)</f>
        <v>695.63222056796963</v>
      </c>
      <c r="BO152" s="64">
        <f>(BQ152)/((1000)*(1/(PI()*1.5^2))*(1/'Salt Topping history'!$C$17)*(1/2.20462)*(BG152))</f>
        <v>29.331809796213747</v>
      </c>
      <c r="BP152" s="86">
        <f t="shared" si="76"/>
        <v>9.3884165845355329E-3</v>
      </c>
      <c r="BQ152" s="86">
        <f t="shared" si="77"/>
        <v>11.641636564824061</v>
      </c>
      <c r="BR152" s="72">
        <f>SUM($BQ$7:BQ152)</f>
        <v>1184.9046045616753</v>
      </c>
      <c r="BT152" s="27">
        <f>'Accumulated Feed'!K149</f>
        <v>43151</v>
      </c>
      <c r="BU152" s="17">
        <f>'Accumulated Feed'!L149</f>
        <v>7.0726602008702777</v>
      </c>
      <c r="BV152" s="17">
        <f>SUM($BU$7:BU152)</f>
        <v>1146.0930660827084</v>
      </c>
      <c r="BW152" s="81">
        <v>20</v>
      </c>
      <c r="BX152" s="85">
        <f t="shared" si="64"/>
        <v>6.758816296635147</v>
      </c>
      <c r="BY152" s="72">
        <f>SUM($BX$7:BX152)</f>
        <v>1095.2360600537818</v>
      </c>
      <c r="BZ152" s="111">
        <v>4.599430350133666</v>
      </c>
      <c r="CA152" s="85">
        <f t="shared" si="84"/>
        <v>1.5543352402860862</v>
      </c>
      <c r="CB152" s="72">
        <f>SUM($CA$7:CA152)</f>
        <v>914.12490266590453</v>
      </c>
      <c r="CC152" s="64">
        <f>(CE152)/((1000)*(1/(PI()*1.5^2))*(1/'Salt Topping history'!$D$17)*(1/2.20462)*(BU152))</f>
        <v>19.77542752018082</v>
      </c>
      <c r="CD152" s="86">
        <f t="shared" si="78"/>
        <v>4.3307613612163327E-3</v>
      </c>
      <c r="CE152" s="86">
        <f t="shared" si="79"/>
        <v>8.9256991654668614</v>
      </c>
      <c r="CF152" s="72">
        <f>SUM($CE$7:CE152)</f>
        <v>1446.3697721860071</v>
      </c>
    </row>
    <row r="153" spans="2:84">
      <c r="B153" s="27">
        <v>42120</v>
      </c>
      <c r="C153" s="17">
        <f>'Accumulated Feed'!B150</f>
        <v>6.5652753083270987</v>
      </c>
      <c r="D153" s="17">
        <f>SUM($C$7:C153)</f>
        <v>861.85976526594425</v>
      </c>
      <c r="E153" s="9">
        <v>20</v>
      </c>
      <c r="F153" s="3">
        <f t="shared" si="66"/>
        <v>6.2739462218695969</v>
      </c>
      <c r="G153" s="72">
        <f>SUM($F$7:F153)</f>
        <v>823.61539526200181</v>
      </c>
      <c r="H153" s="65">
        <f t="shared" si="58"/>
        <v>20</v>
      </c>
      <c r="I153" s="3">
        <f t="shared" si="67"/>
        <v>6.2739462218695969</v>
      </c>
      <c r="J153" s="72">
        <f>SUM($I$7:I153)</f>
        <v>731.07173687739532</v>
      </c>
      <c r="K153" s="64">
        <f>(M153)/((1000)*(1/(PI()*1.5^2))*(1/'Salt Topping history'!$C$8)*(1/2.20462)*(C153))</f>
        <v>29.865393699182761</v>
      </c>
      <c r="L153" s="3">
        <f t="shared" si="68"/>
        <v>3.370033704381937E-3</v>
      </c>
      <c r="M153" s="85">
        <f t="shared" si="69"/>
        <v>9.3686936981817848</v>
      </c>
      <c r="N153" s="72">
        <f>SUM($M$7:M153)</f>
        <v>1229.8799018103853</v>
      </c>
      <c r="P153" s="27">
        <f>'Accumulated Feed'!C150</f>
        <v>42425</v>
      </c>
      <c r="Q153" s="17">
        <f>'Accumulated Feed'!D150</f>
        <v>7.9309577300192622</v>
      </c>
      <c r="R153" s="17">
        <f>SUM($Q$7:Q153)</f>
        <v>1087.66393341965</v>
      </c>
      <c r="S153" s="9">
        <v>20</v>
      </c>
      <c r="T153" s="3">
        <f t="shared" si="60"/>
        <v>7.5790275272920384</v>
      </c>
      <c r="U153" s="72">
        <f>SUM($T$7:T153)</f>
        <v>1039.3996756064221</v>
      </c>
      <c r="V153" s="67">
        <v>1.6002995471999995</v>
      </c>
      <c r="W153" s="3">
        <f t="shared" si="80"/>
        <v>0.60643571600708912</v>
      </c>
      <c r="X153" s="72">
        <f>SUM($W$7:W153)</f>
        <v>880.41063831190309</v>
      </c>
      <c r="Y153" s="64">
        <f>(AA153)/((1000)*(1/(PI()*1.5^2))*(1/'Salt Topping history'!$D$8)*(1/2.20462)*(Q153))</f>
        <v>16.179723860943252</v>
      </c>
      <c r="Z153" s="85">
        <f t="shared" si="70"/>
        <v>6.0975584065444182E-3</v>
      </c>
      <c r="AA153" s="85">
        <f t="shared" si="71"/>
        <v>7.2560945037878577</v>
      </c>
      <c r="AB153" s="72">
        <f>SUM($AA$7:AA153)</f>
        <v>995.11213625336541</v>
      </c>
      <c r="AD153" s="27">
        <f>'Accumulated Feed'!E150</f>
        <v>42608</v>
      </c>
      <c r="AE153" s="17">
        <f>'Accumulated Feed'!F150</f>
        <v>8.2210292355730434</v>
      </c>
      <c r="AF153" s="17">
        <f>SUM($AE$7:AE153)</f>
        <v>963.25734682278096</v>
      </c>
      <c r="AG153" s="81">
        <v>20</v>
      </c>
      <c r="AH153" s="85">
        <f t="shared" si="61"/>
        <v>7.8562273309366617</v>
      </c>
      <c r="AI153" s="72">
        <f>SUM($AH$7:AH153)</f>
        <v>920.51353644251742</v>
      </c>
      <c r="AJ153" s="111">
        <v>20</v>
      </c>
      <c r="AK153" s="85">
        <f t="shared" si="81"/>
        <v>7.8562273309366617</v>
      </c>
      <c r="AL153" s="72">
        <f>SUM($AK$7:AK153)</f>
        <v>826.83549888485027</v>
      </c>
      <c r="AM153" s="64">
        <f>(AO153)/((1000)*(1/(PI()*1.5^2))*(1/'Salt Topping history'!$E$8)*(1/2.20462)*(AE153))</f>
        <v>34.69753478918976</v>
      </c>
      <c r="AN153" s="86">
        <f t="shared" si="72"/>
        <v>7.6305730418902229E-3</v>
      </c>
      <c r="AO153" s="86">
        <f t="shared" si="73"/>
        <v>14.841464566476484</v>
      </c>
      <c r="AP153" s="72">
        <f>SUM($AO$7:AO153)</f>
        <v>1738.973232135932</v>
      </c>
      <c r="AR153" s="27">
        <f>'Accumulated Feed'!G150</f>
        <v>42768</v>
      </c>
      <c r="AS153" s="17">
        <f>'Accumulated Feed'!H150</f>
        <v>6.6765009523232308</v>
      </c>
      <c r="AT153" s="17">
        <f>SUM($AS$7:AS153)</f>
        <v>1086.487047283134</v>
      </c>
      <c r="AU153" s="81">
        <v>20</v>
      </c>
      <c r="AV153" s="85">
        <f t="shared" si="62"/>
        <v>6.3802363127115536</v>
      </c>
      <c r="AW153" s="72">
        <f>SUM($AV$7:AV153)</f>
        <v>1038.2750128949588</v>
      </c>
      <c r="AX153" s="111">
        <v>0.11847753160400389</v>
      </c>
      <c r="AY153" s="85">
        <f t="shared" si="82"/>
        <v>3.7795732469014805E-2</v>
      </c>
      <c r="AZ153" s="72">
        <f>SUM($AY$7:AY153)</f>
        <v>861.10431433459644</v>
      </c>
      <c r="BA153" s="64">
        <f>(BC153)/((1000)*(1/(PI()*1.5^2))*(1/'Salt Topping history'!$F$8)*(1/2.20462)*(AS153))</f>
        <v>34.510538536876602</v>
      </c>
      <c r="BB153" s="86">
        <f t="shared" si="74"/>
        <v>3.932544422474411E-3</v>
      </c>
      <c r="BC153" s="86">
        <f t="shared" si="75"/>
        <v>9.6229362017948841</v>
      </c>
      <c r="BD153" s="72">
        <f>SUM($BC$7:BC153)</f>
        <v>1565.9693025946463</v>
      </c>
      <c r="BF153" s="27">
        <f>'Accumulated Feed'!I150</f>
        <v>43001</v>
      </c>
      <c r="BG153" s="17">
        <f>'Accumulated Feed'!J150</f>
        <v>8.6671023860988168</v>
      </c>
      <c r="BH153" s="17">
        <f>SUM($BG$7:BG153)</f>
        <v>857.11140117726336</v>
      </c>
      <c r="BI153" s="81">
        <v>20</v>
      </c>
      <c r="BJ153" s="85">
        <f t="shared" si="63"/>
        <v>8.2825063254929123</v>
      </c>
      <c r="BK153" s="72">
        <f>SUM($BJ$7:BJ153)</f>
        <v>819.07773620961564</v>
      </c>
      <c r="BL153" s="111">
        <v>20</v>
      </c>
      <c r="BM153" s="85">
        <f t="shared" si="83"/>
        <v>8.2825063254929123</v>
      </c>
      <c r="BN153" s="72">
        <f>SUM($BM$7:BM153)</f>
        <v>703.91472689346256</v>
      </c>
      <c r="BO153" s="64">
        <f>(BQ153)/((1000)*(1/(PI()*1.5^2))*(1/'Salt Topping history'!$C$17)*(1/2.20462)*(BG153))</f>
        <v>29.331809796213747</v>
      </c>
      <c r="BP153" s="86">
        <f t="shared" si="76"/>
        <v>9.7614041294773468E-3</v>
      </c>
      <c r="BQ153" s="86">
        <f t="shared" si="77"/>
        <v>12.10414112055191</v>
      </c>
      <c r="BR153" s="72">
        <f>SUM($BQ$7:BQ153)</f>
        <v>1197.0087456822273</v>
      </c>
      <c r="BT153" s="27">
        <f>'Accumulated Feed'!K150</f>
        <v>43152</v>
      </c>
      <c r="BU153" s="17">
        <f>'Accumulated Feed'!L150</f>
        <v>6.7478823018237728</v>
      </c>
      <c r="BV153" s="17">
        <f>SUM($BU$7:BU153)</f>
        <v>1152.8409483845321</v>
      </c>
      <c r="BW153" s="81">
        <v>20</v>
      </c>
      <c r="BX153" s="85">
        <f t="shared" si="64"/>
        <v>6.4484501692489724</v>
      </c>
      <c r="BY153" s="72">
        <f>SUM($BX$7:BX153)</f>
        <v>1101.6845102230307</v>
      </c>
      <c r="BZ153" s="111">
        <v>20</v>
      </c>
      <c r="CA153" s="85">
        <f t="shared" si="84"/>
        <v>6.4484501692489724</v>
      </c>
      <c r="CB153" s="72">
        <f>SUM($CA$7:CA153)</f>
        <v>920.57335283515351</v>
      </c>
      <c r="CC153" s="64">
        <f>(CE153)/((1000)*(1/(PI()*1.5^2))*(1/'Salt Topping history'!$D$17)*(1/2.20462)*(BU153))</f>
        <v>19.77542752018082</v>
      </c>
      <c r="CD153" s="86">
        <f t="shared" si="78"/>
        <v>4.1318919773889358E-3</v>
      </c>
      <c r="CE153" s="86">
        <f t="shared" si="79"/>
        <v>8.5158293653985968</v>
      </c>
      <c r="CF153" s="72">
        <f>SUM($CE$7:CE153)</f>
        <v>1454.8856015514057</v>
      </c>
    </row>
    <row r="154" spans="2:84">
      <c r="B154" s="27">
        <v>42121</v>
      </c>
      <c r="C154" s="17">
        <f>'Accumulated Feed'!B151</f>
        <v>6.528775040609629</v>
      </c>
      <c r="D154" s="17">
        <f>SUM($C$7:C154)</f>
        <v>868.38854030655386</v>
      </c>
      <c r="E154" s="9">
        <v>20</v>
      </c>
      <c r="F154" s="3">
        <f t="shared" si="66"/>
        <v>6.2390656257043755</v>
      </c>
      <c r="G154" s="72">
        <f>SUM($F$7:F154)</f>
        <v>829.85446088770618</v>
      </c>
      <c r="H154" s="67">
        <v>2.8360101059999998</v>
      </c>
      <c r="I154" s="3">
        <f t="shared" si="67"/>
        <v>0.88470265832474093</v>
      </c>
      <c r="J154" s="72">
        <f>SUM($I$7:I154)</f>
        <v>731.95643953572005</v>
      </c>
      <c r="K154" s="64">
        <f>(M154)/((1000)*(1/(PI()*1.5^2))*(1/'Salt Topping history'!$C$8)*(1/2.20462)*(C154))</f>
        <v>29.865393699182757</v>
      </c>
      <c r="L154" s="3">
        <f t="shared" si="68"/>
        <v>3.3512976839334386E-3</v>
      </c>
      <c r="M154" s="85">
        <f t="shared" si="69"/>
        <v>9.3166075613349584</v>
      </c>
      <c r="N154" s="72">
        <f>SUM($M$7:M154)</f>
        <v>1239.1965093717201</v>
      </c>
      <c r="P154" s="27">
        <f>'Accumulated Feed'!C151</f>
        <v>42426</v>
      </c>
      <c r="Q154" s="17">
        <f>'Accumulated Feed'!D151</f>
        <v>7.74175850127118</v>
      </c>
      <c r="R154" s="17">
        <f>SUM($Q$7:Q154)</f>
        <v>1095.4056919209211</v>
      </c>
      <c r="S154" s="9">
        <v>20</v>
      </c>
      <c r="T154" s="3">
        <f t="shared" si="60"/>
        <v>7.3982238700746334</v>
      </c>
      <c r="U154" s="72">
        <f>SUM($T$7:T154)</f>
        <v>1046.7978994764967</v>
      </c>
      <c r="V154" s="65">
        <f t="shared" si="65"/>
        <v>20</v>
      </c>
      <c r="W154" s="3">
        <f t="shared" si="80"/>
        <v>7.3982238700746334</v>
      </c>
      <c r="X154" s="72">
        <f>SUM($W$7:W154)</f>
        <v>887.8088621819777</v>
      </c>
      <c r="Y154" s="64">
        <f>(AA154)/((1000)*(1/(PI()*1.5^2))*(1/'Salt Topping history'!$D$8)*(1/2.20462)*(Q154))</f>
        <v>16.179723860943255</v>
      </c>
      <c r="Z154" s="85">
        <f t="shared" si="70"/>
        <v>5.9520963593318954E-3</v>
      </c>
      <c r="AA154" s="85">
        <f t="shared" si="71"/>
        <v>7.0829946676049556</v>
      </c>
      <c r="AB154" s="72">
        <f>SUM($AA$7:AA154)</f>
        <v>1002.1951309209703</v>
      </c>
      <c r="AD154" s="27">
        <f>'Accumulated Feed'!E151</f>
        <v>42609</v>
      </c>
      <c r="AE154" s="17">
        <f>'Accumulated Feed'!F151</f>
        <v>8.3019996858495411</v>
      </c>
      <c r="AF154" s="17">
        <f>SUM($AE$7:AE154)</f>
        <v>971.55934650863048</v>
      </c>
      <c r="AG154" s="81">
        <v>20</v>
      </c>
      <c r="AH154" s="85">
        <f t="shared" si="61"/>
        <v>7.9336047792138098</v>
      </c>
      <c r="AI154" s="72">
        <f>SUM($AH$7:AH154)</f>
        <v>928.44714122173127</v>
      </c>
      <c r="AJ154" s="111">
        <v>20</v>
      </c>
      <c r="AK154" s="85">
        <f t="shared" si="81"/>
        <v>7.9336047792138098</v>
      </c>
      <c r="AL154" s="72">
        <f>SUM($AK$7:AK154)</f>
        <v>834.76910366406412</v>
      </c>
      <c r="AM154" s="64">
        <f>(AO154)/((1000)*(1/(PI()*1.5^2))*(1/'Salt Topping history'!$E$8)*(1/2.20462)*(AE154))</f>
        <v>34.69753478918976</v>
      </c>
      <c r="AN154" s="86">
        <f t="shared" si="72"/>
        <v>7.7057279789869149E-3</v>
      </c>
      <c r="AO154" s="86">
        <f t="shared" si="73"/>
        <v>14.98764091912955</v>
      </c>
      <c r="AP154" s="72">
        <f>SUM($AO$7:AO154)</f>
        <v>1753.9608730550615</v>
      </c>
      <c r="AR154" s="27">
        <f>'Accumulated Feed'!G151</f>
        <v>42769</v>
      </c>
      <c r="AS154" s="17">
        <f>'Accumulated Feed'!H151</f>
        <v>6.5098722098300366</v>
      </c>
      <c r="AT154" s="17">
        <f>SUM($AS$7:AS154)</f>
        <v>1092.996919492964</v>
      </c>
      <c r="AU154" s="81">
        <v>20</v>
      </c>
      <c r="AV154" s="85">
        <f t="shared" si="62"/>
        <v>6.2210015936291567</v>
      </c>
      <c r="AW154" s="72">
        <f>SUM($AV$7:AV154)</f>
        <v>1044.4960144885879</v>
      </c>
      <c r="AX154" s="111">
        <v>20</v>
      </c>
      <c r="AY154" s="85">
        <f t="shared" si="82"/>
        <v>6.2210015936291567</v>
      </c>
      <c r="AZ154" s="72">
        <f>SUM($AY$7:AY154)</f>
        <v>867.32531592822556</v>
      </c>
      <c r="BA154" s="64">
        <f>(BC154)/((1000)*(1/(PI()*1.5^2))*(1/'Salt Topping history'!$F$8)*(1/2.20462)*(AS154))</f>
        <v>34.510538536876595</v>
      </c>
      <c r="BB154" s="86">
        <f t="shared" si="74"/>
        <v>3.8343979627352685E-3</v>
      </c>
      <c r="BC154" s="86">
        <f t="shared" si="75"/>
        <v>9.3827718148132018</v>
      </c>
      <c r="BD154" s="72">
        <f>SUM($BC$7:BC154)</f>
        <v>1575.3520744094594</v>
      </c>
      <c r="BF154" s="27">
        <f>'Accumulated Feed'!I151</f>
        <v>43002</v>
      </c>
      <c r="BG154" s="17">
        <f>'Accumulated Feed'!J151</f>
        <v>9.5341754536493273</v>
      </c>
      <c r="BH154" s="17">
        <f>SUM($BG$7:BG154)</f>
        <v>866.64557663091273</v>
      </c>
      <c r="BI154" s="81">
        <v>20</v>
      </c>
      <c r="BJ154" s="85">
        <f t="shared" si="63"/>
        <v>9.1111036867252118</v>
      </c>
      <c r="BK154" s="72">
        <f>SUM($BJ$7:BJ154)</f>
        <v>828.18883989634082</v>
      </c>
      <c r="BL154" s="111">
        <v>20</v>
      </c>
      <c r="BM154" s="85">
        <f t="shared" si="83"/>
        <v>9.1111036867252118</v>
      </c>
      <c r="BN154" s="72">
        <f>SUM($BM$7:BM154)</f>
        <v>713.02583058018774</v>
      </c>
      <c r="BO154" s="64">
        <f>(BQ154)/((1000)*(1/(PI()*1.5^2))*(1/'Salt Topping history'!$C$17)*(1/2.20462)*(BG154))</f>
        <v>29.331809796213747</v>
      </c>
      <c r="BP154" s="86">
        <f t="shared" si="76"/>
        <v>1.0737953181871297E-2</v>
      </c>
      <c r="BQ154" s="86">
        <f t="shared" si="77"/>
        <v>13.315061945520409</v>
      </c>
      <c r="BR154" s="72">
        <f>SUM($BQ$7:BQ154)</f>
        <v>1210.3238076277478</v>
      </c>
      <c r="BT154" s="27">
        <f>'Accumulated Feed'!K151</f>
        <v>43153</v>
      </c>
      <c r="BU154" s="17">
        <f>'Accumulated Feed'!L151</f>
        <v>6.6771851335181154</v>
      </c>
      <c r="BV154" s="17">
        <f>SUM($BU$7:BU154)</f>
        <v>1159.5181335180503</v>
      </c>
      <c r="BW154" s="81">
        <v>20</v>
      </c>
      <c r="BX154" s="85">
        <f t="shared" si="64"/>
        <v>6.3808901338875321</v>
      </c>
      <c r="BY154" s="72">
        <f>SUM($BX$7:BX154)</f>
        <v>1108.0654003569182</v>
      </c>
      <c r="BZ154" s="111">
        <v>6.6410141097326649</v>
      </c>
      <c r="CA154" s="85">
        <f t="shared" si="84"/>
        <v>2.1187790705900529</v>
      </c>
      <c r="CB154" s="72">
        <f>SUM($CA$7:CA154)</f>
        <v>922.69213190574362</v>
      </c>
      <c r="CC154" s="64">
        <f>(CE154)/((1000)*(1/(PI()*1.5^2))*(1/'Salt Topping history'!$D$17)*(1/2.20462)*(BU154))</f>
        <v>19.77542752018082</v>
      </c>
      <c r="CD154" s="86">
        <f t="shared" si="78"/>
        <v>4.0886023867469489E-3</v>
      </c>
      <c r="CE154" s="86">
        <f t="shared" si="79"/>
        <v>8.4266095190854617</v>
      </c>
      <c r="CF154" s="72">
        <f>SUM($CE$7:CE154)</f>
        <v>1463.3122110704912</v>
      </c>
    </row>
    <row r="155" spans="2:84">
      <c r="B155" s="27">
        <v>42122</v>
      </c>
      <c r="C155" s="17">
        <f>'Accumulated Feed'!B152</f>
        <v>6.0125920171879628</v>
      </c>
      <c r="D155" s="17">
        <f>SUM($C$7:C155)</f>
        <v>874.40113232374188</v>
      </c>
      <c r="E155" s="9">
        <v>20</v>
      </c>
      <c r="F155" s="3">
        <f t="shared" si="66"/>
        <v>5.7457878304103964</v>
      </c>
      <c r="G155" s="72">
        <f>SUM($F$7:F155)</f>
        <v>835.60024871811663</v>
      </c>
      <c r="H155" s="65">
        <f t="shared" si="58"/>
        <v>20</v>
      </c>
      <c r="I155" s="3">
        <f t="shared" si="67"/>
        <v>5.7457878304103964</v>
      </c>
      <c r="J155" s="72">
        <f>SUM($I$7:I155)</f>
        <v>737.7022273661305</v>
      </c>
      <c r="K155" s="64">
        <f>(M155)/((1000)*(1/(PI()*1.5^2))*(1/'Salt Topping history'!$C$8)*(1/2.20462)*(C155))</f>
        <v>29.865393699182761</v>
      </c>
      <c r="L155" s="3">
        <f t="shared" si="68"/>
        <v>3.0863348141579069E-3</v>
      </c>
      <c r="M155" s="85">
        <f t="shared" si="69"/>
        <v>8.5800107833589809</v>
      </c>
      <c r="N155" s="72">
        <f>SUM($M$7:M155)</f>
        <v>1247.7765201550792</v>
      </c>
      <c r="P155" s="27">
        <f>'Accumulated Feed'!C152</f>
        <v>42427</v>
      </c>
      <c r="Q155" s="17">
        <f>'Accumulated Feed'!D152</f>
        <v>7.7444276858987067</v>
      </c>
      <c r="R155" s="17">
        <f>SUM($Q$7:Q155)</f>
        <v>1103.1501196068198</v>
      </c>
      <c r="S155" s="9">
        <v>20</v>
      </c>
      <c r="T155" s="3">
        <f t="shared" si="60"/>
        <v>7.4007746116692932</v>
      </c>
      <c r="U155" s="72">
        <f>SUM($T$7:T155)</f>
        <v>1054.1986740881659</v>
      </c>
      <c r="V155" s="65">
        <f t="shared" si="65"/>
        <v>20</v>
      </c>
      <c r="W155" s="3">
        <f t="shared" si="80"/>
        <v>7.4007746116692932</v>
      </c>
      <c r="X155" s="72">
        <f>SUM($W$7:W155)</f>
        <v>895.20963679364695</v>
      </c>
      <c r="Y155" s="64">
        <f>(AA155)/((1000)*(1/(PI()*1.5^2))*(1/'Salt Topping history'!$D$8)*(1/2.20462)*(Q155))</f>
        <v>16.179723860943252</v>
      </c>
      <c r="Z155" s="85">
        <f t="shared" si="70"/>
        <v>5.9541485086079642E-3</v>
      </c>
      <c r="AA155" s="85">
        <f t="shared" si="71"/>
        <v>7.0854367252434773</v>
      </c>
      <c r="AB155" s="72">
        <f>SUM($AA$7:AA155)</f>
        <v>1009.2805676462137</v>
      </c>
      <c r="AD155" s="27">
        <f>'Accumulated Feed'!E152</f>
        <v>42610</v>
      </c>
      <c r="AE155" s="17">
        <f>'Accumulated Feed'!F152</f>
        <v>8.3887081838795581</v>
      </c>
      <c r="AF155" s="17">
        <f>SUM($AE$7:AE155)</f>
        <v>979.94805469251003</v>
      </c>
      <c r="AG155" s="81">
        <v>20</v>
      </c>
      <c r="AH155" s="85">
        <f t="shared" si="61"/>
        <v>8.0164656537500889</v>
      </c>
      <c r="AI155" s="72">
        <f>SUM($AH$7:AH155)</f>
        <v>936.46360687548133</v>
      </c>
      <c r="AJ155" s="111">
        <v>20</v>
      </c>
      <c r="AK155" s="85">
        <f t="shared" si="81"/>
        <v>8.0164656537500889</v>
      </c>
      <c r="AL155" s="72">
        <f>SUM($AK$7:AK155)</f>
        <v>842.78556931781418</v>
      </c>
      <c r="AM155" s="64">
        <f>(AO155)/((1000)*(1/(PI()*1.5^2))*(1/'Salt Topping history'!$E$8)*(1/2.20462)*(AE155))</f>
        <v>34.69753478918976</v>
      </c>
      <c r="AN155" s="86">
        <f t="shared" si="72"/>
        <v>7.7862088419800414E-3</v>
      </c>
      <c r="AO155" s="86">
        <f t="shared" si="73"/>
        <v>15.144176197651181</v>
      </c>
      <c r="AP155" s="72">
        <f>SUM($AO$7:AO155)</f>
        <v>1769.1050492527127</v>
      </c>
      <c r="AR155" s="27">
        <f>'Accumulated Feed'!G152</f>
        <v>42770</v>
      </c>
      <c r="AS155" s="17">
        <f>'Accumulated Feed'!H152</f>
        <v>6.0819396897912741</v>
      </c>
      <c r="AT155" s="17">
        <f>SUM($AS$7:AS155)</f>
        <v>1099.0788591827552</v>
      </c>
      <c r="AU155" s="81">
        <v>20</v>
      </c>
      <c r="AV155" s="85">
        <f t="shared" si="62"/>
        <v>5.8120582529124283</v>
      </c>
      <c r="AW155" s="72">
        <f>SUM($AV$7:AV155)</f>
        <v>1050.3080727415004</v>
      </c>
      <c r="AX155" s="111">
        <v>20</v>
      </c>
      <c r="AY155" s="85">
        <f t="shared" si="82"/>
        <v>5.8120582529124283</v>
      </c>
      <c r="AZ155" s="72">
        <f>SUM($AY$7:AY155)</f>
        <v>873.13737418113794</v>
      </c>
      <c r="BA155" s="64">
        <f>(BC155)/((1000)*(1/(PI()*1.5^2))*(1/'Salt Topping history'!$F$8)*(1/2.20462)*(AS155))</f>
        <v>34.510538536876595</v>
      </c>
      <c r="BB155" s="86">
        <f t="shared" si="74"/>
        <v>3.5823402371554848E-3</v>
      </c>
      <c r="BC155" s="86">
        <f t="shared" si="75"/>
        <v>8.7659865603194707</v>
      </c>
      <c r="BD155" s="72">
        <f>SUM($BC$7:BC155)</f>
        <v>1584.118060969779</v>
      </c>
      <c r="BF155" s="27">
        <f>'Accumulated Feed'!I152</f>
        <v>43003</v>
      </c>
      <c r="BG155" s="17">
        <f>'Accumulated Feed'!J152</f>
        <v>8.8258538193750162</v>
      </c>
      <c r="BH155" s="17">
        <f>SUM($BG$7:BG155)</f>
        <v>875.4714304502877</v>
      </c>
      <c r="BI155" s="81">
        <v>20</v>
      </c>
      <c r="BJ155" s="85">
        <f t="shared" si="63"/>
        <v>8.4342132849491769</v>
      </c>
      <c r="BK155" s="72">
        <f>SUM($BJ$7:BJ155)</f>
        <v>836.62305318128995</v>
      </c>
      <c r="BL155" s="111">
        <v>20</v>
      </c>
      <c r="BM155" s="85">
        <f t="shared" si="83"/>
        <v>8.4342132849491769</v>
      </c>
      <c r="BN155" s="72">
        <f>SUM($BM$7:BM155)</f>
        <v>721.46004386513687</v>
      </c>
      <c r="BO155" s="64">
        <f>(BQ155)/((1000)*(1/(PI()*1.5^2))*(1/'Salt Topping history'!$C$17)*(1/2.20462)*(BG155))</f>
        <v>29.331809796213751</v>
      </c>
      <c r="BP155" s="86">
        <f t="shared" si="76"/>
        <v>9.9401993977584983E-3</v>
      </c>
      <c r="BQ155" s="86">
        <f t="shared" si="77"/>
        <v>12.325847253220537</v>
      </c>
      <c r="BR155" s="72">
        <f>SUM($BQ$7:BQ155)</f>
        <v>1222.6496548809682</v>
      </c>
      <c r="BT155" s="27">
        <f>'Accumulated Feed'!K152</f>
        <v>43154</v>
      </c>
      <c r="BU155" s="17">
        <f>'Accumulated Feed'!L152</f>
        <v>6.6605345443698232</v>
      </c>
      <c r="BV155" s="17">
        <f>SUM($BU$7:BU155)</f>
        <v>1166.17866806242</v>
      </c>
      <c r="BW155" s="81">
        <v>20</v>
      </c>
      <c r="BX155" s="85">
        <f t="shared" si="64"/>
        <v>6.3649784019383278</v>
      </c>
      <c r="BY155" s="72">
        <f>SUM($BX$7:BX155)</f>
        <v>1114.4303787588565</v>
      </c>
      <c r="BZ155" s="111">
        <v>20</v>
      </c>
      <c r="CA155" s="85">
        <f t="shared" si="84"/>
        <v>6.3649784019383278</v>
      </c>
      <c r="CB155" s="72">
        <f>SUM($CA$7:CA155)</f>
        <v>929.05711030768191</v>
      </c>
      <c r="CC155" s="64">
        <f>(CE155)/((1000)*(1/(PI()*1.5^2))*(1/'Salt Topping history'!$D$17)*(1/2.20462)*(BU155))</f>
        <v>19.77542752018082</v>
      </c>
      <c r="CD155" s="86">
        <f t="shared" si="78"/>
        <v>4.0784068272153263E-3</v>
      </c>
      <c r="CE155" s="86">
        <f t="shared" si="79"/>
        <v>8.4055964708907869</v>
      </c>
      <c r="CF155" s="72">
        <f>SUM($CE$7:CE155)</f>
        <v>1471.7178075413819</v>
      </c>
    </row>
    <row r="156" spans="2:84">
      <c r="B156" s="27">
        <v>42123</v>
      </c>
      <c r="C156" s="17">
        <f>'Accumulated Feed'!B153</f>
        <v>6.3665422659692545</v>
      </c>
      <c r="D156" s="17">
        <f>SUM($C$7:C156)</f>
        <v>880.76767458971108</v>
      </c>
      <c r="E156" s="9">
        <v>20</v>
      </c>
      <c r="F156" s="3">
        <f t="shared" si="66"/>
        <v>6.0840318067528054</v>
      </c>
      <c r="G156" s="72">
        <f>SUM($F$7:F156)</f>
        <v>841.68428052486945</v>
      </c>
      <c r="H156" s="67">
        <v>2.91900132</v>
      </c>
      <c r="I156" s="3">
        <f t="shared" si="67"/>
        <v>0.88796484374167117</v>
      </c>
      <c r="J156" s="72">
        <f>SUM($I$7:I156)</f>
        <v>738.59019220987216</v>
      </c>
      <c r="K156" s="64">
        <f>(M156)/((1000)*(1/(PI()*1.5^2))*(1/'Salt Topping history'!$C$8)*(1/2.20462)*(C156))</f>
        <v>29.865393699182754</v>
      </c>
      <c r="L156" s="3">
        <f t="shared" si="68"/>
        <v>3.2680216760255882E-3</v>
      </c>
      <c r="M156" s="85">
        <f t="shared" si="69"/>
        <v>9.085100259351135</v>
      </c>
      <c r="N156" s="72">
        <f>SUM($M$7:M156)</f>
        <v>1256.8616204144303</v>
      </c>
      <c r="P156" s="27">
        <f>'Accumulated Feed'!C153</f>
        <v>42428</v>
      </c>
      <c r="Q156" s="17">
        <f>'Accumulated Feed'!D153</f>
        <v>7.9471551893657075</v>
      </c>
      <c r="R156" s="17">
        <f>SUM($Q$7:Q156)</f>
        <v>1111.0972747961855</v>
      </c>
      <c r="S156" s="9">
        <v>20</v>
      </c>
      <c r="T156" s="3">
        <f t="shared" si="60"/>
        <v>7.5945062367288898</v>
      </c>
      <c r="U156" s="72">
        <f>SUM($T$7:T156)</f>
        <v>1061.7931803248948</v>
      </c>
      <c r="V156" s="65">
        <f t="shared" si="65"/>
        <v>20</v>
      </c>
      <c r="W156" s="3">
        <f t="shared" si="80"/>
        <v>7.5945062367288898</v>
      </c>
      <c r="X156" s="72">
        <f>SUM($W$7:W156)</f>
        <v>902.80414303037583</v>
      </c>
      <c r="Y156" s="64">
        <f>(AA156)/((1000)*(1/(PI()*1.5^2))*(1/'Salt Topping history'!$D$8)*(1/2.20462)*(Q156))</f>
        <v>16.179723860943252</v>
      </c>
      <c r="Z156" s="85">
        <f t="shared" si="70"/>
        <v>6.1100114995710966E-3</v>
      </c>
      <c r="AA156" s="85">
        <f t="shared" si="71"/>
        <v>7.2709136844896047</v>
      </c>
      <c r="AB156" s="72">
        <f>SUM($AA$7:AA156)</f>
        <v>1016.5514813307034</v>
      </c>
      <c r="AD156" s="27">
        <f>'Accumulated Feed'!E153</f>
        <v>42611</v>
      </c>
      <c r="AE156" s="17">
        <f>'Accumulated Feed'!F153</f>
        <v>8.3780171874446658</v>
      </c>
      <c r="AF156" s="17">
        <f>SUM($AE$7:AE156)</f>
        <v>988.32607187995472</v>
      </c>
      <c r="AG156" s="81">
        <v>20</v>
      </c>
      <c r="AH156" s="85">
        <f t="shared" si="61"/>
        <v>8.0062490621312072</v>
      </c>
      <c r="AI156" s="72">
        <f>SUM($AH$7:AH156)</f>
        <v>944.46985593761258</v>
      </c>
      <c r="AJ156" s="111">
        <v>20</v>
      </c>
      <c r="AK156" s="85">
        <f t="shared" si="81"/>
        <v>8.0062490621312072</v>
      </c>
      <c r="AL156" s="72">
        <f>SUM($AK$7:AK156)</f>
        <v>850.79181837994543</v>
      </c>
      <c r="AM156" s="64">
        <f>(AO156)/((1000)*(1/(PI()*1.5^2))*(1/'Salt Topping history'!$E$8)*(1/2.20462)*(AE156))</f>
        <v>34.69753478918976</v>
      </c>
      <c r="AN156" s="86">
        <f t="shared" si="72"/>
        <v>7.7762857013550166E-3</v>
      </c>
      <c r="AO156" s="86">
        <f t="shared" si="73"/>
        <v>15.124875689135507</v>
      </c>
      <c r="AP156" s="72">
        <f>SUM($AO$7:AO156)</f>
        <v>1784.2299249418481</v>
      </c>
      <c r="AR156" s="27">
        <f>'Accumulated Feed'!G153</f>
        <v>42771</v>
      </c>
      <c r="AS156" s="17">
        <f>'Accumulated Feed'!H153</f>
        <v>6.1111497943607791</v>
      </c>
      <c r="AT156" s="17">
        <f>SUM($AS$7:AS156)</f>
        <v>1105.1900089771159</v>
      </c>
      <c r="AU156" s="81">
        <v>20</v>
      </c>
      <c r="AV156" s="85">
        <f t="shared" si="62"/>
        <v>5.8399721813613725</v>
      </c>
      <c r="AW156" s="72">
        <f>SUM($AV$7:AV156)</f>
        <v>1056.1480449228618</v>
      </c>
      <c r="AX156" s="111">
        <v>20</v>
      </c>
      <c r="AY156" s="85">
        <f t="shared" si="82"/>
        <v>5.8399721813613725</v>
      </c>
      <c r="AZ156" s="72">
        <f>SUM($AY$7:AY156)</f>
        <v>878.97734636249936</v>
      </c>
      <c r="BA156" s="64">
        <f>(BC156)/((1000)*(1/(PI()*1.5^2))*(1/'Salt Topping history'!$F$8)*(1/2.20462)*(AS156))</f>
        <v>34.510538536876595</v>
      </c>
      <c r="BB156" s="86">
        <f t="shared" si="74"/>
        <v>3.5995453622090097E-3</v>
      </c>
      <c r="BC156" s="86">
        <f t="shared" si="75"/>
        <v>8.8080875013254474</v>
      </c>
      <c r="BD156" s="72">
        <f>SUM($BC$7:BC156)</f>
        <v>1592.9261484711044</v>
      </c>
      <c r="BF156" s="27">
        <f>'Accumulated Feed'!I153</f>
        <v>43004</v>
      </c>
      <c r="BG156" s="17">
        <f>'Accumulated Feed'!J153</f>
        <v>7.7928160581545578</v>
      </c>
      <c r="BH156" s="17">
        <f>SUM($BG$7:BG156)</f>
        <v>883.26424650844228</v>
      </c>
      <c r="BI156" s="81">
        <v>20</v>
      </c>
      <c r="BJ156" s="85">
        <f t="shared" si="63"/>
        <v>7.4470157867974667</v>
      </c>
      <c r="BK156" s="72">
        <f>SUM($BJ$7:BJ156)</f>
        <v>844.07006896808741</v>
      </c>
      <c r="BL156" s="111">
        <v>0.64675929066833493</v>
      </c>
      <c r="BM156" s="85">
        <f t="shared" si="83"/>
        <v>0.24082133239325107</v>
      </c>
      <c r="BN156" s="72">
        <f>SUM($BM$7:BM156)</f>
        <v>721.70086519753011</v>
      </c>
      <c r="BO156" s="64">
        <f>(BQ156)/((1000)*(1/(PI()*1.5^2))*(1/'Salt Topping history'!$C$17)*(1/2.20462)*(BG156))</f>
        <v>29.331809796213751</v>
      </c>
      <c r="BP156" s="86">
        <f t="shared" si="76"/>
        <v>8.7767310759284713E-3</v>
      </c>
      <c r="BQ156" s="86">
        <f t="shared" si="77"/>
        <v>10.883146534151305</v>
      </c>
      <c r="BR156" s="72">
        <f>SUM($BQ$7:BQ156)</f>
        <v>1233.5328014151196</v>
      </c>
      <c r="BT156" s="27">
        <f>'Accumulated Feed'!K153</f>
        <v>43155</v>
      </c>
      <c r="BU156" s="17">
        <f>'Accumulated Feed'!L153</f>
        <v>6.1006904747054715</v>
      </c>
      <c r="BV156" s="17">
        <f>SUM($BU$7:BU156)</f>
        <v>1172.2793585371255</v>
      </c>
      <c r="BW156" s="81">
        <v>20</v>
      </c>
      <c r="BX156" s="85">
        <f t="shared" si="64"/>
        <v>5.8299769860416113</v>
      </c>
      <c r="BY156" s="72">
        <f>SUM($BX$7:BX156)</f>
        <v>1120.2603557448981</v>
      </c>
      <c r="BZ156" s="111">
        <v>20</v>
      </c>
      <c r="CA156" s="85">
        <f t="shared" si="84"/>
        <v>5.8299769860416113</v>
      </c>
      <c r="CB156" s="72">
        <f>SUM($CA$7:CA156)</f>
        <v>934.88708729372354</v>
      </c>
      <c r="CC156" s="64">
        <f>(CE156)/((1000)*(1/(PI()*1.5^2))*(1/'Salt Topping history'!$D$17)*(1/2.20462)*(BU156))</f>
        <v>19.775427520180823</v>
      </c>
      <c r="CD156" s="86">
        <f t="shared" si="78"/>
        <v>3.7356007264909988E-3</v>
      </c>
      <c r="CE156" s="86">
        <f t="shared" si="79"/>
        <v>7.6990730972979486</v>
      </c>
      <c r="CF156" s="72">
        <f>SUM($CE$7:CE156)</f>
        <v>1479.4168806386799</v>
      </c>
    </row>
    <row r="157" spans="2:84">
      <c r="B157" s="27">
        <v>42124</v>
      </c>
      <c r="C157" s="17">
        <f>'Accumulated Feed'!B154</f>
        <v>7.2803143780947774</v>
      </c>
      <c r="D157" s="17">
        <f>SUM($C$7:C157)</f>
        <v>888.04798896780585</v>
      </c>
      <c r="E157" s="9">
        <v>20</v>
      </c>
      <c r="F157" s="3">
        <f t="shared" si="66"/>
        <v>6.9572559780603367</v>
      </c>
      <c r="G157" s="72">
        <f>SUM($F$7:F157)</f>
        <v>848.64153650292974</v>
      </c>
      <c r="H157" s="65">
        <f t="shared" si="58"/>
        <v>20</v>
      </c>
      <c r="I157" s="3">
        <f t="shared" si="67"/>
        <v>6.9572559780603367</v>
      </c>
      <c r="J157" s="72">
        <f>SUM($I$7:I157)</f>
        <v>745.54744818793245</v>
      </c>
      <c r="K157" s="64">
        <f>(M157)/((1000)*(1/(PI()*1.5^2))*(1/'Salt Topping history'!$C$8)*(1/2.20462)*(C157))</f>
        <v>29.865393699182757</v>
      </c>
      <c r="L157" s="3">
        <f t="shared" si="68"/>
        <v>3.737071741920229E-3</v>
      </c>
      <c r="M157" s="85">
        <f t="shared" si="69"/>
        <v>10.389059442538237</v>
      </c>
      <c r="N157" s="72">
        <f>SUM($M$7:M157)</f>
        <v>1267.2506798569684</v>
      </c>
      <c r="P157" s="27">
        <f>'Accumulated Feed'!C154</f>
        <v>42429</v>
      </c>
      <c r="Q157" s="17">
        <f>'Accumulated Feed'!D154</f>
        <v>8.3462917329367272</v>
      </c>
      <c r="R157" s="17">
        <f>SUM($Q$7:Q157)</f>
        <v>1119.4435665291223</v>
      </c>
      <c r="S157" s="9">
        <v>20</v>
      </c>
      <c r="T157" s="3">
        <f t="shared" si="60"/>
        <v>7.9759314004796495</v>
      </c>
      <c r="U157" s="72">
        <f>SUM($T$7:T157)</f>
        <v>1069.7691117253744</v>
      </c>
      <c r="V157" s="65">
        <f t="shared" si="65"/>
        <v>20</v>
      </c>
      <c r="W157" s="3">
        <f t="shared" si="80"/>
        <v>7.9759314004796495</v>
      </c>
      <c r="X157" s="72">
        <f>SUM($W$7:W157)</f>
        <v>910.78007443085551</v>
      </c>
      <c r="Y157" s="64">
        <f>(AA157)/((1000)*(1/(PI()*1.5^2))*(1/'Salt Topping history'!$D$8)*(1/2.20462)*(Q157))</f>
        <v>16.179723860943255</v>
      </c>
      <c r="Z157" s="85">
        <f t="shared" si="70"/>
        <v>6.4168796571706004E-3</v>
      </c>
      <c r="AA157" s="85">
        <f t="shared" si="71"/>
        <v>7.6360867920330149</v>
      </c>
      <c r="AB157" s="72">
        <f>SUM($AA$7:AA157)</f>
        <v>1024.1875681227364</v>
      </c>
      <c r="AD157" s="27">
        <f>'Accumulated Feed'!E154</f>
        <v>42612</v>
      </c>
      <c r="AE157" s="17">
        <f>'Accumulated Feed'!F154</f>
        <v>8.3865936153797414</v>
      </c>
      <c r="AF157" s="17">
        <f>SUM($AE$7:AE157)</f>
        <v>996.71266549533448</v>
      </c>
      <c r="AG157" s="81">
        <v>20</v>
      </c>
      <c r="AH157" s="85">
        <f t="shared" si="61"/>
        <v>8.0144449176153092</v>
      </c>
      <c r="AI157" s="72">
        <f>SUM($AH$7:AH157)</f>
        <v>952.48430085522784</v>
      </c>
      <c r="AJ157" s="111">
        <v>2.0518861346658324</v>
      </c>
      <c r="AK157" s="85">
        <f t="shared" si="81"/>
        <v>0.82223642017489518</v>
      </c>
      <c r="AL157" s="72">
        <f>SUM($AK$7:AK157)</f>
        <v>851.61405480012036</v>
      </c>
      <c r="AM157" s="64">
        <f>(AO157)/((1000)*(1/(PI()*1.5^2))*(1/'Salt Topping history'!$E$8)*(1/2.20462)*(AE157))</f>
        <v>34.697534789189753</v>
      </c>
      <c r="AN157" s="86">
        <f t="shared" si="72"/>
        <v>7.7842461474161885E-3</v>
      </c>
      <c r="AO157" s="86">
        <f t="shared" si="73"/>
        <v>15.140358756724487</v>
      </c>
      <c r="AP157" s="72">
        <f>SUM($AO$7:AO157)</f>
        <v>1799.3702836985726</v>
      </c>
      <c r="AR157" s="27">
        <f>'Accumulated Feed'!G154</f>
        <v>42772</v>
      </c>
      <c r="AS157" s="17">
        <f>'Accumulated Feed'!H154</f>
        <v>6.1910825243935426</v>
      </c>
      <c r="AT157" s="17">
        <f>SUM($AS$7:AS157)</f>
        <v>1111.3810915015094</v>
      </c>
      <c r="AU157" s="81">
        <v>20</v>
      </c>
      <c r="AV157" s="85">
        <f t="shared" si="62"/>
        <v>5.9163579574394465</v>
      </c>
      <c r="AW157" s="72">
        <f>SUM($AV$7:AV157)</f>
        <v>1062.0644028803013</v>
      </c>
      <c r="AX157" s="111">
        <v>20</v>
      </c>
      <c r="AY157" s="85">
        <f t="shared" si="82"/>
        <v>5.9163579574394465</v>
      </c>
      <c r="AZ157" s="72">
        <f>SUM($AY$7:AY157)</f>
        <v>884.89370431993882</v>
      </c>
      <c r="BA157" s="64">
        <f>(BC157)/((1000)*(1/(PI()*1.5^2))*(1/'Salt Topping history'!$F$8)*(1/2.20462)*(AS157))</f>
        <v>34.510538536876602</v>
      </c>
      <c r="BB157" s="86">
        <f t="shared" si="74"/>
        <v>3.6466267621680882E-3</v>
      </c>
      <c r="BC157" s="86">
        <f t="shared" si="75"/>
        <v>8.9232956870253126</v>
      </c>
      <c r="BD157" s="72">
        <f>SUM($BC$7:BC157)</f>
        <v>1601.8494441581297</v>
      </c>
      <c r="BF157" s="27">
        <f>'Accumulated Feed'!I154</f>
        <v>43005</v>
      </c>
      <c r="BG157" s="17">
        <f>'Accumulated Feed'!J154</f>
        <v>4.6308012876043962</v>
      </c>
      <c r="BH157" s="17">
        <f>SUM($BG$7:BG157)</f>
        <v>887.8950477960467</v>
      </c>
      <c r="BI157" s="81">
        <v>20</v>
      </c>
      <c r="BJ157" s="85">
        <f t="shared" si="63"/>
        <v>4.4253130109782974</v>
      </c>
      <c r="BK157" s="72">
        <f>SUM($BJ$7:BJ157)</f>
        <v>848.49538197906566</v>
      </c>
      <c r="BL157" s="111">
        <v>20</v>
      </c>
      <c r="BM157" s="85">
        <f t="shared" si="83"/>
        <v>4.4253130109782974</v>
      </c>
      <c r="BN157" s="72">
        <f>SUM($BM$7:BM157)</f>
        <v>726.12617820850835</v>
      </c>
      <c r="BO157" s="64">
        <f>(BQ157)/((1000)*(1/(PI()*1.5^2))*(1/'Salt Topping history'!$C$17)*(1/2.20462)*(BG157))</f>
        <v>29.331809796213744</v>
      </c>
      <c r="BP157" s="86">
        <f t="shared" si="76"/>
        <v>5.2154827297427511E-3</v>
      </c>
      <c r="BQ157" s="86">
        <f t="shared" si="77"/>
        <v>6.467198584881011</v>
      </c>
      <c r="BR157" s="72">
        <f>SUM($BQ$7:BQ157)</f>
        <v>1240.0000000000007</v>
      </c>
      <c r="BT157" s="27">
        <f>'Accumulated Feed'!K154</f>
        <v>43156</v>
      </c>
      <c r="BU157" s="17">
        <f>'Accumulated Feed'!L154</f>
        <v>4.910836351563872</v>
      </c>
      <c r="BV157" s="17">
        <f>SUM($BU$7:BU157)</f>
        <v>1177.1901948886893</v>
      </c>
      <c r="BW157" s="81">
        <v>20</v>
      </c>
      <c r="BX157" s="85">
        <f t="shared" si="64"/>
        <v>4.6929217324726054</v>
      </c>
      <c r="BY157" s="72">
        <f>SUM($BX$7:BX157)</f>
        <v>1124.9532774773706</v>
      </c>
      <c r="BZ157" s="111">
        <v>20</v>
      </c>
      <c r="CA157" s="85">
        <f t="shared" si="84"/>
        <v>4.6929217324726054</v>
      </c>
      <c r="CB157" s="72">
        <f>SUM($CA$7:CA157)</f>
        <v>939.58000902619619</v>
      </c>
      <c r="CC157" s="64">
        <f>(CE157)/((1000)*(1/(PI()*1.5^2))*(1/'Salt Topping history'!$D$17)*(1/2.20462)*(BU157))</f>
        <v>19.77542752018082</v>
      </c>
      <c r="CD157" s="86">
        <f t="shared" si="78"/>
        <v>3.007024191547115E-3</v>
      </c>
      <c r="CE157" s="86">
        <f t="shared" si="79"/>
        <v>6.1974768587786038</v>
      </c>
      <c r="CF157" s="72">
        <f>SUM($CE$7:CE157)</f>
        <v>1485.6143574974585</v>
      </c>
    </row>
    <row r="158" spans="2:84">
      <c r="B158" s="27">
        <v>42125</v>
      </c>
      <c r="C158" s="17">
        <f>'Accumulated Feed'!B155</f>
        <v>7.8380677165954671</v>
      </c>
      <c r="D158" s="17">
        <f>SUM($C$7:C158)</f>
        <v>895.8860566844013</v>
      </c>
      <c r="E158" s="9">
        <v>20</v>
      </c>
      <c r="F158" s="3">
        <f t="shared" si="66"/>
        <v>7.490259437394811</v>
      </c>
      <c r="G158" s="72">
        <f>SUM($F$7:F158)</f>
        <v>856.13179594032454</v>
      </c>
      <c r="H158" s="65">
        <f t="shared" ref="H158:H160" si="85">E158</f>
        <v>20</v>
      </c>
      <c r="I158" s="3">
        <f t="shared" si="67"/>
        <v>7.490259437394811</v>
      </c>
      <c r="J158" s="72">
        <f>SUM($I$7:I158)</f>
        <v>753.03770762532724</v>
      </c>
      <c r="K158" s="64">
        <f>(M158)/((1000)*(1/(PI()*1.5^2))*(1/'Salt Topping history'!$C$8)*(1/2.20462)*(C158))</f>
        <v>29.865393699182761</v>
      </c>
      <c r="L158" s="3">
        <f t="shared" si="68"/>
        <v>4.0233731476045894E-3</v>
      </c>
      <c r="M158" s="85">
        <f t="shared" si="69"/>
        <v>11.184977350340759</v>
      </c>
      <c r="N158" s="72">
        <f>SUM($M$7:M158)</f>
        <v>1278.4356572073091</v>
      </c>
      <c r="P158" s="27">
        <f>'Accumulated Feed'!C155</f>
        <v>42430</v>
      </c>
      <c r="Q158" s="17">
        <f>'Accumulated Feed'!D155</f>
        <v>8.2624671634059617</v>
      </c>
      <c r="R158" s="17">
        <f>SUM($Q$7:Q158)</f>
        <v>1127.7060336925283</v>
      </c>
      <c r="S158" s="9">
        <v>20</v>
      </c>
      <c r="T158" s="3">
        <f t="shared" si="60"/>
        <v>7.8958264823141677</v>
      </c>
      <c r="U158" s="72">
        <f>SUM($T$7:T158)</f>
        <v>1077.6649382076885</v>
      </c>
      <c r="V158" s="67">
        <v>2.6917770995999999</v>
      </c>
      <c r="W158" s="3">
        <f t="shared" si="80"/>
        <v>1.062690245375425</v>
      </c>
      <c r="X158" s="72">
        <f>SUM($W$7:W158)</f>
        <v>911.8427646762309</v>
      </c>
      <c r="Y158" s="64">
        <f>(AA158)/((1000)*(1/(PI()*1.5^2))*(1/'Salt Topping history'!$D$8)*(1/2.20462)*(Q158))</f>
        <v>16.179723860943252</v>
      </c>
      <c r="Z158" s="85">
        <f t="shared" si="70"/>
        <v>6.3524328115289143E-3</v>
      </c>
      <c r="AA158" s="85">
        <f t="shared" si="71"/>
        <v>7.5593950457194081</v>
      </c>
      <c r="AB158" s="72">
        <f>SUM($AA$7:AA158)</f>
        <v>1031.7469631684557</v>
      </c>
      <c r="AD158" s="27">
        <f>'Accumulated Feed'!E155</f>
        <v>42613</v>
      </c>
      <c r="AE158" s="17">
        <f>'Accumulated Feed'!F155</f>
        <v>8.3866841227822615</v>
      </c>
      <c r="AF158" s="17">
        <f>SUM($AE$7:AE158)</f>
        <v>1005.0993496181168</v>
      </c>
      <c r="AG158" s="81">
        <v>20</v>
      </c>
      <c r="AH158" s="85">
        <f t="shared" si="61"/>
        <v>8.0145314088208455</v>
      </c>
      <c r="AI158" s="72">
        <f>SUM($AH$7:AH158)</f>
        <v>960.4988322640487</v>
      </c>
      <c r="AJ158" s="111">
        <v>20</v>
      </c>
      <c r="AK158" s="85">
        <f t="shared" si="81"/>
        <v>8.0145314088208455</v>
      </c>
      <c r="AL158" s="72">
        <f>SUM($AK$7:AK158)</f>
        <v>859.62858620894121</v>
      </c>
      <c r="AM158" s="64">
        <f>(AO158)/((1000)*(1/(PI()*1.5^2))*(1/'Salt Topping history'!$E$8)*(1/2.20462)*(AE158))</f>
        <v>34.697534789189753</v>
      </c>
      <c r="AN158" s="86">
        <f t="shared" si="72"/>
        <v>7.7843301543362433E-3</v>
      </c>
      <c r="AO158" s="86">
        <f t="shared" si="73"/>
        <v>15.140522150183994</v>
      </c>
      <c r="AP158" s="72">
        <f>SUM($AO$7:AO158)</f>
        <v>1814.5108058487567</v>
      </c>
      <c r="AR158" s="27">
        <f>'Accumulated Feed'!G155</f>
        <v>42773</v>
      </c>
      <c r="AS158" s="17">
        <f>'Accumulated Feed'!H155</f>
        <v>6.1616903825796285</v>
      </c>
      <c r="AT158" s="17">
        <f>SUM($AS$7:AS158)</f>
        <v>1117.542781884089</v>
      </c>
      <c r="AU158" s="81">
        <v>20</v>
      </c>
      <c r="AV158" s="85">
        <f t="shared" si="62"/>
        <v>5.8882700695100292</v>
      </c>
      <c r="AW158" s="72">
        <f>SUM($AV$7:AV158)</f>
        <v>1067.9526729498114</v>
      </c>
      <c r="AX158" s="111">
        <v>20</v>
      </c>
      <c r="AY158" s="85">
        <f t="shared" si="82"/>
        <v>5.8882700695100292</v>
      </c>
      <c r="AZ158" s="72">
        <f>SUM($AY$7:AY158)</f>
        <v>890.78197438944881</v>
      </c>
      <c r="BA158" s="64">
        <f>(BC158)/((1000)*(1/(PI()*1.5^2))*(1/'Salt Topping history'!$F$8)*(1/2.20462)*(AS158))</f>
        <v>34.510538536876595</v>
      </c>
      <c r="BB158" s="86">
        <f t="shared" si="74"/>
        <v>3.6293144148501918E-3</v>
      </c>
      <c r="BC158" s="86">
        <f t="shared" si="75"/>
        <v>8.8809323731384193</v>
      </c>
      <c r="BD158" s="72">
        <f>SUM($BC$7:BC158)</f>
        <v>1610.7303765312681</v>
      </c>
      <c r="BF158" s="27"/>
      <c r="BG158" s="17"/>
      <c r="BH158" s="17"/>
      <c r="BK158" s="72"/>
      <c r="BL158" s="65"/>
      <c r="BN158" s="72"/>
      <c r="BO158" s="64"/>
      <c r="BR158" s="72"/>
      <c r="BT158" s="27">
        <f>'Accumulated Feed'!K155</f>
        <v>43157</v>
      </c>
      <c r="BU158" s="17">
        <f>'Accumulated Feed'!L155</f>
        <v>4.736721774498232</v>
      </c>
      <c r="BV158" s="17">
        <f>SUM($BU$7:BU158)</f>
        <v>1181.9269166631875</v>
      </c>
      <c r="BW158" s="81">
        <v>20</v>
      </c>
      <c r="BX158" s="85">
        <f t="shared" si="64"/>
        <v>4.5265333570197344</v>
      </c>
      <c r="BY158" s="72">
        <f>SUM($BX$7:BX158)</f>
        <v>1129.4798108343905</v>
      </c>
      <c r="BZ158" s="111">
        <v>20</v>
      </c>
      <c r="CA158" s="85">
        <f t="shared" si="84"/>
        <v>4.5265333570197344</v>
      </c>
      <c r="CB158" s="72">
        <f>SUM($CA$7:CA158)</f>
        <v>944.10654238321592</v>
      </c>
      <c r="CC158" s="64">
        <f>(CE158)/((1000)*(1/(PI()*1.5^2))*(1/'Salt Topping history'!$D$17)*(1/2.20462)*(BU158))</f>
        <v>19.77542752018082</v>
      </c>
      <c r="CD158" s="86">
        <f t="shared" si="78"/>
        <v>2.9004096135291277E-3</v>
      </c>
      <c r="CE158" s="86">
        <f t="shared" si="79"/>
        <v>5.9777442134835326</v>
      </c>
      <c r="CF158" s="72">
        <f>SUM($CE$7:CE158)</f>
        <v>1491.592101710942</v>
      </c>
    </row>
    <row r="159" spans="2:84">
      <c r="B159" s="27">
        <v>42126</v>
      </c>
      <c r="C159" s="17">
        <f>'Accumulated Feed'!B156</f>
        <v>8.4760356605292522</v>
      </c>
      <c r="D159" s="17">
        <f>SUM($C$7:C159)</f>
        <v>904.3620923449306</v>
      </c>
      <c r="E159" s="9">
        <v>20</v>
      </c>
      <c r="F159" s="3">
        <f t="shared" si="66"/>
        <v>8.0999180402017021</v>
      </c>
      <c r="G159" s="72">
        <f>SUM($F$7:F159)</f>
        <v>864.23171398052625</v>
      </c>
      <c r="H159" s="65">
        <f t="shared" si="85"/>
        <v>20</v>
      </c>
      <c r="I159" s="3">
        <f t="shared" si="67"/>
        <v>8.0999180402017021</v>
      </c>
      <c r="J159" s="72">
        <f>SUM($I$7:I159)</f>
        <v>761.13762566552896</v>
      </c>
      <c r="K159" s="64">
        <f>(M159)/((1000)*(1/(PI()*1.5^2))*(1/'Salt Topping history'!$C$8)*(1/2.20462)*(C159))</f>
        <v>29.865393699182757</v>
      </c>
      <c r="L159" s="3">
        <f t="shared" si="68"/>
        <v>4.3508496619017387E-3</v>
      </c>
      <c r="M159" s="85">
        <f t="shared" si="69"/>
        <v>12.095362060086833</v>
      </c>
      <c r="N159" s="72">
        <f>SUM($M$7:M159)</f>
        <v>1290.531019267396</v>
      </c>
      <c r="P159" s="27">
        <f>'Accumulated Feed'!C156</f>
        <v>42431</v>
      </c>
      <c r="Q159" s="17">
        <f>'Accumulated Feed'!D156</f>
        <v>8.2138290358777013</v>
      </c>
      <c r="R159" s="17">
        <f>SUM($Q$7:Q159)</f>
        <v>1135.9198627284061</v>
      </c>
      <c r="S159" s="9">
        <v>20</v>
      </c>
      <c r="T159" s="3">
        <f t="shared" si="60"/>
        <v>7.84934663461339</v>
      </c>
      <c r="U159" s="72">
        <f>SUM($T$7:T159)</f>
        <v>1085.5142848423018</v>
      </c>
      <c r="V159" s="65">
        <f t="shared" si="65"/>
        <v>20</v>
      </c>
      <c r="W159" s="3">
        <f t="shared" si="80"/>
        <v>7.84934663461339</v>
      </c>
      <c r="X159" s="72">
        <f>SUM($W$7:W159)</f>
        <v>919.69211131084433</v>
      </c>
      <c r="Y159" s="64">
        <f>(AA159)/((1000)*(1/(PI()*1.5^2))*(1/'Salt Topping history'!$D$8)*(1/2.20462)*(Q159))</f>
        <v>16.179723860943252</v>
      </c>
      <c r="Z159" s="85">
        <f t="shared" si="70"/>
        <v>6.3150383588683016E-3</v>
      </c>
      <c r="AA159" s="85">
        <f t="shared" si="71"/>
        <v>7.5148956470532786</v>
      </c>
      <c r="AB159" s="72">
        <f>SUM($AA$7:AA159)</f>
        <v>1039.261858815509</v>
      </c>
      <c r="AD159" s="27">
        <f>'Accumulated Feed'!E156</f>
        <v>42614</v>
      </c>
      <c r="AE159" s="17">
        <f>'Accumulated Feed'!F156</f>
        <v>8.3828329358624156</v>
      </c>
      <c r="AF159" s="17">
        <f>SUM($AE$7:AE159)</f>
        <v>1013.4821825539792</v>
      </c>
      <c r="AG159" s="81">
        <v>20</v>
      </c>
      <c r="AH159" s="85">
        <f t="shared" si="61"/>
        <v>8.0108511153844315</v>
      </c>
      <c r="AI159" s="72">
        <f>SUM($AH$7:AH159)</f>
        <v>968.50968337943311</v>
      </c>
      <c r="AJ159" s="111">
        <v>4.81635182866333</v>
      </c>
      <c r="AK159" s="85">
        <f t="shared" si="81"/>
        <v>1.9291538709365745</v>
      </c>
      <c r="AL159" s="72">
        <f>SUM($AK$7:AK159)</f>
        <v>861.55774007987782</v>
      </c>
      <c r="AM159" s="64">
        <f>(AO159)/((1000)*(1/(PI()*1.5^2))*(1/'Salt Topping history'!$E$8)*(1/2.20462)*(AE159))</f>
        <v>34.69753478918976</v>
      </c>
      <c r="AN159" s="86">
        <f t="shared" si="72"/>
        <v>7.780755569907971E-3</v>
      </c>
      <c r="AO159" s="86">
        <f t="shared" si="73"/>
        <v>15.133569583471003</v>
      </c>
      <c r="AP159" s="72">
        <f>SUM($AO$7:AO159)</f>
        <v>1829.6443754322277</v>
      </c>
      <c r="AR159" s="27">
        <f>'Accumulated Feed'!G156</f>
        <v>42774</v>
      </c>
      <c r="AS159" s="17">
        <f>'Accumulated Feed'!H156</f>
        <v>6.0662486092003851</v>
      </c>
      <c r="AT159" s="17">
        <f>SUM($AS$7:AS159)</f>
        <v>1123.6090304932893</v>
      </c>
      <c r="AU159" s="81">
        <v>20</v>
      </c>
      <c r="AV159" s="85">
        <f t="shared" si="62"/>
        <v>5.7970634520599207</v>
      </c>
      <c r="AW159" s="72">
        <f>SUM($AV$7:AV159)</f>
        <v>1073.7497364018714</v>
      </c>
      <c r="AX159" s="111">
        <v>0.55861684546783441</v>
      </c>
      <c r="AY159" s="85">
        <f t="shared" si="82"/>
        <v>0.16191686492832935</v>
      </c>
      <c r="AZ159" s="72">
        <f>SUM($AY$7:AY159)</f>
        <v>890.94389125437715</v>
      </c>
      <c r="BA159" s="64">
        <f>(BC159)/((1000)*(1/(PI()*1.5^2))*(1/'Salt Topping history'!$F$8)*(1/2.20462)*(AS159))</f>
        <v>34.510538536876602</v>
      </c>
      <c r="BB159" s="86">
        <f t="shared" si="74"/>
        <v>3.5730979900711305E-3</v>
      </c>
      <c r="BC159" s="86">
        <f t="shared" si="75"/>
        <v>8.7433707817040567</v>
      </c>
      <c r="BD159" s="72">
        <f>SUM($BC$7:BC159)</f>
        <v>1619.4737473129721</v>
      </c>
      <c r="BF159" s="27"/>
      <c r="BG159" s="17"/>
      <c r="BH159" s="17"/>
      <c r="BK159" s="72"/>
      <c r="BL159" s="65"/>
      <c r="BN159" s="72"/>
      <c r="BO159" s="64"/>
      <c r="BR159" s="72"/>
      <c r="BT159" s="27">
        <f>'Accumulated Feed'!K156</f>
        <v>43158</v>
      </c>
      <c r="BU159" s="17">
        <f>'Accumulated Feed'!L156</f>
        <v>5.4048681836959913</v>
      </c>
      <c r="BV159" s="17">
        <f>SUM($BU$7:BU159)</f>
        <v>1187.3317848468835</v>
      </c>
      <c r="BW159" s="81">
        <v>20</v>
      </c>
      <c r="BX159" s="85">
        <f t="shared" si="64"/>
        <v>5.1650312787024983</v>
      </c>
      <c r="BY159" s="72">
        <f>SUM($BX$7:BX159)</f>
        <v>1134.6448421130931</v>
      </c>
      <c r="BZ159" s="111">
        <v>3.2091843749331663</v>
      </c>
      <c r="CA159" s="85">
        <f t="shared" si="84"/>
        <v>0.82877688378265624</v>
      </c>
      <c r="CB159" s="72">
        <f>SUM($CA$7:CA159)</f>
        <v>944.93531926699859</v>
      </c>
      <c r="CC159" s="64">
        <f>(CE159)/((1000)*(1/(PI()*1.5^2))*(1/'Salt Topping history'!$D$17)*(1/2.20462)*(BU159))</f>
        <v>19.775427520180823</v>
      </c>
      <c r="CD159" s="86">
        <f t="shared" si="78"/>
        <v>3.3095318632072679E-3</v>
      </c>
      <c r="CE159" s="86">
        <f t="shared" si="79"/>
        <v>6.8209451700701793</v>
      </c>
      <c r="CF159" s="72">
        <f>SUM($CE$7:CE159)</f>
        <v>1498.4130468810122</v>
      </c>
    </row>
    <row r="160" spans="2:84">
      <c r="B160" s="27">
        <v>42127</v>
      </c>
      <c r="C160" s="17">
        <f>'Accumulated Feed'!B157</f>
        <v>8.6053262235033046</v>
      </c>
      <c r="D160" s="17">
        <f>SUM($C$7:C160)</f>
        <v>912.96741856843391</v>
      </c>
      <c r="E160" s="9">
        <v>20</v>
      </c>
      <c r="F160" s="3">
        <f t="shared" si="66"/>
        <v>8.2234714330145842</v>
      </c>
      <c r="G160" s="72">
        <f>SUM($F$7:F160)</f>
        <v>872.45518541354079</v>
      </c>
      <c r="H160" s="65">
        <f t="shared" si="85"/>
        <v>20</v>
      </c>
      <c r="I160" s="3">
        <f t="shared" si="67"/>
        <v>8.2234714330145842</v>
      </c>
      <c r="J160" s="72">
        <f>SUM($I$7:I160)</f>
        <v>769.3610970985435</v>
      </c>
      <c r="K160" s="64">
        <f>(M160)/((1000)*(1/(PI()*1.5^2))*(1/'Salt Topping history'!$C$8)*(1/2.20462)*(C160))</f>
        <v>29.865393699182757</v>
      </c>
      <c r="L160" s="3">
        <f t="shared" si="68"/>
        <v>4.4172160417439415E-3</v>
      </c>
      <c r="M160" s="85">
        <f t="shared" si="69"/>
        <v>12.279860596048158</v>
      </c>
      <c r="N160" s="72">
        <f>SUM($M$7:M160)</f>
        <v>1302.8108798634441</v>
      </c>
      <c r="P160" s="27">
        <f>'Accumulated Feed'!C157</f>
        <v>42432</v>
      </c>
      <c r="Q160" s="17">
        <f>'Accumulated Feed'!D157</f>
        <v>8.9141935784851594</v>
      </c>
      <c r="R160" s="17">
        <f>SUM($Q$7:Q160)</f>
        <v>1144.8340563068912</v>
      </c>
      <c r="S160" s="9">
        <v>20</v>
      </c>
      <c r="T160" s="3">
        <f t="shared" si="60"/>
        <v>8.5186330345988193</v>
      </c>
      <c r="U160" s="72">
        <f>SUM($T$7:T160)</f>
        <v>1094.0329178769007</v>
      </c>
      <c r="V160" s="67">
        <v>2.4284946276000006</v>
      </c>
      <c r="W160" s="3">
        <f t="shared" si="80"/>
        <v>1.0343727279509562</v>
      </c>
      <c r="X160" s="72">
        <f>SUM($W$7:W160)</f>
        <v>920.72648403879532</v>
      </c>
      <c r="Y160" s="64">
        <f>(AA160)/((1000)*(1/(PI()*1.5^2))*(1/'Salt Topping history'!$D$8)*(1/2.20462)*(Q160))</f>
        <v>16.179723860943255</v>
      </c>
      <c r="Z160" s="85">
        <f t="shared" si="70"/>
        <v>6.8534996456127177E-3</v>
      </c>
      <c r="AA160" s="85">
        <f t="shared" si="71"/>
        <v>8.1556645782791346</v>
      </c>
      <c r="AB160" s="72">
        <f>SUM($AA$7:AA160)</f>
        <v>1047.4175233937881</v>
      </c>
      <c r="AD160" s="27">
        <f>'Accumulated Feed'!E157</f>
        <v>42615</v>
      </c>
      <c r="AE160" s="17">
        <f>'Accumulated Feed'!F157</f>
        <v>8.144630306808212</v>
      </c>
      <c r="AF160" s="17">
        <f>SUM($AE$7:AE160)</f>
        <v>1021.6268128607875</v>
      </c>
      <c r="AG160" s="81">
        <v>20</v>
      </c>
      <c r="AH160" s="85">
        <f t="shared" si="61"/>
        <v>7.7832185463894197</v>
      </c>
      <c r="AI160" s="72">
        <f>SUM($AH$7:AH160)</f>
        <v>976.29290192582255</v>
      </c>
      <c r="AJ160" s="111">
        <v>20</v>
      </c>
      <c r="AK160" s="85">
        <f t="shared" si="81"/>
        <v>7.7832185463894197</v>
      </c>
      <c r="AL160" s="72">
        <f>SUM($AK$7:AK160)</f>
        <v>869.34095862626725</v>
      </c>
      <c r="AM160" s="64">
        <f>(AO160)/((1000)*(1/(PI()*1.5^2))*(1/'Salt Topping history'!$E$8)*(1/2.20462)*(AE160))</f>
        <v>34.69753478918976</v>
      </c>
      <c r="AN160" s="86">
        <f t="shared" si="72"/>
        <v>7.5596612874666205E-3</v>
      </c>
      <c r="AO160" s="86">
        <f t="shared" si="73"/>
        <v>14.703541204122576</v>
      </c>
      <c r="AP160" s="72">
        <f>SUM($AO$7:AO160)</f>
        <v>1844.3479166363502</v>
      </c>
      <c r="AR160" s="27">
        <f>'Accumulated Feed'!G157</f>
        <v>42775</v>
      </c>
      <c r="AS160" s="17">
        <f>'Accumulated Feed'!H157</f>
        <v>6.0336925004201127</v>
      </c>
      <c r="AT160" s="17">
        <f>SUM($AS$7:AS160)</f>
        <v>1129.6427229937094</v>
      </c>
      <c r="AU160" s="81">
        <v>20</v>
      </c>
      <c r="AV160" s="85">
        <f t="shared" si="62"/>
        <v>5.7659519957860761</v>
      </c>
      <c r="AW160" s="72">
        <f>SUM($AV$7:AV160)</f>
        <v>1079.5156883976574</v>
      </c>
      <c r="AX160" s="111">
        <v>0.60326032520050044</v>
      </c>
      <c r="AY160" s="85">
        <f t="shared" si="82"/>
        <v>0.17391850380341911</v>
      </c>
      <c r="AZ160" s="72">
        <f>SUM($AY$7:AY160)</f>
        <v>891.11780975818056</v>
      </c>
      <c r="BA160" s="64">
        <f>(BC160)/((1000)*(1/(PI()*1.5^2))*(1/'Salt Topping history'!$F$8)*(1/2.20462)*(AS160))</f>
        <v>34.510538536876595</v>
      </c>
      <c r="BB160" s="86">
        <f t="shared" si="74"/>
        <v>3.5539220257575508E-3</v>
      </c>
      <c r="BC160" s="86">
        <f t="shared" si="75"/>
        <v>8.6964471970287267</v>
      </c>
      <c r="BD160" s="72">
        <f>SUM($BC$7:BC160)</f>
        <v>1628.1701945100008</v>
      </c>
      <c r="BF160" s="27"/>
      <c r="BG160" s="17"/>
      <c r="BH160" s="17"/>
      <c r="BK160" s="72"/>
      <c r="BL160" s="65"/>
      <c r="BN160" s="72"/>
      <c r="BO160" s="64"/>
      <c r="BR160" s="72"/>
      <c r="BT160" s="27">
        <f>'Accumulated Feed'!K157</f>
        <v>43159</v>
      </c>
      <c r="BU160" s="17">
        <f>'Accumulated Feed'!L157</f>
        <v>5.9335246627253433</v>
      </c>
      <c r="BV160" s="17">
        <f>SUM($BU$7:BU160)</f>
        <v>1193.2653095096089</v>
      </c>
      <c r="BW160" s="81">
        <v>20</v>
      </c>
      <c r="BX160" s="85">
        <f t="shared" si="64"/>
        <v>5.6702290295213027</v>
      </c>
      <c r="BY160" s="72">
        <f>SUM($BX$7:BX160)</f>
        <v>1140.3150711426144</v>
      </c>
      <c r="BZ160" s="111">
        <v>20</v>
      </c>
      <c r="CA160" s="85">
        <f t="shared" si="84"/>
        <v>5.6702290295213027</v>
      </c>
      <c r="CB160" s="72">
        <f>SUM($CA$7:CA160)</f>
        <v>950.60554829651994</v>
      </c>
      <c r="CC160" s="64">
        <f>(CE160)/((1000)*(1/(PI()*1.5^2))*(1/'Salt Topping history'!$D$17)*(1/2.20462)*(BU160))</f>
        <v>19.77542752018082</v>
      </c>
      <c r="CD160" s="86">
        <f t="shared" si="78"/>
        <v>3.6332410458504933E-3</v>
      </c>
      <c r="CE160" s="86">
        <f t="shared" si="79"/>
        <v>7.4881097954978664</v>
      </c>
      <c r="CF160" s="72">
        <f>SUM($CE$7:CE160)</f>
        <v>1505.90115667651</v>
      </c>
    </row>
    <row r="161" spans="2:84">
      <c r="B161" s="27">
        <v>42128</v>
      </c>
      <c r="C161" s="17">
        <f>'Accumulated Feed'!B158</f>
        <v>8.6928986140502129</v>
      </c>
      <c r="D161" s="17">
        <f>SUM($C$7:C161)</f>
        <v>921.66031718248416</v>
      </c>
      <c r="E161" s="9">
        <v>20</v>
      </c>
      <c r="F161" s="3">
        <f t="shared" si="66"/>
        <v>8.307157865495947</v>
      </c>
      <c r="G161" s="72">
        <f>SUM($F$7:F161)</f>
        <v>880.76234327903671</v>
      </c>
      <c r="H161" s="67">
        <v>4.2354136799999997</v>
      </c>
      <c r="I161" s="3">
        <f t="shared" si="67"/>
        <v>1.7592125032720565</v>
      </c>
      <c r="J161" s="72">
        <f>SUM($I$7:I161)</f>
        <v>771.12030960181551</v>
      </c>
      <c r="K161" s="64">
        <f>(M161)/((1000)*(1/(PI()*1.5^2))*(1/'Salt Topping history'!$C$8)*(1/2.20462)*(C161))</f>
        <v>29.865393699182754</v>
      </c>
      <c r="L161" s="3">
        <f t="shared" si="68"/>
        <v>4.4621679887463864E-3</v>
      </c>
      <c r="M161" s="85">
        <f t="shared" si="69"/>
        <v>12.404827008714953</v>
      </c>
      <c r="N161" s="72">
        <f>SUM($M$7:M161)</f>
        <v>1315.215706872159</v>
      </c>
      <c r="P161" s="27">
        <f>'Accumulated Feed'!C158</f>
        <v>42433</v>
      </c>
      <c r="Q161" s="17">
        <f>'Accumulated Feed'!D158</f>
        <v>8.991631509089304</v>
      </c>
      <c r="R161" s="17">
        <f>SUM($Q$7:Q161)</f>
        <v>1153.8256878159805</v>
      </c>
      <c r="S161" s="9">
        <v>20</v>
      </c>
      <c r="T161" s="3">
        <f t="shared" si="60"/>
        <v>8.5926347160708918</v>
      </c>
      <c r="U161" s="72">
        <f>SUM($T$7:T161)</f>
        <v>1102.6255525929716</v>
      </c>
      <c r="V161" s="65">
        <f t="shared" si="65"/>
        <v>20</v>
      </c>
      <c r="W161" s="3">
        <f t="shared" si="80"/>
        <v>8.5926347160708918</v>
      </c>
      <c r="X161" s="72">
        <f>SUM($W$7:W161)</f>
        <v>929.31911875486617</v>
      </c>
      <c r="Y161" s="64">
        <f>(AA161)/((1000)*(1/(PI()*1.5^2))*(1/'Salt Topping history'!$D$8)*(1/2.20462)*(Q161))</f>
        <v>16.179723860943252</v>
      </c>
      <c r="Z161" s="85">
        <f t="shared" si="70"/>
        <v>6.9130362515075466E-3</v>
      </c>
      <c r="AA161" s="85">
        <f t="shared" si="71"/>
        <v>8.2265131392939796</v>
      </c>
      <c r="AB161" s="72">
        <f>SUM($AA$7:AA161)</f>
        <v>1055.644036533082</v>
      </c>
      <c r="AD161" s="27">
        <f>'Accumulated Feed'!E158</f>
        <v>42616</v>
      </c>
      <c r="AE161" s="17">
        <f>'Accumulated Feed'!F158</f>
        <v>8.3683433316783304</v>
      </c>
      <c r="AF161" s="17">
        <f>SUM($AE$7:AE161)</f>
        <v>1029.9951561924659</v>
      </c>
      <c r="AG161" s="81">
        <v>20</v>
      </c>
      <c r="AH161" s="85">
        <f t="shared" si="61"/>
        <v>7.9970044763391783</v>
      </c>
      <c r="AI161" s="72">
        <f>SUM($AH$7:AH161)</f>
        <v>984.28990640216171</v>
      </c>
      <c r="AJ161" s="111">
        <v>20</v>
      </c>
      <c r="AK161" s="85">
        <f t="shared" si="81"/>
        <v>7.9970044763391783</v>
      </c>
      <c r="AL161" s="72">
        <f>SUM($AK$7:AK161)</f>
        <v>877.33796310260641</v>
      </c>
      <c r="AM161" s="64">
        <f>(AO161)/((1000)*(1/(PI()*1.5^2))*(1/'Salt Topping history'!$E$8)*(1/2.20462)*(AE161))</f>
        <v>34.69753478918976</v>
      </c>
      <c r="AN161" s="86">
        <f t="shared" si="72"/>
        <v>7.7673066476493897E-3</v>
      </c>
      <c r="AO161" s="86">
        <f t="shared" si="73"/>
        <v>15.107411429678063</v>
      </c>
      <c r="AP161" s="72">
        <f>SUM($AO$7:AO161)</f>
        <v>1859.4553280660282</v>
      </c>
      <c r="AR161" s="27">
        <f>'Accumulated Feed'!G158</f>
        <v>42776</v>
      </c>
      <c r="AS161" s="17">
        <f>'Accumulated Feed'!H158</f>
        <v>6.1074309163695117</v>
      </c>
      <c r="AT161" s="17">
        <f>SUM($AS$7:AS161)</f>
        <v>1135.750153910079</v>
      </c>
      <c r="AU161" s="81">
        <v>20</v>
      </c>
      <c r="AV161" s="85">
        <f t="shared" si="62"/>
        <v>5.8364183257457061</v>
      </c>
      <c r="AW161" s="72">
        <f>SUM($AV$7:AV161)</f>
        <v>1085.352106723403</v>
      </c>
      <c r="AX161" s="111">
        <v>20</v>
      </c>
      <c r="AY161" s="85">
        <f t="shared" si="82"/>
        <v>5.8364183257457061</v>
      </c>
      <c r="AZ161" s="72">
        <f>SUM($AY$7:AY161)</f>
        <v>896.9542280839263</v>
      </c>
      <c r="BA161" s="64">
        <f>(BC161)/((1000)*(1/(PI()*1.5^2))*(1/'Salt Topping history'!$F$8)*(1/2.20462)*(AS161))</f>
        <v>34.510538536876595</v>
      </c>
      <c r="BB161" s="86">
        <f t="shared" si="74"/>
        <v>3.5973548955249104E-3</v>
      </c>
      <c r="BC161" s="86">
        <f t="shared" si="75"/>
        <v>8.8027274293494564</v>
      </c>
      <c r="BD161" s="72">
        <f>SUM($BC$7:BC161)</f>
        <v>1636.9729219393503</v>
      </c>
      <c r="BF161" s="27"/>
      <c r="BG161" s="17"/>
      <c r="BH161" s="17"/>
      <c r="BK161" s="72"/>
      <c r="BL161" s="67"/>
      <c r="BN161" s="72"/>
      <c r="BO161" s="64"/>
      <c r="BR161" s="72"/>
      <c r="BT161" s="27">
        <f>'Accumulated Feed'!K158</f>
        <v>43160</v>
      </c>
      <c r="BU161" s="17">
        <f>'Accumulated Feed'!L158</f>
        <v>6.0069545241660229</v>
      </c>
      <c r="BV161" s="17">
        <f>SUM($BU$7:BU161)</f>
        <v>1199.2722640337749</v>
      </c>
      <c r="BW161" s="81">
        <v>20</v>
      </c>
      <c r="BX161" s="85">
        <f t="shared" si="64"/>
        <v>5.7404004968432947</v>
      </c>
      <c r="BY161" s="72">
        <f>SUM($BX$7:BX161)</f>
        <v>1146.0554716394577</v>
      </c>
      <c r="BZ161" s="111">
        <v>5.3268912149331662</v>
      </c>
      <c r="CA161" s="85">
        <f t="shared" si="84"/>
        <v>1.5289244488416265</v>
      </c>
      <c r="CB161" s="72">
        <f>SUM($CA$7:CA161)</f>
        <v>952.13447274536156</v>
      </c>
      <c r="CC161" s="64">
        <f>(CE161)/((1000)*(1/(PI()*1.5^2))*(1/'Salt Topping history'!$D$17)*(1/2.20462)*(BU161))</f>
        <v>19.77542752018082</v>
      </c>
      <c r="CD161" s="86">
        <f t="shared" si="78"/>
        <v>3.6782039307700367E-3</v>
      </c>
      <c r="CE161" s="86">
        <f t="shared" si="79"/>
        <v>7.5807783013170456</v>
      </c>
      <c r="CF161" s="72">
        <f>SUM($CE$7:CE161)</f>
        <v>1513.481934977827</v>
      </c>
    </row>
    <row r="162" spans="2:84">
      <c r="B162" s="27">
        <v>42129</v>
      </c>
      <c r="C162" s="17">
        <f>'Accumulated Feed'!B159</f>
        <v>8.4819262770815023</v>
      </c>
      <c r="D162" s="17">
        <f>SUM($C$7:C162)</f>
        <v>930.14224345956563</v>
      </c>
      <c r="E162" s="9">
        <v>20</v>
      </c>
      <c r="F162" s="3">
        <f t="shared" si="66"/>
        <v>8.1055472651354368</v>
      </c>
      <c r="G162" s="72">
        <f>SUM($F$7:F162)</f>
        <v>888.86789054417216</v>
      </c>
      <c r="H162" s="65">
        <f t="shared" ref="H162:H195" si="86">E162</f>
        <v>20</v>
      </c>
      <c r="I162" s="3">
        <f t="shared" si="67"/>
        <v>8.1055472651354368</v>
      </c>
      <c r="J162" s="72">
        <f>SUM($I$7:I162)</f>
        <v>779.22585686695095</v>
      </c>
      <c r="K162" s="64">
        <f>(M162)/((1000)*(1/(PI()*1.5^2))*(1/'Salt Topping history'!$C$8)*(1/2.20462)*(C162))</f>
        <v>29.865393699182757</v>
      </c>
      <c r="L162" s="3">
        <f t="shared" si="68"/>
        <v>4.3538733852626606E-3</v>
      </c>
      <c r="M162" s="85">
        <f t="shared" si="69"/>
        <v>12.103768011030196</v>
      </c>
      <c r="N162" s="72">
        <f>SUM($M$7:M162)</f>
        <v>1327.3194748831893</v>
      </c>
      <c r="P162" s="27">
        <f>'Accumulated Feed'!C159</f>
        <v>42434</v>
      </c>
      <c r="Q162" s="17">
        <f>'Accumulated Feed'!D159</f>
        <v>8.9262318967861169</v>
      </c>
      <c r="R162" s="17">
        <f>SUM($Q$7:Q162)</f>
        <v>1162.7519197127665</v>
      </c>
      <c r="S162" s="9">
        <v>20</v>
      </c>
      <c r="T162" s="3">
        <f t="shared" si="60"/>
        <v>8.5301371617031574</v>
      </c>
      <c r="U162" s="72">
        <f>SUM($T$7:T162)</f>
        <v>1111.1556897546748</v>
      </c>
      <c r="V162" s="67">
        <v>3.8347664399999997</v>
      </c>
      <c r="W162" s="3">
        <f t="shared" si="80"/>
        <v>1.6355541858148057</v>
      </c>
      <c r="X162" s="72">
        <f>SUM($W$7:W162)</f>
        <v>930.95467294068101</v>
      </c>
      <c r="Y162" s="64">
        <f>(AA162)/((1000)*(1/(PI()*1.5^2))*(1/'Salt Topping history'!$D$8)*(1/2.20462)*(Q162))</f>
        <v>16.179723860943252</v>
      </c>
      <c r="Z162" s="85">
        <f t="shared" si="70"/>
        <v>6.8627550661376335E-3</v>
      </c>
      <c r="AA162" s="85">
        <f t="shared" si="71"/>
        <v>8.166678528703784</v>
      </c>
      <c r="AB162" s="72">
        <f>SUM($AA$7:AA162)</f>
        <v>1063.8107150617859</v>
      </c>
      <c r="AD162" s="27">
        <f>'Accumulated Feed'!E159</f>
        <v>42617</v>
      </c>
      <c r="AE162" s="17">
        <f>'Accumulated Feed'!F159</f>
        <v>9.7781923658254168</v>
      </c>
      <c r="AF162" s="17">
        <f>SUM($AE$7:AE162)</f>
        <v>1039.7733485582912</v>
      </c>
      <c r="AG162" s="81">
        <v>20</v>
      </c>
      <c r="AH162" s="85">
        <f t="shared" si="61"/>
        <v>9.3442925344613741</v>
      </c>
      <c r="AI162" s="72">
        <f>SUM($AH$7:AH162)</f>
        <v>993.63419893662308</v>
      </c>
      <c r="AJ162" s="111">
        <v>20</v>
      </c>
      <c r="AK162" s="85">
        <f t="shared" si="81"/>
        <v>9.3442925344613741</v>
      </c>
      <c r="AL162" s="72">
        <f>SUM($AK$7:AK162)</f>
        <v>886.68225563706778</v>
      </c>
      <c r="AM162" s="64">
        <f>(AO162)/((1000)*(1/(PI()*1.5^2))*(1/'Salt Topping history'!$E$8)*(1/2.20462)*(AE162))</f>
        <v>34.69753478918976</v>
      </c>
      <c r="AN162" s="86">
        <f t="shared" si="72"/>
        <v>9.0758965729287218E-3</v>
      </c>
      <c r="AO162" s="86">
        <f t="shared" si="73"/>
        <v>17.652618834346363</v>
      </c>
      <c r="AP162" s="72">
        <f>SUM($AO$7:AO162)</f>
        <v>1877.1079469003746</v>
      </c>
      <c r="AR162" s="27">
        <f>'Accumulated Feed'!G159</f>
        <v>42777</v>
      </c>
      <c r="AS162" s="17">
        <f>'Accumulated Feed'!H159</f>
        <v>6.3160927717833051</v>
      </c>
      <c r="AT162" s="17">
        <f>SUM($AS$7:AS162)</f>
        <v>1142.0662466818624</v>
      </c>
      <c r="AU162" s="81">
        <v>20</v>
      </c>
      <c r="AV162" s="85">
        <f t="shared" si="62"/>
        <v>6.0358209704087882</v>
      </c>
      <c r="AW162" s="72">
        <f>SUM($AV$7:AV162)</f>
        <v>1091.3879276938119</v>
      </c>
      <c r="AX162" s="111">
        <v>20</v>
      </c>
      <c r="AY162" s="85">
        <f t="shared" si="82"/>
        <v>6.0358209704087882</v>
      </c>
      <c r="AZ162" s="72">
        <f>SUM($AY$7:AY162)</f>
        <v>902.99004905433503</v>
      </c>
      <c r="BA162" s="64">
        <f>(BC162)/((1000)*(1/(PI()*1.5^2))*(1/'Salt Topping history'!$F$8)*(1/2.20462)*(AS162))</f>
        <v>34.510538536876595</v>
      </c>
      <c r="BB162" s="86">
        <f t="shared" si="74"/>
        <v>3.7202593961833189E-3</v>
      </c>
      <c r="BC162" s="86">
        <f t="shared" si="75"/>
        <v>9.1034747424605804</v>
      </c>
      <c r="BD162" s="72">
        <f>SUM($BC$7:BC162)</f>
        <v>1646.0763966818108</v>
      </c>
      <c r="BF162" s="27"/>
      <c r="BG162" s="17"/>
      <c r="BH162" s="17"/>
      <c r="BK162" s="72"/>
      <c r="BL162" s="65"/>
      <c r="BN162" s="72"/>
      <c r="BO162" s="64"/>
      <c r="BR162" s="72"/>
      <c r="BT162" s="27">
        <f>'Accumulated Feed'!K159</f>
        <v>43161</v>
      </c>
      <c r="BU162" s="17">
        <f>'Accumulated Feed'!L159</f>
        <v>10.281571774946388</v>
      </c>
      <c r="BV162" s="17">
        <f>SUM($BU$7:BU162)</f>
        <v>1209.5538358087213</v>
      </c>
      <c r="BW162" s="81">
        <v>20</v>
      </c>
      <c r="BX162" s="85">
        <f t="shared" si="64"/>
        <v>9.8253348660778048</v>
      </c>
      <c r="BY162" s="72">
        <f>SUM($BX$7:BX162)</f>
        <v>1155.8808065055355</v>
      </c>
      <c r="BZ162" s="111">
        <v>20</v>
      </c>
      <c r="CA162" s="85">
        <f t="shared" si="84"/>
        <v>9.8253348660778048</v>
      </c>
      <c r="CB162" s="72">
        <f>SUM($CA$7:CA162)</f>
        <v>961.95980761143937</v>
      </c>
      <c r="CC162" s="64">
        <f>(CE162)/((1000)*(1/(PI()*1.5^2))*(1/'Salt Topping history'!$D$17)*(1/2.20462)*(BU162))</f>
        <v>19.775427520180823</v>
      </c>
      <c r="CD162" s="86">
        <f t="shared" si="78"/>
        <v>6.2956557378553652E-3</v>
      </c>
      <c r="CE162" s="86">
        <f t="shared" si="79"/>
        <v>12.975346475719908</v>
      </c>
      <c r="CF162" s="72">
        <f>SUM($CE$7:CE162)</f>
        <v>1526.457281453547</v>
      </c>
    </row>
    <row r="163" spans="2:84">
      <c r="B163" s="27">
        <v>42130</v>
      </c>
      <c r="C163" s="17">
        <f>'Accumulated Feed'!B160</f>
        <v>8.461168358462162</v>
      </c>
      <c r="D163" s="17">
        <f>SUM($C$7:C163)</f>
        <v>938.60341181802778</v>
      </c>
      <c r="E163" s="9">
        <v>20</v>
      </c>
      <c r="F163" s="3">
        <f t="shared" si="66"/>
        <v>8.0857104633290469</v>
      </c>
      <c r="G163" s="72">
        <f>SUM($F$7:F163)</f>
        <v>896.95360100750122</v>
      </c>
      <c r="H163" s="65">
        <f t="shared" si="86"/>
        <v>20</v>
      </c>
      <c r="I163" s="3">
        <f t="shared" si="67"/>
        <v>8.0857104633290469</v>
      </c>
      <c r="J163" s="72">
        <f>SUM($I$7:I163)</f>
        <v>787.31156733028001</v>
      </c>
      <c r="K163" s="64">
        <f>(M163)/((1000)*(1/(PI()*1.5^2))*(1/'Salt Topping history'!$C$8)*(1/2.20462)*(C163))</f>
        <v>29.865393699182757</v>
      </c>
      <c r="L163" s="3">
        <f t="shared" si="68"/>
        <v>4.3432180993691252E-3</v>
      </c>
      <c r="M163" s="85">
        <f t="shared" si="69"/>
        <v>12.074146316246168</v>
      </c>
      <c r="N163" s="72">
        <f>SUM($M$7:M163)</f>
        <v>1339.3936211994355</v>
      </c>
      <c r="P163" s="27">
        <f>'Accumulated Feed'!C160</f>
        <v>42435</v>
      </c>
      <c r="Q163" s="17">
        <f>'Accumulated Feed'!D160</f>
        <v>8.9789802869918649</v>
      </c>
      <c r="R163" s="17">
        <f>SUM($Q$7:Q163)</f>
        <v>1171.7308999997583</v>
      </c>
      <c r="S163" s="9">
        <v>20</v>
      </c>
      <c r="T163" s="3">
        <f t="shared" si="60"/>
        <v>8.5805448823087644</v>
      </c>
      <c r="U163" s="72">
        <f>SUM($T$7:T163)</f>
        <v>1119.7362346369835</v>
      </c>
      <c r="V163" s="67">
        <v>4.4071196399999994</v>
      </c>
      <c r="W163" s="3">
        <f t="shared" si="80"/>
        <v>1.8907743936362222</v>
      </c>
      <c r="X163" s="72">
        <f>SUM($W$7:W163)</f>
        <v>932.84544733431721</v>
      </c>
      <c r="Y163" s="64">
        <f>(AA163)/((1000)*(1/(PI()*1.5^2))*(1/'Salt Topping history'!$D$8)*(1/2.20462)*(Q163))</f>
        <v>16.179723860943255</v>
      </c>
      <c r="Z163" s="85">
        <f t="shared" si="70"/>
        <v>6.9033096121432595E-3</v>
      </c>
      <c r="AA163" s="85">
        <f t="shared" si="71"/>
        <v>8.2149384384504796</v>
      </c>
      <c r="AB163" s="72">
        <f>SUM($AA$7:AA163)</f>
        <v>1072.0256535002363</v>
      </c>
      <c r="AD163" s="27">
        <f>'Accumulated Feed'!E160</f>
        <v>42618</v>
      </c>
      <c r="AE163" s="17">
        <f>'Accumulated Feed'!F160</f>
        <v>9.9220380665777856</v>
      </c>
      <c r="AF163" s="17">
        <f>SUM($AE$7:AE163)</f>
        <v>1049.6953866248691</v>
      </c>
      <c r="AG163" s="81">
        <v>20</v>
      </c>
      <c r="AH163" s="85">
        <f t="shared" si="61"/>
        <v>9.481755191910457</v>
      </c>
      <c r="AI163" s="72">
        <f>SUM($AH$7:AH163)</f>
        <v>1003.1159541285335</v>
      </c>
      <c r="AJ163" s="111">
        <v>20</v>
      </c>
      <c r="AK163" s="85">
        <f t="shared" si="81"/>
        <v>9.481755191910457</v>
      </c>
      <c r="AL163" s="72">
        <f>SUM($AK$7:AK163)</f>
        <v>896.16401082897823</v>
      </c>
      <c r="AM163" s="64">
        <f>(AO163)/((1000)*(1/(PI()*1.5^2))*(1/'Salt Topping history'!$E$8)*(1/2.20462)*(AE163))</f>
        <v>34.69753478918976</v>
      </c>
      <c r="AN163" s="86">
        <f t="shared" si="72"/>
        <v>9.2094108927176996E-3</v>
      </c>
      <c r="AO163" s="86">
        <f t="shared" si="73"/>
        <v>17.912304186335927</v>
      </c>
      <c r="AP163" s="72">
        <f>SUM($AO$7:AO163)</f>
        <v>1895.0202510867105</v>
      </c>
      <c r="AR163" s="27">
        <f>'Accumulated Feed'!G160</f>
        <v>42778</v>
      </c>
      <c r="AS163" s="17">
        <f>'Accumulated Feed'!H160</f>
        <v>6.1965624999896649</v>
      </c>
      <c r="AT163" s="17">
        <f>SUM($AS$7:AS163)</f>
        <v>1148.2628091818519</v>
      </c>
      <c r="AU163" s="81">
        <v>20</v>
      </c>
      <c r="AV163" s="85">
        <f t="shared" si="62"/>
        <v>5.9215947632964099</v>
      </c>
      <c r="AW163" s="72">
        <f>SUM($AV$7:AV163)</f>
        <v>1097.3095224571082</v>
      </c>
      <c r="AX163" s="111">
        <v>20</v>
      </c>
      <c r="AY163" s="85">
        <f t="shared" si="82"/>
        <v>5.9215947632964099</v>
      </c>
      <c r="AZ163" s="72">
        <f>SUM($AY$7:AY163)</f>
        <v>908.91164381763144</v>
      </c>
      <c r="BA163" s="64">
        <f>(BC163)/((1000)*(1/(PI()*1.5^2))*(1/'Salt Topping history'!$F$8)*(1/2.20462)*(AS163))</f>
        <v>34.510538536876602</v>
      </c>
      <c r="BB163" s="86">
        <f t="shared" si="74"/>
        <v>3.6498545378577372E-3</v>
      </c>
      <c r="BC163" s="86">
        <f t="shared" si="75"/>
        <v>8.9311940541378831</v>
      </c>
      <c r="BD163" s="72">
        <f>SUM($BC$7:BC163)</f>
        <v>1655.0075907359487</v>
      </c>
      <c r="BF163" s="27"/>
      <c r="BG163" s="17"/>
      <c r="BH163" s="17"/>
      <c r="BK163" s="72"/>
      <c r="BL163" s="65"/>
      <c r="BN163" s="72"/>
      <c r="BO163" s="64"/>
      <c r="BR163" s="72"/>
      <c r="BT163" s="27">
        <f>'Accumulated Feed'!K160</f>
        <v>43162</v>
      </c>
      <c r="BU163" s="17">
        <f>'Accumulated Feed'!L160</f>
        <v>8.4506055892515608</v>
      </c>
      <c r="BV163" s="17">
        <f>SUM($BU$7:BU163)</f>
        <v>1218.0044413979729</v>
      </c>
      <c r="BW163" s="81">
        <v>20</v>
      </c>
      <c r="BX163" s="85">
        <f t="shared" si="64"/>
        <v>8.075616408949136</v>
      </c>
      <c r="BY163" s="72">
        <f>SUM($BX$7:BX163)</f>
        <v>1163.9564229144846</v>
      </c>
      <c r="BZ163" s="111">
        <v>20</v>
      </c>
      <c r="CA163" s="85">
        <f t="shared" si="84"/>
        <v>8.075616408949136</v>
      </c>
      <c r="CB163" s="72">
        <f>SUM($CA$7:CA163)</f>
        <v>970.03542402038852</v>
      </c>
      <c r="CC163" s="64">
        <f>(CE163)/((1000)*(1/(PI()*1.5^2))*(1/'Salt Topping history'!$D$17)*(1/2.20462)*(BU163))</f>
        <v>19.77542752018082</v>
      </c>
      <c r="CD163" s="86">
        <f t="shared" si="78"/>
        <v>5.17451073929809E-3</v>
      </c>
      <c r="CE163" s="86">
        <f t="shared" si="79"/>
        <v>10.664666633693363</v>
      </c>
      <c r="CF163" s="72">
        <f>SUM($CE$7:CE163)</f>
        <v>1537.1219480872403</v>
      </c>
    </row>
    <row r="164" spans="2:84">
      <c r="B164" s="27">
        <v>42131</v>
      </c>
      <c r="C164" s="17">
        <f>'Accumulated Feed'!B161</f>
        <v>7.2631135307753869</v>
      </c>
      <c r="D164" s="17">
        <f>SUM($C$7:C164)</f>
        <v>945.86652534880318</v>
      </c>
      <c r="E164" s="9">
        <v>20</v>
      </c>
      <c r="F164" s="3">
        <f t="shared" si="66"/>
        <v>6.9408184052268602</v>
      </c>
      <c r="G164" s="72">
        <f>SUM($F$7:F164)</f>
        <v>903.8944194127281</v>
      </c>
      <c r="H164" s="65">
        <f t="shared" si="86"/>
        <v>20</v>
      </c>
      <c r="I164" s="3">
        <f t="shared" si="67"/>
        <v>6.9408184052268602</v>
      </c>
      <c r="J164" s="72">
        <f>SUM($I$7:I164)</f>
        <v>794.25238573550689</v>
      </c>
      <c r="K164" s="64">
        <f>(M164)/((1000)*(1/(PI()*1.5^2))*(1/'Salt Topping history'!$C$8)*(1/2.20462)*(C164))</f>
        <v>29.865393699182761</v>
      </c>
      <c r="L164" s="3">
        <f t="shared" si="68"/>
        <v>3.7282423429250717E-3</v>
      </c>
      <c r="M164" s="85">
        <f t="shared" si="69"/>
        <v>10.3645137133317</v>
      </c>
      <c r="N164" s="72">
        <f>SUM($M$7:M164)</f>
        <v>1349.7581349127672</v>
      </c>
      <c r="P164" s="27">
        <f>'Accumulated Feed'!C161</f>
        <v>42436</v>
      </c>
      <c r="Q164" s="17">
        <f>'Accumulated Feed'!D161</f>
        <v>9.0988127310845659</v>
      </c>
      <c r="R164" s="17">
        <f>SUM($Q$7:Q164)</f>
        <v>1180.8297127308429</v>
      </c>
      <c r="S164" s="9">
        <v>20</v>
      </c>
      <c r="T164" s="3">
        <f t="shared" si="60"/>
        <v>8.6950598530548096</v>
      </c>
      <c r="U164" s="72">
        <f>SUM($T$7:T164)</f>
        <v>1128.4312944900382</v>
      </c>
      <c r="V164" s="65">
        <f t="shared" si="65"/>
        <v>20</v>
      </c>
      <c r="W164" s="3">
        <f t="shared" si="80"/>
        <v>8.6950598530548096</v>
      </c>
      <c r="X164" s="72">
        <f>SUM($W$7:W164)</f>
        <v>941.54050718737199</v>
      </c>
      <c r="Y164" s="64">
        <f>(AA164)/((1000)*(1/(PI()*1.5^2))*(1/'Salt Topping history'!$D$8)*(1/2.20462)*(Q164))</f>
        <v>16.179723860943252</v>
      </c>
      <c r="Z164" s="85">
        <f t="shared" si="70"/>
        <v>6.9954403927788081E-3</v>
      </c>
      <c r="AA164" s="85">
        <f t="shared" si="71"/>
        <v>8.3245740674067807</v>
      </c>
      <c r="AB164" s="72">
        <f>SUM($AA$7:AA164)</f>
        <v>1080.3502275676431</v>
      </c>
      <c r="AD164" s="27">
        <f>'Accumulated Feed'!E161</f>
        <v>42619</v>
      </c>
      <c r="AE164" s="17">
        <f>'Accumulated Feed'!F161</f>
        <v>10.149819581048664</v>
      </c>
      <c r="AF164" s="17">
        <f>SUM($AE$7:AE164)</f>
        <v>1059.8452062059177</v>
      </c>
      <c r="AG164" s="81">
        <v>20</v>
      </c>
      <c r="AH164" s="85">
        <f t="shared" si="61"/>
        <v>9.6994290753367505</v>
      </c>
      <c r="AI164" s="72">
        <f>SUM($AH$7:AH164)</f>
        <v>1012.8153832038703</v>
      </c>
      <c r="AJ164" s="111">
        <v>20</v>
      </c>
      <c r="AK164" s="85">
        <f t="shared" si="81"/>
        <v>9.6994290753367505</v>
      </c>
      <c r="AL164" s="72">
        <f>SUM($AK$7:AK164)</f>
        <v>905.86343990431499</v>
      </c>
      <c r="AM164" s="64">
        <f>(AO164)/((1000)*(1/(PI()*1.5^2))*(1/'Salt Topping history'!$E$8)*(1/2.20462)*(AE164))</f>
        <v>34.697534789189753</v>
      </c>
      <c r="AN164" s="86">
        <f t="shared" si="72"/>
        <v>9.4208325327529274E-3</v>
      </c>
      <c r="AO164" s="86">
        <f t="shared" si="73"/>
        <v>18.323519276204443</v>
      </c>
      <c r="AP164" s="72">
        <f>SUM($AO$7:AO164)</f>
        <v>1913.3437703629149</v>
      </c>
      <c r="AR164" s="27">
        <f>'Accumulated Feed'!G161</f>
        <v>42779</v>
      </c>
      <c r="AS164" s="17">
        <f>'Accumulated Feed'!H161</f>
        <v>6.243530789789121</v>
      </c>
      <c r="AT164" s="17">
        <f>SUM($AS$7:AS164)</f>
        <v>1154.506339971641</v>
      </c>
      <c r="AU164" s="81">
        <v>20</v>
      </c>
      <c r="AV164" s="85">
        <f t="shared" si="62"/>
        <v>5.9664788710445231</v>
      </c>
      <c r="AW164" s="72">
        <f>SUM($AV$7:AV164)</f>
        <v>1103.2760013281527</v>
      </c>
      <c r="AX164" s="111">
        <v>20</v>
      </c>
      <c r="AY164" s="85">
        <f t="shared" si="82"/>
        <v>5.9664788710445231</v>
      </c>
      <c r="AZ164" s="72">
        <f>SUM($AY$7:AY164)</f>
        <v>914.87812268867594</v>
      </c>
      <c r="BA164" s="64">
        <f>(BC164)/((1000)*(1/(PI()*1.5^2))*(1/'Salt Topping history'!$F$8)*(1/2.20462)*(AS164))</f>
        <v>34.510538536876602</v>
      </c>
      <c r="BB164" s="86">
        <f t="shared" si="74"/>
        <v>3.6775194610567281E-3</v>
      </c>
      <c r="BC164" s="86">
        <f t="shared" si="75"/>
        <v>8.9988901212058146</v>
      </c>
      <c r="BD164" s="72">
        <f>SUM($BC$7:BC164)</f>
        <v>1664.0064808571544</v>
      </c>
      <c r="BF164" s="27"/>
      <c r="BG164" s="17"/>
      <c r="BH164" s="17"/>
      <c r="BK164" s="72"/>
      <c r="BL164" s="65"/>
      <c r="BN164" s="72"/>
      <c r="BO164" s="64"/>
      <c r="BR164" s="72"/>
      <c r="BT164" s="27">
        <f>'Accumulated Feed'!K161</f>
        <v>43163</v>
      </c>
      <c r="BU164" s="17">
        <f>'Accumulated Feed'!L161</f>
        <v>6.4997507022016787</v>
      </c>
      <c r="BV164" s="17">
        <f>SUM($BU$7:BU164)</f>
        <v>1224.5041921001746</v>
      </c>
      <c r="BW164" s="81">
        <v>20</v>
      </c>
      <c r="BX164" s="85">
        <f t="shared" si="64"/>
        <v>6.2113292201851964</v>
      </c>
      <c r="BY164" s="72">
        <f>SUM($BX$7:BX164)</f>
        <v>1170.1677521346699</v>
      </c>
      <c r="BZ164" s="111">
        <v>20</v>
      </c>
      <c r="CA164" s="85">
        <f t="shared" si="84"/>
        <v>6.2113292201851964</v>
      </c>
      <c r="CB164" s="72">
        <f>SUM($CA$7:CA164)</f>
        <v>976.24675324057375</v>
      </c>
      <c r="CC164" s="64">
        <f>(CE164)/((1000)*(1/(PI()*1.5^2))*(1/'Salt Topping history'!$D$17)*(1/2.20462)*(BU164))</f>
        <v>19.775427520180816</v>
      </c>
      <c r="CD164" s="86">
        <f t="shared" si="78"/>
        <v>3.9799549814608778E-3</v>
      </c>
      <c r="CE164" s="86">
        <f t="shared" si="79"/>
        <v>8.2026872167908689</v>
      </c>
      <c r="CF164" s="72">
        <f>SUM($CE$7:CE164)</f>
        <v>1545.3246353040311</v>
      </c>
    </row>
    <row r="165" spans="2:84">
      <c r="B165" s="27">
        <v>42132</v>
      </c>
      <c r="C165" s="17">
        <f>'Accumulated Feed'!B162</f>
        <v>6.0983905188146954</v>
      </c>
      <c r="D165" s="17">
        <f>SUM($C$7:C165)</f>
        <v>951.96491586761783</v>
      </c>
      <c r="E165" s="9">
        <v>20</v>
      </c>
      <c r="F165" s="3">
        <f t="shared" si="66"/>
        <v>5.8277790889400061</v>
      </c>
      <c r="G165" s="72">
        <f>SUM($F$7:F165)</f>
        <v>909.72219850166812</v>
      </c>
      <c r="H165" s="65">
        <f t="shared" si="86"/>
        <v>20</v>
      </c>
      <c r="I165" s="3">
        <f t="shared" si="67"/>
        <v>5.8277790889400061</v>
      </c>
      <c r="J165" s="72">
        <f>SUM($I$7:I165)</f>
        <v>800.08016482444691</v>
      </c>
      <c r="K165" s="64">
        <f>(M165)/((1000)*(1/(PI()*1.5^2))*(1/'Salt Topping history'!$C$8)*(1/2.20462)*(C165))</f>
        <v>29.865393699182757</v>
      </c>
      <c r="L165" s="3">
        <f t="shared" si="68"/>
        <v>3.1303762029326961E-3</v>
      </c>
      <c r="M165" s="85">
        <f t="shared" si="69"/>
        <v>8.7024458441528942</v>
      </c>
      <c r="N165" s="72">
        <f>SUM($M$7:M165)</f>
        <v>1358.4605807569201</v>
      </c>
      <c r="P165" s="27">
        <f>'Accumulated Feed'!C162</f>
        <v>42437</v>
      </c>
      <c r="Q165" s="17">
        <f>'Accumulated Feed'!D162</f>
        <v>7.9988512666135732</v>
      </c>
      <c r="R165" s="17">
        <f>SUM($Q$7:Q165)</f>
        <v>1188.8285639974565</v>
      </c>
      <c r="S165" s="9">
        <v>20</v>
      </c>
      <c r="T165" s="3">
        <f t="shared" si="60"/>
        <v>7.6439083399618415</v>
      </c>
      <c r="U165" s="72">
        <f>SUM($T$7:T165)</f>
        <v>1136.0752028300001</v>
      </c>
      <c r="V165" s="67">
        <v>8.5086026711999985</v>
      </c>
      <c r="W165" s="3">
        <f t="shared" si="80"/>
        <v>3.251948945990363</v>
      </c>
      <c r="X165" s="72">
        <f>SUM($W$7:W165)</f>
        <v>944.79245613336229</v>
      </c>
      <c r="Y165" s="64">
        <f>(AA165)/((1000)*(1/(PI()*1.5^2))*(1/'Salt Topping history'!$D$8)*(1/2.20462)*(Q165))</f>
        <v>16.179723860943252</v>
      </c>
      <c r="Z165" s="85">
        <f t="shared" si="70"/>
        <v>6.1497569957820976E-3</v>
      </c>
      <c r="AA165" s="85">
        <f t="shared" si="71"/>
        <v>7.3182108249806959</v>
      </c>
      <c r="AB165" s="72">
        <f>SUM($AA$7:AA165)</f>
        <v>1087.6684383926238</v>
      </c>
      <c r="AD165" s="27">
        <f>'Accumulated Feed'!E162</f>
        <v>42620</v>
      </c>
      <c r="AE165" s="17">
        <f>'Accumulated Feed'!F162</f>
        <v>10.487858237830519</v>
      </c>
      <c r="AF165" s="17">
        <f>SUM($AE$7:AE165)</f>
        <v>1070.3330644437483</v>
      </c>
      <c r="AG165" s="81">
        <v>20</v>
      </c>
      <c r="AH165" s="85">
        <f t="shared" si="61"/>
        <v>10.022467524443739</v>
      </c>
      <c r="AI165" s="72">
        <f>SUM($AH$7:AH165)</f>
        <v>1022.837850728314</v>
      </c>
      <c r="AJ165" s="111">
        <v>20</v>
      </c>
      <c r="AK165" s="85">
        <f t="shared" si="81"/>
        <v>10.022467524443739</v>
      </c>
      <c r="AL165" s="72">
        <f>SUM($AK$7:AK165)</f>
        <v>915.88590742875874</v>
      </c>
      <c r="AM165" s="64">
        <f>(AO165)/((1000)*(1/(PI()*1.5^2))*(1/'Salt Topping history'!$E$8)*(1/2.20462)*(AE165))</f>
        <v>34.69753478918976</v>
      </c>
      <c r="AN165" s="86">
        <f t="shared" si="72"/>
        <v>9.7345923537732696E-3</v>
      </c>
      <c r="AO165" s="86">
        <f t="shared" si="73"/>
        <v>18.93378212808901</v>
      </c>
      <c r="AP165" s="72">
        <f>SUM($AO$7:AO165)</f>
        <v>1932.2775524910039</v>
      </c>
      <c r="AR165" s="27">
        <f>'Accumulated Feed'!G162</f>
        <v>42780</v>
      </c>
      <c r="AS165" s="17">
        <f>'Accumulated Feed'!H162</f>
        <v>6.2829756016477223</v>
      </c>
      <c r="AT165" s="17">
        <f>SUM($AS$7:AS165)</f>
        <v>1160.7893155732886</v>
      </c>
      <c r="AU165" s="81">
        <v>20</v>
      </c>
      <c r="AV165" s="85">
        <f t="shared" si="62"/>
        <v>6.0041733494495251</v>
      </c>
      <c r="AW165" s="72">
        <f>SUM($AV$7:AV165)</f>
        <v>1109.2801746776022</v>
      </c>
      <c r="AX165" s="111">
        <v>0.45673760906433103</v>
      </c>
      <c r="AY165" s="85">
        <f t="shared" si="82"/>
        <v>0.13711658900176762</v>
      </c>
      <c r="AZ165" s="72">
        <f>SUM($AY$7:AY165)</f>
        <v>915.01523927767767</v>
      </c>
      <c r="BA165" s="64">
        <f>(BC165)/((1000)*(1/(PI()*1.5^2))*(1/'Salt Topping history'!$F$8)*(1/2.20462)*(AS165))</f>
        <v>34.510538536876602</v>
      </c>
      <c r="BB165" s="86">
        <f t="shared" si="74"/>
        <v>3.7007529595580826E-3</v>
      </c>
      <c r="BC165" s="86">
        <f t="shared" si="75"/>
        <v>9.0557424920386289</v>
      </c>
      <c r="BD165" s="72">
        <f>SUM($BC$7:BC165)</f>
        <v>1673.0622233491931</v>
      </c>
      <c r="BF165" s="27"/>
      <c r="BG165" s="17"/>
      <c r="BH165" s="17"/>
      <c r="BK165" s="72"/>
      <c r="BL165" s="65"/>
      <c r="BN165" s="72"/>
      <c r="BO165" s="64"/>
      <c r="BR165" s="72"/>
      <c r="BT165" s="27">
        <f>'Accumulated Feed'!K162</f>
        <v>43164</v>
      </c>
      <c r="BU165" s="17">
        <f>'Accumulated Feed'!L162</f>
        <v>6.7528760498141134</v>
      </c>
      <c r="BV165" s="17">
        <f>SUM($BU$7:BU165)</f>
        <v>1231.2570681499888</v>
      </c>
      <c r="BW165" s="81">
        <v>20</v>
      </c>
      <c r="BX165" s="85">
        <f t="shared" si="64"/>
        <v>6.4532223234794621</v>
      </c>
      <c r="BY165" s="72">
        <f>SUM($BX$7:BX165)</f>
        <v>1176.6209744581492</v>
      </c>
      <c r="BZ165" s="111">
        <v>20</v>
      </c>
      <c r="CA165" s="85">
        <f t="shared" si="84"/>
        <v>6.4532223234794621</v>
      </c>
      <c r="CB165" s="72">
        <f>SUM($CA$7:CA165)</f>
        <v>982.69997556405326</v>
      </c>
      <c r="CC165" s="64">
        <f>(CE165)/((1000)*(1/(PI()*1.5^2))*(1/'Salt Topping history'!$D$17)*(1/2.20462)*(BU165))</f>
        <v>19.775427520180816</v>
      </c>
      <c r="CD165" s="86">
        <f t="shared" si="78"/>
        <v>4.1349497703876094E-3</v>
      </c>
      <c r="CE165" s="86">
        <f t="shared" si="79"/>
        <v>8.5221314767688625</v>
      </c>
      <c r="CF165" s="72">
        <f>SUM($CE$7:CE165)</f>
        <v>1553.8467667808</v>
      </c>
    </row>
    <row r="166" spans="2:84">
      <c r="B166" s="27">
        <v>42133</v>
      </c>
      <c r="C166" s="17">
        <f>'Accumulated Feed'!B163</f>
        <v>6.4998865482218919</v>
      </c>
      <c r="D166" s="17">
        <f>SUM($C$7:C166)</f>
        <v>958.4648024158397</v>
      </c>
      <c r="E166" s="9">
        <v>20</v>
      </c>
      <c r="F166" s="3">
        <f t="shared" si="66"/>
        <v>6.2114590381418289</v>
      </c>
      <c r="G166" s="72">
        <f>SUM($F$7:F166)</f>
        <v>915.93365753980993</v>
      </c>
      <c r="H166" s="65">
        <f t="shared" si="86"/>
        <v>20</v>
      </c>
      <c r="I166" s="3">
        <f t="shared" si="67"/>
        <v>6.2114590381418289</v>
      </c>
      <c r="J166" s="72">
        <f>SUM($I$7:I166)</f>
        <v>806.29162386258872</v>
      </c>
      <c r="K166" s="64">
        <f>(M166)/((1000)*(1/(PI()*1.5^2))*(1/'Salt Topping history'!$C$8)*(1/2.20462)*(C166))</f>
        <v>29.865393699182757</v>
      </c>
      <c r="L166" s="3">
        <f t="shared" si="68"/>
        <v>3.3364688780656978E-3</v>
      </c>
      <c r="M166" s="85">
        <f t="shared" si="69"/>
        <v>9.2753834810226401</v>
      </c>
      <c r="N166" s="72">
        <f>SUM($M$7:M166)</f>
        <v>1367.7359642379427</v>
      </c>
      <c r="P166" s="27">
        <f>'Accumulated Feed'!C163</f>
        <v>42438</v>
      </c>
      <c r="Q166" s="17">
        <f>'Accumulated Feed'!D163</f>
        <v>7.0042307189807929</v>
      </c>
      <c r="R166" s="17">
        <f>SUM($Q$7:Q166)</f>
        <v>1195.8327947164373</v>
      </c>
      <c r="S166" s="9">
        <v>20</v>
      </c>
      <c r="T166" s="3">
        <f t="shared" si="60"/>
        <v>6.6934233208340421</v>
      </c>
      <c r="U166" s="72">
        <f>SUM($T$7:T166)</f>
        <v>1142.7686261508341</v>
      </c>
      <c r="V166" s="65">
        <f t="shared" si="65"/>
        <v>20</v>
      </c>
      <c r="W166" s="3">
        <f t="shared" si="80"/>
        <v>6.6934233208340421</v>
      </c>
      <c r="X166" s="72">
        <f>SUM($W$7:W166)</f>
        <v>951.48587945419638</v>
      </c>
      <c r="Y166" s="64">
        <f>(AA166)/((1000)*(1/(PI()*1.5^2))*(1/'Salt Topping history'!$D$8)*(1/2.20462)*(Q166))</f>
        <v>16.179723860943255</v>
      </c>
      <c r="Z166" s="85">
        <f t="shared" si="70"/>
        <v>5.3850628582021538E-3</v>
      </c>
      <c r="AA166" s="85">
        <f t="shared" si="71"/>
        <v>6.4082248012605634</v>
      </c>
      <c r="AB166" s="72">
        <f>SUM($AA$7:AA166)</f>
        <v>1094.0766631938843</v>
      </c>
      <c r="AD166" s="27">
        <f>'Accumulated Feed'!E163</f>
        <v>42621</v>
      </c>
      <c r="AE166" s="17">
        <f>'Accumulated Feed'!F163</f>
        <v>7.0472568560204687</v>
      </c>
      <c r="AF166" s="17">
        <f>SUM($AE$7:AE166)</f>
        <v>1077.3803212997689</v>
      </c>
      <c r="AG166" s="81">
        <v>20</v>
      </c>
      <c r="AH166" s="85">
        <f t="shared" si="61"/>
        <v>6.7345402058456028</v>
      </c>
      <c r="AI166" s="72">
        <f>SUM($AH$7:AH166)</f>
        <v>1029.5723909341596</v>
      </c>
      <c r="AJ166" s="111">
        <v>20</v>
      </c>
      <c r="AK166" s="85">
        <f t="shared" si="81"/>
        <v>6.7345402058456028</v>
      </c>
      <c r="AL166" s="72">
        <f>SUM($AK$7:AK166)</f>
        <v>922.62044763460437</v>
      </c>
      <c r="AM166" s="64">
        <f>(AO166)/((1000)*(1/(PI()*1.5^2))*(1/'Salt Topping history'!$E$8)*(1/2.20462)*(AE166))</f>
        <v>34.69753478918976</v>
      </c>
      <c r="AN166" s="86">
        <f t="shared" si="72"/>
        <v>6.5411041177349007E-3</v>
      </c>
      <c r="AO166" s="86">
        <f t="shared" si="73"/>
        <v>12.722447508994382</v>
      </c>
      <c r="AP166" s="72">
        <f>SUM($AO$7:AO166)</f>
        <v>1944.9999999999984</v>
      </c>
      <c r="AR166" s="27">
        <f>'Accumulated Feed'!G163</f>
        <v>42781</v>
      </c>
      <c r="AS166" s="17">
        <f>'Accumulated Feed'!H163</f>
        <v>6.2572596947735102</v>
      </c>
      <c r="AT166" s="17">
        <f>SUM($AS$7:AS166)</f>
        <v>1167.046575268062</v>
      </c>
      <c r="AU166" s="81">
        <v>20</v>
      </c>
      <c r="AV166" s="85">
        <f t="shared" si="62"/>
        <v>5.9795985663371125</v>
      </c>
      <c r="AW166" s="72">
        <f>SUM($AV$7:AV166)</f>
        <v>1115.2597732439392</v>
      </c>
      <c r="AX166" s="111">
        <v>20</v>
      </c>
      <c r="AY166" s="85">
        <f t="shared" si="82"/>
        <v>5.9795985663371125</v>
      </c>
      <c r="AZ166" s="72">
        <f>SUM($AY$7:AY166)</f>
        <v>920.9948378440148</v>
      </c>
      <c r="BA166" s="64">
        <f>(BC166)/((1000)*(1/(PI()*1.5^2))*(1/'Salt Topping history'!$F$8)*(1/2.20462)*(AS166))</f>
        <v>34.510538536876602</v>
      </c>
      <c r="BB166" s="86">
        <f t="shared" si="74"/>
        <v>3.6856059616217065E-3</v>
      </c>
      <c r="BC166" s="86">
        <f t="shared" si="75"/>
        <v>9.0186777880883167</v>
      </c>
      <c r="BD166" s="72">
        <f>SUM($BC$7:BC166)</f>
        <v>1682.0809011372814</v>
      </c>
      <c r="BF166" s="27"/>
      <c r="BG166" s="17"/>
      <c r="BH166" s="17"/>
      <c r="BK166" s="72"/>
      <c r="BL166" s="65"/>
      <c r="BN166" s="72"/>
      <c r="BO166" s="64"/>
      <c r="BR166" s="72"/>
      <c r="BT166" s="27">
        <f>'Accumulated Feed'!K163</f>
        <v>43165</v>
      </c>
      <c r="BU166" s="17">
        <f>'Accumulated Feed'!L163</f>
        <v>6.8701956467160574</v>
      </c>
      <c r="BV166" s="17">
        <f>SUM($BU$7:BU166)</f>
        <v>1238.1272637967047</v>
      </c>
      <c r="BW166" s="81">
        <v>20</v>
      </c>
      <c r="BX166" s="85">
        <f t="shared" si="64"/>
        <v>6.5653359527130482</v>
      </c>
      <c r="BY166" s="72">
        <f>SUM($BX$7:BX166)</f>
        <v>1183.1863104108622</v>
      </c>
      <c r="BZ166" s="111">
        <v>5.448802289331665</v>
      </c>
      <c r="CA166" s="85">
        <f t="shared" si="84"/>
        <v>1.788660878468717</v>
      </c>
      <c r="CB166" s="72">
        <f>SUM($CA$7:CA166)</f>
        <v>984.48863644252197</v>
      </c>
      <c r="CC166" s="64">
        <f>(CE166)/((1000)*(1/(PI()*1.5^2))*(1/'Salt Topping history'!$D$17)*(1/2.20462)*(BU166))</f>
        <v>19.77542752018082</v>
      </c>
      <c r="CD166" s="86">
        <f t="shared" si="78"/>
        <v>4.2067874047071402E-3</v>
      </c>
      <c r="CE166" s="86">
        <f t="shared" si="79"/>
        <v>8.6701888411014156</v>
      </c>
      <c r="CF166" s="72">
        <f>SUM($CE$7:CE166)</f>
        <v>1562.5169556219014</v>
      </c>
    </row>
    <row r="167" spans="2:84">
      <c r="B167" s="27">
        <v>42134</v>
      </c>
      <c r="C167" s="17">
        <f>'Accumulated Feed'!B164</f>
        <v>5.0233596430643983</v>
      </c>
      <c r="D167" s="17">
        <f>SUM($C$7:C167)</f>
        <v>963.48816205890409</v>
      </c>
      <c r="E167" s="9">
        <v>20</v>
      </c>
      <c r="F167" s="3">
        <f t="shared" si="66"/>
        <v>4.8004518887002732</v>
      </c>
      <c r="G167" s="72">
        <f>SUM($F$7:F167)</f>
        <v>920.73410942851024</v>
      </c>
      <c r="H167" s="65">
        <f t="shared" si="86"/>
        <v>20</v>
      </c>
      <c r="I167" s="3">
        <f t="shared" si="67"/>
        <v>4.8004518887002732</v>
      </c>
      <c r="J167" s="72">
        <f>SUM($I$7:I167)</f>
        <v>811.09207575128903</v>
      </c>
      <c r="K167" s="64">
        <f>(M167)/((1000)*(1/(PI()*1.5^2))*(1/'Salt Topping history'!$C$8)*(1/2.20462)*(C167))</f>
        <v>29.865393699182757</v>
      </c>
      <c r="L167" s="3">
        <f t="shared" si="68"/>
        <v>2.5785501005399112E-3</v>
      </c>
      <c r="M167" s="85">
        <f t="shared" si="69"/>
        <v>7.1683692795009533</v>
      </c>
      <c r="N167" s="72">
        <f>SUM($M$7:M167)</f>
        <v>1374.9043335174435</v>
      </c>
      <c r="P167" s="27">
        <f>'Accumulated Feed'!C164</f>
        <v>42439</v>
      </c>
      <c r="Q167" s="17">
        <f>'Accumulated Feed'!D164</f>
        <v>6.2196341372933857</v>
      </c>
      <c r="R167" s="17">
        <f>SUM($Q$7:Q167)</f>
        <v>1202.0524288537308</v>
      </c>
      <c r="S167" s="9">
        <v>20</v>
      </c>
      <c r="T167" s="3">
        <f t="shared" si="60"/>
        <v>5.9436426142845384</v>
      </c>
      <c r="U167" s="72">
        <f>SUM($T$7:T167)</f>
        <v>1148.7122687651186</v>
      </c>
      <c r="V167" s="67">
        <v>4.3132537151999992</v>
      </c>
      <c r="W167" s="3">
        <f t="shared" si="80"/>
        <v>1.2818219293941908</v>
      </c>
      <c r="X167" s="72">
        <f>SUM($W$7:W167)</f>
        <v>952.76770138359052</v>
      </c>
      <c r="Y167" s="64">
        <f>(AA167)/((1000)*(1/(PI()*1.5^2))*(1/'Salt Topping history'!$D$8)*(1/2.20462)*(Q167))</f>
        <v>16.179723860943252</v>
      </c>
      <c r="Z167" s="85">
        <f t="shared" si="70"/>
        <v>4.781841450993563E-3</v>
      </c>
      <c r="AA167" s="85">
        <f t="shared" si="71"/>
        <v>5.6903913266823398</v>
      </c>
      <c r="AB167" s="72">
        <f>SUM($AA$7:AA167)</f>
        <v>1099.7670545205667</v>
      </c>
      <c r="AD167" s="27"/>
      <c r="AE167" s="17"/>
      <c r="AF167" s="17"/>
      <c r="AI167" s="72"/>
      <c r="AJ167" s="65"/>
      <c r="AL167" s="72"/>
      <c r="AM167" s="64"/>
      <c r="AP167" s="72"/>
      <c r="AR167" s="27">
        <f>'Accumulated Feed'!G164</f>
        <v>42782</v>
      </c>
      <c r="AS167" s="17">
        <f>'Accumulated Feed'!H164</f>
        <v>6.3485983830532939</v>
      </c>
      <c r="AT167" s="17">
        <f>SUM($AS$7:AS167)</f>
        <v>1173.3951736511153</v>
      </c>
      <c r="AU167" s="81">
        <v>20</v>
      </c>
      <c r="AV167" s="85">
        <f t="shared" si="62"/>
        <v>6.0668841699608693</v>
      </c>
      <c r="AW167" s="72">
        <f>SUM($AV$7:AV167)</f>
        <v>1121.3266574139</v>
      </c>
      <c r="AX167" s="111">
        <v>0.71830344066833485</v>
      </c>
      <c r="AY167" s="85">
        <f t="shared" si="82"/>
        <v>0.21789318867095733</v>
      </c>
      <c r="AZ167" s="72">
        <f>SUM($AY$7:AY167)</f>
        <v>921.21273103268572</v>
      </c>
      <c r="BA167" s="64">
        <f>(BC167)/((1000)*(1/(PI()*1.5^2))*(1/'Salt Topping history'!$F$8)*(1/2.20462)*(AS167))</f>
        <v>34.510538536876602</v>
      </c>
      <c r="BB167" s="86">
        <f t="shared" si="74"/>
        <v>3.7394056168177123E-3</v>
      </c>
      <c r="BC167" s="86">
        <f t="shared" si="75"/>
        <v>9.1503255443529419</v>
      </c>
      <c r="BD167" s="72">
        <f>SUM($BC$7:BC167)</f>
        <v>1691.2312266816343</v>
      </c>
      <c r="BF167" s="27"/>
      <c r="BG167" s="17"/>
      <c r="BH167" s="17"/>
      <c r="BK167" s="72"/>
      <c r="BL167" s="65"/>
      <c r="BN167" s="72"/>
      <c r="BO167" s="64"/>
      <c r="BR167" s="72"/>
      <c r="BT167" s="27">
        <f>'Accumulated Feed'!K164</f>
        <v>43166</v>
      </c>
      <c r="BU167" s="17">
        <f>'Accumulated Feed'!L164</f>
        <v>7.221616293469431</v>
      </c>
      <c r="BV167" s="17">
        <f>SUM($BU$7:BU167)</f>
        <v>1245.3488800901741</v>
      </c>
      <c r="BW167" s="81">
        <v>20</v>
      </c>
      <c r="BX167" s="85">
        <f t="shared" si="64"/>
        <v>6.9011625761889661</v>
      </c>
      <c r="BY167" s="72">
        <f>SUM($BX$7:BX167)</f>
        <v>1190.0874729870511</v>
      </c>
      <c r="BZ167" s="111">
        <v>20</v>
      </c>
      <c r="CA167" s="85">
        <f t="shared" si="84"/>
        <v>6.9011625761889661</v>
      </c>
      <c r="CB167" s="72">
        <f>SUM($CA$7:CA167)</f>
        <v>991.38979901871096</v>
      </c>
      <c r="CC167" s="64">
        <f>(CE167)/((1000)*(1/(PI()*1.5^2))*(1/'Salt Topping history'!$D$17)*(1/2.20462)*(BU167))</f>
        <v>19.77542752018082</v>
      </c>
      <c r="CD167" s="86">
        <f t="shared" si="78"/>
        <v>4.4219707890730247E-3</v>
      </c>
      <c r="CE167" s="86">
        <f t="shared" si="79"/>
        <v>9.1136817962795043</v>
      </c>
      <c r="CF167" s="72">
        <f>SUM($CE$7:CE167)</f>
        <v>1571.6306374181809</v>
      </c>
    </row>
    <row r="168" spans="2:84">
      <c r="B168" s="27">
        <v>42135</v>
      </c>
      <c r="C168" s="17">
        <f>'Accumulated Feed'!B165</f>
        <v>5.0586824327595732</v>
      </c>
      <c r="D168" s="17">
        <f>SUM($C$7:C168)</f>
        <v>968.54684449166371</v>
      </c>
      <c r="E168" s="9">
        <v>20</v>
      </c>
      <c r="F168" s="3">
        <f t="shared" si="66"/>
        <v>4.8342072565327312</v>
      </c>
      <c r="G168" s="72">
        <f>SUM($F$7:F168)</f>
        <v>925.56831668504299</v>
      </c>
      <c r="H168" s="65">
        <f t="shared" si="86"/>
        <v>20</v>
      </c>
      <c r="I168" s="3">
        <f t="shared" si="67"/>
        <v>4.8342072565327312</v>
      </c>
      <c r="J168" s="72">
        <f>SUM($I$7:I168)</f>
        <v>815.92628300782178</v>
      </c>
      <c r="K168" s="64">
        <f>(M168)/((1000)*(1/(PI()*1.5^2))*(1/'Salt Topping history'!$C$8)*(1/2.20462)*(C168))</f>
        <v>29.865393699182761</v>
      </c>
      <c r="L168" s="3">
        <f t="shared" si="68"/>
        <v>2.5966817075502909E-3</v>
      </c>
      <c r="M168" s="85">
        <f t="shared" si="69"/>
        <v>7.2187751469898087</v>
      </c>
      <c r="N168" s="72">
        <f>SUM($M$7:M168)</f>
        <v>1382.1231086644334</v>
      </c>
      <c r="P168" s="27">
        <f>'Accumulated Feed'!C165</f>
        <v>42440</v>
      </c>
      <c r="Q168" s="17">
        <f>'Accumulated Feed'!D165</f>
        <v>5.7328189557069473</v>
      </c>
      <c r="R168" s="17">
        <f>SUM($Q$7:Q168)</f>
        <v>1207.7852478094378</v>
      </c>
      <c r="S168" s="9">
        <v>20</v>
      </c>
      <c r="T168" s="3">
        <f t="shared" si="60"/>
        <v>5.4784294852343178</v>
      </c>
      <c r="U168" s="72">
        <f>SUM($T$7:T168)</f>
        <v>1154.1906982503529</v>
      </c>
      <c r="V168" s="65">
        <f t="shared" si="65"/>
        <v>20</v>
      </c>
      <c r="W168" s="3">
        <f t="shared" si="80"/>
        <v>5.4784294852343178</v>
      </c>
      <c r="X168" s="72">
        <f>SUM($W$7:W168)</f>
        <v>958.24613086882482</v>
      </c>
      <c r="Y168" s="64">
        <f>(AA168)/((1000)*(1/(PI()*1.5^2))*(1/'Salt Topping history'!$D$8)*(1/2.20462)*(Q168))</f>
        <v>16.179723860943255</v>
      </c>
      <c r="Z168" s="85">
        <f t="shared" si="70"/>
        <v>4.4075633241942892E-3</v>
      </c>
      <c r="AA168" s="85">
        <f t="shared" si="71"/>
        <v>5.2450003557912046</v>
      </c>
      <c r="AB168" s="72">
        <f>SUM($AA$7:AA168)</f>
        <v>1105.012054876358</v>
      </c>
      <c r="AD168" s="27"/>
      <c r="AE168" s="17"/>
      <c r="AF168" s="17"/>
      <c r="AI168" s="72"/>
      <c r="AJ168" s="65"/>
      <c r="AL168" s="72"/>
      <c r="AM168" s="64"/>
      <c r="AP168" s="72"/>
      <c r="AR168" s="27">
        <f>'Accumulated Feed'!G165</f>
        <v>42783</v>
      </c>
      <c r="AS168" s="17">
        <f>'Accumulated Feed'!H165</f>
        <v>6.4935992655232671</v>
      </c>
      <c r="AT168" s="17">
        <f>SUM($AS$7:AS168)</f>
        <v>1179.8887729166386</v>
      </c>
      <c r="AU168" s="81">
        <v>20</v>
      </c>
      <c r="AV168" s="85">
        <f t="shared" si="62"/>
        <v>6.2054507488195476</v>
      </c>
      <c r="AW168" s="72">
        <f>SUM($AV$7:AV168)</f>
        <v>1127.5321081627196</v>
      </c>
      <c r="AX168" s="111">
        <v>20</v>
      </c>
      <c r="AY168" s="85">
        <f t="shared" si="82"/>
        <v>6.2054507488195476</v>
      </c>
      <c r="AZ168" s="72">
        <f>SUM($AY$7:AY168)</f>
        <v>927.41818178150527</v>
      </c>
      <c r="BA168" s="64">
        <f>(BC168)/((1000)*(1/(PI()*1.5^2))*(1/'Salt Topping history'!$F$8)*(1/2.20462)*(AS168))</f>
        <v>34.510538536876602</v>
      </c>
      <c r="BB168" s="86">
        <f t="shared" si="74"/>
        <v>3.8248129904829161E-3</v>
      </c>
      <c r="BC168" s="86">
        <f t="shared" si="75"/>
        <v>9.3593173877116964</v>
      </c>
      <c r="BD168" s="72">
        <f>SUM($BC$7:BC168)</f>
        <v>1700.5905440693459</v>
      </c>
      <c r="BF168" s="27"/>
      <c r="BG168" s="17"/>
      <c r="BH168" s="17"/>
      <c r="BK168" s="72"/>
      <c r="BL168" s="65"/>
      <c r="BN168" s="72"/>
      <c r="BO168" s="64"/>
      <c r="BR168" s="72"/>
      <c r="BT168" s="27">
        <f>'Accumulated Feed'!K165</f>
        <v>43167</v>
      </c>
      <c r="BU168" s="17">
        <f>'Accumulated Feed'!L165</f>
        <v>7.4995476538260304</v>
      </c>
      <c r="BV168" s="17">
        <f>SUM($BU$7:BU168)</f>
        <v>1252.8484277440002</v>
      </c>
      <c r="BW168" s="81">
        <v>20</v>
      </c>
      <c r="BX168" s="85">
        <f t="shared" si="64"/>
        <v>7.166760944323916</v>
      </c>
      <c r="BY168" s="72">
        <f>SUM($BX$7:BX168)</f>
        <v>1197.254233931375</v>
      </c>
      <c r="BZ168" s="111">
        <v>5.5953250054678341</v>
      </c>
      <c r="CA168" s="85">
        <f t="shared" si="84"/>
        <v>2.0050178359992943</v>
      </c>
      <c r="CB168" s="72">
        <f>SUM($CA$7:CA168)</f>
        <v>993.39481685471026</v>
      </c>
      <c r="CC168" s="64">
        <f>(CE168)/((1000)*(1/(PI()*1.5^2))*(1/'Salt Topping history'!$D$17)*(1/2.20462)*(BU168))</f>
        <v>19.77542752018082</v>
      </c>
      <c r="CD168" s="86">
        <f t="shared" si="78"/>
        <v>4.5921549011776249E-3</v>
      </c>
      <c r="CE168" s="86">
        <f t="shared" si="79"/>
        <v>9.4644312513270847</v>
      </c>
      <c r="CF168" s="72">
        <f>SUM($CE$7:CE168)</f>
        <v>1581.095068669508</v>
      </c>
    </row>
    <row r="169" spans="2:84">
      <c r="B169" s="27">
        <v>42136</v>
      </c>
      <c r="C169" s="17">
        <f>'Accumulated Feed'!B166</f>
        <v>5.3778018693753422</v>
      </c>
      <c r="D169" s="17">
        <f>SUM($C$7:C169)</f>
        <v>973.92464636103909</v>
      </c>
      <c r="E169" s="9">
        <v>20</v>
      </c>
      <c r="F169" s="3">
        <f t="shared" si="66"/>
        <v>5.1391660114445372</v>
      </c>
      <c r="G169" s="72">
        <f>SUM($F$7:F169)</f>
        <v>930.70748269648755</v>
      </c>
      <c r="H169" s="65">
        <f t="shared" si="86"/>
        <v>20</v>
      </c>
      <c r="I169" s="3">
        <f t="shared" si="67"/>
        <v>5.1391660114445372</v>
      </c>
      <c r="J169" s="72">
        <f>SUM($I$7:I169)</f>
        <v>821.06544901926634</v>
      </c>
      <c r="K169" s="64">
        <f>(M169)/((1000)*(1/(PI()*1.5^2))*(1/'Salt Topping history'!$C$8)*(1/2.20462)*(C169))</f>
        <v>29.865393699182761</v>
      </c>
      <c r="L169" s="3">
        <f t="shared" si="68"/>
        <v>2.760489500310249E-3</v>
      </c>
      <c r="M169" s="85">
        <f t="shared" si="69"/>
        <v>7.6741608108624924</v>
      </c>
      <c r="N169" s="72">
        <f>SUM($M$7:M169)</f>
        <v>1389.7972694752959</v>
      </c>
      <c r="P169" s="27">
        <f>'Accumulated Feed'!C166</f>
        <v>42441</v>
      </c>
      <c r="Q169" s="17">
        <f>'Accumulated Feed'!D166</f>
        <v>5.9008823867165159</v>
      </c>
      <c r="R169" s="17">
        <f>SUM($Q$7:Q169)</f>
        <v>1213.6861301961544</v>
      </c>
      <c r="S169" s="9">
        <v>20</v>
      </c>
      <c r="T169" s="3">
        <f t="shared" si="60"/>
        <v>5.6390352296239774</v>
      </c>
      <c r="U169" s="72">
        <f>SUM($T$7:T169)</f>
        <v>1159.8297334799768</v>
      </c>
      <c r="V169" s="65">
        <f t="shared" si="65"/>
        <v>20</v>
      </c>
      <c r="W169" s="3">
        <f t="shared" si="80"/>
        <v>5.6390352296239774</v>
      </c>
      <c r="X169" s="72">
        <f>SUM($W$7:W169)</f>
        <v>963.88516609844885</v>
      </c>
      <c r="Y169" s="64">
        <f>(AA169)/((1000)*(1/(PI()*1.5^2))*(1/'Salt Topping history'!$D$8)*(1/2.20462)*(Q169))</f>
        <v>16.179723860943252</v>
      </c>
      <c r="Z169" s="85">
        <f t="shared" si="70"/>
        <v>4.5367755355652101E-3</v>
      </c>
      <c r="AA169" s="85">
        <f t="shared" si="71"/>
        <v>5.3987628873225999</v>
      </c>
      <c r="AB169" s="72">
        <f>SUM($AA$7:AA169)</f>
        <v>1110.4108177636806</v>
      </c>
      <c r="AD169" s="27"/>
      <c r="AE169" s="17"/>
      <c r="AF169" s="17"/>
      <c r="AI169" s="72"/>
      <c r="AJ169" s="65"/>
      <c r="AL169" s="72"/>
      <c r="AM169" s="64"/>
      <c r="AP169" s="72"/>
      <c r="AR169" s="27">
        <f>'Accumulated Feed'!G166</f>
        <v>42784</v>
      </c>
      <c r="AS169" s="17">
        <f>'Accumulated Feed'!H166</f>
        <v>6.6028219649822306</v>
      </c>
      <c r="AT169" s="17">
        <f>SUM($AS$7:AS169)</f>
        <v>1186.4915948816208</v>
      </c>
      <c r="AU169" s="81">
        <v>20</v>
      </c>
      <c r="AV169" s="85">
        <f t="shared" si="62"/>
        <v>6.3098267742611327</v>
      </c>
      <c r="AW169" s="72">
        <f>SUM($AV$7:AV169)</f>
        <v>1133.8419349369808</v>
      </c>
      <c r="AX169" s="111">
        <v>20</v>
      </c>
      <c r="AY169" s="85">
        <f t="shared" si="82"/>
        <v>6.3098267742611327</v>
      </c>
      <c r="AZ169" s="72">
        <f>SUM($AY$7:AY169)</f>
        <v>933.72800855576645</v>
      </c>
      <c r="BA169" s="64">
        <f>(BC169)/((1000)*(1/(PI()*1.5^2))*(1/'Salt Topping history'!$F$8)*(1/2.20462)*(AS169))</f>
        <v>34.510538536876602</v>
      </c>
      <c r="BB169" s="86">
        <f t="shared" si="74"/>
        <v>3.889146556917215E-3</v>
      </c>
      <c r="BC169" s="86">
        <f t="shared" si="75"/>
        <v>9.5167416247764258</v>
      </c>
      <c r="BD169" s="72">
        <f>SUM($BC$7:BC169)</f>
        <v>1710.1072856941223</v>
      </c>
      <c r="BF169" s="27"/>
      <c r="BG169" s="17"/>
      <c r="BH169" s="17"/>
      <c r="BK169" s="72"/>
      <c r="BL169" s="65"/>
      <c r="BN169" s="72"/>
      <c r="BO169" s="64"/>
      <c r="BR169" s="72"/>
      <c r="BT169" s="27">
        <f>'Accumulated Feed'!K166</f>
        <v>43168</v>
      </c>
      <c r="BU169" s="17">
        <f>'Accumulated Feed'!L166</f>
        <v>8.1213151772077214</v>
      </c>
      <c r="BV169" s="17">
        <f>SUM($BU$7:BU169)</f>
        <v>1260.9697429212079</v>
      </c>
      <c r="BW169" s="81">
        <v>20</v>
      </c>
      <c r="BX169" s="85">
        <f t="shared" si="64"/>
        <v>7.7609380078895542</v>
      </c>
      <c r="BY169" s="72">
        <f>SUM($BX$7:BX169)</f>
        <v>1205.0151719392645</v>
      </c>
      <c r="BZ169" s="111">
        <v>20</v>
      </c>
      <c r="CA169" s="85">
        <f t="shared" si="84"/>
        <v>7.7609380078895542</v>
      </c>
      <c r="CB169" s="72">
        <f>SUM($CA$7:CA169)</f>
        <v>1001.1557548625998</v>
      </c>
      <c r="CC169" s="64">
        <f>(CE169)/((1000)*(1/(PI()*1.5^2))*(1/'Salt Topping history'!$D$17)*(1/2.20462)*(BU169))</f>
        <v>19.77542752018082</v>
      </c>
      <c r="CD169" s="86">
        <f t="shared" si="78"/>
        <v>4.9728782343287448E-3</v>
      </c>
      <c r="CE169" s="86">
        <f t="shared" si="79"/>
        <v>10.249102040951543</v>
      </c>
      <c r="CF169" s="72">
        <f>SUM($CE$7:CE169)</f>
        <v>1591.3441707104596</v>
      </c>
    </row>
    <row r="170" spans="2:84">
      <c r="B170" s="27">
        <v>42137</v>
      </c>
      <c r="C170" s="17">
        <f>'Accumulated Feed'!B167</f>
        <v>5.8685342215709451</v>
      </c>
      <c r="D170" s="17">
        <f>SUM($C$7:C170)</f>
        <v>979.79318058261003</v>
      </c>
      <c r="E170" s="9">
        <v>20</v>
      </c>
      <c r="F170" s="3">
        <f t="shared" si="66"/>
        <v>5.6081224896445807</v>
      </c>
      <c r="G170" s="72">
        <f>SUM($F$7:F170)</f>
        <v>936.31560518613207</v>
      </c>
      <c r="H170" s="65">
        <f t="shared" si="86"/>
        <v>20</v>
      </c>
      <c r="I170" s="3">
        <f t="shared" si="67"/>
        <v>5.6081224896445807</v>
      </c>
      <c r="J170" s="72">
        <f>SUM($I$7:I170)</f>
        <v>826.67357150891087</v>
      </c>
      <c r="K170" s="64">
        <f>(M170)/((1000)*(1/(PI()*1.5^2))*(1/'Salt Topping history'!$C$8)*(1/2.20462)*(C170))</f>
        <v>29.865393699182757</v>
      </c>
      <c r="L170" s="3">
        <f t="shared" si="68"/>
        <v>3.0123882386056903E-3</v>
      </c>
      <c r="M170" s="85">
        <f t="shared" si="69"/>
        <v>8.3744393033238183</v>
      </c>
      <c r="N170" s="72">
        <f>SUM($M$7:M170)</f>
        <v>1398.1717087786199</v>
      </c>
      <c r="P170" s="27">
        <f>'Accumulated Feed'!C167</f>
        <v>42442</v>
      </c>
      <c r="Q170" s="17">
        <f>'Accumulated Feed'!D167</f>
        <v>5.8803540416813833</v>
      </c>
      <c r="R170" s="17">
        <f>SUM($Q$7:Q170)</f>
        <v>1219.5664842378358</v>
      </c>
      <c r="S170" s="9">
        <v>20</v>
      </c>
      <c r="T170" s="3">
        <f t="shared" si="60"/>
        <v>5.6194178142490196</v>
      </c>
      <c r="U170" s="72">
        <f>SUM($T$7:T170)</f>
        <v>1165.4491512942259</v>
      </c>
      <c r="V170" s="65">
        <f t="shared" si="65"/>
        <v>20</v>
      </c>
      <c r="W170" s="3">
        <f t="shared" si="80"/>
        <v>5.6194178142490196</v>
      </c>
      <c r="X170" s="72">
        <f>SUM($W$7:W170)</f>
        <v>969.50458391269785</v>
      </c>
      <c r="Y170" s="64">
        <f>(AA170)/((1000)*(1/(PI()*1.5^2))*(1/'Salt Topping history'!$D$8)*(1/2.20462)*(Q170))</f>
        <v>16.179723860943252</v>
      </c>
      <c r="Z170" s="85">
        <f t="shared" si="70"/>
        <v>4.5209927275989504E-3</v>
      </c>
      <c r="AA170" s="85">
        <f t="shared" si="71"/>
        <v>5.3799813458427508</v>
      </c>
      <c r="AB170" s="72">
        <f>SUM($AA$7:AA170)</f>
        <v>1115.7907991095233</v>
      </c>
      <c r="AD170" s="27"/>
      <c r="AE170" s="17"/>
      <c r="AF170" s="17"/>
      <c r="AI170" s="72"/>
      <c r="AJ170" s="65"/>
      <c r="AL170" s="72"/>
      <c r="AM170" s="64"/>
      <c r="AP170" s="72"/>
      <c r="AR170" s="27">
        <f>'Accumulated Feed'!G167</f>
        <v>42785</v>
      </c>
      <c r="AS170" s="17">
        <f>'Accumulated Feed'!H167</f>
        <v>6.4537016911547642</v>
      </c>
      <c r="AT170" s="17">
        <f>SUM($AS$7:AS170)</f>
        <v>1192.9452965727755</v>
      </c>
      <c r="AU170" s="81">
        <v>20</v>
      </c>
      <c r="AV170" s="85">
        <f t="shared" si="62"/>
        <v>6.1673235988958357</v>
      </c>
      <c r="AW170" s="72">
        <f>SUM($AV$7:AV170)</f>
        <v>1140.0092585358766</v>
      </c>
      <c r="AX170" s="111">
        <v>20</v>
      </c>
      <c r="AY170" s="85">
        <f t="shared" si="82"/>
        <v>6.1673235988958357</v>
      </c>
      <c r="AZ170" s="72">
        <f>SUM($AY$7:AY170)</f>
        <v>939.89533215466224</v>
      </c>
      <c r="BA170" s="64">
        <f>(BC170)/((1000)*(1/(PI()*1.5^2))*(1/'Salt Topping history'!$F$8)*(1/2.20462)*(AS170))</f>
        <v>34.510538536876595</v>
      </c>
      <c r="BB170" s="86">
        <f t="shared" si="74"/>
        <v>3.8013128090744917E-3</v>
      </c>
      <c r="BC170" s="86">
        <f t="shared" si="75"/>
        <v>9.3018124438052805</v>
      </c>
      <c r="BD170" s="72">
        <f>SUM($BC$7:BC170)</f>
        <v>1719.4090981379277</v>
      </c>
      <c r="BF170" s="27"/>
      <c r="BG170" s="17"/>
      <c r="BH170" s="17"/>
      <c r="BK170" s="72"/>
      <c r="BL170" s="65"/>
      <c r="BN170" s="72"/>
      <c r="BO170" s="64"/>
      <c r="BR170" s="72"/>
      <c r="BT170" s="27">
        <f>'Accumulated Feed'!K167</f>
        <v>43169</v>
      </c>
      <c r="BU170" s="17">
        <f>'Accumulated Feed'!L167</f>
        <v>8.9658691673867921</v>
      </c>
      <c r="BV170" s="17">
        <f>SUM($BU$7:BU170)</f>
        <v>1269.9356120885946</v>
      </c>
      <c r="BW170" s="81">
        <v>20</v>
      </c>
      <c r="BX170" s="85">
        <f t="shared" si="64"/>
        <v>8.5680155586402815</v>
      </c>
      <c r="BY170" s="72">
        <f>SUM($BX$7:BX170)</f>
        <v>1213.5831874979049</v>
      </c>
      <c r="BZ170" s="111">
        <v>20</v>
      </c>
      <c r="CA170" s="85">
        <f t="shared" si="84"/>
        <v>8.5680155586402815</v>
      </c>
      <c r="CB170" s="72">
        <f>SUM($CA$7:CA170)</f>
        <v>1009.72377042124</v>
      </c>
      <c r="CC170" s="64">
        <f>(CE170)/((1000)*(1/(PI()*1.5^2))*(1/'Salt Topping history'!$D$17)*(1/2.20462)*(BU170))</f>
        <v>19.77542752018082</v>
      </c>
      <c r="CD170" s="86">
        <f t="shared" si="78"/>
        <v>5.4900191239304454E-3</v>
      </c>
      <c r="CE170" s="86">
        <f t="shared" si="79"/>
        <v>11.314929414420648</v>
      </c>
      <c r="CF170" s="72">
        <f>SUM($CE$7:CE170)</f>
        <v>1602.6591001248803</v>
      </c>
    </row>
    <row r="171" spans="2:84">
      <c r="B171" s="27">
        <v>42138</v>
      </c>
      <c r="C171" s="17">
        <f>'Accumulated Feed'!B168</f>
        <v>5.911645110968939</v>
      </c>
      <c r="D171" s="17">
        <f>SUM($C$7:C171)</f>
        <v>985.70482569357898</v>
      </c>
      <c r="E171" s="9">
        <v>20</v>
      </c>
      <c r="F171" s="3">
        <f t="shared" si="66"/>
        <v>5.649320366193173</v>
      </c>
      <c r="G171" s="72">
        <f>SUM($F$7:F171)</f>
        <v>941.96492555232521</v>
      </c>
      <c r="H171" s="65">
        <f t="shared" si="86"/>
        <v>20</v>
      </c>
      <c r="I171" s="3">
        <f t="shared" si="67"/>
        <v>5.649320366193173</v>
      </c>
      <c r="J171" s="72">
        <f>SUM($I$7:I171)</f>
        <v>832.32289187510401</v>
      </c>
      <c r="K171" s="64">
        <f>(M171)/((1000)*(1/(PI()*1.5^2))*(1/'Salt Topping history'!$C$8)*(1/2.20462)*(C171))</f>
        <v>29.865393699182764</v>
      </c>
      <c r="L171" s="3">
        <f t="shared" si="68"/>
        <v>3.0345175695893961E-3</v>
      </c>
      <c r="M171" s="85">
        <f t="shared" si="69"/>
        <v>8.435958843458522</v>
      </c>
      <c r="N171" s="72">
        <f>SUM($M$7:M171)</f>
        <v>1406.6076676220785</v>
      </c>
      <c r="P171" s="27">
        <f>'Accumulated Feed'!C168</f>
        <v>42443</v>
      </c>
      <c r="Q171" s="17">
        <f>'Accumulated Feed'!D168</f>
        <v>6.2563195692697553</v>
      </c>
      <c r="R171" s="17">
        <f>SUM($Q$7:Q171)</f>
        <v>1225.8228038071056</v>
      </c>
      <c r="S171" s="9">
        <v>20</v>
      </c>
      <c r="T171" s="3">
        <f t="shared" si="60"/>
        <v>5.9787001581858386</v>
      </c>
      <c r="U171" s="72">
        <f>SUM($T$7:T171)</f>
        <v>1171.4278514524117</v>
      </c>
      <c r="V171" s="65">
        <f t="shared" si="65"/>
        <v>20</v>
      </c>
      <c r="W171" s="3">
        <f t="shared" si="80"/>
        <v>5.9787001581858386</v>
      </c>
      <c r="X171" s="72">
        <f>SUM($W$7:W171)</f>
        <v>975.48328407088366</v>
      </c>
      <c r="Y171" s="64">
        <f>(AA171)/((1000)*(1/(PI()*1.5^2))*(1/'Salt Topping history'!$D$8)*(1/2.20462)*(Q171))</f>
        <v>16.179723860943255</v>
      </c>
      <c r="Z171" s="85">
        <f t="shared" si="70"/>
        <v>4.8100463124693136E-3</v>
      </c>
      <c r="AA171" s="85">
        <f t="shared" si="71"/>
        <v>5.7239551118384835</v>
      </c>
      <c r="AB171" s="72">
        <f>SUM($AA$7:AA171)</f>
        <v>1121.5147542213617</v>
      </c>
      <c r="AD171" s="27"/>
      <c r="AE171" s="17"/>
      <c r="AF171" s="17"/>
      <c r="AI171" s="72"/>
      <c r="AJ171" s="65"/>
      <c r="AL171" s="72"/>
      <c r="AM171" s="64"/>
      <c r="AP171" s="72"/>
      <c r="AR171" s="27">
        <f>'Accumulated Feed'!G168</f>
        <v>42786</v>
      </c>
      <c r="AS171" s="17">
        <f>'Accumulated Feed'!H168</f>
        <v>6.6684548109325483</v>
      </c>
      <c r="AT171" s="17">
        <f>SUM($AS$7:AS171)</f>
        <v>1199.6137513837082</v>
      </c>
      <c r="AU171" s="81">
        <v>20</v>
      </c>
      <c r="AV171" s="85">
        <f t="shared" si="62"/>
        <v>6.3725472127107237</v>
      </c>
      <c r="AW171" s="72">
        <f>SUM($AV$7:AV171)</f>
        <v>1146.3818057485873</v>
      </c>
      <c r="AX171" s="111">
        <v>20</v>
      </c>
      <c r="AY171" s="85">
        <f t="shared" si="82"/>
        <v>6.3725472127107237</v>
      </c>
      <c r="AZ171" s="72">
        <f>SUM($AY$7:AY171)</f>
        <v>946.26787936737298</v>
      </c>
      <c r="BA171" s="64">
        <f>(BC171)/((1000)*(1/(PI()*1.5^2))*(1/'Salt Topping history'!$F$8)*(1/2.20462)*(AS171))</f>
        <v>34.510538536876602</v>
      </c>
      <c r="BB171" s="86">
        <f t="shared" si="74"/>
        <v>3.9278051423223782E-3</v>
      </c>
      <c r="BC171" s="86">
        <f t="shared" si="75"/>
        <v>9.6113391832628601</v>
      </c>
      <c r="BD171" s="72">
        <f>SUM($BC$7:BC171)</f>
        <v>1729.0204373211905</v>
      </c>
      <c r="BF171" s="27"/>
      <c r="BG171" s="17"/>
      <c r="BH171" s="17"/>
      <c r="BK171" s="72"/>
      <c r="BL171" s="65"/>
      <c r="BN171" s="72"/>
      <c r="BO171" s="64"/>
      <c r="BR171" s="72"/>
      <c r="BT171" s="27">
        <f>'Accumulated Feed'!K168</f>
        <v>43170</v>
      </c>
      <c r="BU171" s="17">
        <f>'Accumulated Feed'!L168</f>
        <v>9.8346458048382193</v>
      </c>
      <c r="BV171" s="17">
        <f>SUM($BU$7:BU171)</f>
        <v>1279.7702578934327</v>
      </c>
      <c r="BW171" s="81">
        <v>20</v>
      </c>
      <c r="BX171" s="85">
        <f t="shared" si="64"/>
        <v>9.3982408951579437</v>
      </c>
      <c r="BY171" s="72">
        <f>SUM($BX$7:BX171)</f>
        <v>1222.9814283930627</v>
      </c>
      <c r="BZ171" s="111">
        <v>20</v>
      </c>
      <c r="CA171" s="85">
        <f t="shared" si="84"/>
        <v>9.3982408951579437</v>
      </c>
      <c r="CB171" s="72">
        <f>SUM($CA$7:CA171)</f>
        <v>1019.122011316398</v>
      </c>
      <c r="CC171" s="64">
        <f>(CE171)/((1000)*(1/(PI()*1.5^2))*(1/'Salt Topping history'!$D$17)*(1/2.20462)*(BU171))</f>
        <v>19.77542752018082</v>
      </c>
      <c r="CD171" s="86">
        <f t="shared" si="78"/>
        <v>6.0219921278843363E-3</v>
      </c>
      <c r="CE171" s="86">
        <f t="shared" si="79"/>
        <v>12.411325775569617</v>
      </c>
      <c r="CF171" s="72">
        <f>SUM($CE$7:CE171)</f>
        <v>1615.0704259004499</v>
      </c>
    </row>
    <row r="172" spans="2:84">
      <c r="B172" s="27">
        <v>42139</v>
      </c>
      <c r="C172" s="17">
        <f>'Accumulated Feed'!B169</f>
        <v>5.9148261586189452</v>
      </c>
      <c r="D172" s="17">
        <f>SUM($C$7:C172)</f>
        <v>991.61965185219788</v>
      </c>
      <c r="E172" s="9">
        <v>20</v>
      </c>
      <c r="F172" s="3">
        <f t="shared" si="66"/>
        <v>5.6523602572789322</v>
      </c>
      <c r="G172" s="72">
        <f>SUM($F$7:F172)</f>
        <v>947.61728580960414</v>
      </c>
      <c r="H172" s="65">
        <f t="shared" si="86"/>
        <v>20</v>
      </c>
      <c r="I172" s="3">
        <f t="shared" si="67"/>
        <v>5.6523602572789322</v>
      </c>
      <c r="J172" s="72">
        <f>SUM($I$7:I172)</f>
        <v>837.97525213238293</v>
      </c>
      <c r="K172" s="64">
        <f>(M172)/((1000)*(1/(PI()*1.5^2))*(1/'Salt Topping history'!$C$8)*(1/2.20462)*(C172))</f>
        <v>29.865393699182764</v>
      </c>
      <c r="L172" s="3">
        <f t="shared" si="68"/>
        <v>3.0361504390872172E-3</v>
      </c>
      <c r="M172" s="85">
        <f t="shared" si="69"/>
        <v>8.4404982206624641</v>
      </c>
      <c r="N172" s="72">
        <f>SUM($M$7:M172)</f>
        <v>1415.0481658427409</v>
      </c>
      <c r="P172" s="27">
        <f>'Accumulated Feed'!C169</f>
        <v>42444</v>
      </c>
      <c r="Q172" s="17">
        <f>'Accumulated Feed'!D169</f>
        <v>6.0548855527722054</v>
      </c>
      <c r="R172" s="17">
        <f>SUM($Q$7:Q172)</f>
        <v>1231.8776893598779</v>
      </c>
      <c r="S172" s="9">
        <v>20</v>
      </c>
      <c r="T172" s="3">
        <f t="shared" si="60"/>
        <v>5.786204622597575</v>
      </c>
      <c r="U172" s="72">
        <f>SUM($T$7:T172)</f>
        <v>1177.2140560750092</v>
      </c>
      <c r="V172" s="65">
        <f t="shared" si="65"/>
        <v>20</v>
      </c>
      <c r="W172" s="3">
        <f t="shared" si="80"/>
        <v>5.786204622597575</v>
      </c>
      <c r="X172" s="72">
        <f>SUM($W$7:W172)</f>
        <v>981.26948869348121</v>
      </c>
      <c r="Y172" s="64">
        <f>(AA172)/((1000)*(1/(PI()*1.5^2))*(1/'Salt Topping history'!$D$8)*(1/2.20462)*(Q172))</f>
        <v>16.179723860943252</v>
      </c>
      <c r="Z172" s="85">
        <f t="shared" si="70"/>
        <v>4.6551777931214417E-3</v>
      </c>
      <c r="AA172" s="85">
        <f t="shared" si="71"/>
        <v>5.5396615738145156</v>
      </c>
      <c r="AB172" s="72">
        <f>SUM($AA$7:AA172)</f>
        <v>1127.0544157951763</v>
      </c>
      <c r="AD172" s="27"/>
      <c r="AE172" s="17"/>
      <c r="AF172" s="17"/>
      <c r="AI172" s="72"/>
      <c r="AJ172" s="65"/>
      <c r="AL172" s="72"/>
      <c r="AM172" s="64"/>
      <c r="AP172" s="72"/>
      <c r="AR172" s="27">
        <f>'Accumulated Feed'!G169</f>
        <v>42787</v>
      </c>
      <c r="AS172" s="17">
        <f>'Accumulated Feed'!H169</f>
        <v>6.547675957223384</v>
      </c>
      <c r="AT172" s="17">
        <f>SUM($AS$7:AS172)</f>
        <v>1206.1614273409316</v>
      </c>
      <c r="AU172" s="81">
        <v>20</v>
      </c>
      <c r="AV172" s="85">
        <f t="shared" si="62"/>
        <v>6.2571278285534078</v>
      </c>
      <c r="AW172" s="72">
        <f>SUM($AV$7:AV172)</f>
        <v>1152.6389335771407</v>
      </c>
      <c r="AX172" s="111">
        <v>20</v>
      </c>
      <c r="AY172" s="85">
        <f t="shared" si="82"/>
        <v>6.2571278285534078</v>
      </c>
      <c r="AZ172" s="72">
        <f>SUM($AY$7:AY172)</f>
        <v>952.52500719592638</v>
      </c>
      <c r="BA172" s="64">
        <f>(BC172)/((1000)*(1/(PI()*1.5^2))*(1/'Salt Topping history'!$F$8)*(1/2.20462)*(AS172))</f>
        <v>34.510538536876602</v>
      </c>
      <c r="BB172" s="86">
        <f t="shared" si="74"/>
        <v>3.8566648532849671E-3</v>
      </c>
      <c r="BC172" s="86">
        <f t="shared" si="75"/>
        <v>9.4372588959883146</v>
      </c>
      <c r="BD172" s="72">
        <f>SUM($BC$7:BC172)</f>
        <v>1738.4576962171789</v>
      </c>
      <c r="BF172" s="27"/>
      <c r="BG172" s="17"/>
      <c r="BH172" s="17"/>
      <c r="BK172" s="72"/>
      <c r="BL172" s="65"/>
      <c r="BN172" s="72"/>
      <c r="BO172" s="64"/>
      <c r="BR172" s="72"/>
      <c r="BT172" s="27">
        <f>'Accumulated Feed'!K169</f>
        <v>43171</v>
      </c>
      <c r="BU172" s="17">
        <f>'Accumulated Feed'!L169</f>
        <v>8.5800398262395792</v>
      </c>
      <c r="BV172" s="17">
        <f>SUM($BU$7:BU172)</f>
        <v>1288.3502977196722</v>
      </c>
      <c r="BW172" s="81">
        <v>20</v>
      </c>
      <c r="BX172" s="85">
        <f t="shared" si="64"/>
        <v>8.1993071003511506</v>
      </c>
      <c r="BY172" s="72">
        <f>SUM($BX$7:BX172)</f>
        <v>1231.180735493414</v>
      </c>
      <c r="BZ172" s="111">
        <v>20</v>
      </c>
      <c r="CA172" s="85">
        <f t="shared" si="84"/>
        <v>8.1993071003511506</v>
      </c>
      <c r="CB172" s="72">
        <f>SUM($CA$7:CA172)</f>
        <v>1027.3213184167491</v>
      </c>
      <c r="CC172" s="64">
        <f>(CE172)/((1000)*(1/(PI()*1.5^2))*(1/'Salt Topping history'!$D$17)*(1/2.20462)*(BU172))</f>
        <v>19.77542752018082</v>
      </c>
      <c r="CD172" s="86">
        <f t="shared" si="78"/>
        <v>5.2537664615364141E-3</v>
      </c>
      <c r="CE172" s="86">
        <f t="shared" si="79"/>
        <v>10.82801267722655</v>
      </c>
      <c r="CF172" s="72">
        <f>SUM($CE$7:CE172)</f>
        <v>1625.8984385776764</v>
      </c>
    </row>
    <row r="173" spans="2:84">
      <c r="B173" s="27">
        <v>42140</v>
      </c>
      <c r="C173" s="17">
        <f>'Accumulated Feed'!B170</f>
        <v>5.9888906469832808</v>
      </c>
      <c r="D173" s="17">
        <f>SUM($C$7:C173)</f>
        <v>997.60854249918111</v>
      </c>
      <c r="E173" s="9">
        <v>20</v>
      </c>
      <c r="F173" s="3">
        <f t="shared" si="66"/>
        <v>5.7231381904386813</v>
      </c>
      <c r="G173" s="72">
        <f>SUM($F$7:F173)</f>
        <v>953.34042400004284</v>
      </c>
      <c r="H173" s="65">
        <f t="shared" si="86"/>
        <v>20</v>
      </c>
      <c r="I173" s="3">
        <f t="shared" si="67"/>
        <v>5.7231381904386813</v>
      </c>
      <c r="J173" s="72">
        <f>SUM($I$7:I173)</f>
        <v>843.69839032282164</v>
      </c>
      <c r="K173" s="64">
        <f>(M173)/((1000)*(1/(PI()*1.5^2))*(1/'Salt Topping history'!$C$8)*(1/2.20462)*(C173))</f>
        <v>29.865393699182764</v>
      </c>
      <c r="L173" s="3">
        <f t="shared" si="68"/>
        <v>3.0741686196453172E-3</v>
      </c>
      <c r="M173" s="85">
        <f t="shared" si="69"/>
        <v>8.5461887626139816</v>
      </c>
      <c r="N173" s="72">
        <f>SUM($M$7:M173)</f>
        <v>1423.594354605355</v>
      </c>
      <c r="P173" s="27">
        <f>'Accumulated Feed'!C170</f>
        <v>42445</v>
      </c>
      <c r="Q173" s="17">
        <f>'Accumulated Feed'!D170</f>
        <v>1.0180707238113565E-21</v>
      </c>
      <c r="R173" s="17">
        <f>SUM($Q$7:Q173)</f>
        <v>1231.8776893598779</v>
      </c>
      <c r="S173" s="9">
        <v>20</v>
      </c>
      <c r="T173" s="3">
        <f t="shared" si="60"/>
        <v>9.7289461161680681E-22</v>
      </c>
      <c r="U173" s="72">
        <f>SUM($T$7:T173)</f>
        <v>1177.2140560750092</v>
      </c>
      <c r="V173" s="65">
        <f t="shared" si="65"/>
        <v>20</v>
      </c>
      <c r="W173" s="3">
        <f t="shared" si="80"/>
        <v>9.7289461161680681E-22</v>
      </c>
      <c r="X173" s="72">
        <f>SUM($W$7:W173)</f>
        <v>981.26948869348121</v>
      </c>
      <c r="Y173" s="64">
        <f>(AA173)/((1000)*(1/(PI()*1.5^2))*(1/'Salt Topping history'!$D$8)*(1/2.20462)*(Q173))</f>
        <v>16.179723860943255</v>
      </c>
      <c r="Z173" s="85">
        <f t="shared" si="70"/>
        <v>7.8272333704867953E-25</v>
      </c>
      <c r="AA173" s="85">
        <f t="shared" si="71"/>
        <v>9.3144077108792864E-22</v>
      </c>
      <c r="AB173" s="72">
        <f>SUM($AA$7:AA173)</f>
        <v>1127.0544157951763</v>
      </c>
      <c r="AD173" s="27"/>
      <c r="AE173" s="17"/>
      <c r="AF173" s="17"/>
      <c r="AI173" s="72"/>
      <c r="AJ173" s="65"/>
      <c r="AL173" s="72"/>
      <c r="AM173" s="64"/>
      <c r="AP173" s="72"/>
      <c r="AR173" s="27">
        <f>'Accumulated Feed'!G170</f>
        <v>42788</v>
      </c>
      <c r="AS173" s="17">
        <f>'Accumulated Feed'!H170</f>
        <v>6.655904314586186</v>
      </c>
      <c r="AT173" s="17">
        <f>SUM($AS$7:AS173)</f>
        <v>1212.8173316555178</v>
      </c>
      <c r="AU173" s="81">
        <v>20</v>
      </c>
      <c r="AV173" s="85">
        <f t="shared" si="62"/>
        <v>6.3605536350712644</v>
      </c>
      <c r="AW173" s="72">
        <f>SUM($AV$7:AV173)</f>
        <v>1158.999487212212</v>
      </c>
      <c r="AX173" s="111">
        <v>20</v>
      </c>
      <c r="AY173" s="85">
        <f t="shared" si="82"/>
        <v>6.3605536350712644</v>
      </c>
      <c r="AZ173" s="72">
        <f>SUM($AY$7:AY173)</f>
        <v>958.88556083099763</v>
      </c>
      <c r="BA173" s="64">
        <f>(BC173)/((1000)*(1/(PI()*1.5^2))*(1/'Salt Topping history'!$F$8)*(1/2.20462)*(AS173))</f>
        <v>34.510538536876595</v>
      </c>
      <c r="BB173" s="86">
        <f t="shared" si="74"/>
        <v>3.9204127395115924E-3</v>
      </c>
      <c r="BC173" s="86">
        <f t="shared" si="75"/>
        <v>9.5932499735848662</v>
      </c>
      <c r="BD173" s="72">
        <f>SUM($BC$7:BC173)</f>
        <v>1748.0509461907636</v>
      </c>
      <c r="BF173" s="27"/>
      <c r="BG173" s="17"/>
      <c r="BH173" s="17"/>
      <c r="BK173" s="72"/>
      <c r="BL173" s="65"/>
      <c r="BN173" s="72"/>
      <c r="BO173" s="64"/>
      <c r="BR173" s="72"/>
      <c r="BT173" s="27">
        <f>'Accumulated Feed'!K170</f>
        <v>43172</v>
      </c>
      <c r="BU173" s="17">
        <f>'Accumulated Feed'!L170</f>
        <v>8.6300486235600768</v>
      </c>
      <c r="BV173" s="17">
        <f>SUM($BU$7:BU173)</f>
        <v>1296.9803463432322</v>
      </c>
      <c r="BW173" s="81">
        <v>20</v>
      </c>
      <c r="BX173" s="85">
        <f t="shared" si="64"/>
        <v>8.2470967954171339</v>
      </c>
      <c r="BY173" s="72">
        <f>SUM($BX$7:BX173)</f>
        <v>1239.427832288831</v>
      </c>
      <c r="BZ173" s="111">
        <v>6.0171490343984981</v>
      </c>
      <c r="CA173" s="85">
        <f t="shared" si="84"/>
        <v>2.4812005259567576</v>
      </c>
      <c r="CB173" s="72">
        <f>SUM($CA$7:CA173)</f>
        <v>1029.802518942706</v>
      </c>
      <c r="CC173" s="64">
        <f>(CE173)/((1000)*(1/(PI()*1.5^2))*(1/'Salt Topping history'!$D$17)*(1/2.20462)*(BU173))</f>
        <v>19.775427520180823</v>
      </c>
      <c r="CD173" s="86">
        <f t="shared" si="78"/>
        <v>5.2843880609071666E-3</v>
      </c>
      <c r="CE173" s="86">
        <f t="shared" si="79"/>
        <v>10.891123793529671</v>
      </c>
      <c r="CF173" s="72">
        <f>SUM($CE$7:CE173)</f>
        <v>1636.7895623712061</v>
      </c>
    </row>
    <row r="174" spans="2:84">
      <c r="B174" s="27">
        <v>42141</v>
      </c>
      <c r="C174" s="17">
        <f>'Accumulated Feed'!B171</f>
        <v>5.8236513926902429</v>
      </c>
      <c r="D174" s="17">
        <f>SUM($C$7:C174)</f>
        <v>1003.4321938918714</v>
      </c>
      <c r="E174" s="9">
        <v>20</v>
      </c>
      <c r="F174" s="3">
        <f t="shared" si="66"/>
        <v>5.5652313020769038</v>
      </c>
      <c r="G174" s="72">
        <f>SUM($F$7:F174)</f>
        <v>958.90565530211973</v>
      </c>
      <c r="H174" s="65">
        <f t="shared" si="86"/>
        <v>20</v>
      </c>
      <c r="I174" s="3">
        <f t="shared" si="67"/>
        <v>5.5652313020769038</v>
      </c>
      <c r="J174" s="72">
        <f>SUM($I$7:I174)</f>
        <v>849.26362162489852</v>
      </c>
      <c r="K174" s="64">
        <f>(M174)/((1000)*(1/(PI()*1.5^2))*(1/'Salt Topping history'!$C$8)*(1/2.20462)*(C174))</f>
        <v>29.865393699182757</v>
      </c>
      <c r="L174" s="3">
        <f t="shared" si="68"/>
        <v>2.9893493500637081E-3</v>
      </c>
      <c r="M174" s="85">
        <f t="shared" si="69"/>
        <v>8.3103911931771091</v>
      </c>
      <c r="N174" s="72">
        <f>SUM($M$7:M174)</f>
        <v>1431.9047457985321</v>
      </c>
      <c r="P174" s="27">
        <f>'Accumulated Feed'!C171</f>
        <v>42446</v>
      </c>
      <c r="Q174" s="17">
        <f>'Accumulated Feed'!D171</f>
        <v>0</v>
      </c>
      <c r="R174" s="17">
        <f>SUM($Q$7:Q174)</f>
        <v>1231.8776893598779</v>
      </c>
      <c r="S174" s="9">
        <v>20</v>
      </c>
      <c r="T174" s="3">
        <f t="shared" si="60"/>
        <v>0</v>
      </c>
      <c r="U174" s="72">
        <f>SUM($T$7:T174)</f>
        <v>1177.2140560750092</v>
      </c>
      <c r="V174" s="65">
        <f t="shared" si="65"/>
        <v>20</v>
      </c>
      <c r="W174" s="3">
        <f t="shared" si="80"/>
        <v>0</v>
      </c>
      <c r="X174" s="72">
        <f>SUM($W$7:W174)</f>
        <v>981.26948869348121</v>
      </c>
      <c r="Y174" s="64">
        <v>0</v>
      </c>
      <c r="Z174" s="85">
        <f t="shared" si="70"/>
        <v>0</v>
      </c>
      <c r="AA174" s="85">
        <f t="shared" si="71"/>
        <v>0</v>
      </c>
      <c r="AB174" s="72">
        <f>SUM($AA$7:AA174)</f>
        <v>1127.0544157951763</v>
      </c>
      <c r="AD174" s="27"/>
      <c r="AE174" s="17"/>
      <c r="AF174" s="17"/>
      <c r="AI174" s="72"/>
      <c r="AJ174" s="65"/>
      <c r="AL174" s="72"/>
      <c r="AM174" s="64"/>
      <c r="AP174" s="72"/>
      <c r="AR174" s="27">
        <f>'Accumulated Feed'!G171</f>
        <v>42789</v>
      </c>
      <c r="AS174" s="17">
        <f>'Accumulated Feed'!H171</f>
        <v>5.9823400368521504</v>
      </c>
      <c r="AT174" s="17">
        <f>SUM($AS$7:AS174)</f>
        <v>1218.7996716923699</v>
      </c>
      <c r="AU174" s="81">
        <v>20</v>
      </c>
      <c r="AV174" s="85">
        <f t="shared" si="62"/>
        <v>5.7168782586379514</v>
      </c>
      <c r="AW174" s="72">
        <f>SUM($AV$7:AV174)</f>
        <v>1164.71636547085</v>
      </c>
      <c r="AX174" s="111">
        <v>32.863948530534664</v>
      </c>
      <c r="AY174" s="85">
        <f t="shared" si="82"/>
        <v>9.3939596423605138</v>
      </c>
      <c r="AZ174" s="72">
        <f>SUM($AY$7:AY174)</f>
        <v>968.27952047335816</v>
      </c>
      <c r="BA174" s="64">
        <f>(BC174)/((1000)*(1/(PI()*1.5^2))*(1/'Salt Topping history'!$F$8)*(1/2.20462)*(AS174))</f>
        <v>34.510538536876602</v>
      </c>
      <c r="BB174" s="86">
        <f t="shared" si="74"/>
        <v>3.5236747681556121E-3</v>
      </c>
      <c r="BC174" s="86">
        <f t="shared" si="75"/>
        <v>8.6224321576767835</v>
      </c>
      <c r="BD174" s="72">
        <f>SUM($BC$7:BC174)</f>
        <v>1756.6733783484403</v>
      </c>
      <c r="BF174" s="27"/>
      <c r="BG174" s="17"/>
      <c r="BH174" s="17"/>
      <c r="BK174" s="72"/>
      <c r="BL174" s="65"/>
      <c r="BN174" s="72"/>
      <c r="BO174" s="64"/>
      <c r="BR174" s="72"/>
      <c r="BT174" s="27">
        <f>'Accumulated Feed'!K171</f>
        <v>43173</v>
      </c>
      <c r="BU174" s="17">
        <f>'Accumulated Feed'!L171</f>
        <v>8.0582347615553704</v>
      </c>
      <c r="BV174" s="17">
        <f>SUM($BU$7:BU174)</f>
        <v>1305.0385811047877</v>
      </c>
      <c r="BW174" s="81">
        <v>20</v>
      </c>
      <c r="BX174" s="85">
        <f t="shared" si="64"/>
        <v>7.7006567375894228</v>
      </c>
      <c r="BY174" s="72">
        <f>SUM($BX$7:BX174)</f>
        <v>1247.1284890264205</v>
      </c>
      <c r="BZ174" s="111">
        <v>20</v>
      </c>
      <c r="CA174" s="85">
        <f t="shared" si="84"/>
        <v>7.7006567375894228</v>
      </c>
      <c r="CB174" s="72">
        <f>SUM($CA$7:CA174)</f>
        <v>1037.5031756802955</v>
      </c>
      <c r="CC174" s="64">
        <f>(CE174)/((1000)*(1/(PI()*1.5^2))*(1/'Salt Topping history'!$D$17)*(1/2.20462)*(BU174))</f>
        <v>19.775427520180823</v>
      </c>
      <c r="CD174" s="86">
        <f t="shared" si="78"/>
        <v>4.9342525660514749E-3</v>
      </c>
      <c r="CE174" s="86">
        <f t="shared" si="79"/>
        <v>10.16949453863209</v>
      </c>
      <c r="CF174" s="72">
        <f>SUM($CE$7:CE174)</f>
        <v>1646.9590569098382</v>
      </c>
    </row>
    <row r="175" spans="2:84">
      <c r="B175" s="27">
        <v>42142</v>
      </c>
      <c r="C175" s="17">
        <f>'Accumulated Feed'!B172</f>
        <v>5.6104891920483979</v>
      </c>
      <c r="D175" s="17">
        <f>SUM($C$7:C175)</f>
        <v>1009.0426830839198</v>
      </c>
      <c r="E175" s="9">
        <v>20</v>
      </c>
      <c r="F175" s="3">
        <f t="shared" si="66"/>
        <v>5.3615280115742099</v>
      </c>
      <c r="G175" s="72">
        <f>SUM($F$7:F175)</f>
        <v>964.26718331369398</v>
      </c>
      <c r="H175" s="65">
        <f t="shared" si="86"/>
        <v>20</v>
      </c>
      <c r="I175" s="3">
        <f t="shared" si="67"/>
        <v>5.3615280115742099</v>
      </c>
      <c r="J175" s="72">
        <f>SUM($I$7:I175)</f>
        <v>854.62514963647277</v>
      </c>
      <c r="K175" s="64">
        <f>(M175)/((1000)*(1/(PI()*1.5^2))*(1/'Salt Topping history'!$C$8)*(1/2.20462)*(C175))</f>
        <v>29.865393699182761</v>
      </c>
      <c r="L175" s="3">
        <f t="shared" si="68"/>
        <v>2.8799306635766235E-3</v>
      </c>
      <c r="M175" s="85">
        <f t="shared" si="69"/>
        <v>8.0062072447430133</v>
      </c>
      <c r="N175" s="72">
        <f>SUM($M$7:M175)</f>
        <v>1439.9109530432752</v>
      </c>
      <c r="P175" s="27">
        <f>'Accumulated Feed'!C172</f>
        <v>42447</v>
      </c>
      <c r="Q175" s="17">
        <f>'Accumulated Feed'!D172</f>
        <v>0</v>
      </c>
      <c r="R175" s="17">
        <f>SUM($Q$7:Q175)</f>
        <v>1231.8776893598779</v>
      </c>
      <c r="S175" s="9">
        <v>20</v>
      </c>
      <c r="T175" s="3">
        <f t="shared" ref="T175:T189" si="87">(Q175*S175)*(1/2.20462)*(1/1343)*(1/(PI()*1.5^2))*1000</f>
        <v>0</v>
      </c>
      <c r="U175" s="72">
        <f>SUM($T$7:T175)</f>
        <v>1177.2140560750092</v>
      </c>
      <c r="V175" s="65">
        <f t="shared" ref="V175:V189" si="88">S175</f>
        <v>20</v>
      </c>
      <c r="W175" s="3">
        <f t="shared" si="80"/>
        <v>0</v>
      </c>
      <c r="X175" s="72">
        <f>SUM($W$7:W175)</f>
        <v>981.26948869348121</v>
      </c>
      <c r="Y175" s="64">
        <v>0</v>
      </c>
      <c r="Z175" s="85">
        <f t="shared" si="70"/>
        <v>0</v>
      </c>
      <c r="AA175" s="85">
        <f t="shared" si="71"/>
        <v>0</v>
      </c>
      <c r="AB175" s="72">
        <f>SUM($AA$7:AA175)</f>
        <v>1127.0544157951763</v>
      </c>
      <c r="AD175" s="27"/>
      <c r="AE175" s="17"/>
      <c r="AF175" s="17"/>
      <c r="AI175" s="72"/>
      <c r="AJ175" s="65"/>
      <c r="AL175" s="72"/>
      <c r="AM175" s="64"/>
      <c r="AP175" s="72"/>
      <c r="AR175" s="27">
        <f>'Accumulated Feed'!G172</f>
        <v>42790</v>
      </c>
      <c r="AS175" s="17">
        <f>'Accumulated Feed'!H172</f>
        <v>5.9172026687296215</v>
      </c>
      <c r="AT175" s="17">
        <f>SUM($AS$7:AS175)</f>
        <v>1224.7168743610996</v>
      </c>
      <c r="AU175" s="81">
        <v>20</v>
      </c>
      <c r="AV175" s="85">
        <f t="shared" ref="AV175:AV238" si="89">(AS175*AU175)*(1/2.20462)*(1/1343)*(1/(PI()*1.5^2))*1000</f>
        <v>5.6546313115652929</v>
      </c>
      <c r="AW175" s="72">
        <f>SUM($AV$7:AV175)</f>
        <v>1170.3709967824152</v>
      </c>
      <c r="AX175" s="111">
        <v>20</v>
      </c>
      <c r="AY175" s="85">
        <f t="shared" si="82"/>
        <v>5.6546313115652929</v>
      </c>
      <c r="AZ175" s="72">
        <f>SUM($AY$7:AY175)</f>
        <v>973.93415178492342</v>
      </c>
      <c r="BA175" s="64">
        <f>(BC175)/((1000)*(1/(PI()*1.5^2))*(1/'Salt Topping history'!$F$8)*(1/2.20462)*(AS175))</f>
        <v>34.510538536876602</v>
      </c>
      <c r="BB175" s="86">
        <f t="shared" si="74"/>
        <v>3.4853080255258851E-3</v>
      </c>
      <c r="BC175" s="86">
        <f t="shared" si="75"/>
        <v>8.5285487384618417</v>
      </c>
      <c r="BD175" s="72">
        <f>SUM($BC$7:BC175)</f>
        <v>1765.2019270869023</v>
      </c>
      <c r="BF175" s="27"/>
      <c r="BG175" s="17"/>
      <c r="BH175" s="17"/>
      <c r="BK175" s="72"/>
      <c r="BL175" s="65"/>
      <c r="BN175" s="72"/>
      <c r="BO175" s="64"/>
      <c r="BR175" s="72"/>
      <c r="BT175" s="27">
        <f>'Accumulated Feed'!K172</f>
        <v>43174</v>
      </c>
      <c r="BU175" s="17">
        <f>'Accumulated Feed'!L172</f>
        <v>7.7369523771052382</v>
      </c>
      <c r="BV175" s="17">
        <f>SUM($BU$7:BU175)</f>
        <v>1312.7755334818928</v>
      </c>
      <c r="BW175" s="81">
        <v>20</v>
      </c>
      <c r="BX175" s="85">
        <f t="shared" ref="BX175:BX228" si="90">(BU175*BW175)*(1/2.20462)*(1/1343)*(1/(PI()*1.5^2))*1000</f>
        <v>7.3936310140043799</v>
      </c>
      <c r="BY175" s="72">
        <f>SUM($BX$7:BX175)</f>
        <v>1254.5221200404249</v>
      </c>
      <c r="BZ175" s="111">
        <v>0.74520367426483147</v>
      </c>
      <c r="CA175" s="85">
        <f t="shared" si="84"/>
        <v>0.2754880498897237</v>
      </c>
      <c r="CB175" s="72">
        <f>SUM($CA$7:CA175)</f>
        <v>1037.7786637301851</v>
      </c>
      <c r="CC175" s="64">
        <f>(CE175)/((1000)*(1/(PI()*1.5^2))*(1/'Salt Topping history'!$D$17)*(1/2.20462)*(BU175))</f>
        <v>19.775427520180823</v>
      </c>
      <c r="CD175" s="86">
        <f t="shared" si="78"/>
        <v>4.7375235705817255E-3</v>
      </c>
      <c r="CE175" s="86">
        <f t="shared" si="79"/>
        <v>9.7640360789689371</v>
      </c>
      <c r="CF175" s="72">
        <f>SUM($CE$7:CE175)</f>
        <v>1656.7230929888071</v>
      </c>
    </row>
    <row r="176" spans="2:84">
      <c r="B176" s="27">
        <v>42143</v>
      </c>
      <c r="C176" s="17">
        <f>'Accumulated Feed'!B173</f>
        <v>5.6107823563243153</v>
      </c>
      <c r="D176" s="17">
        <f>SUM($C$7:C176)</f>
        <v>1014.6534654402441</v>
      </c>
      <c r="E176" s="9">
        <v>20</v>
      </c>
      <c r="F176" s="3">
        <f t="shared" si="66"/>
        <v>5.3618081669088902</v>
      </c>
      <c r="G176" s="72">
        <f>SUM($F$7:F176)</f>
        <v>969.62899148060285</v>
      </c>
      <c r="H176" s="65">
        <f t="shared" si="86"/>
        <v>20</v>
      </c>
      <c r="I176" s="3">
        <f t="shared" si="67"/>
        <v>5.3618081669088902</v>
      </c>
      <c r="J176" s="72">
        <f>SUM($I$7:I176)</f>
        <v>859.98695780338164</v>
      </c>
      <c r="K176" s="64">
        <f>(M176)/((1000)*(1/(PI()*1.5^2))*(1/'Salt Topping history'!$C$8)*(1/2.20462)*(C176))</f>
        <v>29.865393699182757</v>
      </c>
      <c r="L176" s="3">
        <f t="shared" si="68"/>
        <v>2.8800811482774719E-3</v>
      </c>
      <c r="M176" s="85">
        <f t="shared" si="69"/>
        <v>8.0066255922113712</v>
      </c>
      <c r="N176" s="72">
        <f>SUM($M$7:M176)</f>
        <v>1447.9175786354865</v>
      </c>
      <c r="P176" s="27">
        <f>'Accumulated Feed'!C173</f>
        <v>42448</v>
      </c>
      <c r="Q176" s="17">
        <f>'Accumulated Feed'!D173</f>
        <v>0</v>
      </c>
      <c r="R176" s="17">
        <f>SUM($Q$7:Q176)</f>
        <v>1231.8776893598779</v>
      </c>
      <c r="S176" s="9">
        <v>20</v>
      </c>
      <c r="T176" s="3">
        <f t="shared" si="87"/>
        <v>0</v>
      </c>
      <c r="U176" s="72">
        <f>SUM($T$7:T176)</f>
        <v>1177.2140560750092</v>
      </c>
      <c r="V176" s="65">
        <f t="shared" si="88"/>
        <v>20</v>
      </c>
      <c r="W176" s="3">
        <f t="shared" si="80"/>
        <v>0</v>
      </c>
      <c r="X176" s="72">
        <f>SUM($W$7:W176)</f>
        <v>981.26948869348121</v>
      </c>
      <c r="Y176" s="64">
        <v>0</v>
      </c>
      <c r="Z176" s="85">
        <f t="shared" si="70"/>
        <v>0</v>
      </c>
      <c r="AA176" s="85">
        <f t="shared" si="71"/>
        <v>0</v>
      </c>
      <c r="AB176" s="72">
        <f>SUM($AA$7:AA176)</f>
        <v>1127.0544157951763</v>
      </c>
      <c r="AD176" s="27"/>
      <c r="AE176" s="17"/>
      <c r="AF176" s="17"/>
      <c r="AI176" s="72"/>
      <c r="AJ176" s="65"/>
      <c r="AL176" s="72"/>
      <c r="AM176" s="64"/>
      <c r="AP176" s="72"/>
      <c r="AR176" s="27">
        <f>'Accumulated Feed'!G173</f>
        <v>42791</v>
      </c>
      <c r="AS176" s="17">
        <f>'Accumulated Feed'!H173</f>
        <v>5.9734151838342351</v>
      </c>
      <c r="AT176" s="17">
        <f>SUM($AS$7:AS176)</f>
        <v>1230.6902895449339</v>
      </c>
      <c r="AU176" s="81">
        <v>20</v>
      </c>
      <c r="AV176" s="85">
        <f t="shared" si="89"/>
        <v>5.7083494391684209</v>
      </c>
      <c r="AW176" s="72">
        <f>SUM($AV$7:AV176)</f>
        <v>1176.0793462215836</v>
      </c>
      <c r="AX176" s="111">
        <v>20</v>
      </c>
      <c r="AY176" s="85">
        <f t="shared" si="82"/>
        <v>5.7083494391684209</v>
      </c>
      <c r="AZ176" s="72">
        <f>SUM($AY$7:AY176)</f>
        <v>979.6425012240918</v>
      </c>
      <c r="BA176" s="64">
        <f>(BC176)/((1000)*(1/(PI()*1.5^2))*(1/'Salt Topping history'!$F$8)*(1/2.20462)*(AS176))</f>
        <v>34.510538536876602</v>
      </c>
      <c r="BB176" s="86">
        <f t="shared" si="74"/>
        <v>3.5184179156204838E-3</v>
      </c>
      <c r="BC176" s="86">
        <f t="shared" si="75"/>
        <v>8.6095686395233244</v>
      </c>
      <c r="BD176" s="72">
        <f>SUM($BC$7:BC176)</f>
        <v>1773.8114957264256</v>
      </c>
      <c r="BF176" s="27"/>
      <c r="BG176" s="17"/>
      <c r="BH176" s="17"/>
      <c r="BK176" s="72"/>
      <c r="BL176" s="65"/>
      <c r="BN176" s="72"/>
      <c r="BO176" s="64"/>
      <c r="BR176" s="72"/>
      <c r="BT176" s="27">
        <f>'Accumulated Feed'!K173</f>
        <v>43175</v>
      </c>
      <c r="BU176" s="17">
        <f>'Accumulated Feed'!L173</f>
        <v>7.8063675024056023</v>
      </c>
      <c r="BV176" s="17">
        <f>SUM($BU$7:BU176)</f>
        <v>1320.5819009842985</v>
      </c>
      <c r="BW176" s="81">
        <v>20</v>
      </c>
      <c r="BX176" s="85">
        <f t="shared" si="90"/>
        <v>7.4599658960414574</v>
      </c>
      <c r="BY176" s="72">
        <f>SUM($BX$7:BX176)</f>
        <v>1261.9820859364663</v>
      </c>
      <c r="BZ176" s="111">
        <v>20</v>
      </c>
      <c r="CA176" s="85">
        <f t="shared" si="84"/>
        <v>7.4599658960414574</v>
      </c>
      <c r="CB176" s="72">
        <f>SUM($CA$7:CA176)</f>
        <v>1045.2386296262266</v>
      </c>
      <c r="CC176" s="64">
        <f>(CE176)/((1000)*(1/(PI()*1.5^2))*(1/'Salt Topping history'!$D$17)*(1/2.20462)*(BU176))</f>
        <v>19.77542752018082</v>
      </c>
      <c r="CD176" s="86">
        <f t="shared" si="78"/>
        <v>4.7800281352005395E-3</v>
      </c>
      <c r="CE176" s="86">
        <f t="shared" si="79"/>
        <v>9.8516379866483117</v>
      </c>
      <c r="CF176" s="72">
        <f>SUM($CE$7:CE176)</f>
        <v>1666.5747309754554</v>
      </c>
    </row>
    <row r="177" spans="2:84">
      <c r="B177" s="27">
        <v>42144</v>
      </c>
      <c r="C177" s="17">
        <f>'Accumulated Feed'!B174</f>
        <v>5.7040865979297264</v>
      </c>
      <c r="D177" s="17">
        <f>SUM($C$7:C177)</f>
        <v>1020.3575520381738</v>
      </c>
      <c r="E177" s="9">
        <v>20</v>
      </c>
      <c r="F177" s="3">
        <f t="shared" si="66"/>
        <v>5.4509721039279837</v>
      </c>
      <c r="G177" s="72">
        <f>SUM($F$7:F177)</f>
        <v>975.07996358453079</v>
      </c>
      <c r="H177" s="65">
        <f t="shared" si="86"/>
        <v>20</v>
      </c>
      <c r="I177" s="3">
        <f t="shared" si="67"/>
        <v>5.4509721039279837</v>
      </c>
      <c r="J177" s="72">
        <f>SUM($I$7:I177)</f>
        <v>865.43792990730958</v>
      </c>
      <c r="K177" s="64">
        <f>(M177)/((1000)*(1/(PI()*1.5^2))*(1/'Salt Topping history'!$C$8)*(1/2.20462)*(C177))</f>
        <v>29.865393699182761</v>
      </c>
      <c r="L177" s="3">
        <f t="shared" si="68"/>
        <v>2.9279753224293482E-3</v>
      </c>
      <c r="M177" s="85">
        <f t="shared" si="69"/>
        <v>8.1397713963535878</v>
      </c>
      <c r="N177" s="72">
        <f>SUM($M$7:M177)</f>
        <v>1456.0573500318401</v>
      </c>
      <c r="P177" s="27">
        <f>'Accumulated Feed'!C174</f>
        <v>42449</v>
      </c>
      <c r="Q177" s="17">
        <f>'Accumulated Feed'!D174</f>
        <v>0</v>
      </c>
      <c r="R177" s="17">
        <f>SUM($Q$7:Q177)</f>
        <v>1231.8776893598779</v>
      </c>
      <c r="S177" s="9">
        <v>20</v>
      </c>
      <c r="T177" s="3">
        <f t="shared" si="87"/>
        <v>0</v>
      </c>
      <c r="U177" s="72">
        <f>SUM($T$7:T177)</f>
        <v>1177.2140560750092</v>
      </c>
      <c r="V177" s="65">
        <f t="shared" si="88"/>
        <v>20</v>
      </c>
      <c r="W177" s="3">
        <f t="shared" si="80"/>
        <v>0</v>
      </c>
      <c r="X177" s="72">
        <f>SUM($W$7:W177)</f>
        <v>981.26948869348121</v>
      </c>
      <c r="Y177" s="64">
        <v>0</v>
      </c>
      <c r="Z177" s="85">
        <f t="shared" si="70"/>
        <v>0</v>
      </c>
      <c r="AA177" s="85">
        <f t="shared" si="71"/>
        <v>0</v>
      </c>
      <c r="AB177" s="72">
        <f>SUM($AA$7:AA177)</f>
        <v>1127.0544157951763</v>
      </c>
      <c r="AD177" s="27"/>
      <c r="AE177" s="17"/>
      <c r="AF177" s="17"/>
      <c r="AI177" s="72"/>
      <c r="AJ177" s="65"/>
      <c r="AL177" s="72"/>
      <c r="AM177" s="64"/>
      <c r="AP177" s="72"/>
      <c r="AR177" s="27">
        <f>'Accumulated Feed'!G174</f>
        <v>42792</v>
      </c>
      <c r="AS177" s="17">
        <f>'Accumulated Feed'!H174</f>
        <v>6.1178099525273151</v>
      </c>
      <c r="AT177" s="17">
        <f>SUM($AS$7:AS177)</f>
        <v>1236.8080994974612</v>
      </c>
      <c r="AU177" s="81">
        <v>20</v>
      </c>
      <c r="AV177" s="85">
        <f t="shared" si="89"/>
        <v>5.8463368000869567</v>
      </c>
      <c r="AW177" s="72">
        <f>SUM($AV$7:AV177)</f>
        <v>1181.9256830216705</v>
      </c>
      <c r="AX177" s="111">
        <v>20</v>
      </c>
      <c r="AY177" s="85">
        <f t="shared" si="82"/>
        <v>5.8463368000869567</v>
      </c>
      <c r="AZ177" s="72">
        <f>SUM($AY$7:AY177)</f>
        <v>985.48883802417879</v>
      </c>
      <c r="BA177" s="64">
        <f>(BC177)/((1000)*(1/(PI()*1.5^2))*(1/'Salt Topping history'!$F$8)*(1/2.20462)*(AS177))</f>
        <v>34.510538536876595</v>
      </c>
      <c r="BB177" s="86">
        <f t="shared" si="74"/>
        <v>3.6034682805217069E-3</v>
      </c>
      <c r="BC177" s="86">
        <f t="shared" si="75"/>
        <v>8.8176868824366164</v>
      </c>
      <c r="BD177" s="72">
        <f>SUM($BC$7:BC177)</f>
        <v>1782.6291826088623</v>
      </c>
      <c r="BF177" s="27"/>
      <c r="BG177" s="17"/>
      <c r="BH177" s="17"/>
      <c r="BK177" s="72"/>
      <c r="BL177" s="65"/>
      <c r="BN177" s="72"/>
      <c r="BO177" s="64"/>
      <c r="BR177" s="72"/>
      <c r="BT177" s="27">
        <f>'Accumulated Feed'!K174</f>
        <v>43176</v>
      </c>
      <c r="BU177" s="17">
        <f>'Accumulated Feed'!L174</f>
        <v>7.7764022457373345</v>
      </c>
      <c r="BV177" s="17">
        <f>SUM($BU$7:BU177)</f>
        <v>1328.3583032300357</v>
      </c>
      <c r="BW177" s="81">
        <v>20</v>
      </c>
      <c r="BX177" s="85">
        <f t="shared" si="90"/>
        <v>7.4313303247924072</v>
      </c>
      <c r="BY177" s="72">
        <f>SUM($BX$7:BX177)</f>
        <v>1269.4134162612588</v>
      </c>
      <c r="BZ177" s="111">
        <v>20</v>
      </c>
      <c r="CA177" s="85">
        <f t="shared" si="84"/>
        <v>7.4313303247924072</v>
      </c>
      <c r="CB177" s="72">
        <f>SUM($CA$7:CA177)</f>
        <v>1052.6699599510191</v>
      </c>
      <c r="CC177" s="64">
        <f>(CE177)/((1000)*(1/(PI()*1.5^2))*(1/'Salt Topping history'!$D$17)*(1/2.20462)*(BU177))</f>
        <v>19.77542752018082</v>
      </c>
      <c r="CD177" s="86">
        <f t="shared" si="78"/>
        <v>4.7616796818502859E-3</v>
      </c>
      <c r="CE177" s="86">
        <f t="shared" si="79"/>
        <v>9.8138218242934396</v>
      </c>
      <c r="CF177" s="72">
        <f>SUM($CE$7:CE177)</f>
        <v>1676.3885527997488</v>
      </c>
    </row>
    <row r="178" spans="2:84">
      <c r="B178" s="27">
        <v>42145</v>
      </c>
      <c r="C178" s="17">
        <f>'Accumulated Feed'!B175</f>
        <v>5.9698917578027153</v>
      </c>
      <c r="D178" s="17">
        <f>SUM($C$7:C178)</f>
        <v>1026.3274437959765</v>
      </c>
      <c r="E178" s="9">
        <v>20</v>
      </c>
      <c r="F178" s="3">
        <f t="shared" si="66"/>
        <v>5.7049823624807976</v>
      </c>
      <c r="G178" s="72">
        <f>SUM($F$7:F178)</f>
        <v>980.78494594701158</v>
      </c>
      <c r="H178" s="65">
        <f t="shared" si="86"/>
        <v>20</v>
      </c>
      <c r="I178" s="3">
        <f t="shared" si="67"/>
        <v>5.7049823624807976</v>
      </c>
      <c r="J178" s="72">
        <f>SUM($I$7:I178)</f>
        <v>871.14291226979037</v>
      </c>
      <c r="K178" s="64">
        <f>(M178)/((1000)*(1/(PI()*1.5^2))*(1/'Salt Topping history'!$C$8)*(1/2.20462)*(C178))</f>
        <v>29.865393699182757</v>
      </c>
      <c r="L178" s="3">
        <f t="shared" si="68"/>
        <v>3.0644162644313452E-3</v>
      </c>
      <c r="M178" s="85">
        <f t="shared" si="69"/>
        <v>8.5190772151191396</v>
      </c>
      <c r="N178" s="72">
        <f>SUM($M$7:M178)</f>
        <v>1464.5764272469592</v>
      </c>
      <c r="P178" s="27">
        <f>'Accumulated Feed'!C175</f>
        <v>42450</v>
      </c>
      <c r="Q178" s="17">
        <f>'Accumulated Feed'!D175</f>
        <v>0</v>
      </c>
      <c r="R178" s="17">
        <f>SUM($Q$7:Q178)</f>
        <v>1231.8776893598779</v>
      </c>
      <c r="S178" s="9">
        <v>20</v>
      </c>
      <c r="T178" s="3">
        <f t="shared" si="87"/>
        <v>0</v>
      </c>
      <c r="U178" s="72">
        <f>SUM($T$7:T178)</f>
        <v>1177.2140560750092</v>
      </c>
      <c r="V178" s="65">
        <f t="shared" si="88"/>
        <v>20</v>
      </c>
      <c r="W178" s="3">
        <f t="shared" si="80"/>
        <v>0</v>
      </c>
      <c r="X178" s="72">
        <f>SUM($W$7:W178)</f>
        <v>981.26948869348121</v>
      </c>
      <c r="Y178" s="64">
        <v>0</v>
      </c>
      <c r="Z178" s="85">
        <f t="shared" si="70"/>
        <v>0</v>
      </c>
      <c r="AA178" s="85">
        <f t="shared" si="71"/>
        <v>0</v>
      </c>
      <c r="AB178" s="72">
        <f>SUM($AA$7:AA178)</f>
        <v>1127.0544157951763</v>
      </c>
      <c r="AD178" s="27"/>
      <c r="AE178" s="17"/>
      <c r="AF178" s="17"/>
      <c r="AI178" s="72"/>
      <c r="AJ178" s="65"/>
      <c r="AL178" s="72"/>
      <c r="AM178" s="64"/>
      <c r="AP178" s="72"/>
      <c r="AR178" s="27">
        <f>'Accumulated Feed'!G175</f>
        <v>42793</v>
      </c>
      <c r="AS178" s="17">
        <f>'Accumulated Feed'!H175</f>
        <v>6.0839036018505359</v>
      </c>
      <c r="AT178" s="17">
        <f>SUM($AS$7:AS178)</f>
        <v>1242.8920030993118</v>
      </c>
      <c r="AU178" s="81">
        <v>20</v>
      </c>
      <c r="AV178" s="85">
        <f t="shared" si="89"/>
        <v>5.8139350178713425</v>
      </c>
      <c r="AW178" s="72">
        <f>SUM($AV$7:AV178)</f>
        <v>1187.7396180395417</v>
      </c>
      <c r="AX178" s="111">
        <v>20</v>
      </c>
      <c r="AY178" s="85">
        <f t="shared" si="82"/>
        <v>5.8139350178713425</v>
      </c>
      <c r="AZ178" s="72">
        <f>SUM($AY$7:AY178)</f>
        <v>991.30277304205015</v>
      </c>
      <c r="BA178" s="64">
        <f>(BC178)/((1000)*(1/(PI()*1.5^2))*(1/'Salt Topping history'!$F$8)*(1/2.20462)*(AS178))</f>
        <v>34.510538536876602</v>
      </c>
      <c r="BB178" s="86">
        <f t="shared" si="74"/>
        <v>3.5834970064677384E-3</v>
      </c>
      <c r="BC178" s="86">
        <f t="shared" si="75"/>
        <v>8.7688171748265553</v>
      </c>
      <c r="BD178" s="72">
        <f>SUM($BC$7:BC178)</f>
        <v>1791.3979997836889</v>
      </c>
      <c r="BF178" s="27"/>
      <c r="BG178" s="17"/>
      <c r="BH178" s="17"/>
      <c r="BK178" s="72"/>
      <c r="BL178" s="65"/>
      <c r="BN178" s="72"/>
      <c r="BO178" s="64"/>
      <c r="BR178" s="72"/>
      <c r="BT178" s="27">
        <f>'Accumulated Feed'!K175</f>
        <v>43177</v>
      </c>
      <c r="BU178" s="17">
        <f>'Accumulated Feed'!L175</f>
        <v>7.7109759893171539</v>
      </c>
      <c r="BV178" s="17">
        <f>SUM($BU$7:BU178)</f>
        <v>1336.0692792193529</v>
      </c>
      <c r="BW178" s="81">
        <v>20</v>
      </c>
      <c r="BX178" s="85">
        <f t="shared" si="90"/>
        <v>7.368807308620057</v>
      </c>
      <c r="BY178" s="72">
        <f>SUM($BX$7:BX178)</f>
        <v>1276.7822235698789</v>
      </c>
      <c r="BZ178" s="111">
        <v>20</v>
      </c>
      <c r="CA178" s="85">
        <f t="shared" si="84"/>
        <v>7.368807308620057</v>
      </c>
      <c r="CB178" s="72">
        <f>SUM($CA$7:CA178)</f>
        <v>1060.0387672596391</v>
      </c>
      <c r="CC178" s="64">
        <f>(CE178)/((1000)*(1/(PI()*1.5^2))*(1/'Salt Topping history'!$D$17)*(1/2.20462)*(BU178))</f>
        <v>19.775427520180823</v>
      </c>
      <c r="CD178" s="86">
        <f t="shared" si="78"/>
        <v>4.721617598381511E-3</v>
      </c>
      <c r="CE178" s="86">
        <f t="shared" si="79"/>
        <v>9.731253870264295</v>
      </c>
      <c r="CF178" s="72">
        <f>SUM($CE$7:CE178)</f>
        <v>1686.1198066700131</v>
      </c>
    </row>
    <row r="179" spans="2:84">
      <c r="B179" s="27">
        <v>42146</v>
      </c>
      <c r="C179" s="17">
        <f>'Accumulated Feed'!B176</f>
        <v>5.8287371038786073</v>
      </c>
      <c r="D179" s="17">
        <f>SUM($C$7:C179)</f>
        <v>1032.1561808998551</v>
      </c>
      <c r="E179" s="9">
        <v>20</v>
      </c>
      <c r="F179" s="3">
        <f t="shared" si="66"/>
        <v>5.5700913387086173</v>
      </c>
      <c r="G179" s="72">
        <f>SUM($F$7:F179)</f>
        <v>986.35503728572019</v>
      </c>
      <c r="H179" s="65">
        <f t="shared" si="86"/>
        <v>20</v>
      </c>
      <c r="I179" s="3">
        <f t="shared" si="67"/>
        <v>5.5700913387086173</v>
      </c>
      <c r="J179" s="72">
        <f>SUM($I$7:I179)</f>
        <v>876.71300360849898</v>
      </c>
      <c r="K179" s="64">
        <f>(M179)/((1000)*(1/(PI()*1.5^2))*(1/'Salt Topping history'!$C$8)*(1/2.20462)*(C179))</f>
        <v>29.865393699182761</v>
      </c>
      <c r="L179" s="3">
        <f t="shared" si="68"/>
        <v>2.9919599059521724E-3</v>
      </c>
      <c r="M179" s="85">
        <f t="shared" si="69"/>
        <v>8.31764853854704</v>
      </c>
      <c r="N179" s="72">
        <f>SUM($M$7:M179)</f>
        <v>1472.8940757855062</v>
      </c>
      <c r="P179" s="27">
        <f>'Accumulated Feed'!C176</f>
        <v>42451</v>
      </c>
      <c r="Q179" s="17">
        <f>'Accumulated Feed'!D176</f>
        <v>4.6309205541057468</v>
      </c>
      <c r="R179" s="17">
        <f>SUM($Q$7:Q179)</f>
        <v>1236.5086099139837</v>
      </c>
      <c r="S179" s="9">
        <v>20</v>
      </c>
      <c r="T179" s="3">
        <f t="shared" si="87"/>
        <v>4.4254269851195787</v>
      </c>
      <c r="U179" s="72">
        <f>SUM($T$7:T179)</f>
        <v>1181.6394830601289</v>
      </c>
      <c r="V179" s="65">
        <f t="shared" si="88"/>
        <v>20</v>
      </c>
      <c r="W179" s="3">
        <f t="shared" si="80"/>
        <v>4.4254269851195787</v>
      </c>
      <c r="X179" s="72">
        <f>SUM($W$7:W179)</f>
        <v>985.69491567860075</v>
      </c>
      <c r="Y179" s="64">
        <f>(AA179)/((1000)*(1/(PI()*1.5^2))*(1/'Salt Topping history'!$D$8)*(1/2.20462)*(Q179))</f>
        <v>16.179723860943255</v>
      </c>
      <c r="Z179" s="85">
        <f t="shared" si="70"/>
        <v>3.5603907517810277E-3</v>
      </c>
      <c r="AA179" s="85">
        <f t="shared" si="71"/>
        <v>4.236864994619423</v>
      </c>
      <c r="AB179" s="72">
        <f>SUM($AA$7:AA179)</f>
        <v>1131.2912807897958</v>
      </c>
      <c r="AD179" s="27"/>
      <c r="AE179" s="17"/>
      <c r="AF179" s="17"/>
      <c r="AI179" s="72"/>
      <c r="AJ179" s="65"/>
      <c r="AL179" s="72"/>
      <c r="AM179" s="64"/>
      <c r="AP179" s="72"/>
      <c r="AR179" s="27">
        <f>'Accumulated Feed'!G176</f>
        <v>42794</v>
      </c>
      <c r="AS179" s="17">
        <f>'Accumulated Feed'!H176</f>
        <v>6.1026192957462708</v>
      </c>
      <c r="AT179" s="17">
        <f>SUM($AS$7:AS179)</f>
        <v>1248.9946223950581</v>
      </c>
      <c r="AU179" s="81">
        <v>20</v>
      </c>
      <c r="AV179" s="85">
        <f t="shared" si="89"/>
        <v>5.8318202171192528</v>
      </c>
      <c r="AW179" s="72">
        <f>SUM($AV$7:AV179)</f>
        <v>1193.5714382566609</v>
      </c>
      <c r="AX179" s="111">
        <v>1.6621133085296629</v>
      </c>
      <c r="AY179" s="85">
        <f t="shared" si="82"/>
        <v>0.48465729979131283</v>
      </c>
      <c r="AZ179" s="72">
        <f>SUM($AY$7:AY179)</f>
        <v>991.78743034184151</v>
      </c>
      <c r="BA179" s="64">
        <f>(BC179)/((1000)*(1/(PI()*1.5^2))*(1/'Salt Topping history'!$F$8)*(1/2.20462)*(AS179))</f>
        <v>34.510538536876595</v>
      </c>
      <c r="BB179" s="86">
        <f t="shared" si="74"/>
        <v>3.5945207894594565E-3</v>
      </c>
      <c r="BC179" s="86">
        <f t="shared" si="75"/>
        <v>8.7957923718072895</v>
      </c>
      <c r="BD179" s="72">
        <f>SUM($BC$7:BC179)</f>
        <v>1800.1937921554961</v>
      </c>
      <c r="BF179" s="27"/>
      <c r="BG179" s="17"/>
      <c r="BH179" s="17"/>
      <c r="BK179" s="72"/>
      <c r="BL179" s="65"/>
      <c r="BN179" s="72"/>
      <c r="BO179" s="64"/>
      <c r="BR179" s="72"/>
      <c r="BT179" s="27">
        <f>'Accumulated Feed'!K176</f>
        <v>43178</v>
      </c>
      <c r="BU179" s="17">
        <f>'Accumulated Feed'!L176</f>
        <v>7.4781679937137771</v>
      </c>
      <c r="BV179" s="17">
        <f>SUM($BU$7:BU179)</f>
        <v>1343.5474472130666</v>
      </c>
      <c r="BW179" s="81">
        <v>20</v>
      </c>
      <c r="BX179" s="85">
        <f t="shared" si="90"/>
        <v>7.1463299903293445</v>
      </c>
      <c r="BY179" s="72">
        <f>SUM($BX$7:BX179)</f>
        <v>1283.9285535602082</v>
      </c>
      <c r="BZ179" s="111">
        <v>20</v>
      </c>
      <c r="CA179" s="85">
        <f t="shared" si="84"/>
        <v>7.1463299903293445</v>
      </c>
      <c r="CB179" s="72">
        <f>SUM($CA$7:CA179)</f>
        <v>1067.1850972499685</v>
      </c>
      <c r="CC179" s="64">
        <f>(CE179)/((1000)*(1/(PI()*1.5^2))*(1/'Salt Topping history'!$D$17)*(1/2.20462)*(BU179))</f>
        <v>19.77542752018082</v>
      </c>
      <c r="CD179" s="86">
        <f t="shared" si="78"/>
        <v>4.5790636168093063E-3</v>
      </c>
      <c r="CE179" s="86">
        <f t="shared" si="79"/>
        <v>9.4374501142439797</v>
      </c>
      <c r="CF179" s="72">
        <f>SUM($CE$7:CE179)</f>
        <v>1695.5572567842571</v>
      </c>
    </row>
    <row r="180" spans="2:84">
      <c r="B180" s="27">
        <v>42147</v>
      </c>
      <c r="C180" s="17">
        <f>'Accumulated Feed'!B177</f>
        <v>5.6896461480731251</v>
      </c>
      <c r="D180" s="17">
        <f>SUM($C$7:C180)</f>
        <v>1037.8458270479282</v>
      </c>
      <c r="E180" s="9">
        <v>20</v>
      </c>
      <c r="F180" s="3">
        <f t="shared" si="66"/>
        <v>5.4371724380244055</v>
      </c>
      <c r="G180" s="72">
        <f>SUM($F$7:F180)</f>
        <v>991.79220972374458</v>
      </c>
      <c r="H180" s="65">
        <f t="shared" si="86"/>
        <v>20</v>
      </c>
      <c r="I180" s="3">
        <f t="shared" si="67"/>
        <v>5.4371724380244055</v>
      </c>
      <c r="J180" s="72">
        <f>SUM($I$7:I180)</f>
        <v>882.15017604652337</v>
      </c>
      <c r="K180" s="64">
        <f>(M180)/((1000)*(1/(PI()*1.5^2))*(1/'Salt Topping history'!$C$8)*(1/2.20462)*(C180))</f>
        <v>29.865393699182761</v>
      </c>
      <c r="L180" s="3">
        <f t="shared" si="68"/>
        <v>2.9205628682004358E-3</v>
      </c>
      <c r="M180" s="85">
        <f t="shared" si="69"/>
        <v>8.1191647735972108</v>
      </c>
      <c r="N180" s="72">
        <f>SUM($M$7:M180)</f>
        <v>1481.0132405591035</v>
      </c>
      <c r="P180" s="27">
        <f>'Accumulated Feed'!C177</f>
        <v>42452</v>
      </c>
      <c r="Q180" s="17">
        <f>'Accumulated Feed'!D177</f>
        <v>4.9327289610066716</v>
      </c>
      <c r="R180" s="17">
        <f>SUM($Q$7:Q180)</f>
        <v>1241.4413388749904</v>
      </c>
      <c r="S180" s="9">
        <v>20</v>
      </c>
      <c r="T180" s="3">
        <f t="shared" si="87"/>
        <v>4.7138428740622507</v>
      </c>
      <c r="U180" s="72">
        <f>SUM($T$7:T180)</f>
        <v>1186.3533259341912</v>
      </c>
      <c r="V180" s="67">
        <v>4.0064723999999998</v>
      </c>
      <c r="W180" s="3">
        <f t="shared" si="80"/>
        <v>0.94429406864335419</v>
      </c>
      <c r="X180" s="72">
        <f>SUM($W$7:W180)</f>
        <v>986.63920974724408</v>
      </c>
      <c r="Y180" s="64">
        <f>(AA180)/((1000)*(1/(PI()*1.5^2))*(1/'Salt Topping history'!$D$8)*(1/2.20462)*(Q180))</f>
        <v>16.179723860943252</v>
      </c>
      <c r="Z180" s="85">
        <f t="shared" si="70"/>
        <v>3.7924301159171976E-3</v>
      </c>
      <c r="AA180" s="85">
        <f t="shared" si="71"/>
        <v>4.5129918379414651</v>
      </c>
      <c r="AB180" s="72">
        <f>SUM($AA$7:AA180)</f>
        <v>1135.8042726277372</v>
      </c>
      <c r="AD180" s="27"/>
      <c r="AE180" s="17"/>
      <c r="AF180" s="17"/>
      <c r="AI180" s="72"/>
      <c r="AJ180" s="65"/>
      <c r="AL180" s="72"/>
      <c r="AM180" s="64"/>
      <c r="AP180" s="72"/>
      <c r="AR180" s="27">
        <f>'Accumulated Feed'!G177</f>
        <v>42795</v>
      </c>
      <c r="AS180" s="17">
        <f>'Accumulated Feed'!H177</f>
        <v>6.1827789926724002</v>
      </c>
      <c r="AT180" s="17">
        <f>SUM($AS$7:AS180)</f>
        <v>1255.1774013877305</v>
      </c>
      <c r="AU180" s="81">
        <v>20</v>
      </c>
      <c r="AV180" s="85">
        <f t="shared" si="89"/>
        <v>5.9084228886078378</v>
      </c>
      <c r="AW180" s="72">
        <f>SUM($AV$7:AV180)</f>
        <v>1199.4798611452688</v>
      </c>
      <c r="AX180" s="111">
        <v>20</v>
      </c>
      <c r="AY180" s="85">
        <f t="shared" si="82"/>
        <v>5.9084228886078378</v>
      </c>
      <c r="AZ180" s="72">
        <f>SUM($AY$7:AY180)</f>
        <v>997.6958532304493</v>
      </c>
      <c r="BA180" s="64">
        <f>(BC180)/((1000)*(1/(PI()*1.5^2))*(1/'Salt Topping history'!$F$8)*(1/2.20462)*(AS180))</f>
        <v>34.510538536876602</v>
      </c>
      <c r="BB180" s="86">
        <f t="shared" si="74"/>
        <v>3.6417358758205837E-3</v>
      </c>
      <c r="BC180" s="86">
        <f t="shared" si="75"/>
        <v>8.9113276881329675</v>
      </c>
      <c r="BD180" s="72">
        <f>SUM($BC$7:BC180)</f>
        <v>1809.1051198436292</v>
      </c>
      <c r="BF180" s="27"/>
      <c r="BG180" s="17"/>
      <c r="BH180" s="17"/>
      <c r="BK180" s="72"/>
      <c r="BL180" s="65"/>
      <c r="BN180" s="72"/>
      <c r="BO180" s="64"/>
      <c r="BR180" s="72"/>
      <c r="BT180" s="27">
        <f>'Accumulated Feed'!K177</f>
        <v>43179</v>
      </c>
      <c r="BU180" s="17">
        <f>'Accumulated Feed'!L177</f>
        <v>7.5515970482564807</v>
      </c>
      <c r="BV180" s="17">
        <f>SUM($BU$7:BU180)</f>
        <v>1351.0990442613231</v>
      </c>
      <c r="BW180" s="81">
        <v>20</v>
      </c>
      <c r="BX180" s="85">
        <f t="shared" si="90"/>
        <v>7.2165006865588452</v>
      </c>
      <c r="BY180" s="72">
        <f>SUM($BX$7:BX180)</f>
        <v>1291.1450542467671</v>
      </c>
      <c r="BZ180" s="111">
        <v>4.8919028702673337</v>
      </c>
      <c r="CA180" s="85">
        <f t="shared" si="84"/>
        <v>1.7651210210931696</v>
      </c>
      <c r="CB180" s="72">
        <f>SUM($CA$7:CA180)</f>
        <v>1068.9502182710617</v>
      </c>
      <c r="CC180" s="64">
        <f>(CE180)/((1000)*(1/(PI()*1.5^2))*(1/'Salt Topping history'!$D$17)*(1/2.20462)*(BU180))</f>
        <v>19.77542752018082</v>
      </c>
      <c r="CD180" s="86">
        <f t="shared" si="78"/>
        <v>4.6240260076456504E-3</v>
      </c>
      <c r="CE180" s="86">
        <f t="shared" si="79"/>
        <v>9.5301176017576861</v>
      </c>
      <c r="CF180" s="72">
        <f>SUM($CE$7:CE180)</f>
        <v>1705.0873743860147</v>
      </c>
    </row>
    <row r="181" spans="2:84">
      <c r="B181" s="27">
        <v>42148</v>
      </c>
      <c r="C181" s="17">
        <f>'Accumulated Feed'!B178</f>
        <v>5.7200847654578446</v>
      </c>
      <c r="D181" s="17">
        <f>SUM($C$7:C181)</f>
        <v>1043.565911813386</v>
      </c>
      <c r="E181" s="9">
        <v>20</v>
      </c>
      <c r="F181" s="3">
        <f t="shared" si="66"/>
        <v>5.4662603649690036</v>
      </c>
      <c r="G181" s="72">
        <f>SUM($F$7:F181)</f>
        <v>997.25847008871358</v>
      </c>
      <c r="H181" s="65">
        <f t="shared" si="86"/>
        <v>20</v>
      </c>
      <c r="I181" s="3">
        <f t="shared" si="67"/>
        <v>5.4662603649690036</v>
      </c>
      <c r="J181" s="72">
        <f>SUM($I$7:I181)</f>
        <v>887.61643641149237</v>
      </c>
      <c r="K181" s="64">
        <f>(M181)/((1000)*(1/(PI()*1.5^2))*(1/'Salt Topping history'!$C$8)*(1/2.20462)*(C181))</f>
        <v>29.865393699182761</v>
      </c>
      <c r="L181" s="3">
        <f t="shared" si="68"/>
        <v>2.9361873716193835E-3</v>
      </c>
      <c r="M181" s="85">
        <f t="shared" si="69"/>
        <v>8.162600893101887</v>
      </c>
      <c r="N181" s="72">
        <f>SUM($M$7:M181)</f>
        <v>1489.1758414522053</v>
      </c>
      <c r="P181" s="27">
        <f>'Accumulated Feed'!C178</f>
        <v>42453</v>
      </c>
      <c r="Q181" s="17">
        <f>'Accumulated Feed'!D178</f>
        <v>5.3482987975353966</v>
      </c>
      <c r="R181" s="17">
        <f>SUM($Q$7:Q181)</f>
        <v>1246.7896376725257</v>
      </c>
      <c r="S181" s="9">
        <v>20</v>
      </c>
      <c r="T181" s="3">
        <f t="shared" si="87"/>
        <v>5.1109721159244206</v>
      </c>
      <c r="U181" s="72">
        <f>SUM($T$7:T181)</f>
        <v>1191.4642980501155</v>
      </c>
      <c r="V181" s="65">
        <f t="shared" si="88"/>
        <v>20</v>
      </c>
      <c r="W181" s="3">
        <f t="shared" si="80"/>
        <v>5.1109721159244206</v>
      </c>
      <c r="X181" s="72">
        <f>SUM($W$7:W181)</f>
        <v>991.75018186316845</v>
      </c>
      <c r="Y181" s="64">
        <f>(AA181)/((1000)*(1/(PI()*1.5^2))*(1/'Salt Topping history'!$D$8)*(1/2.20462)*(Q181))</f>
        <v>16.179723860943252</v>
      </c>
      <c r="Z181" s="85">
        <f t="shared" si="70"/>
        <v>4.1119326825039271E-3</v>
      </c>
      <c r="AA181" s="85">
        <f t="shared" si="71"/>
        <v>4.8931998921796733</v>
      </c>
      <c r="AB181" s="72">
        <f>SUM($AA$7:AA181)</f>
        <v>1140.6974725199168</v>
      </c>
      <c r="AD181" s="27"/>
      <c r="AE181" s="17"/>
      <c r="AF181" s="17"/>
      <c r="AI181" s="72"/>
      <c r="AJ181" s="65"/>
      <c r="AL181" s="72"/>
      <c r="AM181" s="64"/>
      <c r="AP181" s="72"/>
      <c r="AR181" s="27">
        <f>'Accumulated Feed'!G178</f>
        <v>42796</v>
      </c>
      <c r="AS181" s="17">
        <f>'Accumulated Feed'!H178</f>
        <v>6.1665420128190824</v>
      </c>
      <c r="AT181" s="17">
        <f>SUM($AS$7:AS181)</f>
        <v>1261.3439434005495</v>
      </c>
      <c r="AU181" s="81">
        <v>20</v>
      </c>
      <c r="AV181" s="85">
        <f t="shared" si="89"/>
        <v>5.8929064123564778</v>
      </c>
      <c r="AW181" s="72">
        <f>SUM($AV$7:AV181)</f>
        <v>1205.3727675576254</v>
      </c>
      <c r="AX181" s="111">
        <v>6.2729914213366698</v>
      </c>
      <c r="AY181" s="85">
        <f t="shared" si="82"/>
        <v>1.848307568572602</v>
      </c>
      <c r="AZ181" s="72">
        <f>SUM($AY$7:AY181)</f>
        <v>999.54416079902194</v>
      </c>
      <c r="BA181" s="64">
        <f>(BC181)/((1000)*(1/(PI()*1.5^2))*(1/'Salt Topping history'!$F$8)*(1/2.20462)*(AS181))</f>
        <v>34.510538536876595</v>
      </c>
      <c r="BB181" s="86">
        <f t="shared" si="74"/>
        <v>3.6321720870911333E-3</v>
      </c>
      <c r="BC181" s="86">
        <f t="shared" si="75"/>
        <v>8.887925097112003</v>
      </c>
      <c r="BD181" s="72">
        <f>SUM($BC$7:BC181)</f>
        <v>1817.9930449407411</v>
      </c>
      <c r="BF181" s="27"/>
      <c r="BG181" s="17"/>
      <c r="BH181" s="17"/>
      <c r="BK181" s="72"/>
      <c r="BL181" s="65"/>
      <c r="BN181" s="72"/>
      <c r="BO181" s="64"/>
      <c r="BR181" s="72"/>
      <c r="BT181" s="27">
        <f>'Accumulated Feed'!K178</f>
        <v>43180</v>
      </c>
      <c r="BU181" s="17">
        <f>'Accumulated Feed'!L178</f>
        <v>7.4631215580806662</v>
      </c>
      <c r="BV181" s="17">
        <f>SUM($BU$7:BU181)</f>
        <v>1358.5621658194038</v>
      </c>
      <c r="BW181" s="81">
        <v>20</v>
      </c>
      <c r="BX181" s="85">
        <f t="shared" si="90"/>
        <v>7.1319512288060896</v>
      </c>
      <c r="BY181" s="72">
        <f>SUM($BX$7:BX181)</f>
        <v>1298.2770054755733</v>
      </c>
      <c r="BZ181" s="111">
        <v>20</v>
      </c>
      <c r="CA181" s="85">
        <f t="shared" si="84"/>
        <v>7.1319512288060896</v>
      </c>
      <c r="CB181" s="72">
        <f>SUM($CA$7:CA181)</f>
        <v>1076.0821694998679</v>
      </c>
      <c r="CC181" s="64">
        <f>(CE181)/((1000)*(1/(PI()*1.5^2))*(1/'Salt Topping history'!$D$17)*(1/2.20462)*(BU181))</f>
        <v>19.77542752018082</v>
      </c>
      <c r="CD181" s="86">
        <f t="shared" si="78"/>
        <v>4.5698503193776149E-3</v>
      </c>
      <c r="CE181" s="86">
        <f t="shared" si="79"/>
        <v>9.4184615082372645</v>
      </c>
      <c r="CF181" s="72">
        <f>SUM($CE$7:CE181)</f>
        <v>1714.505835894252</v>
      </c>
    </row>
    <row r="182" spans="2:84">
      <c r="B182" s="27">
        <v>42149</v>
      </c>
      <c r="C182" s="17">
        <f>'Accumulated Feed'!B179</f>
        <v>5.765160409229189</v>
      </c>
      <c r="D182" s="17">
        <f>SUM($C$7:C182)</f>
        <v>1049.3310722226151</v>
      </c>
      <c r="E182" s="9">
        <v>20</v>
      </c>
      <c r="F182" s="3">
        <f t="shared" si="66"/>
        <v>5.5093358114135533</v>
      </c>
      <c r="G182" s="72">
        <f>SUM($F$7:F182)</f>
        <v>1002.7678059001271</v>
      </c>
      <c r="H182" s="65">
        <f t="shared" si="86"/>
        <v>20</v>
      </c>
      <c r="I182" s="3">
        <f t="shared" si="67"/>
        <v>5.5093358114135533</v>
      </c>
      <c r="J182" s="72">
        <f>SUM($I$7:I182)</f>
        <v>893.12577222290588</v>
      </c>
      <c r="K182" s="64">
        <f>(M182)/((1000)*(1/(PI()*1.5^2))*(1/'Salt Topping history'!$C$8)*(1/2.20462)*(C182))</f>
        <v>29.865393699182757</v>
      </c>
      <c r="L182" s="3">
        <f t="shared" si="68"/>
        <v>2.9593252343322347E-3</v>
      </c>
      <c r="M182" s="85">
        <f t="shared" si="69"/>
        <v>8.2269241514436118</v>
      </c>
      <c r="N182" s="72">
        <f>SUM($M$7:M182)</f>
        <v>1497.402765603649</v>
      </c>
      <c r="P182" s="27">
        <f>'Accumulated Feed'!C179</f>
        <v>42454</v>
      </c>
      <c r="Q182" s="17">
        <f>'Accumulated Feed'!D179</f>
        <v>5.4850090913311842</v>
      </c>
      <c r="R182" s="17">
        <f>SUM($Q$7:Q182)</f>
        <v>1252.2746467638569</v>
      </c>
      <c r="S182" s="9">
        <v>20</v>
      </c>
      <c r="T182" s="3">
        <f t="shared" si="87"/>
        <v>5.2416159946606076</v>
      </c>
      <c r="U182" s="72">
        <f>SUM($T$7:T182)</f>
        <v>1196.7059140447761</v>
      </c>
      <c r="V182" s="67">
        <v>2.8045306799999996</v>
      </c>
      <c r="W182" s="3">
        <f t="shared" si="80"/>
        <v>0.73501364349021925</v>
      </c>
      <c r="X182" s="72">
        <f>SUM($W$7:W182)</f>
        <v>992.48519550665867</v>
      </c>
      <c r="Y182" s="64">
        <f>(AA182)/((1000)*(1/(PI()*1.5^2))*(1/'Salt Topping history'!$D$8)*(1/2.20462)*(Q182))</f>
        <v>16.179723860943252</v>
      </c>
      <c r="Z182" s="85">
        <f t="shared" si="70"/>
        <v>4.2170396606990611E-3</v>
      </c>
      <c r="AA182" s="85">
        <f t="shared" si="71"/>
        <v>5.0182771962318826</v>
      </c>
      <c r="AB182" s="72">
        <f>SUM($AA$7:AA182)</f>
        <v>1145.7157497161486</v>
      </c>
      <c r="AD182" s="27"/>
      <c r="AE182" s="17"/>
      <c r="AF182" s="17"/>
      <c r="AI182" s="72"/>
      <c r="AJ182" s="65"/>
      <c r="AL182" s="72"/>
      <c r="AM182" s="64"/>
      <c r="AP182" s="72"/>
      <c r="AR182" s="27">
        <f>'Accumulated Feed'!G179</f>
        <v>42797</v>
      </c>
      <c r="AS182" s="17">
        <f>'Accumulated Feed'!H179</f>
        <v>6.1419785588192015</v>
      </c>
      <c r="AT182" s="17">
        <f>SUM($AS$7:AS182)</f>
        <v>1267.4859219593686</v>
      </c>
      <c r="AU182" s="81">
        <v>20</v>
      </c>
      <c r="AV182" s="85">
        <f t="shared" si="89"/>
        <v>5.8694329429007253</v>
      </c>
      <c r="AW182" s="72">
        <f>SUM($AV$7:AV182)</f>
        <v>1211.242200500526</v>
      </c>
      <c r="AX182" s="111">
        <v>20</v>
      </c>
      <c r="AY182" s="85">
        <f t="shared" si="82"/>
        <v>5.8694329429007253</v>
      </c>
      <c r="AZ182" s="72">
        <f>SUM($AY$7:AY182)</f>
        <v>1005.4135937419227</v>
      </c>
      <c r="BA182" s="64">
        <f>(BC182)/((1000)*(1/(PI()*1.5^2))*(1/'Salt Topping history'!$F$8)*(1/2.20462)*(AS182))</f>
        <v>34.510538536876602</v>
      </c>
      <c r="BB182" s="86">
        <f t="shared" si="74"/>
        <v>3.6177038986322783E-3</v>
      </c>
      <c r="BC182" s="86">
        <f t="shared" si="75"/>
        <v>8.8525214399531844</v>
      </c>
      <c r="BD182" s="72">
        <f>SUM($BC$7:BC182)</f>
        <v>1826.8455663806942</v>
      </c>
      <c r="BF182" s="27"/>
      <c r="BG182" s="17"/>
      <c r="BH182" s="17"/>
      <c r="BK182" s="72"/>
      <c r="BL182" s="65"/>
      <c r="BN182" s="72"/>
      <c r="BO182" s="64"/>
      <c r="BR182" s="72"/>
      <c r="BT182" s="27">
        <f>'Accumulated Feed'!K179</f>
        <v>43181</v>
      </c>
      <c r="BU182" s="17">
        <f>'Accumulated Feed'!L179</f>
        <v>7.3354970141803761</v>
      </c>
      <c r="BV182" s="17">
        <f>SUM($BU$7:BU182)</f>
        <v>1365.8976628335843</v>
      </c>
      <c r="BW182" s="81">
        <v>20</v>
      </c>
      <c r="BX182" s="85">
        <f t="shared" si="90"/>
        <v>7.0099899267407411</v>
      </c>
      <c r="BY182" s="72">
        <f>SUM($BX$7:BX182)</f>
        <v>1305.286995402314</v>
      </c>
      <c r="BZ182" s="111">
        <v>5.0252612706683335</v>
      </c>
      <c r="CA182" s="85">
        <f t="shared" si="84"/>
        <v>1.7613515443312697</v>
      </c>
      <c r="CB182" s="72">
        <f>SUM($CA$7:CA182)</f>
        <v>1077.8435210441992</v>
      </c>
      <c r="CC182" s="64">
        <f>(CE182)/((1000)*(1/(PI()*1.5^2))*(1/'Salt Topping history'!$D$17)*(1/2.20462)*(BU182))</f>
        <v>19.77542752018082</v>
      </c>
      <c r="CD182" s="86">
        <f t="shared" si="78"/>
        <v>4.4917027161040651E-3</v>
      </c>
      <c r="CE182" s="86">
        <f t="shared" si="79"/>
        <v>9.257399297890478</v>
      </c>
      <c r="CF182" s="72">
        <f>SUM($CE$7:CE182)</f>
        <v>1723.7632351921425</v>
      </c>
    </row>
    <row r="183" spans="2:84">
      <c r="B183" s="27">
        <v>42150</v>
      </c>
      <c r="C183" s="17">
        <f>'Accumulated Feed'!B180</f>
        <v>5.8507184232711609</v>
      </c>
      <c r="D183" s="17">
        <f>SUM($C$7:C183)</f>
        <v>1055.1817906458864</v>
      </c>
      <c r="E183" s="9">
        <v>20</v>
      </c>
      <c r="F183" s="3">
        <f t="shared" si="66"/>
        <v>5.5910972538116281</v>
      </c>
      <c r="G183" s="72">
        <f>SUM($F$7:F183)</f>
        <v>1008.3589031539387</v>
      </c>
      <c r="H183" s="65">
        <f t="shared" si="86"/>
        <v>20</v>
      </c>
      <c r="I183" s="3">
        <f t="shared" si="67"/>
        <v>5.5910972538116281</v>
      </c>
      <c r="J183" s="72">
        <f>SUM($I$7:I183)</f>
        <v>898.71686947671753</v>
      </c>
      <c r="K183" s="64">
        <f>(M183)/((1000)*(1/(PI()*1.5^2))*(1/'Salt Topping history'!$C$8)*(1/2.20462)*(C183))</f>
        <v>29.865393699182757</v>
      </c>
      <c r="L183" s="3">
        <f t="shared" si="68"/>
        <v>3.0032431779766877E-3</v>
      </c>
      <c r="M183" s="85">
        <f t="shared" si="69"/>
        <v>8.3490160347751914</v>
      </c>
      <c r="N183" s="72">
        <f>SUM($M$7:M183)</f>
        <v>1505.7517816384241</v>
      </c>
      <c r="P183" s="27">
        <f>'Accumulated Feed'!C180</f>
        <v>42455</v>
      </c>
      <c r="Q183" s="17">
        <f>'Accumulated Feed'!D180</f>
        <v>5.728665346360323</v>
      </c>
      <c r="R183" s="17">
        <f>SUM($Q$7:Q183)</f>
        <v>1258.0033121102172</v>
      </c>
      <c r="S183" s="9">
        <v>20</v>
      </c>
      <c r="T183" s="3">
        <f t="shared" si="87"/>
        <v>5.4744601891357485</v>
      </c>
      <c r="U183" s="72">
        <f>SUM($T$7:T183)</f>
        <v>1202.1803742339118</v>
      </c>
      <c r="V183" s="65">
        <f t="shared" si="88"/>
        <v>20</v>
      </c>
      <c r="W183" s="3">
        <f t="shared" si="80"/>
        <v>5.4744601891357485</v>
      </c>
      <c r="X183" s="72">
        <f>SUM($W$7:W183)</f>
        <v>997.95965569579437</v>
      </c>
      <c r="Y183" s="64">
        <f>(AA183)/((1000)*(1/(PI()*1.5^2))*(1/'Salt Topping history'!$D$8)*(1/2.20462)*(Q183))</f>
        <v>16.179723860943252</v>
      </c>
      <c r="Z183" s="85">
        <f t="shared" si="70"/>
        <v>4.4043699046286862E-3</v>
      </c>
      <c r="AA183" s="85">
        <f t="shared" si="71"/>
        <v>5.2412001865081361</v>
      </c>
      <c r="AB183" s="72">
        <f>SUM($AA$7:AA183)</f>
        <v>1150.9569499026568</v>
      </c>
      <c r="AD183" s="27"/>
      <c r="AE183" s="17"/>
      <c r="AF183" s="17"/>
      <c r="AI183" s="72"/>
      <c r="AJ183" s="65"/>
      <c r="AL183" s="72"/>
      <c r="AM183" s="64"/>
      <c r="AP183" s="72"/>
      <c r="AR183" s="27">
        <f>'Accumulated Feed'!G180</f>
        <v>42798</v>
      </c>
      <c r="AS183" s="17">
        <f>'Accumulated Feed'!H180</f>
        <v>6.369332482513772</v>
      </c>
      <c r="AT183" s="17">
        <f>SUM($AS$7:AS183)</f>
        <v>1273.8552544418824</v>
      </c>
      <c r="AU183" s="81">
        <v>20</v>
      </c>
      <c r="AV183" s="85">
        <f t="shared" si="89"/>
        <v>6.0866982095654141</v>
      </c>
      <c r="AW183" s="72">
        <f>SUM($AV$7:AV183)</f>
        <v>1217.3288987100914</v>
      </c>
      <c r="AX183" s="111">
        <v>20</v>
      </c>
      <c r="AY183" s="85">
        <f t="shared" si="82"/>
        <v>6.0866982095654141</v>
      </c>
      <c r="AZ183" s="72">
        <f>SUM($AY$7:AY183)</f>
        <v>1011.5002919514881</v>
      </c>
      <c r="BA183" s="64">
        <f>(BC183)/((1000)*(1/(PI()*1.5^2))*(1/'Salt Topping history'!$F$8)*(1/2.20462)*(AS183))</f>
        <v>34.510538536876595</v>
      </c>
      <c r="BB183" s="86">
        <f t="shared" si="74"/>
        <v>3.7516182664931322E-3</v>
      </c>
      <c r="BC183" s="86">
        <f t="shared" si="75"/>
        <v>9.1802098981086946</v>
      </c>
      <c r="BD183" s="72">
        <f>SUM($BC$7:BC183)</f>
        <v>1836.0257762788028</v>
      </c>
      <c r="BF183" s="27"/>
      <c r="BG183" s="17"/>
      <c r="BH183" s="17"/>
      <c r="BK183" s="72"/>
      <c r="BL183" s="65"/>
      <c r="BN183" s="72"/>
      <c r="BO183" s="64"/>
      <c r="BR183" s="72"/>
      <c r="BT183" s="27">
        <f>'Accumulated Feed'!K180</f>
        <v>43182</v>
      </c>
      <c r="BU183" s="17">
        <f>'Accumulated Feed'!L180</f>
        <v>7.1651493399614692</v>
      </c>
      <c r="BV183" s="17">
        <f>SUM($BU$7:BU183)</f>
        <v>1373.0628121735458</v>
      </c>
      <c r="BW183" s="81">
        <v>20</v>
      </c>
      <c r="BX183" s="85">
        <f t="shared" si="90"/>
        <v>6.8472013006926566</v>
      </c>
      <c r="BY183" s="72">
        <f>SUM($BX$7:BX183)</f>
        <v>1312.1341967030066</v>
      </c>
      <c r="BZ183" s="111">
        <v>20</v>
      </c>
      <c r="CA183" s="85">
        <f t="shared" si="84"/>
        <v>6.8472013006926566</v>
      </c>
      <c r="CB183" s="72">
        <f>SUM($CA$7:CA183)</f>
        <v>1084.6907223448918</v>
      </c>
      <c r="CC183" s="64">
        <f>(CE183)/((1000)*(1/(PI()*1.5^2))*(1/'Salt Topping history'!$D$17)*(1/2.20462)*(BU183))</f>
        <v>19.77542752018082</v>
      </c>
      <c r="CD183" s="86">
        <f t="shared" si="78"/>
        <v>4.3873947040509011E-3</v>
      </c>
      <c r="CE183" s="86">
        <f t="shared" si="79"/>
        <v>9.0424204850489076</v>
      </c>
      <c r="CF183" s="72">
        <f>SUM($CE$7:CE183)</f>
        <v>1732.8056556771915</v>
      </c>
    </row>
    <row r="184" spans="2:84">
      <c r="B184" s="27">
        <v>42151</v>
      </c>
      <c r="C184" s="17">
        <f>'Accumulated Feed'!B181</f>
        <v>5.7905582410740566</v>
      </c>
      <c r="D184" s="17">
        <f>SUM($C$7:C184)</f>
        <v>1060.9723488869604</v>
      </c>
      <c r="E184" s="9">
        <v>20</v>
      </c>
      <c r="F184" s="3">
        <f t="shared" si="66"/>
        <v>5.5336066338335481</v>
      </c>
      <c r="G184" s="72">
        <f>SUM($F$7:F184)</f>
        <v>1013.8925097877723</v>
      </c>
      <c r="H184" s="65">
        <f t="shared" si="86"/>
        <v>20</v>
      </c>
      <c r="I184" s="3">
        <f t="shared" si="67"/>
        <v>5.5336066338335481</v>
      </c>
      <c r="J184" s="72">
        <f>SUM($I$7:I184)</f>
        <v>904.25047611055106</v>
      </c>
      <c r="K184" s="64">
        <f>(M184)/((1000)*(1/(PI()*1.5^2))*(1/'Salt Topping history'!$C$8)*(1/2.20462)*(C184))</f>
        <v>29.865393699182764</v>
      </c>
      <c r="L184" s="3">
        <f t="shared" si="68"/>
        <v>2.9723622427310858E-3</v>
      </c>
      <c r="M184" s="85">
        <f t="shared" si="69"/>
        <v>8.2631670347924189</v>
      </c>
      <c r="N184" s="72">
        <f>SUM($M$7:M184)</f>
        <v>1514.0149486732164</v>
      </c>
      <c r="P184" s="27">
        <f>'Accumulated Feed'!C181</f>
        <v>42456</v>
      </c>
      <c r="Q184" s="17">
        <f>'Accumulated Feed'!D181</f>
        <v>5.9203549648449432</v>
      </c>
      <c r="R184" s="17">
        <f>SUM($Q$7:Q184)</f>
        <v>1263.9236670750622</v>
      </c>
      <c r="S184" s="9">
        <v>20</v>
      </c>
      <c r="T184" s="3">
        <f t="shared" si="87"/>
        <v>5.6576437269438005</v>
      </c>
      <c r="U184" s="72">
        <f>SUM($T$7:T184)</f>
        <v>1207.8380179608557</v>
      </c>
      <c r="V184" s="65">
        <f t="shared" si="88"/>
        <v>20</v>
      </c>
      <c r="W184" s="3">
        <f t="shared" si="80"/>
        <v>5.6576437269438005</v>
      </c>
      <c r="X184" s="72">
        <f>SUM($W$7:W184)</f>
        <v>1003.6172994227381</v>
      </c>
      <c r="Y184" s="64">
        <f>(AA184)/((1000)*(1/(PI()*1.5^2))*(1/'Salt Topping history'!$D$8)*(1/2.20462)*(Q184))</f>
        <v>16.179723860943252</v>
      </c>
      <c r="Z184" s="85">
        <f t="shared" si="70"/>
        <v>4.5517466382372952E-3</v>
      </c>
      <c r="AA184" s="85">
        <f t="shared" si="71"/>
        <v>5.4165784995023811</v>
      </c>
      <c r="AB184" s="72">
        <f>SUM($AA$7:AA184)</f>
        <v>1156.3735284021591</v>
      </c>
      <c r="AD184" s="27"/>
      <c r="AE184" s="17"/>
      <c r="AF184" s="17"/>
      <c r="AI184" s="72"/>
      <c r="AJ184" s="65"/>
      <c r="AL184" s="72"/>
      <c r="AM184" s="64"/>
      <c r="AP184" s="72"/>
      <c r="AR184" s="27">
        <f>'Accumulated Feed'!G181</f>
        <v>42799</v>
      </c>
      <c r="AS184" s="17">
        <f>'Accumulated Feed'!H181</f>
        <v>5.9939487553040145</v>
      </c>
      <c r="AT184" s="17">
        <f>SUM($AS$7:AS184)</f>
        <v>1279.8492031971864</v>
      </c>
      <c r="AU184" s="81">
        <v>20</v>
      </c>
      <c r="AV184" s="85">
        <f t="shared" si="89"/>
        <v>5.7279718490589726</v>
      </c>
      <c r="AW184" s="72">
        <f>SUM($AV$7:AV184)</f>
        <v>1223.0568705591504</v>
      </c>
      <c r="AX184" s="111">
        <v>20</v>
      </c>
      <c r="AY184" s="85">
        <f t="shared" si="82"/>
        <v>5.7279718490589726</v>
      </c>
      <c r="AZ184" s="72">
        <f>SUM($AY$7:AY184)</f>
        <v>1017.228263800547</v>
      </c>
      <c r="BA184" s="64">
        <f>(BC184)/((1000)*(1/(PI()*1.5^2))*(1/'Salt Topping history'!$F$8)*(1/2.20462)*(AS184))</f>
        <v>34.510538536876595</v>
      </c>
      <c r="BB184" s="86">
        <f t="shared" si="74"/>
        <v>3.5305124517455572E-3</v>
      </c>
      <c r="BC184" s="86">
        <f t="shared" si="75"/>
        <v>8.6391639694213787</v>
      </c>
      <c r="BD184" s="72">
        <f>SUM($BC$7:BC184)</f>
        <v>1844.6649402482242</v>
      </c>
      <c r="BF184" s="27"/>
      <c r="BG184" s="17"/>
      <c r="BH184" s="17"/>
      <c r="BK184" s="72"/>
      <c r="BL184" s="65"/>
      <c r="BN184" s="72"/>
      <c r="BO184" s="64"/>
      <c r="BR184" s="72"/>
      <c r="BT184" s="27">
        <f>'Accumulated Feed'!K181</f>
        <v>43183</v>
      </c>
      <c r="BU184" s="17">
        <f>'Accumulated Feed'!L181</f>
        <v>7.2827403573628526</v>
      </c>
      <c r="BV184" s="17">
        <f>SUM($BU$7:BU184)</f>
        <v>1380.3455525309087</v>
      </c>
      <c r="BW184" s="81">
        <v>20</v>
      </c>
      <c r="BX184" s="85">
        <f t="shared" si="90"/>
        <v>6.9595743063479523</v>
      </c>
      <c r="BY184" s="72">
        <f>SUM($BX$7:BX184)</f>
        <v>1319.0937710093547</v>
      </c>
      <c r="BZ184" s="111">
        <v>20</v>
      </c>
      <c r="CA184" s="85">
        <f t="shared" si="84"/>
        <v>6.9595743063479523</v>
      </c>
      <c r="CB184" s="72">
        <f>SUM($CA$7:CA184)</f>
        <v>1091.6502966512398</v>
      </c>
      <c r="CC184" s="64">
        <f>(CE184)/((1000)*(1/(PI()*1.5^2))*(1/'Salt Topping history'!$D$17)*(1/2.20462)*(BU184))</f>
        <v>19.775427520180816</v>
      </c>
      <c r="CD184" s="86">
        <f t="shared" si="78"/>
        <v>4.4593985357245002E-3</v>
      </c>
      <c r="CE184" s="86">
        <f t="shared" si="79"/>
        <v>9.1908203821281944</v>
      </c>
      <c r="CF184" s="72">
        <f>SUM($CE$7:CE184)</f>
        <v>1741.9964760593195</v>
      </c>
    </row>
    <row r="185" spans="2:84">
      <c r="B185" s="27">
        <v>42152</v>
      </c>
      <c r="C185" s="17">
        <f>'Accumulated Feed'!B182</f>
        <v>5.8930975578116795</v>
      </c>
      <c r="D185" s="17">
        <f>SUM($C$7:C185)</f>
        <v>1066.865446444772</v>
      </c>
      <c r="E185" s="9">
        <v>20</v>
      </c>
      <c r="F185" s="3">
        <f t="shared" si="66"/>
        <v>5.6315958465666585</v>
      </c>
      <c r="G185" s="72">
        <f>SUM($F$7:F185)</f>
        <v>1019.524105634339</v>
      </c>
      <c r="H185" s="65">
        <f t="shared" si="86"/>
        <v>20</v>
      </c>
      <c r="I185" s="3">
        <f t="shared" si="67"/>
        <v>5.6315958465666585</v>
      </c>
      <c r="J185" s="72">
        <f>SUM($I$7:I185)</f>
        <v>909.88207195711777</v>
      </c>
      <c r="K185" s="64">
        <f>(M185)/((1000)*(1/(PI()*1.5^2))*(1/'Salt Topping history'!$C$8)*(1/2.20462)*(C185))</f>
        <v>29.865393699182757</v>
      </c>
      <c r="L185" s="3">
        <f t="shared" si="68"/>
        <v>3.0249968905107136E-3</v>
      </c>
      <c r="M185" s="85">
        <f t="shared" si="69"/>
        <v>8.4094913556197834</v>
      </c>
      <c r="N185" s="72">
        <f>SUM($M$7:M185)</f>
        <v>1522.4244400288362</v>
      </c>
      <c r="P185" s="27">
        <f>'Accumulated Feed'!C182</f>
        <v>42457</v>
      </c>
      <c r="Q185" s="17">
        <f>'Accumulated Feed'!D182</f>
        <v>6.5118248644500065</v>
      </c>
      <c r="R185" s="17">
        <f>SUM($Q$7:Q185)</f>
        <v>1270.4354919395123</v>
      </c>
      <c r="S185" s="9">
        <v>20</v>
      </c>
      <c r="T185" s="3">
        <f t="shared" si="87"/>
        <v>6.2228676006890655</v>
      </c>
      <c r="U185" s="72">
        <f>SUM($T$7:T185)</f>
        <v>1214.0608855615449</v>
      </c>
      <c r="V185" s="65">
        <f t="shared" si="88"/>
        <v>20</v>
      </c>
      <c r="W185" s="3">
        <f t="shared" si="80"/>
        <v>6.2228676006890655</v>
      </c>
      <c r="X185" s="72">
        <f>SUM($W$7:W185)</f>
        <v>1009.8401670234272</v>
      </c>
      <c r="Y185" s="64">
        <f>(AA185)/((1000)*(1/(PI()*1.5^2))*(1/'Salt Topping history'!$D$8)*(1/2.20462)*(Q185))</f>
        <v>16.179723860943252</v>
      </c>
      <c r="Z185" s="85">
        <f t="shared" si="70"/>
        <v>5.0064864541997335E-3</v>
      </c>
      <c r="AA185" s="85">
        <f t="shared" si="71"/>
        <v>5.9577188804976826</v>
      </c>
      <c r="AB185" s="72">
        <f>SUM($AA$7:AA185)</f>
        <v>1162.3312472826567</v>
      </c>
      <c r="AD185" s="27"/>
      <c r="AE185" s="17"/>
      <c r="AF185" s="17"/>
      <c r="AI185" s="72"/>
      <c r="AJ185" s="65"/>
      <c r="AL185" s="72"/>
      <c r="AM185" s="64"/>
      <c r="AP185" s="72"/>
      <c r="AR185" s="27">
        <f>'Accumulated Feed'!G182</f>
        <v>42800</v>
      </c>
      <c r="AS185" s="17">
        <f>'Accumulated Feed'!H182</f>
        <v>6.1912440855801432</v>
      </c>
      <c r="AT185" s="17">
        <f>SUM($AS$7:AS185)</f>
        <v>1286.0404472827665</v>
      </c>
      <c r="AU185" s="81">
        <v>20</v>
      </c>
      <c r="AV185" s="85">
        <f t="shared" si="89"/>
        <v>5.9165123494715663</v>
      </c>
      <c r="AW185" s="72">
        <f>SUM($AV$7:AV185)</f>
        <v>1228.9733829086219</v>
      </c>
      <c r="AX185" s="111">
        <v>20</v>
      </c>
      <c r="AY185" s="85">
        <f t="shared" si="82"/>
        <v>5.9165123494715663</v>
      </c>
      <c r="AZ185" s="72">
        <f>SUM($AY$7:AY185)</f>
        <v>1023.1447761500185</v>
      </c>
      <c r="BA185" s="64">
        <f>(BC185)/((1000)*(1/(PI()*1.5^2))*(1/'Salt Topping history'!$F$8)*(1/2.20462)*(AS185))</f>
        <v>34.510538536876602</v>
      </c>
      <c r="BB185" s="86">
        <f t="shared" si="74"/>
        <v>3.646721923772616E-3</v>
      </c>
      <c r="BC185" s="86">
        <f t="shared" si="75"/>
        <v>8.9235285474715909</v>
      </c>
      <c r="BD185" s="72">
        <f>SUM($BC$7:BC185)</f>
        <v>1853.5884687956957</v>
      </c>
      <c r="BF185" s="27"/>
      <c r="BG185" s="17"/>
      <c r="BH185" s="17"/>
      <c r="BK185" s="72"/>
      <c r="BL185" s="65"/>
      <c r="BN185" s="72"/>
      <c r="BO185" s="64"/>
      <c r="BR185" s="72"/>
      <c r="BT185" s="27">
        <f>'Accumulated Feed'!K182</f>
        <v>43184</v>
      </c>
      <c r="BU185" s="17">
        <f>'Accumulated Feed'!L182</f>
        <v>7.2874430450225658</v>
      </c>
      <c r="BV185" s="17">
        <f>SUM($BU$7:BU185)</f>
        <v>1387.6329955759313</v>
      </c>
      <c r="BW185" s="81">
        <v>20</v>
      </c>
      <c r="BX185" s="85">
        <f t="shared" si="90"/>
        <v>6.9640683158280821</v>
      </c>
      <c r="BY185" s="72">
        <f>SUM($BX$7:BX185)</f>
        <v>1326.0578393251828</v>
      </c>
      <c r="BZ185" s="111">
        <v>20</v>
      </c>
      <c r="CA185" s="85">
        <f t="shared" si="84"/>
        <v>6.9640683158280821</v>
      </c>
      <c r="CB185" s="72">
        <f>SUM($CA$7:CA185)</f>
        <v>1098.614364967068</v>
      </c>
      <c r="CC185" s="64">
        <f>(CE185)/((1000)*(1/(PI()*1.5^2))*(1/'Salt Topping history'!$D$17)*(1/2.20462)*(BU185))</f>
        <v>19.77542752018082</v>
      </c>
      <c r="CD185" s="86">
        <f t="shared" si="78"/>
        <v>4.4622781054241799E-3</v>
      </c>
      <c r="CE185" s="86">
        <f t="shared" si="79"/>
        <v>9.1967551752792343</v>
      </c>
      <c r="CF185" s="72">
        <f>SUM($CE$7:CE185)</f>
        <v>1751.1932312345987</v>
      </c>
    </row>
    <row r="186" spans="2:84">
      <c r="B186" s="27">
        <v>42153</v>
      </c>
      <c r="C186" s="17">
        <f>'Accumulated Feed'!B183</f>
        <v>6.0394999091724193</v>
      </c>
      <c r="D186" s="17">
        <f>SUM($C$7:C186)</f>
        <v>1072.9049463539445</v>
      </c>
      <c r="E186" s="9">
        <v>20</v>
      </c>
      <c r="F186" s="3">
        <f t="shared" si="66"/>
        <v>5.7715017052025539</v>
      </c>
      <c r="G186" s="72">
        <f>SUM($F$7:F186)</f>
        <v>1025.2956073395414</v>
      </c>
      <c r="H186" s="65">
        <f t="shared" si="86"/>
        <v>20</v>
      </c>
      <c r="I186" s="3">
        <f t="shared" si="67"/>
        <v>5.7715017052025539</v>
      </c>
      <c r="J186" s="72">
        <f>SUM($I$7:I186)</f>
        <v>915.65357366232035</v>
      </c>
      <c r="K186" s="64">
        <f>(M186)/((1000)*(1/(PI()*1.5^2))*(1/'Salt Topping history'!$C$8)*(1/2.20462)*(C186))</f>
        <v>29.865393699182761</v>
      </c>
      <c r="L186" s="3">
        <f t="shared" si="68"/>
        <v>3.1001469543413466E-3</v>
      </c>
      <c r="M186" s="85">
        <f t="shared" si="69"/>
        <v>8.6184085330689442</v>
      </c>
      <c r="N186" s="72">
        <f>SUM($M$7:M186)</f>
        <v>1531.0428485619052</v>
      </c>
      <c r="P186" s="27">
        <f>'Accumulated Feed'!C183</f>
        <v>42458</v>
      </c>
      <c r="Q186" s="17">
        <f>'Accumulated Feed'!D183</f>
        <v>7.6552313819905082</v>
      </c>
      <c r="R186" s="17">
        <f>SUM($Q$7:Q186)</f>
        <v>1278.0907233215028</v>
      </c>
      <c r="S186" s="9">
        <v>20</v>
      </c>
      <c r="T186" s="3">
        <f t="shared" si="87"/>
        <v>7.3155363257439809</v>
      </c>
      <c r="U186" s="72">
        <f>SUM($T$7:T186)</f>
        <v>1221.3764218872889</v>
      </c>
      <c r="V186" s="67">
        <v>3.1233314123999998</v>
      </c>
      <c r="W186" s="3">
        <f t="shared" si="80"/>
        <v>1.1424422202374727</v>
      </c>
      <c r="X186" s="72">
        <f>SUM($W$7:W186)</f>
        <v>1010.9826092436647</v>
      </c>
      <c r="Y186" s="64">
        <f>(AA186)/((1000)*(1/(PI()*1.5^2))*(1/'Salt Topping history'!$D$8)*(1/2.20462)*(Q186))</f>
        <v>16.179723860943255</v>
      </c>
      <c r="Z186" s="85">
        <f t="shared" si="70"/>
        <v>5.885571712306365E-3</v>
      </c>
      <c r="AA186" s="85">
        <f t="shared" si="71"/>
        <v>7.0038303376445743</v>
      </c>
      <c r="AB186" s="72">
        <f>SUM($AA$7:AA186)</f>
        <v>1169.3350776203013</v>
      </c>
      <c r="AD186" s="27"/>
      <c r="AE186" s="17"/>
      <c r="AF186" s="17"/>
      <c r="AI186" s="72"/>
      <c r="AJ186" s="65"/>
      <c r="AL186" s="72"/>
      <c r="AM186" s="64"/>
      <c r="AP186" s="72"/>
      <c r="AR186" s="27">
        <f>'Accumulated Feed'!G183</f>
        <v>42801</v>
      </c>
      <c r="AS186" s="17">
        <f>'Accumulated Feed'!H183</f>
        <v>6.506373052118386</v>
      </c>
      <c r="AT186" s="17">
        <f>SUM($AS$7:AS186)</f>
        <v>1292.5468203348848</v>
      </c>
      <c r="AU186" s="81">
        <v>20</v>
      </c>
      <c r="AV186" s="85">
        <f t="shared" si="89"/>
        <v>6.2176577083732116</v>
      </c>
      <c r="AW186" s="72">
        <f>SUM($AV$7:AV186)</f>
        <v>1235.1910406169952</v>
      </c>
      <c r="AX186" s="111">
        <v>4.9880577886633306</v>
      </c>
      <c r="AY186" s="85">
        <f t="shared" si="82"/>
        <v>1.5507017979746793</v>
      </c>
      <c r="AZ186" s="72">
        <f>SUM($AY$7:AY186)</f>
        <v>1024.6954779479931</v>
      </c>
      <c r="BA186" s="64">
        <f>(BC186)/((1000)*(1/(PI()*1.5^2))*(1/'Salt Topping history'!$F$8)*(1/2.20462)*(AS186))</f>
        <v>34.510538536876602</v>
      </c>
      <c r="BB186" s="86">
        <f t="shared" si="74"/>
        <v>3.8323369141050694E-3</v>
      </c>
      <c r="BC186" s="86">
        <f t="shared" si="75"/>
        <v>9.3777284288151055</v>
      </c>
      <c r="BD186" s="72">
        <f>SUM($BC$7:BC186)</f>
        <v>1862.9661972245108</v>
      </c>
      <c r="BF186" s="27"/>
      <c r="BG186" s="17"/>
      <c r="BH186" s="17"/>
      <c r="BK186" s="72"/>
      <c r="BL186" s="65"/>
      <c r="BN186" s="72"/>
      <c r="BO186" s="64"/>
      <c r="BR186" s="72"/>
      <c r="BT186" s="27">
        <f>'Accumulated Feed'!K183</f>
        <v>43185</v>
      </c>
      <c r="BU186" s="17">
        <f>'Accumulated Feed'!L183</f>
        <v>6.7719223056240425</v>
      </c>
      <c r="BV186" s="17">
        <f>SUM($BU$7:BU186)</f>
        <v>1394.4049178815553</v>
      </c>
      <c r="BW186" s="81">
        <v>20</v>
      </c>
      <c r="BX186" s="85">
        <f t="shared" si="90"/>
        <v>6.4714234162086415</v>
      </c>
      <c r="BY186" s="72">
        <f>SUM($BX$7:BX186)</f>
        <v>1332.5292627413914</v>
      </c>
      <c r="BZ186" s="111">
        <v>20</v>
      </c>
      <c r="CA186" s="85">
        <f t="shared" si="84"/>
        <v>6.4714234162086415</v>
      </c>
      <c r="CB186" s="72">
        <f>SUM($CA$7:CA186)</f>
        <v>1105.0857883832766</v>
      </c>
      <c r="CC186" s="64">
        <f>(CE186)/((1000)*(1/(PI()*1.5^2))*(1/'Salt Topping history'!$D$17)*(1/2.20462)*(BU186))</f>
        <v>19.77542752018082</v>
      </c>
      <c r="CD186" s="86">
        <f t="shared" si="78"/>
        <v>4.1466122547138516E-3</v>
      </c>
      <c r="CE186" s="86">
        <f t="shared" si="79"/>
        <v>8.5461678569652477</v>
      </c>
      <c r="CF186" s="72">
        <f>SUM($CE$7:CE186)</f>
        <v>1759.7393990915639</v>
      </c>
    </row>
    <row r="187" spans="2:84">
      <c r="B187" s="27">
        <v>42154</v>
      </c>
      <c r="C187" s="17">
        <f>'Accumulated Feed'!B184</f>
        <v>5.8960638711259703</v>
      </c>
      <c r="D187" s="17">
        <f>SUM($C$7:C187)</f>
        <v>1078.8010102250705</v>
      </c>
      <c r="E187" s="9">
        <v>20</v>
      </c>
      <c r="F187" s="3">
        <f t="shared" si="66"/>
        <v>5.6344305319891381</v>
      </c>
      <c r="G187" s="72">
        <f>SUM($F$7:F187)</f>
        <v>1030.9300378715307</v>
      </c>
      <c r="H187" s="65">
        <f t="shared" si="86"/>
        <v>20</v>
      </c>
      <c r="I187" s="3">
        <f t="shared" si="67"/>
        <v>5.6344305319891381</v>
      </c>
      <c r="J187" s="72">
        <f>SUM($I$7:I187)</f>
        <v>921.28800419430945</v>
      </c>
      <c r="K187" s="64">
        <f>(M187)/((1000)*(1/(PI()*1.5^2))*(1/'Salt Topping history'!$C$8)*(1/2.20462)*(C187))</f>
        <v>29.865393699182754</v>
      </c>
      <c r="L187" s="3">
        <f t="shared" si="68"/>
        <v>3.0265195343264629E-3</v>
      </c>
      <c r="M187" s="85">
        <f t="shared" si="69"/>
        <v>8.4137243054275661</v>
      </c>
      <c r="N187" s="72">
        <f>SUM($M$7:M187)</f>
        <v>1539.4565728673329</v>
      </c>
      <c r="P187" s="27">
        <f>'Accumulated Feed'!C184</f>
        <v>42459</v>
      </c>
      <c r="Q187" s="17">
        <f>'Accumulated Feed'!D184</f>
        <v>7.3334959251608796</v>
      </c>
      <c r="R187" s="17">
        <f>SUM($Q$7:Q187)</f>
        <v>1285.4242192466636</v>
      </c>
      <c r="S187" s="9">
        <v>20</v>
      </c>
      <c r="T187" s="3">
        <f t="shared" si="87"/>
        <v>7.0080776345208591</v>
      </c>
      <c r="U187" s="72">
        <f>SUM($T$7:T187)</f>
        <v>1228.3844995218096</v>
      </c>
      <c r="V187" s="65">
        <f t="shared" si="88"/>
        <v>20</v>
      </c>
      <c r="W187" s="3">
        <f t="shared" si="80"/>
        <v>7.0080776345208591</v>
      </c>
      <c r="X187" s="72">
        <f>SUM($W$7:W187)</f>
        <v>1017.9906868781856</v>
      </c>
      <c r="Y187" s="64">
        <f>(AA187)/((1000)*(1/(PI()*1.5^2))*(1/'Salt Topping history'!$D$8)*(1/2.20462)*(Q187))</f>
        <v>16.179723860943255</v>
      </c>
      <c r="Z187" s="85">
        <f t="shared" si="70"/>
        <v>5.6382118339338766E-3</v>
      </c>
      <c r="AA187" s="85">
        <f t="shared" si="71"/>
        <v>6.7094720823813132</v>
      </c>
      <c r="AB187" s="72">
        <f>SUM($AA$7:AA187)</f>
        <v>1176.0445497026826</v>
      </c>
      <c r="AD187" s="27"/>
      <c r="AE187" s="17"/>
      <c r="AF187" s="17"/>
      <c r="AI187" s="72"/>
      <c r="AJ187" s="65"/>
      <c r="AL187" s="72"/>
      <c r="AM187" s="64"/>
      <c r="AP187" s="72"/>
      <c r="AR187" s="27">
        <f>'Accumulated Feed'!G184</f>
        <v>42802</v>
      </c>
      <c r="AS187" s="17">
        <f>'Accumulated Feed'!H184</f>
        <v>6.7633849545441764</v>
      </c>
      <c r="AT187" s="17">
        <f>SUM($AS$7:AS187)</f>
        <v>1299.3102052894289</v>
      </c>
      <c r="AU187" s="81">
        <v>20</v>
      </c>
      <c r="AV187" s="85">
        <f t="shared" si="89"/>
        <v>6.4632649035740917</v>
      </c>
      <c r="AW187" s="72">
        <f>SUM($AV$7:AV187)</f>
        <v>1241.6543055205693</v>
      </c>
      <c r="AX187" s="111">
        <v>20</v>
      </c>
      <c r="AY187" s="85">
        <f t="shared" si="82"/>
        <v>6.4632649035740917</v>
      </c>
      <c r="AZ187" s="72">
        <f>SUM($AY$7:AY187)</f>
        <v>1031.1587428515672</v>
      </c>
      <c r="BA187" s="64">
        <f>(BC187)/((1000)*(1/(PI()*1.5^2))*(1/'Salt Topping history'!$F$8)*(1/2.20462)*(AS187))</f>
        <v>34.510538536876595</v>
      </c>
      <c r="BB187" s="86">
        <f t="shared" si="74"/>
        <v>3.9837202106269365E-3</v>
      </c>
      <c r="BC187" s="86">
        <f t="shared" si="75"/>
        <v>9.7481633554041132</v>
      </c>
      <c r="BD187" s="72">
        <f>SUM($BC$7:BC187)</f>
        <v>1872.7143605799149</v>
      </c>
      <c r="BF187" s="27"/>
      <c r="BG187" s="17"/>
      <c r="BH187" s="17"/>
      <c r="BK187" s="72"/>
      <c r="BL187" s="65"/>
      <c r="BN187" s="72"/>
      <c r="BO187" s="64"/>
      <c r="BR187" s="72"/>
      <c r="BT187" s="27">
        <f>'Accumulated Feed'!K184</f>
        <v>43186</v>
      </c>
      <c r="BU187" s="17">
        <f>'Accumulated Feed'!L184</f>
        <v>6.1518879016831001</v>
      </c>
      <c r="BV187" s="17">
        <f>SUM($BU$7:BU187)</f>
        <v>1400.5568057832384</v>
      </c>
      <c r="BW187" s="81">
        <v>20</v>
      </c>
      <c r="BX187" s="85">
        <f t="shared" si="90"/>
        <v>5.8789025662298968</v>
      </c>
      <c r="BY187" s="72">
        <f>SUM($BX$7:BX187)</f>
        <v>1338.4081653076214</v>
      </c>
      <c r="BZ187" s="111">
        <v>32.363711519331659</v>
      </c>
      <c r="CA187" s="85">
        <f t="shared" si="84"/>
        <v>9.5131553351861502</v>
      </c>
      <c r="CB187" s="72">
        <f>SUM($CA$7:CA187)</f>
        <v>1114.5989437184628</v>
      </c>
      <c r="CC187" s="64">
        <f>(CE187)/((1000)*(1/(PI()*1.5^2))*(1/'Salt Topping history'!$D$17)*(1/2.20462)*(BU187))</f>
        <v>19.77542752018082</v>
      </c>
      <c r="CD187" s="86">
        <f t="shared" si="78"/>
        <v>3.7669501526264612E-3</v>
      </c>
      <c r="CE187" s="86">
        <f t="shared" si="79"/>
        <v>7.7636842645631363</v>
      </c>
      <c r="CF187" s="72">
        <f>SUM($CE$7:CE187)</f>
        <v>1767.503083356127</v>
      </c>
    </row>
    <row r="188" spans="2:84">
      <c r="B188" s="27">
        <v>42155</v>
      </c>
      <c r="C188" s="17">
        <f>'Accumulated Feed'!B185</f>
        <v>5.3329944383550352</v>
      </c>
      <c r="D188" s="17">
        <f>SUM($C$7:C188)</f>
        <v>1084.1340046634255</v>
      </c>
      <c r="E188" s="9">
        <v>20</v>
      </c>
      <c r="F188" s="3">
        <f t="shared" si="66"/>
        <v>5.0963468760146817</v>
      </c>
      <c r="G188" s="72">
        <f>SUM($F$7:F188)</f>
        <v>1036.0263847475453</v>
      </c>
      <c r="H188" s="65">
        <f t="shared" si="86"/>
        <v>20</v>
      </c>
      <c r="I188" s="3">
        <f t="shared" si="67"/>
        <v>5.0963468760146817</v>
      </c>
      <c r="J188" s="72">
        <f>SUM($I$7:I188)</f>
        <v>926.3843510703241</v>
      </c>
      <c r="K188" s="64">
        <f>(M188)/((1000)*(1/(PI()*1.5^2))*(1/'Salt Topping history'!$C$8)*(1/2.20462)*(C188))</f>
        <v>29.865393699182757</v>
      </c>
      <c r="L188" s="3">
        <f t="shared" si="68"/>
        <v>2.7374893143845076E-3</v>
      </c>
      <c r="M188" s="85">
        <f t="shared" si="69"/>
        <v>7.610220293988931</v>
      </c>
      <c r="N188" s="72">
        <f>SUM($M$7:M188)</f>
        <v>1547.0667931613218</v>
      </c>
      <c r="P188" s="27">
        <f>'Accumulated Feed'!C185</f>
        <v>42460</v>
      </c>
      <c r="Q188" s="17">
        <f>'Accumulated Feed'!D185</f>
        <v>7.5043344681559114</v>
      </c>
      <c r="R188" s="17">
        <f>SUM($Q$7:Q188)</f>
        <v>1292.9285537148196</v>
      </c>
      <c r="S188" s="9">
        <v>20</v>
      </c>
      <c r="T188" s="3">
        <f t="shared" si="87"/>
        <v>7.171335347417366</v>
      </c>
      <c r="U188" s="72">
        <f>SUM($T$7:T188)</f>
        <v>1235.5558348692271</v>
      </c>
      <c r="V188" s="67">
        <v>6.0652268603999993</v>
      </c>
      <c r="W188" s="3">
        <f t="shared" si="80"/>
        <v>2.1747887887045882</v>
      </c>
      <c r="X188" s="72">
        <f>SUM($W$7:W188)</f>
        <v>1020.1654756668902</v>
      </c>
      <c r="Y188" s="64">
        <f>(AA188)/((1000)*(1/(PI()*1.5^2))*(1/'Salt Topping history'!$D$8)*(1/2.20462)*(Q188))</f>
        <v>16.179723860943255</v>
      </c>
      <c r="Z188" s="85">
        <f t="shared" si="70"/>
        <v>5.7695576347138065E-3</v>
      </c>
      <c r="AA188" s="85">
        <f t="shared" si="71"/>
        <v>6.8657735853094302</v>
      </c>
      <c r="AB188" s="72">
        <f>SUM($AA$7:AA188)</f>
        <v>1182.910323287992</v>
      </c>
      <c r="AD188" s="27"/>
      <c r="AE188" s="17"/>
      <c r="AF188" s="17"/>
      <c r="AI188" s="72"/>
      <c r="AJ188" s="65"/>
      <c r="AL188" s="72"/>
      <c r="AM188" s="64"/>
      <c r="AP188" s="72"/>
      <c r="AR188" s="27">
        <f>'Accumulated Feed'!G185</f>
        <v>42803</v>
      </c>
      <c r="AS188" s="17">
        <f>'Accumulated Feed'!H185</f>
        <v>7.0138837867361197</v>
      </c>
      <c r="AT188" s="17">
        <f>SUM($AS$7:AS188)</f>
        <v>1306.3240890761651</v>
      </c>
      <c r="AU188" s="81">
        <v>20</v>
      </c>
      <c r="AV188" s="85">
        <f t="shared" si="89"/>
        <v>6.7026480410671994</v>
      </c>
      <c r="AW188" s="72">
        <f>SUM($AV$7:AV188)</f>
        <v>1248.3569535616366</v>
      </c>
      <c r="AX188" s="111">
        <v>20</v>
      </c>
      <c r="AY188" s="85">
        <f t="shared" si="82"/>
        <v>6.7026480410671994</v>
      </c>
      <c r="AZ188" s="72">
        <f>SUM($AY$7:AY188)</f>
        <v>1037.8613908926345</v>
      </c>
      <c r="BA188" s="64">
        <f>(BC188)/((1000)*(1/(PI()*1.5^2))*(1/'Salt Topping history'!$F$8)*(1/2.20462)*(AS188))</f>
        <v>34.510538536876595</v>
      </c>
      <c r="BB188" s="86">
        <f t="shared" si="74"/>
        <v>4.1312672255090352E-3</v>
      </c>
      <c r="BC188" s="86">
        <f t="shared" si="75"/>
        <v>10.109210900820608</v>
      </c>
      <c r="BD188" s="72">
        <f>SUM($BC$7:BC188)</f>
        <v>1882.8235714807356</v>
      </c>
      <c r="BF188" s="27"/>
      <c r="BG188" s="17"/>
      <c r="BH188" s="17"/>
      <c r="BK188" s="72"/>
      <c r="BL188" s="65"/>
      <c r="BN188" s="72"/>
      <c r="BO188" s="64"/>
      <c r="BR188" s="72"/>
      <c r="BT188" s="27">
        <f>'Accumulated Feed'!K185</f>
        <v>43187</v>
      </c>
      <c r="BU188" s="17">
        <f>'Accumulated Feed'!L185</f>
        <v>5.2580125372835465</v>
      </c>
      <c r="BV188" s="17">
        <f>SUM($BU$7:BU188)</f>
        <v>1405.8148183205219</v>
      </c>
      <c r="BW188" s="81">
        <v>20</v>
      </c>
      <c r="BX188" s="85">
        <f t="shared" si="90"/>
        <v>5.0246922396372264</v>
      </c>
      <c r="BY188" s="72">
        <f>SUM($BX$7:BX188)</f>
        <v>1343.4328575472587</v>
      </c>
      <c r="BZ188" s="111">
        <v>20</v>
      </c>
      <c r="CA188" s="85">
        <f t="shared" si="84"/>
        <v>5.0246922396372264</v>
      </c>
      <c r="CB188" s="72">
        <f>SUM($CA$7:CA188)</f>
        <v>1119.6236359581001</v>
      </c>
      <c r="CC188" s="64">
        <f>(CE188)/((1000)*(1/(PI()*1.5^2))*(1/'Salt Topping history'!$D$17)*(1/2.20462)*(BU188))</f>
        <v>19.77542752018082</v>
      </c>
      <c r="CD188" s="86">
        <f t="shared" si="78"/>
        <v>3.2196085894889565E-3</v>
      </c>
      <c r="CE188" s="86">
        <f t="shared" si="79"/>
        <v>6.635613302936739</v>
      </c>
      <c r="CF188" s="72">
        <f>SUM($CE$7:CE188)</f>
        <v>1774.1386966590637</v>
      </c>
    </row>
    <row r="189" spans="2:84">
      <c r="B189" s="27">
        <v>42156</v>
      </c>
      <c r="C189" s="17">
        <f>'Accumulated Feed'!B186</f>
        <v>5.3830192211323231</v>
      </c>
      <c r="D189" s="17">
        <f>SUM($C$7:C189)</f>
        <v>1089.5170238845578</v>
      </c>
      <c r="E189" s="9">
        <v>20</v>
      </c>
      <c r="F189" s="3">
        <f t="shared" si="66"/>
        <v>5.1441518471949967</v>
      </c>
      <c r="G189" s="72">
        <f>SUM($F$7:F189)</f>
        <v>1041.1705365947403</v>
      </c>
      <c r="H189" s="65">
        <f t="shared" si="86"/>
        <v>20</v>
      </c>
      <c r="I189" s="3">
        <f t="shared" si="67"/>
        <v>5.1441518471949967</v>
      </c>
      <c r="J189" s="72">
        <f>SUM($I$7:I189)</f>
        <v>931.52850291751906</v>
      </c>
      <c r="K189" s="64">
        <f>(M189)/((1000)*(1/(PI()*1.5^2))*(1/'Salt Topping history'!$C$8)*(1/2.20462)*(C189))</f>
        <v>29.865393699182754</v>
      </c>
      <c r="L189" s="3">
        <f t="shared" si="68"/>
        <v>2.7631676288643312E-3</v>
      </c>
      <c r="M189" s="85">
        <f t="shared" si="69"/>
        <v>7.6816060082428406</v>
      </c>
      <c r="N189" s="72">
        <f>SUM($M$7:M189)</f>
        <v>1554.7483991695647</v>
      </c>
      <c r="P189" s="27">
        <f>'Accumulated Feed'!C186</f>
        <v>42461</v>
      </c>
      <c r="Q189" s="17">
        <f>'Accumulated Feed'!D186</f>
        <v>7.749062018566943</v>
      </c>
      <c r="R189" s="17">
        <f>SUM($Q$7:Q189)</f>
        <v>1300.6776157333866</v>
      </c>
      <c r="S189" s="9">
        <v>20</v>
      </c>
      <c r="T189" s="3">
        <f t="shared" si="87"/>
        <v>7.4052032993585808</v>
      </c>
      <c r="U189" s="72">
        <f>SUM($T$7:T189)</f>
        <v>1242.9610381685857</v>
      </c>
      <c r="V189" s="65">
        <f t="shared" si="88"/>
        <v>20</v>
      </c>
      <c r="W189" s="3">
        <f t="shared" si="80"/>
        <v>7.4052032993585808</v>
      </c>
      <c r="X189" s="72">
        <f>SUM($W$7:W189)</f>
        <v>1027.5706789662488</v>
      </c>
      <c r="Y189" s="64">
        <f>(AA189)/((1000)*(1/(PI()*1.5^2))*(1/'Salt Topping history'!$D$8)*(1/2.20462)*(Q189))</f>
        <v>16.179723860943252</v>
      </c>
      <c r="Z189" s="85">
        <f t="shared" si="70"/>
        <v>5.9577115226955276E-3</v>
      </c>
      <c r="AA189" s="85">
        <f t="shared" si="71"/>
        <v>7.0896767120076776</v>
      </c>
      <c r="AB189" s="72">
        <f>SUM($AA$7:AA189)</f>
        <v>1189.9999999999998</v>
      </c>
      <c r="AD189" s="27"/>
      <c r="AE189" s="17"/>
      <c r="AF189" s="17"/>
      <c r="AI189" s="72"/>
      <c r="AJ189" s="65"/>
      <c r="AL189" s="72"/>
      <c r="AM189" s="64"/>
      <c r="AP189" s="72"/>
      <c r="AR189" s="27">
        <f>'Accumulated Feed'!G186</f>
        <v>42804</v>
      </c>
      <c r="AS189" s="17">
        <f>'Accumulated Feed'!H186</f>
        <v>7.0629504413634132</v>
      </c>
      <c r="AT189" s="17">
        <f>SUM($AS$7:AS189)</f>
        <v>1313.3870395175286</v>
      </c>
      <c r="AU189" s="81">
        <v>20</v>
      </c>
      <c r="AV189" s="85">
        <f t="shared" si="89"/>
        <v>6.7495374003037041</v>
      </c>
      <c r="AW189" s="72">
        <f>SUM($AV$7:AV189)</f>
        <v>1255.1064909619404</v>
      </c>
      <c r="AX189" s="111">
        <v>20</v>
      </c>
      <c r="AY189" s="85">
        <f t="shared" si="82"/>
        <v>6.7495374003037041</v>
      </c>
      <c r="AZ189" s="72">
        <f>SUM($AY$7:AY189)</f>
        <v>1044.6109282929383</v>
      </c>
      <c r="BA189" s="64">
        <f>(BC189)/((1000)*(1/(PI()*1.5^2))*(1/'Salt Topping history'!$F$8)*(1/2.20462)*(AS189))</f>
        <v>34.510538536876595</v>
      </c>
      <c r="BB189" s="86">
        <f t="shared" si="74"/>
        <v>4.1601681124200001E-3</v>
      </c>
      <c r="BC189" s="86">
        <f t="shared" si="75"/>
        <v>10.17993137109174</v>
      </c>
      <c r="BD189" s="72">
        <f>SUM($BC$7:BC189)</f>
        <v>1893.0035028518273</v>
      </c>
      <c r="BF189" s="27"/>
      <c r="BG189" s="17"/>
      <c r="BH189" s="17"/>
      <c r="BK189" s="72"/>
      <c r="BL189" s="65"/>
      <c r="BN189" s="72"/>
      <c r="BO189" s="64"/>
      <c r="BR189" s="72"/>
      <c r="BT189" s="27">
        <f>'Accumulated Feed'!K186</f>
        <v>43188</v>
      </c>
      <c r="BU189" s="17">
        <f>'Accumulated Feed'!L186</f>
        <v>5.3200487426330145</v>
      </c>
      <c r="BV189" s="17">
        <f>SUM($BU$7:BU189)</f>
        <v>1411.1348670631548</v>
      </c>
      <c r="BW189" s="81">
        <v>20</v>
      </c>
      <c r="BX189" s="85">
        <f t="shared" si="90"/>
        <v>5.0839756356705594</v>
      </c>
      <c r="BY189" s="72">
        <f>SUM($BX$7:BX189)</f>
        <v>1348.5168331829293</v>
      </c>
      <c r="BZ189" s="111">
        <v>38.144478839331668</v>
      </c>
      <c r="CA189" s="85">
        <f t="shared" si="84"/>
        <v>9.6962800527256725</v>
      </c>
      <c r="CB189" s="72">
        <f>SUM($CA$7:CA189)</f>
        <v>1129.3199160108256</v>
      </c>
      <c r="CC189" s="64">
        <f>(CE189)/((1000)*(1/(PI()*1.5^2))*(1/'Salt Topping history'!$D$17)*(1/2.20462)*(BU189))</f>
        <v>19.77542752018082</v>
      </c>
      <c r="CD189" s="86">
        <f t="shared" si="78"/>
        <v>3.257594862474459E-3</v>
      </c>
      <c r="CE189" s="86">
        <f t="shared" si="79"/>
        <v>6.7139030115598599</v>
      </c>
      <c r="CF189" s="72">
        <f>SUM($CE$7:CE189)</f>
        <v>1780.8525996706235</v>
      </c>
    </row>
    <row r="190" spans="2:84">
      <c r="B190" s="27">
        <v>42157</v>
      </c>
      <c r="C190" s="17">
        <f>'Accumulated Feed'!B187</f>
        <v>5.5829676388327263</v>
      </c>
      <c r="D190" s="17">
        <f>SUM($C$7:C190)</f>
        <v>1095.0999915233906</v>
      </c>
      <c r="E190" s="9">
        <v>20</v>
      </c>
      <c r="F190" s="3">
        <f t="shared" si="66"/>
        <v>5.3352277063001203</v>
      </c>
      <c r="G190" s="72">
        <f>SUM($F$7:F190)</f>
        <v>1046.5057643010405</v>
      </c>
      <c r="H190" s="65">
        <f t="shared" si="86"/>
        <v>20</v>
      </c>
      <c r="I190" s="3">
        <f t="shared" si="67"/>
        <v>5.3352277063001203</v>
      </c>
      <c r="J190" s="72">
        <f>SUM($I$7:I190)</f>
        <v>936.86373062381915</v>
      </c>
      <c r="K190" s="64">
        <f>(M190)/((1000)*(1/(PI()*1.5^2))*(1/'Salt Topping history'!$C$8)*(1/2.20462)*(C190))</f>
        <v>29.865393699182761</v>
      </c>
      <c r="L190" s="3">
        <f t="shared" si="68"/>
        <v>2.8658035238028935E-3</v>
      </c>
      <c r="M190" s="85">
        <f t="shared" si="69"/>
        <v>7.9669337961720439</v>
      </c>
      <c r="N190" s="72">
        <f>SUM($M$7:M190)</f>
        <v>1562.7153329657367</v>
      </c>
      <c r="P190" s="27"/>
      <c r="Q190" s="17"/>
      <c r="R190" s="17"/>
      <c r="U190" s="72"/>
      <c r="V190" s="65"/>
      <c r="X190" s="72"/>
      <c r="Y190" s="64"/>
      <c r="AB190" s="72"/>
      <c r="AD190" s="27"/>
      <c r="AE190" s="17"/>
      <c r="AF190" s="17"/>
      <c r="AI190" s="72"/>
      <c r="AJ190" s="65"/>
      <c r="AL190" s="72"/>
      <c r="AM190" s="64"/>
      <c r="AP190" s="72"/>
      <c r="AR190" s="27">
        <f>'Accumulated Feed'!G187</f>
        <v>42805</v>
      </c>
      <c r="AS190" s="17">
        <f>'Accumulated Feed'!H187</f>
        <v>7.2246551761778424</v>
      </c>
      <c r="AT190" s="17">
        <f>SUM($AS$7:AS190)</f>
        <v>1320.6116946937063</v>
      </c>
      <c r="AU190" s="81">
        <v>20</v>
      </c>
      <c r="AV190" s="85">
        <f t="shared" si="89"/>
        <v>6.9040666107940289</v>
      </c>
      <c r="AW190" s="72">
        <f>SUM($AV$7:AV190)</f>
        <v>1262.0105575727343</v>
      </c>
      <c r="AX190" s="111">
        <v>20</v>
      </c>
      <c r="AY190" s="85">
        <f t="shared" si="82"/>
        <v>6.9040666107940289</v>
      </c>
      <c r="AZ190" s="72">
        <f>SUM($AY$7:AY190)</f>
        <v>1051.5149949037323</v>
      </c>
      <c r="BA190" s="64">
        <f>(BC190)/((1000)*(1/(PI()*1.5^2))*(1/'Salt Topping history'!$F$8)*(1/2.20462)*(AS190))</f>
        <v>34.510538536876602</v>
      </c>
      <c r="BB190" s="86">
        <f t="shared" si="74"/>
        <v>4.2554142686810738E-3</v>
      </c>
      <c r="BC190" s="86">
        <f t="shared" si="75"/>
        <v>10.412998715462587</v>
      </c>
      <c r="BD190" s="72">
        <f>SUM($BC$7:BC190)</f>
        <v>1903.41650156729</v>
      </c>
      <c r="BF190" s="27"/>
      <c r="BG190" s="17"/>
      <c r="BH190" s="17"/>
      <c r="BK190" s="72"/>
      <c r="BL190" s="65"/>
      <c r="BN190" s="72"/>
      <c r="BO190" s="64"/>
      <c r="BR190" s="72"/>
      <c r="BT190" s="27">
        <f>'Accumulated Feed'!K187</f>
        <v>43189</v>
      </c>
      <c r="BU190" s="17">
        <f>'Accumulated Feed'!L187</f>
        <v>4.9893496800445885</v>
      </c>
      <c r="BV190" s="17">
        <f>SUM($BU$7:BU190)</f>
        <v>1416.1242167431994</v>
      </c>
      <c r="BW190" s="81">
        <v>20</v>
      </c>
      <c r="BX190" s="85">
        <f t="shared" si="90"/>
        <v>4.7679510918603558</v>
      </c>
      <c r="BY190" s="72">
        <f>SUM($BX$7:BX190)</f>
        <v>1353.2847842747897</v>
      </c>
      <c r="BZ190" s="111">
        <v>20</v>
      </c>
      <c r="CA190" s="85">
        <f t="shared" si="84"/>
        <v>4.7679510918603558</v>
      </c>
      <c r="CB190" s="72">
        <f>SUM($CA$7:CA190)</f>
        <v>1134.087867102686</v>
      </c>
      <c r="CC190" s="64">
        <f>(CE190)/((1000)*(1/(PI()*1.5^2))*(1/'Salt Topping history'!$D$17)*(1/2.20462)*(BU190))</f>
        <v>19.77542752018082</v>
      </c>
      <c r="CD190" s="86">
        <f t="shared" si="78"/>
        <v>3.0550998066152519E-3</v>
      </c>
      <c r="CE190" s="86">
        <f t="shared" si="79"/>
        <v>6.2965607014340339</v>
      </c>
      <c r="CF190" s="72">
        <f>SUM($CE$7:CE190)</f>
        <v>1787.1491603720576</v>
      </c>
    </row>
    <row r="191" spans="2:84">
      <c r="B191" s="27">
        <v>42158</v>
      </c>
      <c r="C191" s="17">
        <f>'Accumulated Feed'!B188</f>
        <v>5.9074565459965962</v>
      </c>
      <c r="D191" s="17">
        <f>SUM($C$7:C191)</f>
        <v>1101.0074480693872</v>
      </c>
      <c r="E191" s="9">
        <v>20</v>
      </c>
      <c r="F191" s="3">
        <f t="shared" si="66"/>
        <v>5.6453176655981263</v>
      </c>
      <c r="G191" s="72">
        <f>SUM($F$7:F191)</f>
        <v>1052.1510819666387</v>
      </c>
      <c r="H191" s="65">
        <f t="shared" si="86"/>
        <v>20</v>
      </c>
      <c r="I191" s="3">
        <f t="shared" si="67"/>
        <v>5.6453176655981263</v>
      </c>
      <c r="J191" s="72">
        <f>SUM($I$7:I191)</f>
        <v>942.50904828941725</v>
      </c>
      <c r="K191" s="64">
        <f>(M191)/((1000)*(1/(PI()*1.5^2))*(1/'Salt Topping history'!$C$8)*(1/2.20462)*(C191))</f>
        <v>29.865393699182757</v>
      </c>
      <c r="L191" s="3">
        <f t="shared" si="68"/>
        <v>3.0323675294971113E-3</v>
      </c>
      <c r="M191" s="85">
        <f t="shared" si="69"/>
        <v>8.4299817320019699</v>
      </c>
      <c r="N191" s="72">
        <f>SUM($M$7:M191)</f>
        <v>1571.1453146977387</v>
      </c>
      <c r="P191" s="27"/>
      <c r="Q191" s="17"/>
      <c r="R191" s="17"/>
      <c r="U191" s="72"/>
      <c r="V191" s="65"/>
      <c r="X191" s="72"/>
      <c r="Y191" s="64"/>
      <c r="AB191" s="72"/>
      <c r="AD191" s="27"/>
      <c r="AE191" s="17"/>
      <c r="AF191" s="17"/>
      <c r="AI191" s="72"/>
      <c r="AJ191" s="65"/>
      <c r="AL191" s="72"/>
      <c r="AM191" s="64"/>
      <c r="AP191" s="72"/>
      <c r="AR191" s="27">
        <f>'Accumulated Feed'!G188</f>
        <v>42806</v>
      </c>
      <c r="AS191" s="17">
        <f>'Accumulated Feed'!H188</f>
        <v>7.8657424084410881</v>
      </c>
      <c r="AT191" s="17">
        <f>SUM($AS$7:AS191)</f>
        <v>1328.4774371021474</v>
      </c>
      <c r="AU191" s="81">
        <v>20</v>
      </c>
      <c r="AV191" s="85">
        <f t="shared" si="89"/>
        <v>7.5167060858888979</v>
      </c>
      <c r="AW191" s="72">
        <f>SUM($AV$7:AV191)</f>
        <v>1269.5272636586233</v>
      </c>
      <c r="AX191" s="111">
        <v>20</v>
      </c>
      <c r="AY191" s="85">
        <f t="shared" si="82"/>
        <v>7.5167060858888979</v>
      </c>
      <c r="AZ191" s="72">
        <f>SUM($AY$7:AY191)</f>
        <v>1059.0317009896212</v>
      </c>
      <c r="BA191" s="64">
        <f>(BC191)/((1000)*(1/(PI()*1.5^2))*(1/'Salt Topping history'!$F$8)*(1/2.20462)*(AS191))</f>
        <v>34.510538536876602</v>
      </c>
      <c r="BB191" s="86">
        <f t="shared" si="74"/>
        <v>4.6330228450236132E-3</v>
      </c>
      <c r="BC191" s="86">
        <f t="shared" si="75"/>
        <v>11.337006901772781</v>
      </c>
      <c r="BD191" s="72">
        <f>SUM($BC$7:BC191)</f>
        <v>1914.7535084690628</v>
      </c>
      <c r="BF191" s="27"/>
      <c r="BG191" s="17"/>
      <c r="BH191" s="17"/>
      <c r="BK191" s="72"/>
      <c r="BL191" s="65"/>
      <c r="BN191" s="72"/>
      <c r="BO191" s="64"/>
      <c r="BR191" s="72"/>
      <c r="BT191" s="27">
        <f>'Accumulated Feed'!K188</f>
        <v>43190</v>
      </c>
      <c r="BU191" s="17">
        <f>'Accumulated Feed'!L188</f>
        <v>5.2955591989591735</v>
      </c>
      <c r="BV191" s="17">
        <f>SUM($BU$7:BU191)</f>
        <v>1421.4197759421586</v>
      </c>
      <c r="BW191" s="81">
        <v>20</v>
      </c>
      <c r="BX191" s="85">
        <f t="shared" si="90"/>
        <v>5.06057279682648</v>
      </c>
      <c r="BY191" s="72">
        <f>SUM($BX$7:BX191)</f>
        <v>1358.3453570716163</v>
      </c>
      <c r="BZ191" s="111">
        <v>20</v>
      </c>
      <c r="CA191" s="85">
        <f t="shared" si="84"/>
        <v>5.06057279682648</v>
      </c>
      <c r="CB191" s="72">
        <f>SUM($CA$7:CA191)</f>
        <v>1139.1484398995126</v>
      </c>
      <c r="CC191" s="64">
        <f>(CE191)/((1000)*(1/(PI()*1.5^2))*(1/'Salt Topping history'!$D$17)*(1/2.20462)*(BU191))</f>
        <v>19.775427520180823</v>
      </c>
      <c r="CD191" s="86">
        <f t="shared" si="78"/>
        <v>3.2425993209830922E-3</v>
      </c>
      <c r="CE191" s="86">
        <f t="shared" si="79"/>
        <v>6.6829972005461533</v>
      </c>
      <c r="CF191" s="72">
        <f>SUM($CE$7:CE191)</f>
        <v>1793.8321575726038</v>
      </c>
    </row>
    <row r="192" spans="2:84">
      <c r="B192" s="27">
        <v>42159</v>
      </c>
      <c r="C192" s="17">
        <f>'Accumulated Feed'!B189</f>
        <v>8.59423018546258</v>
      </c>
      <c r="D192" s="17">
        <f>SUM($C$7:C192)</f>
        <v>1109.6016782548497</v>
      </c>
      <c r="E192" s="9">
        <v>20</v>
      </c>
      <c r="F192" s="3">
        <f t="shared" si="66"/>
        <v>8.2128677732023263</v>
      </c>
      <c r="G192" s="72">
        <f>SUM($F$7:F192)</f>
        <v>1060.363949739841</v>
      </c>
      <c r="H192" s="65">
        <f t="shared" si="86"/>
        <v>20</v>
      </c>
      <c r="I192" s="3">
        <f t="shared" si="67"/>
        <v>8.2128677732023263</v>
      </c>
      <c r="J192" s="72">
        <f>SUM($I$7:I192)</f>
        <v>950.72191606261958</v>
      </c>
      <c r="K192" s="64">
        <f>(M192)/((1000)*(1/(PI()*1.5^2))*(1/'Salt Topping history'!$C$8)*(1/2.20462)*(C192))</f>
        <v>29.865393699182761</v>
      </c>
      <c r="L192" s="3">
        <f t="shared" si="68"/>
        <v>4.4115203137772997E-3</v>
      </c>
      <c r="M192" s="85">
        <f t="shared" si="69"/>
        <v>12.264026472300893</v>
      </c>
      <c r="N192" s="72">
        <f>SUM($M$7:M192)</f>
        <v>1583.4093411700396</v>
      </c>
      <c r="P192" s="27"/>
      <c r="Q192" s="17"/>
      <c r="R192" s="17"/>
      <c r="U192" s="72"/>
      <c r="V192" s="65"/>
      <c r="X192" s="72"/>
      <c r="Y192" s="64"/>
      <c r="AB192" s="72"/>
      <c r="AD192" s="27"/>
      <c r="AE192" s="17"/>
      <c r="AF192" s="17"/>
      <c r="AI192" s="72"/>
      <c r="AJ192" s="65"/>
      <c r="AL192" s="72"/>
      <c r="AM192" s="64"/>
      <c r="AP192" s="72"/>
      <c r="AR192" s="27">
        <f>'Accumulated Feed'!G189</f>
        <v>42807</v>
      </c>
      <c r="AS192" s="17">
        <f>'Accumulated Feed'!H189</f>
        <v>7.405162870238601</v>
      </c>
      <c r="AT192" s="17">
        <f>SUM($AS$7:AS192)</f>
        <v>1335.8825999723861</v>
      </c>
      <c r="AU192" s="81">
        <v>20</v>
      </c>
      <c r="AV192" s="85">
        <f t="shared" si="89"/>
        <v>7.0765644135494563</v>
      </c>
      <c r="AW192" s="72">
        <f>SUM($AV$7:AV192)</f>
        <v>1276.6038280721727</v>
      </c>
      <c r="AX192" s="111">
        <v>20</v>
      </c>
      <c r="AY192" s="85">
        <f t="shared" si="82"/>
        <v>7.0765644135494563</v>
      </c>
      <c r="AZ192" s="72">
        <f>SUM($AY$7:AY192)</f>
        <v>1066.1082654031707</v>
      </c>
      <c r="BA192" s="64">
        <f>(BC192)/((1000)*(1/(PI()*1.5^2))*(1/'Salt Topping history'!$F$8)*(1/2.20462)*(AS192))</f>
        <v>34.510538536876602</v>
      </c>
      <c r="BB192" s="86">
        <f t="shared" si="74"/>
        <v>4.3617356083410861E-3</v>
      </c>
      <c r="BC192" s="86">
        <f t="shared" si="75"/>
        <v>10.673167033610637</v>
      </c>
      <c r="BD192" s="72">
        <f>SUM($BC$7:BC192)</f>
        <v>1925.4266755026733</v>
      </c>
      <c r="BF192" s="27"/>
      <c r="BG192" s="17"/>
      <c r="BH192" s="17"/>
      <c r="BK192" s="72"/>
      <c r="BL192" s="65"/>
      <c r="BN192" s="72"/>
      <c r="BO192" s="64"/>
      <c r="BR192" s="72"/>
      <c r="BT192" s="27">
        <f>'Accumulated Feed'!K189</f>
        <v>43191</v>
      </c>
      <c r="BU192" s="17">
        <f>'Accumulated Feed'!L189</f>
        <v>5.4002024656822725</v>
      </c>
      <c r="BV192" s="17">
        <f>SUM($BU$7:BU192)</f>
        <v>1426.8199784078408</v>
      </c>
      <c r="BW192" s="81">
        <v>20</v>
      </c>
      <c r="BX192" s="85">
        <f t="shared" si="90"/>
        <v>5.1605725983685051</v>
      </c>
      <c r="BY192" s="72">
        <f>SUM($BX$7:BX192)</f>
        <v>1363.5059296699849</v>
      </c>
      <c r="BZ192" s="111">
        <v>20</v>
      </c>
      <c r="CA192" s="85">
        <f t="shared" si="84"/>
        <v>5.1605725983685051</v>
      </c>
      <c r="CB192" s="72">
        <f>SUM($CA$7:CA192)</f>
        <v>1144.3090124978812</v>
      </c>
      <c r="CC192" s="64">
        <f>(CE192)/((1000)*(1/(PI()*1.5^2))*(1/'Salt Topping history'!$D$17)*(1/2.20462)*(BU192))</f>
        <v>19.77542752018082</v>
      </c>
      <c r="CD192" s="86">
        <f t="shared" si="78"/>
        <v>3.3066749309183874E-3</v>
      </c>
      <c r="CE192" s="86">
        <f t="shared" si="79"/>
        <v>6.8150570326227964</v>
      </c>
      <c r="CF192" s="72">
        <f>SUM($CE$7:CE192)</f>
        <v>1800.6472146052265</v>
      </c>
    </row>
    <row r="193" spans="2:84">
      <c r="B193" s="27">
        <v>42160</v>
      </c>
      <c r="C193" s="17">
        <f>'Accumulated Feed'!B190</f>
        <v>9.3778268050103861</v>
      </c>
      <c r="D193" s="17">
        <f>SUM($C$7:C193)</f>
        <v>1118.97950505986</v>
      </c>
      <c r="E193" s="9">
        <v>20</v>
      </c>
      <c r="F193" s="3">
        <f t="shared" si="66"/>
        <v>8.9616928901698056</v>
      </c>
      <c r="G193" s="72">
        <f>SUM($F$7:F193)</f>
        <v>1069.3256426300109</v>
      </c>
      <c r="H193" s="65">
        <f t="shared" si="86"/>
        <v>20</v>
      </c>
      <c r="I193" s="3">
        <f t="shared" si="67"/>
        <v>8.9616928901698056</v>
      </c>
      <c r="J193" s="72">
        <f>SUM($I$7:I193)</f>
        <v>959.68360895278943</v>
      </c>
      <c r="K193" s="64">
        <f>(M193)/((1000)*(1/(PI()*1.5^2))*(1/'Salt Topping history'!$C$8)*(1/2.20462)*(C193))</f>
        <v>29.865393699182757</v>
      </c>
      <c r="L193" s="3">
        <f t="shared" si="68"/>
        <v>4.8137497549656152E-3</v>
      </c>
      <c r="M193" s="85">
        <f t="shared" si="69"/>
        <v>13.382224318804409</v>
      </c>
      <c r="N193" s="72">
        <f>SUM($M$7:M193)</f>
        <v>1596.7915654888441</v>
      </c>
      <c r="P193" s="27"/>
      <c r="Q193" s="17"/>
      <c r="R193" s="17"/>
      <c r="U193" s="72"/>
      <c r="V193" s="65"/>
      <c r="X193" s="72"/>
      <c r="Y193" s="64"/>
      <c r="AB193" s="72"/>
      <c r="AD193" s="27"/>
      <c r="AE193" s="17"/>
      <c r="AF193" s="17"/>
      <c r="AI193" s="72"/>
      <c r="AJ193" s="65"/>
      <c r="AL193" s="72"/>
      <c r="AM193" s="64"/>
      <c r="AP193" s="72"/>
      <c r="AR193" s="27">
        <f>'Accumulated Feed'!G190</f>
        <v>42808</v>
      </c>
      <c r="AS193" s="17">
        <f>'Accumulated Feed'!H190</f>
        <v>7.562543042215097</v>
      </c>
      <c r="AT193" s="17">
        <f>SUM($AS$7:AS193)</f>
        <v>1343.4451430146012</v>
      </c>
      <c r="AU193" s="81">
        <v>20</v>
      </c>
      <c r="AV193" s="85">
        <f t="shared" si="89"/>
        <v>7.2269609603807465</v>
      </c>
      <c r="AW193" s="72">
        <f>SUM($AV$7:AV193)</f>
        <v>1283.8307890325534</v>
      </c>
      <c r="AX193" s="111">
        <v>29.811588810133664</v>
      </c>
      <c r="AY193" s="85">
        <f t="shared" si="82"/>
        <v>10.772359424887972</v>
      </c>
      <c r="AZ193" s="72">
        <f>SUM($AY$7:AY193)</f>
        <v>1076.8806248280587</v>
      </c>
      <c r="BA193" s="64">
        <f>(BC193)/((1000)*(1/(PI()*1.5^2))*(1/'Salt Topping history'!$F$8)*(1/2.20462)*(AS193))</f>
        <v>34.510538536876595</v>
      </c>
      <c r="BB193" s="86">
        <f t="shared" si="74"/>
        <v>4.4544345417994674E-3</v>
      </c>
      <c r="BC193" s="86">
        <f t="shared" si="75"/>
        <v>10.900001323783297</v>
      </c>
      <c r="BD193" s="72">
        <f>SUM($BC$7:BC193)</f>
        <v>1936.3266768264566</v>
      </c>
      <c r="BF193" s="27"/>
      <c r="BG193" s="17"/>
      <c r="BH193" s="17"/>
      <c r="BK193" s="72"/>
      <c r="BL193" s="65"/>
      <c r="BN193" s="72"/>
      <c r="BO193" s="64"/>
      <c r="BR193" s="72"/>
      <c r="BT193" s="27">
        <f>'Accumulated Feed'!K190</f>
        <v>43192</v>
      </c>
      <c r="BU193" s="17">
        <f>'Accumulated Feed'!L190</f>
        <v>5.6300216021055682</v>
      </c>
      <c r="BV193" s="17">
        <f>SUM($BU$7:BU193)</f>
        <v>1432.4500000099465</v>
      </c>
      <c r="BW193" s="81">
        <v>20</v>
      </c>
      <c r="BX193" s="85">
        <f t="shared" si="90"/>
        <v>5.380193685826554</v>
      </c>
      <c r="BY193" s="72">
        <f>SUM($BX$7:BX193)</f>
        <v>1368.8861233558114</v>
      </c>
      <c r="BZ193" s="111">
        <v>20</v>
      </c>
      <c r="CA193" s="85">
        <f t="shared" si="84"/>
        <v>5.380193685826554</v>
      </c>
      <c r="CB193" s="72">
        <f>SUM($CA$7:CA193)</f>
        <v>1149.6892061837077</v>
      </c>
      <c r="CC193" s="64">
        <f>(CE193)/((1000)*(1/(PI()*1.5^2))*(1/'Salt Topping history'!$D$17)*(1/2.20462)*(BU193))</f>
        <v>19.77542752018082</v>
      </c>
      <c r="CD193" s="86">
        <f t="shared" si="78"/>
        <v>3.4473987615313223E-3</v>
      </c>
      <c r="CE193" s="86">
        <f t="shared" si="79"/>
        <v>7.105088847516055</v>
      </c>
      <c r="CF193" s="72">
        <f>SUM($CE$7:CE193)</f>
        <v>1807.7523034527426</v>
      </c>
    </row>
    <row r="194" spans="2:84">
      <c r="B194" s="27">
        <v>42161</v>
      </c>
      <c r="C194" s="17">
        <f>'Accumulated Feed'!B191</f>
        <v>9.2973037687553273</v>
      </c>
      <c r="D194" s="17">
        <f>SUM($C$7:C194)</f>
        <v>1128.2768088286152</v>
      </c>
      <c r="E194" s="9">
        <v>20</v>
      </c>
      <c r="F194" s="3">
        <f t="shared" si="66"/>
        <v>8.8847430022580021</v>
      </c>
      <c r="G194" s="72">
        <f>SUM($F$7:F194)</f>
        <v>1078.2103856322688</v>
      </c>
      <c r="H194" s="65">
        <f t="shared" si="86"/>
        <v>20</v>
      </c>
      <c r="I194" s="3">
        <f t="shared" si="67"/>
        <v>8.8847430022580021</v>
      </c>
      <c r="J194" s="72">
        <f>SUM($I$7:I194)</f>
        <v>968.56835195504743</v>
      </c>
      <c r="K194" s="64">
        <f>(M194)/((1000)*(1/(PI()*1.5^2))*(1/'Salt Topping history'!$C$8)*(1/2.20462)*(C194))</f>
        <v>29.865393699182761</v>
      </c>
      <c r="L194" s="3">
        <f t="shared" si="68"/>
        <v>4.7724163251527743E-3</v>
      </c>
      <c r="M194" s="85">
        <f t="shared" si="69"/>
        <v>13.267317383924713</v>
      </c>
      <c r="N194" s="72">
        <f>SUM($M$7:M194)</f>
        <v>1610.0588828727689</v>
      </c>
      <c r="P194" s="27"/>
      <c r="Q194" s="17"/>
      <c r="R194" s="17"/>
      <c r="U194" s="72"/>
      <c r="V194" s="65"/>
      <c r="X194" s="72"/>
      <c r="Y194" s="64"/>
      <c r="AB194" s="72"/>
      <c r="AD194" s="27"/>
      <c r="AE194" s="17"/>
      <c r="AF194" s="17"/>
      <c r="AI194" s="72"/>
      <c r="AJ194" s="65"/>
      <c r="AL194" s="72"/>
      <c r="AM194" s="64"/>
      <c r="AP194" s="72"/>
      <c r="AR194" s="27">
        <f>'Accumulated Feed'!G191</f>
        <v>42809</v>
      </c>
      <c r="AS194" s="17">
        <f>'Accumulated Feed'!H191</f>
        <v>7.7153139194305851</v>
      </c>
      <c r="AT194" s="17">
        <f>SUM($AS$7:AS194)</f>
        <v>1351.1604569340318</v>
      </c>
      <c r="AU194" s="81">
        <v>20</v>
      </c>
      <c r="AV194" s="85">
        <f t="shared" si="89"/>
        <v>7.372952746391932</v>
      </c>
      <c r="AW194" s="72">
        <f>SUM($AV$7:AV194)</f>
        <v>1291.2037417789454</v>
      </c>
      <c r="AX194" s="111">
        <v>20</v>
      </c>
      <c r="AY194" s="85">
        <f t="shared" si="82"/>
        <v>7.372952746391932</v>
      </c>
      <c r="AZ194" s="72">
        <f>SUM($AY$7:AY194)</f>
        <v>1084.2535775744507</v>
      </c>
      <c r="BA194" s="64">
        <f>(BC194)/((1000)*(1/(PI()*1.5^2))*(1/'Salt Topping history'!$F$8)*(1/2.20462)*(AS194))</f>
        <v>34.510538536876595</v>
      </c>
      <c r="BB194" s="86">
        <f t="shared" si="74"/>
        <v>4.5444185417120621E-3</v>
      </c>
      <c r="BC194" s="86">
        <f t="shared" si="75"/>
        <v>11.120192171569416</v>
      </c>
      <c r="BD194" s="72">
        <f>SUM($BC$7:BC194)</f>
        <v>1947.446868998026</v>
      </c>
      <c r="BF194" s="27"/>
      <c r="BG194" s="17"/>
      <c r="BH194" s="17"/>
      <c r="BK194" s="72"/>
      <c r="BL194" s="65"/>
      <c r="BN194" s="72"/>
      <c r="BO194" s="64"/>
      <c r="BR194" s="72"/>
      <c r="BT194" s="27">
        <f>'Accumulated Feed'!K191</f>
        <v>43193</v>
      </c>
      <c r="BU194" s="17">
        <f>'Accumulated Feed'!L191</f>
        <v>5.7431597030575805</v>
      </c>
      <c r="BV194" s="17">
        <f>SUM($BU$7:BU194)</f>
        <v>1438.193159713004</v>
      </c>
      <c r="BW194" s="81">
        <v>20</v>
      </c>
      <c r="BX194" s="85">
        <f t="shared" si="90"/>
        <v>5.4883113698050261</v>
      </c>
      <c r="BY194" s="72">
        <f>SUM($BX$7:BX194)</f>
        <v>1374.3744347256163</v>
      </c>
      <c r="BZ194" s="111">
        <v>31.115409329866331</v>
      </c>
      <c r="CA194" s="85">
        <f t="shared" si="84"/>
        <v>8.5385527400621388</v>
      </c>
      <c r="CB194" s="72">
        <f>SUM($CA$7:CA194)</f>
        <v>1158.2277589237699</v>
      </c>
      <c r="CC194" s="64">
        <f>(CE194)/((1000)*(1/(PI()*1.5^2))*(1/'Salt Topping history'!$D$17)*(1/2.20462)*(BU194))</f>
        <v>19.775427520180823</v>
      </c>
      <c r="CD194" s="86">
        <f t="shared" si="78"/>
        <v>3.5166759644745765E-3</v>
      </c>
      <c r="CE194" s="86">
        <f t="shared" si="79"/>
        <v>7.2478691627821021</v>
      </c>
      <c r="CF194" s="72">
        <f>SUM($CE$7:CE194)</f>
        <v>1815.0001726155247</v>
      </c>
    </row>
    <row r="195" spans="2:84">
      <c r="B195" s="27">
        <v>42162</v>
      </c>
      <c r="C195" s="17">
        <f>'Accumulated Feed'!B192</f>
        <v>8.683448016740293</v>
      </c>
      <c r="D195" s="17">
        <f>SUM($C$7:C195)</f>
        <v>1136.9602568453556</v>
      </c>
      <c r="E195" s="9">
        <v>20</v>
      </c>
      <c r="F195" s="3">
        <f t="shared" si="66"/>
        <v>8.2981266312365403</v>
      </c>
      <c r="G195" s="72">
        <f>SUM($F$7:F195)</f>
        <v>1086.5085122635053</v>
      </c>
      <c r="H195" s="65">
        <f t="shared" si="86"/>
        <v>20</v>
      </c>
      <c r="I195" s="3">
        <f t="shared" si="67"/>
        <v>8.2981266312365403</v>
      </c>
      <c r="J195" s="72">
        <f>SUM($I$7:I195)</f>
        <v>976.86647858628396</v>
      </c>
      <c r="K195" s="64">
        <f>(M195)/((1000)*(1/(PI()*1.5^2))*(1/'Salt Topping history'!$C$8)*(1/2.20462)*(C195))</f>
        <v>29.865393699182761</v>
      </c>
      <c r="L195" s="3">
        <f t="shared" si="68"/>
        <v>4.4573168850279218E-3</v>
      </c>
      <c r="M195" s="85">
        <f t="shared" si="69"/>
        <v>12.391340940377622</v>
      </c>
      <c r="N195" s="72">
        <f>SUM($M$7:M195)</f>
        <v>1622.4502238131465</v>
      </c>
      <c r="P195" s="27"/>
      <c r="Q195" s="17"/>
      <c r="R195" s="17"/>
      <c r="U195" s="72"/>
      <c r="V195" s="65"/>
      <c r="X195" s="72"/>
      <c r="Y195" s="64"/>
      <c r="AB195" s="72"/>
      <c r="AD195" s="27"/>
      <c r="AE195" s="17"/>
      <c r="AF195" s="17"/>
      <c r="AI195" s="72"/>
      <c r="AJ195" s="65"/>
      <c r="AL195" s="72"/>
      <c r="AM195" s="64"/>
      <c r="AP195" s="72"/>
      <c r="AR195" s="27">
        <f>'Accumulated Feed'!G192</f>
        <v>42810</v>
      </c>
      <c r="AS195" s="17">
        <f>'Accumulated Feed'!H192</f>
        <v>7.882458776426124</v>
      </c>
      <c r="AT195" s="17">
        <f>SUM($AS$7:AS195)</f>
        <v>1359.0429157104579</v>
      </c>
      <c r="AU195" s="81">
        <v>20</v>
      </c>
      <c r="AV195" s="85">
        <f t="shared" si="89"/>
        <v>7.5326806777891147</v>
      </c>
      <c r="AW195" s="72">
        <f>SUM($AV$7:AV195)</f>
        <v>1298.7364224567345</v>
      </c>
      <c r="AX195" s="111">
        <v>22.405910790267331</v>
      </c>
      <c r="AY195" s="85">
        <f t="shared" si="82"/>
        <v>8.4388285639056697</v>
      </c>
      <c r="AZ195" s="72">
        <f>SUM($AY$7:AY195)</f>
        <v>1092.6924061383563</v>
      </c>
      <c r="BA195" s="64">
        <f>(BC195)/((1000)*(1/(PI()*1.5^2))*(1/'Salt Topping history'!$F$8)*(1/2.20462)*(AS195))</f>
        <v>34.510538536876595</v>
      </c>
      <c r="BB195" s="86">
        <f t="shared" si="74"/>
        <v>4.6428689994918015E-3</v>
      </c>
      <c r="BC195" s="86">
        <f t="shared" si="75"/>
        <v>11.361100441756438</v>
      </c>
      <c r="BD195" s="72">
        <f>SUM($BC$7:BC195)</f>
        <v>1958.8079694397825</v>
      </c>
      <c r="BF195" s="27"/>
      <c r="BG195" s="17"/>
      <c r="BH195" s="17"/>
      <c r="BK195" s="72"/>
      <c r="BL195" s="65"/>
      <c r="BN195" s="72"/>
      <c r="BO195" s="64"/>
      <c r="BR195" s="72"/>
      <c r="BT195" s="27">
        <f>'Accumulated Feed'!K192</f>
        <v>43194</v>
      </c>
      <c r="BU195" s="17">
        <f>'Accumulated Feed'!L192</f>
        <v>5.719025121097963</v>
      </c>
      <c r="BV195" s="17">
        <f>SUM($BU$7:BU195)</f>
        <v>1443.9121848341019</v>
      </c>
      <c r="BW195" s="81">
        <v>20</v>
      </c>
      <c r="BX195" s="85">
        <f t="shared" si="90"/>
        <v>5.4652477415197227</v>
      </c>
      <c r="BY195" s="72">
        <f>SUM($BX$7:BX195)</f>
        <v>1379.8396824671361</v>
      </c>
      <c r="BZ195" s="111">
        <v>20</v>
      </c>
      <c r="CA195" s="85">
        <f t="shared" si="84"/>
        <v>5.4652477415197227</v>
      </c>
      <c r="CB195" s="72">
        <f>SUM($CA$7:CA195)</f>
        <v>1163.6930066652897</v>
      </c>
      <c r="CC195" s="64">
        <f>(CE195)/((1000)*(1/(PI()*1.5^2))*(1/'Salt Topping history'!$D$17)*(1/2.20462)*(BU195))</f>
        <v>19.77542752018082</v>
      </c>
      <c r="CD195" s="86">
        <f t="shared" si="78"/>
        <v>3.5018977746490623E-3</v>
      </c>
      <c r="CE195" s="86">
        <f t="shared" si="79"/>
        <v>7.2174113135517173</v>
      </c>
      <c r="CF195" s="72">
        <f>SUM($CE$7:CE195)</f>
        <v>1822.2175839290765</v>
      </c>
    </row>
    <row r="196" spans="2:84">
      <c r="B196" s="27">
        <v>42163</v>
      </c>
      <c r="C196" s="17">
        <f>'Accumulated Feed'!B193</f>
        <v>8.7174049020072069</v>
      </c>
      <c r="D196" s="17">
        <f>SUM($C$7:C196)</f>
        <v>1145.6776617473629</v>
      </c>
      <c r="E196" s="9">
        <v>20</v>
      </c>
      <c r="F196" s="3">
        <f t="shared" si="66"/>
        <v>8.3305767056083795</v>
      </c>
      <c r="G196" s="72">
        <f>SUM($F$7:F196)</f>
        <v>1094.8390889691136</v>
      </c>
      <c r="H196" s="67">
        <v>0.11447063999999998</v>
      </c>
      <c r="I196" s="3">
        <f t="shared" si="67"/>
        <v>4.7680322353004144E-2</v>
      </c>
      <c r="J196" s="72">
        <f>SUM($I$7:I196)</f>
        <v>976.91415890863698</v>
      </c>
      <c r="K196" s="64">
        <f>(M196)/((1000)*(1/(PI()*1.5^2))*(1/'Salt Topping history'!$C$8)*(1/2.20462)*(C196))</f>
        <v>29.865393699182757</v>
      </c>
      <c r="L196" s="3">
        <f t="shared" si="68"/>
        <v>4.4747473570905605E-3</v>
      </c>
      <c r="M196" s="85">
        <f t="shared" si="69"/>
        <v>12.439797652711759</v>
      </c>
      <c r="N196" s="72">
        <f>SUM($M$7:M196)</f>
        <v>1634.8900214658584</v>
      </c>
      <c r="P196" s="27"/>
      <c r="Q196" s="17"/>
      <c r="R196" s="17"/>
      <c r="U196" s="72"/>
      <c r="V196" s="67"/>
      <c r="X196" s="72"/>
      <c r="Y196" s="64"/>
      <c r="AB196" s="72"/>
      <c r="AD196" s="27"/>
      <c r="AE196" s="17"/>
      <c r="AF196" s="17"/>
      <c r="AI196" s="72"/>
      <c r="AJ196" s="67"/>
      <c r="AL196" s="72"/>
      <c r="AM196" s="64"/>
      <c r="AP196" s="72"/>
      <c r="AR196" s="27">
        <f>'Accumulated Feed'!G193</f>
        <v>42811</v>
      </c>
      <c r="AS196" s="17">
        <f>'Accumulated Feed'!H193</f>
        <v>7.7938115281668408</v>
      </c>
      <c r="AT196" s="17">
        <f>SUM($AS$7:AS196)</f>
        <v>1366.8367272386247</v>
      </c>
      <c r="AU196" s="81">
        <v>20</v>
      </c>
      <c r="AV196" s="85">
        <f t="shared" si="89"/>
        <v>7.4479670835868976</v>
      </c>
      <c r="AW196" s="72">
        <f>SUM($AV$7:AV196)</f>
        <v>1306.1843895403215</v>
      </c>
      <c r="AX196" s="111">
        <v>20</v>
      </c>
      <c r="AY196" s="85">
        <f t="shared" si="82"/>
        <v>7.4479670835868976</v>
      </c>
      <c r="AZ196" s="72">
        <f>SUM($AY$7:AY196)</f>
        <v>1100.1403732219433</v>
      </c>
      <c r="BA196" s="64">
        <f>(BC196)/((1000)*(1/(PI()*1.5^2))*(1/'Salt Topping history'!$F$8)*(1/2.20462)*(AS196))</f>
        <v>34.510538536876602</v>
      </c>
      <c r="BB196" s="86">
        <f t="shared" si="74"/>
        <v>4.5906546368789363E-3</v>
      </c>
      <c r="BC196" s="86">
        <f t="shared" si="75"/>
        <v>11.233331896442758</v>
      </c>
      <c r="BD196" s="72">
        <f>SUM($BC$7:BC196)</f>
        <v>1970.0413013362252</v>
      </c>
      <c r="BF196" s="27"/>
      <c r="BG196" s="17"/>
      <c r="BH196" s="17"/>
      <c r="BK196" s="72"/>
      <c r="BL196" s="67"/>
      <c r="BN196" s="72"/>
      <c r="BO196" s="64"/>
      <c r="BR196" s="72"/>
      <c r="BT196" s="27">
        <f>'Accumulated Feed'!K193</f>
        <v>43195</v>
      </c>
      <c r="BU196" s="17">
        <f>'Accumulated Feed'!L193</f>
        <v>6.1909148790142563</v>
      </c>
      <c r="BV196" s="17">
        <f>SUM($BU$7:BU196)</f>
        <v>1450.1030997131161</v>
      </c>
      <c r="BW196" s="81">
        <v>20</v>
      </c>
      <c r="BX196" s="85">
        <f t="shared" si="90"/>
        <v>5.9161977511960542</v>
      </c>
      <c r="BY196" s="72">
        <f>SUM($BX$7:BX196)</f>
        <v>1385.7558802183321</v>
      </c>
      <c r="BZ196" s="111">
        <v>2.3186029354678346</v>
      </c>
      <c r="CA196" s="85">
        <f t="shared" si="84"/>
        <v>0.68586567363656858</v>
      </c>
      <c r="CB196" s="72">
        <f>SUM($CA$7:CA196)</f>
        <v>1164.3788723389262</v>
      </c>
      <c r="CC196" s="64">
        <f>(CE196)/((1000)*(1/(PI()*1.5^2))*(1/'Salt Topping history'!$D$17)*(1/2.20462)*(BU196))</f>
        <v>19.77542752018082</v>
      </c>
      <c r="CD196" s="86">
        <f t="shared" si="78"/>
        <v>3.790847317295851E-3</v>
      </c>
      <c r="CE196" s="86">
        <f t="shared" si="79"/>
        <v>7.8129363209467488</v>
      </c>
      <c r="CF196" s="72">
        <f>SUM($CE$7:CE196)</f>
        <v>1830.0305202500233</v>
      </c>
    </row>
    <row r="197" spans="2:84">
      <c r="B197" s="27">
        <v>42164</v>
      </c>
      <c r="C197" s="17">
        <f>'Accumulated Feed'!B194</f>
        <v>9.2039934458668444</v>
      </c>
      <c r="D197" s="17">
        <f>SUM($C$7:C197)</f>
        <v>1154.8816551932298</v>
      </c>
      <c r="E197" s="9">
        <v>20</v>
      </c>
      <c r="F197" s="3">
        <f t="shared" si="66"/>
        <v>8.7955732538081381</v>
      </c>
      <c r="G197" s="72">
        <f>SUM($F$7:F197)</f>
        <v>1103.6346622229219</v>
      </c>
      <c r="H197" s="65">
        <f t="shared" ref="H197:H241" si="91">E197</f>
        <v>20</v>
      </c>
      <c r="I197" s="3">
        <f t="shared" si="67"/>
        <v>8.7955732538081381</v>
      </c>
      <c r="J197" s="72">
        <f>SUM($I$7:I197)</f>
        <v>985.70973216244511</v>
      </c>
      <c r="K197" s="64">
        <f>(M197)/((1000)*(1/(PI()*1.5^2))*(1/'Salt Topping history'!$C$8)*(1/2.20462)*(C197))</f>
        <v>29.865393699182761</v>
      </c>
      <c r="L197" s="3">
        <f t="shared" si="68"/>
        <v>4.7245190294061502E-3</v>
      </c>
      <c r="M197" s="85">
        <f t="shared" si="69"/>
        <v>13.134162901749098</v>
      </c>
      <c r="N197" s="72">
        <f>SUM($M$7:M197)</f>
        <v>1648.0241843676074</v>
      </c>
      <c r="P197" s="27"/>
      <c r="Q197" s="17"/>
      <c r="R197" s="17"/>
      <c r="U197" s="72"/>
      <c r="V197" s="65"/>
      <c r="X197" s="72"/>
      <c r="Y197" s="64"/>
      <c r="AB197" s="72"/>
      <c r="AD197" s="27"/>
      <c r="AE197" s="17"/>
      <c r="AF197" s="17"/>
      <c r="AI197" s="72"/>
      <c r="AJ197" s="65"/>
      <c r="AL197" s="72"/>
      <c r="AM197" s="64"/>
      <c r="AP197" s="72"/>
      <c r="AR197" s="27">
        <f>'Accumulated Feed'!G194</f>
        <v>42812</v>
      </c>
      <c r="AS197" s="17">
        <f>'Accumulated Feed'!H194</f>
        <v>7.6463169910091855</v>
      </c>
      <c r="AT197" s="17">
        <f>SUM($AS$7:AS197)</f>
        <v>1374.4830442296338</v>
      </c>
      <c r="AU197" s="81">
        <v>20</v>
      </c>
      <c r="AV197" s="85">
        <f t="shared" si="89"/>
        <v>7.3070175040661454</v>
      </c>
      <c r="AW197" s="72">
        <f>SUM($AV$7:AV197)</f>
        <v>1313.4914070443876</v>
      </c>
      <c r="AX197" s="111">
        <v>20</v>
      </c>
      <c r="AY197" s="85">
        <f t="shared" si="82"/>
        <v>7.3070175040661454</v>
      </c>
      <c r="AZ197" s="72">
        <f>SUM($AY$7:AY197)</f>
        <v>1107.4473907260094</v>
      </c>
      <c r="BA197" s="64">
        <f>(BC197)/((1000)*(1/(PI()*1.5^2))*(1/'Salt Topping history'!$F$8)*(1/2.20462)*(AS197))</f>
        <v>34.510538536876602</v>
      </c>
      <c r="BB197" s="86">
        <f t="shared" si="74"/>
        <v>4.5037784687203819E-3</v>
      </c>
      <c r="BC197" s="86">
        <f t="shared" si="75"/>
        <v>11.020745912958775</v>
      </c>
      <c r="BD197" s="72">
        <f>SUM($BC$7:BC197)</f>
        <v>1981.0620472491839</v>
      </c>
      <c r="BF197" s="27"/>
      <c r="BG197" s="17"/>
      <c r="BH197" s="17"/>
      <c r="BK197" s="72"/>
      <c r="BL197" s="65"/>
      <c r="BN197" s="72"/>
      <c r="BO197" s="64"/>
      <c r="BR197" s="72"/>
      <c r="BT197" s="27">
        <f>'Accumulated Feed'!K194</f>
        <v>43196</v>
      </c>
      <c r="BU197" s="17">
        <f>'Accumulated Feed'!L194</f>
        <v>7.0946680026181239</v>
      </c>
      <c r="BV197" s="17">
        <f>SUM($BU$7:BU197)</f>
        <v>1457.1977677157342</v>
      </c>
      <c r="BW197" s="81">
        <v>20</v>
      </c>
      <c r="BX197" s="85">
        <f t="shared" si="90"/>
        <v>6.7798475189591256</v>
      </c>
      <c r="BY197" s="72">
        <f>SUM($BX$7:BX197)</f>
        <v>1392.5357277372912</v>
      </c>
      <c r="BZ197" s="111">
        <v>20</v>
      </c>
      <c r="CA197" s="85">
        <f t="shared" si="84"/>
        <v>6.7798475189591256</v>
      </c>
      <c r="CB197" s="72">
        <f>SUM($CA$7:CA197)</f>
        <v>1171.1587198578852</v>
      </c>
      <c r="CC197" s="64">
        <f>(CE197)/((1000)*(1/(PI()*1.5^2))*(1/'Salt Topping history'!$D$17)*(1/2.20462)*(BU197))</f>
        <v>19.77542752018082</v>
      </c>
      <c r="CD197" s="86">
        <f t="shared" si="78"/>
        <v>4.3442372719412889E-3</v>
      </c>
      <c r="CE197" s="86">
        <f t="shared" si="79"/>
        <v>8.953473017470996</v>
      </c>
      <c r="CF197" s="72">
        <f>SUM($CE$7:CE197)</f>
        <v>1838.9839932674943</v>
      </c>
    </row>
    <row r="198" spans="2:84">
      <c r="B198" s="27">
        <v>42165</v>
      </c>
      <c r="C198" s="17">
        <f>'Accumulated Feed'!B195</f>
        <v>9.2313539923527479</v>
      </c>
      <c r="D198" s="17">
        <f>SUM($C$7:C198)</f>
        <v>1164.1130091855825</v>
      </c>
      <c r="E198" s="9">
        <v>20</v>
      </c>
      <c r="F198" s="3">
        <f t="shared" si="66"/>
        <v>8.821719696903342</v>
      </c>
      <c r="G198" s="72">
        <f>SUM($F$7:F198)</f>
        <v>1112.4563819198252</v>
      </c>
      <c r="H198" s="65">
        <f t="shared" si="91"/>
        <v>20</v>
      </c>
      <c r="I198" s="3">
        <f t="shared" si="67"/>
        <v>8.821719696903342</v>
      </c>
      <c r="J198" s="72">
        <f>SUM($I$7:I198)</f>
        <v>994.53145185934841</v>
      </c>
      <c r="K198" s="64">
        <f>(M198)/((1000)*(1/(PI()*1.5^2))*(1/'Salt Topping history'!$C$8)*(1/2.20462)*(C198))</f>
        <v>29.865393699182761</v>
      </c>
      <c r="L198" s="3">
        <f t="shared" si="68"/>
        <v>4.7385635225153508E-3</v>
      </c>
      <c r="M198" s="85">
        <f t="shared" si="69"/>
        <v>13.173206592592676</v>
      </c>
      <c r="N198" s="72">
        <f>SUM($M$7:M198)</f>
        <v>1661.1973909602</v>
      </c>
      <c r="P198" s="27"/>
      <c r="Q198" s="17"/>
      <c r="R198" s="17"/>
      <c r="U198" s="72"/>
      <c r="V198" s="65"/>
      <c r="X198" s="72"/>
      <c r="Y198" s="64"/>
      <c r="AB198" s="72"/>
      <c r="AD198" s="27"/>
      <c r="AE198" s="17"/>
      <c r="AF198" s="17"/>
      <c r="AI198" s="72"/>
      <c r="AJ198" s="65"/>
      <c r="AL198" s="72"/>
      <c r="AM198" s="64"/>
      <c r="AP198" s="72"/>
      <c r="AR198" s="27">
        <f>'Accumulated Feed'!G195</f>
        <v>42813</v>
      </c>
      <c r="AS198" s="17">
        <f>'Accumulated Feed'!H195</f>
        <v>7.2763119441542203</v>
      </c>
      <c r="AT198" s="17">
        <f>SUM($AS$7:AS198)</f>
        <v>1381.7593561737881</v>
      </c>
      <c r="AU198" s="81">
        <v>20</v>
      </c>
      <c r="AV198" s="85">
        <f t="shared" si="89"/>
        <v>6.9534311490744463</v>
      </c>
      <c r="AW198" s="72">
        <f>SUM($AV$7:AV198)</f>
        <v>1320.4448381934621</v>
      </c>
      <c r="AX198" s="111">
        <v>20</v>
      </c>
      <c r="AY198" s="85">
        <f t="shared" si="82"/>
        <v>6.9534311490744463</v>
      </c>
      <c r="AZ198" s="72">
        <f>SUM($AY$7:AY198)</f>
        <v>1114.4008218750839</v>
      </c>
      <c r="BA198" s="64">
        <f>(BC198)/((1000)*(1/(PI()*1.5^2))*(1/'Salt Topping history'!$F$8)*(1/2.20462)*(AS198))</f>
        <v>34.510538536876602</v>
      </c>
      <c r="BB198" s="86">
        <f t="shared" si="74"/>
        <v>4.285840765470215E-3</v>
      </c>
      <c r="BC198" s="86">
        <f t="shared" si="75"/>
        <v>10.487452353105615</v>
      </c>
      <c r="BD198" s="72">
        <f>SUM($BC$7:BC198)</f>
        <v>1991.5494996022896</v>
      </c>
      <c r="BF198" s="27"/>
      <c r="BG198" s="17"/>
      <c r="BH198" s="17"/>
      <c r="BK198" s="72"/>
      <c r="BL198" s="65"/>
      <c r="BN198" s="72"/>
      <c r="BO198" s="64"/>
      <c r="BR198" s="72"/>
      <c r="BT198" s="27">
        <f>'Accumulated Feed'!K195</f>
        <v>43197</v>
      </c>
      <c r="BU198" s="17">
        <f>'Accumulated Feed'!L195</f>
        <v>7.5348322732111397</v>
      </c>
      <c r="BV198" s="17">
        <f>SUM($BU$7:BU198)</f>
        <v>1464.7325999889454</v>
      </c>
      <c r="BW198" s="81">
        <v>20</v>
      </c>
      <c r="BX198" s="85">
        <f t="shared" si="90"/>
        <v>7.2004798356247184</v>
      </c>
      <c r="BY198" s="72">
        <f>SUM($BX$7:BX198)</f>
        <v>1399.7362075729159</v>
      </c>
      <c r="BZ198" s="111">
        <v>20</v>
      </c>
      <c r="CA198" s="85">
        <f t="shared" si="84"/>
        <v>7.2004798356247184</v>
      </c>
      <c r="CB198" s="72">
        <f>SUM($CA$7:CA198)</f>
        <v>1178.3591996935099</v>
      </c>
      <c r="CC198" s="64">
        <f>(CE198)/((1000)*(1/(PI()*1.5^2))*(1/'Salt Topping history'!$D$17)*(1/2.20462)*(BU198))</f>
        <v>19.77542752018082</v>
      </c>
      <c r="CD198" s="86">
        <f t="shared" si="78"/>
        <v>4.6137605293201239E-3</v>
      </c>
      <c r="CE198" s="86">
        <f t="shared" si="79"/>
        <v>9.5089604509287753</v>
      </c>
      <c r="CF198" s="72">
        <f>SUM($CE$7:CE198)</f>
        <v>1848.492953718423</v>
      </c>
    </row>
    <row r="199" spans="2:84">
      <c r="B199" s="27">
        <v>42166</v>
      </c>
      <c r="C199" s="17">
        <f>'Accumulated Feed'!B196</f>
        <v>9.4803626984882818</v>
      </c>
      <c r="D199" s="17">
        <f>SUM($C$7:C199)</f>
        <v>1173.5933718840708</v>
      </c>
      <c r="E199" s="9">
        <v>20</v>
      </c>
      <c r="F199" s="3">
        <f t="shared" si="66"/>
        <v>9.0596788315477284</v>
      </c>
      <c r="G199" s="72">
        <f>SUM($F$7:F199)</f>
        <v>1121.5160607513728</v>
      </c>
      <c r="H199" s="65">
        <f t="shared" si="91"/>
        <v>20</v>
      </c>
      <c r="I199" s="3">
        <f t="shared" si="67"/>
        <v>9.0596788315477284</v>
      </c>
      <c r="J199" s="72">
        <f>SUM($I$7:I199)</f>
        <v>1003.5911306908961</v>
      </c>
      <c r="K199" s="64">
        <f>(M199)/((1000)*(1/(PI()*1.5^2))*(1/'Salt Topping history'!$C$8)*(1/2.20462)*(C199))</f>
        <v>29.865393699182761</v>
      </c>
      <c r="L199" s="3">
        <f t="shared" si="68"/>
        <v>4.8663826455454121E-3</v>
      </c>
      <c r="M199" s="85">
        <f t="shared" si="69"/>
        <v>13.528543754616246</v>
      </c>
      <c r="N199" s="72">
        <f>SUM($M$7:M199)</f>
        <v>1674.7259347148163</v>
      </c>
      <c r="P199" s="27"/>
      <c r="Q199" s="17"/>
      <c r="R199" s="17"/>
      <c r="U199" s="72"/>
      <c r="V199" s="65"/>
      <c r="X199" s="72"/>
      <c r="Y199" s="64"/>
      <c r="AB199" s="72"/>
      <c r="AD199" s="27"/>
      <c r="AE199" s="17"/>
      <c r="AF199" s="17"/>
      <c r="AI199" s="72"/>
      <c r="AJ199" s="65"/>
      <c r="AL199" s="72"/>
      <c r="AM199" s="64"/>
      <c r="AP199" s="72"/>
      <c r="AR199" s="27">
        <f>'Accumulated Feed'!G196</f>
        <v>42814</v>
      </c>
      <c r="AS199" s="17">
        <f>'Accumulated Feed'!H196</f>
        <v>6.9610777426344859</v>
      </c>
      <c r="AT199" s="17">
        <f>SUM($AS$7:AS199)</f>
        <v>1388.7204339164225</v>
      </c>
      <c r="AU199" s="81">
        <v>20</v>
      </c>
      <c r="AV199" s="85">
        <f t="shared" si="89"/>
        <v>6.6521852249133797</v>
      </c>
      <c r="AW199" s="72">
        <f>SUM($AV$7:AV199)</f>
        <v>1327.0970234183756</v>
      </c>
      <c r="AX199" s="111">
        <v>20</v>
      </c>
      <c r="AY199" s="85">
        <f t="shared" si="82"/>
        <v>6.6521852249133797</v>
      </c>
      <c r="AZ199" s="72">
        <f>SUM($AY$7:AY199)</f>
        <v>1121.0530070999973</v>
      </c>
      <c r="BA199" s="64">
        <f>(BC199)/((1000)*(1/(PI()*1.5^2))*(1/'Salt Topping history'!$F$8)*(1/2.20462)*(AS199))</f>
        <v>34.510538536876602</v>
      </c>
      <c r="BB199" s="86">
        <f t="shared" si="74"/>
        <v>4.1001637903881945E-3</v>
      </c>
      <c r="BC199" s="86">
        <f t="shared" si="75"/>
        <v>10.033100795079912</v>
      </c>
      <c r="BD199" s="72">
        <f>SUM($BC$7:BC199)</f>
        <v>2001.5826003973696</v>
      </c>
      <c r="BF199" s="27"/>
      <c r="BG199" s="17"/>
      <c r="BH199" s="17"/>
      <c r="BK199" s="72"/>
      <c r="BL199" s="65"/>
      <c r="BN199" s="72"/>
      <c r="BO199" s="64"/>
      <c r="BR199" s="72"/>
      <c r="BT199" s="27">
        <f>'Accumulated Feed'!K196</f>
        <v>43198</v>
      </c>
      <c r="BU199" s="17">
        <f>'Accumulated Feed'!L196</f>
        <v>7.5158151813995202</v>
      </c>
      <c r="BV199" s="17">
        <f>SUM($BU$7:BU199)</f>
        <v>1472.248415170345</v>
      </c>
      <c r="BW199" s="81">
        <v>20</v>
      </c>
      <c r="BX199" s="85">
        <f t="shared" si="90"/>
        <v>7.1823066127636563</v>
      </c>
      <c r="BY199" s="72">
        <f>SUM($BX$7:BX199)</f>
        <v>1406.9185141856794</v>
      </c>
      <c r="BZ199" s="111">
        <v>20</v>
      </c>
      <c r="CA199" s="85">
        <f t="shared" si="84"/>
        <v>7.1823066127636563</v>
      </c>
      <c r="CB199" s="72">
        <f>SUM($CA$7:CA199)</f>
        <v>1185.5415063062735</v>
      </c>
      <c r="CC199" s="64">
        <f>(CE199)/((1000)*(1/(PI()*1.5^2))*(1/'Salt Topping history'!$D$17)*(1/2.20462)*(BU199))</f>
        <v>19.77542752018082</v>
      </c>
      <c r="CD199" s="86">
        <f t="shared" si="78"/>
        <v>4.6021159028173083E-3</v>
      </c>
      <c r="CE199" s="86">
        <f t="shared" si="79"/>
        <v>9.4849608757064718</v>
      </c>
      <c r="CF199" s="72">
        <f>SUM($CE$7:CE199)</f>
        <v>1857.9779145941295</v>
      </c>
    </row>
    <row r="200" spans="2:84">
      <c r="B200" s="27">
        <v>42167</v>
      </c>
      <c r="C200" s="17">
        <f>'Accumulated Feed'!B197</f>
        <v>2.1606593148517028</v>
      </c>
      <c r="D200" s="17">
        <f>SUM($C$7:C200)</f>
        <v>1175.7540311989226</v>
      </c>
      <c r="E200" s="9">
        <v>20</v>
      </c>
      <c r="F200" s="3">
        <f t="shared" ref="F200:F263" si="92">(C200*E200)*(1/2.20462)*(1/1343)*(1/(PI()*1.5^2))*1000</f>
        <v>2.0647817050364283</v>
      </c>
      <c r="G200" s="72">
        <f>SUM($F$7:F200)</f>
        <v>1123.5808424564093</v>
      </c>
      <c r="H200" s="65">
        <f t="shared" si="91"/>
        <v>20</v>
      </c>
      <c r="I200" s="3">
        <f t="shared" ref="I200:I263" si="93">(C200*H200)*(1/2.20462)*(1/1343)*(1/(PI()*1.5^2))*1000</f>
        <v>2.0647817050364283</v>
      </c>
      <c r="J200" s="72">
        <f>SUM($I$7:I200)</f>
        <v>1005.6559123959325</v>
      </c>
      <c r="K200" s="64">
        <f>(M200)/((1000)*(1/(PI()*1.5^2))*(1/'Salt Topping history'!$C$8)*(1/2.20462)*(C200))</f>
        <v>29.865393699182761</v>
      </c>
      <c r="L200" s="3">
        <f t="shared" ref="L200:L231" si="94">C200/$D$312</f>
        <v>1.1090920597802659E-3</v>
      </c>
      <c r="M200" s="85">
        <f t="shared" ref="M200:M263" si="95">($L$3-$L$2)*L200</f>
        <v>3.0832759261891391</v>
      </c>
      <c r="N200" s="72">
        <f>SUM($M$7:M200)</f>
        <v>1677.8092106410054</v>
      </c>
      <c r="P200" s="27"/>
      <c r="Q200" s="17"/>
      <c r="R200" s="17"/>
      <c r="U200" s="72"/>
      <c r="V200" s="65"/>
      <c r="X200" s="72"/>
      <c r="Y200" s="64"/>
      <c r="AB200" s="72"/>
      <c r="AD200" s="27"/>
      <c r="AE200" s="17"/>
      <c r="AF200" s="17"/>
      <c r="AI200" s="72"/>
      <c r="AJ200" s="65"/>
      <c r="AL200" s="72"/>
      <c r="AM200" s="64"/>
      <c r="AP200" s="72"/>
      <c r="AR200" s="27">
        <f>'Accumulated Feed'!G197</f>
        <v>42815</v>
      </c>
      <c r="AS200" s="17">
        <f>'Accumulated Feed'!H197</f>
        <v>6.8356641820085793</v>
      </c>
      <c r="AT200" s="17">
        <f>SUM($AS$7:AS200)</f>
        <v>1395.556098098431</v>
      </c>
      <c r="AU200" s="81">
        <v>20</v>
      </c>
      <c r="AV200" s="85">
        <f t="shared" si="89"/>
        <v>6.5323367954252634</v>
      </c>
      <c r="AW200" s="72">
        <f>SUM($AV$7:AV200)</f>
        <v>1333.6293602138007</v>
      </c>
      <c r="AX200" s="111">
        <v>18.872774731203002</v>
      </c>
      <c r="AY200" s="85">
        <f t="shared" si="82"/>
        <v>6.1641660404204748</v>
      </c>
      <c r="AZ200" s="72">
        <f>SUM($AY$7:AY200)</f>
        <v>1127.2171731404178</v>
      </c>
      <c r="BA200" s="64">
        <f>(BC200)/((1000)*(1/(PI()*1.5^2))*(1/'Salt Topping history'!$F$8)*(1/2.20462)*(AS200))</f>
        <v>34.510538536876602</v>
      </c>
      <c r="BB200" s="86">
        <f t="shared" ref="BB200:BB239" si="96">AS200/$AT$239</f>
        <v>4.0262935997203647E-3</v>
      </c>
      <c r="BC200" s="86">
        <f t="shared" ref="BC200:BC239" si="97">($BB$3-$BB$2)*BB200</f>
        <v>9.852340438515732</v>
      </c>
      <c r="BD200" s="72">
        <f>SUM($BC$7:BC200)</f>
        <v>2011.4349408358853</v>
      </c>
      <c r="BF200" s="27"/>
      <c r="BG200" s="17"/>
      <c r="BH200" s="17"/>
      <c r="BK200" s="72"/>
      <c r="BL200" s="65"/>
      <c r="BN200" s="72"/>
      <c r="BO200" s="64"/>
      <c r="BR200" s="72"/>
      <c r="BT200" s="27">
        <f>'Accumulated Feed'!K197</f>
        <v>43199</v>
      </c>
      <c r="BU200" s="17">
        <f>'Accumulated Feed'!L197</f>
        <v>7.8860724850183388</v>
      </c>
      <c r="BV200" s="17">
        <f>SUM($BU$7:BU200)</f>
        <v>1480.1344876553633</v>
      </c>
      <c r="BW200" s="81">
        <v>20</v>
      </c>
      <c r="BX200" s="85">
        <f t="shared" si="90"/>
        <v>7.5361340308176343</v>
      </c>
      <c r="BY200" s="72">
        <f>SUM($BX$7:BX200)</f>
        <v>1414.4546482164972</v>
      </c>
      <c r="BZ200" s="111">
        <v>20</v>
      </c>
      <c r="CA200" s="85">
        <f t="shared" si="84"/>
        <v>7.5361340308176343</v>
      </c>
      <c r="CB200" s="72">
        <f>SUM($CA$7:CA200)</f>
        <v>1193.0776403370912</v>
      </c>
      <c r="CC200" s="64">
        <f>(CE200)/((1000)*(1/(PI()*1.5^2))*(1/'Salt Topping history'!$D$17)*(1/2.20462)*(BU200))</f>
        <v>19.77542752018082</v>
      </c>
      <c r="CD200" s="86">
        <f t="shared" ref="CD200:CD228" si="98">BU200/$BV$228</f>
        <v>4.8288334289927097E-3</v>
      </c>
      <c r="CE200" s="86">
        <f t="shared" ref="CE200:CE228" si="99">($CD$3-$CD$2)*CD200</f>
        <v>9.952225697153974</v>
      </c>
      <c r="CF200" s="72">
        <f>SUM($CE$7:CE200)</f>
        <v>1867.9301402912836</v>
      </c>
    </row>
    <row r="201" spans="2:84">
      <c r="B201" s="27">
        <v>42168</v>
      </c>
      <c r="C201" s="17">
        <f>'Accumulated Feed'!B198</f>
        <v>5.5169337936576922E-16</v>
      </c>
      <c r="D201" s="17">
        <f>SUM($C$7:C201)</f>
        <v>1175.7540311989226</v>
      </c>
      <c r="E201" s="9">
        <v>20</v>
      </c>
      <c r="F201" s="3">
        <f t="shared" si="92"/>
        <v>5.27212406266069E-16</v>
      </c>
      <c r="G201" s="72">
        <f>SUM($F$7:F201)</f>
        <v>1123.5808424564093</v>
      </c>
      <c r="H201" s="65">
        <f t="shared" si="91"/>
        <v>20</v>
      </c>
      <c r="I201" s="3">
        <f t="shared" si="93"/>
        <v>5.27212406266069E-16</v>
      </c>
      <c r="J201" s="72">
        <f>SUM($I$7:I201)</f>
        <v>1005.6559123959325</v>
      </c>
      <c r="K201" s="64">
        <f>(M201)/((1000)*(1/(PI()*1.5^2))*(1/'Salt Topping history'!$C$8)*(1/2.20462)*(C201))</f>
        <v>29.865393699182757</v>
      </c>
      <c r="L201" s="3">
        <f t="shared" si="94"/>
        <v>2.8319075676672005E-19</v>
      </c>
      <c r="M201" s="85">
        <f t="shared" si="95"/>
        <v>7.8727030381148176E-16</v>
      </c>
      <c r="N201" s="72">
        <f>SUM($M$7:M201)</f>
        <v>1677.8092106410054</v>
      </c>
      <c r="P201" s="27"/>
      <c r="Q201" s="17"/>
      <c r="R201" s="17"/>
      <c r="U201" s="72"/>
      <c r="V201" s="65"/>
      <c r="X201" s="72"/>
      <c r="Y201" s="64"/>
      <c r="AB201" s="72"/>
      <c r="AD201" s="27"/>
      <c r="AE201" s="17"/>
      <c r="AF201" s="17"/>
      <c r="AI201" s="72"/>
      <c r="AJ201" s="65"/>
      <c r="AL201" s="72"/>
      <c r="AM201" s="64"/>
      <c r="AP201" s="72"/>
      <c r="AR201" s="27">
        <f>'Accumulated Feed'!G198</f>
        <v>42816</v>
      </c>
      <c r="AS201" s="17">
        <f>'Accumulated Feed'!H198</f>
        <v>6.6473294152125844</v>
      </c>
      <c r="AT201" s="17">
        <f>SUM($AS$7:AS201)</f>
        <v>1402.2034275136436</v>
      </c>
      <c r="AU201" s="81">
        <v>20</v>
      </c>
      <c r="AV201" s="85">
        <f t="shared" si="89"/>
        <v>6.3523592403198847</v>
      </c>
      <c r="AW201" s="72">
        <f>SUM($AV$7:AV201)</f>
        <v>1339.9817194541206</v>
      </c>
      <c r="AX201" s="111">
        <v>20</v>
      </c>
      <c r="AY201" s="85">
        <f t="shared" si="82"/>
        <v>6.3523592403198847</v>
      </c>
      <c r="AZ201" s="72">
        <f>SUM($AY$7:AY201)</f>
        <v>1133.5695323807377</v>
      </c>
      <c r="BA201" s="64">
        <f>(BC201)/((1000)*(1/(PI()*1.5^2))*(1/'Salt Topping history'!$F$8)*(1/2.20462)*(AS201))</f>
        <v>34.510538536876595</v>
      </c>
      <c r="BB201" s="86">
        <f t="shared" si="96"/>
        <v>3.9153620141472523E-3</v>
      </c>
      <c r="BC201" s="86">
        <f t="shared" si="97"/>
        <v>9.580890848618326</v>
      </c>
      <c r="BD201" s="72">
        <f>SUM($BC$7:BC201)</f>
        <v>2021.0158316845036</v>
      </c>
      <c r="BF201" s="27"/>
      <c r="BG201" s="17"/>
      <c r="BH201" s="17"/>
      <c r="BK201" s="72"/>
      <c r="BL201" s="65"/>
      <c r="BN201" s="72"/>
      <c r="BO201" s="64"/>
      <c r="BR201" s="72"/>
      <c r="BT201" s="27">
        <f>'Accumulated Feed'!K198</f>
        <v>43200</v>
      </c>
      <c r="BU201" s="17">
        <f>'Accumulated Feed'!L198</f>
        <v>7.4373266698826024</v>
      </c>
      <c r="BV201" s="17">
        <f>SUM($BU$7:BU201)</f>
        <v>1487.5718143252459</v>
      </c>
      <c r="BW201" s="81">
        <v>20</v>
      </c>
      <c r="BX201" s="85">
        <f t="shared" si="90"/>
        <v>7.1073009691058564</v>
      </c>
      <c r="BY201" s="72">
        <f>SUM($BX$7:BX201)</f>
        <v>1421.561949185603</v>
      </c>
      <c r="BZ201" s="111">
        <v>9.7242809553341676</v>
      </c>
      <c r="CA201" s="85">
        <f t="shared" si="84"/>
        <v>3.455669572885208</v>
      </c>
      <c r="CB201" s="72">
        <f>SUM($CA$7:CA201)</f>
        <v>1196.5333099099764</v>
      </c>
      <c r="CC201" s="64">
        <f>(CE201)/((1000)*(1/(PI()*1.5^2))*(1/'Salt Topping history'!$D$17)*(1/2.20462)*(BU201))</f>
        <v>19.775427520180816</v>
      </c>
      <c r="CD201" s="86">
        <f t="shared" si="98"/>
        <v>4.5540554837779452E-3</v>
      </c>
      <c r="CE201" s="86">
        <f t="shared" si="99"/>
        <v>9.3859083520663447</v>
      </c>
      <c r="CF201" s="72">
        <f>SUM($CE$7:CE201)</f>
        <v>1877.3160486433499</v>
      </c>
    </row>
    <row r="202" spans="2:84">
      <c r="B202" s="27">
        <v>42169</v>
      </c>
      <c r="C202" s="17">
        <f>'Accumulated Feed'!B199</f>
        <v>0</v>
      </c>
      <c r="D202" s="17">
        <f>SUM($C$7:C202)</f>
        <v>1175.7540311989226</v>
      </c>
      <c r="E202" s="9">
        <v>20</v>
      </c>
      <c r="F202" s="3">
        <f t="shared" si="92"/>
        <v>0</v>
      </c>
      <c r="G202" s="72">
        <f>SUM($F$7:F202)</f>
        <v>1123.5808424564093</v>
      </c>
      <c r="H202" s="65">
        <f t="shared" si="91"/>
        <v>20</v>
      </c>
      <c r="I202" s="3">
        <f t="shared" si="93"/>
        <v>0</v>
      </c>
      <c r="J202" s="72">
        <f>SUM($I$7:I202)</f>
        <v>1005.6559123959325</v>
      </c>
      <c r="K202" s="64">
        <v>0</v>
      </c>
      <c r="L202" s="3">
        <f t="shared" si="94"/>
        <v>0</v>
      </c>
      <c r="M202" s="85">
        <f t="shared" si="95"/>
        <v>0</v>
      </c>
      <c r="N202" s="72">
        <f>SUM($M$7:M202)</f>
        <v>1677.8092106410054</v>
      </c>
      <c r="P202" s="27"/>
      <c r="Q202" s="17"/>
      <c r="R202" s="17"/>
      <c r="U202" s="72"/>
      <c r="V202" s="65"/>
      <c r="X202" s="72"/>
      <c r="Y202" s="64"/>
      <c r="AB202" s="72"/>
      <c r="AD202" s="27"/>
      <c r="AE202" s="17"/>
      <c r="AF202" s="17"/>
      <c r="AI202" s="72"/>
      <c r="AJ202" s="65"/>
      <c r="AL202" s="72"/>
      <c r="AM202" s="64"/>
      <c r="AP202" s="72"/>
      <c r="AR202" s="27">
        <f>'Accumulated Feed'!G199</f>
        <v>42817</v>
      </c>
      <c r="AS202" s="17">
        <f>'Accumulated Feed'!H199</f>
        <v>6.5929254645794693</v>
      </c>
      <c r="AT202" s="17">
        <f>SUM($AS$7:AS202)</f>
        <v>1408.796352978223</v>
      </c>
      <c r="AU202" s="81">
        <v>20</v>
      </c>
      <c r="AV202" s="85">
        <f t="shared" si="89"/>
        <v>6.3003694235186769</v>
      </c>
      <c r="AW202" s="72">
        <f>SUM($AV$7:AV202)</f>
        <v>1346.2820888776394</v>
      </c>
      <c r="AX202" s="111">
        <v>19.729014629331665</v>
      </c>
      <c r="AY202" s="85">
        <f t="shared" ref="AY202:AY239" si="100">(AS202*AX202)*(1/2.20462)*(1/1343)*(1/(PI()*1.5^2))*1000</f>
        <v>6.2150040263396953</v>
      </c>
      <c r="AZ202" s="72">
        <f>SUM($AY$7:AY202)</f>
        <v>1139.7845364070774</v>
      </c>
      <c r="BA202" s="64">
        <f>(BC202)/((1000)*(1/(PI()*1.5^2))*(1/'Salt Topping history'!$F$8)*(1/2.20462)*(AS202))</f>
        <v>34.510538536876595</v>
      </c>
      <c r="BB202" s="86">
        <f t="shared" si="96"/>
        <v>3.8833173916495377E-3</v>
      </c>
      <c r="BC202" s="86">
        <f t="shared" si="97"/>
        <v>9.502477657366418</v>
      </c>
      <c r="BD202" s="72">
        <f>SUM($BC$7:BC202)</f>
        <v>2030.51830934187</v>
      </c>
      <c r="BF202" s="27"/>
      <c r="BG202" s="17"/>
      <c r="BH202" s="17"/>
      <c r="BK202" s="72"/>
      <c r="BL202" s="65"/>
      <c r="BN202" s="72"/>
      <c r="BO202" s="64"/>
      <c r="BR202" s="72"/>
      <c r="BT202" s="27">
        <f>'Accumulated Feed'!K199</f>
        <v>43201</v>
      </c>
      <c r="BU202" s="17">
        <f>'Accumulated Feed'!L199</f>
        <v>7.0269366332814904</v>
      </c>
      <c r="BV202" s="17">
        <f>SUM($BU$7:BU202)</f>
        <v>1494.5987509585275</v>
      </c>
      <c r="BW202" s="81">
        <v>20</v>
      </c>
      <c r="BX202" s="85">
        <f t="shared" si="90"/>
        <v>6.715121677498578</v>
      </c>
      <c r="BY202" s="72">
        <f>SUM($BX$7:BX202)</f>
        <v>1428.2770708631015</v>
      </c>
      <c r="BZ202" s="111">
        <v>20</v>
      </c>
      <c r="CA202" s="85">
        <f t="shared" ref="CA202:CA228" si="101">(BU202*BZ202)*(1/2.20462)*(1/1343)*(1/(PI()*1.5^2))*1000</f>
        <v>6.715121677498578</v>
      </c>
      <c r="CB202" s="72">
        <f>SUM($CA$7:CA202)</f>
        <v>1203.2484315874749</v>
      </c>
      <c r="CC202" s="64">
        <f>(CE202)/((1000)*(1/(PI()*1.5^2))*(1/'Salt Topping history'!$D$17)*(1/2.20462)*(BU202))</f>
        <v>19.77542752018082</v>
      </c>
      <c r="CD202" s="86">
        <f t="shared" si="98"/>
        <v>4.3027637119321047E-3</v>
      </c>
      <c r="CE202" s="86">
        <f t="shared" si="99"/>
        <v>8.8679960102920674</v>
      </c>
      <c r="CF202" s="72">
        <f>SUM($CE$7:CE202)</f>
        <v>1886.1840446536419</v>
      </c>
    </row>
    <row r="203" spans="2:84">
      <c r="B203" s="27">
        <v>42170</v>
      </c>
      <c r="C203" s="17">
        <f>'Accumulated Feed'!B200</f>
        <v>0</v>
      </c>
      <c r="D203" s="17">
        <f>SUM($C$7:C203)</f>
        <v>1175.7540311989226</v>
      </c>
      <c r="E203" s="9">
        <v>20</v>
      </c>
      <c r="F203" s="3">
        <f t="shared" si="92"/>
        <v>0</v>
      </c>
      <c r="G203" s="72">
        <f>SUM($F$7:F203)</f>
        <v>1123.5808424564093</v>
      </c>
      <c r="H203" s="65">
        <f t="shared" si="91"/>
        <v>20</v>
      </c>
      <c r="I203" s="3">
        <f t="shared" si="93"/>
        <v>0</v>
      </c>
      <c r="J203" s="72">
        <f>SUM($I$7:I203)</f>
        <v>1005.6559123959325</v>
      </c>
      <c r="K203" s="64">
        <v>0</v>
      </c>
      <c r="L203" s="3">
        <f t="shared" si="94"/>
        <v>0</v>
      </c>
      <c r="M203" s="85">
        <f t="shared" si="95"/>
        <v>0</v>
      </c>
      <c r="N203" s="72">
        <f>SUM($M$7:M203)</f>
        <v>1677.8092106410054</v>
      </c>
      <c r="P203" s="27"/>
      <c r="Q203" s="17"/>
      <c r="R203" s="17"/>
      <c r="U203" s="72"/>
      <c r="V203" s="65"/>
      <c r="X203" s="72"/>
      <c r="Y203" s="64"/>
      <c r="AB203" s="72"/>
      <c r="AD203" s="27"/>
      <c r="AE203" s="17"/>
      <c r="AF203" s="17"/>
      <c r="AI203" s="72"/>
      <c r="AJ203" s="65"/>
      <c r="AL203" s="72"/>
      <c r="AM203" s="64"/>
      <c r="AP203" s="72"/>
      <c r="AR203" s="27">
        <f>'Accumulated Feed'!G200</f>
        <v>42818</v>
      </c>
      <c r="AS203" s="17">
        <f>'Accumulated Feed'!H200</f>
        <v>6.5894241143357206</v>
      </c>
      <c r="AT203" s="17">
        <f>SUM($AS$7:AS203)</f>
        <v>1415.3857770925588</v>
      </c>
      <c r="AU203" s="81">
        <v>20</v>
      </c>
      <c r="AV203" s="85">
        <f t="shared" si="89"/>
        <v>6.2970234430225744</v>
      </c>
      <c r="AW203" s="72">
        <f>SUM($AV$7:AV203)</f>
        <v>1352.579112320662</v>
      </c>
      <c r="AX203" s="111">
        <v>20</v>
      </c>
      <c r="AY203" s="85">
        <f t="shared" si="100"/>
        <v>6.2970234430225744</v>
      </c>
      <c r="AZ203" s="72">
        <f>SUM($AY$7:AY203)</f>
        <v>1146.0815598501001</v>
      </c>
      <c r="BA203" s="64">
        <f>(BC203)/((1000)*(1/(PI()*1.5^2))*(1/'Salt Topping history'!$F$8)*(1/2.20462)*(AS203))</f>
        <v>34.510538536876595</v>
      </c>
      <c r="BB203" s="86">
        <f t="shared" si="96"/>
        <v>3.8812550515899004E-3</v>
      </c>
      <c r="BC203" s="86">
        <f t="shared" si="97"/>
        <v>9.4974311112404859</v>
      </c>
      <c r="BD203" s="72">
        <f>SUM($BC$7:BC203)</f>
        <v>2040.0157404531105</v>
      </c>
      <c r="BF203" s="27"/>
      <c r="BG203" s="17"/>
      <c r="BH203" s="17"/>
      <c r="BK203" s="72"/>
      <c r="BL203" s="65"/>
      <c r="BN203" s="72"/>
      <c r="BO203" s="64"/>
      <c r="BR203" s="72"/>
      <c r="BT203" s="27">
        <f>'Accumulated Feed'!K200</f>
        <v>43202</v>
      </c>
      <c r="BU203" s="17">
        <f>'Accumulated Feed'!L200</f>
        <v>7.1087517850051247</v>
      </c>
      <c r="BV203" s="17">
        <f>SUM($BU$7:BU203)</f>
        <v>1501.7075027435326</v>
      </c>
      <c r="BW203" s="81">
        <v>20</v>
      </c>
      <c r="BX203" s="85">
        <f t="shared" si="90"/>
        <v>6.7933063442401442</v>
      </c>
      <c r="BY203" s="72">
        <f>SUM($BX$7:BX203)</f>
        <v>1435.0703772073416</v>
      </c>
      <c r="BZ203" s="111">
        <v>2.850891149465332</v>
      </c>
      <c r="CA203" s="85">
        <f t="shared" si="101"/>
        <v>0.96834884662004583</v>
      </c>
      <c r="CB203" s="72">
        <f>SUM($CA$7:CA203)</f>
        <v>1204.216780434095</v>
      </c>
      <c r="CC203" s="64">
        <f>(CE203)/((1000)*(1/(PI()*1.5^2))*(1/'Salt Topping history'!$D$17)*(1/2.20462)*(BU203))</f>
        <v>19.775427520180816</v>
      </c>
      <c r="CD203" s="86">
        <f t="shared" si="98"/>
        <v>4.3528611134449283E-3</v>
      </c>
      <c r="CE203" s="86">
        <f t="shared" si="99"/>
        <v>8.9712467548099966</v>
      </c>
      <c r="CF203" s="72">
        <f>SUM($CE$7:CE203)</f>
        <v>1895.1552914084518</v>
      </c>
    </row>
    <row r="204" spans="2:84">
      <c r="B204" s="27">
        <v>42171</v>
      </c>
      <c r="C204" s="17">
        <f>'Accumulated Feed'!B201</f>
        <v>0</v>
      </c>
      <c r="D204" s="17">
        <f>SUM($C$7:C204)</f>
        <v>1175.7540311989226</v>
      </c>
      <c r="E204" s="9">
        <v>20</v>
      </c>
      <c r="F204" s="3">
        <f t="shared" si="92"/>
        <v>0</v>
      </c>
      <c r="G204" s="72">
        <f>SUM($F$7:F204)</f>
        <v>1123.5808424564093</v>
      </c>
      <c r="H204" s="65">
        <f t="shared" si="91"/>
        <v>20</v>
      </c>
      <c r="I204" s="3">
        <f t="shared" si="93"/>
        <v>0</v>
      </c>
      <c r="J204" s="72">
        <f>SUM($I$7:I204)</f>
        <v>1005.6559123959325</v>
      </c>
      <c r="K204" s="64">
        <v>0</v>
      </c>
      <c r="L204" s="3">
        <f t="shared" si="94"/>
        <v>0</v>
      </c>
      <c r="M204" s="85">
        <f t="shared" si="95"/>
        <v>0</v>
      </c>
      <c r="N204" s="72">
        <f>SUM($M$7:M204)</f>
        <v>1677.8092106410054</v>
      </c>
      <c r="P204" s="27"/>
      <c r="Q204" s="17"/>
      <c r="R204" s="17"/>
      <c r="U204" s="72"/>
      <c r="V204" s="65"/>
      <c r="X204" s="72"/>
      <c r="Y204" s="64"/>
      <c r="AB204" s="72"/>
      <c r="AD204" s="27"/>
      <c r="AE204" s="17"/>
      <c r="AF204" s="17"/>
      <c r="AI204" s="72"/>
      <c r="AJ204" s="65"/>
      <c r="AL204" s="72"/>
      <c r="AM204" s="64"/>
      <c r="AP204" s="72"/>
      <c r="AR204" s="27">
        <f>'Accumulated Feed'!G201</f>
        <v>42819</v>
      </c>
      <c r="AS204" s="17">
        <f>'Accumulated Feed'!H201</f>
        <v>6.994227653107921</v>
      </c>
      <c r="AT204" s="17">
        <f>SUM($AS$7:AS204)</f>
        <v>1422.3800047456666</v>
      </c>
      <c r="AU204" s="81">
        <v>20</v>
      </c>
      <c r="AV204" s="85">
        <f t="shared" si="89"/>
        <v>6.6838641333829667</v>
      </c>
      <c r="AW204" s="72">
        <f>SUM($AV$7:AV204)</f>
        <v>1359.262976454045</v>
      </c>
      <c r="AX204" s="111">
        <v>20</v>
      </c>
      <c r="AY204" s="85">
        <f t="shared" si="100"/>
        <v>6.6838641333829667</v>
      </c>
      <c r="AZ204" s="72">
        <f>SUM($AY$7:AY204)</f>
        <v>1152.7654239834831</v>
      </c>
      <c r="BA204" s="64">
        <f>(BC204)/((1000)*(1/(PI()*1.5^2))*(1/'Salt Topping history'!$F$8)*(1/2.20462)*(AS204))</f>
        <v>34.510538536876602</v>
      </c>
      <c r="BB204" s="86">
        <f t="shared" si="96"/>
        <v>4.1196895114910233E-3</v>
      </c>
      <c r="BC204" s="86">
        <f t="shared" si="97"/>
        <v>10.080880234618535</v>
      </c>
      <c r="BD204" s="72">
        <f>SUM($BC$7:BC204)</f>
        <v>2050.0966206877292</v>
      </c>
      <c r="BF204" s="27"/>
      <c r="BG204" s="17"/>
      <c r="BH204" s="17"/>
      <c r="BK204" s="72"/>
      <c r="BL204" s="65"/>
      <c r="BN204" s="72"/>
      <c r="BO204" s="64"/>
      <c r="BR204" s="72"/>
      <c r="BT204" s="27">
        <f>'Accumulated Feed'!K201</f>
        <v>43203</v>
      </c>
      <c r="BU204" s="17">
        <f>'Accumulated Feed'!L201</f>
        <v>6.7668243639176433</v>
      </c>
      <c r="BV204" s="17">
        <f>SUM($BU$7:BU204)</f>
        <v>1508.4743271074503</v>
      </c>
      <c r="BW204" s="81">
        <v>20</v>
      </c>
      <c r="BX204" s="85">
        <f t="shared" si="90"/>
        <v>6.4665516917788075</v>
      </c>
      <c r="BY204" s="72">
        <f>SUM($BX$7:BX204)</f>
        <v>1441.5369288991203</v>
      </c>
      <c r="BZ204" s="111">
        <v>20</v>
      </c>
      <c r="CA204" s="85">
        <f t="shared" si="101"/>
        <v>6.4665516917788075</v>
      </c>
      <c r="CB204" s="72">
        <f>SUM($CA$7:CA204)</f>
        <v>1210.6833321258737</v>
      </c>
      <c r="CC204" s="64">
        <f>(CE204)/((1000)*(1/(PI()*1.5^2))*(1/'Salt Topping history'!$D$17)*(1/2.20462)*(BU204))</f>
        <v>19.77542752018082</v>
      </c>
      <c r="CD204" s="86">
        <f t="shared" si="98"/>
        <v>4.1434906613760161E-3</v>
      </c>
      <c r="CE204" s="86">
        <f t="shared" si="99"/>
        <v>8.5397342530959701</v>
      </c>
      <c r="CF204" s="72">
        <f>SUM($CE$7:CE204)</f>
        <v>1903.6950256615478</v>
      </c>
    </row>
    <row r="205" spans="2:84">
      <c r="B205" s="27">
        <v>42172</v>
      </c>
      <c r="C205" s="17">
        <f>'Accumulated Feed'!B202</f>
        <v>0</v>
      </c>
      <c r="D205" s="17">
        <f>SUM($C$7:C205)</f>
        <v>1175.7540311989226</v>
      </c>
      <c r="E205" s="9">
        <v>20</v>
      </c>
      <c r="F205" s="3">
        <f t="shared" si="92"/>
        <v>0</v>
      </c>
      <c r="G205" s="72">
        <f>SUM($F$7:F205)</f>
        <v>1123.5808424564093</v>
      </c>
      <c r="H205" s="65">
        <f t="shared" si="91"/>
        <v>20</v>
      </c>
      <c r="I205" s="3">
        <f t="shared" si="93"/>
        <v>0</v>
      </c>
      <c r="J205" s="72">
        <f>SUM($I$7:I205)</f>
        <v>1005.6559123959325</v>
      </c>
      <c r="K205" s="64">
        <v>0</v>
      </c>
      <c r="L205" s="3">
        <f t="shared" si="94"/>
        <v>0</v>
      </c>
      <c r="M205" s="85">
        <f t="shared" si="95"/>
        <v>0</v>
      </c>
      <c r="N205" s="72">
        <f>SUM($M$7:M205)</f>
        <v>1677.8092106410054</v>
      </c>
      <c r="P205" s="27"/>
      <c r="Q205" s="17"/>
      <c r="R205" s="17"/>
      <c r="U205" s="72"/>
      <c r="V205" s="65"/>
      <c r="X205" s="72"/>
      <c r="Y205" s="64"/>
      <c r="AB205" s="72"/>
      <c r="AD205" s="27"/>
      <c r="AE205" s="17"/>
      <c r="AF205" s="17"/>
      <c r="AI205" s="72"/>
      <c r="AJ205" s="65"/>
      <c r="AL205" s="72"/>
      <c r="AM205" s="64"/>
      <c r="AP205" s="72"/>
      <c r="AR205" s="27">
        <f>'Accumulated Feed'!G202</f>
        <v>42820</v>
      </c>
      <c r="AS205" s="17">
        <f>'Accumulated Feed'!H202</f>
        <v>6.8842888833615969</v>
      </c>
      <c r="AT205" s="17">
        <f>SUM($AS$7:AS205)</f>
        <v>1429.2642936290283</v>
      </c>
      <c r="AU205" s="81">
        <v>20</v>
      </c>
      <c r="AV205" s="85">
        <f t="shared" si="89"/>
        <v>6.5788038127270925</v>
      </c>
      <c r="AW205" s="72">
        <f>SUM($AV$7:AV205)</f>
        <v>1365.841780266772</v>
      </c>
      <c r="AX205" s="111">
        <v>20</v>
      </c>
      <c r="AY205" s="85">
        <f t="shared" si="100"/>
        <v>6.5788038127270925</v>
      </c>
      <c r="AZ205" s="72">
        <f>SUM($AY$7:AY205)</f>
        <v>1159.3442277962101</v>
      </c>
      <c r="BA205" s="64">
        <f>(BC205)/((1000)*(1/(PI()*1.5^2))*(1/'Salt Topping history'!$F$8)*(1/2.20462)*(AS205))</f>
        <v>34.510538536876602</v>
      </c>
      <c r="BB205" s="86">
        <f t="shared" si="96"/>
        <v>4.054934170502243E-3</v>
      </c>
      <c r="BC205" s="86">
        <f t="shared" si="97"/>
        <v>9.9224239152189888</v>
      </c>
      <c r="BD205" s="72">
        <f>SUM($BC$7:BC205)</f>
        <v>2060.0190446029483</v>
      </c>
      <c r="BF205" s="27"/>
      <c r="BG205" s="17"/>
      <c r="BH205" s="17"/>
      <c r="BK205" s="72"/>
      <c r="BL205" s="65"/>
      <c r="BN205" s="72"/>
      <c r="BO205" s="64"/>
      <c r="BR205" s="72"/>
      <c r="BT205" s="27">
        <f>'Accumulated Feed'!K202</f>
        <v>43204</v>
      </c>
      <c r="BU205" s="17">
        <f>'Accumulated Feed'!L202</f>
        <v>6.6827162022717381</v>
      </c>
      <c r="BV205" s="17">
        <f>SUM($BU$7:BU205)</f>
        <v>1515.157043309722</v>
      </c>
      <c r="BW205" s="81">
        <v>20</v>
      </c>
      <c r="BX205" s="85">
        <f t="shared" si="90"/>
        <v>6.3861757656820854</v>
      </c>
      <c r="BY205" s="72">
        <f>SUM($BX$7:BX205)</f>
        <v>1447.9231046648024</v>
      </c>
      <c r="BZ205" s="111">
        <v>20</v>
      </c>
      <c r="CA205" s="85">
        <f t="shared" si="101"/>
        <v>6.3861757656820854</v>
      </c>
      <c r="CB205" s="72">
        <f>SUM($CA$7:CA205)</f>
        <v>1217.0695078915558</v>
      </c>
      <c r="CC205" s="64">
        <f>(CE205)/((1000)*(1/(PI()*1.5^2))*(1/'Salt Topping history'!$D$17)*(1/2.20462)*(BU205))</f>
        <v>19.775427520180823</v>
      </c>
      <c r="CD205" s="86">
        <f t="shared" si="98"/>
        <v>4.091989194279633E-3</v>
      </c>
      <c r="CE205" s="86">
        <f t="shared" si="99"/>
        <v>8.4335897294103237</v>
      </c>
      <c r="CF205" s="72">
        <f>SUM($CE$7:CE205)</f>
        <v>1912.1286153909582</v>
      </c>
    </row>
    <row r="206" spans="2:84">
      <c r="B206" s="27">
        <v>42173</v>
      </c>
      <c r="C206" s="17">
        <f>'Accumulated Feed'!B203</f>
        <v>0</v>
      </c>
      <c r="D206" s="17">
        <f>SUM($C$7:C206)</f>
        <v>1175.7540311989226</v>
      </c>
      <c r="E206" s="9">
        <v>20</v>
      </c>
      <c r="F206" s="3">
        <f t="shared" si="92"/>
        <v>0</v>
      </c>
      <c r="G206" s="72">
        <f>SUM($F$7:F206)</f>
        <v>1123.5808424564093</v>
      </c>
      <c r="H206" s="65">
        <f t="shared" si="91"/>
        <v>20</v>
      </c>
      <c r="I206" s="3">
        <f t="shared" si="93"/>
        <v>0</v>
      </c>
      <c r="J206" s="72">
        <f>SUM($I$7:I206)</f>
        <v>1005.6559123959325</v>
      </c>
      <c r="K206" s="64">
        <v>0</v>
      </c>
      <c r="L206" s="3">
        <f t="shared" si="94"/>
        <v>0</v>
      </c>
      <c r="M206" s="85">
        <f t="shared" si="95"/>
        <v>0</v>
      </c>
      <c r="N206" s="72">
        <f>SUM($M$7:M206)</f>
        <v>1677.8092106410054</v>
      </c>
      <c r="P206" s="27"/>
      <c r="Q206" s="17"/>
      <c r="R206" s="17"/>
      <c r="U206" s="72"/>
      <c r="V206" s="65"/>
      <c r="X206" s="72"/>
      <c r="Y206" s="64"/>
      <c r="AB206" s="72"/>
      <c r="AD206" s="27"/>
      <c r="AE206" s="17"/>
      <c r="AF206" s="17"/>
      <c r="AI206" s="72"/>
      <c r="AJ206" s="65"/>
      <c r="AL206" s="72"/>
      <c r="AM206" s="64"/>
      <c r="AP206" s="72"/>
      <c r="AR206" s="27">
        <f>'Accumulated Feed'!G203</f>
        <v>42821</v>
      </c>
      <c r="AS206" s="17">
        <f>'Accumulated Feed'!H203</f>
        <v>7.0159287408146653</v>
      </c>
      <c r="AT206" s="17">
        <f>SUM($AS$7:AS206)</f>
        <v>1436.2802223698429</v>
      </c>
      <c r="AU206" s="81">
        <v>20</v>
      </c>
      <c r="AV206" s="85">
        <f t="shared" si="89"/>
        <v>6.7046022518675787</v>
      </c>
      <c r="AW206" s="72">
        <f>SUM($AV$7:AV206)</f>
        <v>1372.5463825186396</v>
      </c>
      <c r="AX206" s="111">
        <v>20</v>
      </c>
      <c r="AY206" s="85">
        <f t="shared" si="100"/>
        <v>6.7046022518675787</v>
      </c>
      <c r="AZ206" s="72">
        <f>SUM($AY$7:AY206)</f>
        <v>1166.0488300480777</v>
      </c>
      <c r="BA206" s="64">
        <f>(BC206)/((1000)*(1/(PI()*1.5^2))*(1/'Salt Topping history'!$F$8)*(1/2.20462)*(AS206))</f>
        <v>34.510538536876602</v>
      </c>
      <c r="BB206" s="86">
        <f t="shared" si="96"/>
        <v>4.1324717296067999E-3</v>
      </c>
      <c r="BC206" s="86">
        <f t="shared" si="97"/>
        <v>10.11215832234784</v>
      </c>
      <c r="BD206" s="72">
        <f>SUM($BC$7:BC206)</f>
        <v>2070.1312029252963</v>
      </c>
      <c r="BF206" s="27"/>
      <c r="BG206" s="17"/>
      <c r="BH206" s="17"/>
      <c r="BK206" s="72"/>
      <c r="BL206" s="65"/>
      <c r="BN206" s="72"/>
      <c r="BO206" s="64"/>
      <c r="BR206" s="72"/>
      <c r="BT206" s="27">
        <f>'Accumulated Feed'!K203</f>
        <v>43205</v>
      </c>
      <c r="BU206" s="17">
        <f>'Accumulated Feed'!L203</f>
        <v>6.9344819582998856</v>
      </c>
      <c r="BV206" s="17">
        <f>SUM($BU$7:BU206)</f>
        <v>1522.0915252680218</v>
      </c>
      <c r="BW206" s="81">
        <v>20</v>
      </c>
      <c r="BX206" s="85">
        <f t="shared" si="90"/>
        <v>6.6267696082320686</v>
      </c>
      <c r="BY206" s="72">
        <f>SUM($BX$7:BX206)</f>
        <v>1454.5498742730344</v>
      </c>
      <c r="BZ206" s="111">
        <v>20</v>
      </c>
      <c r="CA206" s="85">
        <f t="shared" si="101"/>
        <v>6.6267696082320686</v>
      </c>
      <c r="CB206" s="72">
        <f>SUM($CA$7:CA206)</f>
        <v>1223.6962774997878</v>
      </c>
      <c r="CC206" s="64">
        <f>(CE206)/((1000)*(1/(PI()*1.5^2))*(1/'Salt Topping history'!$D$17)*(1/2.20462)*(BU206))</f>
        <v>19.77542752018082</v>
      </c>
      <c r="CD206" s="86">
        <f t="shared" si="98"/>
        <v>4.2461514723076306E-3</v>
      </c>
      <c r="CE206" s="86">
        <f t="shared" si="99"/>
        <v>8.7513181844260259</v>
      </c>
      <c r="CF206" s="72">
        <f>SUM($CE$7:CE206)</f>
        <v>1920.8799335753843</v>
      </c>
    </row>
    <row r="207" spans="2:84">
      <c r="B207" s="27">
        <v>42174</v>
      </c>
      <c r="C207" s="17">
        <f>'Accumulated Feed'!B204</f>
        <v>0</v>
      </c>
      <c r="D207" s="17">
        <f>SUM($C$7:C207)</f>
        <v>1175.7540311989226</v>
      </c>
      <c r="E207" s="9">
        <v>20</v>
      </c>
      <c r="F207" s="3">
        <f t="shared" si="92"/>
        <v>0</v>
      </c>
      <c r="G207" s="72">
        <f>SUM($F$7:F207)</f>
        <v>1123.5808424564093</v>
      </c>
      <c r="H207" s="65">
        <f t="shared" si="91"/>
        <v>20</v>
      </c>
      <c r="I207" s="3">
        <f t="shared" si="93"/>
        <v>0</v>
      </c>
      <c r="J207" s="72">
        <f>SUM($I$7:I207)</f>
        <v>1005.6559123959325</v>
      </c>
      <c r="K207" s="64">
        <v>0</v>
      </c>
      <c r="L207" s="3">
        <f t="shared" si="94"/>
        <v>0</v>
      </c>
      <c r="M207" s="85">
        <f t="shared" si="95"/>
        <v>0</v>
      </c>
      <c r="N207" s="72">
        <f>SUM($M$7:M207)</f>
        <v>1677.8092106410054</v>
      </c>
      <c r="P207" s="27"/>
      <c r="Q207" s="17"/>
      <c r="R207" s="17"/>
      <c r="U207" s="72"/>
      <c r="V207" s="65"/>
      <c r="X207" s="72"/>
      <c r="Y207" s="64"/>
      <c r="AB207" s="72"/>
      <c r="AD207" s="27"/>
      <c r="AE207" s="17"/>
      <c r="AF207" s="17"/>
      <c r="AI207" s="72"/>
      <c r="AJ207" s="65"/>
      <c r="AL207" s="72"/>
      <c r="AM207" s="64"/>
      <c r="AP207" s="72"/>
      <c r="AR207" s="27">
        <f>'Accumulated Feed'!G204</f>
        <v>42822</v>
      </c>
      <c r="AS207" s="17">
        <f>'Accumulated Feed'!H204</f>
        <v>6.975803085402295</v>
      </c>
      <c r="AT207" s="17">
        <f>SUM($AS$7:AS207)</f>
        <v>1443.2560254552452</v>
      </c>
      <c r="AU207" s="81">
        <v>20</v>
      </c>
      <c r="AV207" s="85">
        <f t="shared" si="89"/>
        <v>6.6662571418224328</v>
      </c>
      <c r="AW207" s="72">
        <f>SUM($AV$7:AV207)</f>
        <v>1379.2126396604619</v>
      </c>
      <c r="AX207" s="111">
        <v>0.95754578572265614</v>
      </c>
      <c r="AY207" s="85">
        <f t="shared" si="100"/>
        <v>0.31916232163478148</v>
      </c>
      <c r="AZ207" s="72">
        <f>SUM($AY$7:AY207)</f>
        <v>1166.3679923697125</v>
      </c>
      <c r="BA207" s="64">
        <f>(BC207)/((1000)*(1/(PI()*1.5^2))*(1/'Salt Topping history'!$F$8)*(1/2.20462)*(AS207))</f>
        <v>34.510538536876609</v>
      </c>
      <c r="BB207" s="86">
        <f t="shared" si="96"/>
        <v>4.1088372055474364E-3</v>
      </c>
      <c r="BC207" s="86">
        <f t="shared" si="97"/>
        <v>10.054324641974578</v>
      </c>
      <c r="BD207" s="72">
        <f>SUM($BC$7:BC207)</f>
        <v>2080.185527567271</v>
      </c>
      <c r="BF207" s="27"/>
      <c r="BG207" s="17"/>
      <c r="BH207" s="17"/>
      <c r="BK207" s="72"/>
      <c r="BL207" s="65"/>
      <c r="BN207" s="72"/>
      <c r="BO207" s="64"/>
      <c r="BR207" s="72"/>
      <c r="BT207" s="27">
        <f>'Accumulated Feed'!K204</f>
        <v>43206</v>
      </c>
      <c r="BU207" s="17">
        <f>'Accumulated Feed'!L204</f>
        <v>6.8976586044920252</v>
      </c>
      <c r="BV207" s="17">
        <f>SUM($BU$7:BU207)</f>
        <v>1528.9891838725139</v>
      </c>
      <c r="BW207" s="81">
        <v>20</v>
      </c>
      <c r="BX207" s="85">
        <f t="shared" si="90"/>
        <v>6.5915802626753992</v>
      </c>
      <c r="BY207" s="72">
        <f>SUM($BX$7:BX207)</f>
        <v>1461.14145453571</v>
      </c>
      <c r="BZ207" s="111">
        <v>20</v>
      </c>
      <c r="CA207" s="85">
        <f t="shared" si="101"/>
        <v>6.5915802626753992</v>
      </c>
      <c r="CB207" s="72">
        <f>SUM($CA$7:CA207)</f>
        <v>1230.2878577624633</v>
      </c>
      <c r="CC207" s="64">
        <f>(CE207)/((1000)*(1/(PI()*1.5^2))*(1/'Salt Topping history'!$D$17)*(1/2.20462)*(BU207))</f>
        <v>19.775427520180816</v>
      </c>
      <c r="CD207" s="86">
        <f t="shared" si="98"/>
        <v>4.2236036397619841E-3</v>
      </c>
      <c r="CE207" s="86">
        <f t="shared" si="99"/>
        <v>8.7048471015494489</v>
      </c>
      <c r="CF207" s="72">
        <f>SUM($CE$7:CE207)</f>
        <v>1929.5847806769336</v>
      </c>
    </row>
    <row r="208" spans="2:84">
      <c r="B208" s="27">
        <v>42175</v>
      </c>
      <c r="C208" s="17">
        <f>'Accumulated Feed'!B205</f>
        <v>4.1333316937492951E-15</v>
      </c>
      <c r="D208" s="17">
        <f>SUM($C$7:C208)</f>
        <v>1175.7540311989226</v>
      </c>
      <c r="E208" s="9">
        <v>20</v>
      </c>
      <c r="F208" s="3">
        <f t="shared" si="92"/>
        <v>3.9499182510809386E-15</v>
      </c>
      <c r="G208" s="72">
        <f>SUM($F$7:F208)</f>
        <v>1123.5808424564093</v>
      </c>
      <c r="H208" s="65">
        <f t="shared" si="91"/>
        <v>20</v>
      </c>
      <c r="I208" s="3">
        <f t="shared" si="93"/>
        <v>3.9499182510809386E-15</v>
      </c>
      <c r="J208" s="72">
        <f>SUM($I$7:I208)</f>
        <v>1005.6559123959325</v>
      </c>
      <c r="K208" s="64">
        <f>(M208)/((1000)*(1/(PI()*1.5^2))*(1/'Salt Topping history'!$C$8)*(1/2.20462)*(C208))</f>
        <v>29.865393699182761</v>
      </c>
      <c r="L208" s="3">
        <f t="shared" si="94"/>
        <v>2.1216881951100656E-18</v>
      </c>
      <c r="M208" s="85">
        <f t="shared" si="95"/>
        <v>5.8982931824059824E-15</v>
      </c>
      <c r="N208" s="72">
        <f>SUM($M$7:M208)</f>
        <v>1677.8092106410054</v>
      </c>
      <c r="P208" s="27"/>
      <c r="Q208" s="17"/>
      <c r="R208" s="17"/>
      <c r="U208" s="72"/>
      <c r="V208" s="65"/>
      <c r="X208" s="72"/>
      <c r="Y208" s="64"/>
      <c r="AB208" s="72"/>
      <c r="AD208" s="27"/>
      <c r="AE208" s="17"/>
      <c r="AF208" s="17"/>
      <c r="AI208" s="72"/>
      <c r="AJ208" s="65"/>
      <c r="AL208" s="72"/>
      <c r="AM208" s="64"/>
      <c r="AP208" s="72"/>
      <c r="AR208" s="27">
        <f>'Accumulated Feed'!G205</f>
        <v>42823</v>
      </c>
      <c r="AS208" s="17">
        <f>'Accumulated Feed'!H205</f>
        <v>6.8647426763891817</v>
      </c>
      <c r="AT208" s="17">
        <f>SUM($AS$7:AS208)</f>
        <v>1450.1207681316343</v>
      </c>
      <c r="AU208" s="81">
        <v>20</v>
      </c>
      <c r="AV208" s="85">
        <f t="shared" si="89"/>
        <v>6.5601249537870974</v>
      </c>
      <c r="AW208" s="72">
        <f>SUM($AV$7:AV208)</f>
        <v>1385.7727646142491</v>
      </c>
      <c r="AX208" s="111">
        <v>20</v>
      </c>
      <c r="AY208" s="85">
        <f t="shared" si="100"/>
        <v>6.5601249537870974</v>
      </c>
      <c r="AZ208" s="72">
        <f>SUM($AY$7:AY208)</f>
        <v>1172.9281173234997</v>
      </c>
      <c r="BA208" s="64">
        <f>(BC208)/((1000)*(1/(PI()*1.5^2))*(1/'Salt Topping history'!$F$8)*(1/2.20462)*(AS208))</f>
        <v>34.510538536876602</v>
      </c>
      <c r="BB208" s="86">
        <f t="shared" si="96"/>
        <v>4.0434212046899405E-3</v>
      </c>
      <c r="BC208" s="86">
        <f t="shared" si="97"/>
        <v>9.8942516878762845</v>
      </c>
      <c r="BD208" s="72">
        <f>SUM($BC$7:BC208)</f>
        <v>2090.0797792551475</v>
      </c>
      <c r="BF208" s="27"/>
      <c r="BG208" s="17"/>
      <c r="BH208" s="17"/>
      <c r="BK208" s="72"/>
      <c r="BL208" s="65"/>
      <c r="BN208" s="72"/>
      <c r="BO208" s="64"/>
      <c r="BR208" s="72"/>
      <c r="BT208" s="27">
        <f>'Accumulated Feed'!K205</f>
        <v>43207</v>
      </c>
      <c r="BU208" s="17">
        <f>'Accumulated Feed'!L205</f>
        <v>6.8096844370989444</v>
      </c>
      <c r="BV208" s="17">
        <f>SUM($BU$7:BU208)</f>
        <v>1535.7988683096128</v>
      </c>
      <c r="BW208" s="81">
        <v>20</v>
      </c>
      <c r="BX208" s="85">
        <f t="shared" si="90"/>
        <v>6.5075098818891011</v>
      </c>
      <c r="BY208" s="72">
        <f>SUM($BX$7:BX208)</f>
        <v>1467.648964417599</v>
      </c>
      <c r="BZ208" s="111">
        <v>27.027662880267332</v>
      </c>
      <c r="CA208" s="85">
        <f t="shared" si="101"/>
        <v>8.7941391638853439</v>
      </c>
      <c r="CB208" s="72">
        <f>SUM($CA$7:CA208)</f>
        <v>1239.0819969263487</v>
      </c>
      <c r="CC208" s="64">
        <f>(CE208)/((1000)*(1/(PI()*1.5^2))*(1/'Salt Topping history'!$D$17)*(1/2.20462)*(BU208))</f>
        <v>19.775427520180827</v>
      </c>
      <c r="CD208" s="86">
        <f t="shared" si="98"/>
        <v>4.1697349235914763E-3</v>
      </c>
      <c r="CE208" s="86">
        <f t="shared" si="99"/>
        <v>8.5938236775220336</v>
      </c>
      <c r="CF208" s="72">
        <f>SUM($CE$7:CE208)</f>
        <v>1938.1786043544557</v>
      </c>
    </row>
    <row r="209" spans="2:84">
      <c r="B209" s="27">
        <v>42176</v>
      </c>
      <c r="C209" s="17">
        <f>'Accumulated Feed'!B206</f>
        <v>0</v>
      </c>
      <c r="D209" s="17">
        <f>SUM($C$7:C209)</f>
        <v>1175.7540311989226</v>
      </c>
      <c r="E209" s="9">
        <v>20</v>
      </c>
      <c r="F209" s="3">
        <f t="shared" si="92"/>
        <v>0</v>
      </c>
      <c r="G209" s="72">
        <f>SUM($F$7:F209)</f>
        <v>1123.5808424564093</v>
      </c>
      <c r="H209" s="65">
        <f t="shared" si="91"/>
        <v>20</v>
      </c>
      <c r="I209" s="3">
        <f t="shared" si="93"/>
        <v>0</v>
      </c>
      <c r="J209" s="72">
        <f>SUM($I$7:I209)</f>
        <v>1005.6559123959325</v>
      </c>
      <c r="K209" s="64">
        <v>0</v>
      </c>
      <c r="L209" s="3">
        <f t="shared" si="94"/>
        <v>0</v>
      </c>
      <c r="M209" s="85">
        <f t="shared" si="95"/>
        <v>0</v>
      </c>
      <c r="N209" s="72">
        <f>SUM($M$7:M209)</f>
        <v>1677.8092106410054</v>
      </c>
      <c r="P209" s="27"/>
      <c r="Q209" s="17"/>
      <c r="R209" s="17"/>
      <c r="U209" s="72"/>
      <c r="V209" s="65"/>
      <c r="X209" s="72"/>
      <c r="Y209" s="64"/>
      <c r="AB209" s="72"/>
      <c r="AD209" s="27"/>
      <c r="AE209" s="17"/>
      <c r="AF209" s="17"/>
      <c r="AI209" s="72"/>
      <c r="AJ209" s="65"/>
      <c r="AL209" s="72"/>
      <c r="AM209" s="64"/>
      <c r="AP209" s="72"/>
      <c r="AR209" s="27">
        <f>'Accumulated Feed'!G206</f>
        <v>42824</v>
      </c>
      <c r="AS209" s="17">
        <f>'Accumulated Feed'!H206</f>
        <v>6.5495864373673731</v>
      </c>
      <c r="AT209" s="17">
        <f>SUM($AS$7:AS209)</f>
        <v>1456.6703545690018</v>
      </c>
      <c r="AU209" s="81">
        <v>20</v>
      </c>
      <c r="AV209" s="85">
        <f t="shared" si="89"/>
        <v>6.2589535325975518</v>
      </c>
      <c r="AW209" s="72">
        <f>SUM($AV$7:AV209)</f>
        <v>1392.0317181468467</v>
      </c>
      <c r="AX209" s="111">
        <v>3.1433636695989988</v>
      </c>
      <c r="AY209" s="85">
        <f t="shared" si="100"/>
        <v>0.98370835720377292</v>
      </c>
      <c r="AZ209" s="72">
        <f>SUM($AY$7:AY209)</f>
        <v>1173.9118256807035</v>
      </c>
      <c r="BA209" s="64">
        <f>(BC209)/((1000)*(1/(PI()*1.5^2))*(1/'Salt Topping history'!$F$8)*(1/2.20462)*(AS209))</f>
        <v>34.510538536876595</v>
      </c>
      <c r="BB209" s="86">
        <f t="shared" si="96"/>
        <v>3.8577901505159784E-3</v>
      </c>
      <c r="BC209" s="86">
        <f t="shared" si="97"/>
        <v>9.4400124983125995</v>
      </c>
      <c r="BD209" s="72">
        <f>SUM($BC$7:BC209)</f>
        <v>2099.5197917534601</v>
      </c>
      <c r="BF209" s="27"/>
      <c r="BG209" s="17"/>
      <c r="BH209" s="17"/>
      <c r="BK209" s="72"/>
      <c r="BL209" s="65"/>
      <c r="BN209" s="72"/>
      <c r="BO209" s="64"/>
      <c r="BR209" s="72"/>
      <c r="BT209" s="27">
        <f>'Accumulated Feed'!K206</f>
        <v>43208</v>
      </c>
      <c r="BU209" s="17">
        <f>'Accumulated Feed'!L206</f>
        <v>6.7341849477254829</v>
      </c>
      <c r="BV209" s="17">
        <f>SUM($BU$7:BU209)</f>
        <v>1542.5330532573382</v>
      </c>
      <c r="BW209" s="81">
        <v>20</v>
      </c>
      <c r="BX209" s="85">
        <f t="shared" si="90"/>
        <v>6.4353606247959636</v>
      </c>
      <c r="BY209" s="72">
        <f>SUM($BX$7:BX209)</f>
        <v>1474.084325042395</v>
      </c>
      <c r="BZ209" s="111">
        <v>20</v>
      </c>
      <c r="CA209" s="85">
        <f t="shared" si="101"/>
        <v>6.4353606247959636</v>
      </c>
      <c r="CB209" s="72">
        <f>SUM($CA$7:CA209)</f>
        <v>1245.5173575511446</v>
      </c>
      <c r="CC209" s="64">
        <f>(CE209)/((1000)*(1/(PI()*1.5^2))*(1/'Salt Topping history'!$D$17)*(1/2.20462)*(BU209))</f>
        <v>19.77542752018082</v>
      </c>
      <c r="CD209" s="86">
        <f t="shared" si="98"/>
        <v>4.1235047552978096E-3</v>
      </c>
      <c r="CE209" s="86">
        <f t="shared" si="99"/>
        <v>8.4985433006687856</v>
      </c>
      <c r="CF209" s="72">
        <f>SUM($CE$7:CE209)</f>
        <v>1946.6771476551246</v>
      </c>
    </row>
    <row r="210" spans="2:84">
      <c r="B210" s="27">
        <v>42177</v>
      </c>
      <c r="C210" s="17">
        <f>'Accumulated Feed'!B207</f>
        <v>0</v>
      </c>
      <c r="D210" s="17">
        <f>SUM($C$7:C210)</f>
        <v>1175.7540311989226</v>
      </c>
      <c r="E210" s="9">
        <v>20</v>
      </c>
      <c r="F210" s="3">
        <f t="shared" si="92"/>
        <v>0</v>
      </c>
      <c r="G210" s="72">
        <f>SUM($F$7:F210)</f>
        <v>1123.5808424564093</v>
      </c>
      <c r="H210" s="65">
        <f t="shared" si="91"/>
        <v>20</v>
      </c>
      <c r="I210" s="3">
        <f t="shared" si="93"/>
        <v>0</v>
      </c>
      <c r="J210" s="72">
        <f>SUM($I$7:I210)</f>
        <v>1005.6559123959325</v>
      </c>
      <c r="K210" s="64">
        <v>0</v>
      </c>
      <c r="L210" s="3">
        <f t="shared" si="94"/>
        <v>0</v>
      </c>
      <c r="M210" s="85">
        <f t="shared" si="95"/>
        <v>0</v>
      </c>
      <c r="N210" s="72">
        <f>SUM($M$7:M210)</f>
        <v>1677.8092106410054</v>
      </c>
      <c r="P210" s="27"/>
      <c r="Q210" s="17"/>
      <c r="R210" s="17"/>
      <c r="U210" s="72"/>
      <c r="V210" s="65"/>
      <c r="X210" s="72"/>
      <c r="Y210" s="64"/>
      <c r="AB210" s="72"/>
      <c r="AD210" s="27"/>
      <c r="AE210" s="17"/>
      <c r="AF210" s="17"/>
      <c r="AI210" s="72"/>
      <c r="AJ210" s="65"/>
      <c r="AL210" s="72"/>
      <c r="AM210" s="64"/>
      <c r="AP210" s="72"/>
      <c r="AR210" s="27">
        <f>'Accumulated Feed'!G207</f>
        <v>42825</v>
      </c>
      <c r="AS210" s="17">
        <f>'Accumulated Feed'!H207</f>
        <v>6.3977520066974432</v>
      </c>
      <c r="AT210" s="17">
        <f>SUM($AS$7:AS210)</f>
        <v>1463.0681065756992</v>
      </c>
      <c r="AU210" s="81">
        <v>20</v>
      </c>
      <c r="AV210" s="85">
        <f t="shared" si="89"/>
        <v>6.1138566390304092</v>
      </c>
      <c r="AW210" s="72">
        <f>SUM($AV$7:AV210)</f>
        <v>1398.1455747858772</v>
      </c>
      <c r="AX210" s="111">
        <v>20</v>
      </c>
      <c r="AY210" s="85">
        <f t="shared" si="100"/>
        <v>6.1138566390304092</v>
      </c>
      <c r="AZ210" s="72">
        <f>SUM($AY$7:AY210)</f>
        <v>1180.025682319734</v>
      </c>
      <c r="BA210" s="64">
        <f>(BC210)/((1000)*(1/(PI()*1.5^2))*(1/'Salt Topping history'!$F$8)*(1/2.20462)*(AS210))</f>
        <v>34.510538536876602</v>
      </c>
      <c r="BB210" s="86">
        <f t="shared" si="96"/>
        <v>3.768357729591536E-3</v>
      </c>
      <c r="BC210" s="86">
        <f t="shared" si="97"/>
        <v>9.2211713643104893</v>
      </c>
      <c r="BD210" s="72">
        <f>SUM($BC$7:BC210)</f>
        <v>2108.7409631177707</v>
      </c>
      <c r="BF210" s="27"/>
      <c r="BG210" s="17"/>
      <c r="BH210" s="17"/>
      <c r="BK210" s="72"/>
      <c r="BL210" s="65"/>
      <c r="BN210" s="72"/>
      <c r="BO210" s="64"/>
      <c r="BR210" s="72"/>
      <c r="BT210" s="27">
        <f>'Accumulated Feed'!K207</f>
        <v>43209</v>
      </c>
      <c r="BU210" s="17">
        <f>'Accumulated Feed'!L207</f>
        <v>6.1447481280538012</v>
      </c>
      <c r="BV210" s="17">
        <f>SUM($BU$7:BU210)</f>
        <v>1548.6778013853921</v>
      </c>
      <c r="BW210" s="81">
        <v>20</v>
      </c>
      <c r="BX210" s="85">
        <f t="shared" si="90"/>
        <v>5.8720796146120531</v>
      </c>
      <c r="BY210" s="72">
        <f>SUM($BX$7:BX210)</f>
        <v>1479.9564046570069</v>
      </c>
      <c r="BZ210" s="111">
        <v>25.718690954665831</v>
      </c>
      <c r="CA210" s="85">
        <f t="shared" si="101"/>
        <v>7.5511100434700316</v>
      </c>
      <c r="CB210" s="72">
        <f>SUM($CA$7:CA210)</f>
        <v>1253.0684675946147</v>
      </c>
      <c r="CC210" s="64">
        <f>(CE210)/((1000)*(1/(PI()*1.5^2))*(1/'Salt Topping history'!$D$17)*(1/2.20462)*(BU210))</f>
        <v>19.77542752018082</v>
      </c>
      <c r="CD210" s="86">
        <f t="shared" si="98"/>
        <v>3.7625782960854395E-3</v>
      </c>
      <c r="CE210" s="86">
        <f t="shared" si="99"/>
        <v>7.754673868232091</v>
      </c>
      <c r="CF210" s="72">
        <f>SUM($CE$7:CE210)</f>
        <v>1954.4318215233568</v>
      </c>
    </row>
    <row r="211" spans="2:84">
      <c r="B211" s="27">
        <v>42178</v>
      </c>
      <c r="C211" s="17">
        <f>'Accumulated Feed'!B208</f>
        <v>0</v>
      </c>
      <c r="D211" s="17">
        <f>SUM($C$7:C211)</f>
        <v>1175.7540311989226</v>
      </c>
      <c r="E211" s="9">
        <v>20</v>
      </c>
      <c r="F211" s="3">
        <f t="shared" si="92"/>
        <v>0</v>
      </c>
      <c r="G211" s="72">
        <f>SUM($F$7:F211)</f>
        <v>1123.5808424564093</v>
      </c>
      <c r="H211" s="65">
        <f t="shared" si="91"/>
        <v>20</v>
      </c>
      <c r="I211" s="3">
        <f t="shared" si="93"/>
        <v>0</v>
      </c>
      <c r="J211" s="72">
        <f>SUM($I$7:I211)</f>
        <v>1005.6559123959325</v>
      </c>
      <c r="K211" s="64">
        <v>0</v>
      </c>
      <c r="L211" s="3">
        <f t="shared" si="94"/>
        <v>0</v>
      </c>
      <c r="M211" s="85">
        <f t="shared" si="95"/>
        <v>0</v>
      </c>
      <c r="N211" s="72">
        <f>SUM($M$7:M211)</f>
        <v>1677.8092106410054</v>
      </c>
      <c r="P211" s="27"/>
      <c r="Q211" s="17"/>
      <c r="R211" s="17"/>
      <c r="U211" s="72"/>
      <c r="V211" s="65"/>
      <c r="X211" s="72"/>
      <c r="Y211" s="64"/>
      <c r="AB211" s="72"/>
      <c r="AD211" s="27"/>
      <c r="AE211" s="17"/>
      <c r="AF211" s="17"/>
      <c r="AI211" s="72"/>
      <c r="AJ211" s="65"/>
      <c r="AL211" s="72"/>
      <c r="AM211" s="64"/>
      <c r="AP211" s="72"/>
      <c r="AR211" s="27">
        <f>'Accumulated Feed'!G208</f>
        <v>42826</v>
      </c>
      <c r="AS211" s="17">
        <f>'Accumulated Feed'!H208</f>
        <v>6.1959484414190156</v>
      </c>
      <c r="AT211" s="17">
        <f>SUM($AS$7:AS211)</f>
        <v>1469.2640550171182</v>
      </c>
      <c r="AU211" s="81">
        <v>20</v>
      </c>
      <c r="AV211" s="85">
        <f t="shared" si="89"/>
        <v>5.9210079531066775</v>
      </c>
      <c r="AW211" s="72">
        <f>SUM($AV$7:AV211)</f>
        <v>1404.0665827389839</v>
      </c>
      <c r="AX211" s="111">
        <v>20</v>
      </c>
      <c r="AY211" s="85">
        <f t="shared" si="100"/>
        <v>5.9210079531066775</v>
      </c>
      <c r="AZ211" s="72">
        <f>SUM($AY$7:AY211)</f>
        <v>1185.9466902728407</v>
      </c>
      <c r="BA211" s="64">
        <f>(BC211)/((1000)*(1/(PI()*1.5^2))*(1/'Salt Topping history'!$F$8)*(1/2.20462)*(AS211))</f>
        <v>34.510538536876595</v>
      </c>
      <c r="BB211" s="86">
        <f t="shared" si="96"/>
        <v>3.6494928495086564E-3</v>
      </c>
      <c r="BC211" s="86">
        <f t="shared" si="97"/>
        <v>8.9303090027476824</v>
      </c>
      <c r="BD211" s="72">
        <f>SUM($BC$7:BC211)</f>
        <v>2117.6712721205186</v>
      </c>
      <c r="BF211" s="27"/>
      <c r="BG211" s="17"/>
      <c r="BH211" s="17"/>
      <c r="BK211" s="72"/>
      <c r="BL211" s="65"/>
      <c r="BN211" s="72"/>
      <c r="BO211" s="64"/>
      <c r="BR211" s="72"/>
      <c r="BT211" s="27">
        <f>'Accumulated Feed'!K208</f>
        <v>43210</v>
      </c>
      <c r="BU211" s="17">
        <f>'Accumulated Feed'!L208</f>
        <v>6.0126872993873253</v>
      </c>
      <c r="BV211" s="17">
        <f>SUM($BU$7:BU211)</f>
        <v>1554.6904886847794</v>
      </c>
      <c r="BW211" s="81">
        <v>20</v>
      </c>
      <c r="BX211" s="85">
        <f t="shared" si="90"/>
        <v>5.7458788845348057</v>
      </c>
      <c r="BY211" s="72">
        <f>SUM($BX$7:BX211)</f>
        <v>1485.7022835415416</v>
      </c>
      <c r="BZ211" s="111">
        <v>20</v>
      </c>
      <c r="CA211" s="85">
        <f t="shared" si="101"/>
        <v>5.7458788845348057</v>
      </c>
      <c r="CB211" s="72">
        <f>SUM($CA$7:CA211)</f>
        <v>1258.8143464791494</v>
      </c>
      <c r="CC211" s="64">
        <f>(CE211)/((1000)*(1/(PI()*1.5^2))*(1/'Salt Topping history'!$D$17)*(1/2.20462)*(BU211))</f>
        <v>19.775427520180823</v>
      </c>
      <c r="CD211" s="86">
        <f t="shared" si="98"/>
        <v>3.6817142480644969E-3</v>
      </c>
      <c r="CE211" s="86">
        <f t="shared" si="99"/>
        <v>7.5880130652609283</v>
      </c>
      <c r="CF211" s="72">
        <f>SUM($CE$7:CE211)</f>
        <v>1962.0198345886176</v>
      </c>
    </row>
    <row r="212" spans="2:84">
      <c r="B212" s="27">
        <v>42179</v>
      </c>
      <c r="C212" s="17">
        <f>'Accumulated Feed'!B209</f>
        <v>0</v>
      </c>
      <c r="D212" s="17">
        <f>SUM($C$7:C212)</f>
        <v>1175.7540311989226</v>
      </c>
      <c r="E212" s="9">
        <v>20</v>
      </c>
      <c r="F212" s="3">
        <f t="shared" si="92"/>
        <v>0</v>
      </c>
      <c r="G212" s="72">
        <f>SUM($F$7:F212)</f>
        <v>1123.5808424564093</v>
      </c>
      <c r="H212" s="65">
        <f t="shared" si="91"/>
        <v>20</v>
      </c>
      <c r="I212" s="3">
        <f t="shared" si="93"/>
        <v>0</v>
      </c>
      <c r="J212" s="72">
        <f>SUM($I$7:I212)</f>
        <v>1005.6559123959325</v>
      </c>
      <c r="K212" s="64">
        <v>0</v>
      </c>
      <c r="L212" s="3">
        <f t="shared" si="94"/>
        <v>0</v>
      </c>
      <c r="M212" s="85">
        <f t="shared" si="95"/>
        <v>0</v>
      </c>
      <c r="N212" s="72">
        <f>SUM($M$7:M212)</f>
        <v>1677.8092106410054</v>
      </c>
      <c r="P212" s="27"/>
      <c r="Q212" s="17"/>
      <c r="R212" s="17"/>
      <c r="U212" s="72"/>
      <c r="V212" s="65"/>
      <c r="X212" s="72"/>
      <c r="Y212" s="64"/>
      <c r="AB212" s="72"/>
      <c r="AD212" s="27"/>
      <c r="AE212" s="17"/>
      <c r="AF212" s="17"/>
      <c r="AI212" s="72"/>
      <c r="AJ212" s="65"/>
      <c r="AL212" s="72"/>
      <c r="AM212" s="64"/>
      <c r="AP212" s="72"/>
      <c r="AR212" s="27">
        <f>'Accumulated Feed'!G209</f>
        <v>42827</v>
      </c>
      <c r="AS212" s="17">
        <f>'Accumulated Feed'!H209</f>
        <v>6.1575652540131252</v>
      </c>
      <c r="AT212" s="17">
        <f>SUM($AS$7:AS212)</f>
        <v>1475.4216202711314</v>
      </c>
      <c r="AU212" s="81">
        <v>20</v>
      </c>
      <c r="AV212" s="85">
        <f t="shared" si="89"/>
        <v>5.8843279903786776</v>
      </c>
      <c r="AW212" s="72">
        <f>SUM($AV$7:AV212)</f>
        <v>1409.9509107293627</v>
      </c>
      <c r="AX212" s="111">
        <v>20</v>
      </c>
      <c r="AY212" s="85">
        <f t="shared" si="100"/>
        <v>5.8843279903786776</v>
      </c>
      <c r="AZ212" s="72">
        <f>SUM($AY$7:AY212)</f>
        <v>1191.8310182632194</v>
      </c>
      <c r="BA212" s="64">
        <f>(BC212)/((1000)*(1/(PI()*1.5^2))*(1/'Salt Topping history'!$F$8)*(1/2.20462)*(AS212))</f>
        <v>34.510538536876595</v>
      </c>
      <c r="BB212" s="86">
        <f t="shared" si="96"/>
        <v>3.6268846613832133E-3</v>
      </c>
      <c r="BC212" s="86">
        <f t="shared" si="97"/>
        <v>8.8749867664047226</v>
      </c>
      <c r="BD212" s="72">
        <f>SUM($BC$7:BC212)</f>
        <v>2126.5462588869232</v>
      </c>
      <c r="BF212" s="27"/>
      <c r="BG212" s="17"/>
      <c r="BH212" s="17"/>
      <c r="BK212" s="72"/>
      <c r="BL212" s="65"/>
      <c r="BN212" s="72"/>
      <c r="BO212" s="64"/>
      <c r="BR212" s="72"/>
      <c r="BT212" s="27">
        <f>'Accumulated Feed'!K209</f>
        <v>43211</v>
      </c>
      <c r="BU212" s="17">
        <f>'Accumulated Feed'!L209</f>
        <v>6.0837079450502625</v>
      </c>
      <c r="BV212" s="17">
        <f>SUM($BU$7:BU212)</f>
        <v>1560.7741966298297</v>
      </c>
      <c r="BW212" s="81">
        <v>20</v>
      </c>
      <c r="BX212" s="85">
        <f t="shared" si="90"/>
        <v>5.8137480431924136</v>
      </c>
      <c r="BY212" s="72">
        <f>SUM($BX$7:BX212)</f>
        <v>1491.516031584734</v>
      </c>
      <c r="BZ212" s="111">
        <v>20</v>
      </c>
      <c r="CA212" s="85">
        <f t="shared" si="101"/>
        <v>5.8137480431924136</v>
      </c>
      <c r="CB212" s="72">
        <f>SUM($CA$7:CA212)</f>
        <v>1264.6280945223418</v>
      </c>
      <c r="CC212" s="64">
        <f>(CE212)/((1000)*(1/(PI()*1.5^2))*(1/'Salt Topping history'!$D$17)*(1/2.20462)*(BU212))</f>
        <v>19.77542752018082</v>
      </c>
      <c r="CD212" s="86">
        <f t="shared" si="98"/>
        <v>3.7252019117370479E-3</v>
      </c>
      <c r="CE212" s="86">
        <f t="shared" si="99"/>
        <v>7.6776411400900555</v>
      </c>
      <c r="CF212" s="72">
        <f>SUM($CE$7:CE212)</f>
        <v>1969.6974757287078</v>
      </c>
    </row>
    <row r="213" spans="2:84">
      <c r="B213" s="27">
        <v>42180</v>
      </c>
      <c r="C213" s="17">
        <f>'Accumulated Feed'!B210</f>
        <v>0</v>
      </c>
      <c r="D213" s="17">
        <f>SUM($C$7:C213)</f>
        <v>1175.7540311989226</v>
      </c>
      <c r="E213" s="9">
        <v>20</v>
      </c>
      <c r="F213" s="3">
        <f t="shared" si="92"/>
        <v>0</v>
      </c>
      <c r="G213" s="72">
        <f>SUM($F$7:F213)</f>
        <v>1123.5808424564093</v>
      </c>
      <c r="H213" s="65">
        <f t="shared" si="91"/>
        <v>20</v>
      </c>
      <c r="I213" s="3">
        <f t="shared" si="93"/>
        <v>0</v>
      </c>
      <c r="J213" s="72">
        <f>SUM($I$7:I213)</f>
        <v>1005.6559123959325</v>
      </c>
      <c r="K213" s="64">
        <v>0</v>
      </c>
      <c r="L213" s="3">
        <f t="shared" si="94"/>
        <v>0</v>
      </c>
      <c r="M213" s="85">
        <f t="shared" si="95"/>
        <v>0</v>
      </c>
      <c r="N213" s="72">
        <f>SUM($M$7:M213)</f>
        <v>1677.8092106410054</v>
      </c>
      <c r="P213" s="27"/>
      <c r="Q213" s="17"/>
      <c r="R213" s="17"/>
      <c r="U213" s="72"/>
      <c r="V213" s="65"/>
      <c r="X213" s="72"/>
      <c r="Y213" s="64"/>
      <c r="AB213" s="72"/>
      <c r="AD213" s="27"/>
      <c r="AE213" s="17"/>
      <c r="AF213" s="17"/>
      <c r="AI213" s="72"/>
      <c r="AJ213" s="65"/>
      <c r="AL213" s="72"/>
      <c r="AM213" s="64"/>
      <c r="AP213" s="72"/>
      <c r="AR213" s="27">
        <f>'Accumulated Feed'!G210</f>
        <v>42828</v>
      </c>
      <c r="AS213" s="17">
        <f>'Accumulated Feed'!H210</f>
        <v>6.0846065964357567</v>
      </c>
      <c r="AT213" s="17">
        <f>SUM($AS$7:AS213)</f>
        <v>1481.5062268675672</v>
      </c>
      <c r="AU213" s="81">
        <v>20</v>
      </c>
      <c r="AV213" s="85">
        <f t="shared" si="89"/>
        <v>5.814606817607805</v>
      </c>
      <c r="AW213" s="72">
        <f>SUM($AV$7:AV213)</f>
        <v>1415.7655175469706</v>
      </c>
      <c r="AX213" s="111">
        <v>20</v>
      </c>
      <c r="AY213" s="85">
        <f t="shared" si="100"/>
        <v>5.814606817607805</v>
      </c>
      <c r="AZ213" s="72">
        <f>SUM($AY$7:AY213)</f>
        <v>1197.6456250808274</v>
      </c>
      <c r="BA213" s="64">
        <f>(BC213)/((1000)*(1/(PI()*1.5^2))*(1/'Salt Topping history'!$F$8)*(1/2.20462)*(AS213))</f>
        <v>34.510538536876595</v>
      </c>
      <c r="BB213" s="86">
        <f t="shared" si="96"/>
        <v>3.5839110792664814E-3</v>
      </c>
      <c r="BC213" s="86">
        <f t="shared" si="97"/>
        <v>8.7698304109650795</v>
      </c>
      <c r="BD213" s="72">
        <f>SUM($BC$7:BC213)</f>
        <v>2135.3160892978881</v>
      </c>
      <c r="BF213" s="27"/>
      <c r="BG213" s="17"/>
      <c r="BH213" s="17"/>
      <c r="BK213" s="72"/>
      <c r="BL213" s="65"/>
      <c r="BN213" s="72"/>
      <c r="BO213" s="64"/>
      <c r="BR213" s="72"/>
      <c r="BT213" s="27">
        <f>'Accumulated Feed'!K210</f>
        <v>43212</v>
      </c>
      <c r="BU213" s="17">
        <f>'Accumulated Feed'!L210</f>
        <v>6.0210183788372795</v>
      </c>
      <c r="BV213" s="17">
        <f>SUM($BU$7:BU213)</f>
        <v>1566.7952150086669</v>
      </c>
      <c r="BW213" s="81">
        <v>20</v>
      </c>
      <c r="BX213" s="85">
        <f t="shared" si="90"/>
        <v>5.7538402786857628</v>
      </c>
      <c r="BY213" s="72">
        <f>SUM($BX$7:BX213)</f>
        <v>1497.2698718634199</v>
      </c>
      <c r="BZ213" s="111">
        <v>20</v>
      </c>
      <c r="CA213" s="85">
        <f t="shared" si="101"/>
        <v>5.7538402786857628</v>
      </c>
      <c r="CB213" s="72">
        <f>SUM($CA$7:CA213)</f>
        <v>1270.3819348010277</v>
      </c>
      <c r="CC213" s="64">
        <f>(CE213)/((1000)*(1/(PI()*1.5^2))*(1/'Salt Topping history'!$D$17)*(1/2.20462)*(BU213))</f>
        <v>19.77542752018082</v>
      </c>
      <c r="CD213" s="86">
        <f t="shared" si="98"/>
        <v>3.6868155700500553E-3</v>
      </c>
      <c r="CE213" s="86">
        <f t="shared" si="99"/>
        <v>7.5985268898731642</v>
      </c>
      <c r="CF213" s="72">
        <f>SUM($CE$7:CE213)</f>
        <v>1977.296002618581</v>
      </c>
    </row>
    <row r="214" spans="2:84">
      <c r="B214" s="27">
        <v>42181</v>
      </c>
      <c r="C214" s="17">
        <f>'Accumulated Feed'!B211</f>
        <v>2.0371948972360821E-2</v>
      </c>
      <c r="D214" s="17">
        <f>SUM($C$7:C214)</f>
        <v>1175.7744031478949</v>
      </c>
      <c r="E214" s="9">
        <v>20</v>
      </c>
      <c r="F214" s="3">
        <f t="shared" si="92"/>
        <v>1.9467959268235371E-2</v>
      </c>
      <c r="G214" s="72">
        <f>SUM($F$7:F214)</f>
        <v>1123.6003104156775</v>
      </c>
      <c r="H214" s="65">
        <f t="shared" si="91"/>
        <v>20</v>
      </c>
      <c r="I214" s="3">
        <f t="shared" si="93"/>
        <v>1.9467959268235371E-2</v>
      </c>
      <c r="J214" s="72">
        <f>SUM($I$7:I214)</f>
        <v>1005.6753803552008</v>
      </c>
      <c r="K214" s="64">
        <f>(M214)/((1000)*(1/(PI()*1.5^2))*(1/'Salt Topping history'!$C$8)*(1/2.20462)*(C214))</f>
        <v>29.865393699182757</v>
      </c>
      <c r="L214" s="3">
        <f t="shared" si="94"/>
        <v>1.0457163094703294E-5</v>
      </c>
      <c r="M214" s="85">
        <f t="shared" si="95"/>
        <v>2.9070913403275157E-2</v>
      </c>
      <c r="N214" s="72">
        <f>SUM($M$7:M214)</f>
        <v>1677.8382815544087</v>
      </c>
      <c r="P214" s="27"/>
      <c r="Q214" s="17"/>
      <c r="R214" s="17"/>
      <c r="U214" s="72"/>
      <c r="V214" s="65"/>
      <c r="X214" s="72"/>
      <c r="Y214" s="64"/>
      <c r="AB214" s="72"/>
      <c r="AD214" s="27"/>
      <c r="AE214" s="17"/>
      <c r="AF214" s="17"/>
      <c r="AI214" s="72"/>
      <c r="AJ214" s="65"/>
      <c r="AL214" s="72"/>
      <c r="AM214" s="64"/>
      <c r="AP214" s="72"/>
      <c r="AR214" s="27">
        <f>'Accumulated Feed'!G211</f>
        <v>42829</v>
      </c>
      <c r="AS214" s="17">
        <f>'Accumulated Feed'!H211</f>
        <v>5.7666348837268337</v>
      </c>
      <c r="AT214" s="17">
        <f>SUM($AS$7:AS214)</f>
        <v>1487.2728617512939</v>
      </c>
      <c r="AU214" s="81">
        <v>20</v>
      </c>
      <c r="AV214" s="85">
        <f t="shared" si="89"/>
        <v>5.5107448572295006</v>
      </c>
      <c r="AW214" s="72">
        <f>SUM($AV$7:AV214)</f>
        <v>1421.2762624042002</v>
      </c>
      <c r="AX214" s="111">
        <v>17.554645381470333</v>
      </c>
      <c r="AY214" s="85">
        <f t="shared" si="100"/>
        <v>4.836958587821262</v>
      </c>
      <c r="AZ214" s="72">
        <f>SUM($AY$7:AY214)</f>
        <v>1202.4825836686487</v>
      </c>
      <c r="BA214" s="64">
        <f>(BC214)/((1000)*(1/(PI()*1.5^2))*(1/'Salt Topping history'!$F$8)*(1/2.20462)*(AS214))</f>
        <v>34.510538536876602</v>
      </c>
      <c r="BB214" s="86">
        <f t="shared" si="96"/>
        <v>3.3966216750939272E-3</v>
      </c>
      <c r="BC214" s="86">
        <f t="shared" si="97"/>
        <v>8.3115332389548406</v>
      </c>
      <c r="BD214" s="72">
        <f>SUM($BC$7:BC214)</f>
        <v>2143.6276225368429</v>
      </c>
      <c r="BF214" s="27"/>
      <c r="BG214" s="17"/>
      <c r="BH214" s="17"/>
      <c r="BK214" s="72"/>
      <c r="BL214" s="65"/>
      <c r="BN214" s="72"/>
      <c r="BO214" s="64"/>
      <c r="BR214" s="72"/>
      <c r="BT214" s="27">
        <f>'Accumulated Feed'!K211</f>
        <v>43213</v>
      </c>
      <c r="BU214" s="17">
        <f>'Accumulated Feed'!L211</f>
        <v>6.6327294596312782</v>
      </c>
      <c r="BV214" s="17">
        <f>SUM($BU$7:BU214)</f>
        <v>1573.4279444682982</v>
      </c>
      <c r="BW214" s="81">
        <v>20</v>
      </c>
      <c r="BX214" s="85">
        <f t="shared" si="90"/>
        <v>6.3384071466365288</v>
      </c>
      <c r="BY214" s="72">
        <f>SUM($BX$7:BX214)</f>
        <v>1503.6082790100563</v>
      </c>
      <c r="BZ214" s="111">
        <v>20</v>
      </c>
      <c r="CA214" s="85">
        <f t="shared" si="101"/>
        <v>6.3384071466365288</v>
      </c>
      <c r="CB214" s="72">
        <f>SUM($CA$7:CA214)</f>
        <v>1276.7203419476641</v>
      </c>
      <c r="CC214" s="64">
        <f>(CE214)/((1000)*(1/(PI()*1.5^2))*(1/'Salt Topping history'!$D$17)*(1/2.20462)*(BU214))</f>
        <v>19.775427520180816</v>
      </c>
      <c r="CD214" s="86">
        <f t="shared" si="98"/>
        <v>4.0613810995243195E-3</v>
      </c>
      <c r="CE214" s="86">
        <f t="shared" si="99"/>
        <v>8.3705064461196219</v>
      </c>
      <c r="CF214" s="72">
        <f>SUM($CE$7:CE214)</f>
        <v>1985.6665090647007</v>
      </c>
    </row>
    <row r="215" spans="2:84">
      <c r="B215" s="27">
        <v>42182</v>
      </c>
      <c r="C215" s="17">
        <f>'Accumulated Feed'!B212</f>
        <v>5.5239950468903798</v>
      </c>
      <c r="D215" s="17">
        <f>SUM($C$7:C215)</f>
        <v>1181.2983981947852</v>
      </c>
      <c r="E215" s="9">
        <v>20</v>
      </c>
      <c r="F215" s="3">
        <f t="shared" si="92"/>
        <v>5.2788719781646583</v>
      </c>
      <c r="G215" s="72">
        <f>SUM($F$7:F215)</f>
        <v>1128.8791823938423</v>
      </c>
      <c r="H215" s="65">
        <f t="shared" si="91"/>
        <v>20</v>
      </c>
      <c r="I215" s="3">
        <f t="shared" si="93"/>
        <v>5.2788719781646583</v>
      </c>
      <c r="J215" s="72">
        <f>SUM($I$7:I215)</f>
        <v>1010.9542523333654</v>
      </c>
      <c r="K215" s="64">
        <f>(M215)/((1000)*(1/(PI()*1.5^2))*(1/'Salt Topping history'!$C$8)*(1/2.20462)*(C215))</f>
        <v>29.865393699182761</v>
      </c>
      <c r="L215" s="3">
        <f t="shared" si="94"/>
        <v>2.8355321927243022E-3</v>
      </c>
      <c r="M215" s="85">
        <f t="shared" si="95"/>
        <v>7.8827794957735602</v>
      </c>
      <c r="N215" s="72">
        <f>SUM($M$7:M215)</f>
        <v>1685.7210610501822</v>
      </c>
      <c r="P215" s="27"/>
      <c r="Q215" s="17"/>
      <c r="R215" s="17"/>
      <c r="U215" s="72"/>
      <c r="V215" s="65"/>
      <c r="X215" s="72"/>
      <c r="Y215" s="64"/>
      <c r="AB215" s="72"/>
      <c r="AD215" s="27"/>
      <c r="AE215" s="17"/>
      <c r="AF215" s="17"/>
      <c r="AI215" s="72"/>
      <c r="AJ215" s="65"/>
      <c r="AL215" s="72"/>
      <c r="AM215" s="64"/>
      <c r="AP215" s="72"/>
      <c r="AR215" s="27">
        <f>'Accumulated Feed'!G212</f>
        <v>42830</v>
      </c>
      <c r="AS215" s="17">
        <f>'Accumulated Feed'!H212</f>
        <v>5.94521728495143</v>
      </c>
      <c r="AT215" s="17">
        <f>SUM($AS$7:AS215)</f>
        <v>1493.2180790362454</v>
      </c>
      <c r="AU215" s="81">
        <v>20</v>
      </c>
      <c r="AV215" s="85">
        <f t="shared" si="89"/>
        <v>5.6814028005505328</v>
      </c>
      <c r="AW215" s="72">
        <f>SUM($AV$7:AV215)</f>
        <v>1426.9576652047508</v>
      </c>
      <c r="AX215" s="111">
        <v>20</v>
      </c>
      <c r="AY215" s="85">
        <f t="shared" si="100"/>
        <v>5.6814028005505328</v>
      </c>
      <c r="AZ215" s="72">
        <f>SUM($AY$7:AY215)</f>
        <v>1208.1639864691992</v>
      </c>
      <c r="BA215" s="64">
        <f>(BC215)/((1000)*(1/(PI()*1.5^2))*(1/'Salt Topping history'!$F$8)*(1/2.20462)*(AS215))</f>
        <v>34.510538536876595</v>
      </c>
      <c r="BB215" s="86">
        <f t="shared" si="96"/>
        <v>3.5018089926578525E-3</v>
      </c>
      <c r="BC215" s="86">
        <f t="shared" si="97"/>
        <v>8.5689266050337647</v>
      </c>
      <c r="BD215" s="72">
        <f>SUM($BC$7:BC215)</f>
        <v>2152.1965491418764</v>
      </c>
      <c r="BF215" s="27"/>
      <c r="BG215" s="17"/>
      <c r="BH215" s="17"/>
      <c r="BK215" s="72"/>
      <c r="BL215" s="65"/>
      <c r="BN215" s="72"/>
      <c r="BO215" s="64"/>
      <c r="BR215" s="72"/>
      <c r="BT215" s="27">
        <f>'Accumulated Feed'!K212</f>
        <v>43214</v>
      </c>
      <c r="BU215" s="17">
        <f>'Accumulated Feed'!L212</f>
        <v>6.9643983283283148</v>
      </c>
      <c r="BV215" s="17">
        <f>SUM($BU$7:BU215)</f>
        <v>1580.3923427966265</v>
      </c>
      <c r="BW215" s="81">
        <v>20</v>
      </c>
      <c r="BX215" s="85">
        <f t="shared" si="90"/>
        <v>6.6553584621486532</v>
      </c>
      <c r="BY215" s="72">
        <f>SUM($BX$7:BX215)</f>
        <v>1510.2636374722049</v>
      </c>
      <c r="BZ215" s="111">
        <v>11.542646879598998</v>
      </c>
      <c r="CA215" s="85">
        <f t="shared" si="101"/>
        <v>3.8410226292866456</v>
      </c>
      <c r="CB215" s="72">
        <f>SUM($CA$7:CA215)</f>
        <v>1280.5613645769508</v>
      </c>
      <c r="CC215" s="64">
        <f>(CE215)/((1000)*(1/(PI()*1.5^2))*(1/'Salt Topping history'!$D$17)*(1/2.20462)*(BU215))</f>
        <v>19.775427520180823</v>
      </c>
      <c r="CD215" s="86">
        <f t="shared" si="98"/>
        <v>4.2644699911827538E-3</v>
      </c>
      <c r="CE215" s="86">
        <f t="shared" si="99"/>
        <v>8.7890726518276558</v>
      </c>
      <c r="CF215" s="72">
        <f>SUM($CE$7:CE215)</f>
        <v>1994.4555817165283</v>
      </c>
    </row>
    <row r="216" spans="2:84">
      <c r="B216" s="27">
        <v>42183</v>
      </c>
      <c r="C216" s="17">
        <f>'Accumulated Feed'!B213</f>
        <v>7.8973848551603547</v>
      </c>
      <c r="D216" s="17">
        <f>SUM($C$7:C216)</f>
        <v>1189.1957830499457</v>
      </c>
      <c r="E216" s="9">
        <v>20</v>
      </c>
      <c r="F216" s="3">
        <f t="shared" si="92"/>
        <v>7.546944423159121</v>
      </c>
      <c r="G216" s="72">
        <f>SUM($F$7:F216)</f>
        <v>1136.4261268170014</v>
      </c>
      <c r="H216" s="65">
        <f t="shared" si="91"/>
        <v>20</v>
      </c>
      <c r="I216" s="3">
        <f t="shared" si="93"/>
        <v>7.546944423159121</v>
      </c>
      <c r="J216" s="72">
        <f>SUM($I$7:I216)</f>
        <v>1018.5011967565246</v>
      </c>
      <c r="K216" s="64">
        <f>(M216)/((1000)*(1/(PI()*1.5^2))*(1/'Salt Topping history'!$C$8)*(1/2.20462)*(C216))</f>
        <v>29.865393699182757</v>
      </c>
      <c r="L216" s="3">
        <f t="shared" si="94"/>
        <v>4.0538213385521377E-3</v>
      </c>
      <c r="M216" s="85">
        <f t="shared" si="95"/>
        <v>11.269623321174942</v>
      </c>
      <c r="N216" s="72">
        <f>SUM($M$7:M216)</f>
        <v>1696.9906843713572</v>
      </c>
      <c r="P216" s="27"/>
      <c r="Q216" s="17"/>
      <c r="R216" s="17"/>
      <c r="U216" s="72"/>
      <c r="V216" s="65"/>
      <c r="X216" s="72"/>
      <c r="Y216" s="64"/>
      <c r="AB216" s="72"/>
      <c r="AD216" s="27"/>
      <c r="AE216" s="17"/>
      <c r="AF216" s="17"/>
      <c r="AI216" s="72"/>
      <c r="AJ216" s="65"/>
      <c r="AL216" s="72"/>
      <c r="AM216" s="64"/>
      <c r="AP216" s="72"/>
      <c r="AR216" s="27">
        <f>'Accumulated Feed'!G213</f>
        <v>42831</v>
      </c>
      <c r="AS216" s="17">
        <f>'Accumulated Feed'!H213</f>
        <v>5.7978103958576082</v>
      </c>
      <c r="AT216" s="17">
        <f>SUM($AS$7:AS216)</f>
        <v>1499.015889432103</v>
      </c>
      <c r="AU216" s="81">
        <v>20</v>
      </c>
      <c r="AV216" s="85">
        <f t="shared" si="89"/>
        <v>5.5405369797776052</v>
      </c>
      <c r="AW216" s="72">
        <f>SUM($AV$7:AV216)</f>
        <v>1432.4982021845285</v>
      </c>
      <c r="AX216" s="111">
        <v>6.5906467486633291</v>
      </c>
      <c r="AY216" s="85">
        <f t="shared" si="100"/>
        <v>1.8257861015810108</v>
      </c>
      <c r="AZ216" s="72">
        <f>SUM($AY$7:AY216)</f>
        <v>1209.9897725707804</v>
      </c>
      <c r="BA216" s="64">
        <f>(BC216)/((1000)*(1/(PI()*1.5^2))*(1/'Salt Topping history'!$F$8)*(1/2.20462)*(AS216))</f>
        <v>34.510538536876602</v>
      </c>
      <c r="BB216" s="86">
        <f t="shared" si="96"/>
        <v>3.4149844503295092E-3</v>
      </c>
      <c r="BC216" s="86">
        <f t="shared" si="97"/>
        <v>8.3564669499563085</v>
      </c>
      <c r="BD216" s="72">
        <f>SUM($BC$7:BC216)</f>
        <v>2160.5530160918329</v>
      </c>
      <c r="BF216" s="27"/>
      <c r="BG216" s="17"/>
      <c r="BH216" s="17"/>
      <c r="BK216" s="72"/>
      <c r="BL216" s="65"/>
      <c r="BN216" s="72"/>
      <c r="BO216" s="64"/>
      <c r="BR216" s="72"/>
      <c r="BT216" s="27">
        <f>'Accumulated Feed'!K213</f>
        <v>43215</v>
      </c>
      <c r="BU216" s="17">
        <f>'Accumulated Feed'!L213</f>
        <v>6.6526153214303863</v>
      </c>
      <c r="BV216" s="17">
        <f>SUM($BU$7:BU216)</f>
        <v>1587.0449581180569</v>
      </c>
      <c r="BW216" s="81">
        <v>20</v>
      </c>
      <c r="BX216" s="85">
        <f t="shared" si="90"/>
        <v>6.3574105884792322</v>
      </c>
      <c r="BY216" s="72">
        <f>SUM($BX$7:BX216)</f>
        <v>1516.6210480606842</v>
      </c>
      <c r="BZ216" s="111">
        <v>20</v>
      </c>
      <c r="CA216" s="85">
        <f t="shared" si="101"/>
        <v>6.3574105884792322</v>
      </c>
      <c r="CB216" s="72">
        <f>SUM($CA$7:CA216)</f>
        <v>1286.9187751654301</v>
      </c>
      <c r="CC216" s="64">
        <f>(CE216)/((1000)*(1/(PI()*1.5^2))*(1/'Salt Topping history'!$D$17)*(1/2.20462)*(BU216))</f>
        <v>19.775427520180823</v>
      </c>
      <c r="CD216" s="86">
        <f t="shared" si="98"/>
        <v>4.0735576949591564E-3</v>
      </c>
      <c r="CE216" s="86">
        <f t="shared" si="99"/>
        <v>8.3956024093108219</v>
      </c>
      <c r="CF216" s="72">
        <f>SUM($CE$7:CE216)</f>
        <v>2002.8511841258392</v>
      </c>
    </row>
    <row r="217" spans="2:84">
      <c r="B217" s="27">
        <v>42184</v>
      </c>
      <c r="C217" s="17">
        <f>'Accumulated Feed'!B214</f>
        <v>8.1406116379051419</v>
      </c>
      <c r="D217" s="17">
        <f>SUM($C$7:C217)</f>
        <v>1197.3363946878508</v>
      </c>
      <c r="E217" s="9">
        <v>20</v>
      </c>
      <c r="F217" s="3">
        <f t="shared" si="92"/>
        <v>7.7793782028551002</v>
      </c>
      <c r="G217" s="72">
        <f>SUM($F$7:F217)</f>
        <v>1144.2055050198564</v>
      </c>
      <c r="H217" s="65">
        <f t="shared" si="91"/>
        <v>20</v>
      </c>
      <c r="I217" s="3">
        <f t="shared" si="93"/>
        <v>7.7793782028551002</v>
      </c>
      <c r="J217" s="72">
        <f>SUM($I$7:I217)</f>
        <v>1026.2805749593797</v>
      </c>
      <c r="K217" s="64">
        <f>(M217)/((1000)*(1/(PI()*1.5^2))*(1/'Salt Topping history'!$C$8)*(1/2.20462)*(C217))</f>
        <v>29.865393699182757</v>
      </c>
      <c r="L217" s="3">
        <f t="shared" si="94"/>
        <v>4.1786725317105823E-3</v>
      </c>
      <c r="M217" s="85">
        <f t="shared" si="95"/>
        <v>11.616709638155418</v>
      </c>
      <c r="N217" s="72">
        <f>SUM($M$7:M217)</f>
        <v>1708.6073940095127</v>
      </c>
      <c r="P217" s="27"/>
      <c r="Q217" s="17"/>
      <c r="R217" s="17"/>
      <c r="U217" s="72"/>
      <c r="V217" s="65"/>
      <c r="X217" s="72"/>
      <c r="Y217" s="64"/>
      <c r="AB217" s="72"/>
      <c r="AD217" s="27"/>
      <c r="AE217" s="17"/>
      <c r="AF217" s="17"/>
      <c r="AI217" s="72"/>
      <c r="AJ217" s="65"/>
      <c r="AL217" s="72"/>
      <c r="AM217" s="64"/>
      <c r="AP217" s="72"/>
      <c r="AR217" s="27">
        <f>'Accumulated Feed'!G214</f>
        <v>42832</v>
      </c>
      <c r="AS217" s="17">
        <f>'Accumulated Feed'!H214</f>
        <v>7.5883063795063723</v>
      </c>
      <c r="AT217" s="17">
        <f>SUM($AS$7:AS217)</f>
        <v>1506.6041958116093</v>
      </c>
      <c r="AU217" s="81">
        <v>20</v>
      </c>
      <c r="AV217" s="85">
        <f t="shared" si="89"/>
        <v>7.2515810692216247</v>
      </c>
      <c r="AW217" s="72">
        <f>SUM($AV$7:AV217)</f>
        <v>1439.7497832537501</v>
      </c>
      <c r="AX217" s="111">
        <v>20</v>
      </c>
      <c r="AY217" s="85">
        <f t="shared" si="100"/>
        <v>7.2515810692216247</v>
      </c>
      <c r="AZ217" s="72">
        <f>SUM($AY$7:AY217)</f>
        <v>1217.241353640002</v>
      </c>
      <c r="BA217" s="64">
        <f>(BC217)/((1000)*(1/(PI()*1.5^2))*(1/'Salt Topping history'!$F$8)*(1/2.20462)*(AS217))</f>
        <v>34.510538536876602</v>
      </c>
      <c r="BB217" s="86">
        <f t="shared" si="96"/>
        <v>4.4696094768579102E-3</v>
      </c>
      <c r="BC217" s="86">
        <f t="shared" si="97"/>
        <v>10.937134389871305</v>
      </c>
      <c r="BD217" s="72">
        <f>SUM($BC$7:BC217)</f>
        <v>2171.4901504817044</v>
      </c>
      <c r="BF217" s="27"/>
      <c r="BG217" s="17"/>
      <c r="BH217" s="17"/>
      <c r="BK217" s="72"/>
      <c r="BL217" s="65"/>
      <c r="BN217" s="72"/>
      <c r="BO217" s="64"/>
      <c r="BR217" s="72"/>
      <c r="BT217" s="27">
        <f>'Accumulated Feed'!K214</f>
        <v>43216</v>
      </c>
      <c r="BU217" s="17">
        <f>'Accumulated Feed'!L214</f>
        <v>6.712680888923007</v>
      </c>
      <c r="BV217" s="17">
        <f>SUM($BU$7:BU217)</f>
        <v>1593.7576390069798</v>
      </c>
      <c r="BW217" s="81">
        <v>20</v>
      </c>
      <c r="BX217" s="85">
        <f t="shared" si="90"/>
        <v>6.4148107922082067</v>
      </c>
      <c r="BY217" s="72">
        <f>SUM($BX$7:BX217)</f>
        <v>1523.0358588528925</v>
      </c>
      <c r="BZ217" s="111">
        <v>20</v>
      </c>
      <c r="CA217" s="85">
        <f t="shared" si="101"/>
        <v>6.4148107922082067</v>
      </c>
      <c r="CB217" s="72">
        <f>SUM($CA$7:CA217)</f>
        <v>1293.3335859576384</v>
      </c>
      <c r="CC217" s="64">
        <f>(CE217)/((1000)*(1/(PI()*1.5^2))*(1/'Salt Topping history'!$D$17)*(1/2.20462)*(BU217))</f>
        <v>19.775427520180823</v>
      </c>
      <c r="CD217" s="86">
        <f t="shared" si="98"/>
        <v>4.1103372985946546E-3</v>
      </c>
      <c r="CE217" s="86">
        <f t="shared" si="99"/>
        <v>8.4714051724035837</v>
      </c>
      <c r="CF217" s="72">
        <f>SUM($CE$7:CE217)</f>
        <v>2011.3225892982427</v>
      </c>
    </row>
    <row r="218" spans="2:84">
      <c r="B218" s="27">
        <v>42185</v>
      </c>
      <c r="C218" s="17">
        <f>'Accumulated Feed'!B215</f>
        <v>7.9672170622540834</v>
      </c>
      <c r="D218" s="17">
        <f>SUM($C$7:C218)</f>
        <v>1205.3036117501049</v>
      </c>
      <c r="E218" s="9">
        <v>20</v>
      </c>
      <c r="F218" s="3">
        <f t="shared" si="92"/>
        <v>7.6136778793029656</v>
      </c>
      <c r="G218" s="72">
        <f>SUM($F$7:F218)</f>
        <v>1151.8191828991594</v>
      </c>
      <c r="H218" s="65">
        <f t="shared" si="91"/>
        <v>20</v>
      </c>
      <c r="I218" s="3">
        <f t="shared" si="93"/>
        <v>7.6136778793029656</v>
      </c>
      <c r="J218" s="72">
        <f>SUM($I$7:I218)</f>
        <v>1033.8942528386826</v>
      </c>
      <c r="K218" s="64">
        <f>(M218)/((1000)*(1/(PI()*1.5^2))*(1/'Salt Topping history'!$C$8)*(1/2.20462)*(C218))</f>
        <v>29.865393699182761</v>
      </c>
      <c r="L218" s="3">
        <f t="shared" si="94"/>
        <v>4.0896670389234157E-3</v>
      </c>
      <c r="M218" s="85">
        <f t="shared" si="95"/>
        <v>11.369274368207096</v>
      </c>
      <c r="N218" s="72">
        <f>SUM($M$7:M218)</f>
        <v>1719.9766683777198</v>
      </c>
      <c r="P218" s="27"/>
      <c r="Q218" s="17"/>
      <c r="R218" s="17"/>
      <c r="U218" s="72"/>
      <c r="V218" s="65"/>
      <c r="X218" s="72"/>
      <c r="Y218" s="64"/>
      <c r="AB218" s="72"/>
      <c r="AD218" s="27"/>
      <c r="AE218" s="17"/>
      <c r="AF218" s="17"/>
      <c r="AI218" s="72"/>
      <c r="AJ218" s="65"/>
      <c r="AL218" s="72"/>
      <c r="AM218" s="64"/>
      <c r="AP218" s="72"/>
      <c r="AR218" s="27">
        <f>'Accumulated Feed'!G215</f>
        <v>42833</v>
      </c>
      <c r="AS218" s="17">
        <f>'Accumulated Feed'!H215</f>
        <v>8.9629593897187103</v>
      </c>
      <c r="AT218" s="17">
        <f>SUM($AS$7:AS218)</f>
        <v>1515.567155201328</v>
      </c>
      <c r="AU218" s="81">
        <v>20</v>
      </c>
      <c r="AV218" s="85">
        <f t="shared" si="89"/>
        <v>8.565234900137817</v>
      </c>
      <c r="AW218" s="72">
        <f>SUM($AV$7:AV218)</f>
        <v>1448.3150181538879</v>
      </c>
      <c r="AX218" s="111">
        <v>20</v>
      </c>
      <c r="AY218" s="85">
        <f t="shared" si="100"/>
        <v>8.565234900137817</v>
      </c>
      <c r="AZ218" s="72">
        <f>SUM($AY$7:AY218)</f>
        <v>1225.8065885401397</v>
      </c>
      <c r="BA218" s="64">
        <f>(BC218)/((1000)*(1/(PI()*1.5^2))*(1/'Salt Topping history'!$F$8)*(1/2.20462)*(AS218))</f>
        <v>34.510538536876595</v>
      </c>
      <c r="BB218" s="86">
        <f t="shared" si="96"/>
        <v>5.2792976753246674E-3</v>
      </c>
      <c r="BC218" s="86">
        <f t="shared" si="97"/>
        <v>12.918441411519462</v>
      </c>
      <c r="BD218" s="72">
        <f>SUM($BC$7:BC218)</f>
        <v>2184.4085918932237</v>
      </c>
      <c r="BF218" s="27"/>
      <c r="BG218" s="17"/>
      <c r="BH218" s="17"/>
      <c r="BK218" s="72"/>
      <c r="BL218" s="65"/>
      <c r="BN218" s="72"/>
      <c r="BO218" s="64"/>
      <c r="BR218" s="72"/>
      <c r="BT218" s="27">
        <f>'Accumulated Feed'!K215</f>
        <v>43217</v>
      </c>
      <c r="BU218" s="17">
        <f>'Accumulated Feed'!L215</f>
        <v>7.1241497511093197</v>
      </c>
      <c r="BV218" s="17">
        <f>SUM($BU$7:BU218)</f>
        <v>1600.8817887580892</v>
      </c>
      <c r="BW218" s="81">
        <v>20</v>
      </c>
      <c r="BX218" s="85">
        <f t="shared" si="90"/>
        <v>6.808021037337836</v>
      </c>
      <c r="BY218" s="72">
        <f>SUM($BX$7:BX218)</f>
        <v>1529.8438798902303</v>
      </c>
      <c r="BZ218" s="111">
        <v>20</v>
      </c>
      <c r="CA218" s="85">
        <f t="shared" si="101"/>
        <v>6.808021037337836</v>
      </c>
      <c r="CB218" s="72">
        <f>SUM($CA$7:CA218)</f>
        <v>1300.1416069949762</v>
      </c>
      <c r="CC218" s="64">
        <f>(CE218)/((1000)*(1/(PI()*1.5^2))*(1/'Salt Topping history'!$D$17)*(1/2.20462)*(BU218))</f>
        <v>19.775427520180823</v>
      </c>
      <c r="CD218" s="86">
        <f t="shared" si="98"/>
        <v>4.3622896615090872E-3</v>
      </c>
      <c r="CE218" s="86">
        <f t="shared" si="99"/>
        <v>8.9906789923702295</v>
      </c>
      <c r="CF218" s="72">
        <f>SUM($CE$7:CE218)</f>
        <v>2020.313268290613</v>
      </c>
    </row>
    <row r="219" spans="2:84">
      <c r="B219" s="27">
        <v>42186</v>
      </c>
      <c r="C219" s="17">
        <f>'Accumulated Feed'!B216</f>
        <v>6.7526702125839861</v>
      </c>
      <c r="D219" s="17">
        <f>SUM($C$7:C219)</f>
        <v>1212.0562819626889</v>
      </c>
      <c r="E219" s="9">
        <v>20</v>
      </c>
      <c r="F219" s="3">
        <f t="shared" si="92"/>
        <v>6.4530256201194911</v>
      </c>
      <c r="G219" s="72">
        <f>SUM($F$7:F219)</f>
        <v>1158.2722085192788</v>
      </c>
      <c r="H219" s="65">
        <f t="shared" si="91"/>
        <v>20</v>
      </c>
      <c r="I219" s="3">
        <f t="shared" si="93"/>
        <v>6.4530256201194911</v>
      </c>
      <c r="J219" s="72">
        <f>SUM($I$7:I219)</f>
        <v>1040.3472784588021</v>
      </c>
      <c r="K219" s="64">
        <f>(M219)/((1000)*(1/(PI()*1.5^2))*(1/'Salt Topping history'!$C$8)*(1/2.20462)*(C219))</f>
        <v>29.865393699182761</v>
      </c>
      <c r="L219" s="3">
        <f t="shared" si="94"/>
        <v>3.466225731938517E-3</v>
      </c>
      <c r="M219" s="85">
        <f t="shared" si="95"/>
        <v>9.6361075347890779</v>
      </c>
      <c r="N219" s="72">
        <f>SUM($M$7:M219)</f>
        <v>1729.6127759125088</v>
      </c>
      <c r="P219" s="27"/>
      <c r="Q219" s="17"/>
      <c r="R219" s="17"/>
      <c r="U219" s="72"/>
      <c r="V219" s="65"/>
      <c r="X219" s="72"/>
      <c r="Y219" s="64"/>
      <c r="AB219" s="72"/>
      <c r="AD219" s="27"/>
      <c r="AE219" s="17"/>
      <c r="AF219" s="17"/>
      <c r="AI219" s="72"/>
      <c r="AJ219" s="65"/>
      <c r="AL219" s="72"/>
      <c r="AM219" s="64"/>
      <c r="AP219" s="72"/>
      <c r="AR219" s="27">
        <f>'Accumulated Feed'!G216</f>
        <v>42834</v>
      </c>
      <c r="AS219" s="17">
        <f>'Accumulated Feed'!H216</f>
        <v>9.4619455035665627</v>
      </c>
      <c r="AT219" s="17">
        <f>SUM($AS$7:AS219)</f>
        <v>1525.0291007048945</v>
      </c>
      <c r="AU219" s="81">
        <v>20</v>
      </c>
      <c r="AV219" s="85">
        <f t="shared" si="89"/>
        <v>9.0420788856094365</v>
      </c>
      <c r="AW219" s="72">
        <f>SUM($AV$7:AV219)</f>
        <v>1457.3570970394974</v>
      </c>
      <c r="AX219" s="111">
        <v>20</v>
      </c>
      <c r="AY219" s="85">
        <f t="shared" si="100"/>
        <v>9.0420788856094365</v>
      </c>
      <c r="AZ219" s="72">
        <f>SUM($AY$7:AY219)</f>
        <v>1234.8486674257492</v>
      </c>
      <c r="BA219" s="64">
        <f>(BC219)/((1000)*(1/(PI()*1.5^2))*(1/'Salt Topping history'!$F$8)*(1/2.20462)*(AS219))</f>
        <v>34.510538536876602</v>
      </c>
      <c r="BB219" s="86">
        <f t="shared" si="96"/>
        <v>5.5732068761047164E-3</v>
      </c>
      <c r="BC219" s="86">
        <f t="shared" si="97"/>
        <v>13.637637225828241</v>
      </c>
      <c r="BD219" s="72">
        <f>SUM($BC$7:BC219)</f>
        <v>2198.046229119052</v>
      </c>
      <c r="BF219" s="27"/>
      <c r="BG219" s="17"/>
      <c r="BH219" s="17"/>
      <c r="BK219" s="72"/>
      <c r="BL219" s="65"/>
      <c r="BN219" s="72"/>
      <c r="BO219" s="64"/>
      <c r="BR219" s="72"/>
      <c r="BT219" s="27">
        <f>'Accumulated Feed'!K216</f>
        <v>43218</v>
      </c>
      <c r="BU219" s="17">
        <f>'Accumulated Feed'!L216</f>
        <v>6.747587785316119</v>
      </c>
      <c r="BV219" s="17">
        <f>SUM($BU$7:BU219)</f>
        <v>1607.6293765434054</v>
      </c>
      <c r="BW219" s="81">
        <v>20</v>
      </c>
      <c r="BX219" s="85">
        <f t="shared" si="90"/>
        <v>6.4481687216868053</v>
      </c>
      <c r="BY219" s="72">
        <f>SUM($BX$7:BX219)</f>
        <v>1536.2920486119172</v>
      </c>
      <c r="BZ219" s="111">
        <v>20</v>
      </c>
      <c r="CA219" s="85">
        <f t="shared" si="101"/>
        <v>6.4481687216868053</v>
      </c>
      <c r="CB219" s="72">
        <f>SUM($CA$7:CA219)</f>
        <v>1306.5897757166631</v>
      </c>
      <c r="CC219" s="64">
        <f>(CE219)/((1000)*(1/(PI()*1.5^2))*(1/'Salt Topping history'!$D$17)*(1/2.20462)*(BU219))</f>
        <v>19.77542752018082</v>
      </c>
      <c r="CD219" s="86">
        <f t="shared" si="98"/>
        <v>4.1317116377889325E-3</v>
      </c>
      <c r="CE219" s="86">
        <f t="shared" si="99"/>
        <v>8.5154576854829891</v>
      </c>
      <c r="CF219" s="72">
        <f>SUM($CE$7:CE219)</f>
        <v>2028.8287259760959</v>
      </c>
    </row>
    <row r="220" spans="2:84">
      <c r="B220" s="27">
        <v>42187</v>
      </c>
      <c r="C220" s="17">
        <f>'Accumulated Feed'!B217</f>
        <v>6.2416278691874991</v>
      </c>
      <c r="D220" s="17">
        <f>SUM($C$7:C220)</f>
        <v>1218.2979098318765</v>
      </c>
      <c r="E220" s="9">
        <v>20</v>
      </c>
      <c r="F220" s="3">
        <f t="shared" si="92"/>
        <v>5.9646603910938163</v>
      </c>
      <c r="G220" s="72">
        <f>SUM($F$7:F220)</f>
        <v>1164.2368689103726</v>
      </c>
      <c r="H220" s="65">
        <f t="shared" si="91"/>
        <v>20</v>
      </c>
      <c r="I220" s="3">
        <f t="shared" si="93"/>
        <v>5.9646603910938163</v>
      </c>
      <c r="J220" s="72">
        <f>SUM($I$7:I220)</f>
        <v>1046.3119388498958</v>
      </c>
      <c r="K220" s="64">
        <f>(M220)/((1000)*(1/(PI()*1.5^2))*(1/'Salt Topping history'!$C$8)*(1/2.20462)*(C220))</f>
        <v>29.865393699182761</v>
      </c>
      <c r="L220" s="3">
        <f t="shared" si="94"/>
        <v>3.2039016342075219E-3</v>
      </c>
      <c r="M220" s="85">
        <f t="shared" si="95"/>
        <v>8.9068465430969113</v>
      </c>
      <c r="N220" s="72">
        <f>SUM($M$7:M220)</f>
        <v>1738.5196224556057</v>
      </c>
      <c r="P220" s="27"/>
      <c r="Q220" s="17"/>
      <c r="R220" s="17"/>
      <c r="U220" s="72"/>
      <c r="V220" s="65"/>
      <c r="X220" s="72"/>
      <c r="Y220" s="64"/>
      <c r="AB220" s="72"/>
      <c r="AD220" s="27"/>
      <c r="AE220" s="17"/>
      <c r="AF220" s="17"/>
      <c r="AI220" s="72"/>
      <c r="AJ220" s="65"/>
      <c r="AL220" s="72"/>
      <c r="AM220" s="64"/>
      <c r="AP220" s="72"/>
      <c r="AR220" s="27">
        <f>'Accumulated Feed'!G217</f>
        <v>42835</v>
      </c>
      <c r="AS220" s="17">
        <f>'Accumulated Feed'!H217</f>
        <v>9.2284511161722111</v>
      </c>
      <c r="AT220" s="17">
        <f>SUM($AS$7:AS220)</f>
        <v>1534.2575518210667</v>
      </c>
      <c r="AU220" s="81">
        <v>20</v>
      </c>
      <c r="AV220" s="85">
        <f t="shared" si="89"/>
        <v>8.818945633640169</v>
      </c>
      <c r="AW220" s="72">
        <f>SUM($AV$7:AV220)</f>
        <v>1466.1760426731375</v>
      </c>
      <c r="AX220" s="111">
        <v>20</v>
      </c>
      <c r="AY220" s="85">
        <f t="shared" si="100"/>
        <v>8.818945633640169</v>
      </c>
      <c r="AZ220" s="72">
        <f>SUM($AY$7:AY220)</f>
        <v>1243.6676130593894</v>
      </c>
      <c r="BA220" s="64">
        <f>(BC220)/((1000)*(1/(PI()*1.5^2))*(1/'Salt Topping history'!$F$8)*(1/2.20462)*(AS220))</f>
        <v>34.510538536876595</v>
      </c>
      <c r="BB220" s="86">
        <f t="shared" si="96"/>
        <v>5.4356756966165709E-3</v>
      </c>
      <c r="BC220" s="86">
        <f t="shared" si="97"/>
        <v>13.301098429620749</v>
      </c>
      <c r="BD220" s="72">
        <f>SUM($BC$7:BC220)</f>
        <v>2211.3473275486726</v>
      </c>
      <c r="BF220" s="27"/>
      <c r="BG220" s="17"/>
      <c r="BH220" s="17"/>
      <c r="BK220" s="72"/>
      <c r="BL220" s="65"/>
      <c r="BN220" s="72"/>
      <c r="BO220" s="64"/>
      <c r="BR220" s="72"/>
      <c r="BT220" s="27">
        <f>'Accumulated Feed'!K217</f>
        <v>43219</v>
      </c>
      <c r="BU220" s="17">
        <f>'Accumulated Feed'!L217</f>
        <v>7.1063619468725836</v>
      </c>
      <c r="BV220" s="17">
        <f>SUM($BU$7:BU220)</f>
        <v>1614.735738490278</v>
      </c>
      <c r="BW220" s="81">
        <v>20</v>
      </c>
      <c r="BX220" s="85">
        <f t="shared" si="90"/>
        <v>6.7910225533527271</v>
      </c>
      <c r="BY220" s="72">
        <f>SUM($BX$7:BX220)</f>
        <v>1543.08307116527</v>
      </c>
      <c r="BZ220" s="111">
        <v>20</v>
      </c>
      <c r="CA220" s="85">
        <f t="shared" si="101"/>
        <v>6.7910225533527271</v>
      </c>
      <c r="CB220" s="72">
        <f>SUM($CA$7:CA220)</f>
        <v>1313.3807982700159</v>
      </c>
      <c r="CC220" s="64">
        <f>(CE220)/((1000)*(1/(PI()*1.5^2))*(1/'Salt Topping history'!$D$17)*(1/2.20462)*(BU220))</f>
        <v>19.77542752018082</v>
      </c>
      <c r="CD220" s="86">
        <f t="shared" si="98"/>
        <v>4.3513977576000234E-3</v>
      </c>
      <c r="CE220" s="86">
        <f t="shared" si="99"/>
        <v>8.9682307784136484</v>
      </c>
      <c r="CF220" s="72">
        <f>SUM($CE$7:CE220)</f>
        <v>2037.7969567545097</v>
      </c>
    </row>
    <row r="221" spans="2:84">
      <c r="B221" s="27">
        <v>42188</v>
      </c>
      <c r="C221" s="17">
        <f>'Accumulated Feed'!B218</f>
        <v>4.2398388477199926</v>
      </c>
      <c r="D221" s="17">
        <f>SUM($C$7:C221)</f>
        <v>1222.5377486795965</v>
      </c>
      <c r="E221" s="9">
        <v>20</v>
      </c>
      <c r="F221" s="3">
        <f t="shared" si="92"/>
        <v>4.0516992312949762</v>
      </c>
      <c r="G221" s="72">
        <f>SUM($F$7:F221)</f>
        <v>1168.2885681416676</v>
      </c>
      <c r="H221" s="65">
        <f t="shared" si="91"/>
        <v>20</v>
      </c>
      <c r="I221" s="3">
        <f t="shared" si="93"/>
        <v>4.0516992312949762</v>
      </c>
      <c r="J221" s="72">
        <f>SUM($I$7:I221)</f>
        <v>1050.3636380811909</v>
      </c>
      <c r="K221" s="64">
        <f>(M221)/((1000)*(1/(PI()*1.5^2))*(1/'Salt Topping history'!$C$8)*(1/2.20462)*(C221))</f>
        <v>29.865393699182757</v>
      </c>
      <c r="L221" s="3">
        <f t="shared" si="94"/>
        <v>2.1763595808147584E-3</v>
      </c>
      <c r="M221" s="85">
        <f t="shared" si="95"/>
        <v>6.0502796346650287</v>
      </c>
      <c r="N221" s="72">
        <f>SUM($M$7:M221)</f>
        <v>1744.5699020902707</v>
      </c>
      <c r="P221" s="27"/>
      <c r="Q221" s="17"/>
      <c r="R221" s="17"/>
      <c r="U221" s="72"/>
      <c r="V221" s="65"/>
      <c r="X221" s="72"/>
      <c r="Y221" s="64"/>
      <c r="AB221" s="72"/>
      <c r="AD221" s="27"/>
      <c r="AE221" s="17"/>
      <c r="AF221" s="17"/>
      <c r="AI221" s="72"/>
      <c r="AJ221" s="65"/>
      <c r="AL221" s="72"/>
      <c r="AM221" s="64"/>
      <c r="AP221" s="72"/>
      <c r="AR221" s="27">
        <f>'Accumulated Feed'!G218</f>
        <v>42836</v>
      </c>
      <c r="AS221" s="17">
        <f>'Accumulated Feed'!H218</f>
        <v>8.2613373905827672</v>
      </c>
      <c r="AT221" s="17">
        <f>SUM($AS$7:AS221)</f>
        <v>1542.5188892116496</v>
      </c>
      <c r="AU221" s="81">
        <v>20</v>
      </c>
      <c r="AV221" s="85">
        <f t="shared" si="89"/>
        <v>7.8947468422986677</v>
      </c>
      <c r="AW221" s="72">
        <f>SUM($AV$7:AV221)</f>
        <v>1474.0707895154362</v>
      </c>
      <c r="AX221" s="111">
        <v>46.712606068663327</v>
      </c>
      <c r="AY221" s="85">
        <f t="shared" si="100"/>
        <v>18.439209962806068</v>
      </c>
      <c r="AZ221" s="72">
        <f>SUM($AY$7:AY221)</f>
        <v>1262.1068230221954</v>
      </c>
      <c r="BA221" s="64">
        <f>(BC221)/((1000)*(1/(PI()*1.5^2))*(1/'Salt Topping history'!$F$8)*(1/2.20462)*(AS221))</f>
        <v>34.510538536876602</v>
      </c>
      <c r="BB221" s="86">
        <f t="shared" si="96"/>
        <v>4.8660333473345262E-3</v>
      </c>
      <c r="BC221" s="86">
        <f t="shared" si="97"/>
        <v>11.907183600927585</v>
      </c>
      <c r="BD221" s="72">
        <f>SUM($BC$7:BC221)</f>
        <v>2223.2545111496001</v>
      </c>
      <c r="BF221" s="27"/>
      <c r="BG221" s="17"/>
      <c r="BH221" s="17"/>
      <c r="BK221" s="72"/>
      <c r="BL221" s="65"/>
      <c r="BN221" s="72"/>
      <c r="BO221" s="64"/>
      <c r="BR221" s="72"/>
      <c r="BT221" s="27">
        <f>'Accumulated Feed'!K218</f>
        <v>43220</v>
      </c>
      <c r="BU221" s="17">
        <f>'Accumulated Feed'!L218</f>
        <v>7.428522257762979</v>
      </c>
      <c r="BV221" s="17">
        <f>SUM($BU$7:BU221)</f>
        <v>1622.164260748041</v>
      </c>
      <c r="BW221" s="81">
        <v>20</v>
      </c>
      <c r="BX221" s="85">
        <f t="shared" si="90"/>
        <v>7.0988872460615795</v>
      </c>
      <c r="BY221" s="72">
        <f>SUM($BX$7:BX221)</f>
        <v>1550.1819584113316</v>
      </c>
      <c r="BZ221" s="111">
        <v>20</v>
      </c>
      <c r="CA221" s="85">
        <f t="shared" si="101"/>
        <v>7.0988872460615795</v>
      </c>
      <c r="CB221" s="72">
        <f>SUM($CA$7:CA221)</f>
        <v>1320.4796855160776</v>
      </c>
      <c r="CC221" s="64">
        <f>(CE221)/((1000)*(1/(PI()*1.5^2))*(1/'Salt Topping history'!$D$17)*(1/2.20462)*(BU221))</f>
        <v>19.77542752018082</v>
      </c>
      <c r="CD221" s="86">
        <f t="shared" si="98"/>
        <v>4.5486643287198812E-3</v>
      </c>
      <c r="CE221" s="86">
        <f t="shared" si="99"/>
        <v>9.374797181491676</v>
      </c>
      <c r="CF221" s="72">
        <f>SUM($CE$7:CE221)</f>
        <v>2047.1717539360013</v>
      </c>
    </row>
    <row r="222" spans="2:84">
      <c r="B222" s="27">
        <v>42189</v>
      </c>
      <c r="C222" s="17">
        <f>'Accumulated Feed'!B219</f>
        <v>5.9239699832687567</v>
      </c>
      <c r="D222" s="17">
        <f>SUM($C$7:C222)</f>
        <v>1228.4617186628652</v>
      </c>
      <c r="E222" s="9">
        <v>20</v>
      </c>
      <c r="F222" s="3">
        <f t="shared" si="92"/>
        <v>5.6610983316811385</v>
      </c>
      <c r="G222" s="72">
        <f>SUM($F$7:F222)</f>
        <v>1173.9496664733488</v>
      </c>
      <c r="H222" s="65">
        <f t="shared" si="91"/>
        <v>20</v>
      </c>
      <c r="I222" s="3">
        <f t="shared" si="93"/>
        <v>5.6610983316811385</v>
      </c>
      <c r="J222" s="72">
        <f>SUM($I$7:I222)</f>
        <v>1056.024736412872</v>
      </c>
      <c r="K222" s="64">
        <f>(M222)/((1000)*(1/(PI()*1.5^2))*(1/'Salt Topping history'!$C$8)*(1/2.20462)*(C222))</f>
        <v>29.865393699182761</v>
      </c>
      <c r="L222" s="3">
        <f t="shared" si="94"/>
        <v>3.0408440727597822E-3</v>
      </c>
      <c r="M222" s="85">
        <f t="shared" si="95"/>
        <v>8.4535465222721946</v>
      </c>
      <c r="N222" s="72">
        <f>SUM($M$7:M222)</f>
        <v>1753.023448612543</v>
      </c>
      <c r="P222" s="27"/>
      <c r="Q222" s="17"/>
      <c r="R222" s="17"/>
      <c r="U222" s="72"/>
      <c r="V222" s="65"/>
      <c r="X222" s="72"/>
      <c r="Y222" s="64"/>
      <c r="AB222" s="72"/>
      <c r="AD222" s="27"/>
      <c r="AE222" s="17"/>
      <c r="AF222" s="17"/>
      <c r="AI222" s="72"/>
      <c r="AJ222" s="65"/>
      <c r="AL222" s="72"/>
      <c r="AM222" s="64"/>
      <c r="AP222" s="72"/>
      <c r="AR222" s="27">
        <f>'Accumulated Feed'!G219</f>
        <v>42837</v>
      </c>
      <c r="AS222" s="17">
        <f>'Accumulated Feed'!H219</f>
        <v>7.9170678429044568</v>
      </c>
      <c r="AT222" s="17">
        <f>SUM($AS$7:AS222)</f>
        <v>1550.4359570545541</v>
      </c>
      <c r="AU222" s="81">
        <v>20</v>
      </c>
      <c r="AV222" s="85">
        <f t="shared" si="89"/>
        <v>7.5657539933283386</v>
      </c>
      <c r="AW222" s="72">
        <f>SUM($AV$7:AV222)</f>
        <v>1481.6365435087646</v>
      </c>
      <c r="AX222" s="111">
        <v>20</v>
      </c>
      <c r="AY222" s="85">
        <f t="shared" si="100"/>
        <v>7.5657539933283386</v>
      </c>
      <c r="AZ222" s="72">
        <f>SUM($AY$7:AY222)</f>
        <v>1269.6725770155238</v>
      </c>
      <c r="BA222" s="64">
        <f>(BC222)/((1000)*(1/(PI()*1.5^2))*(1/'Salt Topping history'!$F$8)*(1/2.20462)*(AS222))</f>
        <v>34.510538536876595</v>
      </c>
      <c r="BB222" s="86">
        <f t="shared" si="96"/>
        <v>4.6632541821373689E-3</v>
      </c>
      <c r="BC222" s="86">
        <f t="shared" si="97"/>
        <v>11.410982983690142</v>
      </c>
      <c r="BD222" s="72">
        <f>SUM($BC$7:BC222)</f>
        <v>2234.6654941332904</v>
      </c>
      <c r="BF222" s="27"/>
      <c r="BG222" s="17"/>
      <c r="BH222" s="17"/>
      <c r="BK222" s="72"/>
      <c r="BL222" s="65"/>
      <c r="BN222" s="72"/>
      <c r="BO222" s="64"/>
      <c r="BR222" s="72"/>
      <c r="BT222" s="27">
        <f>'Accumulated Feed'!K219</f>
        <v>43221</v>
      </c>
      <c r="BU222" s="17">
        <f>'Accumulated Feed'!L219</f>
        <v>7.6374401234512064</v>
      </c>
      <c r="BV222" s="17">
        <f>SUM($BU$7:BU222)</f>
        <v>1629.8017008714921</v>
      </c>
      <c r="BW222" s="81">
        <v>20</v>
      </c>
      <c r="BX222" s="85">
        <f t="shared" si="90"/>
        <v>7.2985345407383502</v>
      </c>
      <c r="BY222" s="72">
        <f>SUM($BX$7:BX222)</f>
        <v>1557.4804929520699</v>
      </c>
      <c r="BZ222" s="111">
        <v>20</v>
      </c>
      <c r="CA222" s="85">
        <f t="shared" si="101"/>
        <v>7.2985345407383502</v>
      </c>
      <c r="CB222" s="72">
        <f>SUM($CA$7:CA222)</f>
        <v>1327.7782200568158</v>
      </c>
      <c r="CC222" s="64">
        <f>(CE222)/((1000)*(1/(PI()*1.5^2))*(1/'Salt Topping history'!$D$17)*(1/2.20462)*(BU222))</f>
        <v>19.77542752018082</v>
      </c>
      <c r="CD222" s="86">
        <f t="shared" si="98"/>
        <v>4.6765898043816456E-3</v>
      </c>
      <c r="CE222" s="86">
        <f t="shared" si="99"/>
        <v>9.6384515868305716</v>
      </c>
      <c r="CF222" s="72">
        <f>SUM($CE$7:CE222)</f>
        <v>2056.8102055228319</v>
      </c>
    </row>
    <row r="223" spans="2:84">
      <c r="B223" s="27">
        <v>42190</v>
      </c>
      <c r="C223" s="17">
        <f>'Accumulated Feed'!B220</f>
        <v>6.0493026087080182</v>
      </c>
      <c r="D223" s="17">
        <f>SUM($C$7:C223)</f>
        <v>1234.5110212715733</v>
      </c>
      <c r="E223" s="9">
        <v>20</v>
      </c>
      <c r="F223" s="3">
        <f t="shared" si="92"/>
        <v>5.7808694174198134</v>
      </c>
      <c r="G223" s="72">
        <f>SUM($F$7:F223)</f>
        <v>1179.7305358907686</v>
      </c>
      <c r="H223" s="65">
        <f t="shared" si="91"/>
        <v>20</v>
      </c>
      <c r="I223" s="3">
        <f t="shared" si="93"/>
        <v>5.7808694174198134</v>
      </c>
      <c r="J223" s="72">
        <f>SUM($I$7:I223)</f>
        <v>1061.8056058302918</v>
      </c>
      <c r="K223" s="64">
        <f>(M223)/((1000)*(1/(PI()*1.5^2))*(1/'Salt Topping history'!$C$8)*(1/2.20462)*(C223))</f>
        <v>29.865393699182761</v>
      </c>
      <c r="L223" s="3">
        <f t="shared" si="94"/>
        <v>3.1051787963094963E-3</v>
      </c>
      <c r="M223" s="85">
        <f t="shared" si="95"/>
        <v>8.6323970537403998</v>
      </c>
      <c r="N223" s="72">
        <f>SUM($M$7:M223)</f>
        <v>1761.6558456662833</v>
      </c>
      <c r="P223" s="27"/>
      <c r="Q223" s="17"/>
      <c r="R223" s="17"/>
      <c r="U223" s="72"/>
      <c r="V223" s="65"/>
      <c r="X223" s="72"/>
      <c r="Y223" s="64"/>
      <c r="AB223" s="72"/>
      <c r="AD223" s="27"/>
      <c r="AE223" s="17"/>
      <c r="AF223" s="17"/>
      <c r="AI223" s="72"/>
      <c r="AJ223" s="65"/>
      <c r="AL223" s="72"/>
      <c r="AM223" s="64"/>
      <c r="AP223" s="72"/>
      <c r="AR223" s="27">
        <f>'Accumulated Feed'!G220</f>
        <v>42838</v>
      </c>
      <c r="AS223" s="17">
        <f>'Accumulated Feed'!H220</f>
        <v>8.2908432179451186</v>
      </c>
      <c r="AT223" s="17">
        <f>SUM($AS$7:AS223)</f>
        <v>1558.7268002724993</v>
      </c>
      <c r="AU223" s="81">
        <v>20</v>
      </c>
      <c r="AV223" s="85">
        <f t="shared" si="89"/>
        <v>7.9229433710669825</v>
      </c>
      <c r="AW223" s="72">
        <f>SUM($AV$7:AV223)</f>
        <v>1489.5594868798316</v>
      </c>
      <c r="AX223" s="111">
        <v>2.0810753967919919</v>
      </c>
      <c r="AY223" s="85">
        <f t="shared" si="100"/>
        <v>0.82441212598518521</v>
      </c>
      <c r="AZ223" s="72">
        <f>SUM($AY$7:AY223)</f>
        <v>1270.4969891415089</v>
      </c>
      <c r="BA223" s="64">
        <f>(BC223)/((1000)*(1/(PI()*1.5^2))*(1/'Salt Topping history'!$F$8)*(1/2.20462)*(AS223))</f>
        <v>34.510538536876595</v>
      </c>
      <c r="BB223" s="86">
        <f t="shared" si="96"/>
        <v>4.8834126568939639E-3</v>
      </c>
      <c r="BC223" s="86">
        <f t="shared" si="97"/>
        <v>11.949710771419529</v>
      </c>
      <c r="BD223" s="72">
        <f>SUM($BC$7:BC223)</f>
        <v>2246.61520490471</v>
      </c>
      <c r="BF223" s="27"/>
      <c r="BG223" s="17"/>
      <c r="BH223" s="17"/>
      <c r="BK223" s="72"/>
      <c r="BL223" s="65"/>
      <c r="BN223" s="72"/>
      <c r="BO223" s="64"/>
      <c r="BR223" s="72"/>
      <c r="BT223" s="27">
        <f>'Accumulated Feed'!K220</f>
        <v>43222</v>
      </c>
      <c r="BU223" s="17">
        <f>'Accumulated Feed'!L220</f>
        <v>3.319963187101731</v>
      </c>
      <c r="BV223" s="17">
        <f>SUM($BU$7:BU223)</f>
        <v>1633.1216640585938</v>
      </c>
      <c r="BW223" s="81">
        <v>20</v>
      </c>
      <c r="BX223" s="85">
        <f t="shared" si="90"/>
        <v>3.1726423518057412</v>
      </c>
      <c r="BY223" s="72">
        <f>SUM($BX$7:BX223)</f>
        <v>1560.6531353038756</v>
      </c>
      <c r="BZ223" s="111">
        <v>20</v>
      </c>
      <c r="CA223" s="85">
        <f t="shared" si="101"/>
        <v>3.1726423518057412</v>
      </c>
      <c r="CB223" s="72">
        <f>SUM($CA$7:CA223)</f>
        <v>1330.9508624086216</v>
      </c>
      <c r="CC223" s="64">
        <f>(CE223)/((1000)*(1/(PI()*1.5^2))*(1/'Salt Topping history'!$D$17)*(1/2.20462)*(BU223))</f>
        <v>19.77542752018082</v>
      </c>
      <c r="CD223" s="86">
        <f t="shared" si="98"/>
        <v>2.032893972425202E-3</v>
      </c>
      <c r="CE223" s="86">
        <f t="shared" si="99"/>
        <v>4.1897944771683413</v>
      </c>
      <c r="CF223" s="72">
        <f>SUM($CE$7:CE223)</f>
        <v>2061.0000000000005</v>
      </c>
    </row>
    <row r="224" spans="2:84">
      <c r="B224" s="27">
        <v>42191</v>
      </c>
      <c r="C224" s="17">
        <f>'Accumulated Feed'!B221</f>
        <v>7.7798820670299227</v>
      </c>
      <c r="D224" s="17">
        <f>SUM($C$7:C224)</f>
        <v>1242.2909033386034</v>
      </c>
      <c r="E224" s="9">
        <v>20</v>
      </c>
      <c r="F224" s="3">
        <f t="shared" si="92"/>
        <v>7.4346557316681441</v>
      </c>
      <c r="G224" s="72">
        <f>SUM($F$7:F224)</f>
        <v>1187.1651916224366</v>
      </c>
      <c r="H224" s="65">
        <f t="shared" si="91"/>
        <v>20</v>
      </c>
      <c r="I224" s="3">
        <f t="shared" si="93"/>
        <v>7.4346557316681441</v>
      </c>
      <c r="J224" s="72">
        <f>SUM($I$7:I224)</f>
        <v>1069.2402615619599</v>
      </c>
      <c r="K224" s="64">
        <f>(M224)/((1000)*(1/(PI()*1.5^2))*(1/'Salt Topping history'!$C$8)*(1/2.20462)*(C224))</f>
        <v>29.865393699182768</v>
      </c>
      <c r="L224" s="3">
        <f t="shared" si="94"/>
        <v>3.9935057633840787E-3</v>
      </c>
      <c r="M224" s="85">
        <f t="shared" si="95"/>
        <v>11.10194602220774</v>
      </c>
      <c r="N224" s="72">
        <f>SUM($M$7:M224)</f>
        <v>1772.7577916884911</v>
      </c>
      <c r="P224" s="27"/>
      <c r="Q224" s="17"/>
      <c r="R224" s="17"/>
      <c r="U224" s="72"/>
      <c r="V224" s="65"/>
      <c r="X224" s="72"/>
      <c r="Y224" s="64"/>
      <c r="AB224" s="72"/>
      <c r="AD224" s="27"/>
      <c r="AE224" s="17"/>
      <c r="AF224" s="17"/>
      <c r="AI224" s="72"/>
      <c r="AJ224" s="65"/>
      <c r="AL224" s="72"/>
      <c r="AM224" s="64"/>
      <c r="AP224" s="72"/>
      <c r="AR224" s="27">
        <f>'Accumulated Feed'!G221</f>
        <v>42839</v>
      </c>
      <c r="AS224" s="17">
        <f>'Accumulated Feed'!H221</f>
        <v>8.4012651798656144</v>
      </c>
      <c r="AT224" s="17">
        <f>SUM($AS$7:AS224)</f>
        <v>1567.1280654523648</v>
      </c>
      <c r="AU224" s="81">
        <v>20</v>
      </c>
      <c r="AV224" s="85">
        <f t="shared" si="89"/>
        <v>8.0284654426126867</v>
      </c>
      <c r="AW224" s="72">
        <f>SUM($AV$7:AV224)</f>
        <v>1497.5879523224444</v>
      </c>
      <c r="AX224" s="111">
        <v>20</v>
      </c>
      <c r="AY224" s="85">
        <f t="shared" si="100"/>
        <v>8.0284654426126867</v>
      </c>
      <c r="AZ224" s="72">
        <f>SUM($AY$7:AY224)</f>
        <v>1278.5254545841217</v>
      </c>
      <c r="BA224" s="64">
        <f>(BC224)/((1000)*(1/(PI()*1.5^2))*(1/'Salt Topping history'!$F$8)*(1/2.20462)*(AS224))</f>
        <v>34.510538536876602</v>
      </c>
      <c r="BB224" s="86">
        <f t="shared" si="96"/>
        <v>4.9484526042511238E-3</v>
      </c>
      <c r="BC224" s="86">
        <f t="shared" si="97"/>
        <v>12.108863522602499</v>
      </c>
      <c r="BD224" s="72">
        <f>SUM($BC$7:BC224)</f>
        <v>2258.7240684273124</v>
      </c>
      <c r="BF224" s="27"/>
      <c r="BG224" s="17"/>
      <c r="BH224" s="17"/>
      <c r="BK224" s="72"/>
      <c r="BL224" s="65"/>
      <c r="BN224" s="72"/>
      <c r="BO224" s="64"/>
      <c r="BR224" s="72"/>
      <c r="BT224" s="27">
        <f>'Accumulated Feed'!K221</f>
        <v>43223</v>
      </c>
      <c r="BU224" s="17">
        <f>'Accumulated Feed'!L221</f>
        <v>5.09321911222586E-29</v>
      </c>
      <c r="BV224" s="17">
        <f>SUM($BU$7:BU224)</f>
        <v>1633.1216640585938</v>
      </c>
      <c r="BW224" s="81">
        <v>20</v>
      </c>
      <c r="BX224" s="85">
        <f t="shared" si="90"/>
        <v>4.8672113971783791E-29</v>
      </c>
      <c r="BY224" s="72">
        <f>SUM($BX$7:BX224)</f>
        <v>1560.6531353038756</v>
      </c>
      <c r="BZ224" s="111">
        <v>20</v>
      </c>
      <c r="CA224" s="85">
        <f t="shared" si="101"/>
        <v>4.8672113971783791E-29</v>
      </c>
      <c r="CB224" s="72">
        <f>SUM($CA$7:CA224)</f>
        <v>1330.9508624086216</v>
      </c>
      <c r="CC224" s="64">
        <f>(CE224)/((1000)*(1/(PI()*1.5^2))*(1/'Salt Topping history'!$D$17)*(1/2.20462)*(BU224))</f>
        <v>19.77542752018082</v>
      </c>
      <c r="CD224" s="86">
        <f t="shared" si="98"/>
        <v>3.1187015788942001E-32</v>
      </c>
      <c r="CE224" s="86">
        <f t="shared" si="99"/>
        <v>6.4276439541009466E-29</v>
      </c>
      <c r="CF224" s="72">
        <f>SUM($CE$7:CE224)</f>
        <v>2061.0000000000005</v>
      </c>
    </row>
    <row r="225" spans="2:84">
      <c r="B225" s="27">
        <v>42192</v>
      </c>
      <c r="C225" s="17">
        <f>'Accumulated Feed'!B222</f>
        <v>8.7346789741616693</v>
      </c>
      <c r="D225" s="17">
        <f>SUM($C$7:C225)</f>
        <v>1251.025582312765</v>
      </c>
      <c r="E225" s="9">
        <v>20</v>
      </c>
      <c r="F225" s="3">
        <f t="shared" si="92"/>
        <v>8.3470842539806984</v>
      </c>
      <c r="G225" s="72">
        <f>SUM($F$7:F225)</f>
        <v>1195.5122758764173</v>
      </c>
      <c r="H225" s="65">
        <f t="shared" si="91"/>
        <v>20</v>
      </c>
      <c r="I225" s="3">
        <f t="shared" si="93"/>
        <v>8.3470842539806984</v>
      </c>
      <c r="J225" s="72">
        <f>SUM($I$7:I225)</f>
        <v>1077.5873458159406</v>
      </c>
      <c r="K225" s="64">
        <f>(M225)/((1000)*(1/(PI()*1.5^2))*(1/'Salt Topping history'!$C$8)*(1/2.20462)*(C225))</f>
        <v>29.865393699182761</v>
      </c>
      <c r="L225" s="3">
        <f t="shared" si="94"/>
        <v>4.4836143432622801E-3</v>
      </c>
      <c r="M225" s="85">
        <f t="shared" si="95"/>
        <v>12.464447874269139</v>
      </c>
      <c r="N225" s="72">
        <f>SUM($M$7:M225)</f>
        <v>1785.2222395627603</v>
      </c>
      <c r="P225" s="27"/>
      <c r="Q225" s="17"/>
      <c r="R225" s="17"/>
      <c r="U225" s="72"/>
      <c r="V225" s="65"/>
      <c r="X225" s="72"/>
      <c r="Y225" s="64"/>
      <c r="AB225" s="72"/>
      <c r="AD225" s="27"/>
      <c r="AE225" s="17"/>
      <c r="AF225" s="17"/>
      <c r="AI225" s="72"/>
      <c r="AJ225" s="65"/>
      <c r="AL225" s="72"/>
      <c r="AM225" s="64"/>
      <c r="AP225" s="72"/>
      <c r="AR225" s="27">
        <f>'Accumulated Feed'!G222</f>
        <v>42840</v>
      </c>
      <c r="AS225" s="17">
        <f>'Accumulated Feed'!H222</f>
        <v>8.2365326778322547</v>
      </c>
      <c r="AT225" s="17">
        <f>SUM($AS$7:AS225)</f>
        <v>1575.364598130197</v>
      </c>
      <c r="AU225" s="81">
        <v>20</v>
      </c>
      <c r="AV225" s="85">
        <f t="shared" si="89"/>
        <v>7.8710428197654085</v>
      </c>
      <c r="AW225" s="72">
        <f>SUM($AV$7:AV225)</f>
        <v>1505.4589951422097</v>
      </c>
      <c r="AX225" s="111">
        <v>20</v>
      </c>
      <c r="AY225" s="85">
        <f t="shared" si="100"/>
        <v>7.8710428197654085</v>
      </c>
      <c r="AZ225" s="72">
        <f>SUM($AY$7:AY225)</f>
        <v>1286.396497403887</v>
      </c>
      <c r="BA225" s="64">
        <f>(BC225)/((1000)*(1/(PI()*1.5^2))*(1/'Salt Topping history'!$F$8)*(1/2.20462)*(AS225))</f>
        <v>34.510538536876602</v>
      </c>
      <c r="BB225" s="86">
        <f t="shared" si="96"/>
        <v>4.851423054386966E-3</v>
      </c>
      <c r="BC225" s="86">
        <f t="shared" si="97"/>
        <v>11.871432214084905</v>
      </c>
      <c r="BD225" s="72">
        <f>SUM($BC$7:BC225)</f>
        <v>2270.5955006413974</v>
      </c>
      <c r="BF225" s="27"/>
      <c r="BG225" s="17"/>
      <c r="BH225" s="17"/>
      <c r="BK225" s="72"/>
      <c r="BL225" s="65"/>
      <c r="BN225" s="72"/>
      <c r="BO225" s="64"/>
      <c r="BR225" s="72"/>
      <c r="BT225" s="27">
        <f>'Accumulated Feed'!K222</f>
        <v>43224</v>
      </c>
      <c r="BU225" s="17">
        <f>'Accumulated Feed'!L222</f>
        <v>0</v>
      </c>
      <c r="BV225" s="17">
        <f>SUM($BU$7:BU225)</f>
        <v>1633.1216640585938</v>
      </c>
      <c r="BW225" s="81">
        <v>20</v>
      </c>
      <c r="BX225" s="85">
        <f t="shared" si="90"/>
        <v>0</v>
      </c>
      <c r="BY225" s="72">
        <f>SUM($BX$7:BX225)</f>
        <v>1560.6531353038756</v>
      </c>
      <c r="BZ225" s="111">
        <v>20</v>
      </c>
      <c r="CA225" s="85">
        <f t="shared" si="101"/>
        <v>0</v>
      </c>
      <c r="CB225" s="72">
        <f>SUM($CA$7:CA225)</f>
        <v>1330.9508624086216</v>
      </c>
      <c r="CC225" s="64">
        <v>0</v>
      </c>
      <c r="CD225" s="86">
        <f t="shared" si="98"/>
        <v>0</v>
      </c>
      <c r="CE225" s="86">
        <f t="shared" si="99"/>
        <v>0</v>
      </c>
      <c r="CF225" s="72">
        <f>SUM($CE$7:CE225)</f>
        <v>2061.0000000000005</v>
      </c>
    </row>
    <row r="226" spans="2:84">
      <c r="B226" s="27">
        <v>42193</v>
      </c>
      <c r="C226" s="17">
        <f>'Accumulated Feed'!B223</f>
        <v>8.6697745354878837</v>
      </c>
      <c r="D226" s="17">
        <f>SUM($C$7:C226)</f>
        <v>1259.6953568482529</v>
      </c>
      <c r="E226" s="9">
        <v>20</v>
      </c>
      <c r="F226" s="3">
        <f t="shared" si="92"/>
        <v>8.2850599002900793</v>
      </c>
      <c r="G226" s="72">
        <f>SUM($F$7:F226)</f>
        <v>1203.7973357767073</v>
      </c>
      <c r="H226" s="65">
        <f t="shared" si="91"/>
        <v>20</v>
      </c>
      <c r="I226" s="3">
        <f t="shared" si="93"/>
        <v>8.2850599002900793</v>
      </c>
      <c r="J226" s="72">
        <f>SUM($I$7:I226)</f>
        <v>1085.8724057162306</v>
      </c>
      <c r="K226" s="64">
        <f>(M226)/((1000)*(1/(PI()*1.5^2))*(1/'Salt Topping history'!$C$8)*(1/2.20462)*(C226))</f>
        <v>29.865393699182757</v>
      </c>
      <c r="L226" s="3">
        <f t="shared" si="94"/>
        <v>4.4502981248826451E-3</v>
      </c>
      <c r="M226" s="85">
        <f t="shared" si="95"/>
        <v>12.371828787173753</v>
      </c>
      <c r="N226" s="72">
        <f>SUM($M$7:M226)</f>
        <v>1797.5940683499341</v>
      </c>
      <c r="P226" s="27"/>
      <c r="Q226" s="17"/>
      <c r="R226" s="17"/>
      <c r="U226" s="72"/>
      <c r="V226" s="65"/>
      <c r="X226" s="72"/>
      <c r="Y226" s="64"/>
      <c r="AB226" s="72"/>
      <c r="AD226" s="27"/>
      <c r="AE226" s="17"/>
      <c r="AF226" s="17"/>
      <c r="AI226" s="72"/>
      <c r="AJ226" s="65"/>
      <c r="AL226" s="72"/>
      <c r="AM226" s="64"/>
      <c r="AP226" s="72"/>
      <c r="AR226" s="27">
        <f>'Accumulated Feed'!G223</f>
        <v>42841</v>
      </c>
      <c r="AS226" s="17">
        <f>'Accumulated Feed'!H223</f>
        <v>8.01095357840431</v>
      </c>
      <c r="AT226" s="17">
        <f>SUM($AS$7:AS226)</f>
        <v>1583.3755517086013</v>
      </c>
      <c r="AU226" s="81">
        <v>20</v>
      </c>
      <c r="AV226" s="85">
        <f t="shared" si="89"/>
        <v>7.6554736208936376</v>
      </c>
      <c r="AW226" s="72">
        <f>SUM($AV$7:AV226)</f>
        <v>1513.1144687631033</v>
      </c>
      <c r="AX226" s="111">
        <v>20</v>
      </c>
      <c r="AY226" s="85">
        <f t="shared" si="100"/>
        <v>7.6554736208936376</v>
      </c>
      <c r="AZ226" s="72">
        <f>SUM($AY$7:AY226)</f>
        <v>1294.0519710247806</v>
      </c>
      <c r="BA226" s="64">
        <f>(BC226)/((1000)*(1/(PI()*1.5^2))*(1/'Salt Topping history'!$F$8)*(1/2.20462)*(AS226))</f>
        <v>34.510538536876595</v>
      </c>
      <c r="BB226" s="86">
        <f t="shared" si="96"/>
        <v>4.7185540807109447E-3</v>
      </c>
      <c r="BC226" s="86">
        <f t="shared" si="97"/>
        <v>11.546301835499682</v>
      </c>
      <c r="BD226" s="72">
        <f>SUM($BC$7:BC226)</f>
        <v>2282.1418024768973</v>
      </c>
      <c r="BF226" s="27"/>
      <c r="BG226" s="17"/>
      <c r="BH226" s="17"/>
      <c r="BK226" s="72"/>
      <c r="BL226" s="65"/>
      <c r="BN226" s="72"/>
      <c r="BO226" s="64"/>
      <c r="BR226" s="72"/>
      <c r="BT226" s="27">
        <f>'Accumulated Feed'!K223</f>
        <v>43225</v>
      </c>
      <c r="BU226" s="17">
        <f>'Accumulated Feed'!L223</f>
        <v>0</v>
      </c>
      <c r="BV226" s="17">
        <f>SUM($BU$7:BU226)</f>
        <v>1633.1216640585938</v>
      </c>
      <c r="BW226" s="81">
        <v>20</v>
      </c>
      <c r="BX226" s="85">
        <f t="shared" si="90"/>
        <v>0</v>
      </c>
      <c r="BY226" s="72">
        <f>SUM($BX$7:BX226)</f>
        <v>1560.6531353038756</v>
      </c>
      <c r="BZ226" s="111">
        <v>20</v>
      </c>
      <c r="CA226" s="85">
        <f t="shared" si="101"/>
        <v>0</v>
      </c>
      <c r="CB226" s="72">
        <f>SUM($CA$7:CA226)</f>
        <v>1330.9508624086216</v>
      </c>
      <c r="CC226" s="64">
        <v>0</v>
      </c>
      <c r="CD226" s="86">
        <f t="shared" si="98"/>
        <v>0</v>
      </c>
      <c r="CE226" s="86">
        <f t="shared" si="99"/>
        <v>0</v>
      </c>
      <c r="CF226" s="72">
        <f>SUM($CE$7:CE226)</f>
        <v>2061.0000000000005</v>
      </c>
    </row>
    <row r="227" spans="2:84">
      <c r="B227" s="27">
        <v>42194</v>
      </c>
      <c r="C227" s="17">
        <f>'Accumulated Feed'!B224</f>
        <v>8.3958914986493127</v>
      </c>
      <c r="D227" s="17">
        <f>SUM($C$7:C227)</f>
        <v>1268.0912483469021</v>
      </c>
      <c r="E227" s="9">
        <v>20</v>
      </c>
      <c r="F227" s="3">
        <f t="shared" si="92"/>
        <v>8.0233302144034759</v>
      </c>
      <c r="G227" s="72">
        <f>SUM($F$7:F227)</f>
        <v>1211.8206659911109</v>
      </c>
      <c r="H227" s="65">
        <f t="shared" si="91"/>
        <v>20</v>
      </c>
      <c r="I227" s="3">
        <f t="shared" si="93"/>
        <v>8.0233302144034759</v>
      </c>
      <c r="J227" s="72">
        <f>SUM($I$7:I227)</f>
        <v>1093.8957359306341</v>
      </c>
      <c r="K227" s="64">
        <f>(M227)/((1000)*(1/(PI()*1.5^2))*(1/'Salt Topping history'!$C$8)*(1/2.20462)*(C227))</f>
        <v>29.865393699182757</v>
      </c>
      <c r="L227" s="3">
        <f t="shared" si="94"/>
        <v>4.3097107128005074E-3</v>
      </c>
      <c r="M227" s="85">
        <f t="shared" si="95"/>
        <v>11.98099578158541</v>
      </c>
      <c r="N227" s="72">
        <f>SUM($M$7:M227)</f>
        <v>1809.5750641315194</v>
      </c>
      <c r="P227" s="27"/>
      <c r="Q227" s="17"/>
      <c r="R227" s="17"/>
      <c r="U227" s="72"/>
      <c r="V227" s="65"/>
      <c r="X227" s="72"/>
      <c r="Y227" s="64"/>
      <c r="AB227" s="72"/>
      <c r="AD227" s="27"/>
      <c r="AE227" s="17"/>
      <c r="AF227" s="17"/>
      <c r="AI227" s="72"/>
      <c r="AJ227" s="65"/>
      <c r="AL227" s="72"/>
      <c r="AM227" s="64"/>
      <c r="AP227" s="72"/>
      <c r="AR227" s="27">
        <f>'Accumulated Feed'!G224</f>
        <v>42842</v>
      </c>
      <c r="AS227" s="17">
        <f>'Accumulated Feed'!H224</f>
        <v>9.7119423110098548</v>
      </c>
      <c r="AT227" s="17">
        <f>SUM($AS$7:AS227)</f>
        <v>1593.0874940196111</v>
      </c>
      <c r="AU227" s="81">
        <v>20</v>
      </c>
      <c r="AV227" s="85">
        <f t="shared" si="89"/>
        <v>9.2809822753193743</v>
      </c>
      <c r="AW227" s="72">
        <f>SUM($AV$7:AV227)</f>
        <v>1522.3954510384226</v>
      </c>
      <c r="AX227" s="111">
        <v>20</v>
      </c>
      <c r="AY227" s="85">
        <f t="shared" si="100"/>
        <v>9.2809822753193743</v>
      </c>
      <c r="AZ227" s="72">
        <f>SUM($AY$7:AY227)</f>
        <v>1303.3329533000999</v>
      </c>
      <c r="BA227" s="64">
        <f>(BC227)/((1000)*(1/(PI()*1.5^2))*(1/'Salt Topping history'!$F$8)*(1/2.20462)*(AS227))</f>
        <v>34.510538536876602</v>
      </c>
      <c r="BB227" s="86">
        <f t="shared" si="96"/>
        <v>5.7204581919912852E-3</v>
      </c>
      <c r="BC227" s="86">
        <f t="shared" si="97"/>
        <v>13.997961195802676</v>
      </c>
      <c r="BD227" s="72">
        <f>SUM($BC$7:BC227)</f>
        <v>2296.1397636727002</v>
      </c>
      <c r="BF227" s="27"/>
      <c r="BG227" s="17"/>
      <c r="BH227" s="17"/>
      <c r="BK227" s="72"/>
      <c r="BL227" s="65"/>
      <c r="BN227" s="72"/>
      <c r="BO227" s="64"/>
      <c r="BR227" s="72"/>
      <c r="BT227" s="27">
        <f>'Accumulated Feed'!K224</f>
        <v>43226</v>
      </c>
      <c r="BU227" s="17">
        <f>'Accumulated Feed'!L224</f>
        <v>0</v>
      </c>
      <c r="BV227" s="17">
        <f>SUM($BU$7:BU227)</f>
        <v>1633.1216640585938</v>
      </c>
      <c r="BW227" s="81">
        <v>20</v>
      </c>
      <c r="BX227" s="85">
        <f t="shared" si="90"/>
        <v>0</v>
      </c>
      <c r="BY227" s="72">
        <f>SUM($BX$7:BX227)</f>
        <v>1560.6531353038756</v>
      </c>
      <c r="BZ227" s="111">
        <v>20</v>
      </c>
      <c r="CA227" s="85">
        <f t="shared" si="101"/>
        <v>0</v>
      </c>
      <c r="CB227" s="72">
        <f>SUM($CA$7:CA227)</f>
        <v>1330.9508624086216</v>
      </c>
      <c r="CC227" s="64">
        <v>0</v>
      </c>
      <c r="CD227" s="86">
        <f t="shared" si="98"/>
        <v>0</v>
      </c>
      <c r="CE227" s="86">
        <f t="shared" si="99"/>
        <v>0</v>
      </c>
      <c r="CF227" s="72">
        <f>SUM($CE$7:CE227)</f>
        <v>2061.0000000000005</v>
      </c>
    </row>
    <row r="228" spans="2:84">
      <c r="B228" s="27">
        <v>42195</v>
      </c>
      <c r="C228" s="17">
        <f>'Accumulated Feed'!B225</f>
        <v>8.4039206784534262</v>
      </c>
      <c r="D228" s="17">
        <f>SUM($C$7:C228)</f>
        <v>1276.4951690253556</v>
      </c>
      <c r="E228" s="9">
        <v>20</v>
      </c>
      <c r="F228" s="3">
        <f t="shared" si="92"/>
        <v>8.0310031054752091</v>
      </c>
      <c r="G228" s="72">
        <f>SUM($F$7:F228)</f>
        <v>1219.8516690965862</v>
      </c>
      <c r="H228" s="65">
        <f t="shared" si="91"/>
        <v>20</v>
      </c>
      <c r="I228" s="3">
        <f t="shared" si="93"/>
        <v>8.0310031054752091</v>
      </c>
      <c r="J228" s="72">
        <f>SUM($I$7:I228)</f>
        <v>1101.9267390361094</v>
      </c>
      <c r="K228" s="64">
        <f>(M228)/((1000)*(1/(PI()*1.5^2))*(1/'Salt Topping history'!$C$8)*(1/2.20462)*(C228))</f>
        <v>29.865393699182761</v>
      </c>
      <c r="L228" s="3">
        <f t="shared" si="94"/>
        <v>4.3138321860499368E-3</v>
      </c>
      <c r="M228" s="85">
        <f t="shared" si="95"/>
        <v>11.992453477218824</v>
      </c>
      <c r="N228" s="72">
        <f>SUM($M$7:M228)</f>
        <v>1821.5675176087382</v>
      </c>
      <c r="P228" s="27"/>
      <c r="Q228" s="17"/>
      <c r="R228" s="17"/>
      <c r="U228" s="72"/>
      <c r="V228" s="65"/>
      <c r="X228" s="72"/>
      <c r="Y228" s="64"/>
      <c r="AB228" s="72"/>
      <c r="AD228" s="27"/>
      <c r="AE228" s="17"/>
      <c r="AF228" s="17"/>
      <c r="AI228" s="72"/>
      <c r="AJ228" s="65"/>
      <c r="AL228" s="72"/>
      <c r="AM228" s="64"/>
      <c r="AP228" s="72"/>
      <c r="AR228" s="27">
        <f>'Accumulated Feed'!G225</f>
        <v>42843</v>
      </c>
      <c r="AS228" s="17">
        <f>'Accumulated Feed'!H225</f>
        <v>9.6415789933699969</v>
      </c>
      <c r="AT228" s="17">
        <f>SUM($AS$7:AS228)</f>
        <v>1602.7290730129812</v>
      </c>
      <c r="AU228" s="81">
        <v>20</v>
      </c>
      <c r="AV228" s="85">
        <f t="shared" si="89"/>
        <v>9.2137412762549697</v>
      </c>
      <c r="AW228" s="72">
        <f>SUM($AV$7:AV228)</f>
        <v>1531.6091923146776</v>
      </c>
      <c r="AX228" s="111">
        <v>6.4052048708020015</v>
      </c>
      <c r="AY228" s="85">
        <f t="shared" si="100"/>
        <v>2.9507950250488886</v>
      </c>
      <c r="AZ228" s="72">
        <f>SUM($AY$7:AY228)</f>
        <v>1306.2837483251487</v>
      </c>
      <c r="BA228" s="64">
        <f>(BC228)/((1000)*(1/(PI()*1.5^2))*(1/'Salt Topping history'!$F$8)*(1/2.20462)*(AS228))</f>
        <v>34.510538536876602</v>
      </c>
      <c r="BB228" s="86">
        <f t="shared" si="96"/>
        <v>5.6790132982801368E-3</v>
      </c>
      <c r="BC228" s="86">
        <f t="shared" si="97"/>
        <v>13.896545540891495</v>
      </c>
      <c r="BD228" s="72">
        <f>SUM($BC$7:BC228)</f>
        <v>2310.0363092135917</v>
      </c>
      <c r="BF228" s="27"/>
      <c r="BG228" s="17"/>
      <c r="BH228" s="17"/>
      <c r="BK228" s="72"/>
      <c r="BL228" s="65"/>
      <c r="BN228" s="72"/>
      <c r="BO228" s="64"/>
      <c r="BR228" s="72"/>
      <c r="BT228" s="27">
        <f>'Accumulated Feed'!K225</f>
        <v>43227</v>
      </c>
      <c r="BU228" s="17">
        <f>'Accumulated Feed'!L225</f>
        <v>0</v>
      </c>
      <c r="BV228" s="17">
        <f>SUM($BU$7:BU228)</f>
        <v>1633.1216640585938</v>
      </c>
      <c r="BW228" s="81">
        <v>20</v>
      </c>
      <c r="BX228" s="85">
        <f t="shared" si="90"/>
        <v>0</v>
      </c>
      <c r="BY228" s="72">
        <f>SUM($BX$7:BX228)</f>
        <v>1560.6531353038756</v>
      </c>
      <c r="BZ228" s="111">
        <v>20</v>
      </c>
      <c r="CA228" s="85">
        <f t="shared" si="101"/>
        <v>0</v>
      </c>
      <c r="CB228" s="72">
        <f>SUM($CA$7:CA228)</f>
        <v>1330.9508624086216</v>
      </c>
      <c r="CC228" s="64">
        <v>0</v>
      </c>
      <c r="CD228" s="86">
        <f t="shared" si="98"/>
        <v>0</v>
      </c>
      <c r="CE228" s="86">
        <f t="shared" si="99"/>
        <v>0</v>
      </c>
      <c r="CF228" s="72">
        <f>SUM($CE$7:CE228)</f>
        <v>2061.0000000000005</v>
      </c>
    </row>
    <row r="229" spans="2:84">
      <c r="B229" s="27">
        <v>42196</v>
      </c>
      <c r="C229" s="17">
        <f>'Accumulated Feed'!B226</f>
        <v>8.3390334013679777</v>
      </c>
      <c r="D229" s="17">
        <f>SUM($C$7:C229)</f>
        <v>1284.8342024267236</v>
      </c>
      <c r="E229" s="9">
        <v>20</v>
      </c>
      <c r="F229" s="3">
        <f t="shared" si="92"/>
        <v>7.9689951518405291</v>
      </c>
      <c r="G229" s="72">
        <f>SUM($F$7:F229)</f>
        <v>1227.8206642484267</v>
      </c>
      <c r="H229" s="65">
        <f t="shared" si="91"/>
        <v>20</v>
      </c>
      <c r="I229" s="3">
        <f t="shared" si="93"/>
        <v>7.9689951518405291</v>
      </c>
      <c r="J229" s="72">
        <f>SUM($I$7:I229)</f>
        <v>1109.89573418795</v>
      </c>
      <c r="K229" s="64">
        <f>(M229)/((1000)*(1/(PI()*1.5^2))*(1/'Salt Topping history'!$C$8)*(1/2.20462)*(C229))</f>
        <v>29.865393699182757</v>
      </c>
      <c r="L229" s="3">
        <f t="shared" si="94"/>
        <v>4.2805247769171955E-3</v>
      </c>
      <c r="M229" s="85">
        <f t="shared" si="95"/>
        <v>11.899858879829804</v>
      </c>
      <c r="N229" s="72">
        <f>SUM($M$7:M229)</f>
        <v>1833.4673764885679</v>
      </c>
      <c r="P229" s="27"/>
      <c r="Q229" s="17"/>
      <c r="R229" s="17"/>
      <c r="U229" s="72"/>
      <c r="V229" s="65"/>
      <c r="X229" s="72"/>
      <c r="Y229" s="64"/>
      <c r="AB229" s="72"/>
      <c r="AD229" s="27"/>
      <c r="AE229" s="17"/>
      <c r="AF229" s="17"/>
      <c r="AI229" s="72"/>
      <c r="AJ229" s="65"/>
      <c r="AL229" s="72"/>
      <c r="AM229" s="64"/>
      <c r="AP229" s="72"/>
      <c r="AR229" s="27">
        <f>'Accumulated Feed'!G226</f>
        <v>42844</v>
      </c>
      <c r="AS229" s="17">
        <f>'Accumulated Feed'!H226</f>
        <v>10.38774208454444</v>
      </c>
      <c r="AT229" s="17">
        <f>SUM($AS$7:AS229)</f>
        <v>1613.1168150975257</v>
      </c>
      <c r="AU229" s="81">
        <v>20</v>
      </c>
      <c r="AV229" s="85">
        <f t="shared" si="89"/>
        <v>9.9267939491314241</v>
      </c>
      <c r="AW229" s="72">
        <f>SUM($AV$7:AV229)</f>
        <v>1541.535986263809</v>
      </c>
      <c r="AX229" s="111">
        <v>20</v>
      </c>
      <c r="AY229" s="85">
        <f t="shared" si="100"/>
        <v>9.9267939491314241</v>
      </c>
      <c r="AZ229" s="72">
        <f>SUM($AY$7:AY229)</f>
        <v>1316.2105422742802</v>
      </c>
      <c r="BA229" s="64">
        <f>(BC229)/((1000)*(1/(PI()*1.5^2))*(1/'Salt Topping history'!$F$8)*(1/2.20462)*(AS229))</f>
        <v>34.510538536876595</v>
      </c>
      <c r="BB229" s="86">
        <f t="shared" si="96"/>
        <v>6.1185128989554366E-3</v>
      </c>
      <c r="BC229" s="86">
        <f t="shared" si="97"/>
        <v>14.972001063743953</v>
      </c>
      <c r="BD229" s="72">
        <f>SUM($BC$7:BC229)</f>
        <v>2325.0083102773356</v>
      </c>
      <c r="BF229" s="27"/>
      <c r="BG229" s="17"/>
      <c r="BH229" s="17"/>
      <c r="BK229" s="72"/>
      <c r="BL229" s="65"/>
      <c r="BN229" s="72"/>
      <c r="BO229" s="64"/>
      <c r="BR229" s="72"/>
      <c r="BT229" s="27"/>
      <c r="BU229" s="17"/>
      <c r="BV229" s="17"/>
      <c r="BY229" s="72"/>
      <c r="BZ229" s="111"/>
      <c r="CB229" s="72"/>
      <c r="CC229" s="64"/>
      <c r="CE229" s="86"/>
      <c r="CF229" s="72"/>
    </row>
    <row r="230" spans="2:84">
      <c r="B230" s="27">
        <v>42197</v>
      </c>
      <c r="C230" s="17">
        <f>'Accumulated Feed'!B227</f>
        <v>8.2402886089002667</v>
      </c>
      <c r="D230" s="17">
        <f>SUM($C$7:C230)</f>
        <v>1293.0744910356239</v>
      </c>
      <c r="E230" s="9">
        <v>20</v>
      </c>
      <c r="F230" s="3">
        <f t="shared" si="92"/>
        <v>7.8746320842557891</v>
      </c>
      <c r="G230" s="72">
        <f>SUM($F$7:F230)</f>
        <v>1235.6952963326826</v>
      </c>
      <c r="H230" s="65">
        <f t="shared" si="91"/>
        <v>20</v>
      </c>
      <c r="I230" s="3">
        <f t="shared" si="93"/>
        <v>7.8746320842557891</v>
      </c>
      <c r="J230" s="72">
        <f>SUM($I$7:I230)</f>
        <v>1117.7703662722058</v>
      </c>
      <c r="K230" s="64">
        <f>(M230)/((1000)*(1/(PI()*1.5^2))*(1/'Salt Topping history'!$C$8)*(1/2.20462)*(C230))</f>
        <v>29.865393699182761</v>
      </c>
      <c r="L230" s="3">
        <f t="shared" si="94"/>
        <v>4.2298379034625046E-3</v>
      </c>
      <c r="M230" s="85">
        <f t="shared" si="95"/>
        <v>11.758949371625762</v>
      </c>
      <c r="N230" s="72">
        <f>SUM($M$7:M230)</f>
        <v>1845.2263258601936</v>
      </c>
      <c r="P230" s="27"/>
      <c r="Q230" s="17"/>
      <c r="R230" s="17"/>
      <c r="U230" s="72"/>
      <c r="V230" s="65"/>
      <c r="X230" s="72"/>
      <c r="Y230" s="64"/>
      <c r="AB230" s="72"/>
      <c r="AD230" s="27"/>
      <c r="AE230" s="17"/>
      <c r="AF230" s="17"/>
      <c r="AI230" s="72"/>
      <c r="AJ230" s="65"/>
      <c r="AL230" s="72"/>
      <c r="AM230" s="64"/>
      <c r="AP230" s="72"/>
      <c r="AR230" s="27">
        <f>'Accumulated Feed'!G227</f>
        <v>42845</v>
      </c>
      <c r="AS230" s="17">
        <f>'Accumulated Feed'!H227</f>
        <v>10.50252682904906</v>
      </c>
      <c r="AT230" s="17">
        <f>SUM($AS$7:AS230)</f>
        <v>1623.6193419265746</v>
      </c>
      <c r="AU230" s="81">
        <v>20</v>
      </c>
      <c r="AV230" s="85">
        <f t="shared" si="89"/>
        <v>10.036485208110253</v>
      </c>
      <c r="AW230" s="72">
        <f>SUM($AV$7:AV230)</f>
        <v>1551.5724714719192</v>
      </c>
      <c r="AX230" s="111">
        <v>20</v>
      </c>
      <c r="AY230" s="85">
        <f t="shared" si="100"/>
        <v>10.036485208110253</v>
      </c>
      <c r="AZ230" s="72">
        <f>SUM($AY$7:AY230)</f>
        <v>1326.2470274823904</v>
      </c>
      <c r="BA230" s="64">
        <f>(BC230)/((1000)*(1/(PI()*1.5^2))*(1/'Salt Topping history'!$F$8)*(1/2.20462)*(AS230))</f>
        <v>34.510538536876602</v>
      </c>
      <c r="BB230" s="86">
        <f t="shared" si="96"/>
        <v>6.1861225810344485E-3</v>
      </c>
      <c r="BC230" s="86">
        <f t="shared" si="97"/>
        <v>15.137441955791296</v>
      </c>
      <c r="BD230" s="72">
        <f>SUM($BC$7:BC230)</f>
        <v>2340.145752233127</v>
      </c>
      <c r="BF230" s="27"/>
      <c r="BG230" s="17"/>
      <c r="BH230" s="17"/>
      <c r="BK230" s="72"/>
      <c r="BL230" s="65"/>
      <c r="BN230" s="72"/>
      <c r="BO230" s="64"/>
      <c r="BR230" s="72"/>
      <c r="BT230" s="27"/>
      <c r="BU230" s="17"/>
      <c r="BV230" s="17"/>
      <c r="BY230" s="72"/>
      <c r="BZ230" s="65"/>
      <c r="CB230" s="72"/>
      <c r="CC230" s="64"/>
      <c r="CE230" s="86"/>
      <c r="CF230" s="72"/>
    </row>
    <row r="231" spans="2:84">
      <c r="B231" s="27">
        <v>42198</v>
      </c>
      <c r="C231" s="17">
        <f>'Accumulated Feed'!B228</f>
        <v>7.0995808478791398</v>
      </c>
      <c r="D231" s="17">
        <f>SUM($C$7:C231)</f>
        <v>1300.1740718835031</v>
      </c>
      <c r="E231" s="9">
        <v>20</v>
      </c>
      <c r="F231" s="3">
        <f t="shared" si="92"/>
        <v>6.7845423604572259</v>
      </c>
      <c r="G231" s="72">
        <f>SUM($F$7:F231)</f>
        <v>1242.4798386931398</v>
      </c>
      <c r="H231" s="65">
        <f t="shared" si="91"/>
        <v>20</v>
      </c>
      <c r="I231" s="3">
        <f t="shared" si="93"/>
        <v>6.7845423604572259</v>
      </c>
      <c r="J231" s="72">
        <f>SUM($I$7:I231)</f>
        <v>1124.554908632663</v>
      </c>
      <c r="K231" s="64">
        <f>(M231)/((1000)*(1/(PI()*1.5^2))*(1/'Salt Topping history'!$C$8)*(1/2.20462)*(C231))</f>
        <v>29.865393699182764</v>
      </c>
      <c r="L231" s="3">
        <f t="shared" si="94"/>
        <v>3.6442990766877288E-3</v>
      </c>
      <c r="M231" s="85">
        <f t="shared" si="95"/>
        <v>10.131151433191887</v>
      </c>
      <c r="N231" s="72">
        <f>SUM($M$7:M231)</f>
        <v>1855.3574772933855</v>
      </c>
      <c r="P231" s="27"/>
      <c r="Q231" s="17"/>
      <c r="R231" s="17"/>
      <c r="U231" s="72"/>
      <c r="V231" s="65"/>
      <c r="X231" s="72"/>
      <c r="Y231" s="64"/>
      <c r="AB231" s="72"/>
      <c r="AD231" s="27"/>
      <c r="AE231" s="17"/>
      <c r="AF231" s="17"/>
      <c r="AI231" s="72"/>
      <c r="AJ231" s="65"/>
      <c r="AL231" s="72"/>
      <c r="AM231" s="64"/>
      <c r="AP231" s="72"/>
      <c r="AR231" s="27">
        <f>'Accumulated Feed'!G228</f>
        <v>42846</v>
      </c>
      <c r="AS231" s="17">
        <f>'Accumulated Feed'!H228</f>
        <v>10.550880230115794</v>
      </c>
      <c r="AT231" s="17">
        <f>SUM($AS$7:AS231)</f>
        <v>1634.1702221566904</v>
      </c>
      <c r="AU231" s="81">
        <v>20</v>
      </c>
      <c r="AV231" s="85">
        <f t="shared" si="89"/>
        <v>10.082692963869166</v>
      </c>
      <c r="AW231" s="72">
        <f>SUM($AV$7:AV231)</f>
        <v>1561.6551644357885</v>
      </c>
      <c r="AX231" s="111">
        <v>20</v>
      </c>
      <c r="AY231" s="85">
        <f t="shared" si="100"/>
        <v>10.082692963869166</v>
      </c>
      <c r="AZ231" s="72">
        <f>SUM($AY$7:AY231)</f>
        <v>1336.3297204462597</v>
      </c>
      <c r="BA231" s="64">
        <f>(BC231)/((1000)*(1/(PI()*1.5^2))*(1/'Salt Topping history'!$F$8)*(1/2.20462)*(AS231))</f>
        <v>34.510538536876602</v>
      </c>
      <c r="BB231" s="86">
        <f t="shared" si="96"/>
        <v>6.2146033524790312E-3</v>
      </c>
      <c r="BC231" s="86">
        <f t="shared" si="97"/>
        <v>15.207134403516189</v>
      </c>
      <c r="BD231" s="72">
        <f>SUM($BC$7:BC231)</f>
        <v>2355.3528866366432</v>
      </c>
      <c r="BF231" s="27"/>
      <c r="BG231" s="17"/>
      <c r="BH231" s="17"/>
      <c r="BK231" s="72"/>
      <c r="BL231" s="65"/>
      <c r="BN231" s="72"/>
      <c r="BO231" s="64"/>
      <c r="BR231" s="72"/>
      <c r="BT231" s="27"/>
      <c r="BU231" s="17"/>
      <c r="BV231" s="17"/>
      <c r="BY231" s="72"/>
      <c r="BZ231" s="65"/>
      <c r="CB231" s="72"/>
      <c r="CC231" s="64"/>
      <c r="CE231" s="86"/>
      <c r="CF231" s="72"/>
    </row>
    <row r="232" spans="2:84">
      <c r="B232" s="27">
        <v>42199</v>
      </c>
      <c r="C232" s="17">
        <f>'Accumulated Feed'!B229</f>
        <v>6.2730981010938072</v>
      </c>
      <c r="D232" s="17">
        <f>SUM($C$7:C232)</f>
        <v>1306.4471699845969</v>
      </c>
      <c r="E232" s="9">
        <v>20</v>
      </c>
      <c r="F232" s="3">
        <f t="shared" si="92"/>
        <v>5.9947341554521074</v>
      </c>
      <c r="G232" s="72">
        <f>SUM($F$7:F232)</f>
        <v>1248.4745728485918</v>
      </c>
      <c r="H232" s="65">
        <f t="shared" si="91"/>
        <v>20</v>
      </c>
      <c r="I232" s="3">
        <f t="shared" si="93"/>
        <v>5.9947341554521074</v>
      </c>
      <c r="J232" s="72">
        <f>SUM($I$7:I232)</f>
        <v>1130.5496427881151</v>
      </c>
      <c r="K232" s="64">
        <f>(M232)/((1000)*(1/(PI()*1.5^2))*(1/'Salt Topping history'!$C$8)*(1/2.20462)*(C232))</f>
        <v>29.865393699182761</v>
      </c>
      <c r="L232" s="3">
        <f t="shared" ref="L232:L263" si="102">C232/$D$312</f>
        <v>3.2200556775991915E-3</v>
      </c>
      <c r="M232" s="85">
        <f t="shared" si="95"/>
        <v>8.9517547837257521</v>
      </c>
      <c r="N232" s="72">
        <f>SUM($M$7:M232)</f>
        <v>1864.3092320771113</v>
      </c>
      <c r="P232" s="27"/>
      <c r="Q232" s="17"/>
      <c r="R232" s="17"/>
      <c r="U232" s="72"/>
      <c r="V232" s="65"/>
      <c r="X232" s="72"/>
      <c r="Y232" s="64"/>
      <c r="AB232" s="72"/>
      <c r="AD232" s="27"/>
      <c r="AE232" s="17"/>
      <c r="AF232" s="17"/>
      <c r="AI232" s="72"/>
      <c r="AJ232" s="65"/>
      <c r="AL232" s="72"/>
      <c r="AM232" s="64"/>
      <c r="AP232" s="72"/>
      <c r="AR232" s="27">
        <f>'Accumulated Feed'!G229</f>
        <v>42847</v>
      </c>
      <c r="AS232" s="17">
        <f>'Accumulated Feed'!H229</f>
        <v>8.432053216038268</v>
      </c>
      <c r="AT232" s="17">
        <f>SUM($AS$7:AS232)</f>
        <v>1642.6022753727286</v>
      </c>
      <c r="AU232" s="81">
        <v>20</v>
      </c>
      <c r="AV232" s="85">
        <f t="shared" si="89"/>
        <v>8.0578872831528994</v>
      </c>
      <c r="AW232" s="72">
        <f>SUM($AV$7:AV232)</f>
        <v>1569.7130517189414</v>
      </c>
      <c r="AX232" s="111">
        <v>20</v>
      </c>
      <c r="AY232" s="85">
        <f t="shared" si="100"/>
        <v>8.0578872831528994</v>
      </c>
      <c r="AZ232" s="72">
        <f>SUM($AY$7:AY232)</f>
        <v>1344.3876077294126</v>
      </c>
      <c r="BA232" s="64">
        <f>(BC232)/((1000)*(1/(PI()*1.5^2))*(1/'Salt Topping history'!$F$8)*(1/2.20462)*(AS232))</f>
        <v>34.510538536876595</v>
      </c>
      <c r="BB232" s="86">
        <f t="shared" si="96"/>
        <v>4.9665871511933475E-3</v>
      </c>
      <c r="BC232" s="86">
        <f t="shared" si="97"/>
        <v>12.153238758970121</v>
      </c>
      <c r="BD232" s="72">
        <f>SUM($BC$7:BC232)</f>
        <v>2367.5061253956133</v>
      </c>
      <c r="BF232" s="27"/>
      <c r="BG232" s="17"/>
      <c r="BH232" s="17"/>
      <c r="BK232" s="72"/>
      <c r="BL232" s="65"/>
      <c r="BN232" s="72"/>
      <c r="BO232" s="64"/>
      <c r="BR232" s="72"/>
      <c r="BT232" s="27"/>
      <c r="BU232" s="17"/>
      <c r="BV232" s="17"/>
      <c r="BY232" s="72"/>
      <c r="BZ232" s="65"/>
      <c r="CB232" s="72"/>
      <c r="CC232" s="64"/>
      <c r="CE232" s="86"/>
      <c r="CF232" s="72"/>
    </row>
    <row r="233" spans="2:84">
      <c r="B233" s="27">
        <v>42200</v>
      </c>
      <c r="C233" s="17">
        <f>'Accumulated Feed'!B230</f>
        <v>7.3050191770008555</v>
      </c>
      <c r="D233" s="17">
        <f>SUM($C$7:C233)</f>
        <v>1313.7521891615977</v>
      </c>
      <c r="E233" s="9">
        <v>20</v>
      </c>
      <c r="F233" s="3">
        <f t="shared" si="92"/>
        <v>6.9808645203498338</v>
      </c>
      <c r="G233" s="72">
        <f>SUM($F$7:F233)</f>
        <v>1255.4554373689416</v>
      </c>
      <c r="H233" s="65">
        <f t="shared" si="91"/>
        <v>20</v>
      </c>
      <c r="I233" s="3">
        <f t="shared" si="93"/>
        <v>6.9808645203498338</v>
      </c>
      <c r="J233" s="72">
        <f>SUM($I$7:I233)</f>
        <v>1137.5305073084648</v>
      </c>
      <c r="K233" s="64">
        <f>(M233)/((1000)*(1/(PI()*1.5^2))*(1/'Salt Topping history'!$C$8)*(1/2.20462)*(C233))</f>
        <v>29.865393699182764</v>
      </c>
      <c r="L233" s="3">
        <f t="shared" si="102"/>
        <v>3.7497530082896474E-3</v>
      </c>
      <c r="M233" s="85">
        <f t="shared" si="95"/>
        <v>10.42431336304522</v>
      </c>
      <c r="N233" s="72">
        <f>SUM($M$7:M233)</f>
        <v>1874.7335454401566</v>
      </c>
      <c r="P233" s="27"/>
      <c r="Q233" s="17"/>
      <c r="R233" s="17"/>
      <c r="U233" s="72"/>
      <c r="V233" s="65"/>
      <c r="X233" s="72"/>
      <c r="Y233" s="64"/>
      <c r="AB233" s="72"/>
      <c r="AD233" s="27"/>
      <c r="AE233" s="17"/>
      <c r="AF233" s="17"/>
      <c r="AI233" s="72"/>
      <c r="AJ233" s="65"/>
      <c r="AL233" s="72"/>
      <c r="AM233" s="64"/>
      <c r="AP233" s="72"/>
      <c r="AR233" s="27">
        <f>'Accumulated Feed'!G230</f>
        <v>42848</v>
      </c>
      <c r="AS233" s="17">
        <f>'Accumulated Feed'!H230</f>
        <v>6.8838398295288474</v>
      </c>
      <c r="AT233" s="17">
        <f>SUM($AS$7:AS233)</f>
        <v>1649.4861152022575</v>
      </c>
      <c r="AU233" s="81">
        <v>20</v>
      </c>
      <c r="AV233" s="85">
        <f t="shared" si="89"/>
        <v>6.5783746853158123</v>
      </c>
      <c r="AW233" s="72">
        <f>SUM($AV$7:AV233)</f>
        <v>1576.2914264042572</v>
      </c>
      <c r="AX233" s="111">
        <v>20</v>
      </c>
      <c r="AY233" s="85">
        <f t="shared" si="100"/>
        <v>6.5783746853158123</v>
      </c>
      <c r="AZ233" s="72">
        <f>SUM($AY$7:AY233)</f>
        <v>1350.9659824147284</v>
      </c>
      <c r="BA233" s="64">
        <f>(BC233)/((1000)*(1/(PI()*1.5^2))*(1/'Salt Topping history'!$F$8)*(1/2.20462)*(AS233))</f>
        <v>34.510538536876595</v>
      </c>
      <c r="BB233" s="86">
        <f t="shared" si="96"/>
        <v>4.0546696720534332E-3</v>
      </c>
      <c r="BC233" s="86">
        <f t="shared" si="97"/>
        <v>9.9217766875147504</v>
      </c>
      <c r="BD233" s="72">
        <f>SUM($BC$7:BC233)</f>
        <v>2377.4279020831282</v>
      </c>
      <c r="BF233" s="27"/>
      <c r="BG233" s="17"/>
      <c r="BH233" s="17"/>
      <c r="BK233" s="72"/>
      <c r="BL233" s="65"/>
      <c r="BN233" s="72"/>
      <c r="BO233" s="64"/>
      <c r="BR233" s="72"/>
      <c r="BT233" s="27"/>
      <c r="BU233" s="17"/>
      <c r="BV233" s="17"/>
      <c r="BY233" s="72"/>
      <c r="BZ233" s="65"/>
      <c r="CB233" s="72"/>
      <c r="CC233" s="64"/>
      <c r="CE233" s="86"/>
      <c r="CF233" s="72"/>
    </row>
    <row r="234" spans="2:84">
      <c r="B234" s="27">
        <v>42201</v>
      </c>
      <c r="C234" s="17">
        <f>'Accumulated Feed'!B231</f>
        <v>7.6214139661133604</v>
      </c>
      <c r="D234" s="17">
        <f>SUM($C$7:C234)</f>
        <v>1321.373603127711</v>
      </c>
      <c r="E234" s="9">
        <v>20</v>
      </c>
      <c r="F234" s="3">
        <f t="shared" si="92"/>
        <v>7.28321953191407</v>
      </c>
      <c r="G234" s="72">
        <f>SUM($F$7:F234)</f>
        <v>1262.7386569008556</v>
      </c>
      <c r="H234" s="65">
        <f t="shared" si="91"/>
        <v>20</v>
      </c>
      <c r="I234" s="3">
        <f t="shared" si="93"/>
        <v>7.28321953191407</v>
      </c>
      <c r="J234" s="72">
        <f>SUM($I$7:I234)</f>
        <v>1144.8137268403789</v>
      </c>
      <c r="K234" s="64">
        <f>(M234)/((1000)*(1/(PI()*1.5^2))*(1/'Salt Topping history'!$C$8)*(1/2.20462)*(C234))</f>
        <v>29.865393699182757</v>
      </c>
      <c r="L234" s="3">
        <f t="shared" si="102"/>
        <v>3.9121622071617125E-3</v>
      </c>
      <c r="M234" s="85">
        <f t="shared" si="95"/>
        <v>10.875810935909561</v>
      </c>
      <c r="N234" s="72">
        <f>SUM($M$7:M234)</f>
        <v>1885.6093563760662</v>
      </c>
      <c r="P234" s="27"/>
      <c r="Q234" s="17"/>
      <c r="R234" s="17"/>
      <c r="U234" s="72"/>
      <c r="V234" s="65"/>
      <c r="X234" s="72"/>
      <c r="Y234" s="64"/>
      <c r="AB234" s="72"/>
      <c r="AD234" s="27"/>
      <c r="AE234" s="17"/>
      <c r="AF234" s="17"/>
      <c r="AI234" s="72"/>
      <c r="AJ234" s="65"/>
      <c r="AL234" s="72"/>
      <c r="AM234" s="64"/>
      <c r="AP234" s="72"/>
      <c r="AR234" s="27">
        <f>'Accumulated Feed'!G231</f>
        <v>42849</v>
      </c>
      <c r="AS234" s="17">
        <f>'Accumulated Feed'!H231</f>
        <v>9.9662797115086672</v>
      </c>
      <c r="AT234" s="17">
        <f>SUM($AS$7:AS234)</f>
        <v>1659.4523949137661</v>
      </c>
      <c r="AU234" s="81">
        <v>20</v>
      </c>
      <c r="AV234" s="85">
        <f t="shared" si="89"/>
        <v>9.5240336475772533</v>
      </c>
      <c r="AW234" s="72">
        <f>SUM($AV$7:AV234)</f>
        <v>1585.8154600518344</v>
      </c>
      <c r="AX234" s="111">
        <v>20</v>
      </c>
      <c r="AY234" s="85">
        <f t="shared" si="100"/>
        <v>9.5240336475772533</v>
      </c>
      <c r="AZ234" s="72">
        <f>SUM($AY$7:AY234)</f>
        <v>1360.4900160623056</v>
      </c>
      <c r="BA234" s="64">
        <f>(BC234)/((1000)*(1/(PI()*1.5^2))*(1/'Salt Topping history'!$F$8)*(1/2.20462)*(AS234))</f>
        <v>34.510538536876595</v>
      </c>
      <c r="BB234" s="86">
        <f t="shared" si="96"/>
        <v>5.8702661726836572E-3</v>
      </c>
      <c r="BC234" s="86">
        <f t="shared" si="97"/>
        <v>14.364541324556908</v>
      </c>
      <c r="BD234" s="72">
        <f>SUM($BC$7:BC234)</f>
        <v>2391.7924434076849</v>
      </c>
      <c r="BF234" s="27"/>
      <c r="BG234" s="17"/>
      <c r="BH234" s="17"/>
      <c r="BK234" s="72"/>
      <c r="BL234" s="65"/>
      <c r="BN234" s="72"/>
      <c r="BO234" s="64"/>
      <c r="BR234" s="72"/>
      <c r="BT234" s="27"/>
      <c r="BU234" s="17"/>
      <c r="BV234" s="17"/>
      <c r="BY234" s="72"/>
      <c r="BZ234" s="65"/>
      <c r="CB234" s="72"/>
      <c r="CC234" s="64"/>
      <c r="CE234" s="86"/>
      <c r="CF234" s="72"/>
    </row>
    <row r="235" spans="2:84">
      <c r="B235" s="27">
        <v>42202</v>
      </c>
      <c r="C235" s="17">
        <f>'Accumulated Feed'!B232</f>
        <v>7.7491994957645103</v>
      </c>
      <c r="D235" s="17">
        <f>SUM($C$7:C235)</f>
        <v>1329.1228026234755</v>
      </c>
      <c r="E235" s="9">
        <v>20</v>
      </c>
      <c r="F235" s="3">
        <f t="shared" si="92"/>
        <v>7.4053346761103196</v>
      </c>
      <c r="G235" s="72">
        <f>SUM($F$7:F235)</f>
        <v>1270.1439915769658</v>
      </c>
      <c r="H235" s="65">
        <f t="shared" si="91"/>
        <v>20</v>
      </c>
      <c r="I235" s="3">
        <f t="shared" si="93"/>
        <v>7.4053346761103196</v>
      </c>
      <c r="J235" s="72">
        <f>SUM($I$7:I235)</f>
        <v>1152.2190615164891</v>
      </c>
      <c r="K235" s="64">
        <f>(M235)/((1000)*(1/(PI()*1.5^2))*(1/'Salt Topping history'!$C$8)*(1/2.20462)*(C235))</f>
        <v>29.865393699182761</v>
      </c>
      <c r="L235" s="3">
        <f t="shared" si="102"/>
        <v>3.9777560355439695E-3</v>
      </c>
      <c r="M235" s="85">
        <f t="shared" si="95"/>
        <v>11.058161778812234</v>
      </c>
      <c r="N235" s="72">
        <f>SUM($M$7:M235)</f>
        <v>1896.6675181548785</v>
      </c>
      <c r="P235" s="27"/>
      <c r="Q235" s="17"/>
      <c r="R235" s="17"/>
      <c r="U235" s="72"/>
      <c r="V235" s="65"/>
      <c r="X235" s="72"/>
      <c r="Y235" s="64"/>
      <c r="AB235" s="72"/>
      <c r="AD235" s="27"/>
      <c r="AE235" s="17"/>
      <c r="AF235" s="17"/>
      <c r="AI235" s="72"/>
      <c r="AJ235" s="65"/>
      <c r="AL235" s="72"/>
      <c r="AM235" s="64"/>
      <c r="AP235" s="72"/>
      <c r="AR235" s="27">
        <f>'Accumulated Feed'!G232</f>
        <v>42850</v>
      </c>
      <c r="AS235" s="17">
        <f>'Accumulated Feed'!H232</f>
        <v>10.51427729916481</v>
      </c>
      <c r="AT235" s="17">
        <f>SUM($AS$7:AS235)</f>
        <v>1669.9666722129309</v>
      </c>
      <c r="AU235" s="81">
        <v>20</v>
      </c>
      <c r="AV235" s="85">
        <f t="shared" si="89"/>
        <v>10.047714260073148</v>
      </c>
      <c r="AW235" s="72">
        <f>SUM($AV$7:AV235)</f>
        <v>1595.8631743119076</v>
      </c>
      <c r="AX235" s="111">
        <v>20</v>
      </c>
      <c r="AY235" s="85">
        <f t="shared" si="100"/>
        <v>10.047714260073148</v>
      </c>
      <c r="AZ235" s="72">
        <f>SUM($AY$7:AY235)</f>
        <v>1370.5377303223788</v>
      </c>
      <c r="BA235" s="64">
        <f>(BC235)/((1000)*(1/(PI()*1.5^2))*(1/'Salt Topping history'!$F$8)*(1/2.20462)*(AS235))</f>
        <v>34.510538536876595</v>
      </c>
      <c r="BB235" s="86">
        <f t="shared" si="96"/>
        <v>6.1930437581667703E-3</v>
      </c>
      <c r="BC235" s="86">
        <f t="shared" si="97"/>
        <v>15.154378076234087</v>
      </c>
      <c r="BD235" s="72">
        <f>SUM($BC$7:BC235)</f>
        <v>2406.9468214839189</v>
      </c>
      <c r="BF235" s="27"/>
      <c r="BG235" s="17"/>
      <c r="BH235" s="17"/>
      <c r="BK235" s="72"/>
      <c r="BL235" s="65"/>
      <c r="BN235" s="72"/>
      <c r="BO235" s="64"/>
      <c r="BR235" s="72"/>
      <c r="BT235" s="27"/>
      <c r="BU235" s="17"/>
      <c r="BV235" s="17"/>
      <c r="BY235" s="72"/>
      <c r="BZ235" s="65"/>
      <c r="CB235" s="72"/>
      <c r="CC235" s="64"/>
      <c r="CE235" s="86"/>
      <c r="CF235" s="72"/>
    </row>
    <row r="236" spans="2:84">
      <c r="B236" s="27">
        <v>42203</v>
      </c>
      <c r="C236" s="17">
        <f>'Accumulated Feed'!B233</f>
        <v>8.7290579220349009</v>
      </c>
      <c r="D236" s="17">
        <f>SUM($C$7:C236)</f>
        <v>1337.8518605455104</v>
      </c>
      <c r="E236" s="9">
        <v>20</v>
      </c>
      <c r="F236" s="3">
        <f t="shared" si="92"/>
        <v>8.3417126317565771</v>
      </c>
      <c r="G236" s="72">
        <f>SUM($F$7:F236)</f>
        <v>1278.4857042087224</v>
      </c>
      <c r="H236" s="65">
        <f t="shared" si="91"/>
        <v>20</v>
      </c>
      <c r="I236" s="3">
        <f t="shared" si="93"/>
        <v>8.3417126317565771</v>
      </c>
      <c r="J236" s="72">
        <f>SUM($I$7:I236)</f>
        <v>1160.5607741482456</v>
      </c>
      <c r="K236" s="64">
        <f>(M236)/((1000)*(1/(PI()*1.5^2))*(1/'Salt Topping history'!$C$8)*(1/2.20462)*(C236))</f>
        <v>29.865393699182757</v>
      </c>
      <c r="L236" s="3">
        <f t="shared" si="102"/>
        <v>4.4807289905189956E-3</v>
      </c>
      <c r="M236" s="85">
        <f t="shared" si="95"/>
        <v>12.456426593642808</v>
      </c>
      <c r="N236" s="72">
        <f>SUM($M$7:M236)</f>
        <v>1909.1239447485214</v>
      </c>
      <c r="P236" s="27"/>
      <c r="Q236" s="17"/>
      <c r="R236" s="17"/>
      <c r="U236" s="72"/>
      <c r="V236" s="65"/>
      <c r="X236" s="72"/>
      <c r="Y236" s="64"/>
      <c r="AB236" s="72"/>
      <c r="AD236" s="27"/>
      <c r="AE236" s="17"/>
      <c r="AF236" s="17"/>
      <c r="AI236" s="72"/>
      <c r="AJ236" s="65"/>
      <c r="AL236" s="72"/>
      <c r="AM236" s="64"/>
      <c r="AP236" s="72"/>
      <c r="AR236" s="27">
        <f>'Accumulated Feed'!G233</f>
        <v>42851</v>
      </c>
      <c r="AS236" s="17">
        <f>'Accumulated Feed'!H233</f>
        <v>10.440592552939027</v>
      </c>
      <c r="AT236" s="17">
        <f>SUM($AS$7:AS236)</f>
        <v>1680.40726476587</v>
      </c>
      <c r="AU236" s="81">
        <v>20</v>
      </c>
      <c r="AV236" s="85">
        <f t="shared" si="89"/>
        <v>9.977299218284065</v>
      </c>
      <c r="AW236" s="72">
        <f>SUM($AV$7:AV236)</f>
        <v>1605.8404735301917</v>
      </c>
      <c r="AX236" s="111">
        <v>20</v>
      </c>
      <c r="AY236" s="85">
        <f t="shared" si="100"/>
        <v>9.977299218284065</v>
      </c>
      <c r="AZ236" s="72">
        <f>SUM($AY$7:AY236)</f>
        <v>1380.5150295406629</v>
      </c>
      <c r="BA236" s="64">
        <f>(BC236)/((1000)*(1/(PI()*1.5^2))*(1/'Salt Topping history'!$F$8)*(1/2.20462)*(AS236))</f>
        <v>34.510538536876602</v>
      </c>
      <c r="BB236" s="86">
        <f t="shared" si="96"/>
        <v>6.1496425005528078E-3</v>
      </c>
      <c r="BC236" s="86">
        <f t="shared" si="97"/>
        <v>15.048175198852721</v>
      </c>
      <c r="BD236" s="72">
        <f>SUM($BC$7:BC236)</f>
        <v>2421.9949966827717</v>
      </c>
      <c r="BF236" s="27"/>
      <c r="BG236" s="17"/>
      <c r="BH236" s="17"/>
      <c r="BK236" s="72"/>
      <c r="BL236" s="65"/>
      <c r="BN236" s="72"/>
      <c r="BO236" s="64"/>
      <c r="BR236" s="72"/>
      <c r="BT236" s="27"/>
      <c r="BU236" s="17"/>
      <c r="BV236" s="17"/>
      <c r="BY236" s="72"/>
      <c r="BZ236" s="65"/>
      <c r="CB236" s="72"/>
      <c r="CC236" s="64"/>
      <c r="CE236" s="86"/>
      <c r="CF236" s="72"/>
    </row>
    <row r="237" spans="2:84">
      <c r="B237" s="27">
        <v>42204</v>
      </c>
      <c r="C237" s="17">
        <f>'Accumulated Feed'!B234</f>
        <v>9.7237533492348458</v>
      </c>
      <c r="D237" s="17">
        <f>SUM($C$7:C237)</f>
        <v>1347.5756138947452</v>
      </c>
      <c r="E237" s="9">
        <v>20</v>
      </c>
      <c r="F237" s="3">
        <f t="shared" si="92"/>
        <v>9.2922692077278395</v>
      </c>
      <c r="G237" s="72">
        <f>SUM($F$7:F237)</f>
        <v>1287.7779734164503</v>
      </c>
      <c r="H237" s="65">
        <f t="shared" si="91"/>
        <v>20</v>
      </c>
      <c r="I237" s="3">
        <f t="shared" si="93"/>
        <v>9.2922692077278395</v>
      </c>
      <c r="J237" s="72">
        <f>SUM($I$7:I237)</f>
        <v>1169.8530433559736</v>
      </c>
      <c r="K237" s="64">
        <f>(M237)/((1000)*(1/(PI()*1.5^2))*(1/'Salt Topping history'!$C$8)*(1/2.20462)*(C237))</f>
        <v>29.865393699182757</v>
      </c>
      <c r="L237" s="3">
        <f t="shared" si="102"/>
        <v>4.9913179540932544E-3</v>
      </c>
      <c r="M237" s="85">
        <f t="shared" si="95"/>
        <v>13.875863912379247</v>
      </c>
      <c r="N237" s="72">
        <f>SUM($M$7:M237)</f>
        <v>1922.9998086609005</v>
      </c>
      <c r="P237" s="27"/>
      <c r="Q237" s="17"/>
      <c r="R237" s="17"/>
      <c r="U237" s="72"/>
      <c r="V237" s="65"/>
      <c r="X237" s="72"/>
      <c r="Y237" s="64"/>
      <c r="AB237" s="72"/>
      <c r="AD237" s="27"/>
      <c r="AE237" s="17"/>
      <c r="AF237" s="17"/>
      <c r="AI237" s="72"/>
      <c r="AJ237" s="65"/>
      <c r="AL237" s="72"/>
      <c r="AM237" s="64"/>
      <c r="AP237" s="72"/>
      <c r="AR237" s="27">
        <f>'Accumulated Feed'!G234</f>
        <v>42852</v>
      </c>
      <c r="AS237" s="17">
        <f>'Accumulated Feed'!H234</f>
        <v>10.415210368642072</v>
      </c>
      <c r="AT237" s="17">
        <f>SUM($AS$7:AS237)</f>
        <v>1690.8224751345119</v>
      </c>
      <c r="AU237" s="81">
        <v>20</v>
      </c>
      <c r="AV237" s="85">
        <f t="shared" si="89"/>
        <v>9.9530433490639751</v>
      </c>
      <c r="AW237" s="72">
        <f>SUM($AV$7:AV237)</f>
        <v>1615.7935168792558</v>
      </c>
      <c r="AX237" s="111">
        <v>20</v>
      </c>
      <c r="AY237" s="85">
        <f t="shared" si="100"/>
        <v>9.9530433490639751</v>
      </c>
      <c r="AZ237" s="72">
        <f>SUM($AY$7:AY237)</f>
        <v>1390.468072889727</v>
      </c>
      <c r="BA237" s="64">
        <f>(BC237)/((1000)*(1/(PI()*1.5^2))*(1/'Salt Topping history'!$F$8)*(1/2.20462)*(AS237))</f>
        <v>34.510538536876602</v>
      </c>
      <c r="BB237" s="86">
        <f t="shared" si="96"/>
        <v>6.1346920694812035E-3</v>
      </c>
      <c r="BC237" s="86">
        <f t="shared" si="97"/>
        <v>15.011591494020506</v>
      </c>
      <c r="BD237" s="72">
        <f>SUM($BC$7:BC237)</f>
        <v>2437.0065881767923</v>
      </c>
      <c r="BF237" s="27"/>
      <c r="BG237" s="17"/>
      <c r="BH237" s="17"/>
      <c r="BK237" s="72"/>
      <c r="BL237" s="65"/>
      <c r="BN237" s="72"/>
      <c r="BO237" s="64"/>
      <c r="BR237" s="72"/>
      <c r="BT237" s="27"/>
      <c r="BU237" s="17"/>
      <c r="BV237" s="17"/>
      <c r="BY237" s="72"/>
      <c r="BZ237" s="65"/>
      <c r="CB237" s="72"/>
      <c r="CC237" s="64"/>
      <c r="CE237" s="86"/>
      <c r="CF237" s="72"/>
    </row>
    <row r="238" spans="2:84">
      <c r="B238" s="27">
        <v>42205</v>
      </c>
      <c r="C238" s="17">
        <f>'Accumulated Feed'!B235</f>
        <v>9.3769401684357288</v>
      </c>
      <c r="D238" s="17">
        <f>SUM($C$7:C238)</f>
        <v>1356.952554063181</v>
      </c>
      <c r="E238" s="9">
        <v>20</v>
      </c>
      <c r="F238" s="3">
        <f t="shared" si="92"/>
        <v>8.9608455974171779</v>
      </c>
      <c r="G238" s="72">
        <f>SUM($F$7:F238)</f>
        <v>1296.7388190138674</v>
      </c>
      <c r="H238" s="65">
        <f t="shared" si="91"/>
        <v>20</v>
      </c>
      <c r="I238" s="3">
        <f t="shared" si="93"/>
        <v>8.9608455974171779</v>
      </c>
      <c r="J238" s="72">
        <f>SUM($I$7:I238)</f>
        <v>1178.8138889533907</v>
      </c>
      <c r="K238" s="64">
        <f>(M238)/((1000)*(1/(PI()*1.5^2))*(1/'Salt Topping history'!$C$8)*(1/2.20462)*(C238))</f>
        <v>29.865393699182757</v>
      </c>
      <c r="L238" s="3">
        <f t="shared" si="102"/>
        <v>4.813294633893031E-3</v>
      </c>
      <c r="M238" s="85">
        <f t="shared" si="95"/>
        <v>13.380959082222626</v>
      </c>
      <c r="N238" s="72">
        <f>SUM($M$7:M238)</f>
        <v>1936.3807677431232</v>
      </c>
      <c r="P238" s="27"/>
      <c r="Q238" s="17"/>
      <c r="R238" s="17"/>
      <c r="U238" s="72"/>
      <c r="V238" s="65"/>
      <c r="X238" s="72"/>
      <c r="Y238" s="64"/>
      <c r="AB238" s="72"/>
      <c r="AD238" s="27"/>
      <c r="AE238" s="17"/>
      <c r="AF238" s="17"/>
      <c r="AI238" s="72"/>
      <c r="AJ238" s="65"/>
      <c r="AL238" s="72"/>
      <c r="AM238" s="64"/>
      <c r="AP238" s="72"/>
      <c r="AR238" s="27">
        <f>'Accumulated Feed'!G235</f>
        <v>42853</v>
      </c>
      <c r="AS238" s="17">
        <f>'Accumulated Feed'!H235</f>
        <v>6.2617443916880653</v>
      </c>
      <c r="AT238" s="17">
        <f>SUM($AS$7:AS238)</f>
        <v>1697.0842195262001</v>
      </c>
      <c r="AU238" s="81">
        <v>20</v>
      </c>
      <c r="AV238" s="85">
        <f t="shared" si="89"/>
        <v>5.9838842582452054</v>
      </c>
      <c r="AW238" s="72">
        <f>SUM($AV$7:AV238)</f>
        <v>1621.7774011375009</v>
      </c>
      <c r="AX238" s="111">
        <v>20</v>
      </c>
      <c r="AY238" s="85">
        <f t="shared" si="100"/>
        <v>5.9838842582452054</v>
      </c>
      <c r="AZ238" s="72">
        <f>SUM($AY$7:AY238)</f>
        <v>1396.4519571479721</v>
      </c>
      <c r="BA238" s="64">
        <f>(BC238)/((1000)*(1/(PI()*1.5^2))*(1/'Salt Topping history'!$F$8)*(1/2.20462)*(AS238))</f>
        <v>34.510538536876602</v>
      </c>
      <c r="BB238" s="86">
        <f t="shared" si="96"/>
        <v>3.6882475054429028E-3</v>
      </c>
      <c r="BC238" s="86">
        <f t="shared" si="97"/>
        <v>9.025141645818783</v>
      </c>
      <c r="BD238" s="72">
        <f>SUM($BC$7:BC238)</f>
        <v>2446.0317298226109</v>
      </c>
      <c r="BF238" s="27"/>
      <c r="BG238" s="17"/>
      <c r="BH238" s="17"/>
      <c r="BK238" s="72"/>
      <c r="BL238" s="65"/>
      <c r="BN238" s="72"/>
      <c r="BO238" s="64"/>
      <c r="BR238" s="72"/>
      <c r="BT238" s="27"/>
      <c r="BU238" s="17"/>
      <c r="BV238" s="17"/>
      <c r="BY238" s="72"/>
      <c r="BZ238" s="65"/>
      <c r="CB238" s="72"/>
      <c r="CC238" s="64"/>
      <c r="CE238" s="86"/>
      <c r="CF238" s="72"/>
    </row>
    <row r="239" spans="2:84">
      <c r="B239" s="27">
        <v>42206</v>
      </c>
      <c r="C239" s="17">
        <f>'Accumulated Feed'!B236</f>
        <v>9.621426540308601</v>
      </c>
      <c r="D239" s="17">
        <f>SUM($C$7:C239)</f>
        <v>1366.5739806034896</v>
      </c>
      <c r="E239" s="9">
        <v>20</v>
      </c>
      <c r="F239" s="3">
        <f t="shared" si="92"/>
        <v>9.194483072933993</v>
      </c>
      <c r="G239" s="72">
        <f>SUM($F$7:F239)</f>
        <v>1305.9333020868014</v>
      </c>
      <c r="H239" s="65">
        <f t="shared" si="91"/>
        <v>20</v>
      </c>
      <c r="I239" s="3">
        <f t="shared" si="93"/>
        <v>9.194483072933993</v>
      </c>
      <c r="J239" s="72">
        <f>SUM($I$7:I239)</f>
        <v>1188.0083720263247</v>
      </c>
      <c r="K239" s="64">
        <f>(M239)/((1000)*(1/(PI()*1.5^2))*(1/'Salt Topping history'!$C$8)*(1/2.20462)*(C239))</f>
        <v>29.865393699182761</v>
      </c>
      <c r="L239" s="3">
        <f t="shared" si="102"/>
        <v>4.938792389094341E-3</v>
      </c>
      <c r="M239" s="85">
        <f t="shared" si="95"/>
        <v>13.729842841682268</v>
      </c>
      <c r="N239" s="72">
        <f>SUM($M$7:M239)</f>
        <v>1950.1106105848055</v>
      </c>
      <c r="P239" s="27"/>
      <c r="Q239" s="17"/>
      <c r="R239" s="17"/>
      <c r="U239" s="72"/>
      <c r="V239" s="65"/>
      <c r="X239" s="72"/>
      <c r="Y239" s="64"/>
      <c r="AB239" s="72"/>
      <c r="AD239" s="27"/>
      <c r="AE239" s="17"/>
      <c r="AF239" s="17"/>
      <c r="AI239" s="72"/>
      <c r="AJ239" s="65"/>
      <c r="AL239" s="72"/>
      <c r="AM239" s="64"/>
      <c r="AP239" s="72"/>
      <c r="AR239" s="27">
        <f>'Accumulated Feed'!G236</f>
        <v>42854</v>
      </c>
      <c r="AS239" s="17">
        <f>'Accumulated Feed'!H236</f>
        <v>0.67179669758752703</v>
      </c>
      <c r="AT239" s="17">
        <f>SUM($AS$7:AS239)</f>
        <v>1697.7560162237876</v>
      </c>
      <c r="AU239" s="81">
        <v>20</v>
      </c>
      <c r="AV239" s="85">
        <f t="shared" ref="AV239" si="103">(AS239*AU239)*(1/2.20462)*(1/1343)*(1/(PI()*1.5^2))*1000</f>
        <v>0.64198623130820631</v>
      </c>
      <c r="AW239" s="72">
        <f>SUM($AV$7:AV239)</f>
        <v>1622.4193873688091</v>
      </c>
      <c r="AX239" s="111">
        <v>20</v>
      </c>
      <c r="AY239" s="85">
        <f t="shared" si="100"/>
        <v>0.64198623130820631</v>
      </c>
      <c r="AZ239" s="72">
        <f>SUM($AY$7:AY239)</f>
        <v>1397.0939433792803</v>
      </c>
      <c r="BA239" s="64">
        <f>(BC239)/((1000)*(1/(PI()*1.5^2))*(1/'Salt Topping history'!$F$8)*(1/2.20462)*(AS239))</f>
        <v>34.510538536876595</v>
      </c>
      <c r="BB239" s="86">
        <f t="shared" si="96"/>
        <v>3.9569684405051461E-4</v>
      </c>
      <c r="BC239" s="86">
        <f t="shared" si="97"/>
        <v>0.96827017739160925</v>
      </c>
      <c r="BD239" s="72">
        <f>SUM($BC$7:BC239)</f>
        <v>2447.0000000000027</v>
      </c>
      <c r="BF239" s="27"/>
      <c r="BG239" s="17"/>
      <c r="BH239" s="17"/>
      <c r="BK239" s="72"/>
      <c r="BL239" s="65"/>
      <c r="BN239" s="72"/>
      <c r="BO239" s="64"/>
      <c r="BR239" s="72"/>
      <c r="BT239" s="27"/>
      <c r="BU239" s="17"/>
      <c r="BV239" s="17"/>
      <c r="BY239" s="72"/>
      <c r="BZ239" s="65"/>
      <c r="CB239" s="72"/>
      <c r="CC239" s="64"/>
      <c r="CE239" s="86"/>
      <c r="CF239" s="72"/>
    </row>
    <row r="240" spans="2:84">
      <c r="B240" s="27">
        <v>42207</v>
      </c>
      <c r="C240" s="17">
        <f>'Accumulated Feed'!B237</f>
        <v>10.187657854385689</v>
      </c>
      <c r="D240" s="17">
        <f>SUM($C$7:C240)</f>
        <v>1376.7616384578753</v>
      </c>
      <c r="E240" s="9">
        <v>20</v>
      </c>
      <c r="F240" s="3">
        <f t="shared" si="92"/>
        <v>9.7355883041422491</v>
      </c>
      <c r="G240" s="72">
        <f>SUM($F$7:F240)</f>
        <v>1315.6688903909437</v>
      </c>
      <c r="H240" s="65">
        <f t="shared" si="91"/>
        <v>20</v>
      </c>
      <c r="I240" s="3">
        <f t="shared" si="93"/>
        <v>9.7355883041422491</v>
      </c>
      <c r="J240" s="72">
        <f>SUM($I$7:I240)</f>
        <v>1197.743960330467</v>
      </c>
      <c r="K240" s="64">
        <f>(M240)/((1000)*(1/(PI()*1.5^2))*(1/'Salt Topping history'!$C$8)*(1/2.20462)*(C240))</f>
        <v>29.865393699182761</v>
      </c>
      <c r="L240" s="3">
        <f t="shared" si="102"/>
        <v>5.2294456402224333E-3</v>
      </c>
      <c r="M240" s="85">
        <f t="shared" si="95"/>
        <v>14.537858879818364</v>
      </c>
      <c r="N240" s="72">
        <f>SUM($M$7:M240)</f>
        <v>1964.6484694646238</v>
      </c>
      <c r="P240" s="27"/>
      <c r="Q240" s="17"/>
      <c r="R240" s="17"/>
      <c r="U240" s="72"/>
      <c r="V240" s="65"/>
      <c r="X240" s="72"/>
      <c r="Y240" s="64"/>
      <c r="AB240" s="72"/>
      <c r="AD240" s="27"/>
      <c r="AE240" s="17"/>
      <c r="AF240" s="17"/>
      <c r="AI240" s="72"/>
      <c r="AJ240" s="65"/>
      <c r="AL240" s="72"/>
      <c r="AM240" s="64"/>
      <c r="AP240" s="72"/>
      <c r="AR240" s="27"/>
      <c r="AS240" s="17"/>
      <c r="AT240" s="17"/>
      <c r="AW240" s="72"/>
      <c r="AX240" s="65"/>
      <c r="AZ240" s="72"/>
      <c r="BA240" s="64"/>
      <c r="BD240" s="72"/>
      <c r="BF240" s="27"/>
      <c r="BG240" s="17"/>
      <c r="BH240" s="17"/>
      <c r="BK240" s="72"/>
      <c r="BL240" s="65"/>
      <c r="BN240" s="72"/>
      <c r="BO240" s="64"/>
      <c r="BR240" s="72"/>
      <c r="BT240" s="27"/>
      <c r="BU240" s="17"/>
      <c r="BV240" s="17"/>
      <c r="BY240" s="72"/>
      <c r="BZ240" s="65"/>
      <c r="CB240" s="72"/>
      <c r="CC240" s="64"/>
      <c r="CE240" s="86"/>
      <c r="CF240" s="72"/>
    </row>
    <row r="241" spans="2:84">
      <c r="B241" s="27">
        <v>42208</v>
      </c>
      <c r="C241" s="17">
        <f>'Accumulated Feed'!B238</f>
        <v>9.7740201671107325</v>
      </c>
      <c r="D241" s="17">
        <f>SUM($C$7:C241)</f>
        <v>1386.5356586249859</v>
      </c>
      <c r="E241" s="9">
        <v>20</v>
      </c>
      <c r="F241" s="3">
        <f t="shared" si="92"/>
        <v>9.3403054738837792</v>
      </c>
      <c r="G241" s="72">
        <f>SUM($F$7:F241)</f>
        <v>1325.0091958648275</v>
      </c>
      <c r="H241" s="65">
        <f t="shared" si="91"/>
        <v>20</v>
      </c>
      <c r="I241" s="3">
        <f t="shared" si="93"/>
        <v>9.3403054738837792</v>
      </c>
      <c r="J241" s="72">
        <f>SUM($I$7:I241)</f>
        <v>1207.0842658043507</v>
      </c>
      <c r="K241" s="64">
        <f>(M241)/((1000)*(1/(PI()*1.5^2))*(1/'Salt Topping history'!$C$8)*(1/2.20462)*(C241))</f>
        <v>29.865393699182757</v>
      </c>
      <c r="L241" s="3">
        <f t="shared" si="102"/>
        <v>5.0171205080606265E-3</v>
      </c>
      <c r="M241" s="85">
        <f t="shared" si="95"/>
        <v>13.947595012408541</v>
      </c>
      <c r="N241" s="72">
        <f>SUM($M$7:M241)</f>
        <v>1978.5960644770323</v>
      </c>
      <c r="P241" s="27"/>
      <c r="Q241" s="17"/>
      <c r="R241" s="17"/>
      <c r="U241" s="72"/>
      <c r="V241" s="65"/>
      <c r="X241" s="72"/>
      <c r="Y241" s="64"/>
      <c r="AB241" s="72"/>
      <c r="AD241" s="27"/>
      <c r="AE241" s="17"/>
      <c r="AF241" s="17"/>
      <c r="AI241" s="72"/>
      <c r="AJ241" s="65"/>
      <c r="AL241" s="72"/>
      <c r="AM241" s="64"/>
      <c r="AP241" s="72"/>
      <c r="AR241" s="27"/>
      <c r="AS241" s="17"/>
      <c r="AT241" s="17"/>
      <c r="AW241" s="72"/>
      <c r="AX241" s="65"/>
      <c r="AZ241" s="72"/>
      <c r="BA241" s="64"/>
      <c r="BD241" s="72"/>
      <c r="BF241" s="27"/>
      <c r="BG241" s="17"/>
      <c r="BH241" s="17"/>
      <c r="BK241" s="72"/>
      <c r="BL241" s="65"/>
      <c r="BN241" s="72"/>
      <c r="BO241" s="64"/>
      <c r="BR241" s="72"/>
      <c r="BT241" s="27"/>
      <c r="BU241" s="17"/>
      <c r="BV241" s="17"/>
      <c r="BY241" s="72"/>
      <c r="BZ241" s="65"/>
      <c r="CB241" s="72"/>
      <c r="CC241" s="64"/>
      <c r="CE241" s="86"/>
      <c r="CF241" s="72"/>
    </row>
    <row r="242" spans="2:84">
      <c r="B242" s="27">
        <v>42209</v>
      </c>
      <c r="C242" s="17">
        <f>'Accumulated Feed'!B239</f>
        <v>9.6832142039698379</v>
      </c>
      <c r="D242" s="17">
        <f>SUM($C$7:C242)</f>
        <v>1396.2188728289557</v>
      </c>
      <c r="E242" s="9">
        <v>20</v>
      </c>
      <c r="F242" s="3">
        <f t="shared" si="92"/>
        <v>9.2535289561270222</v>
      </c>
      <c r="G242" s="72">
        <f>SUM($F$7:F242)</f>
        <v>1334.2627248209544</v>
      </c>
      <c r="H242" s="67">
        <v>0.17170595999999999</v>
      </c>
      <c r="I242" s="3">
        <f t="shared" si="93"/>
        <v>7.9444303639979411E-2</v>
      </c>
      <c r="J242" s="72">
        <f>SUM($I$7:I242)</f>
        <v>1207.1637101079907</v>
      </c>
      <c r="K242" s="64">
        <f>(M242)/((1000)*(1/(PI()*1.5^2))*(1/'Salt Topping history'!$C$8)*(1/2.20462)*(C242))</f>
        <v>29.865393699182764</v>
      </c>
      <c r="L242" s="3">
        <f t="shared" si="102"/>
        <v>4.9705087298834742E-3</v>
      </c>
      <c r="M242" s="85">
        <f t="shared" si="95"/>
        <v>13.818014269076059</v>
      </c>
      <c r="N242" s="72">
        <f>SUM($M$7:M242)</f>
        <v>1992.4140787461083</v>
      </c>
      <c r="P242" s="27"/>
      <c r="Q242" s="17"/>
      <c r="R242" s="17"/>
      <c r="U242" s="72"/>
      <c r="V242" s="67"/>
      <c r="X242" s="72"/>
      <c r="Y242" s="64"/>
      <c r="AB242" s="72"/>
      <c r="AD242" s="27"/>
      <c r="AE242" s="17"/>
      <c r="AF242" s="17"/>
      <c r="AI242" s="72"/>
      <c r="AJ242" s="67"/>
      <c r="AL242" s="72"/>
      <c r="AM242" s="64"/>
      <c r="AP242" s="72"/>
      <c r="AR242" s="27"/>
      <c r="AS242" s="17"/>
      <c r="AT242" s="17"/>
      <c r="AW242" s="72"/>
      <c r="AX242" s="67"/>
      <c r="AZ242" s="72"/>
      <c r="BA242" s="64"/>
      <c r="BD242" s="72"/>
      <c r="BF242" s="27"/>
      <c r="BG242" s="17"/>
      <c r="BH242" s="17"/>
      <c r="BK242" s="72"/>
      <c r="BL242" s="67"/>
      <c r="BN242" s="72"/>
      <c r="BO242" s="64"/>
      <c r="BR242" s="72"/>
      <c r="BT242" s="27"/>
      <c r="BU242" s="17"/>
      <c r="BV242" s="17"/>
      <c r="BY242" s="72"/>
      <c r="BZ242" s="67"/>
      <c r="CB242" s="72"/>
      <c r="CC242" s="64"/>
      <c r="CE242" s="86"/>
      <c r="CF242" s="72"/>
    </row>
    <row r="243" spans="2:84">
      <c r="B243" s="27">
        <v>42210</v>
      </c>
      <c r="C243" s="17">
        <f>'Accumulated Feed'!B240</f>
        <v>9.2944026879914201</v>
      </c>
      <c r="D243" s="17">
        <f>SUM($C$7:C243)</f>
        <v>1405.513275516947</v>
      </c>
      <c r="E243" s="9">
        <v>20</v>
      </c>
      <c r="F243" s="3">
        <f t="shared" si="92"/>
        <v>8.8819706547412167</v>
      </c>
      <c r="G243" s="72">
        <f>SUM($F$7:F243)</f>
        <v>1343.1446954756957</v>
      </c>
      <c r="H243" s="65">
        <f t="shared" ref="H243:H306" si="104">E243</f>
        <v>20</v>
      </c>
      <c r="I243" s="3">
        <f t="shared" si="93"/>
        <v>8.8819706547412167</v>
      </c>
      <c r="J243" s="72">
        <f>SUM($I$7:I243)</f>
        <v>1216.045680762732</v>
      </c>
      <c r="K243" s="64">
        <f>(M243)/((1000)*(1/(PI()*1.5^2))*(1/'Salt Topping history'!$C$8)*(1/2.20462)*(C243))</f>
        <v>29.865393699182761</v>
      </c>
      <c r="L243" s="3">
        <f t="shared" si="102"/>
        <v>4.7709271659790373E-3</v>
      </c>
      <c r="M243" s="85">
        <f t="shared" si="95"/>
        <v>13.263177521421724</v>
      </c>
      <c r="N243" s="72">
        <f>SUM($M$7:M243)</f>
        <v>2005.6772562675301</v>
      </c>
      <c r="P243" s="27"/>
      <c r="Q243" s="17"/>
      <c r="R243" s="17"/>
      <c r="U243" s="72"/>
      <c r="V243" s="65"/>
      <c r="X243" s="72"/>
      <c r="Y243" s="64"/>
      <c r="AB243" s="72"/>
      <c r="AD243" s="27"/>
      <c r="AE243" s="17"/>
      <c r="AF243" s="17"/>
      <c r="AI243" s="72"/>
      <c r="AJ243" s="65"/>
      <c r="AL243" s="72"/>
      <c r="AM243" s="64"/>
      <c r="AP243" s="72"/>
      <c r="AR243" s="27"/>
      <c r="AS243" s="17"/>
      <c r="AT243" s="17"/>
      <c r="AW243" s="72"/>
      <c r="AX243" s="65"/>
      <c r="AZ243" s="72"/>
      <c r="BA243" s="64"/>
      <c r="BD243" s="72"/>
      <c r="BF243" s="27"/>
      <c r="BG243" s="17"/>
      <c r="BH243" s="17"/>
      <c r="BK243" s="72"/>
      <c r="BL243" s="65"/>
      <c r="BN243" s="72"/>
      <c r="BO243" s="64"/>
      <c r="BR243" s="72"/>
      <c r="BT243" s="27"/>
      <c r="BU243" s="17"/>
      <c r="BV243" s="17"/>
      <c r="BY243" s="72"/>
      <c r="BZ243" s="65"/>
      <c r="CB243" s="72"/>
      <c r="CC243" s="64"/>
      <c r="CE243" s="86"/>
      <c r="CF243" s="72"/>
    </row>
    <row r="244" spans="2:84">
      <c r="B244" s="27">
        <v>42211</v>
      </c>
      <c r="C244" s="17">
        <f>'Accumulated Feed'!B241</f>
        <v>8.7346305692978916</v>
      </c>
      <c r="D244" s="17">
        <f>SUM($C$7:C244)</f>
        <v>1414.2479060862449</v>
      </c>
      <c r="E244" s="9">
        <v>20</v>
      </c>
      <c r="F244" s="3">
        <f t="shared" si="92"/>
        <v>8.347037997045847</v>
      </c>
      <c r="G244" s="72">
        <f>SUM($F$7:F244)</f>
        <v>1351.4917334727415</v>
      </c>
      <c r="H244" s="65">
        <f t="shared" si="104"/>
        <v>20</v>
      </c>
      <c r="I244" s="3">
        <f t="shared" si="93"/>
        <v>8.347037997045847</v>
      </c>
      <c r="J244" s="72">
        <f>SUM($I$7:I244)</f>
        <v>1224.3927187597778</v>
      </c>
      <c r="K244" s="64">
        <f>(M244)/((1000)*(1/(PI()*1.5^2))*(1/'Salt Topping history'!$C$8)*(1/2.20462)*(C244))</f>
        <v>29.865393699182761</v>
      </c>
      <c r="L244" s="3">
        <f t="shared" si="102"/>
        <v>4.4835894964714408E-3</v>
      </c>
      <c r="M244" s="85">
        <f t="shared" si="95"/>
        <v>12.464378800190605</v>
      </c>
      <c r="N244" s="72">
        <f>SUM($M$7:M244)</f>
        <v>2018.1416350677207</v>
      </c>
      <c r="P244" s="27"/>
      <c r="Q244" s="17"/>
      <c r="R244" s="17"/>
      <c r="U244" s="72"/>
      <c r="V244" s="65"/>
      <c r="X244" s="72"/>
      <c r="Y244" s="64"/>
      <c r="AB244" s="72"/>
      <c r="AD244" s="27"/>
      <c r="AE244" s="17"/>
      <c r="AF244" s="17"/>
      <c r="AI244" s="72"/>
      <c r="AJ244" s="65"/>
      <c r="AL244" s="72"/>
      <c r="AM244" s="64"/>
      <c r="AP244" s="72"/>
      <c r="AR244" s="27"/>
      <c r="AS244" s="17"/>
      <c r="AT244" s="17"/>
      <c r="AW244" s="72"/>
      <c r="AX244" s="65"/>
      <c r="AZ244" s="72"/>
      <c r="BA244" s="64"/>
      <c r="BD244" s="72"/>
      <c r="BF244" s="27"/>
      <c r="BG244" s="17"/>
      <c r="BH244" s="17"/>
      <c r="BK244" s="72"/>
      <c r="BL244" s="65"/>
      <c r="BN244" s="72"/>
      <c r="BO244" s="64"/>
      <c r="BR244" s="72"/>
      <c r="BT244" s="27"/>
      <c r="BU244" s="17"/>
      <c r="BV244" s="17"/>
      <c r="BY244" s="72"/>
      <c r="BZ244" s="65"/>
      <c r="CB244" s="72"/>
      <c r="CC244" s="64"/>
      <c r="CE244" s="86"/>
      <c r="CF244" s="72"/>
    </row>
    <row r="245" spans="2:84">
      <c r="B245" s="27">
        <v>42212</v>
      </c>
      <c r="C245" s="17">
        <f>'Accumulated Feed'!B242</f>
        <v>8.6652560870731552</v>
      </c>
      <c r="D245" s="17">
        <f>SUM($C$7:C245)</f>
        <v>1422.9131621733181</v>
      </c>
      <c r="E245" s="9">
        <v>20</v>
      </c>
      <c r="F245" s="3">
        <f t="shared" si="92"/>
        <v>8.2807419545789021</v>
      </c>
      <c r="G245" s="72">
        <f>SUM($F$7:F245)</f>
        <v>1359.7724754273204</v>
      </c>
      <c r="H245" s="65">
        <f t="shared" si="104"/>
        <v>20</v>
      </c>
      <c r="I245" s="3">
        <f t="shared" si="93"/>
        <v>8.2807419545789021</v>
      </c>
      <c r="J245" s="72">
        <f>SUM($I$7:I245)</f>
        <v>1232.6734607143567</v>
      </c>
      <c r="K245" s="64">
        <f>(M245)/((1000)*(1/(PI()*1.5^2))*(1/'Salt Topping history'!$C$8)*(1/2.20462)*(C245))</f>
        <v>29.865393699182757</v>
      </c>
      <c r="L245" s="3">
        <f t="shared" si="102"/>
        <v>4.4479787517057376E-3</v>
      </c>
      <c r="M245" s="85">
        <f t="shared" si="95"/>
        <v>12.365380929741951</v>
      </c>
      <c r="N245" s="72">
        <f>SUM($M$7:M245)</f>
        <v>2030.5070159974628</v>
      </c>
      <c r="P245" s="27"/>
      <c r="Q245" s="17"/>
      <c r="R245" s="17"/>
      <c r="U245" s="72"/>
      <c r="V245" s="65"/>
      <c r="X245" s="72"/>
      <c r="Y245" s="64"/>
      <c r="AB245" s="72"/>
      <c r="AD245" s="27"/>
      <c r="AE245" s="17"/>
      <c r="AF245" s="17"/>
      <c r="AI245" s="72"/>
      <c r="AJ245" s="65"/>
      <c r="AL245" s="72"/>
      <c r="AM245" s="64"/>
      <c r="AP245" s="72"/>
      <c r="AR245" s="27"/>
      <c r="AS245" s="17"/>
      <c r="AT245" s="17"/>
      <c r="AW245" s="72"/>
      <c r="AX245" s="65"/>
      <c r="AZ245" s="72"/>
      <c r="BA245" s="64"/>
      <c r="BD245" s="72"/>
      <c r="BF245" s="27"/>
      <c r="BG245" s="17"/>
      <c r="BH245" s="17"/>
      <c r="BK245" s="72"/>
      <c r="BL245" s="65"/>
      <c r="BN245" s="72"/>
      <c r="BO245" s="64"/>
      <c r="BR245" s="72"/>
      <c r="BT245" s="27"/>
      <c r="BU245" s="17"/>
      <c r="BV245" s="17"/>
      <c r="BY245" s="72"/>
      <c r="BZ245" s="65"/>
      <c r="CB245" s="72"/>
      <c r="CC245" s="64"/>
      <c r="CE245" s="86"/>
      <c r="CF245" s="72"/>
    </row>
    <row r="246" spans="2:84">
      <c r="B246" s="27">
        <v>42213</v>
      </c>
      <c r="C246" s="17">
        <f>'Accumulated Feed'!B243</f>
        <v>8.6879482505968326</v>
      </c>
      <c r="D246" s="17">
        <f>SUM($C$7:C246)</f>
        <v>1431.6011104239151</v>
      </c>
      <c r="E246" s="9">
        <v>20</v>
      </c>
      <c r="F246" s="3">
        <f t="shared" si="92"/>
        <v>8.3024271706466646</v>
      </c>
      <c r="G246" s="72">
        <f>SUM($F$7:F246)</f>
        <v>1368.0749025979671</v>
      </c>
      <c r="H246" s="65">
        <f t="shared" si="104"/>
        <v>20</v>
      </c>
      <c r="I246" s="3">
        <f t="shared" si="93"/>
        <v>8.3024271706466646</v>
      </c>
      <c r="J246" s="72">
        <f>SUM($I$7:I246)</f>
        <v>1240.9758878850034</v>
      </c>
      <c r="K246" s="64">
        <f>(M246)/((1000)*(1/(PI()*1.5^2))*(1/'Salt Topping history'!$C$8)*(1/2.20462)*(C246))</f>
        <v>29.865393699182757</v>
      </c>
      <c r="L246" s="3">
        <f t="shared" si="102"/>
        <v>4.4596269084560183E-3</v>
      </c>
      <c r="M246" s="85">
        <f t="shared" si="95"/>
        <v>12.39776280550773</v>
      </c>
      <c r="N246" s="72">
        <f>SUM($M$7:M246)</f>
        <v>2042.9047788029704</v>
      </c>
      <c r="P246" s="27"/>
      <c r="Q246" s="17"/>
      <c r="R246" s="17"/>
      <c r="U246" s="72"/>
      <c r="V246" s="65"/>
      <c r="X246" s="72"/>
      <c r="Y246" s="64"/>
      <c r="AB246" s="72"/>
      <c r="AD246" s="27"/>
      <c r="AE246" s="17"/>
      <c r="AF246" s="17"/>
      <c r="AI246" s="72"/>
      <c r="AJ246" s="65"/>
      <c r="AL246" s="72"/>
      <c r="AM246" s="64"/>
      <c r="AP246" s="72"/>
      <c r="AR246" s="27"/>
      <c r="AS246" s="17"/>
      <c r="AT246" s="17"/>
      <c r="AW246" s="72"/>
      <c r="AX246" s="65"/>
      <c r="AZ246" s="72"/>
      <c r="BA246" s="64"/>
      <c r="BD246" s="72"/>
      <c r="BF246" s="27"/>
      <c r="BG246" s="17"/>
      <c r="BH246" s="17"/>
      <c r="BK246" s="72"/>
      <c r="BL246" s="65"/>
      <c r="BN246" s="72"/>
      <c r="BO246" s="64"/>
      <c r="BR246" s="72"/>
      <c r="BT246" s="27"/>
      <c r="BU246" s="17"/>
      <c r="BV246" s="17"/>
      <c r="BY246" s="72"/>
      <c r="BZ246" s="65"/>
      <c r="CB246" s="72"/>
      <c r="CC246" s="64"/>
      <c r="CE246" s="86"/>
      <c r="CF246" s="72"/>
    </row>
    <row r="247" spans="2:84">
      <c r="B247" s="27">
        <v>42214</v>
      </c>
      <c r="C247" s="17">
        <f>'Accumulated Feed'!B244</f>
        <v>8.7213788224681004</v>
      </c>
      <c r="D247" s="17">
        <f>SUM($C$7:C247)</f>
        <v>1440.3224892463832</v>
      </c>
      <c r="E247" s="9">
        <v>20</v>
      </c>
      <c r="F247" s="3">
        <f t="shared" si="92"/>
        <v>8.3343742863785284</v>
      </c>
      <c r="G247" s="72">
        <f>SUM($F$7:F247)</f>
        <v>1376.4092768843457</v>
      </c>
      <c r="H247" s="65">
        <f t="shared" si="104"/>
        <v>20</v>
      </c>
      <c r="I247" s="3">
        <f t="shared" si="93"/>
        <v>8.3343742863785284</v>
      </c>
      <c r="J247" s="72">
        <f>SUM($I$7:I247)</f>
        <v>1249.310262171382</v>
      </c>
      <c r="K247" s="64">
        <f>(M247)/((1000)*(1/(PI()*1.5^2))*(1/'Salt Topping history'!$C$8)*(1/2.20462)*(C247))</f>
        <v>29.865393699182761</v>
      </c>
      <c r="L247" s="3">
        <f t="shared" si="102"/>
        <v>4.4767872176086354E-3</v>
      </c>
      <c r="M247" s="85">
        <f t="shared" si="95"/>
        <v>12.445468464952006</v>
      </c>
      <c r="N247" s="72">
        <f>SUM($M$7:M247)</f>
        <v>2055.3502472679224</v>
      </c>
      <c r="P247" s="27"/>
      <c r="Q247" s="17"/>
      <c r="R247" s="17"/>
      <c r="U247" s="72"/>
      <c r="V247" s="65"/>
      <c r="X247" s="72"/>
      <c r="Y247" s="64"/>
      <c r="AB247" s="72"/>
      <c r="AD247" s="27"/>
      <c r="AE247" s="17"/>
      <c r="AF247" s="17"/>
      <c r="AI247" s="72"/>
      <c r="AJ247" s="65"/>
      <c r="AL247" s="72"/>
      <c r="AM247" s="64"/>
      <c r="AP247" s="72"/>
      <c r="AR247" s="27"/>
      <c r="AS247" s="17"/>
      <c r="AT247" s="17"/>
      <c r="AW247" s="72"/>
      <c r="AX247" s="65"/>
      <c r="AZ247" s="72"/>
      <c r="BA247" s="64"/>
      <c r="BD247" s="72"/>
      <c r="BF247" s="27"/>
      <c r="BG247" s="17"/>
      <c r="BH247" s="17"/>
      <c r="BK247" s="72"/>
      <c r="BL247" s="65"/>
      <c r="BN247" s="72"/>
      <c r="BO247" s="64"/>
      <c r="BR247" s="72"/>
      <c r="BT247" s="27"/>
      <c r="BU247" s="17"/>
      <c r="BV247" s="17"/>
      <c r="BY247" s="72"/>
      <c r="BZ247" s="65"/>
      <c r="CB247" s="72"/>
      <c r="CC247" s="64"/>
      <c r="CE247" s="86"/>
      <c r="CF247" s="72"/>
    </row>
    <row r="248" spans="2:84">
      <c r="B248" s="27">
        <v>42215</v>
      </c>
      <c r="C248" s="17">
        <f>'Accumulated Feed'!B245</f>
        <v>8.9379687228665947</v>
      </c>
      <c r="D248" s="17">
        <f>SUM($C$7:C248)</f>
        <v>1449.2604579692497</v>
      </c>
      <c r="E248" s="9">
        <v>20</v>
      </c>
      <c r="F248" s="3">
        <f t="shared" si="92"/>
        <v>8.5413531750744411</v>
      </c>
      <c r="G248" s="72">
        <f>SUM($F$7:F248)</f>
        <v>1384.9506300594201</v>
      </c>
      <c r="H248" s="65">
        <f t="shared" si="104"/>
        <v>20</v>
      </c>
      <c r="I248" s="3">
        <f t="shared" si="93"/>
        <v>8.5413531750744411</v>
      </c>
      <c r="J248" s="72">
        <f>SUM($I$7:I248)</f>
        <v>1257.8516153464564</v>
      </c>
      <c r="K248" s="64">
        <f>(M248)/((1000)*(1/(PI()*1.5^2))*(1/'Salt Topping history'!$C$8)*(1/2.20462)*(C248))</f>
        <v>29.865393699182761</v>
      </c>
      <c r="L248" s="3">
        <f t="shared" si="102"/>
        <v>4.5879653830460942E-3</v>
      </c>
      <c r="M248" s="85">
        <f t="shared" si="95"/>
        <v>12.754543764868142</v>
      </c>
      <c r="N248" s="72">
        <f>SUM($M$7:M248)</f>
        <v>2068.1047910327907</v>
      </c>
      <c r="P248" s="27"/>
      <c r="Q248" s="17"/>
      <c r="R248" s="17"/>
      <c r="U248" s="72"/>
      <c r="V248" s="65"/>
      <c r="X248" s="72"/>
      <c r="Y248" s="64"/>
      <c r="AB248" s="72"/>
      <c r="AD248" s="27"/>
      <c r="AE248" s="17"/>
      <c r="AF248" s="17"/>
      <c r="AI248" s="72"/>
      <c r="AJ248" s="65"/>
      <c r="AL248" s="72"/>
      <c r="AM248" s="64"/>
      <c r="AP248" s="72"/>
      <c r="AR248" s="27"/>
      <c r="AS248" s="17"/>
      <c r="AT248" s="17"/>
      <c r="AW248" s="72"/>
      <c r="AX248" s="65"/>
      <c r="AZ248" s="72"/>
      <c r="BA248" s="64"/>
      <c r="BD248" s="72"/>
      <c r="BF248" s="27"/>
      <c r="BG248" s="17"/>
      <c r="BH248" s="17"/>
      <c r="BK248" s="72"/>
      <c r="BL248" s="65"/>
      <c r="BN248" s="72"/>
      <c r="BO248" s="64"/>
      <c r="BR248" s="72"/>
      <c r="BT248" s="27"/>
      <c r="BU248" s="17"/>
      <c r="BV248" s="17"/>
      <c r="BY248" s="72"/>
      <c r="BZ248" s="65"/>
      <c r="CB248" s="72"/>
      <c r="CC248" s="64"/>
      <c r="CE248" s="86"/>
      <c r="CF248" s="72"/>
    </row>
    <row r="249" spans="2:84">
      <c r="B249" s="27">
        <v>42216</v>
      </c>
      <c r="C249" s="17">
        <f>'Accumulated Feed'!B246</f>
        <v>8.4256999876378291</v>
      </c>
      <c r="D249" s="17">
        <f>SUM($C$7:C249)</f>
        <v>1457.6861579568877</v>
      </c>
      <c r="E249" s="9">
        <v>20</v>
      </c>
      <c r="F249" s="3">
        <f t="shared" si="92"/>
        <v>8.0518159744190463</v>
      </c>
      <c r="G249" s="72">
        <f>SUM($F$7:F249)</f>
        <v>1393.0024460338391</v>
      </c>
      <c r="H249" s="65">
        <f t="shared" si="104"/>
        <v>20</v>
      </c>
      <c r="I249" s="3">
        <f t="shared" si="93"/>
        <v>8.0518159744190463</v>
      </c>
      <c r="J249" s="72">
        <f>SUM($I$7:I249)</f>
        <v>1265.9034313208754</v>
      </c>
      <c r="K249" s="64">
        <f>(M249)/((1000)*(1/(PI()*1.5^2))*(1/'Salt Topping history'!$C$8)*(1/2.20462)*(C249))</f>
        <v>29.865393699182754</v>
      </c>
      <c r="L249" s="3">
        <f t="shared" si="102"/>
        <v>4.3250117638380147E-3</v>
      </c>
      <c r="M249" s="85">
        <f t="shared" si="95"/>
        <v>12.02353270346968</v>
      </c>
      <c r="N249" s="72">
        <f>SUM($M$7:M249)</f>
        <v>2080.1283237362604</v>
      </c>
      <c r="P249" s="27"/>
      <c r="Q249" s="17"/>
      <c r="R249" s="17"/>
      <c r="U249" s="72"/>
      <c r="V249" s="65"/>
      <c r="X249" s="72"/>
      <c r="Y249" s="64"/>
      <c r="AB249" s="72"/>
      <c r="AD249" s="27"/>
      <c r="AE249" s="17"/>
      <c r="AF249" s="17"/>
      <c r="AI249" s="72"/>
      <c r="AJ249" s="65"/>
      <c r="AL249" s="72"/>
      <c r="AM249" s="64"/>
      <c r="AP249" s="72"/>
      <c r="AR249" s="27"/>
      <c r="AS249" s="17"/>
      <c r="AT249" s="17"/>
      <c r="AW249" s="72"/>
      <c r="AX249" s="65"/>
      <c r="AZ249" s="72"/>
      <c r="BA249" s="64"/>
      <c r="BD249" s="72"/>
      <c r="BF249" s="27"/>
      <c r="BG249" s="17"/>
      <c r="BH249" s="17"/>
      <c r="BK249" s="72"/>
      <c r="BL249" s="65"/>
      <c r="BN249" s="72"/>
      <c r="BO249" s="64"/>
      <c r="BR249" s="72"/>
      <c r="BT249" s="27"/>
      <c r="BU249" s="17"/>
      <c r="BV249" s="17"/>
      <c r="BY249" s="72"/>
      <c r="BZ249" s="65"/>
      <c r="CB249" s="72"/>
      <c r="CC249" s="64"/>
      <c r="CE249" s="86"/>
      <c r="CF249" s="72"/>
    </row>
    <row r="250" spans="2:84">
      <c r="B250" s="27">
        <v>42217</v>
      </c>
      <c r="C250" s="17">
        <f>'Accumulated Feed'!B247</f>
        <v>8.2241912700718167</v>
      </c>
      <c r="D250" s="17">
        <f>SUM($C$7:C250)</f>
        <v>1465.9103492269594</v>
      </c>
      <c r="E250" s="9">
        <v>20</v>
      </c>
      <c r="F250" s="3">
        <f t="shared" si="92"/>
        <v>7.8592490525652803</v>
      </c>
      <c r="G250" s="72">
        <f>SUM($F$7:F250)</f>
        <v>1400.8616950864043</v>
      </c>
      <c r="H250" s="65">
        <f t="shared" si="104"/>
        <v>20</v>
      </c>
      <c r="I250" s="3">
        <f t="shared" si="93"/>
        <v>7.8592490525652803</v>
      </c>
      <c r="J250" s="72">
        <f>SUM($I$7:I250)</f>
        <v>1273.7626803734406</v>
      </c>
      <c r="K250" s="64">
        <f>(M250)/((1000)*(1/(PI()*1.5^2))*(1/'Salt Topping history'!$C$8)*(1/2.20462)*(C250))</f>
        <v>29.865393699182757</v>
      </c>
      <c r="L250" s="3">
        <f t="shared" si="102"/>
        <v>4.2215749484674674E-3</v>
      </c>
      <c r="M250" s="85">
        <f t="shared" si="95"/>
        <v>11.73597835673956</v>
      </c>
      <c r="N250" s="72">
        <f>SUM($M$7:M250)</f>
        <v>2091.8643020929999</v>
      </c>
      <c r="P250" s="27"/>
      <c r="Q250" s="17"/>
      <c r="R250" s="17"/>
      <c r="U250" s="72"/>
      <c r="V250" s="65"/>
      <c r="X250" s="72"/>
      <c r="Y250" s="64"/>
      <c r="AB250" s="72"/>
      <c r="AD250" s="27"/>
      <c r="AE250" s="17"/>
      <c r="AF250" s="17"/>
      <c r="AI250" s="72"/>
      <c r="AJ250" s="65"/>
      <c r="AL250" s="72"/>
      <c r="AM250" s="64"/>
      <c r="AP250" s="72"/>
      <c r="AR250" s="27"/>
      <c r="AS250" s="17"/>
      <c r="AT250" s="17"/>
      <c r="AW250" s="72"/>
      <c r="AX250" s="65"/>
      <c r="AZ250" s="72"/>
      <c r="BA250" s="64"/>
      <c r="BD250" s="72"/>
      <c r="BF250" s="27"/>
      <c r="BG250" s="17"/>
      <c r="BH250" s="17"/>
      <c r="BK250" s="72"/>
      <c r="BL250" s="65"/>
      <c r="BN250" s="72"/>
      <c r="BO250" s="64"/>
      <c r="BR250" s="72"/>
      <c r="BT250" s="27"/>
      <c r="BU250" s="17"/>
      <c r="BV250" s="17"/>
      <c r="BY250" s="72"/>
      <c r="BZ250" s="65"/>
      <c r="CB250" s="72"/>
      <c r="CC250" s="64"/>
      <c r="CE250" s="86"/>
      <c r="CF250" s="72"/>
    </row>
    <row r="251" spans="2:84">
      <c r="B251" s="27">
        <v>42218</v>
      </c>
      <c r="C251" s="17">
        <f>'Accumulated Feed'!B248</f>
        <v>8.1833332424130631</v>
      </c>
      <c r="D251" s="17">
        <f>SUM($C$7:C251)</f>
        <v>1474.0936824693724</v>
      </c>
      <c r="E251" s="9">
        <v>20</v>
      </c>
      <c r="F251" s="3">
        <f t="shared" si="92"/>
        <v>7.820204068733827</v>
      </c>
      <c r="G251" s="72">
        <f>SUM($F$7:F251)</f>
        <v>1408.6818991551381</v>
      </c>
      <c r="H251" s="65">
        <f t="shared" si="104"/>
        <v>20</v>
      </c>
      <c r="I251" s="3">
        <f t="shared" si="93"/>
        <v>7.820204068733827</v>
      </c>
      <c r="J251" s="72">
        <f>SUM($I$7:I251)</f>
        <v>1281.5828844421744</v>
      </c>
      <c r="K251" s="64">
        <f>(M251)/((1000)*(1/(PI()*1.5^2))*(1/'Salt Topping history'!$C$8)*(1/2.20462)*(C251))</f>
        <v>29.865393699182757</v>
      </c>
      <c r="L251" s="3">
        <f t="shared" si="102"/>
        <v>4.200602038141845E-3</v>
      </c>
      <c r="M251" s="85">
        <f t="shared" si="95"/>
        <v>11.677673666034329</v>
      </c>
      <c r="N251" s="72">
        <f>SUM($M$7:M251)</f>
        <v>2103.5419757590344</v>
      </c>
      <c r="P251" s="27"/>
      <c r="Q251" s="17"/>
      <c r="R251" s="17"/>
      <c r="U251" s="72"/>
      <c r="V251" s="65"/>
      <c r="X251" s="72"/>
      <c r="Y251" s="64"/>
      <c r="AB251" s="72"/>
      <c r="AD251" s="27"/>
      <c r="AE251" s="17"/>
      <c r="AF251" s="17"/>
      <c r="AI251" s="72"/>
      <c r="AJ251" s="65"/>
      <c r="AL251" s="72"/>
      <c r="AM251" s="64"/>
      <c r="AP251" s="72"/>
      <c r="AR251" s="27"/>
      <c r="AS251" s="17"/>
      <c r="AT251" s="17"/>
      <c r="AW251" s="72"/>
      <c r="AX251" s="65"/>
      <c r="AZ251" s="72"/>
      <c r="BA251" s="64"/>
      <c r="BD251" s="72"/>
      <c r="BF251" s="27"/>
      <c r="BG251" s="17"/>
      <c r="BH251" s="17"/>
      <c r="BK251" s="72"/>
      <c r="BL251" s="65"/>
      <c r="BN251" s="72"/>
      <c r="BO251" s="64"/>
      <c r="BR251" s="72"/>
      <c r="BT251" s="27"/>
      <c r="BU251" s="17"/>
      <c r="BV251" s="17"/>
      <c r="BY251" s="72"/>
      <c r="BZ251" s="65"/>
      <c r="CB251" s="72"/>
      <c r="CC251" s="64"/>
      <c r="CE251" s="86"/>
      <c r="CF251" s="72"/>
    </row>
    <row r="252" spans="2:84">
      <c r="B252" s="27">
        <v>42219</v>
      </c>
      <c r="C252" s="17">
        <f>'Accumulated Feed'!B249</f>
        <v>8.0126483439442584</v>
      </c>
      <c r="D252" s="17">
        <f>SUM($C$7:C252)</f>
        <v>1482.1063308133166</v>
      </c>
      <c r="E252" s="9">
        <v>20</v>
      </c>
      <c r="F252" s="3">
        <f t="shared" si="92"/>
        <v>7.6570931825048349</v>
      </c>
      <c r="G252" s="72">
        <f>SUM($F$7:F252)</f>
        <v>1416.338992337643</v>
      </c>
      <c r="H252" s="65">
        <f t="shared" si="104"/>
        <v>20</v>
      </c>
      <c r="I252" s="3">
        <f t="shared" si="93"/>
        <v>7.6570931825048349</v>
      </c>
      <c r="J252" s="72">
        <f>SUM($I$7:I252)</f>
        <v>1289.2399776246793</v>
      </c>
      <c r="K252" s="64">
        <f>(M252)/((1000)*(1/(PI()*1.5^2))*(1/'Salt Topping history'!$C$8)*(1/2.20462)*(C252))</f>
        <v>29.865393699182761</v>
      </c>
      <c r="L252" s="3">
        <f t="shared" si="102"/>
        <v>4.1129874547991933E-3</v>
      </c>
      <c r="M252" s="85">
        <f t="shared" si="95"/>
        <v>11.434105124341757</v>
      </c>
      <c r="N252" s="72">
        <f>SUM($M$7:M252)</f>
        <v>2114.9760808833762</v>
      </c>
      <c r="P252" s="27"/>
      <c r="Q252" s="17"/>
      <c r="R252" s="17"/>
      <c r="U252" s="72"/>
      <c r="V252" s="65"/>
      <c r="X252" s="72"/>
      <c r="Y252" s="64"/>
      <c r="AB252" s="72"/>
      <c r="AD252" s="27"/>
      <c r="AE252" s="17"/>
      <c r="AF252" s="17"/>
      <c r="AI252" s="72"/>
      <c r="AJ252" s="65"/>
      <c r="AL252" s="72"/>
      <c r="AM252" s="64"/>
      <c r="AP252" s="72"/>
      <c r="AR252" s="27"/>
      <c r="AS252" s="17"/>
      <c r="AT252" s="17"/>
      <c r="AW252" s="72"/>
      <c r="AX252" s="65"/>
      <c r="AZ252" s="72"/>
      <c r="BA252" s="64"/>
      <c r="BD252" s="72"/>
      <c r="BF252" s="27"/>
      <c r="BG252" s="17"/>
      <c r="BH252" s="17"/>
      <c r="BK252" s="72"/>
      <c r="BL252" s="65"/>
      <c r="BN252" s="72"/>
      <c r="BO252" s="64"/>
      <c r="BR252" s="72"/>
      <c r="BT252" s="27"/>
      <c r="BU252" s="17"/>
      <c r="BV252" s="17"/>
      <c r="BY252" s="72"/>
      <c r="BZ252" s="65"/>
      <c r="CB252" s="72"/>
      <c r="CC252" s="64"/>
      <c r="CE252" s="86"/>
      <c r="CF252" s="72"/>
    </row>
    <row r="253" spans="2:84">
      <c r="B253" s="27">
        <v>42220</v>
      </c>
      <c r="C253" s="17">
        <f>'Accumulated Feed'!B250</f>
        <v>8.0852409286077869</v>
      </c>
      <c r="D253" s="17">
        <f>SUM($C$7:C253)</f>
        <v>1490.1915717419245</v>
      </c>
      <c r="E253" s="9">
        <v>20</v>
      </c>
      <c r="F253" s="3">
        <f t="shared" si="92"/>
        <v>7.7264645265683241</v>
      </c>
      <c r="G253" s="72">
        <f>SUM($F$7:F253)</f>
        <v>1424.0654568642115</v>
      </c>
      <c r="H253" s="65">
        <f t="shared" si="104"/>
        <v>20</v>
      </c>
      <c r="I253" s="3">
        <f t="shared" si="93"/>
        <v>7.7264645265683241</v>
      </c>
      <c r="J253" s="72">
        <f>SUM($I$7:I253)</f>
        <v>1296.9664421512477</v>
      </c>
      <c r="K253" s="64">
        <f>(M253)/((1000)*(1/(PI()*1.5^2))*(1/'Salt Topping history'!$C$8)*(1/2.20462)*(C253))</f>
        <v>29.865393699182757</v>
      </c>
      <c r="L253" s="3">
        <f t="shared" si="102"/>
        <v>4.1502500897254088E-3</v>
      </c>
      <c r="M253" s="85">
        <f t="shared" si="95"/>
        <v>11.537695249436636</v>
      </c>
      <c r="N253" s="72">
        <f>SUM($M$7:M253)</f>
        <v>2126.5137761328128</v>
      </c>
      <c r="P253" s="27"/>
      <c r="Q253" s="17"/>
      <c r="R253" s="17"/>
      <c r="U253" s="72"/>
      <c r="V253" s="65"/>
      <c r="X253" s="72"/>
      <c r="Y253" s="64"/>
      <c r="AB253" s="72"/>
      <c r="AD253" s="27"/>
      <c r="AE253" s="17"/>
      <c r="AF253" s="17"/>
      <c r="AI253" s="72"/>
      <c r="AJ253" s="65"/>
      <c r="AL253" s="72"/>
      <c r="AM253" s="64"/>
      <c r="AP253" s="72"/>
      <c r="AR253" s="27"/>
      <c r="AS253" s="17"/>
      <c r="AT253" s="17"/>
      <c r="AW253" s="72"/>
      <c r="AX253" s="65"/>
      <c r="AZ253" s="72"/>
      <c r="BA253" s="64"/>
      <c r="BD253" s="72"/>
      <c r="BF253" s="27"/>
      <c r="BG253" s="17"/>
      <c r="BH253" s="17"/>
      <c r="BK253" s="72"/>
      <c r="BL253" s="65"/>
      <c r="BN253" s="72"/>
      <c r="BO253" s="64"/>
      <c r="BR253" s="72"/>
      <c r="BT253" s="27"/>
      <c r="BU253" s="17"/>
      <c r="BV253" s="17"/>
      <c r="BY253" s="72"/>
      <c r="BZ253" s="65"/>
      <c r="CB253" s="72"/>
      <c r="CC253" s="64"/>
      <c r="CE253" s="86"/>
      <c r="CF253" s="72"/>
    </row>
    <row r="254" spans="2:84">
      <c r="B254" s="27">
        <v>42221</v>
      </c>
      <c r="C254" s="17">
        <f>'Accumulated Feed'!B251</f>
        <v>7.7139459613225716</v>
      </c>
      <c r="D254" s="17">
        <f>SUM($C$7:C254)</f>
        <v>1497.9055177032471</v>
      </c>
      <c r="E254" s="9">
        <v>20</v>
      </c>
      <c r="F254" s="3">
        <f t="shared" si="92"/>
        <v>7.3716454903820328</v>
      </c>
      <c r="G254" s="72">
        <f>SUM($F$7:F254)</f>
        <v>1431.4371023545934</v>
      </c>
      <c r="H254" s="65">
        <f t="shared" si="104"/>
        <v>20</v>
      </c>
      <c r="I254" s="3">
        <f t="shared" si="93"/>
        <v>7.3716454903820328</v>
      </c>
      <c r="J254" s="72">
        <f>SUM($I$7:I254)</f>
        <v>1304.3380876416297</v>
      </c>
      <c r="K254" s="64">
        <f>(M254)/((1000)*(1/(PI()*1.5^2))*(1/'Salt Topping history'!$C$8)*(1/2.20462)*(C254))</f>
        <v>29.865393699182757</v>
      </c>
      <c r="L254" s="3">
        <f t="shared" si="102"/>
        <v>3.9596599780767011E-3</v>
      </c>
      <c r="M254" s="85">
        <f t="shared" si="95"/>
        <v>11.007854739053229</v>
      </c>
      <c r="N254" s="72">
        <f>SUM($M$7:M254)</f>
        <v>2137.5216308718659</v>
      </c>
      <c r="P254" s="27"/>
      <c r="Q254" s="17"/>
      <c r="R254" s="17"/>
      <c r="U254" s="72"/>
      <c r="V254" s="65"/>
      <c r="X254" s="72"/>
      <c r="Y254" s="64"/>
      <c r="AB254" s="72"/>
      <c r="AD254" s="27"/>
      <c r="AE254" s="17"/>
      <c r="AF254" s="17"/>
      <c r="AI254" s="72"/>
      <c r="AJ254" s="65"/>
      <c r="AL254" s="72"/>
      <c r="AM254" s="64"/>
      <c r="AP254" s="72"/>
      <c r="AR254" s="27"/>
      <c r="AS254" s="17"/>
      <c r="AT254" s="17"/>
      <c r="AW254" s="72"/>
      <c r="AX254" s="65"/>
      <c r="AZ254" s="72"/>
      <c r="BA254" s="64"/>
      <c r="BD254" s="72"/>
      <c r="BF254" s="27"/>
      <c r="BG254" s="17"/>
      <c r="BH254" s="17"/>
      <c r="BK254" s="72"/>
      <c r="BL254" s="65"/>
      <c r="BN254" s="72"/>
      <c r="BO254" s="64"/>
      <c r="BR254" s="72"/>
      <c r="BT254" s="27"/>
      <c r="BU254" s="17"/>
      <c r="BV254" s="17"/>
      <c r="BY254" s="72"/>
      <c r="BZ254" s="65"/>
      <c r="CB254" s="72"/>
      <c r="CC254" s="64"/>
      <c r="CE254" s="86"/>
      <c r="CF254" s="72"/>
    </row>
    <row r="255" spans="2:84">
      <c r="B255" s="27">
        <v>42222</v>
      </c>
      <c r="C255" s="17">
        <f>'Accumulated Feed'!B252</f>
        <v>7.7354617623615933</v>
      </c>
      <c r="D255" s="17">
        <f>SUM($C$7:C255)</f>
        <v>1505.6409794656088</v>
      </c>
      <c r="E255" s="9">
        <v>20</v>
      </c>
      <c r="F255" s="3">
        <f t="shared" si="92"/>
        <v>7.3922065441535407</v>
      </c>
      <c r="G255" s="72">
        <f>SUM($F$7:F255)</f>
        <v>1438.8293088987471</v>
      </c>
      <c r="H255" s="65">
        <f t="shared" si="104"/>
        <v>20</v>
      </c>
      <c r="I255" s="3">
        <f t="shared" si="93"/>
        <v>7.3922065441535407</v>
      </c>
      <c r="J255" s="72">
        <f>SUM($I$7:I255)</f>
        <v>1311.7302941857834</v>
      </c>
      <c r="K255" s="64">
        <f>(M255)/((1000)*(1/(PI()*1.5^2))*(1/'Salt Topping history'!$C$8)*(1/2.20462)*(C255))</f>
        <v>29.865393699182764</v>
      </c>
      <c r="L255" s="3">
        <f t="shared" si="102"/>
        <v>3.9707042940075677E-3</v>
      </c>
      <c r="M255" s="85">
        <f t="shared" si="95"/>
        <v>11.038557937341038</v>
      </c>
      <c r="N255" s="72">
        <f>SUM($M$7:M255)</f>
        <v>2148.5601888092069</v>
      </c>
      <c r="P255" s="27"/>
      <c r="Q255" s="17"/>
      <c r="R255" s="17"/>
      <c r="U255" s="72"/>
      <c r="V255" s="65"/>
      <c r="X255" s="72"/>
      <c r="Y255" s="64"/>
      <c r="AB255" s="72"/>
      <c r="AD255" s="27"/>
      <c r="AE255" s="17"/>
      <c r="AF255" s="17"/>
      <c r="AI255" s="72"/>
      <c r="AJ255" s="65"/>
      <c r="AL255" s="72"/>
      <c r="AM255" s="64"/>
      <c r="AP255" s="72"/>
      <c r="AR255" s="27"/>
      <c r="AS255" s="17"/>
      <c r="AT255" s="17"/>
      <c r="AW255" s="72"/>
      <c r="AX255" s="65"/>
      <c r="AZ255" s="72"/>
      <c r="BA255" s="64"/>
      <c r="BD255" s="72"/>
      <c r="BF255" s="27"/>
      <c r="BG255" s="17"/>
      <c r="BH255" s="17"/>
      <c r="BK255" s="72"/>
      <c r="BL255" s="65"/>
      <c r="BN255" s="72"/>
      <c r="BO255" s="64"/>
      <c r="BR255" s="72"/>
      <c r="BT255" s="27"/>
      <c r="BU255" s="17"/>
      <c r="BV255" s="17"/>
      <c r="BY255" s="72"/>
      <c r="BZ255" s="65"/>
      <c r="CB255" s="72"/>
      <c r="CC255" s="64"/>
      <c r="CE255" s="86"/>
      <c r="CF255" s="72"/>
    </row>
    <row r="256" spans="2:84">
      <c r="B256" s="27">
        <v>42223</v>
      </c>
      <c r="C256" s="17">
        <f>'Accumulated Feed'!B253</f>
        <v>7.3509915966540937</v>
      </c>
      <c r="D256" s="17">
        <f>SUM($C$7:C256)</f>
        <v>1512.9919710622628</v>
      </c>
      <c r="E256" s="9">
        <v>20</v>
      </c>
      <c r="F256" s="3">
        <f t="shared" si="92"/>
        <v>7.0247969489302182</v>
      </c>
      <c r="G256" s="72">
        <f>SUM($F$7:F256)</f>
        <v>1445.8541058476774</v>
      </c>
      <c r="H256" s="65">
        <f t="shared" si="104"/>
        <v>20</v>
      </c>
      <c r="I256" s="3">
        <f t="shared" si="93"/>
        <v>7.0247969489302182</v>
      </c>
      <c r="J256" s="72">
        <f>SUM($I$7:I256)</f>
        <v>1318.7550911347137</v>
      </c>
      <c r="K256" s="64">
        <f>(M256)/((1000)*(1/(PI()*1.5^2))*(1/'Salt Topping history'!$C$8)*(1/2.20462)*(C256))</f>
        <v>29.865393699182761</v>
      </c>
      <c r="L256" s="3">
        <f t="shared" si="102"/>
        <v>3.7733511967017767E-3</v>
      </c>
      <c r="M256" s="85">
        <f t="shared" si="95"/>
        <v>10.48991632683094</v>
      </c>
      <c r="N256" s="72">
        <f>SUM($M$7:M256)</f>
        <v>2159.0501051360379</v>
      </c>
      <c r="P256" s="27"/>
      <c r="Q256" s="17"/>
      <c r="R256" s="17"/>
      <c r="U256" s="72"/>
      <c r="V256" s="65"/>
      <c r="X256" s="72"/>
      <c r="Y256" s="64"/>
      <c r="AB256" s="72"/>
      <c r="AD256" s="27"/>
      <c r="AE256" s="17"/>
      <c r="AF256" s="17"/>
      <c r="AI256" s="72"/>
      <c r="AJ256" s="65"/>
      <c r="AL256" s="72"/>
      <c r="AM256" s="64"/>
      <c r="AP256" s="72"/>
      <c r="AR256" s="27"/>
      <c r="AS256" s="17"/>
      <c r="AT256" s="17"/>
      <c r="AW256" s="72"/>
      <c r="AX256" s="65"/>
      <c r="AZ256" s="72"/>
      <c r="BA256" s="64"/>
      <c r="BD256" s="72"/>
      <c r="BF256" s="27"/>
      <c r="BG256" s="17"/>
      <c r="BH256" s="17"/>
      <c r="BK256" s="72"/>
      <c r="BL256" s="65"/>
      <c r="BN256" s="72"/>
      <c r="BO256" s="64"/>
      <c r="BR256" s="72"/>
      <c r="BT256" s="27"/>
      <c r="BU256" s="17"/>
      <c r="BV256" s="17"/>
      <c r="BY256" s="72"/>
      <c r="BZ256" s="65"/>
      <c r="CB256" s="72"/>
      <c r="CC256" s="64"/>
      <c r="CE256" s="86"/>
      <c r="CF256" s="72"/>
    </row>
    <row r="257" spans="2:84">
      <c r="B257" s="27">
        <v>42224</v>
      </c>
      <c r="C257" s="17">
        <f>'Accumulated Feed'!B254</f>
        <v>7.7680747655179259</v>
      </c>
      <c r="D257" s="17">
        <f>SUM($C$7:C257)</f>
        <v>1520.7600458277807</v>
      </c>
      <c r="E257" s="9">
        <v>20</v>
      </c>
      <c r="F257" s="3">
        <f t="shared" si="92"/>
        <v>7.4233723701588836</v>
      </c>
      <c r="G257" s="72">
        <f>SUM($F$7:F257)</f>
        <v>1453.2774782178362</v>
      </c>
      <c r="H257" s="65">
        <f t="shared" si="104"/>
        <v>20</v>
      </c>
      <c r="I257" s="3">
        <f t="shared" si="93"/>
        <v>7.4233723701588836</v>
      </c>
      <c r="J257" s="72">
        <f>SUM($I$7:I257)</f>
        <v>1326.1784635048725</v>
      </c>
      <c r="K257" s="64">
        <f>(M257)/((1000)*(1/(PI()*1.5^2))*(1/'Salt Topping history'!$C$8)*(1/2.20462)*(C257))</f>
        <v>29.865393699182761</v>
      </c>
      <c r="L257" s="3">
        <f t="shared" si="102"/>
        <v>3.9874449354393975E-3</v>
      </c>
      <c r="M257" s="85">
        <f t="shared" si="95"/>
        <v>11.085096920521526</v>
      </c>
      <c r="N257" s="72">
        <f>SUM($M$7:M257)</f>
        <v>2170.1352020565596</v>
      </c>
      <c r="P257" s="27"/>
      <c r="Q257" s="17"/>
      <c r="R257" s="17"/>
      <c r="U257" s="72"/>
      <c r="V257" s="65"/>
      <c r="X257" s="72"/>
      <c r="Y257" s="64"/>
      <c r="AB257" s="72"/>
      <c r="AD257" s="27"/>
      <c r="AE257" s="17"/>
      <c r="AF257" s="17"/>
      <c r="AI257" s="72"/>
      <c r="AJ257" s="65"/>
      <c r="AL257" s="72"/>
      <c r="AM257" s="64"/>
      <c r="AP257" s="72"/>
      <c r="AR257" s="27"/>
      <c r="AS257" s="17"/>
      <c r="AT257" s="17"/>
      <c r="AW257" s="72"/>
      <c r="AX257" s="65"/>
      <c r="AZ257" s="72"/>
      <c r="BA257" s="64"/>
      <c r="BD257" s="72"/>
      <c r="BF257" s="27"/>
      <c r="BG257" s="17"/>
      <c r="BH257" s="17"/>
      <c r="BK257" s="72"/>
      <c r="BL257" s="65"/>
      <c r="BN257" s="72"/>
      <c r="BO257" s="64"/>
      <c r="BR257" s="72"/>
      <c r="BT257" s="27"/>
      <c r="BU257" s="17"/>
      <c r="BV257" s="17"/>
      <c r="BY257" s="72"/>
      <c r="BZ257" s="65"/>
      <c r="CB257" s="72"/>
      <c r="CC257" s="64"/>
      <c r="CE257" s="86"/>
      <c r="CF257" s="72"/>
    </row>
    <row r="258" spans="2:84">
      <c r="B258" s="27">
        <v>42225</v>
      </c>
      <c r="C258" s="17">
        <f>'Accumulated Feed'!B255</f>
        <v>8.3345019904028472</v>
      </c>
      <c r="D258" s="17">
        <f>SUM($C$7:C258)</f>
        <v>1529.0945478181836</v>
      </c>
      <c r="E258" s="9">
        <v>20</v>
      </c>
      <c r="F258" s="3">
        <f t="shared" si="92"/>
        <v>7.9646648187822411</v>
      </c>
      <c r="G258" s="72">
        <f>SUM($F$7:F258)</f>
        <v>1461.2421430366185</v>
      </c>
      <c r="H258" s="65">
        <f t="shared" si="104"/>
        <v>20</v>
      </c>
      <c r="I258" s="3">
        <f t="shared" si="93"/>
        <v>7.9646648187822411</v>
      </c>
      <c r="J258" s="72">
        <f>SUM($I$7:I258)</f>
        <v>1334.1431283236548</v>
      </c>
      <c r="K258" s="64">
        <f>(M258)/((1000)*(1/(PI()*1.5^2))*(1/'Salt Topping history'!$C$8)*(1/2.20462)*(C258))</f>
        <v>29.865393699182761</v>
      </c>
      <c r="L258" s="3">
        <f t="shared" si="102"/>
        <v>4.2781987499093833E-3</v>
      </c>
      <c r="M258" s="85">
        <f t="shared" si="95"/>
        <v>11.893392524748085</v>
      </c>
      <c r="N258" s="72">
        <f>SUM($M$7:M258)</f>
        <v>2182.0285945813075</v>
      </c>
      <c r="P258" s="27"/>
      <c r="Q258" s="17"/>
      <c r="R258" s="17"/>
      <c r="U258" s="72"/>
      <c r="V258" s="65"/>
      <c r="X258" s="72"/>
      <c r="Y258" s="64"/>
      <c r="AB258" s="72"/>
      <c r="AD258" s="27"/>
      <c r="AE258" s="17"/>
      <c r="AF258" s="17"/>
      <c r="AI258" s="72"/>
      <c r="AJ258" s="65"/>
      <c r="AL258" s="72"/>
      <c r="AM258" s="64"/>
      <c r="AP258" s="72"/>
      <c r="AR258" s="27"/>
      <c r="AS258" s="17"/>
      <c r="AT258" s="17"/>
      <c r="AW258" s="72"/>
      <c r="AX258" s="65"/>
      <c r="AZ258" s="72"/>
      <c r="BA258" s="64"/>
      <c r="BD258" s="72"/>
      <c r="BF258" s="27"/>
      <c r="BG258" s="17"/>
      <c r="BH258" s="17"/>
      <c r="BK258" s="72"/>
      <c r="BL258" s="65"/>
      <c r="BN258" s="72"/>
      <c r="BO258" s="64"/>
      <c r="BR258" s="72"/>
      <c r="BT258" s="27"/>
      <c r="BU258" s="17"/>
      <c r="BV258" s="17"/>
      <c r="BY258" s="72"/>
      <c r="BZ258" s="65"/>
      <c r="CB258" s="72"/>
      <c r="CC258" s="64"/>
      <c r="CE258" s="86"/>
      <c r="CF258" s="72"/>
    </row>
    <row r="259" spans="2:84">
      <c r="B259" s="27">
        <v>42226</v>
      </c>
      <c r="C259" s="17">
        <f>'Accumulated Feed'!B256</f>
        <v>8.4396089494945361</v>
      </c>
      <c r="D259" s="17">
        <f>SUM($C$7:C259)</f>
        <v>1537.5341567676783</v>
      </c>
      <c r="E259" s="9">
        <v>20</v>
      </c>
      <c r="F259" s="3">
        <f t="shared" si="92"/>
        <v>8.0651077366975183</v>
      </c>
      <c r="G259" s="72">
        <f>SUM($F$7:F259)</f>
        <v>1469.3072507733159</v>
      </c>
      <c r="H259" s="65">
        <f t="shared" si="104"/>
        <v>20</v>
      </c>
      <c r="I259" s="3">
        <f t="shared" si="93"/>
        <v>8.0651077366975183</v>
      </c>
      <c r="J259" s="72">
        <f>SUM($I$7:I259)</f>
        <v>1342.2082360603522</v>
      </c>
      <c r="K259" s="64">
        <f>(M259)/((1000)*(1/(PI()*1.5^2))*(1/'Salt Topping history'!$C$8)*(1/2.20462)*(C259))</f>
        <v>29.865393699182754</v>
      </c>
      <c r="L259" s="3">
        <f t="shared" si="102"/>
        <v>4.3321513989711541E-3</v>
      </c>
      <c r="M259" s="85">
        <f t="shared" si="95"/>
        <v>12.043380889139808</v>
      </c>
      <c r="N259" s="72">
        <f>SUM($M$7:M259)</f>
        <v>2194.0719754704473</v>
      </c>
      <c r="P259" s="27"/>
      <c r="Q259" s="17"/>
      <c r="R259" s="17"/>
      <c r="U259" s="72"/>
      <c r="V259" s="65"/>
      <c r="X259" s="72"/>
      <c r="Y259" s="64"/>
      <c r="AB259" s="72"/>
      <c r="AD259" s="27"/>
      <c r="AE259" s="17"/>
      <c r="AF259" s="17"/>
      <c r="AI259" s="72"/>
      <c r="AJ259" s="65"/>
      <c r="AL259" s="72"/>
      <c r="AM259" s="64"/>
      <c r="AP259" s="72"/>
      <c r="AR259" s="27"/>
      <c r="AS259" s="17"/>
      <c r="AT259" s="17"/>
      <c r="AW259" s="72"/>
      <c r="AX259" s="65"/>
      <c r="AZ259" s="72"/>
      <c r="BA259" s="64"/>
      <c r="BD259" s="72"/>
      <c r="BF259" s="27"/>
      <c r="BG259" s="17"/>
      <c r="BH259" s="17"/>
      <c r="BK259" s="72"/>
      <c r="BL259" s="65"/>
      <c r="BN259" s="72"/>
      <c r="BO259" s="64"/>
      <c r="BR259" s="72"/>
      <c r="BT259" s="27"/>
      <c r="BU259" s="17"/>
      <c r="BV259" s="17"/>
      <c r="BY259" s="72"/>
      <c r="BZ259" s="65"/>
      <c r="CB259" s="72"/>
      <c r="CC259" s="64"/>
      <c r="CE259" s="86"/>
      <c r="CF259" s="72"/>
    </row>
    <row r="260" spans="2:84">
      <c r="B260" s="27">
        <v>42227</v>
      </c>
      <c r="C260" s="17">
        <f>'Accumulated Feed'!B257</f>
        <v>7.7001998623973922</v>
      </c>
      <c r="D260" s="17">
        <f>SUM($C$7:C260)</f>
        <v>1545.2343566300756</v>
      </c>
      <c r="E260" s="9">
        <v>20</v>
      </c>
      <c r="F260" s="3">
        <f t="shared" si="92"/>
        <v>7.3585093641166663</v>
      </c>
      <c r="G260" s="72">
        <f>SUM($F$7:F260)</f>
        <v>1476.6657601374325</v>
      </c>
      <c r="H260" s="65">
        <f t="shared" si="104"/>
        <v>20</v>
      </c>
      <c r="I260" s="3">
        <f t="shared" si="93"/>
        <v>7.3585093641166663</v>
      </c>
      <c r="J260" s="72">
        <f>SUM($I$7:I260)</f>
        <v>1349.5667454244688</v>
      </c>
      <c r="K260" s="64">
        <f>(M260)/((1000)*(1/(PI()*1.5^2))*(1/'Salt Topping history'!$C$8)*(1/2.20462)*(C260))</f>
        <v>29.865393699182754</v>
      </c>
      <c r="L260" s="3">
        <f t="shared" si="102"/>
        <v>3.9526039424184756E-3</v>
      </c>
      <c r="M260" s="85">
        <f t="shared" si="95"/>
        <v>10.988238959923361</v>
      </c>
      <c r="N260" s="72">
        <f>SUM($M$7:M260)</f>
        <v>2205.0602144303707</v>
      </c>
      <c r="P260" s="27"/>
      <c r="Q260" s="17"/>
      <c r="R260" s="17"/>
      <c r="U260" s="72"/>
      <c r="V260" s="65"/>
      <c r="X260" s="72"/>
      <c r="Y260" s="64"/>
      <c r="AB260" s="72"/>
      <c r="AD260" s="27"/>
      <c r="AE260" s="17"/>
      <c r="AF260" s="17"/>
      <c r="AI260" s="72"/>
      <c r="AJ260" s="65"/>
      <c r="AL260" s="72"/>
      <c r="AM260" s="64"/>
      <c r="AP260" s="72"/>
      <c r="AR260" s="27"/>
      <c r="AS260" s="17"/>
      <c r="AT260" s="17"/>
      <c r="AW260" s="72"/>
      <c r="AX260" s="65"/>
      <c r="AZ260" s="72"/>
      <c r="BA260" s="64"/>
      <c r="BD260" s="72"/>
      <c r="BF260" s="27"/>
      <c r="BG260" s="17"/>
      <c r="BH260" s="17"/>
      <c r="BK260" s="72"/>
      <c r="BL260" s="65"/>
      <c r="BN260" s="72"/>
      <c r="BO260" s="64"/>
      <c r="BR260" s="72"/>
      <c r="BT260" s="27"/>
      <c r="BU260" s="17"/>
      <c r="BV260" s="17"/>
      <c r="BY260" s="72"/>
      <c r="BZ260" s="65"/>
      <c r="CB260" s="72"/>
      <c r="CC260" s="64"/>
      <c r="CE260" s="86"/>
      <c r="CF260" s="72"/>
    </row>
    <row r="261" spans="2:84">
      <c r="B261" s="27">
        <v>42228</v>
      </c>
      <c r="C261" s="17">
        <f>'Accumulated Feed'!B258</f>
        <v>6.8797597788461156</v>
      </c>
      <c r="D261" s="17">
        <f>SUM($C$7:C261)</f>
        <v>1552.1141164089217</v>
      </c>
      <c r="E261" s="9">
        <v>20</v>
      </c>
      <c r="F261" s="3">
        <f t="shared" si="92"/>
        <v>6.5744756837715075</v>
      </c>
      <c r="G261" s="72">
        <f>SUM($F$7:F261)</f>
        <v>1483.2402358212039</v>
      </c>
      <c r="H261" s="65">
        <f t="shared" si="104"/>
        <v>20</v>
      </c>
      <c r="I261" s="3">
        <f t="shared" si="93"/>
        <v>6.5744756837715075</v>
      </c>
      <c r="J261" s="72">
        <f>SUM($I$7:I261)</f>
        <v>1356.1412211082402</v>
      </c>
      <c r="K261" s="64">
        <f>(M261)/((1000)*(1/(PI()*1.5^2))*(1/'Salt Topping history'!$C$8)*(1/2.20462)*(C261))</f>
        <v>29.865393699182757</v>
      </c>
      <c r="L261" s="3">
        <f t="shared" si="102"/>
        <v>3.5314623140564713E-3</v>
      </c>
      <c r="M261" s="85">
        <f t="shared" si="95"/>
        <v>9.8174652330769909</v>
      </c>
      <c r="N261" s="72">
        <f>SUM($M$7:M261)</f>
        <v>2214.8776796634479</v>
      </c>
      <c r="P261" s="27"/>
      <c r="Q261" s="17"/>
      <c r="R261" s="17"/>
      <c r="U261" s="72"/>
      <c r="V261" s="65"/>
      <c r="X261" s="72"/>
      <c r="Y261" s="64"/>
      <c r="AB261" s="72"/>
      <c r="AD261" s="27"/>
      <c r="AE261" s="17"/>
      <c r="AF261" s="17"/>
      <c r="AI261" s="72"/>
      <c r="AJ261" s="65"/>
      <c r="AL261" s="72"/>
      <c r="AM261" s="64"/>
      <c r="AP261" s="72"/>
      <c r="AR261" s="27"/>
      <c r="AS261" s="17"/>
      <c r="AT261" s="17"/>
      <c r="AW261" s="72"/>
      <c r="AX261" s="65"/>
      <c r="AZ261" s="72"/>
      <c r="BA261" s="64"/>
      <c r="BD261" s="72"/>
      <c r="BF261" s="27"/>
      <c r="BG261" s="17"/>
      <c r="BH261" s="17"/>
      <c r="BK261" s="72"/>
      <c r="BL261" s="65"/>
      <c r="BN261" s="72"/>
      <c r="BO261" s="64"/>
      <c r="BR261" s="72"/>
      <c r="BT261" s="27"/>
      <c r="BU261" s="17"/>
      <c r="BV261" s="17"/>
      <c r="BY261" s="72"/>
      <c r="BZ261" s="65"/>
      <c r="CB261" s="72"/>
      <c r="CC261" s="64"/>
      <c r="CE261" s="86"/>
      <c r="CF261" s="72"/>
    </row>
    <row r="262" spans="2:84">
      <c r="B262" s="27">
        <v>42229</v>
      </c>
      <c r="C262" s="17">
        <f>'Accumulated Feed'!B259</f>
        <v>7.497433387495418</v>
      </c>
      <c r="D262" s="17">
        <f>SUM($C$7:C262)</f>
        <v>1559.6115497964172</v>
      </c>
      <c r="E262" s="9">
        <v>20</v>
      </c>
      <c r="F262" s="3">
        <f t="shared" si="92"/>
        <v>7.1647404969498139</v>
      </c>
      <c r="G262" s="72">
        <f>SUM($F$7:F262)</f>
        <v>1490.4049763181538</v>
      </c>
      <c r="H262" s="65">
        <f t="shared" si="104"/>
        <v>20</v>
      </c>
      <c r="I262" s="3">
        <f t="shared" si="93"/>
        <v>7.1647404969498139</v>
      </c>
      <c r="J262" s="72">
        <f>SUM($I$7:I262)</f>
        <v>1363.3059616051901</v>
      </c>
      <c r="K262" s="64">
        <f>(M262)/((1000)*(1/(PI()*1.5^2))*(1/'Salt Topping history'!$C$8)*(1/2.20462)*(C262))</f>
        <v>29.865393699182757</v>
      </c>
      <c r="L262" s="3">
        <f t="shared" si="102"/>
        <v>3.8485215052856928E-3</v>
      </c>
      <c r="M262" s="85">
        <f t="shared" si="95"/>
        <v>10.698889784694225</v>
      </c>
      <c r="N262" s="72">
        <f>SUM($M$7:M262)</f>
        <v>2225.576569448142</v>
      </c>
      <c r="P262" s="27"/>
      <c r="Q262" s="17"/>
      <c r="R262" s="17"/>
      <c r="U262" s="72"/>
      <c r="V262" s="65"/>
      <c r="X262" s="72"/>
      <c r="Y262" s="64"/>
      <c r="AB262" s="72"/>
      <c r="AD262" s="27"/>
      <c r="AE262" s="17"/>
      <c r="AF262" s="17"/>
      <c r="AI262" s="72"/>
      <c r="AJ262" s="65"/>
      <c r="AL262" s="72"/>
      <c r="AM262" s="64"/>
      <c r="AP262" s="72"/>
      <c r="AR262" s="27"/>
      <c r="AS262" s="17"/>
      <c r="AT262" s="17"/>
      <c r="AW262" s="72"/>
      <c r="AX262" s="65"/>
      <c r="AZ262" s="72"/>
      <c r="BA262" s="64"/>
      <c r="BD262" s="72"/>
      <c r="BF262" s="27"/>
      <c r="BG262" s="17"/>
      <c r="BH262" s="17"/>
      <c r="BK262" s="72"/>
      <c r="BL262" s="65"/>
      <c r="BN262" s="72"/>
      <c r="BO262" s="64"/>
      <c r="BR262" s="72"/>
      <c r="BT262" s="27"/>
      <c r="BU262" s="17"/>
      <c r="BV262" s="17"/>
      <c r="BY262" s="72"/>
      <c r="BZ262" s="65"/>
      <c r="CB262" s="72"/>
      <c r="CC262" s="64"/>
      <c r="CE262" s="86"/>
      <c r="CF262" s="72"/>
    </row>
    <row r="263" spans="2:84">
      <c r="B263" s="27">
        <v>42230</v>
      </c>
      <c r="C263" s="17">
        <f>'Accumulated Feed'!B260</f>
        <v>8.9798836209349968</v>
      </c>
      <c r="D263" s="17">
        <f>SUM($C$7:C263)</f>
        <v>1568.5914334173522</v>
      </c>
      <c r="E263" s="9">
        <v>20</v>
      </c>
      <c r="F263" s="3">
        <f t="shared" si="92"/>
        <v>8.5814081314968718</v>
      </c>
      <c r="G263" s="72">
        <f>SUM($F$7:F263)</f>
        <v>1498.9863844496506</v>
      </c>
      <c r="H263" s="65">
        <f t="shared" si="104"/>
        <v>20</v>
      </c>
      <c r="I263" s="3">
        <f t="shared" si="93"/>
        <v>8.5814081314968718</v>
      </c>
      <c r="J263" s="72">
        <f>SUM($I$7:I263)</f>
        <v>1371.8873697366869</v>
      </c>
      <c r="K263" s="64">
        <f>(M263)/((1000)*(1/(PI()*1.5^2))*(1/'Salt Topping history'!$C$8)*(1/2.20462)*(C263))</f>
        <v>29.865393699182764</v>
      </c>
      <c r="L263" s="3">
        <f t="shared" si="102"/>
        <v>4.6094807974914088E-3</v>
      </c>
      <c r="M263" s="85">
        <f t="shared" si="95"/>
        <v>12.814356617026117</v>
      </c>
      <c r="N263" s="72">
        <f>SUM($M$7:M263)</f>
        <v>2238.3909260651681</v>
      </c>
      <c r="P263" s="27"/>
      <c r="Q263" s="17"/>
      <c r="R263" s="17"/>
      <c r="U263" s="72"/>
      <c r="V263" s="65"/>
      <c r="X263" s="72"/>
      <c r="Y263" s="64"/>
      <c r="AB263" s="72"/>
      <c r="AD263" s="27"/>
      <c r="AE263" s="17"/>
      <c r="AF263" s="17"/>
      <c r="AI263" s="72"/>
      <c r="AJ263" s="65"/>
      <c r="AL263" s="72"/>
      <c r="AM263" s="64"/>
      <c r="AP263" s="72"/>
      <c r="AR263" s="27"/>
      <c r="AS263" s="17"/>
      <c r="AT263" s="17"/>
      <c r="AW263" s="72"/>
      <c r="AX263" s="65"/>
      <c r="AZ263" s="72"/>
      <c r="BA263" s="64"/>
      <c r="BD263" s="72"/>
      <c r="BF263" s="27"/>
      <c r="BG263" s="17"/>
      <c r="BH263" s="17"/>
      <c r="BK263" s="72"/>
      <c r="BL263" s="65"/>
      <c r="BN263" s="72"/>
      <c r="BO263" s="64"/>
      <c r="BR263" s="72"/>
      <c r="BT263" s="27"/>
      <c r="BU263" s="17"/>
      <c r="BV263" s="17"/>
      <c r="BY263" s="72"/>
      <c r="BZ263" s="65"/>
      <c r="CB263" s="72"/>
      <c r="CC263" s="64"/>
      <c r="CE263" s="86"/>
      <c r="CF263" s="72"/>
    </row>
    <row r="264" spans="2:84">
      <c r="B264" s="27">
        <v>42231</v>
      </c>
      <c r="C264" s="17">
        <f>'Accumulated Feed'!B261</f>
        <v>9.0160997395160862</v>
      </c>
      <c r="D264" s="17">
        <f>SUM($C$7:C264)</f>
        <v>1577.6075331568682</v>
      </c>
      <c r="E264" s="9">
        <v>20</v>
      </c>
      <c r="F264" s="3">
        <f t="shared" ref="F264:F312" si="105">(C264*E264)*(1/2.20462)*(1/1343)*(1/(PI()*1.5^2))*1000</f>
        <v>8.6160171874270031</v>
      </c>
      <c r="G264" s="72">
        <f>SUM($F$7:F264)</f>
        <v>1507.6024016370775</v>
      </c>
      <c r="H264" s="65">
        <f t="shared" si="104"/>
        <v>20</v>
      </c>
      <c r="I264" s="3">
        <f t="shared" ref="I264:I312" si="106">(C264*H264)*(1/2.20462)*(1/1343)*(1/(PI()*1.5^2))*1000</f>
        <v>8.6160171874270031</v>
      </c>
      <c r="J264" s="72">
        <f>SUM($I$7:I264)</f>
        <v>1380.5033869241138</v>
      </c>
      <c r="K264" s="64">
        <f>(M264)/((1000)*(1/(PI()*1.5^2))*(1/'Salt Topping history'!$C$8)*(1/2.20462)*(C264))</f>
        <v>29.865393699182757</v>
      </c>
      <c r="L264" s="3">
        <f t="shared" ref="L264:L312" si="107">C264/$D$312</f>
        <v>4.6280709608171357E-3</v>
      </c>
      <c r="M264" s="85">
        <f t="shared" ref="M264:M312" si="108">($L$3-$L$2)*L264</f>
        <v>12.866037271071637</v>
      </c>
      <c r="N264" s="72">
        <f>SUM($M$7:M264)</f>
        <v>2251.2569633362396</v>
      </c>
      <c r="P264" s="27"/>
      <c r="Q264" s="17"/>
      <c r="R264" s="17"/>
      <c r="U264" s="72"/>
      <c r="V264" s="65"/>
      <c r="X264" s="72"/>
      <c r="Y264" s="64"/>
      <c r="AB264" s="72"/>
      <c r="AD264" s="27"/>
      <c r="AE264" s="17"/>
      <c r="AF264" s="17"/>
      <c r="AI264" s="72"/>
      <c r="AJ264" s="65"/>
      <c r="AL264" s="72"/>
      <c r="AM264" s="64"/>
      <c r="AP264" s="72"/>
      <c r="AR264" s="27"/>
      <c r="AS264" s="17"/>
      <c r="AT264" s="17"/>
      <c r="AW264" s="72"/>
      <c r="AX264" s="65"/>
      <c r="AZ264" s="72"/>
      <c r="BA264" s="64"/>
      <c r="BD264" s="72"/>
      <c r="BF264" s="27"/>
      <c r="BG264" s="17"/>
      <c r="BH264" s="17"/>
      <c r="BK264" s="72"/>
      <c r="BL264" s="65"/>
      <c r="BN264" s="72"/>
      <c r="BO264" s="64"/>
      <c r="BR264" s="72"/>
      <c r="BT264" s="27"/>
      <c r="BU264" s="17"/>
      <c r="BV264" s="17"/>
      <c r="BY264" s="72"/>
      <c r="BZ264" s="65"/>
      <c r="CB264" s="72"/>
      <c r="CC264" s="64"/>
      <c r="CE264" s="86"/>
      <c r="CF264" s="72"/>
    </row>
    <row r="265" spans="2:84">
      <c r="B265" s="27">
        <v>42232</v>
      </c>
      <c r="C265" s="17">
        <f>'Accumulated Feed'!B262</f>
        <v>8.7373396951090143</v>
      </c>
      <c r="D265" s="17">
        <f>SUM($C$7:C265)</f>
        <v>1586.3448728519772</v>
      </c>
      <c r="E265" s="9">
        <v>20</v>
      </c>
      <c r="F265" s="3">
        <f t="shared" si="105"/>
        <v>8.3496269074645308</v>
      </c>
      <c r="G265" s="72">
        <f>SUM($F$7:F265)</f>
        <v>1515.9520285445419</v>
      </c>
      <c r="H265" s="65">
        <f t="shared" si="104"/>
        <v>20</v>
      </c>
      <c r="I265" s="3">
        <f t="shared" si="106"/>
        <v>8.3496269074645308</v>
      </c>
      <c r="J265" s="72">
        <f>SUM($I$7:I265)</f>
        <v>1388.8530138315782</v>
      </c>
      <c r="K265" s="64">
        <f>(M265)/((1000)*(1/(PI()*1.5^2))*(1/'Salt Topping history'!$C$8)*(1/2.20462)*(C265))</f>
        <v>29.865393699182757</v>
      </c>
      <c r="L265" s="3">
        <f t="shared" si="107"/>
        <v>4.4849801228906121E-3</v>
      </c>
      <c r="M265" s="85">
        <f t="shared" si="108"/>
        <v>12.468244741635901</v>
      </c>
      <c r="N265" s="72">
        <f>SUM($M$7:M265)</f>
        <v>2263.7252080778753</v>
      </c>
      <c r="P265" s="27"/>
      <c r="Q265" s="17"/>
      <c r="R265" s="17"/>
      <c r="U265" s="72"/>
      <c r="V265" s="65"/>
      <c r="X265" s="72"/>
      <c r="Y265" s="64"/>
      <c r="AB265" s="72"/>
      <c r="AD265" s="27"/>
      <c r="AE265" s="17"/>
      <c r="AF265" s="17"/>
      <c r="AI265" s="72"/>
      <c r="AJ265" s="65"/>
      <c r="AL265" s="72"/>
      <c r="AM265" s="64"/>
      <c r="AP265" s="72"/>
      <c r="AR265" s="27"/>
      <c r="AS265" s="17"/>
      <c r="AT265" s="17"/>
      <c r="AW265" s="72"/>
      <c r="AX265" s="65"/>
      <c r="AZ265" s="72"/>
      <c r="BA265" s="64"/>
      <c r="BD265" s="72"/>
      <c r="BF265" s="27"/>
      <c r="BG265" s="17"/>
      <c r="BH265" s="17"/>
      <c r="BK265" s="72"/>
      <c r="BL265" s="65"/>
      <c r="BN265" s="72"/>
      <c r="BO265" s="64"/>
      <c r="BR265" s="72"/>
      <c r="BT265" s="27"/>
      <c r="BU265" s="17"/>
      <c r="BV265" s="17"/>
      <c r="BY265" s="72"/>
      <c r="BZ265" s="65"/>
      <c r="CB265" s="72"/>
      <c r="CC265" s="64"/>
      <c r="CE265" s="86"/>
      <c r="CF265" s="72"/>
    </row>
    <row r="266" spans="2:84">
      <c r="B266" s="27">
        <v>42233</v>
      </c>
      <c r="C266" s="17">
        <f>'Accumulated Feed'!B263</f>
        <v>8.5459115718560668</v>
      </c>
      <c r="D266" s="17">
        <f>SUM($C$7:C266)</f>
        <v>1594.8907844238333</v>
      </c>
      <c r="E266" s="9">
        <v>20</v>
      </c>
      <c r="F266" s="3">
        <f t="shared" si="105"/>
        <v>8.1666932612366114</v>
      </c>
      <c r="G266" s="72">
        <f>SUM($F$7:F266)</f>
        <v>1524.1187218057785</v>
      </c>
      <c r="H266" s="65">
        <f t="shared" si="104"/>
        <v>20</v>
      </c>
      <c r="I266" s="3">
        <f t="shared" si="106"/>
        <v>8.1666932612366114</v>
      </c>
      <c r="J266" s="72">
        <f>SUM($I$7:I266)</f>
        <v>1397.0197070928148</v>
      </c>
      <c r="K266" s="64">
        <f>(M266)/((1000)*(1/(PI()*1.5^2))*(1/'Salt Topping history'!$C$8)*(1/2.20462)*(C266))</f>
        <v>29.865393699182761</v>
      </c>
      <c r="L266" s="3">
        <f t="shared" si="107"/>
        <v>4.3867177961743557E-3</v>
      </c>
      <c r="M266" s="85">
        <f t="shared" si="108"/>
        <v>12.195075473364708</v>
      </c>
      <c r="N266" s="72">
        <f>SUM($M$7:M266)</f>
        <v>2275.9202835512401</v>
      </c>
      <c r="P266" s="27"/>
      <c r="Q266" s="17"/>
      <c r="R266" s="17"/>
      <c r="U266" s="72"/>
      <c r="V266" s="65"/>
      <c r="X266" s="72"/>
      <c r="Y266" s="64"/>
      <c r="AB266" s="72"/>
      <c r="AD266" s="27"/>
      <c r="AE266" s="17"/>
      <c r="AF266" s="17"/>
      <c r="AI266" s="72"/>
      <c r="AJ266" s="65"/>
      <c r="AL266" s="72"/>
      <c r="AM266" s="64"/>
      <c r="AP266" s="72"/>
      <c r="AR266" s="27"/>
      <c r="AS266" s="17"/>
      <c r="AT266" s="17"/>
      <c r="AW266" s="72"/>
      <c r="AX266" s="65"/>
      <c r="AZ266" s="72"/>
      <c r="BA266" s="64"/>
      <c r="BD266" s="72"/>
      <c r="BF266" s="27"/>
      <c r="BG266" s="17"/>
      <c r="BH266" s="17"/>
      <c r="BK266" s="72"/>
      <c r="BL266" s="65"/>
      <c r="BN266" s="72"/>
      <c r="BO266" s="64"/>
      <c r="BR266" s="72"/>
      <c r="BT266" s="27"/>
      <c r="BU266" s="17"/>
      <c r="BV266" s="17"/>
      <c r="BY266" s="72"/>
      <c r="BZ266" s="65"/>
      <c r="CB266" s="72"/>
      <c r="CC266" s="64"/>
      <c r="CE266" s="86"/>
      <c r="CF266" s="72"/>
    </row>
    <row r="267" spans="2:84">
      <c r="B267" s="27">
        <v>42234</v>
      </c>
      <c r="C267" s="17">
        <f>'Accumulated Feed'!B264</f>
        <v>8.8097329106338638</v>
      </c>
      <c r="D267" s="17">
        <f>SUM($C$7:C267)</f>
        <v>1603.7005173344671</v>
      </c>
      <c r="E267" s="9">
        <v>20</v>
      </c>
      <c r="F267" s="3">
        <f t="shared" si="105"/>
        <v>8.4188077292428734</v>
      </c>
      <c r="G267" s="72">
        <f>SUM($F$7:F267)</f>
        <v>1532.5375295350213</v>
      </c>
      <c r="H267" s="65">
        <f t="shared" si="104"/>
        <v>20</v>
      </c>
      <c r="I267" s="3">
        <f t="shared" si="106"/>
        <v>8.4188077292428734</v>
      </c>
      <c r="J267" s="72">
        <f>SUM($I$7:I267)</f>
        <v>1405.4385148220576</v>
      </c>
      <c r="K267" s="64">
        <f>(M267)/((1000)*(1/(PI()*1.5^2))*(1/'Salt Topping history'!$C$8)*(1/2.20462)*(C267))</f>
        <v>29.865393699182757</v>
      </c>
      <c r="L267" s="3">
        <f t="shared" si="107"/>
        <v>4.5221404192726834E-3</v>
      </c>
      <c r="M267" s="85">
        <f t="shared" si="108"/>
        <v>12.57155036557806</v>
      </c>
      <c r="N267" s="72">
        <f>SUM($M$7:M267)</f>
        <v>2288.491833916818</v>
      </c>
      <c r="P267" s="27"/>
      <c r="Q267" s="17"/>
      <c r="R267" s="17"/>
      <c r="U267" s="72"/>
      <c r="V267" s="65"/>
      <c r="X267" s="72"/>
      <c r="Y267" s="64"/>
      <c r="AB267" s="72"/>
      <c r="AD267" s="27"/>
      <c r="AE267" s="17"/>
      <c r="AF267" s="17"/>
      <c r="AI267" s="72"/>
      <c r="AJ267" s="65"/>
      <c r="AL267" s="72"/>
      <c r="AM267" s="64"/>
      <c r="AP267" s="72"/>
      <c r="AR267" s="27"/>
      <c r="AS267" s="17"/>
      <c r="AT267" s="17"/>
      <c r="AW267" s="72"/>
      <c r="AX267" s="65"/>
      <c r="AZ267" s="72"/>
      <c r="BA267" s="64"/>
      <c r="BD267" s="72"/>
      <c r="BF267" s="27"/>
      <c r="BG267" s="17"/>
      <c r="BH267" s="17"/>
      <c r="BK267" s="72"/>
      <c r="BL267" s="65"/>
      <c r="BN267" s="72"/>
      <c r="BO267" s="64"/>
      <c r="BR267" s="72"/>
      <c r="BT267" s="27"/>
      <c r="BU267" s="17"/>
      <c r="BV267" s="17"/>
      <c r="BY267" s="72"/>
      <c r="BZ267" s="65"/>
      <c r="CB267" s="72"/>
      <c r="CC267" s="64"/>
      <c r="CE267" s="86"/>
      <c r="CF267" s="72"/>
    </row>
    <row r="268" spans="2:84">
      <c r="B268" s="27">
        <v>42235</v>
      </c>
      <c r="C268" s="17">
        <f>'Accumulated Feed'!B265</f>
        <v>8.598369202807346</v>
      </c>
      <c r="D268" s="17">
        <f>SUM($C$7:C268)</f>
        <v>1612.2988865372745</v>
      </c>
      <c r="E268" s="9">
        <v>20</v>
      </c>
      <c r="F268" s="3">
        <f t="shared" si="105"/>
        <v>8.216823124807993</v>
      </c>
      <c r="G268" s="72">
        <f>SUM($F$7:F268)</f>
        <v>1540.7543526598292</v>
      </c>
      <c r="H268" s="65">
        <f t="shared" si="104"/>
        <v>20</v>
      </c>
      <c r="I268" s="3">
        <f t="shared" si="106"/>
        <v>8.216823124807993</v>
      </c>
      <c r="J268" s="72">
        <f>SUM($I$7:I268)</f>
        <v>1413.6553379468655</v>
      </c>
      <c r="K268" s="64">
        <f>(M268)/((1000)*(1/(PI()*1.5^2))*(1/'Salt Topping history'!$C$8)*(1/2.20462)*(C268))</f>
        <v>29.865393699182761</v>
      </c>
      <c r="L268" s="3">
        <f t="shared" si="107"/>
        <v>4.4136449204845293E-3</v>
      </c>
      <c r="M268" s="85">
        <f t="shared" si="108"/>
        <v>12.269932878946991</v>
      </c>
      <c r="N268" s="72">
        <f>SUM($M$7:M268)</f>
        <v>2300.7617667957652</v>
      </c>
      <c r="P268" s="27"/>
      <c r="Q268" s="17"/>
      <c r="R268" s="17"/>
      <c r="U268" s="72"/>
      <c r="V268" s="65"/>
      <c r="X268" s="72"/>
      <c r="Y268" s="64"/>
      <c r="AB268" s="72"/>
      <c r="AD268" s="27"/>
      <c r="AE268" s="17"/>
      <c r="AF268" s="17"/>
      <c r="AI268" s="72"/>
      <c r="AJ268" s="65"/>
      <c r="AL268" s="72"/>
      <c r="AM268" s="64"/>
      <c r="AP268" s="72"/>
      <c r="AR268" s="27"/>
      <c r="AS268" s="17"/>
      <c r="AT268" s="17"/>
      <c r="AW268" s="72"/>
      <c r="AX268" s="65"/>
      <c r="AZ268" s="72"/>
      <c r="BA268" s="64"/>
      <c r="BD268" s="72"/>
      <c r="BF268" s="27"/>
      <c r="BG268" s="17"/>
      <c r="BH268" s="17"/>
      <c r="BK268" s="72"/>
      <c r="BL268" s="65"/>
      <c r="BN268" s="72"/>
      <c r="BO268" s="64"/>
      <c r="BR268" s="72"/>
      <c r="BT268" s="27"/>
      <c r="BU268" s="17"/>
      <c r="BV268" s="17"/>
      <c r="BY268" s="72"/>
      <c r="BZ268" s="65"/>
      <c r="CB268" s="72"/>
      <c r="CC268" s="64"/>
      <c r="CE268" s="86"/>
      <c r="CF268" s="72"/>
    </row>
    <row r="269" spans="2:84">
      <c r="B269" s="27">
        <v>42236</v>
      </c>
      <c r="C269" s="17">
        <f>'Accumulated Feed'!B266</f>
        <v>7.5190099461457258</v>
      </c>
      <c r="D269" s="17">
        <f>SUM($C$7:C269)</f>
        <v>1619.8178964834201</v>
      </c>
      <c r="E269" s="9">
        <v>20</v>
      </c>
      <c r="F269" s="3">
        <f t="shared" si="105"/>
        <v>7.1853596122599299</v>
      </c>
      <c r="G269" s="72">
        <f>SUM($F$7:F269)</f>
        <v>1547.9397122720891</v>
      </c>
      <c r="H269" s="65">
        <f t="shared" si="104"/>
        <v>20</v>
      </c>
      <c r="I269" s="3">
        <f t="shared" si="106"/>
        <v>7.1853596122599299</v>
      </c>
      <c r="J269" s="72">
        <f>SUM($I$7:I269)</f>
        <v>1420.8406975591254</v>
      </c>
      <c r="K269" s="64">
        <f>(M269)/((1000)*(1/(PI()*1.5^2))*(1/'Salt Topping history'!$C$8)*(1/2.20462)*(C269))</f>
        <v>29.865393699182761</v>
      </c>
      <c r="L269" s="3">
        <f t="shared" si="107"/>
        <v>3.8595970088192437E-3</v>
      </c>
      <c r="M269" s="85">
        <f t="shared" si="108"/>
        <v>10.729679684517498</v>
      </c>
      <c r="N269" s="72">
        <f>SUM($M$7:M269)</f>
        <v>2311.4914464802828</v>
      </c>
      <c r="P269" s="27"/>
      <c r="Q269" s="17"/>
      <c r="R269" s="17"/>
      <c r="U269" s="72"/>
      <c r="V269" s="65"/>
      <c r="X269" s="72"/>
      <c r="Y269" s="64"/>
      <c r="AB269" s="72"/>
      <c r="AD269" s="27"/>
      <c r="AE269" s="17"/>
      <c r="AF269" s="17"/>
      <c r="AI269" s="72"/>
      <c r="AJ269" s="65"/>
      <c r="AL269" s="72"/>
      <c r="AM269" s="64"/>
      <c r="AP269" s="72"/>
      <c r="AR269" s="27"/>
      <c r="AS269" s="17"/>
      <c r="AT269" s="17"/>
      <c r="AW269" s="72"/>
      <c r="AX269" s="65"/>
      <c r="AZ269" s="72"/>
      <c r="BA269" s="64"/>
      <c r="BD269" s="72"/>
      <c r="BF269" s="27"/>
      <c r="BG269" s="17"/>
      <c r="BH269" s="17"/>
      <c r="BK269" s="72"/>
      <c r="BL269" s="65"/>
      <c r="BN269" s="72"/>
      <c r="BO269" s="64"/>
      <c r="BR269" s="72"/>
      <c r="BT269" s="27"/>
      <c r="BU269" s="17"/>
      <c r="BV269" s="17"/>
      <c r="BY269" s="72"/>
      <c r="BZ269" s="65"/>
      <c r="CB269" s="72"/>
      <c r="CC269" s="64"/>
      <c r="CE269" s="86"/>
      <c r="CF269" s="72"/>
    </row>
    <row r="270" spans="2:84">
      <c r="B270" s="27">
        <v>42237</v>
      </c>
      <c r="C270" s="17">
        <f>'Accumulated Feed'!B267</f>
        <v>7.280315622145074</v>
      </c>
      <c r="D270" s="17">
        <f>SUM($C$7:C270)</f>
        <v>1627.0982121055652</v>
      </c>
      <c r="E270" s="9">
        <v>20</v>
      </c>
      <c r="F270" s="3">
        <f t="shared" si="105"/>
        <v>6.9572571669068495</v>
      </c>
      <c r="G270" s="72">
        <f>SUM($F$7:F270)</f>
        <v>1554.8969694389959</v>
      </c>
      <c r="H270" s="65">
        <f t="shared" si="104"/>
        <v>20</v>
      </c>
      <c r="I270" s="3">
        <f t="shared" si="106"/>
        <v>6.9572571669068495</v>
      </c>
      <c r="J270" s="72">
        <f>SUM($I$7:I270)</f>
        <v>1427.7979547260322</v>
      </c>
      <c r="K270" s="64">
        <f>(M270)/((1000)*(1/(PI()*1.5^2))*(1/'Salt Topping history'!$C$8)*(1/2.20462)*(C270))</f>
        <v>29.865393699182761</v>
      </c>
      <c r="L270" s="3">
        <f t="shared" si="107"/>
        <v>3.7370723805060053E-3</v>
      </c>
      <c r="M270" s="85">
        <f t="shared" si="108"/>
        <v>10.389061217806695</v>
      </c>
      <c r="N270" s="72">
        <f>SUM($M$7:M270)</f>
        <v>2321.8805076980893</v>
      </c>
      <c r="P270" s="27"/>
      <c r="Q270" s="17"/>
      <c r="R270" s="17"/>
      <c r="U270" s="72"/>
      <c r="V270" s="65"/>
      <c r="X270" s="72"/>
      <c r="Y270" s="64"/>
      <c r="AB270" s="72"/>
      <c r="AD270" s="27"/>
      <c r="AE270" s="17"/>
      <c r="AF270" s="17"/>
      <c r="AI270" s="72"/>
      <c r="AJ270" s="65"/>
      <c r="AL270" s="72"/>
      <c r="AM270" s="64"/>
      <c r="AP270" s="72"/>
      <c r="AR270" s="27"/>
      <c r="AS270" s="17"/>
      <c r="AT270" s="17"/>
      <c r="AW270" s="72"/>
      <c r="AX270" s="65"/>
      <c r="AZ270" s="72"/>
      <c r="BA270" s="64"/>
      <c r="BD270" s="72"/>
      <c r="BF270" s="27"/>
      <c r="BG270" s="17"/>
      <c r="BH270" s="17"/>
      <c r="BK270" s="72"/>
      <c r="BL270" s="65"/>
      <c r="BN270" s="72"/>
      <c r="BO270" s="64"/>
      <c r="BR270" s="72"/>
      <c r="BT270" s="27"/>
      <c r="BU270" s="17"/>
      <c r="BV270" s="17"/>
      <c r="BY270" s="72"/>
      <c r="BZ270" s="65"/>
      <c r="CB270" s="72"/>
      <c r="CC270" s="64"/>
      <c r="CE270" s="86"/>
      <c r="CF270" s="72"/>
    </row>
    <row r="271" spans="2:84">
      <c r="B271" s="27">
        <v>42238</v>
      </c>
      <c r="C271" s="17">
        <f>'Accumulated Feed'!B268</f>
        <v>7.7336850071451968</v>
      </c>
      <c r="D271" s="17">
        <f>SUM($C$7:C271)</f>
        <v>1634.8318971127103</v>
      </c>
      <c r="E271" s="9">
        <v>20</v>
      </c>
      <c r="F271" s="3">
        <f t="shared" si="105"/>
        <v>7.3905086310952788</v>
      </c>
      <c r="G271" s="72">
        <f>SUM($F$7:F271)</f>
        <v>1562.2874780700913</v>
      </c>
      <c r="H271" s="65">
        <f t="shared" si="104"/>
        <v>20</v>
      </c>
      <c r="I271" s="3">
        <f t="shared" si="106"/>
        <v>7.3905086310952788</v>
      </c>
      <c r="J271" s="72">
        <f>SUM($I$7:I271)</f>
        <v>1435.1884633571276</v>
      </c>
      <c r="K271" s="64">
        <f>(M271)/((1000)*(1/(PI()*1.5^2))*(1/'Salt Topping history'!$C$8)*(1/2.20462)*(C271))</f>
        <v>29.865393699182761</v>
      </c>
      <c r="L271" s="3">
        <f t="shared" si="107"/>
        <v>3.9697922644760563E-3</v>
      </c>
      <c r="M271" s="85">
        <f t="shared" si="108"/>
        <v>11.036022495243436</v>
      </c>
      <c r="N271" s="72">
        <f>SUM($M$7:M271)</f>
        <v>2332.9165301933326</v>
      </c>
      <c r="P271" s="27"/>
      <c r="Q271" s="17"/>
      <c r="R271" s="17"/>
      <c r="U271" s="72"/>
      <c r="V271" s="65"/>
      <c r="X271" s="72"/>
      <c r="Y271" s="64"/>
      <c r="AB271" s="72"/>
      <c r="AD271" s="27"/>
      <c r="AE271" s="17"/>
      <c r="AF271" s="17"/>
      <c r="AI271" s="72"/>
      <c r="AJ271" s="65"/>
      <c r="AL271" s="72"/>
      <c r="AM271" s="64"/>
      <c r="AP271" s="72"/>
      <c r="AR271" s="27"/>
      <c r="AS271" s="17"/>
      <c r="AT271" s="17"/>
      <c r="AW271" s="72"/>
      <c r="AX271" s="65"/>
      <c r="AZ271" s="72"/>
      <c r="BA271" s="64"/>
      <c r="BD271" s="72"/>
      <c r="BF271" s="27"/>
      <c r="BG271" s="17"/>
      <c r="BH271" s="17"/>
      <c r="BK271" s="72"/>
      <c r="BL271" s="65"/>
      <c r="BN271" s="72"/>
      <c r="BO271" s="64"/>
      <c r="BR271" s="72"/>
      <c r="BT271" s="27"/>
      <c r="BU271" s="17"/>
      <c r="BV271" s="17"/>
      <c r="BY271" s="72"/>
      <c r="BZ271" s="65"/>
      <c r="CB271" s="72"/>
      <c r="CC271" s="64"/>
      <c r="CE271" s="86"/>
      <c r="CF271" s="72"/>
    </row>
    <row r="272" spans="2:84">
      <c r="B272" s="27">
        <v>42239</v>
      </c>
      <c r="C272" s="17">
        <f>'Accumulated Feed'!B269</f>
        <v>7.2877099755047521</v>
      </c>
      <c r="D272" s="17">
        <f>SUM($C$7:C272)</f>
        <v>1642.1196070882149</v>
      </c>
      <c r="E272" s="9">
        <v>20</v>
      </c>
      <c r="F272" s="3">
        <f t="shared" si="105"/>
        <v>6.9643234014736279</v>
      </c>
      <c r="G272" s="72">
        <f>SUM($F$7:F272)</f>
        <v>1569.2518014715649</v>
      </c>
      <c r="H272" s="65">
        <f t="shared" si="104"/>
        <v>20</v>
      </c>
      <c r="I272" s="3">
        <f t="shared" si="106"/>
        <v>6.9643234014736279</v>
      </c>
      <c r="J272" s="72">
        <f>SUM($I$7:I272)</f>
        <v>1442.1527867586012</v>
      </c>
      <c r="K272" s="64">
        <f>(M272)/((1000)*(1/(PI()*1.5^2))*(1/'Salt Topping history'!$C$8)*(1/2.20462)*(C272))</f>
        <v>29.865393699182761</v>
      </c>
      <c r="L272" s="3">
        <f t="shared" si="107"/>
        <v>3.7408679898100995E-3</v>
      </c>
      <c r="M272" s="85">
        <f t="shared" si="108"/>
        <v>10.399613011672077</v>
      </c>
      <c r="N272" s="72">
        <f>SUM($M$7:M272)</f>
        <v>2343.3161432050047</v>
      </c>
      <c r="P272" s="27"/>
      <c r="Q272" s="17"/>
      <c r="R272" s="17"/>
      <c r="U272" s="72"/>
      <c r="V272" s="65"/>
      <c r="X272" s="72"/>
      <c r="Y272" s="64"/>
      <c r="AB272" s="72"/>
      <c r="AD272" s="27"/>
      <c r="AE272" s="17"/>
      <c r="AF272" s="17"/>
      <c r="AI272" s="72"/>
      <c r="AJ272" s="65"/>
      <c r="AL272" s="72"/>
      <c r="AM272" s="64"/>
      <c r="AP272" s="72"/>
      <c r="AR272" s="27"/>
      <c r="AS272" s="17"/>
      <c r="AT272" s="17"/>
      <c r="AW272" s="72"/>
      <c r="AX272" s="65"/>
      <c r="AZ272" s="72"/>
      <c r="BA272" s="64"/>
      <c r="BD272" s="72"/>
      <c r="BF272" s="27"/>
      <c r="BG272" s="17"/>
      <c r="BH272" s="17"/>
      <c r="BK272" s="72"/>
      <c r="BL272" s="65"/>
      <c r="BN272" s="72"/>
      <c r="BO272" s="64"/>
      <c r="BR272" s="72"/>
      <c r="BT272" s="27"/>
      <c r="BU272" s="17"/>
      <c r="BV272" s="17"/>
      <c r="BY272" s="72"/>
      <c r="BZ272" s="65"/>
      <c r="CB272" s="72"/>
      <c r="CC272" s="64"/>
      <c r="CE272" s="86"/>
      <c r="CF272" s="72"/>
    </row>
    <row r="273" spans="2:84">
      <c r="B273" s="27">
        <v>42240</v>
      </c>
      <c r="C273" s="17">
        <f>'Accumulated Feed'!B270</f>
        <v>6.8399933072603849</v>
      </c>
      <c r="D273" s="17">
        <f>SUM($C$7:C273)</f>
        <v>1648.9596003954753</v>
      </c>
      <c r="E273" s="9">
        <v>20</v>
      </c>
      <c r="F273" s="3">
        <f t="shared" si="105"/>
        <v>6.5364738190445335</v>
      </c>
      <c r="G273" s="72">
        <f>SUM($F$7:F273)</f>
        <v>1575.7882752906094</v>
      </c>
      <c r="H273" s="65">
        <f t="shared" si="104"/>
        <v>20</v>
      </c>
      <c r="I273" s="3">
        <f t="shared" si="106"/>
        <v>6.5364738190445335</v>
      </c>
      <c r="J273" s="72">
        <f>SUM($I$7:I273)</f>
        <v>1448.6892605776457</v>
      </c>
      <c r="K273" s="64">
        <f>(M273)/((1000)*(1/(PI()*1.5^2))*(1/'Salt Topping history'!$C$8)*(1/2.20462)*(C273))</f>
        <v>29.865393699182761</v>
      </c>
      <c r="L273" s="3">
        <f t="shared" si="107"/>
        <v>3.5110497124130518E-3</v>
      </c>
      <c r="M273" s="85">
        <f t="shared" si="108"/>
        <v>9.7607182005082844</v>
      </c>
      <c r="N273" s="72">
        <f>SUM($M$7:M273)</f>
        <v>2353.0768614055128</v>
      </c>
      <c r="P273" s="27"/>
      <c r="Q273" s="17"/>
      <c r="R273" s="17"/>
      <c r="U273" s="72"/>
      <c r="V273" s="65"/>
      <c r="X273" s="72"/>
      <c r="Y273" s="64"/>
      <c r="AB273" s="72"/>
      <c r="AD273" s="27"/>
      <c r="AE273" s="17"/>
      <c r="AF273" s="17"/>
      <c r="AI273" s="72"/>
      <c r="AJ273" s="65"/>
      <c r="AL273" s="72"/>
      <c r="AM273" s="64"/>
      <c r="AP273" s="72"/>
      <c r="AR273" s="27"/>
      <c r="AS273" s="17"/>
      <c r="AT273" s="17"/>
      <c r="AW273" s="72"/>
      <c r="AX273" s="65"/>
      <c r="AZ273" s="72"/>
      <c r="BA273" s="64"/>
      <c r="BD273" s="72"/>
      <c r="BF273" s="27"/>
      <c r="BG273" s="17"/>
      <c r="BH273" s="17"/>
      <c r="BK273" s="72"/>
      <c r="BL273" s="65"/>
      <c r="BN273" s="72"/>
      <c r="BO273" s="64"/>
      <c r="BR273" s="72"/>
      <c r="BT273" s="27"/>
      <c r="BU273" s="17"/>
      <c r="BV273" s="17"/>
      <c r="BY273" s="72"/>
      <c r="BZ273" s="65"/>
      <c r="CB273" s="72"/>
      <c r="CC273" s="64"/>
      <c r="CE273" s="86"/>
      <c r="CF273" s="72"/>
    </row>
    <row r="274" spans="2:84">
      <c r="B274" s="27">
        <v>42241</v>
      </c>
      <c r="C274" s="17">
        <f>'Accumulated Feed'!B271</f>
        <v>7.2177841737769519</v>
      </c>
      <c r="D274" s="17">
        <f>SUM($C$7:C274)</f>
        <v>1656.1773845692521</v>
      </c>
      <c r="E274" s="9">
        <v>20</v>
      </c>
      <c r="F274" s="3">
        <f t="shared" si="105"/>
        <v>6.8975005038862411</v>
      </c>
      <c r="G274" s="72">
        <f>SUM($F$7:F274)</f>
        <v>1582.6857757944956</v>
      </c>
      <c r="H274" s="65">
        <f t="shared" si="104"/>
        <v>20</v>
      </c>
      <c r="I274" s="3">
        <f t="shared" si="106"/>
        <v>6.8975005038862411</v>
      </c>
      <c r="J274" s="72">
        <f>SUM($I$7:I274)</f>
        <v>1455.5867610815319</v>
      </c>
      <c r="K274" s="64">
        <f>(M274)/((1000)*(1/(PI()*1.5^2))*(1/'Salt Topping history'!$C$8)*(1/2.20462)*(C274))</f>
        <v>29.865393699182754</v>
      </c>
      <c r="L274" s="3">
        <f t="shared" si="107"/>
        <v>3.704974246202771E-3</v>
      </c>
      <c r="M274" s="85">
        <f t="shared" si="108"/>
        <v>10.299828404443703</v>
      </c>
      <c r="N274" s="72">
        <f>SUM($M$7:M274)</f>
        <v>2363.3766898099566</v>
      </c>
      <c r="P274" s="27"/>
      <c r="Q274" s="17"/>
      <c r="R274" s="17"/>
      <c r="U274" s="72"/>
      <c r="V274" s="65"/>
      <c r="X274" s="72"/>
      <c r="Y274" s="64"/>
      <c r="AB274" s="72"/>
      <c r="AD274" s="27"/>
      <c r="AE274" s="17"/>
      <c r="AF274" s="17"/>
      <c r="AI274" s="72"/>
      <c r="AJ274" s="65"/>
      <c r="AL274" s="72"/>
      <c r="AM274" s="64"/>
      <c r="AP274" s="72"/>
      <c r="AR274" s="27"/>
      <c r="AS274" s="17"/>
      <c r="AT274" s="17"/>
      <c r="AW274" s="72"/>
      <c r="AX274" s="65"/>
      <c r="AZ274" s="72"/>
      <c r="BA274" s="64"/>
      <c r="BD274" s="72"/>
      <c r="BF274" s="27"/>
      <c r="BG274" s="17"/>
      <c r="BH274" s="17"/>
      <c r="BK274" s="72"/>
      <c r="BL274" s="65"/>
      <c r="BN274" s="72"/>
      <c r="BO274" s="64"/>
      <c r="BR274" s="72"/>
      <c r="BT274" s="27"/>
      <c r="BU274" s="17"/>
      <c r="BV274" s="17"/>
      <c r="BY274" s="72"/>
      <c r="BZ274" s="65"/>
      <c r="CB274" s="72"/>
      <c r="CC274" s="64"/>
      <c r="CE274" s="86"/>
      <c r="CF274" s="72"/>
    </row>
    <row r="275" spans="2:84">
      <c r="B275" s="27">
        <v>42242</v>
      </c>
      <c r="C275" s="17">
        <f>'Accumulated Feed'!B272</f>
        <v>7.1793498917066287</v>
      </c>
      <c r="D275" s="17">
        <f>SUM($C$7:C275)</f>
        <v>1663.3567344609587</v>
      </c>
      <c r="E275" s="9">
        <v>20</v>
      </c>
      <c r="F275" s="3">
        <f t="shared" si="105"/>
        <v>6.8607717137805881</v>
      </c>
      <c r="G275" s="72">
        <f>SUM($F$7:F275)</f>
        <v>1589.5465475082763</v>
      </c>
      <c r="H275" s="65">
        <f t="shared" si="104"/>
        <v>20</v>
      </c>
      <c r="I275" s="3">
        <f t="shared" si="106"/>
        <v>6.8607717137805881</v>
      </c>
      <c r="J275" s="72">
        <f>SUM($I$7:I275)</f>
        <v>1462.4475327953126</v>
      </c>
      <c r="K275" s="64">
        <f>(M275)/((1000)*(1/(PI()*1.5^2))*(1/'Salt Topping history'!$C$8)*(1/2.20462)*(C275))</f>
        <v>29.865393699182754</v>
      </c>
      <c r="L275" s="3">
        <f t="shared" si="107"/>
        <v>3.6852454732423396E-3</v>
      </c>
      <c r="M275" s="85">
        <f t="shared" si="108"/>
        <v>10.244982415613704</v>
      </c>
      <c r="N275" s="72">
        <f>SUM($M$7:M275)</f>
        <v>2373.6216722255704</v>
      </c>
      <c r="P275" s="27"/>
      <c r="Q275" s="17"/>
      <c r="R275" s="17"/>
      <c r="U275" s="72"/>
      <c r="V275" s="65"/>
      <c r="X275" s="72"/>
      <c r="Y275" s="64"/>
      <c r="AB275" s="72"/>
      <c r="AD275" s="27"/>
      <c r="AE275" s="17"/>
      <c r="AF275" s="17"/>
      <c r="AI275" s="72"/>
      <c r="AJ275" s="65"/>
      <c r="AL275" s="72"/>
      <c r="AM275" s="64"/>
      <c r="AP275" s="72"/>
      <c r="AR275" s="27"/>
      <c r="AS275" s="17"/>
      <c r="AT275" s="17"/>
      <c r="AW275" s="72"/>
      <c r="AX275" s="65"/>
      <c r="AZ275" s="72"/>
      <c r="BA275" s="64"/>
      <c r="BD275" s="72"/>
      <c r="BF275" s="27"/>
      <c r="BG275" s="17"/>
      <c r="BH275" s="17"/>
      <c r="BK275" s="72"/>
      <c r="BL275" s="65"/>
      <c r="BN275" s="72"/>
      <c r="BO275" s="64"/>
      <c r="BR275" s="72"/>
      <c r="BT275" s="27"/>
      <c r="BU275" s="17"/>
      <c r="BV275" s="17"/>
      <c r="BY275" s="72"/>
      <c r="BZ275" s="65"/>
      <c r="CB275" s="72"/>
      <c r="CC275" s="64"/>
      <c r="CE275" s="86"/>
      <c r="CF275" s="72"/>
    </row>
    <row r="276" spans="2:84">
      <c r="B276" s="27">
        <v>42243</v>
      </c>
      <c r="C276" s="17">
        <f>'Accumulated Feed'!B273</f>
        <v>7.1876217611002193</v>
      </c>
      <c r="D276" s="17">
        <f>SUM($C$7:C276)</f>
        <v>1670.5443562220589</v>
      </c>
      <c r="E276" s="9">
        <v>20</v>
      </c>
      <c r="F276" s="3">
        <f t="shared" si="105"/>
        <v>6.8686765252762898</v>
      </c>
      <c r="G276" s="72">
        <f>SUM($F$7:F276)</f>
        <v>1596.4152240335525</v>
      </c>
      <c r="H276" s="65">
        <f t="shared" si="104"/>
        <v>20</v>
      </c>
      <c r="I276" s="3">
        <f t="shared" si="106"/>
        <v>6.8686765252762898</v>
      </c>
      <c r="J276" s="72">
        <f>SUM($I$7:I276)</f>
        <v>1469.3162093205888</v>
      </c>
      <c r="K276" s="64">
        <f>(M276)/((1000)*(1/(PI()*1.5^2))*(1/'Salt Topping history'!$C$8)*(1/2.20462)*(C276))</f>
        <v>29.865393699182754</v>
      </c>
      <c r="L276" s="3">
        <f t="shared" si="107"/>
        <v>3.6894915219372495E-3</v>
      </c>
      <c r="M276" s="85">
        <f t="shared" si="108"/>
        <v>10.256786430985553</v>
      </c>
      <c r="N276" s="72">
        <f>SUM($M$7:M276)</f>
        <v>2383.8784586565557</v>
      </c>
      <c r="P276" s="27"/>
      <c r="Q276" s="17"/>
      <c r="R276" s="17"/>
      <c r="U276" s="72"/>
      <c r="V276" s="65"/>
      <c r="X276" s="72"/>
      <c r="Y276" s="64"/>
      <c r="AB276" s="72"/>
      <c r="AD276" s="27"/>
      <c r="AE276" s="17"/>
      <c r="AF276" s="17"/>
      <c r="AI276" s="72"/>
      <c r="AJ276" s="65"/>
      <c r="AL276" s="72"/>
      <c r="AM276" s="64"/>
      <c r="AP276" s="72"/>
      <c r="AR276" s="27"/>
      <c r="AS276" s="17"/>
      <c r="AT276" s="17"/>
      <c r="AW276" s="72"/>
      <c r="AX276" s="65"/>
      <c r="AZ276" s="72"/>
      <c r="BA276" s="64"/>
      <c r="BD276" s="72"/>
      <c r="BF276" s="27"/>
      <c r="BG276" s="17"/>
      <c r="BH276" s="17"/>
      <c r="BK276" s="72"/>
      <c r="BL276" s="65"/>
      <c r="BN276" s="72"/>
      <c r="BO276" s="64"/>
      <c r="BR276" s="72"/>
      <c r="BT276" s="27"/>
      <c r="BU276" s="17"/>
      <c r="BV276" s="17"/>
      <c r="BY276" s="72"/>
      <c r="BZ276" s="65"/>
      <c r="CB276" s="72"/>
      <c r="CC276" s="64"/>
      <c r="CE276" s="86"/>
      <c r="CF276" s="72"/>
    </row>
    <row r="277" spans="2:84">
      <c r="B277" s="27">
        <v>42244</v>
      </c>
      <c r="C277" s="17">
        <f>'Accumulated Feed'!B274</f>
        <v>7.219832610974759</v>
      </c>
      <c r="D277" s="17">
        <f>SUM($C$7:C277)</f>
        <v>1677.7641888330336</v>
      </c>
      <c r="E277" s="9">
        <v>20</v>
      </c>
      <c r="F277" s="3">
        <f t="shared" si="105"/>
        <v>6.8994580432451205</v>
      </c>
      <c r="G277" s="72">
        <f>SUM($F$7:F277)</f>
        <v>1603.3146820767977</v>
      </c>
      <c r="H277" s="65">
        <f t="shared" si="104"/>
        <v>20</v>
      </c>
      <c r="I277" s="3">
        <f t="shared" si="106"/>
        <v>6.8994580432451205</v>
      </c>
      <c r="J277" s="72">
        <f>SUM($I$7:I277)</f>
        <v>1476.215667363834</v>
      </c>
      <c r="K277" s="64">
        <f>(M277)/((1000)*(1/(PI()*1.5^2))*(1/'Salt Topping history'!$C$8)*(1/2.20462)*(C277))</f>
        <v>29.865393699182754</v>
      </c>
      <c r="L277" s="3">
        <f t="shared" si="107"/>
        <v>3.7060257333185001E-3</v>
      </c>
      <c r="M277" s="85">
        <f t="shared" si="108"/>
        <v>10.302751538625429</v>
      </c>
      <c r="N277" s="72">
        <f>SUM($M$7:M277)</f>
        <v>2394.1812101951809</v>
      </c>
      <c r="P277" s="27"/>
      <c r="Q277" s="17"/>
      <c r="R277" s="17"/>
      <c r="U277" s="72"/>
      <c r="V277" s="65"/>
      <c r="X277" s="72"/>
      <c r="Y277" s="64"/>
      <c r="AB277" s="72"/>
      <c r="AD277" s="27"/>
      <c r="AE277" s="17"/>
      <c r="AF277" s="17"/>
      <c r="AI277" s="72"/>
      <c r="AJ277" s="65"/>
      <c r="AL277" s="72"/>
      <c r="AM277" s="64"/>
      <c r="AP277" s="72"/>
      <c r="AR277" s="27"/>
      <c r="AS277" s="17"/>
      <c r="AT277" s="17"/>
      <c r="AW277" s="72"/>
      <c r="AX277" s="65"/>
      <c r="AZ277" s="72"/>
      <c r="BA277" s="64"/>
      <c r="BD277" s="72"/>
      <c r="BF277" s="27"/>
      <c r="BG277" s="17"/>
      <c r="BH277" s="17"/>
      <c r="BK277" s="72"/>
      <c r="BL277" s="65"/>
      <c r="BN277" s="72"/>
      <c r="BO277" s="64"/>
      <c r="BR277" s="72"/>
      <c r="BT277" s="27"/>
      <c r="BU277" s="17"/>
      <c r="BV277" s="17"/>
      <c r="BY277" s="72"/>
      <c r="BZ277" s="65"/>
      <c r="CB277" s="72"/>
      <c r="CC277" s="64"/>
      <c r="CE277" s="86"/>
      <c r="CF277" s="72"/>
    </row>
    <row r="278" spans="2:84">
      <c r="B278" s="27">
        <v>42245</v>
      </c>
      <c r="C278" s="17">
        <f>'Accumulated Feed'!B275</f>
        <v>7.2594610367476315</v>
      </c>
      <c r="D278" s="17">
        <f>SUM($C$7:C278)</f>
        <v>1685.0236498697811</v>
      </c>
      <c r="E278" s="9">
        <v>20</v>
      </c>
      <c r="F278" s="3">
        <f t="shared" si="105"/>
        <v>6.9373279878369356</v>
      </c>
      <c r="G278" s="72">
        <f>SUM($F$7:F278)</f>
        <v>1610.2520100646345</v>
      </c>
      <c r="H278" s="65">
        <f t="shared" si="104"/>
        <v>20</v>
      </c>
      <c r="I278" s="3">
        <f t="shared" si="106"/>
        <v>6.9373279878369356</v>
      </c>
      <c r="J278" s="72">
        <f>SUM($I$7:I278)</f>
        <v>1483.1529953516708</v>
      </c>
      <c r="K278" s="64">
        <f>(M278)/((1000)*(1/(PI()*1.5^2))*(1/'Salt Topping history'!$C$8)*(1/2.20462)*(C278))</f>
        <v>29.865393699182757</v>
      </c>
      <c r="L278" s="3">
        <f t="shared" si="107"/>
        <v>3.7263674744084422E-3</v>
      </c>
      <c r="M278" s="85">
        <f t="shared" si="108"/>
        <v>10.359301578855469</v>
      </c>
      <c r="N278" s="72">
        <f>SUM($M$7:M278)</f>
        <v>2404.5405117740365</v>
      </c>
      <c r="P278" s="27"/>
      <c r="Q278" s="17"/>
      <c r="R278" s="17"/>
      <c r="U278" s="72"/>
      <c r="V278" s="65"/>
      <c r="X278" s="72"/>
      <c r="Y278" s="64"/>
      <c r="AB278" s="72"/>
      <c r="AD278" s="27"/>
      <c r="AE278" s="17"/>
      <c r="AF278" s="17"/>
      <c r="AI278" s="72"/>
      <c r="AJ278" s="65"/>
      <c r="AL278" s="72"/>
      <c r="AM278" s="64"/>
      <c r="AP278" s="72"/>
      <c r="AR278" s="27"/>
      <c r="AS278" s="17"/>
      <c r="AT278" s="17"/>
      <c r="AW278" s="72"/>
      <c r="AX278" s="65"/>
      <c r="AZ278" s="72"/>
      <c r="BA278" s="64"/>
      <c r="BD278" s="72"/>
      <c r="BF278" s="27"/>
      <c r="BG278" s="17"/>
      <c r="BH278" s="17"/>
      <c r="BK278" s="72"/>
      <c r="BL278" s="65"/>
      <c r="BN278" s="72"/>
      <c r="BO278" s="64"/>
      <c r="BR278" s="72"/>
      <c r="BT278" s="27"/>
      <c r="BU278" s="17"/>
      <c r="BV278" s="17"/>
      <c r="BY278" s="72"/>
      <c r="BZ278" s="65"/>
      <c r="CB278" s="72"/>
      <c r="CC278" s="64"/>
      <c r="CE278" s="86"/>
      <c r="CF278" s="72"/>
    </row>
    <row r="279" spans="2:84">
      <c r="B279" s="27">
        <v>42246</v>
      </c>
      <c r="C279" s="17">
        <f>'Accumulated Feed'!B276</f>
        <v>7.245424085527719</v>
      </c>
      <c r="D279" s="17">
        <f>SUM($C$7:C279)</f>
        <v>1692.2690739553088</v>
      </c>
      <c r="E279" s="9">
        <v>20</v>
      </c>
      <c r="F279" s="3">
        <f t="shared" si="105"/>
        <v>6.9239139156256684</v>
      </c>
      <c r="G279" s="72">
        <f>SUM($F$7:F279)</f>
        <v>1617.1759239802602</v>
      </c>
      <c r="H279" s="65">
        <f t="shared" si="104"/>
        <v>20</v>
      </c>
      <c r="I279" s="3">
        <f t="shared" si="106"/>
        <v>6.9239139156256684</v>
      </c>
      <c r="J279" s="72">
        <f>SUM($I$7:I279)</f>
        <v>1490.0769092672965</v>
      </c>
      <c r="K279" s="64">
        <f>(M279)/((1000)*(1/(PI()*1.5^2))*(1/'Salt Topping history'!$C$8)*(1/2.20462)*(C279))</f>
        <v>29.865393699182761</v>
      </c>
      <c r="L279" s="3">
        <f t="shared" si="107"/>
        <v>3.7191621408167387E-3</v>
      </c>
      <c r="M279" s="85">
        <f t="shared" si="108"/>
        <v>10.339270751470533</v>
      </c>
      <c r="N279" s="72">
        <f>SUM($M$7:M279)</f>
        <v>2414.8797825255069</v>
      </c>
      <c r="P279" s="27"/>
      <c r="Q279" s="17"/>
      <c r="R279" s="17"/>
      <c r="U279" s="72"/>
      <c r="V279" s="65"/>
      <c r="X279" s="72"/>
      <c r="Y279" s="64"/>
      <c r="AB279" s="72"/>
      <c r="AD279" s="27"/>
      <c r="AE279" s="17"/>
      <c r="AF279" s="17"/>
      <c r="AI279" s="72"/>
      <c r="AJ279" s="65"/>
      <c r="AL279" s="72"/>
      <c r="AM279" s="64"/>
      <c r="AP279" s="72"/>
      <c r="AR279" s="27"/>
      <c r="AS279" s="17"/>
      <c r="AT279" s="17"/>
      <c r="AW279" s="72"/>
      <c r="AX279" s="65"/>
      <c r="AZ279" s="72"/>
      <c r="BA279" s="64"/>
      <c r="BD279" s="72"/>
      <c r="BF279" s="27"/>
      <c r="BG279" s="17"/>
      <c r="BH279" s="17"/>
      <c r="BK279" s="72"/>
      <c r="BL279" s="65"/>
      <c r="BN279" s="72"/>
      <c r="BO279" s="64"/>
      <c r="BR279" s="72"/>
      <c r="BT279" s="27"/>
      <c r="BU279" s="17"/>
      <c r="BV279" s="17"/>
      <c r="BY279" s="72"/>
      <c r="BZ279" s="65"/>
      <c r="CB279" s="72"/>
      <c r="CC279" s="64"/>
      <c r="CE279" s="86"/>
      <c r="CF279" s="72"/>
    </row>
    <row r="280" spans="2:84">
      <c r="B280" s="27">
        <v>42247</v>
      </c>
      <c r="C280" s="17">
        <f>'Accumulated Feed'!B277</f>
        <v>7.6344571838963748</v>
      </c>
      <c r="D280" s="17">
        <f>SUM($C$7:C280)</f>
        <v>1699.9035311392051</v>
      </c>
      <c r="E280" s="9">
        <v>20</v>
      </c>
      <c r="F280" s="3">
        <f t="shared" si="105"/>
        <v>7.295683966852077</v>
      </c>
      <c r="G280" s="72">
        <f>SUM($F$7:F280)</f>
        <v>1624.4716079471123</v>
      </c>
      <c r="H280" s="65">
        <f t="shared" si="104"/>
        <v>20</v>
      </c>
      <c r="I280" s="3">
        <f t="shared" si="106"/>
        <v>7.295683966852077</v>
      </c>
      <c r="J280" s="72">
        <f>SUM($I$7:I280)</f>
        <v>1497.3725932341486</v>
      </c>
      <c r="K280" s="64">
        <f>(M280)/((1000)*(1/(PI()*1.5^2))*(1/'Salt Topping history'!$C$8)*(1/2.20462)*(C280))</f>
        <v>29.865393699182761</v>
      </c>
      <c r="L280" s="3">
        <f t="shared" si="107"/>
        <v>3.9188574455908771E-3</v>
      </c>
      <c r="M280" s="85">
        <f t="shared" si="108"/>
        <v>10.894423698742639</v>
      </c>
      <c r="N280" s="72">
        <f>SUM($M$7:M280)</f>
        <v>2425.7742062242496</v>
      </c>
      <c r="P280" s="27"/>
      <c r="Q280" s="17"/>
      <c r="R280" s="17"/>
      <c r="U280" s="72"/>
      <c r="V280" s="65"/>
      <c r="X280" s="72"/>
      <c r="Y280" s="64"/>
      <c r="AB280" s="72"/>
      <c r="AD280" s="27"/>
      <c r="AE280" s="17"/>
      <c r="AF280" s="17"/>
      <c r="AI280" s="72"/>
      <c r="AJ280" s="65"/>
      <c r="AL280" s="72"/>
      <c r="AM280" s="64"/>
      <c r="AP280" s="72"/>
      <c r="AR280" s="27"/>
      <c r="AS280" s="17"/>
      <c r="AT280" s="17"/>
      <c r="AW280" s="72"/>
      <c r="AX280" s="65"/>
      <c r="AZ280" s="72"/>
      <c r="BA280" s="64"/>
      <c r="BD280" s="72"/>
      <c r="BF280" s="27"/>
      <c r="BG280" s="17"/>
      <c r="BH280" s="17"/>
      <c r="BK280" s="72"/>
      <c r="BL280" s="65"/>
      <c r="BN280" s="72"/>
      <c r="BO280" s="64"/>
      <c r="BR280" s="72"/>
      <c r="BT280" s="27"/>
      <c r="BU280" s="17"/>
      <c r="BV280" s="17"/>
      <c r="BY280" s="72"/>
      <c r="BZ280" s="65"/>
      <c r="CB280" s="72"/>
      <c r="CC280" s="64"/>
      <c r="CE280" s="86"/>
      <c r="CF280" s="72"/>
    </row>
    <row r="281" spans="2:84">
      <c r="B281" s="27">
        <v>42248</v>
      </c>
      <c r="C281" s="17">
        <f>'Accumulated Feed'!B278</f>
        <v>7.6962732909006224</v>
      </c>
      <c r="D281" s="17">
        <f>SUM($C$7:C281)</f>
        <v>1707.5998044301057</v>
      </c>
      <c r="E281" s="9">
        <v>20</v>
      </c>
      <c r="F281" s="3">
        <f t="shared" si="105"/>
        <v>7.3547570312364581</v>
      </c>
      <c r="G281" s="72">
        <f>SUM($F$7:F281)</f>
        <v>1631.8263649783487</v>
      </c>
      <c r="H281" s="65">
        <f t="shared" si="104"/>
        <v>20</v>
      </c>
      <c r="I281" s="3">
        <f t="shared" si="106"/>
        <v>7.3547570312364581</v>
      </c>
      <c r="J281" s="72">
        <f>SUM($I$7:I281)</f>
        <v>1504.727350265385</v>
      </c>
      <c r="K281" s="64">
        <f>(M281)/((1000)*(1/(PI()*1.5^2))*(1/'Salt Topping history'!$C$8)*(1/2.20462)*(C281))</f>
        <v>29.865393699182757</v>
      </c>
      <c r="L281" s="3">
        <f t="shared" si="107"/>
        <v>3.9505883866854212E-3</v>
      </c>
      <c r="M281" s="85">
        <f t="shared" si="108"/>
        <v>10.98263571498547</v>
      </c>
      <c r="N281" s="72">
        <f>SUM($M$7:M281)</f>
        <v>2436.7568419392351</v>
      </c>
      <c r="P281" s="27"/>
      <c r="Q281" s="17"/>
      <c r="R281" s="17"/>
      <c r="U281" s="72"/>
      <c r="V281" s="65"/>
      <c r="X281" s="72"/>
      <c r="Y281" s="64"/>
      <c r="AB281" s="72"/>
      <c r="AD281" s="27"/>
      <c r="AE281" s="17"/>
      <c r="AF281" s="17"/>
      <c r="AI281" s="72"/>
      <c r="AJ281" s="65"/>
      <c r="AL281" s="72"/>
      <c r="AM281" s="64"/>
      <c r="AP281" s="72"/>
      <c r="AR281" s="27"/>
      <c r="AS281" s="17"/>
      <c r="AT281" s="17"/>
      <c r="AW281" s="72"/>
      <c r="AX281" s="65"/>
      <c r="AZ281" s="72"/>
      <c r="BA281" s="64"/>
      <c r="BD281" s="72"/>
      <c r="BF281" s="27"/>
      <c r="BG281" s="17"/>
      <c r="BH281" s="17"/>
      <c r="BK281" s="72"/>
      <c r="BL281" s="65"/>
      <c r="BN281" s="72"/>
      <c r="BO281" s="64"/>
      <c r="BR281" s="72"/>
      <c r="BT281" s="27"/>
      <c r="BU281" s="17"/>
      <c r="BV281" s="17"/>
      <c r="BY281" s="72"/>
      <c r="BZ281" s="65"/>
      <c r="CB281" s="72"/>
      <c r="CC281" s="64"/>
      <c r="CE281" s="86"/>
      <c r="CF281" s="72"/>
    </row>
    <row r="282" spans="2:84">
      <c r="B282" s="27">
        <v>42249</v>
      </c>
      <c r="C282" s="17">
        <f>'Accumulated Feed'!B279</f>
        <v>8.0269484240243028</v>
      </c>
      <c r="D282" s="17">
        <f>SUM($C$7:C282)</f>
        <v>1715.62675285413</v>
      </c>
      <c r="E282" s="9">
        <v>20</v>
      </c>
      <c r="F282" s="3">
        <f t="shared" si="105"/>
        <v>7.6707587074336718</v>
      </c>
      <c r="G282" s="72">
        <f>SUM($F$7:F282)</f>
        <v>1639.4971236857823</v>
      </c>
      <c r="H282" s="65">
        <f t="shared" si="104"/>
        <v>20</v>
      </c>
      <c r="I282" s="3">
        <f t="shared" si="106"/>
        <v>7.6707587074336718</v>
      </c>
      <c r="J282" s="72">
        <f>SUM($I$7:I282)</f>
        <v>1512.3981089728186</v>
      </c>
      <c r="K282" s="64">
        <f>(M282)/((1000)*(1/(PI()*1.5^2))*(1/'Salt Topping history'!$C$8)*(1/2.20462)*(C282))</f>
        <v>29.865393699182757</v>
      </c>
      <c r="L282" s="3">
        <f t="shared" si="107"/>
        <v>4.1203278555564903E-3</v>
      </c>
      <c r="M282" s="85">
        <f t="shared" si="108"/>
        <v>11.454511438447042</v>
      </c>
      <c r="N282" s="72">
        <f>SUM($M$7:M282)</f>
        <v>2448.2113533776819</v>
      </c>
      <c r="P282" s="27"/>
      <c r="Q282" s="17"/>
      <c r="R282" s="17"/>
      <c r="U282" s="72"/>
      <c r="V282" s="65"/>
      <c r="X282" s="72"/>
      <c r="Y282" s="64"/>
      <c r="AB282" s="72"/>
      <c r="AD282" s="27"/>
      <c r="AE282" s="17"/>
      <c r="AF282" s="17"/>
      <c r="AI282" s="72"/>
      <c r="AJ282" s="65"/>
      <c r="AL282" s="72"/>
      <c r="AM282" s="64"/>
      <c r="AP282" s="72"/>
      <c r="AR282" s="27"/>
      <c r="AS282" s="17"/>
      <c r="AT282" s="17"/>
      <c r="AW282" s="72"/>
      <c r="AX282" s="65"/>
      <c r="AZ282" s="72"/>
      <c r="BA282" s="64"/>
      <c r="BD282" s="72"/>
      <c r="BF282" s="27"/>
      <c r="BG282" s="17"/>
      <c r="BH282" s="17"/>
      <c r="BK282" s="72"/>
      <c r="BL282" s="65"/>
      <c r="BN282" s="72"/>
      <c r="BO282" s="64"/>
      <c r="BR282" s="72"/>
      <c r="BT282" s="27"/>
      <c r="BU282" s="17"/>
      <c r="BV282" s="17"/>
      <c r="BY282" s="72"/>
      <c r="BZ282" s="65"/>
      <c r="CB282" s="72"/>
      <c r="CC282" s="64"/>
      <c r="CE282" s="86"/>
      <c r="CF282" s="72"/>
    </row>
    <row r="283" spans="2:84">
      <c r="B283" s="27">
        <v>42250</v>
      </c>
      <c r="C283" s="17">
        <f>'Accumulated Feed'!B280</f>
        <v>8.0795723037662626</v>
      </c>
      <c r="D283" s="17">
        <f>SUM($C$7:C283)</f>
        <v>1723.7063251578963</v>
      </c>
      <c r="E283" s="9">
        <v>20</v>
      </c>
      <c r="F283" s="3">
        <f t="shared" si="105"/>
        <v>7.721047442632397</v>
      </c>
      <c r="G283" s="72">
        <f>SUM($F$7:F283)</f>
        <v>1647.2181711284147</v>
      </c>
      <c r="H283" s="65">
        <f t="shared" si="104"/>
        <v>20</v>
      </c>
      <c r="I283" s="3">
        <f t="shared" si="106"/>
        <v>7.721047442632397</v>
      </c>
      <c r="J283" s="72">
        <f>SUM($I$7:I283)</f>
        <v>1520.119156415451</v>
      </c>
      <c r="K283" s="64">
        <f>(M283)/((1000)*(1/(PI()*1.5^2))*(1/'Salt Topping history'!$C$8)*(1/2.20462)*(C283))</f>
        <v>29.865393699182757</v>
      </c>
      <c r="L283" s="3">
        <f t="shared" si="107"/>
        <v>4.1473403173432509E-3</v>
      </c>
      <c r="M283" s="85">
        <f t="shared" si="108"/>
        <v>11.529606082214237</v>
      </c>
      <c r="N283" s="72">
        <f>SUM($M$7:M283)</f>
        <v>2459.7409594598962</v>
      </c>
      <c r="P283" s="27"/>
      <c r="Q283" s="17"/>
      <c r="R283" s="17"/>
      <c r="U283" s="72"/>
      <c r="V283" s="65"/>
      <c r="X283" s="72"/>
      <c r="Y283" s="64"/>
      <c r="AB283" s="72"/>
      <c r="AD283" s="27"/>
      <c r="AE283" s="17"/>
      <c r="AF283" s="17"/>
      <c r="AI283" s="72"/>
      <c r="AJ283" s="65"/>
      <c r="AL283" s="72"/>
      <c r="AM283" s="64"/>
      <c r="AP283" s="72"/>
      <c r="AR283" s="27"/>
      <c r="AS283" s="17"/>
      <c r="AT283" s="17"/>
      <c r="AW283" s="72"/>
      <c r="AX283" s="65"/>
      <c r="AZ283" s="72"/>
      <c r="BA283" s="64"/>
      <c r="BD283" s="72"/>
      <c r="BF283" s="27"/>
      <c r="BG283" s="17"/>
      <c r="BH283" s="17"/>
      <c r="BK283" s="72"/>
      <c r="BL283" s="65"/>
      <c r="BN283" s="72"/>
      <c r="BO283" s="64"/>
      <c r="BR283" s="72"/>
      <c r="BT283" s="27"/>
      <c r="BU283" s="17"/>
      <c r="BV283" s="17"/>
      <c r="BY283" s="72"/>
      <c r="BZ283" s="65"/>
      <c r="CB283" s="72"/>
      <c r="CC283" s="64"/>
      <c r="CE283" s="86"/>
      <c r="CF283" s="72"/>
    </row>
    <row r="284" spans="2:84">
      <c r="B284" s="27">
        <v>42251</v>
      </c>
      <c r="C284" s="17">
        <f>'Accumulated Feed'!B281</f>
        <v>7.5837991465195413</v>
      </c>
      <c r="D284" s="17">
        <f>SUM($C$7:C284)</f>
        <v>1731.2901243044159</v>
      </c>
      <c r="E284" s="9">
        <v>20</v>
      </c>
      <c r="F284" s="3">
        <f t="shared" si="105"/>
        <v>7.2472738412622819</v>
      </c>
      <c r="G284" s="72">
        <f>SUM($F$7:F284)</f>
        <v>1654.465444969677</v>
      </c>
      <c r="H284" s="65">
        <f t="shared" si="104"/>
        <v>20</v>
      </c>
      <c r="I284" s="3">
        <f t="shared" si="106"/>
        <v>7.2472738412622819</v>
      </c>
      <c r="J284" s="72">
        <f>SUM($I$7:I284)</f>
        <v>1527.3664302567133</v>
      </c>
      <c r="K284" s="64">
        <f>(M284)/((1000)*(1/(PI()*1.5^2))*(1/'Salt Topping history'!$C$8)*(1/2.20462)*(C284))</f>
        <v>29.865393699182764</v>
      </c>
      <c r="L284" s="3">
        <f t="shared" si="107"/>
        <v>3.8928540740123482E-3</v>
      </c>
      <c r="M284" s="85">
        <f t="shared" si="108"/>
        <v>10.822134325754329</v>
      </c>
      <c r="N284" s="72">
        <f>SUM($M$7:M284)</f>
        <v>2470.5630937856504</v>
      </c>
      <c r="P284" s="27"/>
      <c r="Q284" s="17"/>
      <c r="R284" s="17"/>
      <c r="U284" s="72"/>
      <c r="V284" s="65"/>
      <c r="X284" s="72"/>
      <c r="Y284" s="64"/>
      <c r="AB284" s="72"/>
      <c r="AD284" s="27"/>
      <c r="AE284" s="17"/>
      <c r="AF284" s="17"/>
      <c r="AI284" s="72"/>
      <c r="AJ284" s="65"/>
      <c r="AL284" s="72"/>
      <c r="AM284" s="64"/>
      <c r="AP284" s="72"/>
      <c r="AR284" s="27"/>
      <c r="AS284" s="17"/>
      <c r="AT284" s="17"/>
      <c r="AW284" s="72"/>
      <c r="AX284" s="65"/>
      <c r="AZ284" s="72"/>
      <c r="BA284" s="64"/>
      <c r="BD284" s="72"/>
      <c r="BF284" s="27"/>
      <c r="BG284" s="17"/>
      <c r="BH284" s="17"/>
      <c r="BK284" s="72"/>
      <c r="BL284" s="65"/>
      <c r="BN284" s="72"/>
      <c r="BO284" s="64"/>
      <c r="BR284" s="72"/>
      <c r="BT284" s="27"/>
      <c r="BU284" s="17"/>
      <c r="BV284" s="17"/>
      <c r="BY284" s="72"/>
      <c r="BZ284" s="65"/>
      <c r="CB284" s="72"/>
      <c r="CC284" s="64"/>
      <c r="CE284" s="86"/>
      <c r="CF284" s="72"/>
    </row>
    <row r="285" spans="2:84">
      <c r="B285" s="27">
        <v>42252</v>
      </c>
      <c r="C285" s="17">
        <f>'Accumulated Feed'!B282</f>
        <v>8.0453390795694268</v>
      </c>
      <c r="D285" s="17">
        <f>SUM($C$7:C285)</f>
        <v>1739.3354633839854</v>
      </c>
      <c r="E285" s="9">
        <v>20</v>
      </c>
      <c r="F285" s="3">
        <f t="shared" si="105"/>
        <v>7.6883332916599718</v>
      </c>
      <c r="G285" s="72">
        <f>SUM($F$7:F285)</f>
        <v>1662.153778261337</v>
      </c>
      <c r="H285" s="65">
        <f t="shared" si="104"/>
        <v>20</v>
      </c>
      <c r="I285" s="3">
        <f t="shared" si="106"/>
        <v>7.6883332916599718</v>
      </c>
      <c r="J285" s="72">
        <f>SUM($I$7:I285)</f>
        <v>1535.0547635483733</v>
      </c>
      <c r="K285" s="64">
        <f>(M285)/((1000)*(1/(PI()*1.5^2))*(1/'Salt Topping history'!$C$8)*(1/2.20462)*(C285))</f>
        <v>29.865393699182757</v>
      </c>
      <c r="L285" s="3">
        <f t="shared" si="107"/>
        <v>4.1297679972294738E-3</v>
      </c>
      <c r="M285" s="85">
        <f t="shared" si="108"/>
        <v>11.480755032297937</v>
      </c>
      <c r="N285" s="72">
        <f>SUM($M$7:M285)</f>
        <v>2482.0438488179484</v>
      </c>
      <c r="P285" s="27"/>
      <c r="Q285" s="17"/>
      <c r="R285" s="17"/>
      <c r="U285" s="72"/>
      <c r="V285" s="65"/>
      <c r="X285" s="72"/>
      <c r="Y285" s="64"/>
      <c r="AB285" s="72"/>
      <c r="AD285" s="27"/>
      <c r="AE285" s="17"/>
      <c r="AF285" s="17"/>
      <c r="AI285" s="72"/>
      <c r="AJ285" s="65"/>
      <c r="AL285" s="72"/>
      <c r="AM285" s="64"/>
      <c r="AP285" s="72"/>
      <c r="AR285" s="27"/>
      <c r="AS285" s="17"/>
      <c r="AT285" s="17"/>
      <c r="AW285" s="72"/>
      <c r="AX285" s="65"/>
      <c r="AZ285" s="72"/>
      <c r="BA285" s="64"/>
      <c r="BD285" s="72"/>
      <c r="BF285" s="27"/>
      <c r="BG285" s="17"/>
      <c r="BH285" s="17"/>
      <c r="BK285" s="72"/>
      <c r="BL285" s="65"/>
      <c r="BN285" s="72"/>
      <c r="BO285" s="64"/>
      <c r="BR285" s="72"/>
      <c r="BT285" s="27"/>
      <c r="BU285" s="17"/>
      <c r="BV285" s="17"/>
      <c r="BY285" s="72"/>
      <c r="BZ285" s="65"/>
      <c r="CB285" s="72"/>
      <c r="CC285" s="64"/>
      <c r="CE285" s="86"/>
      <c r="CF285" s="72"/>
    </row>
    <row r="286" spans="2:84">
      <c r="B286" s="27">
        <v>42253</v>
      </c>
      <c r="C286" s="17">
        <f>'Accumulated Feed'!B283</f>
        <v>6.5257693075368763</v>
      </c>
      <c r="D286" s="17">
        <f>SUM($C$7:C286)</f>
        <v>1745.8612326915222</v>
      </c>
      <c r="E286" s="9">
        <v>20</v>
      </c>
      <c r="F286" s="3">
        <f t="shared" si="105"/>
        <v>6.2361932697451632</v>
      </c>
      <c r="G286" s="72">
        <f>SUM($F$7:F286)</f>
        <v>1668.3899715310822</v>
      </c>
      <c r="H286" s="65">
        <f t="shared" si="104"/>
        <v>20</v>
      </c>
      <c r="I286" s="3">
        <f t="shared" si="106"/>
        <v>6.2361932697451632</v>
      </c>
      <c r="J286" s="72">
        <f>SUM($I$7:I286)</f>
        <v>1541.2909568181185</v>
      </c>
      <c r="K286" s="64">
        <f>(M286)/((1000)*(1/(PI()*1.5^2))*(1/'Salt Topping history'!$C$8)*(1/2.20462)*(C286))</f>
        <v>29.865393699182761</v>
      </c>
      <c r="L286" s="3">
        <f t="shared" si="107"/>
        <v>3.3497548054880056E-3</v>
      </c>
      <c r="M286" s="85">
        <f t="shared" si="108"/>
        <v>9.3123183592566559</v>
      </c>
      <c r="N286" s="72">
        <f>SUM($M$7:M286)</f>
        <v>2491.356167177205</v>
      </c>
      <c r="P286" s="27"/>
      <c r="Q286" s="17"/>
      <c r="R286" s="17"/>
      <c r="U286" s="72"/>
      <c r="V286" s="65"/>
      <c r="X286" s="72"/>
      <c r="Y286" s="64"/>
      <c r="AB286" s="72"/>
      <c r="AD286" s="27"/>
      <c r="AE286" s="17"/>
      <c r="AF286" s="17"/>
      <c r="AI286" s="72"/>
      <c r="AJ286" s="65"/>
      <c r="AL286" s="72"/>
      <c r="AM286" s="64"/>
      <c r="AP286" s="72"/>
      <c r="AR286" s="27"/>
      <c r="AS286" s="17"/>
      <c r="AT286" s="17"/>
      <c r="AW286" s="72"/>
      <c r="AX286" s="65"/>
      <c r="AZ286" s="72"/>
      <c r="BA286" s="64"/>
      <c r="BD286" s="72"/>
      <c r="BF286" s="27"/>
      <c r="BG286" s="17"/>
      <c r="BH286" s="17"/>
      <c r="BK286" s="72"/>
      <c r="BL286" s="65"/>
      <c r="BN286" s="72"/>
      <c r="BO286" s="64"/>
      <c r="BR286" s="72"/>
      <c r="BT286" s="27"/>
      <c r="BU286" s="17"/>
      <c r="BV286" s="17"/>
      <c r="BY286" s="72"/>
      <c r="BZ286" s="65"/>
      <c r="CB286" s="72"/>
      <c r="CC286" s="64"/>
      <c r="CE286" s="86"/>
      <c r="CF286" s="72"/>
    </row>
    <row r="287" spans="2:84">
      <c r="B287" s="27">
        <v>42254</v>
      </c>
      <c r="C287" s="17">
        <f>'Accumulated Feed'!B284</f>
        <v>6.8357121133004171</v>
      </c>
      <c r="D287" s="17">
        <f>SUM($C$7:C287)</f>
        <v>1752.6969448048226</v>
      </c>
      <c r="E287" s="9">
        <v>20</v>
      </c>
      <c r="F287" s="3">
        <f t="shared" si="105"/>
        <v>6.5323825998025686</v>
      </c>
      <c r="G287" s="72">
        <f>SUM($F$7:F287)</f>
        <v>1674.9223541308847</v>
      </c>
      <c r="H287" s="65">
        <f t="shared" si="104"/>
        <v>20</v>
      </c>
      <c r="I287" s="3">
        <f t="shared" si="106"/>
        <v>6.5323825998025686</v>
      </c>
      <c r="J287" s="72">
        <f>SUM($I$7:I287)</f>
        <v>1547.823339417921</v>
      </c>
      <c r="K287" s="64">
        <f>(M287)/((1000)*(1/(PI()*1.5^2))*(1/'Salt Topping history'!$C$8)*(1/2.20462)*(C287))</f>
        <v>29.865393699182761</v>
      </c>
      <c r="L287" s="3">
        <f t="shared" si="107"/>
        <v>3.5088521247624948E-3</v>
      </c>
      <c r="M287" s="85">
        <f t="shared" si="108"/>
        <v>9.754608906839735</v>
      </c>
      <c r="N287" s="72">
        <f>SUM($M$7:M287)</f>
        <v>2501.1107760840446</v>
      </c>
      <c r="P287" s="27"/>
      <c r="Q287" s="17"/>
      <c r="R287" s="17"/>
      <c r="U287" s="72"/>
      <c r="V287" s="65"/>
      <c r="X287" s="72"/>
      <c r="Y287" s="64"/>
      <c r="AB287" s="72"/>
      <c r="AD287" s="27"/>
      <c r="AE287" s="17"/>
      <c r="AF287" s="17"/>
      <c r="AI287" s="72"/>
      <c r="AJ287" s="65"/>
      <c r="AL287" s="72"/>
      <c r="AM287" s="64"/>
      <c r="AP287" s="72"/>
      <c r="AR287" s="27"/>
      <c r="AS287" s="17"/>
      <c r="AT287" s="17"/>
      <c r="AW287" s="72"/>
      <c r="AX287" s="65"/>
      <c r="AZ287" s="72"/>
      <c r="BA287" s="64"/>
      <c r="BD287" s="72"/>
      <c r="BF287" s="27"/>
      <c r="BG287" s="17"/>
      <c r="BH287" s="17"/>
      <c r="BK287" s="72"/>
      <c r="BL287" s="65"/>
      <c r="BN287" s="72"/>
      <c r="BO287" s="64"/>
      <c r="BR287" s="72"/>
      <c r="BT287" s="27"/>
      <c r="BU287" s="17"/>
      <c r="BV287" s="17"/>
      <c r="BY287" s="72"/>
      <c r="BZ287" s="65"/>
      <c r="CB287" s="72"/>
      <c r="CC287" s="64"/>
      <c r="CE287" s="86"/>
      <c r="CF287" s="72"/>
    </row>
    <row r="288" spans="2:84">
      <c r="B288" s="27">
        <v>42255</v>
      </c>
      <c r="C288" s="17">
        <f>'Accumulated Feed'!B285</f>
        <v>7.9325532930448697</v>
      </c>
      <c r="D288" s="17">
        <f>SUM($C$7:C288)</f>
        <v>1760.6294980978676</v>
      </c>
      <c r="E288" s="9">
        <v>20</v>
      </c>
      <c r="F288" s="3">
        <f t="shared" si="105"/>
        <v>7.5805522884248404</v>
      </c>
      <c r="G288" s="72">
        <f>SUM($F$7:F288)</f>
        <v>1682.5029064193095</v>
      </c>
      <c r="H288" s="65">
        <f t="shared" si="104"/>
        <v>20</v>
      </c>
      <c r="I288" s="3">
        <f t="shared" si="106"/>
        <v>7.5805522884248404</v>
      </c>
      <c r="J288" s="72">
        <f>SUM($I$7:I288)</f>
        <v>1555.4038917063458</v>
      </c>
      <c r="K288" s="64">
        <f>(M288)/((1000)*(1/(PI()*1.5^2))*(1/'Salt Topping history'!$C$8)*(1/2.20462)*(C288))</f>
        <v>29.865393699182761</v>
      </c>
      <c r="L288" s="3">
        <f t="shared" si="107"/>
        <v>4.0718737149469178E-3</v>
      </c>
      <c r="M288" s="85">
        <f t="shared" si="108"/>
        <v>11.319808927552431</v>
      </c>
      <c r="N288" s="72">
        <f>SUM($M$7:M288)</f>
        <v>2512.430585011597</v>
      </c>
      <c r="P288" s="27"/>
      <c r="Q288" s="17"/>
      <c r="R288" s="17"/>
      <c r="U288" s="72"/>
      <c r="V288" s="65"/>
      <c r="X288" s="72"/>
      <c r="Y288" s="64"/>
      <c r="AB288" s="72"/>
      <c r="AD288" s="27"/>
      <c r="AE288" s="17"/>
      <c r="AF288" s="17"/>
      <c r="AI288" s="72"/>
      <c r="AJ288" s="65"/>
      <c r="AL288" s="72"/>
      <c r="AM288" s="64"/>
      <c r="AP288" s="72"/>
      <c r="AR288" s="27"/>
      <c r="AS288" s="17"/>
      <c r="AT288" s="17"/>
      <c r="AW288" s="72"/>
      <c r="AX288" s="65"/>
      <c r="AZ288" s="72"/>
      <c r="BA288" s="64"/>
      <c r="BD288" s="72"/>
      <c r="BF288" s="27"/>
      <c r="BG288" s="17"/>
      <c r="BH288" s="17"/>
      <c r="BK288" s="72"/>
      <c r="BL288" s="65"/>
      <c r="BN288" s="72"/>
      <c r="BO288" s="64"/>
      <c r="BR288" s="72"/>
      <c r="BT288" s="27"/>
      <c r="BU288" s="17"/>
      <c r="BV288" s="17"/>
      <c r="BY288" s="72"/>
      <c r="BZ288" s="65"/>
      <c r="CB288" s="72"/>
      <c r="CC288" s="64"/>
      <c r="CE288" s="86"/>
      <c r="CF288" s="72"/>
    </row>
    <row r="289" spans="2:84">
      <c r="B289" s="27">
        <v>42256</v>
      </c>
      <c r="C289" s="17">
        <f>'Accumulated Feed'!B286</f>
        <v>8.2177091959003423</v>
      </c>
      <c r="D289" s="17">
        <f>SUM($C$7:C289)</f>
        <v>1768.847207293768</v>
      </c>
      <c r="E289" s="9">
        <v>20</v>
      </c>
      <c r="F289" s="3">
        <f t="shared" si="105"/>
        <v>7.8530546154932486</v>
      </c>
      <c r="G289" s="72">
        <f>SUM($F$7:F289)</f>
        <v>1690.3559610348027</v>
      </c>
      <c r="H289" s="65">
        <f t="shared" si="104"/>
        <v>20</v>
      </c>
      <c r="I289" s="3">
        <f t="shared" si="106"/>
        <v>7.8530546154932486</v>
      </c>
      <c r="J289" s="72">
        <f>SUM($I$7:I289)</f>
        <v>1563.256946321839</v>
      </c>
      <c r="K289" s="64">
        <f>(M289)/((1000)*(1/(PI()*1.5^2))*(1/'Salt Topping history'!$C$8)*(1/2.20462)*(C289))</f>
        <v>29.865393699182761</v>
      </c>
      <c r="L289" s="3">
        <f t="shared" si="107"/>
        <v>4.2182476228937076E-3</v>
      </c>
      <c r="M289" s="85">
        <f t="shared" si="108"/>
        <v>11.726728391644507</v>
      </c>
      <c r="N289" s="72">
        <f>SUM($M$7:M289)</f>
        <v>2524.1573134032415</v>
      </c>
      <c r="P289" s="27"/>
      <c r="Q289" s="17"/>
      <c r="R289" s="17"/>
      <c r="U289" s="72"/>
      <c r="V289" s="65"/>
      <c r="X289" s="72"/>
      <c r="Y289" s="64"/>
      <c r="AB289" s="72"/>
      <c r="AD289" s="27"/>
      <c r="AE289" s="17"/>
      <c r="AF289" s="17"/>
      <c r="AI289" s="72"/>
      <c r="AJ289" s="65"/>
      <c r="AL289" s="72"/>
      <c r="AM289" s="64"/>
      <c r="AP289" s="72"/>
      <c r="AR289" s="27"/>
      <c r="AS289" s="17"/>
      <c r="AT289" s="17"/>
      <c r="AW289" s="72"/>
      <c r="AX289" s="65"/>
      <c r="AZ289" s="72"/>
      <c r="BA289" s="64"/>
      <c r="BD289" s="72"/>
      <c r="BF289" s="27"/>
      <c r="BG289" s="17"/>
      <c r="BH289" s="17"/>
      <c r="BK289" s="72"/>
      <c r="BL289" s="65"/>
      <c r="BN289" s="72"/>
      <c r="BO289" s="64"/>
      <c r="BR289" s="72"/>
      <c r="BT289" s="27"/>
      <c r="BU289" s="17"/>
      <c r="BV289" s="17"/>
      <c r="BY289" s="72"/>
      <c r="BZ289" s="65"/>
      <c r="CB289" s="72"/>
      <c r="CC289" s="64"/>
      <c r="CE289" s="86"/>
      <c r="CF289" s="72"/>
    </row>
    <row r="290" spans="2:84">
      <c r="B290" s="27">
        <v>42257</v>
      </c>
      <c r="C290" s="17">
        <f>'Accumulated Feed'!B287</f>
        <v>7.9797886302730987</v>
      </c>
      <c r="D290" s="17">
        <f>SUM($C$7:C290)</f>
        <v>1776.8269959240411</v>
      </c>
      <c r="E290" s="9">
        <v>20</v>
      </c>
      <c r="F290" s="3">
        <f t="shared" si="105"/>
        <v>7.6256915935756693</v>
      </c>
      <c r="G290" s="72">
        <f>SUM($F$7:F290)</f>
        <v>1697.9816526283785</v>
      </c>
      <c r="H290" s="65">
        <f t="shared" si="104"/>
        <v>20</v>
      </c>
      <c r="I290" s="3">
        <f t="shared" si="106"/>
        <v>7.6256915935756693</v>
      </c>
      <c r="J290" s="72">
        <f>SUM($I$7:I290)</f>
        <v>1570.8826379154148</v>
      </c>
      <c r="K290" s="64">
        <f>(M290)/((1000)*(1/(PI()*1.5^2))*(1/'Salt Topping history'!$C$8)*(1/2.20462)*(C290))</f>
        <v>29.865393699182761</v>
      </c>
      <c r="L290" s="3">
        <f t="shared" si="107"/>
        <v>4.0961201739331959E-3</v>
      </c>
      <c r="M290" s="85">
        <f t="shared" si="108"/>
        <v>11.387214083534285</v>
      </c>
      <c r="N290" s="72">
        <f>SUM($M$7:M290)</f>
        <v>2535.5445274867757</v>
      </c>
      <c r="P290" s="27"/>
      <c r="Q290" s="17"/>
      <c r="R290" s="17"/>
      <c r="U290" s="72"/>
      <c r="V290" s="65"/>
      <c r="X290" s="72"/>
      <c r="Y290" s="64"/>
      <c r="AB290" s="72"/>
      <c r="AD290" s="27"/>
      <c r="AE290" s="17"/>
      <c r="AF290" s="17"/>
      <c r="AI290" s="72"/>
      <c r="AJ290" s="65"/>
      <c r="AL290" s="72"/>
      <c r="AM290" s="64"/>
      <c r="AP290" s="72"/>
      <c r="AR290" s="27"/>
      <c r="AS290" s="17"/>
      <c r="AT290" s="17"/>
      <c r="AW290" s="72"/>
      <c r="AX290" s="65"/>
      <c r="AZ290" s="72"/>
      <c r="BA290" s="64"/>
      <c r="BD290" s="72"/>
      <c r="BF290" s="27"/>
      <c r="BG290" s="17"/>
      <c r="BH290" s="17"/>
      <c r="BK290" s="72"/>
      <c r="BL290" s="65"/>
      <c r="BN290" s="72"/>
      <c r="BO290" s="64"/>
      <c r="BR290" s="72"/>
      <c r="BT290" s="27"/>
      <c r="BU290" s="17"/>
      <c r="BV290" s="17"/>
      <c r="BY290" s="72"/>
      <c r="BZ290" s="65"/>
      <c r="CB290" s="72"/>
      <c r="CC290" s="64"/>
      <c r="CE290" s="86"/>
      <c r="CF290" s="72"/>
    </row>
    <row r="291" spans="2:84">
      <c r="B291" s="27">
        <v>42258</v>
      </c>
      <c r="C291" s="17">
        <f>'Accumulated Feed'!B288</f>
        <v>7.3210698060731056</v>
      </c>
      <c r="D291" s="17">
        <f>SUM($C$7:C291)</f>
        <v>1784.1480657301142</v>
      </c>
      <c r="E291" s="9">
        <v>20</v>
      </c>
      <c r="F291" s="3">
        <f t="shared" si="105"/>
        <v>6.9962029149939635</v>
      </c>
      <c r="G291" s="72">
        <f>SUM($F$7:F291)</f>
        <v>1704.9778555433725</v>
      </c>
      <c r="H291" s="65">
        <f t="shared" si="104"/>
        <v>20</v>
      </c>
      <c r="I291" s="3">
        <f t="shared" si="106"/>
        <v>6.9962029149939635</v>
      </c>
      <c r="J291" s="72">
        <f>SUM($I$7:I291)</f>
        <v>1577.8788408304088</v>
      </c>
      <c r="K291" s="64">
        <f>(M291)/((1000)*(1/(PI()*1.5^2))*(1/'Salt Topping history'!$C$8)*(1/2.20462)*(C291))</f>
        <v>29.865393699182761</v>
      </c>
      <c r="L291" s="3">
        <f t="shared" si="107"/>
        <v>3.7579919866126748E-3</v>
      </c>
      <c r="M291" s="85">
        <f t="shared" si="108"/>
        <v>10.447217722783236</v>
      </c>
      <c r="N291" s="72">
        <f>SUM($M$7:M291)</f>
        <v>2545.9917452095588</v>
      </c>
      <c r="P291" s="27"/>
      <c r="Q291" s="17"/>
      <c r="R291" s="17"/>
      <c r="U291" s="72"/>
      <c r="V291" s="65"/>
      <c r="X291" s="72"/>
      <c r="Y291" s="64"/>
      <c r="AB291" s="72"/>
      <c r="AD291" s="27"/>
      <c r="AE291" s="17"/>
      <c r="AF291" s="17"/>
      <c r="AI291" s="72"/>
      <c r="AJ291" s="65"/>
      <c r="AL291" s="72"/>
      <c r="AM291" s="64"/>
      <c r="AP291" s="72"/>
      <c r="AR291" s="27"/>
      <c r="AS291" s="17"/>
      <c r="AT291" s="17"/>
      <c r="AW291" s="72"/>
      <c r="AX291" s="65"/>
      <c r="AZ291" s="72"/>
      <c r="BA291" s="64"/>
      <c r="BD291" s="72"/>
      <c r="BF291" s="27"/>
      <c r="BG291" s="17"/>
      <c r="BH291" s="17"/>
      <c r="BK291" s="72"/>
      <c r="BL291" s="65"/>
      <c r="BN291" s="72"/>
      <c r="BO291" s="64"/>
      <c r="BR291" s="72"/>
      <c r="BT291" s="27"/>
      <c r="BU291" s="17"/>
      <c r="BV291" s="17"/>
      <c r="BY291" s="72"/>
      <c r="BZ291" s="65"/>
      <c r="CB291" s="72"/>
      <c r="CC291" s="64"/>
      <c r="CE291" s="86"/>
      <c r="CF291" s="72"/>
    </row>
    <row r="292" spans="2:84">
      <c r="B292" s="27">
        <v>42259</v>
      </c>
      <c r="C292" s="17">
        <f>'Accumulated Feed'!B289</f>
        <v>7.5352128376737015</v>
      </c>
      <c r="D292" s="17">
        <f>SUM($C$7:C292)</f>
        <v>1791.683278567788</v>
      </c>
      <c r="E292" s="9">
        <v>20</v>
      </c>
      <c r="F292" s="3">
        <f t="shared" si="105"/>
        <v>7.2008435128293957</v>
      </c>
      <c r="G292" s="72">
        <f>SUM($F$7:F292)</f>
        <v>1712.1786990562018</v>
      </c>
      <c r="H292" s="65">
        <f t="shared" si="104"/>
        <v>20</v>
      </c>
      <c r="I292" s="3">
        <f t="shared" si="106"/>
        <v>7.2008435128293957</v>
      </c>
      <c r="J292" s="72">
        <f>SUM($I$7:I292)</f>
        <v>1585.0796843432381</v>
      </c>
      <c r="K292" s="64">
        <f>(M292)/((1000)*(1/(PI()*1.5^2))*(1/'Salt Topping history'!$C$8)*(1/2.20462)*(C292))</f>
        <v>29.865393699182761</v>
      </c>
      <c r="L292" s="3">
        <f t="shared" si="107"/>
        <v>3.867914145267195E-3</v>
      </c>
      <c r="M292" s="85">
        <f t="shared" si="108"/>
        <v>10.752801323842803</v>
      </c>
      <c r="N292" s="72">
        <f>SUM($M$7:M292)</f>
        <v>2556.7445465334017</v>
      </c>
      <c r="P292" s="27"/>
      <c r="Q292" s="17"/>
      <c r="R292" s="17"/>
      <c r="U292" s="72"/>
      <c r="V292" s="65"/>
      <c r="X292" s="72"/>
      <c r="Y292" s="64"/>
      <c r="AB292" s="72"/>
      <c r="AD292" s="27"/>
      <c r="AE292" s="17"/>
      <c r="AF292" s="17"/>
      <c r="AI292" s="72"/>
      <c r="AJ292" s="65"/>
      <c r="AL292" s="72"/>
      <c r="AM292" s="64"/>
      <c r="AP292" s="72"/>
      <c r="AR292" s="27"/>
      <c r="AS292" s="17"/>
      <c r="AT292" s="17"/>
      <c r="AW292" s="72"/>
      <c r="AX292" s="65"/>
      <c r="AZ292" s="72"/>
      <c r="BA292" s="64"/>
      <c r="BD292" s="72"/>
      <c r="BF292" s="27"/>
      <c r="BG292" s="17"/>
      <c r="BH292" s="17"/>
      <c r="BK292" s="72"/>
      <c r="BL292" s="65"/>
      <c r="BN292" s="72"/>
      <c r="BO292" s="64"/>
      <c r="BR292" s="72"/>
      <c r="BT292" s="27"/>
      <c r="BU292" s="17"/>
      <c r="BV292" s="17"/>
      <c r="BY292" s="72"/>
      <c r="BZ292" s="65"/>
      <c r="CB292" s="72"/>
      <c r="CC292" s="64"/>
      <c r="CE292" s="86"/>
      <c r="CF292" s="72"/>
    </row>
    <row r="293" spans="2:84">
      <c r="B293" s="27">
        <v>42260</v>
      </c>
      <c r="C293" s="17">
        <f>'Accumulated Feed'!B290</f>
        <v>7.7242821897252556</v>
      </c>
      <c r="D293" s="17">
        <f>SUM($C$7:C293)</f>
        <v>1799.4075607575132</v>
      </c>
      <c r="E293" s="9">
        <v>20</v>
      </c>
      <c r="F293" s="3">
        <f t="shared" si="105"/>
        <v>7.3815230565296641</v>
      </c>
      <c r="G293" s="72">
        <f>SUM($F$7:F293)</f>
        <v>1719.5602221127315</v>
      </c>
      <c r="H293" s="65">
        <f t="shared" si="104"/>
        <v>20</v>
      </c>
      <c r="I293" s="3">
        <f t="shared" si="106"/>
        <v>7.3815230565296641</v>
      </c>
      <c r="J293" s="72">
        <f>SUM($I$7:I293)</f>
        <v>1592.4612073997678</v>
      </c>
      <c r="K293" s="64">
        <f>(M293)/((1000)*(1/(PI()*1.5^2))*(1/'Salt Topping history'!$C$8)*(1/2.20462)*(C293))</f>
        <v>29.865393699182757</v>
      </c>
      <c r="L293" s="3">
        <f t="shared" si="107"/>
        <v>3.9649656867419654E-3</v>
      </c>
      <c r="M293" s="85">
        <f t="shared" si="108"/>
        <v>11.022604609142663</v>
      </c>
      <c r="N293" s="72">
        <f>SUM($M$7:M293)</f>
        <v>2567.7671511425442</v>
      </c>
      <c r="P293" s="27"/>
      <c r="Q293" s="17"/>
      <c r="R293" s="17"/>
      <c r="U293" s="72"/>
      <c r="V293" s="65"/>
      <c r="X293" s="72"/>
      <c r="Y293" s="64"/>
      <c r="AB293" s="72"/>
      <c r="AD293" s="27"/>
      <c r="AE293" s="17"/>
      <c r="AF293" s="17"/>
      <c r="AI293" s="72"/>
      <c r="AJ293" s="65"/>
      <c r="AL293" s="72"/>
      <c r="AM293" s="64"/>
      <c r="AP293" s="72"/>
      <c r="AR293" s="27"/>
      <c r="AS293" s="17"/>
      <c r="AT293" s="17"/>
      <c r="AW293" s="72"/>
      <c r="AX293" s="65"/>
      <c r="AZ293" s="72"/>
      <c r="BA293" s="64"/>
      <c r="BD293" s="72"/>
      <c r="BF293" s="27"/>
      <c r="BG293" s="17"/>
      <c r="BH293" s="17"/>
      <c r="BK293" s="72"/>
      <c r="BL293" s="65"/>
      <c r="BN293" s="72"/>
      <c r="BO293" s="64"/>
      <c r="BR293" s="72"/>
      <c r="BT293" s="27"/>
      <c r="BU293" s="17"/>
      <c r="BV293" s="17"/>
      <c r="BY293" s="72"/>
      <c r="BZ293" s="65"/>
      <c r="CB293" s="72"/>
      <c r="CC293" s="64"/>
      <c r="CE293" s="86"/>
      <c r="CF293" s="72"/>
    </row>
    <row r="294" spans="2:84">
      <c r="B294" s="27">
        <v>42261</v>
      </c>
      <c r="C294" s="17">
        <f>'Accumulated Feed'!B291</f>
        <v>7.8355283038042529</v>
      </c>
      <c r="D294" s="17">
        <f>SUM($C$7:C294)</f>
        <v>1807.2430890613175</v>
      </c>
      <c r="E294" s="9">
        <v>20</v>
      </c>
      <c r="F294" s="3">
        <f t="shared" si="105"/>
        <v>7.4878327091101644</v>
      </c>
      <c r="G294" s="72">
        <f>SUM($F$7:F294)</f>
        <v>1727.0480548218416</v>
      </c>
      <c r="H294" s="65">
        <f t="shared" si="104"/>
        <v>20</v>
      </c>
      <c r="I294" s="3">
        <f t="shared" si="106"/>
        <v>7.4878327091101644</v>
      </c>
      <c r="J294" s="72">
        <f>SUM($I$7:I294)</f>
        <v>1599.9490401088779</v>
      </c>
      <c r="K294" s="64">
        <f>(M294)/((1000)*(1/(PI()*1.5^2))*(1/'Salt Topping history'!$C$8)*(1/2.20462)*(C294))</f>
        <v>29.865393699182761</v>
      </c>
      <c r="L294" s="3">
        <f t="shared" si="107"/>
        <v>4.0220696368919659E-3</v>
      </c>
      <c r="M294" s="85">
        <f t="shared" si="108"/>
        <v>11.181353590559665</v>
      </c>
      <c r="N294" s="72">
        <f>SUM($M$7:M294)</f>
        <v>2578.9485047331041</v>
      </c>
      <c r="P294" s="27"/>
      <c r="Q294" s="17"/>
      <c r="R294" s="17"/>
      <c r="U294" s="72"/>
      <c r="V294" s="65"/>
      <c r="X294" s="72"/>
      <c r="Y294" s="64"/>
      <c r="AB294" s="72"/>
      <c r="AD294" s="27"/>
      <c r="AE294" s="17"/>
      <c r="AF294" s="17"/>
      <c r="AI294" s="72"/>
      <c r="AJ294" s="65"/>
      <c r="AL294" s="72"/>
      <c r="AM294" s="64"/>
      <c r="AP294" s="72"/>
      <c r="AR294" s="27"/>
      <c r="AS294" s="17"/>
      <c r="AT294" s="17"/>
      <c r="AW294" s="72"/>
      <c r="AX294" s="65"/>
      <c r="AZ294" s="72"/>
      <c r="BA294" s="64"/>
      <c r="BD294" s="72"/>
      <c r="BF294" s="27"/>
      <c r="BG294" s="17"/>
      <c r="BH294" s="17"/>
      <c r="BK294" s="72"/>
      <c r="BL294" s="65"/>
      <c r="BN294" s="72"/>
      <c r="BO294" s="64"/>
      <c r="BR294" s="72"/>
      <c r="BT294" s="27"/>
      <c r="BU294" s="17"/>
      <c r="BV294" s="17"/>
      <c r="BY294" s="72"/>
      <c r="BZ294" s="65"/>
      <c r="CB294" s="72"/>
      <c r="CC294" s="64"/>
      <c r="CE294" s="86"/>
      <c r="CF294" s="72"/>
    </row>
    <row r="295" spans="2:84">
      <c r="B295" s="27">
        <v>42262</v>
      </c>
      <c r="C295" s="17">
        <f>'Accumulated Feed'!B292</f>
        <v>8.0792446832027718</v>
      </c>
      <c r="D295" s="17">
        <f>SUM($C$7:C295)</f>
        <v>1815.3223337445202</v>
      </c>
      <c r="E295" s="9">
        <v>20</v>
      </c>
      <c r="F295" s="3">
        <f t="shared" si="105"/>
        <v>7.7207343599816349</v>
      </c>
      <c r="G295" s="72">
        <f>SUM($F$7:F295)</f>
        <v>1734.7687891818232</v>
      </c>
      <c r="H295" s="65">
        <f t="shared" si="104"/>
        <v>20</v>
      </c>
      <c r="I295" s="3">
        <f t="shared" si="106"/>
        <v>7.7207343599816349</v>
      </c>
      <c r="J295" s="72">
        <f>SUM($I$7:I295)</f>
        <v>1607.6697744688595</v>
      </c>
      <c r="K295" s="64">
        <f>(M295)/((1000)*(1/(PI()*1.5^2))*(1/'Salt Topping history'!$C$8)*(1/2.20462)*(C295))</f>
        <v>29.865393699182757</v>
      </c>
      <c r="L295" s="3">
        <f t="shared" si="107"/>
        <v>4.1471721458212103E-3</v>
      </c>
      <c r="M295" s="85">
        <f t="shared" si="108"/>
        <v>11.529138565382965</v>
      </c>
      <c r="N295" s="72">
        <f>SUM($M$7:M295)</f>
        <v>2590.4776432984872</v>
      </c>
      <c r="P295" s="27"/>
      <c r="Q295" s="17"/>
      <c r="R295" s="17"/>
      <c r="U295" s="72"/>
      <c r="V295" s="65"/>
      <c r="X295" s="72"/>
      <c r="Y295" s="64"/>
      <c r="AB295" s="72"/>
      <c r="AD295" s="27"/>
      <c r="AE295" s="17"/>
      <c r="AF295" s="17"/>
      <c r="AI295" s="72"/>
      <c r="AJ295" s="65"/>
      <c r="AL295" s="72"/>
      <c r="AM295" s="64"/>
      <c r="AP295" s="72"/>
      <c r="AR295" s="27"/>
      <c r="AS295" s="17"/>
      <c r="AT295" s="17"/>
      <c r="AW295" s="72"/>
      <c r="AX295" s="65"/>
      <c r="AZ295" s="72"/>
      <c r="BA295" s="64"/>
      <c r="BD295" s="72"/>
      <c r="BF295" s="27"/>
      <c r="BG295" s="17"/>
      <c r="BH295" s="17"/>
      <c r="BK295" s="72"/>
      <c r="BL295" s="65"/>
      <c r="BN295" s="72"/>
      <c r="BO295" s="64"/>
      <c r="BR295" s="72"/>
      <c r="BT295" s="27"/>
      <c r="BU295" s="17"/>
      <c r="BV295" s="17"/>
      <c r="BY295" s="72"/>
      <c r="BZ295" s="65"/>
      <c r="CB295" s="72"/>
      <c r="CC295" s="64"/>
      <c r="CE295" s="86"/>
      <c r="CF295" s="72"/>
    </row>
    <row r="296" spans="2:84">
      <c r="B296" s="27">
        <v>42263</v>
      </c>
      <c r="C296" s="17">
        <f>'Accumulated Feed'!B293</f>
        <v>8.18047000408502</v>
      </c>
      <c r="D296" s="17">
        <f>SUM($C$7:C296)</f>
        <v>1823.5028037486052</v>
      </c>
      <c r="E296" s="9">
        <v>20</v>
      </c>
      <c r="F296" s="3">
        <f t="shared" si="105"/>
        <v>7.8174678844236665</v>
      </c>
      <c r="G296" s="72">
        <f>SUM($F$7:F296)</f>
        <v>1742.5862570662468</v>
      </c>
      <c r="H296" s="65">
        <f t="shared" si="104"/>
        <v>20</v>
      </c>
      <c r="I296" s="3">
        <f t="shared" si="106"/>
        <v>7.8174678844236665</v>
      </c>
      <c r="J296" s="72">
        <f>SUM($I$7:I296)</f>
        <v>1615.4872423532831</v>
      </c>
      <c r="K296" s="64">
        <f>(M296)/((1000)*(1/(PI()*1.5^2))*(1/'Salt Topping history'!$C$8)*(1/2.20462)*(C296))</f>
        <v>29.865393699182761</v>
      </c>
      <c r="L296" s="3">
        <f t="shared" si="107"/>
        <v>4.1991323039393897E-3</v>
      </c>
      <c r="M296" s="85">
        <f t="shared" si="108"/>
        <v>11.673587804951504</v>
      </c>
      <c r="N296" s="72">
        <f>SUM($M$7:M296)</f>
        <v>2602.1512311034389</v>
      </c>
      <c r="P296" s="27"/>
      <c r="Q296" s="17"/>
      <c r="R296" s="17"/>
      <c r="U296" s="72"/>
      <c r="V296" s="65"/>
      <c r="X296" s="72"/>
      <c r="Y296" s="64"/>
      <c r="AB296" s="72"/>
      <c r="AD296" s="27"/>
      <c r="AE296" s="17"/>
      <c r="AF296" s="17"/>
      <c r="AI296" s="72"/>
      <c r="AJ296" s="65"/>
      <c r="AL296" s="72"/>
      <c r="AM296" s="64"/>
      <c r="AP296" s="72"/>
      <c r="AR296" s="27"/>
      <c r="AS296" s="17"/>
      <c r="AT296" s="17"/>
      <c r="AW296" s="72"/>
      <c r="AX296" s="65"/>
      <c r="AZ296" s="72"/>
      <c r="BA296" s="64"/>
      <c r="BD296" s="72"/>
      <c r="BF296" s="27"/>
      <c r="BG296" s="17"/>
      <c r="BH296" s="17"/>
      <c r="BK296" s="72"/>
      <c r="BL296" s="65"/>
      <c r="BN296" s="72"/>
      <c r="BO296" s="64"/>
      <c r="BR296" s="72"/>
      <c r="BT296" s="27"/>
      <c r="BU296" s="17"/>
      <c r="BV296" s="17"/>
      <c r="BY296" s="72"/>
      <c r="BZ296" s="65"/>
      <c r="CB296" s="72"/>
      <c r="CC296" s="64"/>
      <c r="CE296" s="86"/>
      <c r="CF296" s="72"/>
    </row>
    <row r="297" spans="2:84">
      <c r="B297" s="27">
        <v>42264</v>
      </c>
      <c r="C297" s="17">
        <f>'Accumulated Feed'!B294</f>
        <v>7.8946205397692699</v>
      </c>
      <c r="D297" s="17">
        <f>SUM($C$7:C297)</f>
        <v>1831.3974242883744</v>
      </c>
      <c r="E297" s="9">
        <v>20</v>
      </c>
      <c r="F297" s="3">
        <f t="shared" si="105"/>
        <v>7.5443027721560068</v>
      </c>
      <c r="G297" s="72">
        <f>SUM($F$7:F297)</f>
        <v>1750.1305598384029</v>
      </c>
      <c r="H297" s="65">
        <f t="shared" si="104"/>
        <v>20</v>
      </c>
      <c r="I297" s="3">
        <f t="shared" si="106"/>
        <v>7.5443027721560068</v>
      </c>
      <c r="J297" s="72">
        <f>SUM($I$7:I297)</f>
        <v>1623.0315451254392</v>
      </c>
      <c r="K297" s="64">
        <f>(M297)/((1000)*(1/(PI()*1.5^2))*(1/'Salt Topping history'!$C$8)*(1/2.20462)*(C297))</f>
        <v>29.865393699182757</v>
      </c>
      <c r="L297" s="3">
        <f t="shared" si="107"/>
        <v>4.0524023826668176E-3</v>
      </c>
      <c r="M297" s="85">
        <f t="shared" si="108"/>
        <v>11.265678623813752</v>
      </c>
      <c r="N297" s="72">
        <f>SUM($M$7:M297)</f>
        <v>2613.4169097272525</v>
      </c>
      <c r="P297" s="27"/>
      <c r="Q297" s="17"/>
      <c r="R297" s="17"/>
      <c r="U297" s="72"/>
      <c r="V297" s="65"/>
      <c r="X297" s="72"/>
      <c r="Y297" s="64"/>
      <c r="AB297" s="72"/>
      <c r="AD297" s="27"/>
      <c r="AE297" s="17"/>
      <c r="AF297" s="17"/>
      <c r="AI297" s="72"/>
      <c r="AJ297" s="65"/>
      <c r="AL297" s="72"/>
      <c r="AM297" s="64"/>
      <c r="AP297" s="72"/>
      <c r="AR297" s="27"/>
      <c r="AS297" s="17"/>
      <c r="AT297" s="17"/>
      <c r="AW297" s="72"/>
      <c r="AX297" s="65"/>
      <c r="AZ297" s="72"/>
      <c r="BA297" s="64"/>
      <c r="BD297" s="72"/>
      <c r="BF297" s="27"/>
      <c r="BG297" s="17"/>
      <c r="BH297" s="17"/>
      <c r="BK297" s="72"/>
      <c r="BL297" s="65"/>
      <c r="BN297" s="72"/>
      <c r="BO297" s="64"/>
      <c r="BR297" s="72"/>
      <c r="BT297" s="27"/>
      <c r="BU297" s="17"/>
      <c r="BV297" s="17"/>
      <c r="BY297" s="72"/>
      <c r="BZ297" s="65"/>
      <c r="CB297" s="72"/>
      <c r="CC297" s="64"/>
      <c r="CE297" s="86"/>
      <c r="CF297" s="72"/>
    </row>
    <row r="298" spans="2:84">
      <c r="B298" s="27">
        <v>42265</v>
      </c>
      <c r="C298" s="17">
        <f>'Accumulated Feed'!B295</f>
        <v>7.6170034304086816</v>
      </c>
      <c r="D298" s="17">
        <f>SUM($C$7:C298)</f>
        <v>1839.0144277187831</v>
      </c>
      <c r="E298" s="9">
        <v>20</v>
      </c>
      <c r="F298" s="3">
        <f t="shared" si="105"/>
        <v>7.2790047103687039</v>
      </c>
      <c r="G298" s="72">
        <f>SUM($F$7:F298)</f>
        <v>1757.4095645487716</v>
      </c>
      <c r="H298" s="65">
        <f t="shared" si="104"/>
        <v>20</v>
      </c>
      <c r="I298" s="3">
        <f t="shared" si="106"/>
        <v>7.2790047103687039</v>
      </c>
      <c r="J298" s="72">
        <f>SUM($I$7:I298)</f>
        <v>1630.3105498358079</v>
      </c>
      <c r="K298" s="64">
        <f>(M298)/((1000)*(1/(PI()*1.5^2))*(1/'Salt Topping history'!$C$8)*(1/2.20462)*(C298))</f>
        <v>29.865393699182757</v>
      </c>
      <c r="L298" s="3">
        <f t="shared" si="107"/>
        <v>3.9098982268591202E-3</v>
      </c>
      <c r="M298" s="85">
        <f t="shared" si="108"/>
        <v>10.869517070668355</v>
      </c>
      <c r="N298" s="72">
        <f>SUM($M$7:M298)</f>
        <v>2624.2864267979207</v>
      </c>
      <c r="P298" s="27"/>
      <c r="Q298" s="17"/>
      <c r="R298" s="17"/>
      <c r="U298" s="72"/>
      <c r="V298" s="65"/>
      <c r="X298" s="72"/>
      <c r="Y298" s="64"/>
      <c r="AB298" s="72"/>
      <c r="AD298" s="27"/>
      <c r="AE298" s="17"/>
      <c r="AF298" s="17"/>
      <c r="AI298" s="72"/>
      <c r="AJ298" s="65"/>
      <c r="AL298" s="72"/>
      <c r="AM298" s="64"/>
      <c r="AP298" s="72"/>
      <c r="AR298" s="27"/>
      <c r="AS298" s="17"/>
      <c r="AT298" s="17"/>
      <c r="AW298" s="72"/>
      <c r="AX298" s="65"/>
      <c r="AZ298" s="72"/>
      <c r="BA298" s="64"/>
      <c r="BD298" s="72"/>
      <c r="BF298" s="27"/>
      <c r="BG298" s="17"/>
      <c r="BH298" s="17"/>
      <c r="BK298" s="72"/>
      <c r="BL298" s="65"/>
      <c r="BN298" s="72"/>
      <c r="BO298" s="64"/>
      <c r="BR298" s="72"/>
      <c r="BT298" s="27"/>
      <c r="BU298" s="17"/>
      <c r="BV298" s="17"/>
      <c r="BY298" s="72"/>
      <c r="BZ298" s="65"/>
      <c r="CB298" s="72"/>
      <c r="CC298" s="64"/>
      <c r="CE298" s="86"/>
      <c r="CF298" s="72"/>
    </row>
    <row r="299" spans="2:84">
      <c r="B299" s="27">
        <v>42266</v>
      </c>
      <c r="C299" s="17">
        <f>'Accumulated Feed'!B296</f>
        <v>7.4359278597329626</v>
      </c>
      <c r="D299" s="17">
        <f>SUM($C$7:C299)</f>
        <v>1846.4503555785161</v>
      </c>
      <c r="E299" s="9">
        <v>20</v>
      </c>
      <c r="F299" s="3">
        <f t="shared" si="105"/>
        <v>7.105964230090156</v>
      </c>
      <c r="G299" s="72">
        <f>SUM($F$7:F299)</f>
        <v>1764.5155287788618</v>
      </c>
      <c r="H299" s="65">
        <f t="shared" si="104"/>
        <v>20</v>
      </c>
      <c r="I299" s="3">
        <f t="shared" si="106"/>
        <v>7.105964230090156</v>
      </c>
      <c r="J299" s="72">
        <f>SUM($I$7:I299)</f>
        <v>1637.4165140658981</v>
      </c>
      <c r="K299" s="64">
        <f>(M299)/((1000)*(1/(PI()*1.5^2))*(1/'Salt Topping history'!$C$8)*(1/2.20462)*(C299))</f>
        <v>29.865393699182764</v>
      </c>
      <c r="L299" s="3">
        <f t="shared" si="107"/>
        <v>3.8169499882005869E-3</v>
      </c>
      <c r="M299" s="85">
        <f t="shared" si="108"/>
        <v>10.611120967197632</v>
      </c>
      <c r="N299" s="72">
        <f>SUM($M$7:M299)</f>
        <v>2634.8975477651184</v>
      </c>
      <c r="P299" s="27"/>
      <c r="Q299" s="17"/>
      <c r="R299" s="17"/>
      <c r="U299" s="72"/>
      <c r="V299" s="65"/>
      <c r="X299" s="72"/>
      <c r="Y299" s="64"/>
      <c r="AB299" s="72"/>
      <c r="AD299" s="27"/>
      <c r="AE299" s="17"/>
      <c r="AF299" s="17"/>
      <c r="AI299" s="72"/>
      <c r="AJ299" s="65"/>
      <c r="AL299" s="72"/>
      <c r="AM299" s="64"/>
      <c r="AP299" s="72"/>
      <c r="AR299" s="27"/>
      <c r="AS299" s="17"/>
      <c r="AT299" s="17"/>
      <c r="AW299" s="72"/>
      <c r="AX299" s="65"/>
      <c r="AZ299" s="72"/>
      <c r="BA299" s="64"/>
      <c r="BD299" s="72"/>
      <c r="BF299" s="27"/>
      <c r="BG299" s="17"/>
      <c r="BH299" s="17"/>
      <c r="BK299" s="72"/>
      <c r="BL299" s="65"/>
      <c r="BN299" s="72"/>
      <c r="BO299" s="64"/>
      <c r="BR299" s="72"/>
      <c r="BT299" s="27"/>
      <c r="BU299" s="17"/>
      <c r="BV299" s="17"/>
      <c r="BY299" s="72"/>
      <c r="BZ299" s="65"/>
      <c r="CB299" s="72"/>
      <c r="CC299" s="64"/>
      <c r="CE299" s="86"/>
      <c r="CF299" s="72"/>
    </row>
    <row r="300" spans="2:84">
      <c r="B300" s="27">
        <v>42267</v>
      </c>
      <c r="C300" s="17">
        <f>'Accumulated Feed'!B297</f>
        <v>7.2952228945849376</v>
      </c>
      <c r="D300" s="17">
        <f>SUM($C$7:C300)</f>
        <v>1853.745578473101</v>
      </c>
      <c r="E300" s="9">
        <v>20</v>
      </c>
      <c r="F300" s="3">
        <f t="shared" si="105"/>
        <v>6.9715029404974613</v>
      </c>
      <c r="G300" s="72">
        <f>SUM($F$7:F300)</f>
        <v>1771.4870317193593</v>
      </c>
      <c r="H300" s="65">
        <f t="shared" si="104"/>
        <v>20</v>
      </c>
      <c r="I300" s="3">
        <f t="shared" si="106"/>
        <v>6.9715029404974613</v>
      </c>
      <c r="J300" s="72">
        <f>SUM($I$7:I300)</f>
        <v>1644.3880170063956</v>
      </c>
      <c r="K300" s="64">
        <f>(M300)/((1000)*(1/(PI()*1.5^2))*(1/'Salt Topping history'!$C$8)*(1/2.20462)*(C300))</f>
        <v>29.865393699182761</v>
      </c>
      <c r="L300" s="3">
        <f t="shared" si="107"/>
        <v>3.7447244603051608E-3</v>
      </c>
      <c r="M300" s="85">
        <f t="shared" si="108"/>
        <v>10.410333999648348</v>
      </c>
      <c r="N300" s="72">
        <f>SUM($M$7:M300)</f>
        <v>2645.3078817647665</v>
      </c>
      <c r="P300" s="27"/>
      <c r="Q300" s="17"/>
      <c r="R300" s="17"/>
      <c r="U300" s="72"/>
      <c r="V300" s="65"/>
      <c r="X300" s="72"/>
      <c r="Y300" s="64"/>
      <c r="AB300" s="72"/>
      <c r="AD300" s="27"/>
      <c r="AE300" s="17"/>
      <c r="AF300" s="17"/>
      <c r="AI300" s="72"/>
      <c r="AJ300" s="65"/>
      <c r="AL300" s="72"/>
      <c r="AM300" s="64"/>
      <c r="AP300" s="72"/>
      <c r="AR300" s="27"/>
      <c r="AS300" s="17"/>
      <c r="AT300" s="17"/>
      <c r="AW300" s="72"/>
      <c r="AX300" s="65"/>
      <c r="AZ300" s="72"/>
      <c r="BA300" s="64"/>
      <c r="BD300" s="72"/>
      <c r="BF300" s="27"/>
      <c r="BG300" s="17"/>
      <c r="BH300" s="17"/>
      <c r="BK300" s="72"/>
      <c r="BL300" s="65"/>
      <c r="BN300" s="72"/>
      <c r="BO300" s="64"/>
      <c r="BR300" s="72"/>
      <c r="BT300" s="27"/>
      <c r="BU300" s="17"/>
      <c r="BV300" s="17"/>
      <c r="BY300" s="72"/>
      <c r="BZ300" s="65"/>
      <c r="CB300" s="72"/>
      <c r="CC300" s="64"/>
      <c r="CE300" s="86"/>
      <c r="CF300" s="72"/>
    </row>
    <row r="301" spans="2:84">
      <c r="B301" s="27">
        <v>42268</v>
      </c>
      <c r="C301" s="17">
        <f>'Accumulated Feed'!B298</f>
        <v>7.1751201899698609</v>
      </c>
      <c r="D301" s="17">
        <f>SUM($C$7:C301)</f>
        <v>1860.9206986630709</v>
      </c>
      <c r="E301" s="9">
        <v>20</v>
      </c>
      <c r="F301" s="3">
        <f t="shared" si="105"/>
        <v>6.8567297018336779</v>
      </c>
      <c r="G301" s="72">
        <f>SUM($F$7:F301)</f>
        <v>1778.343761421193</v>
      </c>
      <c r="H301" s="65">
        <f t="shared" si="104"/>
        <v>20</v>
      </c>
      <c r="I301" s="3">
        <f t="shared" si="106"/>
        <v>6.8567297018336779</v>
      </c>
      <c r="J301" s="72">
        <f>SUM($I$7:I301)</f>
        <v>1651.2447467082293</v>
      </c>
      <c r="K301" s="64">
        <f>(M301)/((1000)*(1/(PI()*1.5^2))*(1/'Salt Topping history'!$C$8)*(1/2.20462)*(C301))</f>
        <v>29.865393699182761</v>
      </c>
      <c r="L301" s="3">
        <f t="shared" si="107"/>
        <v>3.6830743171608407E-3</v>
      </c>
      <c r="M301" s="85">
        <f t="shared" si="108"/>
        <v>10.238946601707138</v>
      </c>
      <c r="N301" s="72">
        <f>SUM($M$7:M301)</f>
        <v>2655.5468283664736</v>
      </c>
      <c r="P301" s="27"/>
      <c r="Q301" s="17"/>
      <c r="R301" s="17"/>
      <c r="U301" s="72"/>
      <c r="V301" s="65"/>
      <c r="X301" s="72"/>
      <c r="Y301" s="64"/>
      <c r="AB301" s="72"/>
      <c r="AD301" s="27"/>
      <c r="AE301" s="17"/>
      <c r="AF301" s="17"/>
      <c r="AI301" s="72"/>
      <c r="AJ301" s="65"/>
      <c r="AL301" s="72"/>
      <c r="AM301" s="64"/>
      <c r="AP301" s="72"/>
      <c r="AR301" s="27"/>
      <c r="AS301" s="17"/>
      <c r="AT301" s="17"/>
      <c r="AW301" s="72"/>
      <c r="AX301" s="65"/>
      <c r="AZ301" s="72"/>
      <c r="BA301" s="64"/>
      <c r="BD301" s="72"/>
      <c r="BF301" s="27"/>
      <c r="BG301" s="17"/>
      <c r="BH301" s="17"/>
      <c r="BK301" s="72"/>
      <c r="BL301" s="65"/>
      <c r="BN301" s="72"/>
      <c r="BO301" s="64"/>
      <c r="BR301" s="72"/>
      <c r="BT301" s="27"/>
      <c r="BU301" s="17"/>
      <c r="BV301" s="17"/>
      <c r="BY301" s="72"/>
      <c r="BZ301" s="65"/>
      <c r="CB301" s="72"/>
      <c r="CC301" s="64"/>
      <c r="CE301" s="86"/>
      <c r="CF301" s="72"/>
    </row>
    <row r="302" spans="2:84">
      <c r="B302" s="27">
        <v>42269</v>
      </c>
      <c r="C302" s="17">
        <f>'Accumulated Feed'!B299</f>
        <v>7.2711935048968934</v>
      </c>
      <c r="D302" s="17">
        <f>SUM($C$7:C302)</f>
        <v>1868.1918921679678</v>
      </c>
      <c r="E302" s="9">
        <v>20</v>
      </c>
      <c r="F302" s="3">
        <f t="shared" si="105"/>
        <v>6.9485398366568774</v>
      </c>
      <c r="G302" s="72">
        <f>SUM($F$7:F302)</f>
        <v>1785.2923012578499</v>
      </c>
      <c r="H302" s="65">
        <f t="shared" si="104"/>
        <v>20</v>
      </c>
      <c r="I302" s="3">
        <f t="shared" si="106"/>
        <v>6.9485398366568774</v>
      </c>
      <c r="J302" s="72">
        <f>SUM($I$7:I302)</f>
        <v>1658.1932865448862</v>
      </c>
      <c r="K302" s="64">
        <f>(M302)/((1000)*(1/(PI()*1.5^2))*(1/'Salt Topping history'!$C$8)*(1/2.20462)*(C302))</f>
        <v>29.865393699182764</v>
      </c>
      <c r="L302" s="3">
        <f t="shared" si="107"/>
        <v>3.7323898895002283E-3</v>
      </c>
      <c r="M302" s="85">
        <f t="shared" si="108"/>
        <v>10.376043892810635</v>
      </c>
      <c r="N302" s="72">
        <f>SUM($M$7:M302)</f>
        <v>2665.9228722592843</v>
      </c>
      <c r="P302" s="27"/>
      <c r="Q302" s="17"/>
      <c r="R302" s="17"/>
      <c r="U302" s="72"/>
      <c r="V302" s="65"/>
      <c r="X302" s="72"/>
      <c r="Y302" s="64"/>
      <c r="AB302" s="72"/>
      <c r="AD302" s="27"/>
      <c r="AE302" s="17"/>
      <c r="AF302" s="17"/>
      <c r="AI302" s="72"/>
      <c r="AJ302" s="65"/>
      <c r="AL302" s="72"/>
      <c r="AM302" s="64"/>
      <c r="AP302" s="72"/>
      <c r="AR302" s="27"/>
      <c r="AS302" s="17"/>
      <c r="AT302" s="17"/>
      <c r="AW302" s="72"/>
      <c r="AX302" s="65"/>
      <c r="AZ302" s="72"/>
      <c r="BA302" s="64"/>
      <c r="BD302" s="72"/>
      <c r="BF302" s="27"/>
      <c r="BG302" s="17"/>
      <c r="BH302" s="17"/>
      <c r="BK302" s="72"/>
      <c r="BL302" s="65"/>
      <c r="BN302" s="72"/>
      <c r="BO302" s="64"/>
      <c r="BR302" s="72"/>
      <c r="BT302" s="27"/>
      <c r="BU302" s="17"/>
      <c r="BV302" s="17"/>
      <c r="BY302" s="72"/>
      <c r="BZ302" s="65"/>
      <c r="CB302" s="72"/>
      <c r="CC302" s="64"/>
      <c r="CE302" s="86"/>
      <c r="CF302" s="72"/>
    </row>
    <row r="303" spans="2:84">
      <c r="B303" s="27">
        <v>42270</v>
      </c>
      <c r="C303" s="17">
        <f>'Accumulated Feed'!B300</f>
        <v>8.9248341415051193</v>
      </c>
      <c r="D303" s="17">
        <f>SUM($C$7:C303)</f>
        <v>1877.1167263094728</v>
      </c>
      <c r="E303" s="9">
        <v>20</v>
      </c>
      <c r="F303" s="3">
        <f t="shared" si="105"/>
        <v>8.5288014307471069</v>
      </c>
      <c r="G303" s="72">
        <f>SUM($F$7:F303)</f>
        <v>1793.821102688597</v>
      </c>
      <c r="H303" s="65">
        <f t="shared" si="104"/>
        <v>20</v>
      </c>
      <c r="I303" s="3">
        <f t="shared" si="106"/>
        <v>8.5288014307471069</v>
      </c>
      <c r="J303" s="72">
        <f>SUM($I$7:I303)</f>
        <v>1666.7220879756333</v>
      </c>
      <c r="K303" s="64">
        <f>(M303)/((1000)*(1/(PI()*1.5^2))*(1/'Salt Topping history'!$C$8)*(1/2.20462)*(C303))</f>
        <v>29.865393699182761</v>
      </c>
      <c r="L303" s="3">
        <f t="shared" si="107"/>
        <v>4.5812232466081937E-3</v>
      </c>
      <c r="M303" s="85">
        <f t="shared" si="108"/>
        <v>12.735800625570779</v>
      </c>
      <c r="N303" s="72">
        <f>SUM($M$7:M303)</f>
        <v>2678.6586728848552</v>
      </c>
      <c r="P303" s="27"/>
      <c r="Q303" s="17"/>
      <c r="R303" s="17"/>
      <c r="U303" s="72"/>
      <c r="V303" s="65"/>
      <c r="X303" s="72"/>
      <c r="Y303" s="64"/>
      <c r="AB303" s="72"/>
      <c r="AD303" s="27"/>
      <c r="AE303" s="17"/>
      <c r="AF303" s="17"/>
      <c r="AI303" s="72"/>
      <c r="AJ303" s="65"/>
      <c r="AL303" s="72"/>
      <c r="AM303" s="64"/>
      <c r="AP303" s="72"/>
      <c r="AR303" s="27"/>
      <c r="AS303" s="17"/>
      <c r="AT303" s="17"/>
      <c r="AW303" s="72"/>
      <c r="AX303" s="65"/>
      <c r="AZ303" s="72"/>
      <c r="BA303" s="64"/>
      <c r="BD303" s="72"/>
      <c r="BF303" s="27"/>
      <c r="BG303" s="17"/>
      <c r="BH303" s="17"/>
      <c r="BK303" s="72"/>
      <c r="BL303" s="65"/>
      <c r="BN303" s="72"/>
      <c r="BO303" s="64"/>
      <c r="BR303" s="72"/>
      <c r="BT303" s="27"/>
      <c r="BU303" s="17"/>
      <c r="BV303" s="17"/>
      <c r="BY303" s="72"/>
      <c r="BZ303" s="65"/>
      <c r="CB303" s="72"/>
      <c r="CC303" s="64"/>
      <c r="CE303" s="86"/>
      <c r="CF303" s="72"/>
    </row>
    <row r="304" spans="2:84">
      <c r="B304" s="27">
        <v>42271</v>
      </c>
      <c r="C304" s="17">
        <f>'Accumulated Feed'!B301</f>
        <v>9.7838359118792741</v>
      </c>
      <c r="D304" s="17">
        <f>SUM($C$7:C304)</f>
        <v>1886.9005622213522</v>
      </c>
      <c r="E304" s="9">
        <v>20</v>
      </c>
      <c r="F304" s="3">
        <f t="shared" si="105"/>
        <v>9.349685652461714</v>
      </c>
      <c r="G304" s="72">
        <f>SUM($F$7:F304)</f>
        <v>1803.1707883410586</v>
      </c>
      <c r="H304" s="65">
        <f t="shared" si="104"/>
        <v>20</v>
      </c>
      <c r="I304" s="3">
        <f t="shared" si="106"/>
        <v>9.349685652461714</v>
      </c>
      <c r="J304" s="72">
        <f>SUM($I$7:I304)</f>
        <v>1676.0717736280949</v>
      </c>
      <c r="K304" s="64">
        <f>(M304)/((1000)*(1/(PI()*1.5^2))*(1/'Salt Topping history'!$C$8)*(1/2.20462)*(C304))</f>
        <v>29.865393699182761</v>
      </c>
      <c r="L304" s="3">
        <f t="shared" si="107"/>
        <v>5.022159046301611E-3</v>
      </c>
      <c r="M304" s="85">
        <f t="shared" si="108"/>
        <v>13.961602148718478</v>
      </c>
      <c r="N304" s="72">
        <f>SUM($M$7:M304)</f>
        <v>2692.6202750335738</v>
      </c>
      <c r="P304" s="27"/>
      <c r="Q304" s="17"/>
      <c r="R304" s="17"/>
      <c r="U304" s="72"/>
      <c r="V304" s="65"/>
      <c r="X304" s="72"/>
      <c r="Y304" s="64"/>
      <c r="AB304" s="72"/>
      <c r="AD304" s="27"/>
      <c r="AE304" s="17"/>
      <c r="AF304" s="17"/>
      <c r="AI304" s="72"/>
      <c r="AJ304" s="65"/>
      <c r="AL304" s="72"/>
      <c r="AM304" s="64"/>
      <c r="AP304" s="72"/>
      <c r="AR304" s="27"/>
      <c r="AS304" s="17"/>
      <c r="AT304" s="17"/>
      <c r="AW304" s="72"/>
      <c r="AX304" s="65"/>
      <c r="AZ304" s="72"/>
      <c r="BA304" s="64"/>
      <c r="BD304" s="72"/>
      <c r="BF304" s="27"/>
      <c r="BG304" s="17"/>
      <c r="BH304" s="17"/>
      <c r="BK304" s="72"/>
      <c r="BL304" s="65"/>
      <c r="BN304" s="72"/>
      <c r="BO304" s="64"/>
      <c r="BR304" s="72"/>
      <c r="BT304" s="27"/>
      <c r="BU304" s="17"/>
      <c r="BV304" s="17"/>
      <c r="BY304" s="72"/>
      <c r="BZ304" s="65"/>
      <c r="CB304" s="72"/>
      <c r="CC304" s="64"/>
      <c r="CE304" s="86"/>
      <c r="CF304" s="72"/>
    </row>
    <row r="305" spans="2:84">
      <c r="B305" s="27">
        <v>42272</v>
      </c>
      <c r="C305" s="17">
        <f>'Accumulated Feed'!B302</f>
        <v>9.9735053863047511</v>
      </c>
      <c r="D305" s="17">
        <f>SUM($C$7:C305)</f>
        <v>1896.874067607657</v>
      </c>
      <c r="E305" s="9">
        <v>20</v>
      </c>
      <c r="F305" s="3">
        <f t="shared" si="105"/>
        <v>9.5309386885630953</v>
      </c>
      <c r="G305" s="72">
        <f>SUM($F$7:F305)</f>
        <v>1812.7017270296217</v>
      </c>
      <c r="H305" s="65">
        <f t="shared" si="104"/>
        <v>20</v>
      </c>
      <c r="I305" s="3">
        <f t="shared" si="106"/>
        <v>9.5309386885630953</v>
      </c>
      <c r="J305" s="72">
        <f>SUM($I$7:I305)</f>
        <v>1685.602712316658</v>
      </c>
      <c r="K305" s="64">
        <f>(M305)/((1000)*(1/(PI()*1.5^2))*(1/'Salt Topping history'!$C$8)*(1/2.20462)*(C305))</f>
        <v>29.865393699182764</v>
      </c>
      <c r="L305" s="3">
        <f t="shared" si="107"/>
        <v>5.1195186377106022E-3</v>
      </c>
      <c r="M305" s="85">
        <f t="shared" si="108"/>
        <v>14.232261812835475</v>
      </c>
      <c r="N305" s="72">
        <f>SUM($M$7:M305)</f>
        <v>2706.8525368464093</v>
      </c>
      <c r="P305" s="27"/>
      <c r="Q305" s="17"/>
      <c r="R305" s="17"/>
      <c r="U305" s="72"/>
      <c r="V305" s="65"/>
      <c r="X305" s="72"/>
      <c r="Y305" s="64"/>
      <c r="AB305" s="72"/>
      <c r="AD305" s="27"/>
      <c r="AE305" s="17"/>
      <c r="AF305" s="17"/>
      <c r="AI305" s="72"/>
      <c r="AJ305" s="65"/>
      <c r="AL305" s="72"/>
      <c r="AM305" s="64"/>
      <c r="AP305" s="72"/>
      <c r="AR305" s="27"/>
      <c r="AS305" s="17"/>
      <c r="AT305" s="17"/>
      <c r="AW305" s="72"/>
      <c r="AX305" s="65"/>
      <c r="AZ305" s="72"/>
      <c r="BA305" s="64"/>
      <c r="BD305" s="72"/>
      <c r="BF305" s="27"/>
      <c r="BG305" s="17"/>
      <c r="BH305" s="17"/>
      <c r="BK305" s="72"/>
      <c r="BL305" s="65"/>
      <c r="BN305" s="72"/>
      <c r="BO305" s="64"/>
      <c r="BR305" s="72"/>
      <c r="BT305" s="27"/>
      <c r="BU305" s="17"/>
      <c r="BV305" s="17"/>
      <c r="BY305" s="72"/>
      <c r="BZ305" s="65"/>
      <c r="CB305" s="72"/>
      <c r="CC305" s="64"/>
      <c r="CE305" s="86"/>
      <c r="CF305" s="72"/>
    </row>
    <row r="306" spans="2:84">
      <c r="B306" s="27">
        <v>42273</v>
      </c>
      <c r="C306" s="17">
        <f>'Accumulated Feed'!B303</f>
        <v>10.25619953783734</v>
      </c>
      <c r="D306" s="17">
        <f>SUM($C$7:C306)</f>
        <v>1907.1302671454944</v>
      </c>
      <c r="E306" s="9">
        <v>20</v>
      </c>
      <c r="F306" s="3">
        <f t="shared" si="105"/>
        <v>9.801088502646742</v>
      </c>
      <c r="G306" s="72">
        <f>SUM($F$7:F306)</f>
        <v>1822.5028155322684</v>
      </c>
      <c r="H306" s="65">
        <f t="shared" si="104"/>
        <v>20</v>
      </c>
      <c r="I306" s="3">
        <f t="shared" si="106"/>
        <v>9.801088502646742</v>
      </c>
      <c r="J306" s="72">
        <f>SUM($I$7:I306)</f>
        <v>1695.4038008193047</v>
      </c>
      <c r="K306" s="64">
        <f>(M306)/((1000)*(1/(PI()*1.5^2))*(1/'Salt Topping history'!$C$8)*(1/2.20462)*(C306))</f>
        <v>29.865393699182761</v>
      </c>
      <c r="L306" s="3">
        <f t="shared" si="107"/>
        <v>5.264628899497816E-3</v>
      </c>
      <c r="M306" s="85">
        <f t="shared" si="108"/>
        <v>14.635668340603928</v>
      </c>
      <c r="N306" s="72">
        <f>SUM($M$7:M306)</f>
        <v>2721.4882051870131</v>
      </c>
      <c r="P306" s="27"/>
      <c r="Q306" s="17"/>
      <c r="R306" s="17"/>
      <c r="U306" s="72"/>
      <c r="V306" s="65"/>
      <c r="X306" s="72"/>
      <c r="Y306" s="64"/>
      <c r="AB306" s="72"/>
      <c r="AD306" s="27"/>
      <c r="AE306" s="17"/>
      <c r="AF306" s="17"/>
      <c r="AI306" s="72"/>
      <c r="AJ306" s="65"/>
      <c r="AL306" s="72"/>
      <c r="AM306" s="64"/>
      <c r="AP306" s="72"/>
      <c r="AR306" s="27"/>
      <c r="AS306" s="17"/>
      <c r="AT306" s="17"/>
      <c r="AW306" s="72"/>
      <c r="AX306" s="65"/>
      <c r="AZ306" s="72"/>
      <c r="BA306" s="64"/>
      <c r="BD306" s="72"/>
      <c r="BF306" s="27"/>
      <c r="BG306" s="17"/>
      <c r="BH306" s="17"/>
      <c r="BK306" s="72"/>
      <c r="BL306" s="65"/>
      <c r="BN306" s="72"/>
      <c r="BO306" s="64"/>
      <c r="BR306" s="72"/>
      <c r="BT306" s="27"/>
      <c r="BU306" s="17"/>
      <c r="BV306" s="17"/>
      <c r="BY306" s="72"/>
      <c r="BZ306" s="65"/>
      <c r="CB306" s="72"/>
      <c r="CC306" s="64"/>
      <c r="CE306" s="86"/>
      <c r="CF306" s="72"/>
    </row>
    <row r="307" spans="2:84">
      <c r="B307" s="27">
        <v>42274</v>
      </c>
      <c r="C307" s="17">
        <f>'Accumulated Feed'!B304</f>
        <v>9.9194718738994627</v>
      </c>
      <c r="D307" s="17">
        <f>SUM($C$7:C307)</f>
        <v>1917.0497390193939</v>
      </c>
      <c r="E307" s="9">
        <v>20</v>
      </c>
      <c r="F307" s="3">
        <f t="shared" si="105"/>
        <v>9.4793028720757757</v>
      </c>
      <c r="G307" s="72">
        <f>SUM($F$7:F307)</f>
        <v>1831.9821184043442</v>
      </c>
      <c r="H307" s="65">
        <f t="shared" ref="H307:H309" si="109">E307</f>
        <v>20</v>
      </c>
      <c r="I307" s="3">
        <f t="shared" si="106"/>
        <v>9.4793028720757757</v>
      </c>
      <c r="J307" s="72">
        <f>SUM($I$7:I307)</f>
        <v>1704.8831036913805</v>
      </c>
      <c r="K307" s="64">
        <f>(M307)/((1000)*(1/(PI()*1.5^2))*(1/'Salt Topping history'!$C$8)*(1/2.20462)*(C307))</f>
        <v>29.865393699182764</v>
      </c>
      <c r="L307" s="3">
        <f t="shared" si="107"/>
        <v>5.0917825947542619E-3</v>
      </c>
      <c r="M307" s="85">
        <f t="shared" si="108"/>
        <v>14.155155613416849</v>
      </c>
      <c r="N307" s="72">
        <f>SUM($M$7:M307)</f>
        <v>2735.6433608004299</v>
      </c>
      <c r="P307" s="27"/>
      <c r="Q307" s="17"/>
      <c r="R307" s="17"/>
      <c r="U307" s="72"/>
      <c r="V307" s="65"/>
      <c r="X307" s="72"/>
      <c r="Y307" s="64"/>
      <c r="AB307" s="72"/>
      <c r="AD307" s="27"/>
      <c r="AE307" s="17"/>
      <c r="AF307" s="17"/>
      <c r="AI307" s="72"/>
      <c r="AJ307" s="65"/>
      <c r="AL307" s="72"/>
      <c r="AM307" s="64"/>
      <c r="AP307" s="72"/>
      <c r="AR307" s="27"/>
      <c r="AS307" s="17"/>
      <c r="AT307" s="17"/>
      <c r="AW307" s="72"/>
      <c r="AX307" s="65"/>
      <c r="AZ307" s="72"/>
      <c r="BA307" s="64"/>
      <c r="BD307" s="72"/>
      <c r="BF307" s="27"/>
      <c r="BG307" s="17"/>
      <c r="BH307" s="17"/>
      <c r="BK307" s="72"/>
      <c r="BL307" s="65"/>
      <c r="BN307" s="72"/>
      <c r="BO307" s="64"/>
      <c r="BR307" s="72"/>
      <c r="BT307" s="27"/>
      <c r="BU307" s="17"/>
      <c r="BV307" s="17"/>
      <c r="BY307" s="72"/>
      <c r="BZ307" s="65"/>
      <c r="CB307" s="72"/>
      <c r="CC307" s="64"/>
      <c r="CE307" s="86"/>
      <c r="CF307" s="72"/>
    </row>
    <row r="308" spans="2:84">
      <c r="B308" s="27">
        <v>42275</v>
      </c>
      <c r="C308" s="17">
        <f>'Accumulated Feed'!B305</f>
        <v>9.849046002601451</v>
      </c>
      <c r="D308" s="17">
        <f>SUM($C$7:C308)</f>
        <v>1926.8987850219953</v>
      </c>
      <c r="E308" s="9">
        <v>20</v>
      </c>
      <c r="F308" s="3">
        <f t="shared" si="105"/>
        <v>9.412002095124107</v>
      </c>
      <c r="G308" s="72">
        <f>SUM($F$7:F308)</f>
        <v>1841.3941204994683</v>
      </c>
      <c r="H308" s="65">
        <f t="shared" si="109"/>
        <v>20</v>
      </c>
      <c r="I308" s="3">
        <f t="shared" si="106"/>
        <v>9.412002095124107</v>
      </c>
      <c r="J308" s="72">
        <f>SUM($I$7:I308)</f>
        <v>1714.2951057865046</v>
      </c>
      <c r="K308" s="64">
        <f>(M308)/((1000)*(1/(PI()*1.5^2))*(1/'Salt Topping history'!$C$8)*(1/2.20462)*(C308))</f>
        <v>29.865393699182761</v>
      </c>
      <c r="L308" s="3">
        <f t="shared" si="107"/>
        <v>5.0556321595038563E-3</v>
      </c>
      <c r="M308" s="85">
        <f t="shared" si="108"/>
        <v>14.05465740342072</v>
      </c>
      <c r="N308" s="72">
        <f>SUM($M$7:M308)</f>
        <v>2749.6980182038506</v>
      </c>
      <c r="P308" s="27"/>
      <c r="Q308" s="17"/>
      <c r="R308" s="17"/>
      <c r="U308" s="72"/>
      <c r="V308" s="65"/>
      <c r="X308" s="72"/>
      <c r="Y308" s="64"/>
      <c r="AB308" s="72"/>
      <c r="AD308" s="27"/>
      <c r="AE308" s="17"/>
      <c r="AF308" s="17"/>
      <c r="AI308" s="72"/>
      <c r="AJ308" s="65"/>
      <c r="AL308" s="72"/>
      <c r="AM308" s="64"/>
      <c r="AP308" s="72"/>
      <c r="AR308" s="27"/>
      <c r="AS308" s="17"/>
      <c r="AT308" s="17"/>
      <c r="AW308" s="72"/>
      <c r="AX308" s="65"/>
      <c r="AZ308" s="72"/>
      <c r="BA308" s="64"/>
      <c r="BD308" s="72"/>
      <c r="BF308" s="27"/>
      <c r="BG308" s="17"/>
      <c r="BH308" s="17"/>
      <c r="BK308" s="72"/>
      <c r="BL308" s="65"/>
      <c r="BN308" s="72"/>
      <c r="BO308" s="64"/>
      <c r="BR308" s="72"/>
      <c r="BT308" s="27"/>
      <c r="BU308" s="17"/>
      <c r="BV308" s="17"/>
      <c r="BY308" s="72"/>
      <c r="BZ308" s="65"/>
      <c r="CB308" s="72"/>
      <c r="CC308" s="64"/>
      <c r="CE308" s="86"/>
      <c r="CF308" s="72"/>
    </row>
    <row r="309" spans="2:84">
      <c r="B309" s="27">
        <v>42276</v>
      </c>
      <c r="C309" s="17">
        <f>'Accumulated Feed'!B306</f>
        <v>8.6280119345310453</v>
      </c>
      <c r="D309" s="17">
        <f>SUM($C$7:C309)</f>
        <v>1935.5267969565264</v>
      </c>
      <c r="E309" s="9">
        <v>20</v>
      </c>
      <c r="F309" s="3">
        <f t="shared" si="105"/>
        <v>8.2451504829109989</v>
      </c>
      <c r="G309" s="72">
        <f>SUM($F$7:F309)</f>
        <v>1849.6392709823792</v>
      </c>
      <c r="H309" s="65">
        <f t="shared" si="109"/>
        <v>20</v>
      </c>
      <c r="I309" s="3">
        <f t="shared" si="106"/>
        <v>8.2451504829109989</v>
      </c>
      <c r="J309" s="72">
        <f>SUM($I$7:I309)</f>
        <v>1722.5402562694155</v>
      </c>
      <c r="K309" s="64">
        <f>(M309)/((1000)*(1/(PI()*1.5^2))*(1/'Salt Topping history'!$C$8)*(1/2.20462)*(C309))</f>
        <v>29.865393699182761</v>
      </c>
      <c r="L309" s="3">
        <f t="shared" si="107"/>
        <v>4.4288608863515076E-3</v>
      </c>
      <c r="M309" s="85">
        <f t="shared" si="108"/>
        <v>12.312233264057191</v>
      </c>
      <c r="N309" s="72">
        <f>SUM($M$7:M309)</f>
        <v>2762.0102514679079</v>
      </c>
      <c r="P309" s="27"/>
      <c r="Q309" s="17"/>
      <c r="R309" s="17"/>
      <c r="U309" s="72"/>
      <c r="V309" s="65"/>
      <c r="X309" s="72"/>
      <c r="Y309" s="64"/>
      <c r="AB309" s="72"/>
      <c r="AD309" s="27"/>
      <c r="AE309" s="17"/>
      <c r="AF309" s="17"/>
      <c r="AI309" s="72"/>
      <c r="AJ309" s="65"/>
      <c r="AL309" s="72"/>
      <c r="AM309" s="64"/>
      <c r="AP309" s="72"/>
      <c r="AR309" s="27"/>
      <c r="AS309" s="17"/>
      <c r="AT309" s="17"/>
      <c r="AW309" s="72"/>
      <c r="AX309" s="65"/>
      <c r="AZ309" s="72"/>
      <c r="BA309" s="64"/>
      <c r="BD309" s="72"/>
      <c r="BF309" s="27"/>
      <c r="BG309" s="17"/>
      <c r="BH309" s="17"/>
      <c r="BK309" s="72"/>
      <c r="BL309" s="65"/>
      <c r="BN309" s="72"/>
      <c r="BO309" s="64"/>
      <c r="BR309" s="72"/>
      <c r="BT309" s="27"/>
      <c r="BU309" s="17"/>
      <c r="BV309" s="17"/>
      <c r="BY309" s="72"/>
      <c r="BZ309" s="65"/>
      <c r="CB309" s="72"/>
      <c r="CC309" s="64"/>
      <c r="CE309" s="86"/>
      <c r="CF309" s="72"/>
    </row>
    <row r="310" spans="2:84">
      <c r="B310" s="27">
        <v>42277</v>
      </c>
      <c r="C310" s="17">
        <f>'Accumulated Feed'!B307</f>
        <v>6.7160163140287601</v>
      </c>
      <c r="D310" s="17">
        <f>SUM($C$7:C310)</f>
        <v>1942.2428132705552</v>
      </c>
      <c r="E310" s="9">
        <v>20</v>
      </c>
      <c r="F310" s="3">
        <f t="shared" si="105"/>
        <v>6.4179982103678128</v>
      </c>
      <c r="G310" s="72">
        <f>SUM($F$7:F310)</f>
        <v>1856.0572691927471</v>
      </c>
      <c r="H310" s="67">
        <v>1.1447064</v>
      </c>
      <c r="I310" s="3">
        <f t="shared" si="106"/>
        <v>0.36733618132982904</v>
      </c>
      <c r="J310" s="72">
        <f>SUM($I$7:I310)</f>
        <v>1722.9075924507454</v>
      </c>
      <c r="K310" s="64">
        <f>(M310)/((1000)*(1/(PI()*1.5^2))*(1/'Salt Topping history'!$C$8)*(1/2.20462)*(C310))</f>
        <v>29.865393699182757</v>
      </c>
      <c r="L310" s="3">
        <f t="shared" si="107"/>
        <v>3.4474108509583647E-3</v>
      </c>
      <c r="M310" s="85">
        <f t="shared" si="108"/>
        <v>9.5838021656642542</v>
      </c>
      <c r="N310" s="72">
        <f>SUM($M$7:M310)</f>
        <v>2771.594053633572</v>
      </c>
      <c r="P310" s="27"/>
      <c r="Q310" s="17"/>
      <c r="R310" s="17"/>
      <c r="U310" s="72"/>
      <c r="V310" s="67"/>
      <c r="X310" s="72"/>
      <c r="Y310" s="64"/>
      <c r="AB310" s="72"/>
      <c r="AD310" s="27"/>
      <c r="AE310" s="17"/>
      <c r="AF310" s="17"/>
      <c r="AI310" s="72"/>
      <c r="AJ310" s="67"/>
      <c r="AL310" s="72"/>
      <c r="AM310" s="64"/>
      <c r="AP310" s="72"/>
      <c r="AR310" s="27"/>
      <c r="AS310" s="17"/>
      <c r="AT310" s="17"/>
      <c r="AW310" s="72"/>
      <c r="AX310" s="67"/>
      <c r="AZ310" s="72"/>
      <c r="BA310" s="64"/>
      <c r="BD310" s="72"/>
      <c r="BF310" s="27"/>
      <c r="BG310" s="17"/>
      <c r="BH310" s="17"/>
      <c r="BK310" s="72"/>
      <c r="BL310" s="67"/>
      <c r="BN310" s="72"/>
      <c r="BO310" s="64"/>
      <c r="BR310" s="72"/>
      <c r="BT310" s="27"/>
      <c r="BU310" s="17"/>
      <c r="BV310" s="17"/>
      <c r="BY310" s="72"/>
      <c r="BZ310" s="67"/>
      <c r="CB310" s="72"/>
      <c r="CC310" s="64"/>
      <c r="CE310" s="86"/>
      <c r="CF310" s="72"/>
    </row>
    <row r="311" spans="2:84">
      <c r="B311" s="27">
        <v>42278</v>
      </c>
      <c r="C311" s="17">
        <f>'Accumulated Feed'!B308</f>
        <v>5.8906133448823343</v>
      </c>
      <c r="D311" s="17">
        <f>SUM($C$7:C311)</f>
        <v>1948.1334266154374</v>
      </c>
      <c r="E311" s="9">
        <v>20</v>
      </c>
      <c r="F311" s="3">
        <f t="shared" si="105"/>
        <v>5.6292218686920954</v>
      </c>
      <c r="G311" s="72">
        <f>SUM($F$7:F311)</f>
        <v>1861.6864910614393</v>
      </c>
      <c r="H311" s="65">
        <f t="shared" ref="H311:H312" si="110">E311</f>
        <v>20</v>
      </c>
      <c r="I311" s="3">
        <f t="shared" si="106"/>
        <v>5.6292218686920954</v>
      </c>
      <c r="J311" s="72">
        <f>SUM($I$7:I311)</f>
        <v>1728.5368143194376</v>
      </c>
      <c r="K311" s="64">
        <f>(M311)/((1000)*(1/(PI()*1.5^2))*(1/'Salt Topping history'!$C$8)*(1/2.20462)*(C311))</f>
        <v>29.865393699182764</v>
      </c>
      <c r="L311" s="3">
        <f t="shared" si="107"/>
        <v>3.0237217145420627E-3</v>
      </c>
      <c r="M311" s="85">
        <f t="shared" si="108"/>
        <v>8.4059463664269352</v>
      </c>
      <c r="N311" s="72">
        <f>SUM($M$7:M311)</f>
        <v>2779.9999999999991</v>
      </c>
      <c r="P311" s="27"/>
      <c r="Q311" s="17"/>
      <c r="R311" s="17"/>
      <c r="U311" s="72"/>
      <c r="V311" s="65"/>
      <c r="X311" s="72"/>
      <c r="Y311" s="64"/>
      <c r="AB311" s="72"/>
      <c r="AD311" s="27"/>
      <c r="AE311" s="17"/>
      <c r="AF311" s="17"/>
      <c r="AI311" s="72"/>
      <c r="AJ311" s="65"/>
      <c r="AL311" s="72"/>
      <c r="AM311" s="64"/>
      <c r="AP311" s="72"/>
      <c r="AR311" s="27"/>
      <c r="AS311" s="17"/>
      <c r="AT311" s="17"/>
      <c r="AW311" s="72"/>
      <c r="AX311" s="65"/>
      <c r="AZ311" s="72"/>
      <c r="BA311" s="64"/>
      <c r="BD311" s="72"/>
      <c r="BF311" s="27"/>
      <c r="BG311" s="17"/>
      <c r="BH311" s="17"/>
      <c r="BK311" s="72"/>
      <c r="BL311" s="65"/>
      <c r="BN311" s="72"/>
      <c r="BO311" s="64"/>
      <c r="BR311" s="72"/>
      <c r="BT311" s="27"/>
      <c r="BU311" s="17"/>
      <c r="BV311" s="17"/>
      <c r="BY311" s="72"/>
      <c r="BZ311" s="65"/>
      <c r="CB311" s="72"/>
      <c r="CC311" s="64"/>
      <c r="CE311" s="86"/>
      <c r="CF311" s="72"/>
    </row>
    <row r="312" spans="2:84">
      <c r="B312" s="27">
        <v>42279</v>
      </c>
      <c r="C312" s="17">
        <f>'Accumulated Feed'!B309</f>
        <v>0</v>
      </c>
      <c r="D312" s="17">
        <f>SUM($C$7:C312)</f>
        <v>1948.1334266154374</v>
      </c>
      <c r="E312" s="9">
        <v>20</v>
      </c>
      <c r="F312" s="3">
        <f t="shared" si="105"/>
        <v>0</v>
      </c>
      <c r="G312" s="72">
        <f>SUM($F$7:F312)</f>
        <v>1861.6864910614393</v>
      </c>
      <c r="H312" s="65">
        <f t="shared" si="110"/>
        <v>20</v>
      </c>
      <c r="I312" s="3">
        <f t="shared" si="106"/>
        <v>0</v>
      </c>
      <c r="J312" s="72">
        <f>SUM($I$7:I312)</f>
        <v>1728.5368143194376</v>
      </c>
      <c r="K312" s="64">
        <v>0</v>
      </c>
      <c r="L312" s="3">
        <f t="shared" si="107"/>
        <v>0</v>
      </c>
      <c r="M312" s="85">
        <f t="shared" si="108"/>
        <v>0</v>
      </c>
      <c r="N312" s="72">
        <f>SUM($M$7:M312)</f>
        <v>2779.9999999999991</v>
      </c>
      <c r="P312" s="27"/>
      <c r="Q312" s="17"/>
      <c r="R312" s="17"/>
      <c r="U312" s="72"/>
      <c r="V312" s="65"/>
      <c r="X312" s="72"/>
      <c r="Y312" s="64"/>
      <c r="AB312" s="72"/>
      <c r="AD312" s="27"/>
      <c r="AE312" s="17"/>
      <c r="AF312" s="17"/>
      <c r="AI312" s="72"/>
      <c r="AJ312" s="65"/>
      <c r="AL312" s="72"/>
      <c r="AM312" s="64"/>
      <c r="AP312" s="72"/>
      <c r="AR312" s="27"/>
      <c r="AS312" s="17"/>
      <c r="AT312" s="17"/>
      <c r="AW312" s="72"/>
      <c r="AX312" s="65"/>
      <c r="AZ312" s="72"/>
      <c r="BA312" s="64"/>
      <c r="BD312" s="72"/>
      <c r="BF312" s="27"/>
      <c r="BG312" s="17"/>
      <c r="BH312" s="17"/>
      <c r="BK312" s="72"/>
      <c r="BL312" s="65"/>
      <c r="BN312" s="72"/>
      <c r="BO312" s="64"/>
      <c r="BR312" s="72"/>
      <c r="BT312" s="27"/>
      <c r="BU312" s="17"/>
      <c r="BV312" s="17"/>
      <c r="BY312" s="72"/>
      <c r="BZ312" s="65"/>
      <c r="CB312" s="72"/>
      <c r="CC312" s="64"/>
      <c r="CE312" s="86"/>
      <c r="CF312" s="72"/>
    </row>
  </sheetData>
  <mergeCells count="18">
    <mergeCell ref="BT1:CF1"/>
    <mergeCell ref="B1:N1"/>
    <mergeCell ref="P1:AB1"/>
    <mergeCell ref="AD1:AP1"/>
    <mergeCell ref="AR1:BD1"/>
    <mergeCell ref="BF1:BR1"/>
    <mergeCell ref="CD2:CE2"/>
    <mergeCell ref="CD3:CE3"/>
    <mergeCell ref="Z2:AA2"/>
    <mergeCell ref="Z3:AA3"/>
    <mergeCell ref="L2:M2"/>
    <mergeCell ref="L3:M3"/>
    <mergeCell ref="AN2:AO2"/>
    <mergeCell ref="AN3:AO3"/>
    <mergeCell ref="BB2:BC2"/>
    <mergeCell ref="BB3:BC3"/>
    <mergeCell ref="BP2:BQ2"/>
    <mergeCell ref="BP3:BQ3"/>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D1252-8737-41BC-9E0C-535707A08859}">
  <dimension ref="A1:BA1875"/>
  <sheetViews>
    <sheetView showGridLines="0" topLeftCell="I1811" zoomScaleNormal="100" zoomScaleSheetLayoutView="10" workbookViewId="0">
      <selection activeCell="R1659" sqref="R1659:R1875"/>
    </sheetView>
  </sheetViews>
  <sheetFormatPr defaultColWidth="9.109375" defaultRowHeight="14.4"/>
  <cols>
    <col min="1" max="1" width="9.109375" style="29"/>
    <col min="2" max="2" width="19.109375" style="103" customWidth="1"/>
    <col min="3" max="3" width="15.6640625" style="103" customWidth="1"/>
    <col min="4" max="4" width="15" style="103" customWidth="1"/>
    <col min="5" max="13" width="13.33203125" style="104" customWidth="1"/>
    <col min="14" max="14" width="15.88671875" style="104" customWidth="1"/>
    <col min="15" max="15" width="18" style="103" customWidth="1"/>
    <col min="16" max="17" width="13.33203125" style="103" customWidth="1"/>
    <col min="18" max="18" width="11.88671875" style="104" customWidth="1"/>
    <col min="19" max="19" width="18" style="103" customWidth="1"/>
    <col min="20" max="21" width="13.33203125" style="103" customWidth="1"/>
    <col min="22" max="22" width="13.33203125" style="104" customWidth="1"/>
    <col min="23" max="23" width="2" style="104" customWidth="1"/>
    <col min="24" max="24" width="18" style="103" customWidth="1"/>
    <col min="25" max="26" width="13.33203125" style="103" customWidth="1"/>
    <col min="27" max="27" width="13.33203125" style="104" customWidth="1"/>
    <col min="28" max="28" width="2" style="104" customWidth="1"/>
    <col min="29" max="29" width="18" style="103" customWidth="1"/>
    <col min="30" max="31" width="13.33203125" style="103" customWidth="1"/>
    <col min="32" max="32" width="13.33203125" style="104" customWidth="1"/>
    <col min="33" max="33" width="2" style="104" customWidth="1"/>
    <col min="34" max="34" width="18" style="103" customWidth="1"/>
    <col min="35" max="36" width="13.33203125" style="103" customWidth="1"/>
    <col min="37" max="37" width="13.33203125" style="104" customWidth="1"/>
    <col min="38" max="38" width="2" style="104" customWidth="1"/>
    <col min="39" max="39" width="18" style="103" customWidth="1"/>
    <col min="40" max="41" width="13.33203125" style="103" customWidth="1"/>
    <col min="42" max="42" width="13.33203125" style="104" customWidth="1"/>
    <col min="43" max="43" width="2" style="104" customWidth="1"/>
    <col min="44" max="44" width="18" style="103" customWidth="1"/>
    <col min="45" max="46" width="13.33203125" style="103" customWidth="1"/>
    <col min="47" max="47" width="13.33203125" style="104" customWidth="1"/>
    <col min="48" max="48" width="2" style="104" customWidth="1"/>
    <col min="49" max="49" width="18" style="103" customWidth="1"/>
    <col min="50" max="51" width="13.33203125" style="103" customWidth="1"/>
    <col min="52" max="52" width="13.33203125" style="104" customWidth="1"/>
    <col min="53" max="53" width="2" style="104" customWidth="1"/>
    <col min="54" max="16384" width="9.109375" style="29"/>
  </cols>
  <sheetData>
    <row r="1" spans="1:53" s="81" customFormat="1" ht="27.6">
      <c r="B1" s="251" t="s">
        <v>140</v>
      </c>
      <c r="C1" s="251"/>
      <c r="D1" s="251"/>
      <c r="E1" s="251"/>
      <c r="F1" s="251"/>
      <c r="G1" s="251"/>
      <c r="H1" s="251"/>
      <c r="I1" s="251"/>
      <c r="J1" s="251"/>
      <c r="K1" s="251"/>
      <c r="L1" s="251"/>
      <c r="M1" s="251"/>
      <c r="N1" s="251"/>
      <c r="O1" s="251"/>
      <c r="P1" s="251"/>
      <c r="Q1" s="251"/>
      <c r="R1" s="251"/>
      <c r="S1" s="251"/>
      <c r="T1" s="251"/>
      <c r="U1" s="251"/>
      <c r="V1" s="251"/>
      <c r="W1" s="251"/>
      <c r="X1" s="251"/>
      <c r="Y1" s="251"/>
      <c r="Z1" s="251"/>
      <c r="AA1" s="251"/>
      <c r="AB1" s="251"/>
      <c r="AC1" s="251"/>
      <c r="AD1" s="251"/>
      <c r="AE1" s="251"/>
      <c r="AF1" s="251"/>
      <c r="AG1" s="251"/>
      <c r="AH1" s="251"/>
      <c r="AI1" s="251"/>
      <c r="AJ1" s="251"/>
      <c r="AK1" s="251"/>
      <c r="AL1" s="251"/>
      <c r="AM1" s="251"/>
      <c r="AN1" s="251"/>
      <c r="AO1" s="251"/>
      <c r="AP1" s="251"/>
      <c r="AQ1" s="251"/>
      <c r="AR1" s="251"/>
      <c r="AS1" s="251"/>
      <c r="AT1" s="251"/>
      <c r="AU1" s="251"/>
      <c r="AV1" s="251"/>
      <c r="AW1" s="251"/>
      <c r="AX1" s="251"/>
      <c r="AY1" s="251"/>
      <c r="AZ1" s="251"/>
      <c r="BA1" s="251"/>
    </row>
    <row r="2" spans="1:53" ht="20.100000000000001" customHeight="1">
      <c r="B2" s="102" t="s">
        <v>8</v>
      </c>
      <c r="C2" s="105">
        <v>41974</v>
      </c>
      <c r="D2" s="101" t="s">
        <v>19</v>
      </c>
      <c r="E2" s="100"/>
      <c r="F2" s="100"/>
      <c r="G2" s="100"/>
      <c r="H2" s="100"/>
      <c r="I2" s="100"/>
      <c r="J2" s="100"/>
      <c r="K2" s="100"/>
      <c r="L2" s="100"/>
      <c r="M2" s="100"/>
      <c r="N2" s="100"/>
      <c r="O2" s="100"/>
      <c r="P2" s="100"/>
      <c r="Q2" s="100"/>
      <c r="R2" s="100"/>
      <c r="S2" s="100"/>
      <c r="T2" s="100"/>
      <c r="U2" s="100"/>
      <c r="V2" s="100"/>
      <c r="W2" s="100"/>
      <c r="X2" s="100"/>
      <c r="Y2" s="100"/>
      <c r="Z2" s="100"/>
      <c r="AA2" s="100"/>
      <c r="AB2" s="100"/>
      <c r="AC2" s="100"/>
      <c r="AD2" s="100"/>
      <c r="AE2" s="100"/>
      <c r="AF2" s="100"/>
      <c r="AG2" s="100"/>
      <c r="AH2" s="100"/>
      <c r="AI2" s="100"/>
      <c r="AJ2" s="100"/>
      <c r="AK2" s="100"/>
      <c r="AL2" s="100"/>
      <c r="AM2" s="100"/>
      <c r="AN2" s="100"/>
      <c r="AO2" s="100"/>
      <c r="AP2" s="100"/>
      <c r="AQ2" s="100"/>
      <c r="AR2" s="100"/>
      <c r="AS2" s="100"/>
      <c r="AT2" s="100"/>
      <c r="AU2" s="100"/>
      <c r="AV2" s="100"/>
      <c r="AW2" s="100"/>
      <c r="AX2" s="100"/>
      <c r="AY2" s="100"/>
      <c r="AZ2" s="100"/>
      <c r="BA2" s="100"/>
    </row>
    <row r="3" spans="1:53" ht="20.100000000000001" customHeight="1">
      <c r="B3" s="102" t="s">
        <v>9</v>
      </c>
      <c r="C3" s="105">
        <v>43840</v>
      </c>
      <c r="D3" s="101" t="s">
        <v>20</v>
      </c>
      <c r="E3" s="100"/>
      <c r="F3" s="100"/>
      <c r="G3" s="100"/>
      <c r="H3" s="100"/>
      <c r="I3" s="100"/>
      <c r="J3" s="100"/>
      <c r="K3" s="100"/>
      <c r="L3" s="100"/>
      <c r="M3" s="100"/>
      <c r="N3" s="100"/>
      <c r="O3" s="100"/>
      <c r="P3" s="100"/>
      <c r="Q3" s="100"/>
      <c r="R3" s="100"/>
      <c r="S3" s="100"/>
      <c r="T3" s="100"/>
      <c r="U3" s="100"/>
      <c r="V3" s="100"/>
      <c r="W3" s="100"/>
      <c r="X3" s="100"/>
      <c r="Y3" s="100"/>
      <c r="Z3" s="100"/>
      <c r="AA3" s="100"/>
      <c r="AB3" s="100"/>
      <c r="AC3" s="100"/>
      <c r="AD3" s="100"/>
      <c r="AE3" s="100"/>
      <c r="AF3" s="100"/>
      <c r="AG3" s="100"/>
      <c r="AH3" s="100"/>
      <c r="AI3" s="100"/>
      <c r="AJ3" s="100"/>
      <c r="AK3" s="100"/>
      <c r="AL3" s="100"/>
      <c r="AM3" s="100"/>
      <c r="AN3" s="100"/>
      <c r="AO3" s="100"/>
      <c r="AP3" s="100"/>
      <c r="AQ3" s="100"/>
      <c r="AR3" s="100"/>
      <c r="AS3" s="100"/>
      <c r="AT3" s="100"/>
      <c r="AU3" s="100"/>
      <c r="AV3" s="100"/>
      <c r="AW3" s="100"/>
      <c r="AX3" s="100"/>
      <c r="AY3" s="100"/>
      <c r="AZ3" s="100"/>
      <c r="BA3" s="100"/>
    </row>
    <row r="5" spans="1:53" ht="28.8">
      <c r="B5" s="85"/>
      <c r="C5" s="85" t="s">
        <v>452</v>
      </c>
      <c r="D5" s="85" t="s">
        <v>453</v>
      </c>
      <c r="E5" s="117" t="s">
        <v>461</v>
      </c>
      <c r="F5" s="117"/>
      <c r="G5" s="117" t="s">
        <v>462</v>
      </c>
      <c r="H5" s="117" t="s">
        <v>463</v>
      </c>
      <c r="I5" s="118" t="s">
        <v>464</v>
      </c>
    </row>
    <row r="6" spans="1:53">
      <c r="B6"/>
      <c r="C6" s="4" t="s">
        <v>454</v>
      </c>
      <c r="D6" s="84" t="s">
        <v>455</v>
      </c>
      <c r="E6" s="104" t="s">
        <v>460</v>
      </c>
      <c r="G6" s="104" t="s">
        <v>470</v>
      </c>
      <c r="H6" s="104" t="s">
        <v>471</v>
      </c>
      <c r="I6" s="104" t="s">
        <v>14</v>
      </c>
    </row>
    <row r="7" spans="1:53">
      <c r="A7" s="119"/>
      <c r="B7" s="15" t="s">
        <v>469</v>
      </c>
      <c r="C7" s="4"/>
      <c r="D7" s="84"/>
      <c r="F7" s="15" t="s">
        <v>474</v>
      </c>
      <c r="G7" s="104" t="s">
        <v>76</v>
      </c>
      <c r="H7" s="104" t="s">
        <v>76</v>
      </c>
      <c r="I7" s="104" t="s">
        <v>15</v>
      </c>
    </row>
    <row r="8" spans="1:53" ht="28.8">
      <c r="B8" s="106" t="s">
        <v>128</v>
      </c>
      <c r="C8" s="106" t="s">
        <v>456</v>
      </c>
      <c r="D8" s="106" t="s">
        <v>457</v>
      </c>
      <c r="E8" s="120" t="s">
        <v>465</v>
      </c>
      <c r="F8" s="120" t="s">
        <v>128</v>
      </c>
      <c r="G8" s="120" t="s">
        <v>472</v>
      </c>
      <c r="H8" s="120" t="s">
        <v>473</v>
      </c>
      <c r="I8" s="120" t="s">
        <v>130</v>
      </c>
      <c r="R8" s="118" t="s">
        <v>60</v>
      </c>
    </row>
    <row r="9" spans="1:53">
      <c r="B9" s="107">
        <v>41974.291666666664</v>
      </c>
      <c r="C9" s="106">
        <v>0</v>
      </c>
      <c r="D9" s="106">
        <v>0</v>
      </c>
      <c r="E9" s="120">
        <v>0</v>
      </c>
      <c r="F9" s="107">
        <v>41974</v>
      </c>
      <c r="G9" s="120">
        <v>-2543.207763671875</v>
      </c>
      <c r="H9" s="120">
        <v>45.066513061523438</v>
      </c>
      <c r="I9" s="120">
        <v>28.779847716468325</v>
      </c>
      <c r="J9" s="104">
        <f>IF(G9&lt;0,0,G9)</f>
        <v>0</v>
      </c>
      <c r="K9" s="104">
        <f>IF(H9&lt;0,0,H9)</f>
        <v>45.066513061523438</v>
      </c>
      <c r="L9" s="104">
        <f>IF(I9&lt;0,0,I9)</f>
        <v>28.779847716468325</v>
      </c>
      <c r="N9" s="107">
        <v>41974.291666666664</v>
      </c>
      <c r="O9" s="103">
        <v>0</v>
      </c>
      <c r="P9" s="103">
        <v>0</v>
      </c>
      <c r="Q9" s="104">
        <f>ABS((O9-P9)*(1/1000)*0.36*158.987)</f>
        <v>0</v>
      </c>
      <c r="R9" s="104">
        <f>Q9</f>
        <v>0</v>
      </c>
    </row>
    <row r="10" spans="1:53">
      <c r="B10" s="107">
        <v>41975.291666666664</v>
      </c>
      <c r="C10" s="106">
        <v>0</v>
      </c>
      <c r="D10" s="106">
        <v>0</v>
      </c>
      <c r="E10" s="120">
        <v>0</v>
      </c>
      <c r="F10" s="107">
        <v>41975</v>
      </c>
      <c r="G10" s="120">
        <v>-1324.305419921875</v>
      </c>
      <c r="H10" s="120">
        <v>36.470687866210938</v>
      </c>
      <c r="I10" s="120">
        <v>30.883265139990378</v>
      </c>
      <c r="J10" s="104">
        <f t="shared" ref="J10:J73" si="0">IF(G10&lt;0,0,G10)</f>
        <v>0</v>
      </c>
      <c r="K10" s="104">
        <f t="shared" ref="K10:K73" si="1">IF(H10&lt;0,0,H10)</f>
        <v>36.470687866210938</v>
      </c>
      <c r="L10" s="104">
        <f t="shared" ref="L10:L73" si="2">IF(I10&lt;0,0,I10)</f>
        <v>30.883265139990378</v>
      </c>
      <c r="N10" s="107">
        <v>41975.291666666664</v>
      </c>
      <c r="O10" s="103">
        <v>0</v>
      </c>
      <c r="P10" s="103">
        <v>0</v>
      </c>
      <c r="Q10" s="104">
        <f t="shared" ref="Q10:Q73" si="3">ABS((O10-P10)*(1/1000)*0.36*158.987)</f>
        <v>0</v>
      </c>
      <c r="R10" s="104">
        <f>IF(Q10=Q9, 20, Q10)</f>
        <v>20</v>
      </c>
    </row>
    <row r="11" spans="1:53">
      <c r="B11" s="107">
        <v>41976.291666666664</v>
      </c>
      <c r="C11" s="106">
        <v>0</v>
      </c>
      <c r="D11" s="106">
        <v>0</v>
      </c>
      <c r="E11" s="120">
        <v>0</v>
      </c>
      <c r="F11" s="107">
        <v>41976</v>
      </c>
      <c r="G11" s="120">
        <v>-187.81448014487782</v>
      </c>
      <c r="H11" s="120">
        <v>27.874870300292969</v>
      </c>
      <c r="I11" s="120">
        <v>29.975894120931624</v>
      </c>
      <c r="J11" s="104">
        <f t="shared" si="0"/>
        <v>0</v>
      </c>
      <c r="K11" s="104">
        <f t="shared" si="1"/>
        <v>27.874870300292969</v>
      </c>
      <c r="L11" s="104">
        <f t="shared" si="2"/>
        <v>29.975894120931624</v>
      </c>
      <c r="N11" s="107">
        <v>41976.291666666664</v>
      </c>
      <c r="O11" s="103">
        <v>0</v>
      </c>
      <c r="P11" s="103">
        <v>0</v>
      </c>
      <c r="Q11" s="104">
        <f t="shared" si="3"/>
        <v>0</v>
      </c>
      <c r="R11" s="104">
        <f t="shared" ref="R11:R74" si="4">IF(Q11=Q10, 20, Q11)</f>
        <v>20</v>
      </c>
    </row>
    <row r="12" spans="1:53">
      <c r="B12" s="107">
        <v>41977.291666666664</v>
      </c>
      <c r="C12" s="106">
        <v>0</v>
      </c>
      <c r="D12" s="106">
        <v>0</v>
      </c>
      <c r="E12" s="120">
        <v>0</v>
      </c>
      <c r="F12" s="107">
        <v>41977</v>
      </c>
      <c r="G12" s="120">
        <v>29.553419086469546</v>
      </c>
      <c r="H12" s="120">
        <v>20.611085462923395</v>
      </c>
      <c r="I12" s="120">
        <v>32.296143109886764</v>
      </c>
      <c r="J12" s="104">
        <f t="shared" si="0"/>
        <v>29.553419086469546</v>
      </c>
      <c r="K12" s="104">
        <f t="shared" si="1"/>
        <v>20.611085462923395</v>
      </c>
      <c r="L12" s="104">
        <f t="shared" si="2"/>
        <v>32.296143109886764</v>
      </c>
      <c r="N12" s="107">
        <v>41977.291666666664</v>
      </c>
      <c r="O12" s="103">
        <v>0</v>
      </c>
      <c r="P12" s="103">
        <v>0</v>
      </c>
      <c r="Q12" s="104">
        <f t="shared" si="3"/>
        <v>0</v>
      </c>
      <c r="R12" s="104">
        <f t="shared" si="4"/>
        <v>20</v>
      </c>
    </row>
    <row r="13" spans="1:53">
      <c r="B13" s="107">
        <v>41978.291666666664</v>
      </c>
      <c r="C13" s="106">
        <v>0</v>
      </c>
      <c r="D13" s="106">
        <v>0</v>
      </c>
      <c r="E13" s="120">
        <v>11</v>
      </c>
      <c r="F13" s="107">
        <v>41978</v>
      </c>
      <c r="G13" s="120">
        <v>35.119463531021694</v>
      </c>
      <c r="H13" s="120">
        <v>30.606909607494281</v>
      </c>
      <c r="I13" s="120">
        <v>31.563064826528212</v>
      </c>
      <c r="J13" s="104">
        <f t="shared" si="0"/>
        <v>35.119463531021694</v>
      </c>
      <c r="K13" s="104">
        <f t="shared" si="1"/>
        <v>30.606909607494281</v>
      </c>
      <c r="L13" s="104">
        <f t="shared" si="2"/>
        <v>31.563064826528212</v>
      </c>
      <c r="N13" s="107">
        <v>41978.291666666664</v>
      </c>
      <c r="O13" s="103">
        <v>0</v>
      </c>
      <c r="P13" s="103">
        <v>0</v>
      </c>
      <c r="Q13" s="104">
        <f t="shared" si="3"/>
        <v>0</v>
      </c>
      <c r="R13" s="104">
        <f t="shared" si="4"/>
        <v>20</v>
      </c>
    </row>
    <row r="14" spans="1:53">
      <c r="B14" s="107">
        <v>41979.291666666664</v>
      </c>
      <c r="C14" s="106">
        <v>138</v>
      </c>
      <c r="D14" s="106">
        <v>0</v>
      </c>
      <c r="E14" s="120">
        <v>11</v>
      </c>
      <c r="F14" s="107">
        <v>41979</v>
      </c>
      <c r="G14" s="120">
        <v>42.66886822541553</v>
      </c>
      <c r="H14" s="120">
        <v>58.021383715625156</v>
      </c>
      <c r="I14" s="120">
        <v>32.03334583178713</v>
      </c>
      <c r="J14" s="104">
        <f t="shared" si="0"/>
        <v>42.66886822541553</v>
      </c>
      <c r="K14" s="104">
        <f t="shared" si="1"/>
        <v>58.021383715625156</v>
      </c>
      <c r="L14" s="104">
        <f t="shared" si="2"/>
        <v>32.03334583178713</v>
      </c>
      <c r="N14" s="107">
        <v>41979.291666666664</v>
      </c>
      <c r="O14" s="103">
        <v>138</v>
      </c>
      <c r="P14" s="103">
        <v>0</v>
      </c>
      <c r="Q14" s="104">
        <f t="shared" si="3"/>
        <v>7.8984741600000001</v>
      </c>
      <c r="R14" s="104">
        <f t="shared" si="4"/>
        <v>7.8984741600000001</v>
      </c>
    </row>
    <row r="15" spans="1:53">
      <c r="B15" s="107">
        <v>41980.291666666664</v>
      </c>
      <c r="C15" s="106">
        <v>138</v>
      </c>
      <c r="D15" s="106">
        <v>0</v>
      </c>
      <c r="E15" s="120">
        <v>11</v>
      </c>
      <c r="F15" s="107">
        <v>41980</v>
      </c>
      <c r="G15" s="120">
        <v>30.967805130570017</v>
      </c>
      <c r="H15" s="120">
        <v>54.978417681411479</v>
      </c>
      <c r="I15" s="120">
        <v>30.835221974209496</v>
      </c>
      <c r="J15" s="104">
        <f t="shared" si="0"/>
        <v>30.967805130570017</v>
      </c>
      <c r="K15" s="104">
        <f t="shared" si="1"/>
        <v>54.978417681411479</v>
      </c>
      <c r="L15" s="104">
        <f t="shared" si="2"/>
        <v>30.835221974209496</v>
      </c>
      <c r="N15" s="107">
        <v>41980.291666666664</v>
      </c>
      <c r="O15" s="103">
        <v>138</v>
      </c>
      <c r="P15" s="103">
        <v>0</v>
      </c>
      <c r="Q15" s="104">
        <f t="shared" si="3"/>
        <v>7.8984741600000001</v>
      </c>
      <c r="R15" s="104">
        <f t="shared" si="4"/>
        <v>20</v>
      </c>
    </row>
    <row r="16" spans="1:53">
      <c r="B16" s="107">
        <v>41981.291666666664</v>
      </c>
      <c r="C16" s="106">
        <v>138</v>
      </c>
      <c r="D16" s="106">
        <v>0</v>
      </c>
      <c r="E16" s="120">
        <v>13</v>
      </c>
      <c r="F16" s="107">
        <v>41981</v>
      </c>
      <c r="G16" s="120">
        <v>26.87772525129494</v>
      </c>
      <c r="H16" s="120">
        <v>61.017457742028824</v>
      </c>
      <c r="I16" s="120">
        <v>28.614575726235369</v>
      </c>
      <c r="J16" s="104">
        <f t="shared" si="0"/>
        <v>26.87772525129494</v>
      </c>
      <c r="K16" s="104">
        <f t="shared" si="1"/>
        <v>61.017457742028824</v>
      </c>
      <c r="L16" s="104">
        <f t="shared" si="2"/>
        <v>28.614575726235369</v>
      </c>
      <c r="N16" s="107">
        <v>41981.291666666664</v>
      </c>
      <c r="O16" s="103">
        <v>138</v>
      </c>
      <c r="P16" s="103">
        <v>0</v>
      </c>
      <c r="Q16" s="104">
        <f t="shared" si="3"/>
        <v>7.8984741600000001</v>
      </c>
      <c r="R16" s="104">
        <f t="shared" si="4"/>
        <v>20</v>
      </c>
    </row>
    <row r="17" spans="2:18">
      <c r="B17" s="107">
        <v>41982.291666666664</v>
      </c>
      <c r="C17" s="106">
        <v>138</v>
      </c>
      <c r="D17" s="106">
        <v>0</v>
      </c>
      <c r="E17" s="120">
        <v>13</v>
      </c>
      <c r="F17" s="107">
        <v>41982</v>
      </c>
      <c r="G17" s="120">
        <v>26.594745099434128</v>
      </c>
      <c r="H17" s="120">
        <v>61.617514318934127</v>
      </c>
      <c r="I17" s="120">
        <v>28.238115380340133</v>
      </c>
      <c r="J17" s="104">
        <f t="shared" si="0"/>
        <v>26.594745099434128</v>
      </c>
      <c r="K17" s="104">
        <f t="shared" si="1"/>
        <v>61.617514318934127</v>
      </c>
      <c r="L17" s="104">
        <f t="shared" si="2"/>
        <v>28.238115380340133</v>
      </c>
      <c r="N17" s="107">
        <v>41982.291666666664</v>
      </c>
      <c r="O17" s="103">
        <v>138</v>
      </c>
      <c r="P17" s="103">
        <v>0</v>
      </c>
      <c r="Q17" s="104">
        <f t="shared" si="3"/>
        <v>7.8984741600000001</v>
      </c>
      <c r="R17" s="104">
        <f t="shared" si="4"/>
        <v>20</v>
      </c>
    </row>
    <row r="18" spans="2:18">
      <c r="B18" s="107">
        <v>41983.291666666664</v>
      </c>
      <c r="C18" s="106">
        <v>138</v>
      </c>
      <c r="D18" s="106">
        <v>0</v>
      </c>
      <c r="E18" s="120">
        <v>13</v>
      </c>
      <c r="F18" s="107">
        <v>41983</v>
      </c>
      <c r="G18" s="120">
        <v>27.400843533961833</v>
      </c>
      <c r="H18" s="120">
        <v>59.774240630070288</v>
      </c>
      <c r="I18" s="120">
        <v>28.832679136836976</v>
      </c>
      <c r="J18" s="104">
        <f t="shared" si="0"/>
        <v>27.400843533961833</v>
      </c>
      <c r="K18" s="104">
        <f t="shared" si="1"/>
        <v>59.774240630070288</v>
      </c>
      <c r="L18" s="104">
        <f t="shared" si="2"/>
        <v>28.832679136836976</v>
      </c>
      <c r="N18" s="107">
        <v>41983.291666666664</v>
      </c>
      <c r="O18" s="103">
        <v>138</v>
      </c>
      <c r="P18" s="103">
        <v>0</v>
      </c>
      <c r="Q18" s="104">
        <f t="shared" si="3"/>
        <v>7.8984741600000001</v>
      </c>
      <c r="R18" s="104">
        <f t="shared" si="4"/>
        <v>20</v>
      </c>
    </row>
    <row r="19" spans="2:18">
      <c r="B19" s="107">
        <v>41984.291666666664</v>
      </c>
      <c r="C19" s="106">
        <v>138</v>
      </c>
      <c r="D19" s="106">
        <v>0</v>
      </c>
      <c r="E19" s="120">
        <v>13</v>
      </c>
      <c r="F19" s="107">
        <v>41984</v>
      </c>
      <c r="G19" s="120">
        <v>28.269800388592273</v>
      </c>
      <c r="H19" s="120">
        <v>57.01925637933941</v>
      </c>
      <c r="I19" s="120">
        <v>34.457943060133204</v>
      </c>
      <c r="J19" s="104">
        <f t="shared" si="0"/>
        <v>28.269800388592273</v>
      </c>
      <c r="K19" s="104">
        <f t="shared" si="1"/>
        <v>57.01925637933941</v>
      </c>
      <c r="L19" s="104">
        <f t="shared" si="2"/>
        <v>34.457943060133204</v>
      </c>
      <c r="N19" s="107">
        <v>41984.291666666664</v>
      </c>
      <c r="O19" s="103">
        <v>138</v>
      </c>
      <c r="P19" s="103">
        <v>0</v>
      </c>
      <c r="Q19" s="104">
        <f t="shared" si="3"/>
        <v>7.8984741600000001</v>
      </c>
      <c r="R19" s="104">
        <f t="shared" si="4"/>
        <v>20</v>
      </c>
    </row>
    <row r="20" spans="2:18">
      <c r="B20" s="107">
        <v>41985.291666666664</v>
      </c>
      <c r="C20" s="106">
        <v>138</v>
      </c>
      <c r="D20" s="106">
        <v>185.25</v>
      </c>
      <c r="E20" s="120">
        <v>13</v>
      </c>
      <c r="F20" s="107">
        <v>41985</v>
      </c>
      <c r="G20" s="120">
        <v>27.238348043825876</v>
      </c>
      <c r="H20" s="120">
        <v>55.784125672799476</v>
      </c>
      <c r="I20" s="120">
        <v>35.111394339005201</v>
      </c>
      <c r="J20" s="104">
        <f t="shared" si="0"/>
        <v>27.238348043825876</v>
      </c>
      <c r="K20" s="104">
        <f t="shared" si="1"/>
        <v>55.784125672799476</v>
      </c>
      <c r="L20" s="104">
        <f t="shared" si="2"/>
        <v>35.111394339005201</v>
      </c>
      <c r="N20" s="107">
        <v>41985.291666666664</v>
      </c>
      <c r="O20" s="103">
        <v>138</v>
      </c>
      <c r="P20" s="103">
        <v>185.25</v>
      </c>
      <c r="Q20" s="104">
        <f>ABS((O20-P20)*(1/1000)*0.36*158.987)</f>
        <v>2.7043688700000001</v>
      </c>
      <c r="R20" s="104">
        <f t="shared" si="4"/>
        <v>2.7043688700000001</v>
      </c>
    </row>
    <row r="21" spans="2:18">
      <c r="B21" s="107">
        <v>41986.291666666664</v>
      </c>
      <c r="C21" s="106">
        <v>138</v>
      </c>
      <c r="D21" s="106">
        <v>185.25</v>
      </c>
      <c r="E21" s="120">
        <v>13</v>
      </c>
      <c r="F21" s="107">
        <v>41986</v>
      </c>
      <c r="G21" s="120">
        <v>23.551215899586687</v>
      </c>
      <c r="H21" s="120">
        <v>59.059827817546051</v>
      </c>
      <c r="I21" s="120">
        <v>37.569556014758589</v>
      </c>
      <c r="J21" s="104">
        <f t="shared" si="0"/>
        <v>23.551215899586687</v>
      </c>
      <c r="K21" s="104">
        <f t="shared" si="1"/>
        <v>59.059827817546051</v>
      </c>
      <c r="L21" s="104">
        <f t="shared" si="2"/>
        <v>37.569556014758589</v>
      </c>
      <c r="N21" s="107">
        <v>41986.291666666664</v>
      </c>
      <c r="O21" s="103">
        <v>138</v>
      </c>
      <c r="P21" s="103">
        <v>185.25</v>
      </c>
      <c r="Q21" s="104">
        <f t="shared" si="3"/>
        <v>2.7043688700000001</v>
      </c>
      <c r="R21" s="104">
        <f t="shared" si="4"/>
        <v>20</v>
      </c>
    </row>
    <row r="22" spans="2:18">
      <c r="B22" s="107">
        <v>41987.291666666664</v>
      </c>
      <c r="C22" s="106">
        <v>138</v>
      </c>
      <c r="D22" s="106">
        <v>185.25</v>
      </c>
      <c r="E22" s="120">
        <v>12.300000190734863</v>
      </c>
      <c r="F22" s="107">
        <v>41987</v>
      </c>
      <c r="G22" s="120">
        <v>33.922875684808794</v>
      </c>
      <c r="H22" s="120">
        <v>59.646222291655022</v>
      </c>
      <c r="I22" s="120">
        <v>37.51729169549769</v>
      </c>
      <c r="J22" s="104">
        <f t="shared" si="0"/>
        <v>33.922875684808794</v>
      </c>
      <c r="K22" s="104">
        <f t="shared" si="1"/>
        <v>59.646222291655022</v>
      </c>
      <c r="L22" s="104">
        <f t="shared" si="2"/>
        <v>37.51729169549769</v>
      </c>
      <c r="N22" s="107">
        <v>41987.291666666664</v>
      </c>
      <c r="O22" s="103">
        <v>138</v>
      </c>
      <c r="P22" s="103">
        <v>185.25</v>
      </c>
      <c r="Q22" s="104">
        <f t="shared" si="3"/>
        <v>2.7043688700000001</v>
      </c>
      <c r="R22" s="104">
        <f t="shared" si="4"/>
        <v>20</v>
      </c>
    </row>
    <row r="23" spans="2:18">
      <c r="B23" s="107">
        <v>41988.291666666664</v>
      </c>
      <c r="C23" s="106">
        <v>138</v>
      </c>
      <c r="D23" s="106">
        <v>185.25</v>
      </c>
      <c r="E23" s="120">
        <v>11.800000190734863</v>
      </c>
      <c r="F23" s="107">
        <v>41988</v>
      </c>
      <c r="G23" s="120">
        <v>41.935785384912165</v>
      </c>
      <c r="H23" s="120">
        <v>58.761277115080006</v>
      </c>
      <c r="I23" s="120">
        <v>37.431656623107415</v>
      </c>
      <c r="J23" s="104">
        <f t="shared" si="0"/>
        <v>41.935785384912165</v>
      </c>
      <c r="K23" s="104">
        <f t="shared" si="1"/>
        <v>58.761277115080006</v>
      </c>
      <c r="L23" s="104">
        <f t="shared" si="2"/>
        <v>37.431656623107415</v>
      </c>
      <c r="N23" s="107">
        <v>41988.291666666664</v>
      </c>
      <c r="O23" s="103">
        <v>138</v>
      </c>
      <c r="P23" s="103">
        <v>185.25</v>
      </c>
      <c r="Q23" s="104">
        <f t="shared" si="3"/>
        <v>2.7043688700000001</v>
      </c>
      <c r="R23" s="104">
        <f t="shared" si="4"/>
        <v>20</v>
      </c>
    </row>
    <row r="24" spans="2:18">
      <c r="B24" s="107">
        <v>41989.291666666664</v>
      </c>
      <c r="C24" s="106">
        <v>138</v>
      </c>
      <c r="D24" s="106">
        <v>185.25</v>
      </c>
      <c r="E24" s="120">
        <v>12.300000190734863</v>
      </c>
      <c r="F24" s="107">
        <v>41989</v>
      </c>
      <c r="G24" s="120">
        <v>37.263207959930106</v>
      </c>
      <c r="H24" s="120">
        <v>58.983985533714204</v>
      </c>
      <c r="I24" s="120">
        <v>37.324565779853756</v>
      </c>
      <c r="J24" s="104">
        <f t="shared" si="0"/>
        <v>37.263207959930106</v>
      </c>
      <c r="K24" s="104">
        <f t="shared" si="1"/>
        <v>58.983985533714204</v>
      </c>
      <c r="L24" s="104">
        <f t="shared" si="2"/>
        <v>37.324565779853756</v>
      </c>
      <c r="N24" s="107">
        <v>41989.291666666664</v>
      </c>
      <c r="O24" s="103">
        <v>138</v>
      </c>
      <c r="P24" s="103">
        <v>185.25</v>
      </c>
      <c r="Q24" s="104">
        <f t="shared" si="3"/>
        <v>2.7043688700000001</v>
      </c>
      <c r="R24" s="104">
        <f t="shared" si="4"/>
        <v>20</v>
      </c>
    </row>
    <row r="25" spans="2:18">
      <c r="B25" s="107">
        <v>41990.291666666664</v>
      </c>
      <c r="C25" s="106">
        <v>138</v>
      </c>
      <c r="D25" s="106">
        <v>185.25</v>
      </c>
      <c r="E25" s="120">
        <v>11.300000190734863</v>
      </c>
      <c r="F25" s="107">
        <v>41990</v>
      </c>
      <c r="G25" s="120">
        <v>40.480603066053632</v>
      </c>
      <c r="H25" s="120">
        <v>57.962831300099708</v>
      </c>
      <c r="I25" s="120">
        <v>37.175146641598822</v>
      </c>
      <c r="J25" s="104">
        <f t="shared" si="0"/>
        <v>40.480603066053632</v>
      </c>
      <c r="K25" s="104">
        <f t="shared" si="1"/>
        <v>57.962831300099708</v>
      </c>
      <c r="L25" s="104">
        <f t="shared" si="2"/>
        <v>37.175146641598822</v>
      </c>
      <c r="N25" s="107">
        <v>41990.291666666664</v>
      </c>
      <c r="O25" s="103">
        <v>138</v>
      </c>
      <c r="P25" s="103">
        <v>185.25</v>
      </c>
      <c r="Q25" s="104">
        <f t="shared" si="3"/>
        <v>2.7043688700000001</v>
      </c>
      <c r="R25" s="104">
        <f t="shared" si="4"/>
        <v>20</v>
      </c>
    </row>
    <row r="26" spans="2:18">
      <c r="B26" s="107">
        <v>41991.291666666664</v>
      </c>
      <c r="C26" s="106">
        <v>245</v>
      </c>
      <c r="D26" s="106">
        <v>117.44999694824219</v>
      </c>
      <c r="E26" s="120">
        <v>11.399999618530273</v>
      </c>
      <c r="F26" s="107">
        <v>41991</v>
      </c>
      <c r="G26" s="120">
        <v>39.945015471158179</v>
      </c>
      <c r="H26" s="120">
        <v>58.95753591197505</v>
      </c>
      <c r="I26" s="120">
        <v>37.630615442417266</v>
      </c>
      <c r="J26" s="104">
        <f t="shared" si="0"/>
        <v>39.945015471158179</v>
      </c>
      <c r="K26" s="104">
        <f t="shared" si="1"/>
        <v>58.95753591197505</v>
      </c>
      <c r="L26" s="104">
        <f t="shared" si="2"/>
        <v>37.630615442417266</v>
      </c>
      <c r="N26" s="107">
        <v>41991.291666666664</v>
      </c>
      <c r="O26" s="103">
        <v>245</v>
      </c>
      <c r="P26" s="103">
        <v>117.44999694824219</v>
      </c>
      <c r="Q26" s="104">
        <f t="shared" si="3"/>
        <v>7.3003652406683344</v>
      </c>
      <c r="R26" s="104">
        <f t="shared" si="4"/>
        <v>7.3003652406683344</v>
      </c>
    </row>
    <row r="27" spans="2:18">
      <c r="B27" s="107">
        <v>41992.291666666664</v>
      </c>
      <c r="C27" s="106">
        <v>245</v>
      </c>
      <c r="D27" s="106">
        <v>117.44999694824219</v>
      </c>
      <c r="E27" s="120">
        <v>11.699999809265137</v>
      </c>
      <c r="F27" s="107">
        <v>41992</v>
      </c>
      <c r="G27" s="120">
        <v>32.398140645777744</v>
      </c>
      <c r="H27" s="120">
        <v>58.850043161798425</v>
      </c>
      <c r="I27" s="120">
        <v>36.770110461711923</v>
      </c>
      <c r="J27" s="104">
        <f t="shared" si="0"/>
        <v>32.398140645777744</v>
      </c>
      <c r="K27" s="104">
        <f t="shared" si="1"/>
        <v>58.850043161798425</v>
      </c>
      <c r="L27" s="104">
        <f t="shared" si="2"/>
        <v>36.770110461711923</v>
      </c>
      <c r="N27" s="107">
        <v>41992.291666666664</v>
      </c>
      <c r="O27" s="103">
        <v>245</v>
      </c>
      <c r="P27" s="103">
        <v>117.44999694824219</v>
      </c>
      <c r="Q27" s="104">
        <f t="shared" si="3"/>
        <v>7.3003652406683344</v>
      </c>
      <c r="R27" s="104">
        <f t="shared" si="4"/>
        <v>20</v>
      </c>
    </row>
    <row r="28" spans="2:18">
      <c r="B28" s="107">
        <v>41993.291666666664</v>
      </c>
      <c r="C28" s="106">
        <v>245</v>
      </c>
      <c r="D28" s="106">
        <v>117.44999694824219</v>
      </c>
      <c r="E28" s="120">
        <v>11.699999809265137</v>
      </c>
      <c r="F28" s="107">
        <v>41993</v>
      </c>
      <c r="G28" s="120">
        <v>25.878005852352949</v>
      </c>
      <c r="H28" s="120">
        <v>61.42426104232117</v>
      </c>
      <c r="I28" s="120">
        <v>36.421772821479387</v>
      </c>
      <c r="J28" s="104">
        <f t="shared" si="0"/>
        <v>25.878005852352949</v>
      </c>
      <c r="K28" s="104">
        <f t="shared" si="1"/>
        <v>61.42426104232117</v>
      </c>
      <c r="L28" s="104">
        <f t="shared" si="2"/>
        <v>36.421772821479387</v>
      </c>
      <c r="N28" s="107">
        <v>41993.291666666664</v>
      </c>
      <c r="O28" s="103">
        <v>245</v>
      </c>
      <c r="P28" s="103">
        <v>117.44999694824219</v>
      </c>
      <c r="Q28" s="104">
        <f t="shared" si="3"/>
        <v>7.3003652406683344</v>
      </c>
      <c r="R28" s="104">
        <f t="shared" si="4"/>
        <v>20</v>
      </c>
    </row>
    <row r="29" spans="2:18">
      <c r="B29" s="107">
        <v>41994.291666666664</v>
      </c>
      <c r="C29" s="106">
        <v>159</v>
      </c>
      <c r="D29" s="106">
        <v>105.40000152587891</v>
      </c>
      <c r="E29" s="120">
        <v>11.699999809265137</v>
      </c>
      <c r="F29" s="107">
        <v>41994</v>
      </c>
      <c r="G29" s="120">
        <v>42.664005586571179</v>
      </c>
      <c r="H29" s="120">
        <v>58.924443690070412</v>
      </c>
      <c r="I29" s="120">
        <v>35.905079191481605</v>
      </c>
      <c r="J29" s="104">
        <f t="shared" si="0"/>
        <v>42.664005586571179</v>
      </c>
      <c r="K29" s="104">
        <f t="shared" si="1"/>
        <v>58.924443690070412</v>
      </c>
      <c r="L29" s="104">
        <f t="shared" si="2"/>
        <v>35.905079191481605</v>
      </c>
      <c r="N29" s="107">
        <v>41994.291666666664</v>
      </c>
      <c r="O29" s="103">
        <v>159</v>
      </c>
      <c r="P29" s="103">
        <v>105.40000152587891</v>
      </c>
      <c r="Q29" s="104">
        <f t="shared" si="3"/>
        <v>3.0678130646658324</v>
      </c>
      <c r="R29" s="104">
        <f t="shared" si="4"/>
        <v>3.0678130646658324</v>
      </c>
    </row>
    <row r="30" spans="2:18">
      <c r="B30" s="107">
        <v>41995.291666666664</v>
      </c>
      <c r="C30" s="106">
        <v>159</v>
      </c>
      <c r="D30" s="106">
        <v>105.40000152587891</v>
      </c>
      <c r="E30" s="120">
        <v>11.699999809265137</v>
      </c>
      <c r="F30" s="107">
        <v>41995</v>
      </c>
      <c r="G30" s="120">
        <v>43.210456476476551</v>
      </c>
      <c r="H30" s="120">
        <v>58.659388890840489</v>
      </c>
      <c r="I30" s="120">
        <v>35.674687263391661</v>
      </c>
      <c r="J30" s="104">
        <f t="shared" si="0"/>
        <v>43.210456476476551</v>
      </c>
      <c r="K30" s="104">
        <f t="shared" si="1"/>
        <v>58.659388890840489</v>
      </c>
      <c r="L30" s="104">
        <f t="shared" si="2"/>
        <v>35.674687263391661</v>
      </c>
      <c r="N30" s="107">
        <v>41995.291666666664</v>
      </c>
      <c r="O30" s="103">
        <v>159</v>
      </c>
      <c r="P30" s="103">
        <v>105.40000152587891</v>
      </c>
      <c r="Q30" s="104">
        <f t="shared" si="3"/>
        <v>3.0678130646658324</v>
      </c>
      <c r="R30" s="104">
        <f t="shared" si="4"/>
        <v>20</v>
      </c>
    </row>
    <row r="31" spans="2:18">
      <c r="B31" s="107">
        <v>41996.291666666664</v>
      </c>
      <c r="C31" s="106">
        <v>159</v>
      </c>
      <c r="D31" s="106">
        <v>105.40000152587891</v>
      </c>
      <c r="E31" s="120">
        <v>11.699999809265137</v>
      </c>
      <c r="F31" s="107">
        <v>41996</v>
      </c>
      <c r="G31" s="120">
        <v>43.556545055663143</v>
      </c>
      <c r="H31" s="120">
        <v>58.499781275766793</v>
      </c>
      <c r="I31" s="120">
        <v>32.298786546190662</v>
      </c>
      <c r="J31" s="104">
        <f t="shared" si="0"/>
        <v>43.556545055663143</v>
      </c>
      <c r="K31" s="104">
        <f t="shared" si="1"/>
        <v>58.499781275766793</v>
      </c>
      <c r="L31" s="104">
        <f t="shared" si="2"/>
        <v>32.298786546190662</v>
      </c>
      <c r="N31" s="107">
        <v>41996.291666666664</v>
      </c>
      <c r="O31" s="103">
        <v>159</v>
      </c>
      <c r="P31" s="103">
        <v>105.40000152587891</v>
      </c>
      <c r="Q31" s="104">
        <f t="shared" si="3"/>
        <v>3.0678130646658324</v>
      </c>
      <c r="R31" s="104">
        <f t="shared" si="4"/>
        <v>20</v>
      </c>
    </row>
    <row r="32" spans="2:18">
      <c r="B32" s="107">
        <v>41997.291666666664</v>
      </c>
      <c r="C32" s="106">
        <v>159</v>
      </c>
      <c r="D32" s="106">
        <v>105.40000152587891</v>
      </c>
      <c r="E32" s="120">
        <v>11.699999809265137</v>
      </c>
      <c r="F32" s="107">
        <v>41997</v>
      </c>
      <c r="G32" s="120">
        <v>43.847597001393666</v>
      </c>
      <c r="H32" s="120">
        <v>57.64993623892456</v>
      </c>
      <c r="I32" s="120">
        <v>32.454291098316489</v>
      </c>
      <c r="J32" s="104">
        <f t="shared" si="0"/>
        <v>43.847597001393666</v>
      </c>
      <c r="K32" s="104">
        <f t="shared" si="1"/>
        <v>57.64993623892456</v>
      </c>
      <c r="L32" s="104">
        <f t="shared" si="2"/>
        <v>32.454291098316489</v>
      </c>
      <c r="N32" s="107">
        <v>41997.291666666664</v>
      </c>
      <c r="O32" s="103">
        <v>159</v>
      </c>
      <c r="P32" s="103">
        <v>105.40000152587891</v>
      </c>
      <c r="Q32" s="104">
        <f t="shared" si="3"/>
        <v>3.0678130646658324</v>
      </c>
      <c r="R32" s="104">
        <f t="shared" si="4"/>
        <v>20</v>
      </c>
    </row>
    <row r="33" spans="2:18">
      <c r="B33" s="107">
        <v>41998.291666666664</v>
      </c>
      <c r="C33" s="106">
        <v>159</v>
      </c>
      <c r="D33" s="106">
        <v>105.40000152587891</v>
      </c>
      <c r="E33" s="120">
        <v>12.100000381469727</v>
      </c>
      <c r="F33" s="107">
        <v>41998</v>
      </c>
      <c r="G33" s="120">
        <v>43.958267946199122</v>
      </c>
      <c r="H33" s="120">
        <v>59.015319961000316</v>
      </c>
      <c r="I33" s="120">
        <v>29.733158442113172</v>
      </c>
      <c r="J33" s="104">
        <f t="shared" si="0"/>
        <v>43.958267946199122</v>
      </c>
      <c r="K33" s="104">
        <f t="shared" si="1"/>
        <v>59.015319961000316</v>
      </c>
      <c r="L33" s="104">
        <f t="shared" si="2"/>
        <v>29.733158442113172</v>
      </c>
      <c r="N33" s="107">
        <v>41998.291666666664</v>
      </c>
      <c r="O33" s="103">
        <v>159</v>
      </c>
      <c r="P33" s="103">
        <v>105.40000152587891</v>
      </c>
      <c r="Q33" s="104">
        <f t="shared" si="3"/>
        <v>3.0678130646658324</v>
      </c>
      <c r="R33" s="104">
        <f t="shared" si="4"/>
        <v>20</v>
      </c>
    </row>
    <row r="34" spans="2:18">
      <c r="B34" s="107">
        <v>41999.291666666664</v>
      </c>
      <c r="C34" s="106">
        <v>159</v>
      </c>
      <c r="D34" s="106">
        <v>105.40000152587891</v>
      </c>
      <c r="E34" s="120">
        <v>11.399999618530273</v>
      </c>
      <c r="F34" s="107">
        <v>41999</v>
      </c>
      <c r="G34" s="120">
        <v>40.612303998161281</v>
      </c>
      <c r="H34" s="120">
        <v>59.869128696432867</v>
      </c>
      <c r="I34" s="120">
        <v>33.46783300823639</v>
      </c>
      <c r="J34" s="104">
        <f t="shared" si="0"/>
        <v>40.612303998161281</v>
      </c>
      <c r="K34" s="104">
        <f t="shared" si="1"/>
        <v>59.869128696432867</v>
      </c>
      <c r="L34" s="104">
        <f t="shared" si="2"/>
        <v>33.46783300823639</v>
      </c>
      <c r="N34" s="107">
        <v>41999.291666666664</v>
      </c>
      <c r="O34" s="103">
        <v>159</v>
      </c>
      <c r="P34" s="103">
        <v>105.40000152587891</v>
      </c>
      <c r="Q34" s="104">
        <f t="shared" si="3"/>
        <v>3.0678130646658324</v>
      </c>
      <c r="R34" s="104">
        <f t="shared" si="4"/>
        <v>20</v>
      </c>
    </row>
    <row r="35" spans="2:18">
      <c r="B35" s="107">
        <v>42000.291666666664</v>
      </c>
      <c r="C35" s="106">
        <v>159</v>
      </c>
      <c r="D35" s="106">
        <v>105.40000152587891</v>
      </c>
      <c r="E35" s="120">
        <v>11.399999618530273</v>
      </c>
      <c r="F35" s="107">
        <v>42000</v>
      </c>
      <c r="G35" s="120">
        <v>39.127149515328583</v>
      </c>
      <c r="H35" s="120">
        <v>60.925419871718752</v>
      </c>
      <c r="I35" s="120">
        <v>34.875391197027987</v>
      </c>
      <c r="J35" s="104">
        <f t="shared" si="0"/>
        <v>39.127149515328583</v>
      </c>
      <c r="K35" s="104">
        <f t="shared" si="1"/>
        <v>60.925419871718752</v>
      </c>
      <c r="L35" s="104">
        <f t="shared" si="2"/>
        <v>34.875391197027987</v>
      </c>
      <c r="N35" s="107">
        <v>42000.291666666664</v>
      </c>
      <c r="O35" s="103">
        <v>159</v>
      </c>
      <c r="P35" s="103">
        <v>105.40000152587891</v>
      </c>
      <c r="Q35" s="104">
        <f t="shared" si="3"/>
        <v>3.0678130646658324</v>
      </c>
      <c r="R35" s="104">
        <f t="shared" si="4"/>
        <v>20</v>
      </c>
    </row>
    <row r="36" spans="2:18">
      <c r="B36" s="107">
        <v>42001.291666666664</v>
      </c>
      <c r="C36" s="106">
        <v>159</v>
      </c>
      <c r="D36" s="106">
        <v>105.40000152587891</v>
      </c>
      <c r="E36" s="120">
        <v>11.800000190734863</v>
      </c>
      <c r="F36" s="107">
        <v>42001</v>
      </c>
      <c r="G36" s="120">
        <v>33.928249359130859</v>
      </c>
      <c r="H36" s="120">
        <v>61.895988464355469</v>
      </c>
      <c r="I36" s="120">
        <v>35.267311096191406</v>
      </c>
      <c r="J36" s="104">
        <f t="shared" si="0"/>
        <v>33.928249359130859</v>
      </c>
      <c r="K36" s="104">
        <f t="shared" si="1"/>
        <v>61.895988464355469</v>
      </c>
      <c r="L36" s="104">
        <f t="shared" si="2"/>
        <v>35.267311096191406</v>
      </c>
      <c r="N36" s="107">
        <v>42001.291666666664</v>
      </c>
      <c r="O36" s="103">
        <v>159</v>
      </c>
      <c r="P36" s="103">
        <v>105.40000152587891</v>
      </c>
      <c r="Q36" s="104">
        <f t="shared" si="3"/>
        <v>3.0678130646658324</v>
      </c>
      <c r="R36" s="104">
        <f t="shared" si="4"/>
        <v>20</v>
      </c>
    </row>
    <row r="37" spans="2:18">
      <c r="B37" s="107">
        <v>42002.291666666664</v>
      </c>
      <c r="C37" s="106">
        <v>159</v>
      </c>
      <c r="D37" s="106">
        <v>105.40000152587891</v>
      </c>
      <c r="E37" s="120">
        <v>12</v>
      </c>
      <c r="F37" s="107">
        <v>42002</v>
      </c>
      <c r="G37" s="120">
        <v>28.319820404052734</v>
      </c>
      <c r="H37" s="120">
        <v>54.68682861328125</v>
      </c>
      <c r="I37" s="120">
        <v>35.040290832519531</v>
      </c>
      <c r="J37" s="104">
        <f t="shared" si="0"/>
        <v>28.319820404052734</v>
      </c>
      <c r="K37" s="104">
        <f t="shared" si="1"/>
        <v>54.68682861328125</v>
      </c>
      <c r="L37" s="104">
        <f t="shared" si="2"/>
        <v>35.040290832519531</v>
      </c>
      <c r="N37" s="107">
        <v>42002.291666666664</v>
      </c>
      <c r="O37" s="103">
        <v>159</v>
      </c>
      <c r="P37" s="103">
        <v>105.40000152587891</v>
      </c>
      <c r="Q37" s="104">
        <f t="shared" si="3"/>
        <v>3.0678130646658324</v>
      </c>
      <c r="R37" s="104">
        <f t="shared" si="4"/>
        <v>20</v>
      </c>
    </row>
    <row r="38" spans="2:18">
      <c r="B38" s="107">
        <v>42003.291666666664</v>
      </c>
      <c r="C38" s="106">
        <v>159</v>
      </c>
      <c r="D38" s="106">
        <v>105.40000152587891</v>
      </c>
      <c r="E38" s="120">
        <v>12</v>
      </c>
      <c r="F38" s="107">
        <v>42003</v>
      </c>
      <c r="G38" s="120">
        <v>22.711391448974609</v>
      </c>
      <c r="H38" s="120">
        <v>47.477668762207031</v>
      </c>
      <c r="I38" s="120">
        <v>34.813262939453125</v>
      </c>
      <c r="J38" s="104">
        <f t="shared" si="0"/>
        <v>22.711391448974609</v>
      </c>
      <c r="K38" s="104">
        <f t="shared" si="1"/>
        <v>47.477668762207031</v>
      </c>
      <c r="L38" s="104">
        <f t="shared" si="2"/>
        <v>34.813262939453125</v>
      </c>
      <c r="N38" s="107">
        <v>42003.291666666664</v>
      </c>
      <c r="O38" s="103">
        <v>159</v>
      </c>
      <c r="P38" s="103">
        <v>105.40000152587891</v>
      </c>
      <c r="Q38" s="104">
        <f t="shared" si="3"/>
        <v>3.0678130646658324</v>
      </c>
      <c r="R38" s="104">
        <f t="shared" si="4"/>
        <v>20</v>
      </c>
    </row>
    <row r="39" spans="2:18">
      <c r="B39" s="107">
        <v>42004.291666666664</v>
      </c>
      <c r="C39" s="106">
        <v>159</v>
      </c>
      <c r="D39" s="106">
        <v>105.40000152587891</v>
      </c>
      <c r="E39" s="120">
        <v>12.100000381469727</v>
      </c>
      <c r="F39" s="107">
        <v>42004</v>
      </c>
      <c r="G39" s="120">
        <v>17.224989985702202</v>
      </c>
      <c r="H39" s="120">
        <v>49.708673291338833</v>
      </c>
      <c r="I39" s="120">
        <v>34.657117332308388</v>
      </c>
      <c r="J39" s="104">
        <f t="shared" si="0"/>
        <v>17.224989985702202</v>
      </c>
      <c r="K39" s="104">
        <f t="shared" si="1"/>
        <v>49.708673291338833</v>
      </c>
      <c r="L39" s="104">
        <f t="shared" si="2"/>
        <v>34.657117332308388</v>
      </c>
      <c r="N39" s="107">
        <v>42004.291666666664</v>
      </c>
      <c r="O39" s="103">
        <v>159</v>
      </c>
      <c r="P39" s="103">
        <v>105.40000152587891</v>
      </c>
      <c r="Q39" s="104">
        <f t="shared" si="3"/>
        <v>3.0678130646658324</v>
      </c>
      <c r="R39" s="104">
        <f t="shared" si="4"/>
        <v>20</v>
      </c>
    </row>
    <row r="40" spans="2:18">
      <c r="B40" s="107">
        <v>42005.291666666664</v>
      </c>
      <c r="C40" s="106">
        <v>159</v>
      </c>
      <c r="D40" s="106">
        <v>105.40000152587891</v>
      </c>
      <c r="E40" s="120">
        <v>12.100000381469727</v>
      </c>
      <c r="F40" s="107">
        <v>42005</v>
      </c>
      <c r="G40" s="120">
        <v>45.738926740487429</v>
      </c>
      <c r="H40" s="120">
        <v>58.621225026227691</v>
      </c>
      <c r="I40" s="120">
        <v>33.944042935768771</v>
      </c>
      <c r="J40" s="104">
        <f t="shared" si="0"/>
        <v>45.738926740487429</v>
      </c>
      <c r="K40" s="104">
        <f t="shared" si="1"/>
        <v>58.621225026227691</v>
      </c>
      <c r="L40" s="104">
        <f t="shared" si="2"/>
        <v>33.944042935768771</v>
      </c>
      <c r="N40" s="107">
        <v>42005.291666666664</v>
      </c>
      <c r="O40" s="103">
        <v>159</v>
      </c>
      <c r="P40" s="103">
        <v>105.40000152587891</v>
      </c>
      <c r="Q40" s="104">
        <f t="shared" si="3"/>
        <v>3.0678130646658324</v>
      </c>
      <c r="R40" s="104">
        <f t="shared" si="4"/>
        <v>20</v>
      </c>
    </row>
    <row r="41" spans="2:18">
      <c r="B41" s="107">
        <v>42006.291666666664</v>
      </c>
      <c r="C41" s="106">
        <v>159</v>
      </c>
      <c r="D41" s="106">
        <v>105.40000152587891</v>
      </c>
      <c r="E41" s="120">
        <v>12.100000381469727</v>
      </c>
      <c r="F41" s="107">
        <v>42006</v>
      </c>
      <c r="G41" s="120">
        <v>35.289324227284474</v>
      </c>
      <c r="H41" s="120">
        <v>58.009747312024857</v>
      </c>
      <c r="I41" s="120">
        <v>31.559958886879443</v>
      </c>
      <c r="J41" s="104">
        <f t="shared" si="0"/>
        <v>35.289324227284474</v>
      </c>
      <c r="K41" s="104">
        <f t="shared" si="1"/>
        <v>58.009747312024857</v>
      </c>
      <c r="L41" s="104">
        <f t="shared" si="2"/>
        <v>31.559958886879443</v>
      </c>
      <c r="N41" s="107">
        <v>42006.291666666664</v>
      </c>
      <c r="O41" s="103">
        <v>159</v>
      </c>
      <c r="P41" s="103">
        <v>105.40000152587891</v>
      </c>
      <c r="Q41" s="104">
        <f t="shared" si="3"/>
        <v>3.0678130646658324</v>
      </c>
      <c r="R41" s="104">
        <f t="shared" si="4"/>
        <v>20</v>
      </c>
    </row>
    <row r="42" spans="2:18">
      <c r="B42" s="107">
        <v>42007.291666666664</v>
      </c>
      <c r="C42" s="106">
        <v>159</v>
      </c>
      <c r="D42" s="106">
        <v>105.40000152587891</v>
      </c>
      <c r="E42" s="120">
        <v>12.100000381469727</v>
      </c>
      <c r="F42" s="107">
        <v>42007</v>
      </c>
      <c r="G42" s="120">
        <v>28.44723120250082</v>
      </c>
      <c r="H42" s="120">
        <v>58.722122687233814</v>
      </c>
      <c r="I42" s="120">
        <v>31.593214771151533</v>
      </c>
      <c r="J42" s="104">
        <f t="shared" si="0"/>
        <v>28.44723120250082</v>
      </c>
      <c r="K42" s="104">
        <f t="shared" si="1"/>
        <v>58.722122687233814</v>
      </c>
      <c r="L42" s="104">
        <f t="shared" si="2"/>
        <v>31.593214771151533</v>
      </c>
      <c r="N42" s="107">
        <v>42007.291666666664</v>
      </c>
      <c r="O42" s="103">
        <v>159</v>
      </c>
      <c r="P42" s="103">
        <v>105.40000152587891</v>
      </c>
      <c r="Q42" s="104">
        <f t="shared" si="3"/>
        <v>3.0678130646658324</v>
      </c>
      <c r="R42" s="104">
        <f t="shared" si="4"/>
        <v>20</v>
      </c>
    </row>
    <row r="43" spans="2:18">
      <c r="B43" s="107">
        <v>42008.291666666664</v>
      </c>
      <c r="C43" s="106">
        <v>159</v>
      </c>
      <c r="D43" s="106">
        <v>105.40000152587891</v>
      </c>
      <c r="E43" s="120">
        <v>12.100000381469727</v>
      </c>
      <c r="F43" s="107">
        <v>42008</v>
      </c>
      <c r="G43" s="120">
        <v>24.225950825280627</v>
      </c>
      <c r="H43" s="120">
        <v>58.314065027281195</v>
      </c>
      <c r="I43" s="120">
        <v>31.644256124143247</v>
      </c>
      <c r="J43" s="104">
        <f t="shared" si="0"/>
        <v>24.225950825280627</v>
      </c>
      <c r="K43" s="104">
        <f t="shared" si="1"/>
        <v>58.314065027281195</v>
      </c>
      <c r="L43" s="104">
        <f t="shared" si="2"/>
        <v>31.644256124143247</v>
      </c>
      <c r="N43" s="107">
        <v>42008.291666666664</v>
      </c>
      <c r="O43" s="103">
        <v>159</v>
      </c>
      <c r="P43" s="103">
        <v>105.40000152587891</v>
      </c>
      <c r="Q43" s="104">
        <f t="shared" si="3"/>
        <v>3.0678130646658324</v>
      </c>
      <c r="R43" s="104">
        <f t="shared" si="4"/>
        <v>20</v>
      </c>
    </row>
    <row r="44" spans="2:18">
      <c r="B44" s="107">
        <v>42009.291666666664</v>
      </c>
      <c r="C44" s="106">
        <v>159</v>
      </c>
      <c r="D44" s="106">
        <v>105.40000152587891</v>
      </c>
      <c r="E44" s="120">
        <v>12.100000381469727</v>
      </c>
      <c r="F44" s="107">
        <v>42009</v>
      </c>
      <c r="G44" s="120">
        <v>26.960412079007565</v>
      </c>
      <c r="H44" s="120">
        <v>58.471081667917744</v>
      </c>
      <c r="I44" s="120">
        <v>32.084952452072407</v>
      </c>
      <c r="J44" s="104">
        <f t="shared" si="0"/>
        <v>26.960412079007565</v>
      </c>
      <c r="K44" s="104">
        <f t="shared" si="1"/>
        <v>58.471081667917744</v>
      </c>
      <c r="L44" s="104">
        <f t="shared" si="2"/>
        <v>32.084952452072407</v>
      </c>
      <c r="N44" s="107">
        <v>42009.291666666664</v>
      </c>
      <c r="O44" s="103">
        <v>159</v>
      </c>
      <c r="P44" s="103">
        <v>105.40000152587891</v>
      </c>
      <c r="Q44" s="104">
        <f t="shared" si="3"/>
        <v>3.0678130646658324</v>
      </c>
      <c r="R44" s="104">
        <f t="shared" si="4"/>
        <v>20</v>
      </c>
    </row>
    <row r="45" spans="2:18">
      <c r="B45" s="107">
        <v>42010.291666666664</v>
      </c>
      <c r="C45" s="106">
        <v>159</v>
      </c>
      <c r="D45" s="106">
        <v>105.40000152587891</v>
      </c>
      <c r="E45" s="120">
        <v>12.100000381469727</v>
      </c>
      <c r="F45" s="107">
        <v>42010</v>
      </c>
      <c r="G45" s="120">
        <v>42.769201292196932</v>
      </c>
      <c r="H45" s="120">
        <v>58.634675078921873</v>
      </c>
      <c r="I45" s="120">
        <v>32.611485587711677</v>
      </c>
      <c r="J45" s="104">
        <f t="shared" si="0"/>
        <v>42.769201292196932</v>
      </c>
      <c r="K45" s="104">
        <f t="shared" si="1"/>
        <v>58.634675078921873</v>
      </c>
      <c r="L45" s="104">
        <f t="shared" si="2"/>
        <v>32.611485587711677</v>
      </c>
      <c r="N45" s="107">
        <v>42010.291666666664</v>
      </c>
      <c r="O45" s="103">
        <v>159</v>
      </c>
      <c r="P45" s="103">
        <v>105.40000152587891</v>
      </c>
      <c r="Q45" s="104">
        <f t="shared" si="3"/>
        <v>3.0678130646658324</v>
      </c>
      <c r="R45" s="104">
        <f t="shared" si="4"/>
        <v>20</v>
      </c>
    </row>
    <row r="46" spans="2:18">
      <c r="B46" s="107">
        <v>42011.291666666664</v>
      </c>
      <c r="C46" s="106">
        <v>159</v>
      </c>
      <c r="D46" s="106">
        <v>105.40000152587891</v>
      </c>
      <c r="E46" s="120">
        <v>12.100000381469727</v>
      </c>
      <c r="F46" s="107">
        <v>42011</v>
      </c>
      <c r="G46" s="120">
        <v>36.772027448945508</v>
      </c>
      <c r="H46" s="120">
        <v>58.905531201009438</v>
      </c>
      <c r="I46" s="120">
        <v>32.937458447460813</v>
      </c>
      <c r="J46" s="104">
        <f t="shared" si="0"/>
        <v>36.772027448945508</v>
      </c>
      <c r="K46" s="104">
        <f t="shared" si="1"/>
        <v>58.905531201009438</v>
      </c>
      <c r="L46" s="104">
        <f t="shared" si="2"/>
        <v>32.937458447460813</v>
      </c>
      <c r="N46" s="107">
        <v>42011.291666666664</v>
      </c>
      <c r="O46" s="103">
        <v>159</v>
      </c>
      <c r="P46" s="103">
        <v>105.40000152587891</v>
      </c>
      <c r="Q46" s="104">
        <f t="shared" si="3"/>
        <v>3.0678130646658324</v>
      </c>
      <c r="R46" s="104">
        <f t="shared" si="4"/>
        <v>20</v>
      </c>
    </row>
    <row r="47" spans="2:18">
      <c r="B47" s="107">
        <v>42012.291666666664</v>
      </c>
      <c r="C47" s="106">
        <v>159</v>
      </c>
      <c r="D47" s="106">
        <v>105.40000152587891</v>
      </c>
      <c r="E47" s="120">
        <v>12.100000381469727</v>
      </c>
      <c r="F47" s="107">
        <v>42012</v>
      </c>
      <c r="G47" s="120">
        <v>35.595885460906551</v>
      </c>
      <c r="H47" s="120">
        <v>58.319053331348648</v>
      </c>
      <c r="I47" s="120">
        <v>30.007846919607186</v>
      </c>
      <c r="J47" s="104">
        <f t="shared" si="0"/>
        <v>35.595885460906551</v>
      </c>
      <c r="K47" s="104">
        <f t="shared" si="1"/>
        <v>58.319053331348648</v>
      </c>
      <c r="L47" s="104">
        <f t="shared" si="2"/>
        <v>30.007846919607186</v>
      </c>
      <c r="N47" s="107">
        <v>42012.291666666664</v>
      </c>
      <c r="O47" s="103">
        <v>159</v>
      </c>
      <c r="P47" s="103">
        <v>105.40000152587891</v>
      </c>
      <c r="Q47" s="104">
        <f t="shared" si="3"/>
        <v>3.0678130646658324</v>
      </c>
      <c r="R47" s="104">
        <f t="shared" si="4"/>
        <v>20</v>
      </c>
    </row>
    <row r="48" spans="2:18">
      <c r="B48" s="107">
        <v>42013.291666666664</v>
      </c>
      <c r="C48" s="106">
        <v>159</v>
      </c>
      <c r="D48" s="106">
        <v>105.40000152587891</v>
      </c>
      <c r="E48" s="120">
        <v>12.100000381469727</v>
      </c>
      <c r="F48" s="107">
        <v>42013</v>
      </c>
      <c r="G48" s="120">
        <v>34.117742251908354</v>
      </c>
      <c r="H48" s="120">
        <v>59.873589458377388</v>
      </c>
      <c r="I48" s="120">
        <v>30.423599837841824</v>
      </c>
      <c r="J48" s="104">
        <f t="shared" si="0"/>
        <v>34.117742251908354</v>
      </c>
      <c r="K48" s="104">
        <f t="shared" si="1"/>
        <v>59.873589458377388</v>
      </c>
      <c r="L48" s="104">
        <f t="shared" si="2"/>
        <v>30.423599837841824</v>
      </c>
      <c r="N48" s="107">
        <v>42013.291666666664</v>
      </c>
      <c r="O48" s="103">
        <v>159</v>
      </c>
      <c r="P48" s="103">
        <v>105.40000152587891</v>
      </c>
      <c r="Q48" s="104">
        <f t="shared" si="3"/>
        <v>3.0678130646658324</v>
      </c>
      <c r="R48" s="104">
        <f t="shared" si="4"/>
        <v>20</v>
      </c>
    </row>
    <row r="49" spans="2:18">
      <c r="B49" s="107">
        <v>42014.291666666664</v>
      </c>
      <c r="C49" s="106">
        <v>159</v>
      </c>
      <c r="D49" s="106">
        <v>105.40000152587891</v>
      </c>
      <c r="E49" s="120">
        <v>12.100000381469727</v>
      </c>
      <c r="F49" s="107">
        <v>42014</v>
      </c>
      <c r="G49" s="120">
        <v>34.030605213597951</v>
      </c>
      <c r="H49" s="120">
        <v>58.849803047445121</v>
      </c>
      <c r="I49" s="120">
        <v>28.133570426923264</v>
      </c>
      <c r="J49" s="104">
        <f t="shared" si="0"/>
        <v>34.030605213597951</v>
      </c>
      <c r="K49" s="104">
        <f t="shared" si="1"/>
        <v>58.849803047445121</v>
      </c>
      <c r="L49" s="104">
        <f t="shared" si="2"/>
        <v>28.133570426923264</v>
      </c>
      <c r="N49" s="107">
        <v>42014.291666666664</v>
      </c>
      <c r="O49" s="103">
        <v>159</v>
      </c>
      <c r="P49" s="103">
        <v>105.40000152587891</v>
      </c>
      <c r="Q49" s="104">
        <f t="shared" si="3"/>
        <v>3.0678130646658324</v>
      </c>
      <c r="R49" s="104">
        <f t="shared" si="4"/>
        <v>20</v>
      </c>
    </row>
    <row r="50" spans="2:18">
      <c r="B50" s="107">
        <v>42015.291666666664</v>
      </c>
      <c r="C50" s="106">
        <v>159</v>
      </c>
      <c r="D50" s="106">
        <v>105.40000152587891</v>
      </c>
      <c r="E50" s="120">
        <v>12.100000381469727</v>
      </c>
      <c r="F50" s="107">
        <v>42015</v>
      </c>
      <c r="G50" s="120">
        <v>34.318685432849087</v>
      </c>
      <c r="H50" s="120">
        <v>61.888045321173188</v>
      </c>
      <c r="I50" s="120">
        <v>28.288632174112195</v>
      </c>
      <c r="J50" s="104">
        <f t="shared" si="0"/>
        <v>34.318685432849087</v>
      </c>
      <c r="K50" s="104">
        <f t="shared" si="1"/>
        <v>61.888045321173188</v>
      </c>
      <c r="L50" s="104">
        <f t="shared" si="2"/>
        <v>28.288632174112195</v>
      </c>
      <c r="N50" s="107">
        <v>42015.291666666664</v>
      </c>
      <c r="O50" s="103">
        <v>159</v>
      </c>
      <c r="P50" s="103">
        <v>105.40000152587891</v>
      </c>
      <c r="Q50" s="104">
        <f t="shared" si="3"/>
        <v>3.0678130646658324</v>
      </c>
      <c r="R50" s="104">
        <f t="shared" si="4"/>
        <v>20</v>
      </c>
    </row>
    <row r="51" spans="2:18">
      <c r="B51" s="107">
        <v>42016.291666666664</v>
      </c>
      <c r="C51" s="106">
        <v>159</v>
      </c>
      <c r="D51" s="106">
        <v>105.40000152587891</v>
      </c>
      <c r="E51" s="120">
        <v>12.100000381469727</v>
      </c>
      <c r="F51" s="107">
        <v>42016</v>
      </c>
      <c r="G51" s="120">
        <v>34.609350245131431</v>
      </c>
      <c r="H51" s="120">
        <v>67.492203669238975</v>
      </c>
      <c r="I51" s="120">
        <v>27.913062307128218</v>
      </c>
      <c r="J51" s="104">
        <f t="shared" si="0"/>
        <v>34.609350245131431</v>
      </c>
      <c r="K51" s="104">
        <f t="shared" si="1"/>
        <v>67.492203669238975</v>
      </c>
      <c r="L51" s="104">
        <f t="shared" si="2"/>
        <v>27.913062307128218</v>
      </c>
      <c r="N51" s="107">
        <v>42016.291666666664</v>
      </c>
      <c r="O51" s="103">
        <v>159</v>
      </c>
      <c r="P51" s="103">
        <v>105.40000152587891</v>
      </c>
      <c r="Q51" s="104">
        <f t="shared" si="3"/>
        <v>3.0678130646658324</v>
      </c>
      <c r="R51" s="104">
        <f t="shared" si="4"/>
        <v>20</v>
      </c>
    </row>
    <row r="52" spans="2:18">
      <c r="B52" s="107">
        <v>42017.291666666664</v>
      </c>
      <c r="C52" s="106">
        <v>159</v>
      </c>
      <c r="D52" s="106">
        <v>105.40000152587891</v>
      </c>
      <c r="E52" s="120">
        <v>12.100000381469727</v>
      </c>
      <c r="F52" s="107">
        <v>42017</v>
      </c>
      <c r="G52" s="120">
        <v>34.489178931359902</v>
      </c>
      <c r="H52" s="120">
        <v>52.281041481141656</v>
      </c>
      <c r="I52" s="120">
        <v>28.918311146873023</v>
      </c>
      <c r="J52" s="104">
        <f t="shared" si="0"/>
        <v>34.489178931359902</v>
      </c>
      <c r="K52" s="104">
        <f t="shared" si="1"/>
        <v>52.281041481141656</v>
      </c>
      <c r="L52" s="104">
        <f t="shared" si="2"/>
        <v>28.918311146873023</v>
      </c>
      <c r="N52" s="107">
        <v>42017.291666666664</v>
      </c>
      <c r="O52" s="103">
        <v>159</v>
      </c>
      <c r="P52" s="103">
        <v>105.40000152587891</v>
      </c>
      <c r="Q52" s="104">
        <f t="shared" si="3"/>
        <v>3.0678130646658324</v>
      </c>
      <c r="R52" s="104">
        <f t="shared" si="4"/>
        <v>20</v>
      </c>
    </row>
    <row r="53" spans="2:18">
      <c r="B53" s="107">
        <v>42018.291666666664</v>
      </c>
      <c r="C53" s="106">
        <v>159</v>
      </c>
      <c r="D53" s="106">
        <v>105.40000152587891</v>
      </c>
      <c r="E53" s="120">
        <v>12.100000381469727</v>
      </c>
      <c r="F53" s="107">
        <v>42018</v>
      </c>
      <c r="G53" s="120">
        <v>34.591527623203092</v>
      </c>
      <c r="H53" s="120">
        <v>68.730212359031071</v>
      </c>
      <c r="I53" s="120">
        <v>28.127675101889494</v>
      </c>
      <c r="J53" s="104">
        <f t="shared" si="0"/>
        <v>34.591527623203092</v>
      </c>
      <c r="K53" s="104">
        <f t="shared" si="1"/>
        <v>68.730212359031071</v>
      </c>
      <c r="L53" s="104">
        <f t="shared" si="2"/>
        <v>28.127675101889494</v>
      </c>
      <c r="N53" s="107">
        <v>42018.291666666664</v>
      </c>
      <c r="O53" s="103">
        <v>159</v>
      </c>
      <c r="P53" s="103">
        <v>105.40000152587891</v>
      </c>
      <c r="Q53" s="104">
        <f t="shared" si="3"/>
        <v>3.0678130646658324</v>
      </c>
      <c r="R53" s="104">
        <f t="shared" si="4"/>
        <v>20</v>
      </c>
    </row>
    <row r="54" spans="2:18">
      <c r="B54" s="107">
        <v>42019.291666666664</v>
      </c>
      <c r="C54" s="106">
        <v>159</v>
      </c>
      <c r="D54" s="106">
        <v>105.40000152587891</v>
      </c>
      <c r="E54" s="120">
        <v>12.100000381469727</v>
      </c>
      <c r="F54" s="107">
        <v>42019</v>
      </c>
      <c r="G54" s="120">
        <v>34.57585048618143</v>
      </c>
      <c r="H54" s="120">
        <v>51.989718027644649</v>
      </c>
      <c r="I54" s="120">
        <v>28.835590062251782</v>
      </c>
      <c r="J54" s="104">
        <f t="shared" si="0"/>
        <v>34.57585048618143</v>
      </c>
      <c r="K54" s="104">
        <f t="shared" si="1"/>
        <v>51.989718027644649</v>
      </c>
      <c r="L54" s="104">
        <f t="shared" si="2"/>
        <v>28.835590062251782</v>
      </c>
      <c r="N54" s="107">
        <v>42019.291666666664</v>
      </c>
      <c r="O54" s="103">
        <v>159</v>
      </c>
      <c r="P54" s="103">
        <v>105.40000152587891</v>
      </c>
      <c r="Q54" s="104">
        <f t="shared" si="3"/>
        <v>3.0678130646658324</v>
      </c>
      <c r="R54" s="104">
        <f t="shared" si="4"/>
        <v>20</v>
      </c>
    </row>
    <row r="55" spans="2:18">
      <c r="B55" s="107">
        <v>42020.291666666664</v>
      </c>
      <c r="C55" s="106">
        <v>159</v>
      </c>
      <c r="D55" s="106">
        <v>105.40000152587891</v>
      </c>
      <c r="E55" s="120">
        <v>12.100000381469727</v>
      </c>
      <c r="F55" s="107">
        <v>42020</v>
      </c>
      <c r="G55" s="120">
        <v>34.458989940705123</v>
      </c>
      <c r="H55" s="120">
        <v>68.571322084709507</v>
      </c>
      <c r="I55" s="120">
        <v>29.673478817277541</v>
      </c>
      <c r="J55" s="104">
        <f t="shared" si="0"/>
        <v>34.458989940705123</v>
      </c>
      <c r="K55" s="104">
        <f t="shared" si="1"/>
        <v>68.571322084709507</v>
      </c>
      <c r="L55" s="104">
        <f t="shared" si="2"/>
        <v>29.673478817277541</v>
      </c>
      <c r="N55" s="107">
        <v>42020.291666666664</v>
      </c>
      <c r="O55" s="103">
        <v>159</v>
      </c>
      <c r="P55" s="103">
        <v>105.40000152587891</v>
      </c>
      <c r="Q55" s="104">
        <f t="shared" si="3"/>
        <v>3.0678130646658324</v>
      </c>
      <c r="R55" s="104">
        <f t="shared" si="4"/>
        <v>20</v>
      </c>
    </row>
    <row r="56" spans="2:18">
      <c r="B56" s="107">
        <v>42021.291666666664</v>
      </c>
      <c r="C56" s="106">
        <v>159</v>
      </c>
      <c r="D56" s="106">
        <v>105.40000152587891</v>
      </c>
      <c r="E56" s="120">
        <v>12.100000381469727</v>
      </c>
      <c r="F56" s="107">
        <v>42021</v>
      </c>
      <c r="G56" s="120">
        <v>34.383133027995079</v>
      </c>
      <c r="H56" s="120">
        <v>54.606210169924623</v>
      </c>
      <c r="I56" s="120">
        <v>28.878989784872122</v>
      </c>
      <c r="J56" s="104">
        <f t="shared" si="0"/>
        <v>34.383133027995079</v>
      </c>
      <c r="K56" s="104">
        <f t="shared" si="1"/>
        <v>54.606210169924623</v>
      </c>
      <c r="L56" s="104">
        <f t="shared" si="2"/>
        <v>28.878989784872122</v>
      </c>
      <c r="N56" s="107">
        <v>42021.291666666664</v>
      </c>
      <c r="O56" s="103">
        <v>159</v>
      </c>
      <c r="P56" s="103">
        <v>105.40000152587891</v>
      </c>
      <c r="Q56" s="104">
        <f t="shared" si="3"/>
        <v>3.0678130646658324</v>
      </c>
      <c r="R56" s="104">
        <f t="shared" si="4"/>
        <v>20</v>
      </c>
    </row>
    <row r="57" spans="2:18">
      <c r="B57" s="107">
        <v>42022.291666666664</v>
      </c>
      <c r="C57" s="106">
        <v>159</v>
      </c>
      <c r="D57" s="106">
        <v>105.40000152587891</v>
      </c>
      <c r="E57" s="120">
        <v>12.100000381469727</v>
      </c>
      <c r="F57" s="107">
        <v>42022</v>
      </c>
      <c r="G57" s="120">
        <v>34.528636244447156</v>
      </c>
      <c r="H57" s="120">
        <v>58.117682205217776</v>
      </c>
      <c r="I57" s="120">
        <v>27.730247814434499</v>
      </c>
      <c r="J57" s="104">
        <f t="shared" si="0"/>
        <v>34.528636244447156</v>
      </c>
      <c r="K57" s="104">
        <f t="shared" si="1"/>
        <v>58.117682205217776</v>
      </c>
      <c r="L57" s="104">
        <f t="shared" si="2"/>
        <v>27.730247814434499</v>
      </c>
      <c r="N57" s="107">
        <v>42022.291666666664</v>
      </c>
      <c r="O57" s="103">
        <v>159</v>
      </c>
      <c r="P57" s="103">
        <v>105.40000152587891</v>
      </c>
      <c r="Q57" s="104">
        <f t="shared" si="3"/>
        <v>3.0678130646658324</v>
      </c>
      <c r="R57" s="104">
        <f t="shared" si="4"/>
        <v>20</v>
      </c>
    </row>
    <row r="58" spans="2:18">
      <c r="B58" s="107">
        <v>42023.291666666664</v>
      </c>
      <c r="C58" s="106">
        <v>159</v>
      </c>
      <c r="D58" s="106">
        <v>105.40000152587891</v>
      </c>
      <c r="E58" s="120">
        <v>12.100000381469727</v>
      </c>
      <c r="F58" s="107">
        <v>42023</v>
      </c>
      <c r="G58" s="120">
        <v>35.415789307664959</v>
      </c>
      <c r="H58" s="120">
        <v>70.035746008025257</v>
      </c>
      <c r="I58" s="120">
        <v>24.672592820039505</v>
      </c>
      <c r="J58" s="104">
        <f t="shared" si="0"/>
        <v>35.415789307664959</v>
      </c>
      <c r="K58" s="104">
        <f t="shared" si="1"/>
        <v>70.035746008025257</v>
      </c>
      <c r="L58" s="104">
        <f t="shared" si="2"/>
        <v>24.672592820039505</v>
      </c>
      <c r="N58" s="107">
        <v>42023.291666666664</v>
      </c>
      <c r="O58" s="103">
        <v>159</v>
      </c>
      <c r="P58" s="103">
        <v>105.40000152587891</v>
      </c>
      <c r="Q58" s="104">
        <f t="shared" si="3"/>
        <v>3.0678130646658324</v>
      </c>
      <c r="R58" s="104">
        <f t="shared" si="4"/>
        <v>20</v>
      </c>
    </row>
    <row r="59" spans="2:18">
      <c r="B59" s="107">
        <v>42024.291666666664</v>
      </c>
      <c r="C59" s="106">
        <v>159</v>
      </c>
      <c r="D59" s="106">
        <v>105.40000152587891</v>
      </c>
      <c r="E59" s="120">
        <v>12.100000381469727</v>
      </c>
      <c r="F59" s="107">
        <v>42024</v>
      </c>
      <c r="G59" s="120">
        <v>35.542306579792957</v>
      </c>
      <c r="H59" s="120">
        <v>58.58723106287141</v>
      </c>
      <c r="I59" s="120">
        <v>28.078697077676061</v>
      </c>
      <c r="J59" s="104">
        <f t="shared" si="0"/>
        <v>35.542306579792957</v>
      </c>
      <c r="K59" s="104">
        <f t="shared" si="1"/>
        <v>58.58723106287141</v>
      </c>
      <c r="L59" s="104">
        <f t="shared" si="2"/>
        <v>28.078697077676061</v>
      </c>
      <c r="N59" s="107">
        <v>42024.291666666664</v>
      </c>
      <c r="O59" s="103">
        <v>159</v>
      </c>
      <c r="P59" s="103">
        <v>105.40000152587891</v>
      </c>
      <c r="Q59" s="104">
        <f t="shared" si="3"/>
        <v>3.0678130646658324</v>
      </c>
      <c r="R59" s="104">
        <f t="shared" si="4"/>
        <v>20</v>
      </c>
    </row>
    <row r="60" spans="2:18">
      <c r="B60" s="107">
        <v>42025.291666666664</v>
      </c>
      <c r="C60" s="106">
        <v>159</v>
      </c>
      <c r="D60" s="106">
        <v>105.40000152587891</v>
      </c>
      <c r="E60" s="120">
        <v>12.100000381469727</v>
      </c>
      <c r="F60" s="107">
        <v>42025</v>
      </c>
      <c r="G60" s="120">
        <v>34.884134022085696</v>
      </c>
      <c r="H60" s="120">
        <v>51.295145947138565</v>
      </c>
      <c r="I60" s="120">
        <v>29.744775586636017</v>
      </c>
      <c r="J60" s="104">
        <f t="shared" si="0"/>
        <v>34.884134022085696</v>
      </c>
      <c r="K60" s="104">
        <f t="shared" si="1"/>
        <v>51.295145947138565</v>
      </c>
      <c r="L60" s="104">
        <f t="shared" si="2"/>
        <v>29.744775586636017</v>
      </c>
      <c r="N60" s="107">
        <v>42025.291666666664</v>
      </c>
      <c r="O60" s="103">
        <v>159</v>
      </c>
      <c r="P60" s="103">
        <v>105.40000152587891</v>
      </c>
      <c r="Q60" s="104">
        <f t="shared" si="3"/>
        <v>3.0678130646658324</v>
      </c>
      <c r="R60" s="104">
        <f t="shared" si="4"/>
        <v>20</v>
      </c>
    </row>
    <row r="61" spans="2:18">
      <c r="B61" s="107">
        <v>42026.291666666664</v>
      </c>
      <c r="C61" s="106">
        <v>159</v>
      </c>
      <c r="D61" s="106">
        <v>105.40000152587891</v>
      </c>
      <c r="E61" s="120">
        <v>12.100000381469727</v>
      </c>
      <c r="F61" s="107">
        <v>42026</v>
      </c>
      <c r="G61" s="120">
        <v>34.628690976743336</v>
      </c>
      <c r="H61" s="120">
        <v>60.970048009024723</v>
      </c>
      <c r="I61" s="120">
        <v>29.655326669569369</v>
      </c>
      <c r="J61" s="104">
        <f t="shared" si="0"/>
        <v>34.628690976743336</v>
      </c>
      <c r="K61" s="104">
        <f t="shared" si="1"/>
        <v>60.970048009024723</v>
      </c>
      <c r="L61" s="104">
        <f t="shared" si="2"/>
        <v>29.655326669569369</v>
      </c>
      <c r="N61" s="107">
        <v>42026.291666666664</v>
      </c>
      <c r="O61" s="103">
        <v>159</v>
      </c>
      <c r="P61" s="103">
        <v>105.40000152587891</v>
      </c>
      <c r="Q61" s="104">
        <f t="shared" si="3"/>
        <v>3.0678130646658324</v>
      </c>
      <c r="R61" s="104">
        <f t="shared" si="4"/>
        <v>20</v>
      </c>
    </row>
    <row r="62" spans="2:18">
      <c r="B62" s="107">
        <v>42027.291666666664</v>
      </c>
      <c r="C62" s="106">
        <v>159</v>
      </c>
      <c r="D62" s="106">
        <v>105.40000152587891</v>
      </c>
      <c r="E62" s="120">
        <v>12.100000381469727</v>
      </c>
      <c r="F62" s="107">
        <v>42027</v>
      </c>
      <c r="G62" s="120">
        <v>34.785560398234246</v>
      </c>
      <c r="H62" s="120">
        <v>69.160606687068906</v>
      </c>
      <c r="I62" s="120">
        <v>28.80185367619551</v>
      </c>
      <c r="J62" s="104">
        <f t="shared" si="0"/>
        <v>34.785560398234246</v>
      </c>
      <c r="K62" s="104">
        <f t="shared" si="1"/>
        <v>69.160606687068906</v>
      </c>
      <c r="L62" s="104">
        <f t="shared" si="2"/>
        <v>28.80185367619551</v>
      </c>
      <c r="N62" s="107">
        <v>42027.291666666664</v>
      </c>
      <c r="O62" s="103">
        <v>159</v>
      </c>
      <c r="P62" s="103">
        <v>105.40000152587891</v>
      </c>
      <c r="Q62" s="104">
        <f t="shared" si="3"/>
        <v>3.0678130646658324</v>
      </c>
      <c r="R62" s="104">
        <f t="shared" si="4"/>
        <v>20</v>
      </c>
    </row>
    <row r="63" spans="2:18">
      <c r="B63" s="107">
        <v>42028.291666666664</v>
      </c>
      <c r="C63" s="106">
        <v>159</v>
      </c>
      <c r="D63" s="106">
        <v>105.40000152587891</v>
      </c>
      <c r="E63" s="120">
        <v>12.100000381469727</v>
      </c>
      <c r="F63" s="107">
        <v>42028</v>
      </c>
      <c r="G63" s="120">
        <v>35.328191190074968</v>
      </c>
      <c r="H63" s="120">
        <v>73.607017039060537</v>
      </c>
      <c r="I63" s="120">
        <v>27.651783421525256</v>
      </c>
      <c r="J63" s="104">
        <f t="shared" si="0"/>
        <v>35.328191190074968</v>
      </c>
      <c r="K63" s="104">
        <f t="shared" si="1"/>
        <v>73.607017039060537</v>
      </c>
      <c r="L63" s="104">
        <f t="shared" si="2"/>
        <v>27.651783421525256</v>
      </c>
      <c r="N63" s="107">
        <v>42028.291666666664</v>
      </c>
      <c r="O63" s="103">
        <v>159</v>
      </c>
      <c r="P63" s="103">
        <v>105.40000152587891</v>
      </c>
      <c r="Q63" s="104">
        <f t="shared" si="3"/>
        <v>3.0678130646658324</v>
      </c>
      <c r="R63" s="104">
        <f t="shared" si="4"/>
        <v>20</v>
      </c>
    </row>
    <row r="64" spans="2:18">
      <c r="B64" s="107">
        <v>42029.291666666664</v>
      </c>
      <c r="C64" s="106">
        <v>159</v>
      </c>
      <c r="D64" s="106">
        <v>105.40000152587891</v>
      </c>
      <c r="E64" s="120">
        <v>12.100000381469727</v>
      </c>
      <c r="F64" s="107">
        <v>42029</v>
      </c>
      <c r="G64" s="120">
        <v>35.699372876441025</v>
      </c>
      <c r="H64" s="120">
        <v>44.321024210717979</v>
      </c>
      <c r="I64" s="120">
        <v>28.690540215284731</v>
      </c>
      <c r="J64" s="104">
        <f t="shared" si="0"/>
        <v>35.699372876441025</v>
      </c>
      <c r="K64" s="104">
        <f t="shared" si="1"/>
        <v>44.321024210717979</v>
      </c>
      <c r="L64" s="104">
        <f t="shared" si="2"/>
        <v>28.690540215284731</v>
      </c>
      <c r="N64" s="107">
        <v>42029.291666666664</v>
      </c>
      <c r="O64" s="103">
        <v>159</v>
      </c>
      <c r="P64" s="103">
        <v>105.40000152587891</v>
      </c>
      <c r="Q64" s="104">
        <f t="shared" si="3"/>
        <v>3.0678130646658324</v>
      </c>
      <c r="R64" s="104">
        <f t="shared" si="4"/>
        <v>20</v>
      </c>
    </row>
    <row r="65" spans="2:18">
      <c r="B65" s="107">
        <v>42030.291666666664</v>
      </c>
      <c r="C65" s="106">
        <v>159</v>
      </c>
      <c r="D65" s="106">
        <v>105.40000152587891</v>
      </c>
      <c r="E65" s="120">
        <v>12.100000381469727</v>
      </c>
      <c r="F65" s="107">
        <v>42030</v>
      </c>
      <c r="G65" s="120">
        <v>35.820692239160898</v>
      </c>
      <c r="H65" s="120">
        <v>53.012675932027761</v>
      </c>
      <c r="I65" s="120">
        <v>28.738053685757908</v>
      </c>
      <c r="J65" s="104">
        <f t="shared" si="0"/>
        <v>35.820692239160898</v>
      </c>
      <c r="K65" s="104">
        <f t="shared" si="1"/>
        <v>53.012675932027761</v>
      </c>
      <c r="L65" s="104">
        <f t="shared" si="2"/>
        <v>28.738053685757908</v>
      </c>
      <c r="N65" s="107">
        <v>42030.291666666664</v>
      </c>
      <c r="O65" s="103">
        <v>159</v>
      </c>
      <c r="P65" s="103">
        <v>105.40000152587891</v>
      </c>
      <c r="Q65" s="104">
        <f t="shared" si="3"/>
        <v>3.0678130646658324</v>
      </c>
      <c r="R65" s="104">
        <f t="shared" si="4"/>
        <v>20</v>
      </c>
    </row>
    <row r="66" spans="2:18">
      <c r="B66" s="107">
        <v>42031.291666666664</v>
      </c>
      <c r="C66" s="106">
        <v>159</v>
      </c>
      <c r="D66" s="106">
        <v>105.40000152587891</v>
      </c>
      <c r="E66" s="120">
        <v>12.100000381469727</v>
      </c>
      <c r="F66" s="107">
        <v>42031</v>
      </c>
      <c r="G66" s="120">
        <v>35.84800915395769</v>
      </c>
      <c r="H66" s="120">
        <v>60.6339797590838</v>
      </c>
      <c r="I66" s="120">
        <v>29.1680648551826</v>
      </c>
      <c r="J66" s="104">
        <f t="shared" si="0"/>
        <v>35.84800915395769</v>
      </c>
      <c r="K66" s="104">
        <f t="shared" si="1"/>
        <v>60.6339797590838</v>
      </c>
      <c r="L66" s="104">
        <f t="shared" si="2"/>
        <v>29.1680648551826</v>
      </c>
      <c r="N66" s="107">
        <v>42031.291666666664</v>
      </c>
      <c r="O66" s="103">
        <v>159</v>
      </c>
      <c r="P66" s="103">
        <v>105.40000152587891</v>
      </c>
      <c r="Q66" s="104">
        <f t="shared" si="3"/>
        <v>3.0678130646658324</v>
      </c>
      <c r="R66" s="104">
        <f t="shared" si="4"/>
        <v>20</v>
      </c>
    </row>
    <row r="67" spans="2:18">
      <c r="B67" s="107">
        <v>42032.291666666664</v>
      </c>
      <c r="C67" s="106">
        <v>159</v>
      </c>
      <c r="D67" s="106">
        <v>105.40000152587891</v>
      </c>
      <c r="E67" s="120">
        <v>12.100000381469727</v>
      </c>
      <c r="F67" s="107">
        <v>42032</v>
      </c>
      <c r="G67" s="120">
        <v>35.770585463885894</v>
      </c>
      <c r="H67" s="120">
        <v>66.677137084625386</v>
      </c>
      <c r="I67" s="120">
        <v>29.287681212822623</v>
      </c>
      <c r="J67" s="104">
        <f t="shared" si="0"/>
        <v>35.770585463885894</v>
      </c>
      <c r="K67" s="104">
        <f t="shared" si="1"/>
        <v>66.677137084625386</v>
      </c>
      <c r="L67" s="104">
        <f t="shared" si="2"/>
        <v>29.287681212822623</v>
      </c>
      <c r="N67" s="107">
        <v>42032.291666666664</v>
      </c>
      <c r="O67" s="103">
        <v>159</v>
      </c>
      <c r="P67" s="103">
        <v>105.40000152587891</v>
      </c>
      <c r="Q67" s="104">
        <f t="shared" si="3"/>
        <v>3.0678130646658324</v>
      </c>
      <c r="R67" s="104">
        <f t="shared" si="4"/>
        <v>20</v>
      </c>
    </row>
    <row r="68" spans="2:18">
      <c r="B68" s="107">
        <v>42033.291666666664</v>
      </c>
      <c r="C68" s="106">
        <v>159</v>
      </c>
      <c r="D68" s="106">
        <v>105.40000152587891</v>
      </c>
      <c r="E68" s="120">
        <v>12.100000381469727</v>
      </c>
      <c r="F68" s="107">
        <v>42033</v>
      </c>
      <c r="G68" s="120">
        <v>35.56723432223</v>
      </c>
      <c r="H68" s="120">
        <v>72.53379070802977</v>
      </c>
      <c r="I68" s="120">
        <v>30.002299576158876</v>
      </c>
      <c r="J68" s="104">
        <f t="shared" si="0"/>
        <v>35.56723432223</v>
      </c>
      <c r="K68" s="104">
        <f t="shared" si="1"/>
        <v>72.53379070802977</v>
      </c>
      <c r="L68" s="104">
        <f t="shared" si="2"/>
        <v>30.002299576158876</v>
      </c>
      <c r="N68" s="107">
        <v>42033.291666666664</v>
      </c>
      <c r="O68" s="103">
        <v>159</v>
      </c>
      <c r="P68" s="103">
        <v>105.40000152587891</v>
      </c>
      <c r="Q68" s="104">
        <f t="shared" si="3"/>
        <v>3.0678130646658324</v>
      </c>
      <c r="R68" s="104">
        <f t="shared" si="4"/>
        <v>20</v>
      </c>
    </row>
    <row r="69" spans="2:18">
      <c r="B69" s="107">
        <v>42034.291666666664</v>
      </c>
      <c r="C69" s="106">
        <v>159</v>
      </c>
      <c r="D69" s="106">
        <v>105.40000152587891</v>
      </c>
      <c r="E69" s="120">
        <v>12.100000381469727</v>
      </c>
      <c r="F69" s="107">
        <v>42034</v>
      </c>
      <c r="G69" s="120">
        <v>44.723266885906995</v>
      </c>
      <c r="H69" s="120">
        <v>61.397682454674332</v>
      </c>
      <c r="I69" s="120">
        <v>29.51815162910356</v>
      </c>
      <c r="J69" s="104">
        <f t="shared" si="0"/>
        <v>44.723266885906995</v>
      </c>
      <c r="K69" s="104">
        <f t="shared" si="1"/>
        <v>61.397682454674332</v>
      </c>
      <c r="L69" s="104">
        <f t="shared" si="2"/>
        <v>29.51815162910356</v>
      </c>
      <c r="N69" s="107">
        <v>42034.291666666664</v>
      </c>
      <c r="O69" s="103">
        <v>159</v>
      </c>
      <c r="P69" s="103">
        <v>105.40000152587891</v>
      </c>
      <c r="Q69" s="104">
        <f t="shared" si="3"/>
        <v>3.0678130646658324</v>
      </c>
      <c r="R69" s="104">
        <f t="shared" si="4"/>
        <v>20</v>
      </c>
    </row>
    <row r="70" spans="2:18">
      <c r="B70" s="107">
        <v>42035.291666666664</v>
      </c>
      <c r="C70" s="106">
        <v>159</v>
      </c>
      <c r="D70" s="106">
        <v>105.40000152587891</v>
      </c>
      <c r="E70" s="120">
        <v>11.300000190734863</v>
      </c>
      <c r="F70" s="107">
        <v>42035</v>
      </c>
      <c r="G70" s="120">
        <v>38.027793081557306</v>
      </c>
      <c r="H70" s="120">
        <v>49.163577542481555</v>
      </c>
      <c r="I70" s="120">
        <v>29.646138049187435</v>
      </c>
      <c r="J70" s="104">
        <f t="shared" si="0"/>
        <v>38.027793081557306</v>
      </c>
      <c r="K70" s="104">
        <f t="shared" si="1"/>
        <v>49.163577542481555</v>
      </c>
      <c r="L70" s="104">
        <f t="shared" si="2"/>
        <v>29.646138049187435</v>
      </c>
      <c r="N70" s="107">
        <v>42035.291666666664</v>
      </c>
      <c r="O70" s="103">
        <v>159</v>
      </c>
      <c r="P70" s="103">
        <v>105.40000152587891</v>
      </c>
      <c r="Q70" s="104">
        <f t="shared" si="3"/>
        <v>3.0678130646658324</v>
      </c>
      <c r="R70" s="104">
        <f t="shared" si="4"/>
        <v>20</v>
      </c>
    </row>
    <row r="71" spans="2:18">
      <c r="B71" s="107">
        <v>42036.291666666664</v>
      </c>
      <c r="C71" s="106">
        <v>159</v>
      </c>
      <c r="D71" s="106">
        <v>105.40000152587891</v>
      </c>
      <c r="E71" s="120">
        <v>11.899999618530273</v>
      </c>
      <c r="F71" s="107">
        <v>42036</v>
      </c>
      <c r="G71" s="120">
        <v>35.765562698487891</v>
      </c>
      <c r="H71" s="120">
        <v>49.77725934580522</v>
      </c>
      <c r="I71" s="120">
        <v>30.069034002070051</v>
      </c>
      <c r="J71" s="104">
        <f t="shared" si="0"/>
        <v>35.765562698487891</v>
      </c>
      <c r="K71" s="104">
        <f t="shared" si="1"/>
        <v>49.77725934580522</v>
      </c>
      <c r="L71" s="104">
        <f t="shared" si="2"/>
        <v>30.069034002070051</v>
      </c>
      <c r="N71" s="107">
        <v>42036.291666666664</v>
      </c>
      <c r="O71" s="103">
        <v>159</v>
      </c>
      <c r="P71" s="103">
        <v>105.40000152587891</v>
      </c>
      <c r="Q71" s="104">
        <f t="shared" si="3"/>
        <v>3.0678130646658324</v>
      </c>
      <c r="R71" s="104">
        <f t="shared" si="4"/>
        <v>20</v>
      </c>
    </row>
    <row r="72" spans="2:18">
      <c r="B72" s="107">
        <v>42037.291666666664</v>
      </c>
      <c r="C72" s="106">
        <v>159</v>
      </c>
      <c r="D72" s="106">
        <v>105.40000152587891</v>
      </c>
      <c r="E72" s="120">
        <v>11.899999618530273</v>
      </c>
      <c r="F72" s="107">
        <v>42037</v>
      </c>
      <c r="G72" s="120">
        <v>34.691146963349091</v>
      </c>
      <c r="H72" s="120">
        <v>59.978717604124974</v>
      </c>
      <c r="I72" s="120">
        <v>29.819288335111427</v>
      </c>
      <c r="J72" s="104">
        <f t="shared" si="0"/>
        <v>34.691146963349091</v>
      </c>
      <c r="K72" s="104">
        <f t="shared" si="1"/>
        <v>59.978717604124974</v>
      </c>
      <c r="L72" s="104">
        <f t="shared" si="2"/>
        <v>29.819288335111427</v>
      </c>
      <c r="N72" s="107">
        <v>42037.291666666664</v>
      </c>
      <c r="O72" s="103">
        <v>159</v>
      </c>
      <c r="P72" s="103">
        <v>105.40000152587891</v>
      </c>
      <c r="Q72" s="104">
        <f t="shared" si="3"/>
        <v>3.0678130646658324</v>
      </c>
      <c r="R72" s="104">
        <f t="shared" si="4"/>
        <v>20</v>
      </c>
    </row>
    <row r="73" spans="2:18">
      <c r="B73" s="107">
        <v>42038.291666666664</v>
      </c>
      <c r="C73" s="106">
        <v>122</v>
      </c>
      <c r="D73" s="106">
        <v>79.239997863769531</v>
      </c>
      <c r="E73" s="120">
        <v>12</v>
      </c>
      <c r="F73" s="107">
        <v>42038</v>
      </c>
      <c r="G73" s="120">
        <v>30.86776779536843</v>
      </c>
      <c r="H73" s="120">
        <v>58.578867024006726</v>
      </c>
      <c r="I73" s="120">
        <v>28.622852608826364</v>
      </c>
      <c r="J73" s="104">
        <f t="shared" si="0"/>
        <v>30.86776779536843</v>
      </c>
      <c r="K73" s="104">
        <f t="shared" si="1"/>
        <v>58.578867024006726</v>
      </c>
      <c r="L73" s="104">
        <f t="shared" si="2"/>
        <v>28.622852608826364</v>
      </c>
      <c r="N73" s="107">
        <v>42038.291666666664</v>
      </c>
      <c r="O73" s="103">
        <v>122</v>
      </c>
      <c r="P73" s="103">
        <v>79.239997863769531</v>
      </c>
      <c r="Q73" s="104">
        <f t="shared" si="3"/>
        <v>2.4473824054678341</v>
      </c>
      <c r="R73" s="104">
        <f t="shared" si="4"/>
        <v>2.4473824054678341</v>
      </c>
    </row>
    <row r="74" spans="2:18">
      <c r="B74" s="107">
        <v>42039.291666666664</v>
      </c>
      <c r="C74" s="106">
        <v>122</v>
      </c>
      <c r="D74" s="106">
        <v>79.239997863769531</v>
      </c>
      <c r="E74" s="120">
        <v>12</v>
      </c>
      <c r="F74" s="107">
        <v>42039</v>
      </c>
      <c r="G74" s="120">
        <v>25.989511374367584</v>
      </c>
      <c r="H74" s="120">
        <v>60.055133584296193</v>
      </c>
      <c r="I74" s="120">
        <v>28.338482915825328</v>
      </c>
      <c r="J74" s="104">
        <f t="shared" ref="J74:J137" si="5">IF(G74&lt;0,0,G74)</f>
        <v>25.989511374367584</v>
      </c>
      <c r="K74" s="104">
        <f t="shared" ref="K74:K137" si="6">IF(H74&lt;0,0,H74)</f>
        <v>60.055133584296193</v>
      </c>
      <c r="L74" s="104">
        <f t="shared" ref="L74:L137" si="7">IF(I74&lt;0,0,I74)</f>
        <v>28.338482915825328</v>
      </c>
      <c r="N74" s="107">
        <v>42039.291666666664</v>
      </c>
      <c r="O74" s="103">
        <v>122</v>
      </c>
      <c r="P74" s="103">
        <v>79.239997863769531</v>
      </c>
      <c r="Q74" s="104">
        <f t="shared" ref="Q74:Q137" si="8">ABS((O74-P74)*(1/1000)*0.36*158.987)</f>
        <v>2.4473824054678341</v>
      </c>
      <c r="R74" s="104">
        <f t="shared" si="4"/>
        <v>20</v>
      </c>
    </row>
    <row r="75" spans="2:18">
      <c r="B75" s="107">
        <v>42040.291666666664</v>
      </c>
      <c r="C75" s="106">
        <v>122</v>
      </c>
      <c r="D75" s="106">
        <v>79.239997863769531</v>
      </c>
      <c r="E75" s="120">
        <v>12.199999809265137</v>
      </c>
      <c r="F75" s="107">
        <v>42040</v>
      </c>
      <c r="G75" s="120">
        <v>20.528133499854139</v>
      </c>
      <c r="H75" s="120">
        <v>59.274746103728262</v>
      </c>
      <c r="I75" s="120">
        <v>28.012323302670769</v>
      </c>
      <c r="J75" s="104">
        <f t="shared" si="5"/>
        <v>20.528133499854139</v>
      </c>
      <c r="K75" s="104">
        <f t="shared" si="6"/>
        <v>59.274746103728262</v>
      </c>
      <c r="L75" s="104">
        <f t="shared" si="7"/>
        <v>28.012323302670769</v>
      </c>
      <c r="N75" s="107">
        <v>42040.291666666664</v>
      </c>
      <c r="O75" s="103">
        <v>122</v>
      </c>
      <c r="P75" s="103">
        <v>79.239997863769531</v>
      </c>
      <c r="Q75" s="104">
        <f t="shared" si="8"/>
        <v>2.4473824054678341</v>
      </c>
      <c r="R75" s="104">
        <f t="shared" ref="R75:R138" si="9">IF(Q75=Q74, 20, Q75)</f>
        <v>20</v>
      </c>
    </row>
    <row r="76" spans="2:18">
      <c r="B76" s="107">
        <v>42041.291666666664</v>
      </c>
      <c r="C76" s="106">
        <v>122</v>
      </c>
      <c r="D76" s="106">
        <v>79.239997863769531</v>
      </c>
      <c r="E76" s="120">
        <v>12.199999809265137</v>
      </c>
      <c r="F76" s="107">
        <v>42041</v>
      </c>
      <c r="G76" s="120">
        <v>24.996054418373973</v>
      </c>
      <c r="H76" s="120">
        <v>59.67765249278812</v>
      </c>
      <c r="I76" s="120">
        <v>28.518307619735047</v>
      </c>
      <c r="J76" s="104">
        <f t="shared" si="5"/>
        <v>24.996054418373973</v>
      </c>
      <c r="K76" s="104">
        <f t="shared" si="6"/>
        <v>59.67765249278812</v>
      </c>
      <c r="L76" s="104">
        <f t="shared" si="7"/>
        <v>28.518307619735047</v>
      </c>
      <c r="N76" s="107">
        <v>42041.291666666664</v>
      </c>
      <c r="O76" s="103">
        <v>122</v>
      </c>
      <c r="P76" s="103">
        <v>79.239997863769531</v>
      </c>
      <c r="Q76" s="104">
        <f t="shared" si="8"/>
        <v>2.4473824054678341</v>
      </c>
      <c r="R76" s="104">
        <f t="shared" si="9"/>
        <v>20</v>
      </c>
    </row>
    <row r="77" spans="2:18">
      <c r="B77" s="107">
        <v>42042.291666666664</v>
      </c>
      <c r="C77" s="106">
        <v>122</v>
      </c>
      <c r="D77" s="106">
        <v>79.239997863769531</v>
      </c>
      <c r="E77" s="120">
        <v>12.300000190734863</v>
      </c>
      <c r="F77" s="107">
        <v>42042</v>
      </c>
      <c r="G77" s="120">
        <v>27.26717628231755</v>
      </c>
      <c r="H77" s="120">
        <v>59.023324577057707</v>
      </c>
      <c r="I77" s="120">
        <v>29.285864219201986</v>
      </c>
      <c r="J77" s="104">
        <f t="shared" si="5"/>
        <v>27.26717628231755</v>
      </c>
      <c r="K77" s="104">
        <f t="shared" si="6"/>
        <v>59.023324577057707</v>
      </c>
      <c r="L77" s="104">
        <f t="shared" si="7"/>
        <v>29.285864219201986</v>
      </c>
      <c r="N77" s="107">
        <v>42042.291666666664</v>
      </c>
      <c r="O77" s="103">
        <v>122</v>
      </c>
      <c r="P77" s="103">
        <v>79.239997863769531</v>
      </c>
      <c r="Q77" s="104">
        <f t="shared" si="8"/>
        <v>2.4473824054678341</v>
      </c>
      <c r="R77" s="104">
        <f t="shared" si="9"/>
        <v>20</v>
      </c>
    </row>
    <row r="78" spans="2:18">
      <c r="B78" s="107">
        <v>42043.291666666664</v>
      </c>
      <c r="C78" s="106">
        <v>122</v>
      </c>
      <c r="D78" s="106">
        <v>79.239997863769531</v>
      </c>
      <c r="E78" s="120">
        <v>12.300000190734863</v>
      </c>
      <c r="F78" s="107">
        <v>42043</v>
      </c>
      <c r="G78" s="120">
        <v>28.62343205745568</v>
      </c>
      <c r="H78" s="120">
        <v>59.345800472453845</v>
      </c>
      <c r="I78" s="120">
        <v>29.224387413351558</v>
      </c>
      <c r="J78" s="104">
        <f t="shared" si="5"/>
        <v>28.62343205745568</v>
      </c>
      <c r="K78" s="104">
        <f t="shared" si="6"/>
        <v>59.345800472453845</v>
      </c>
      <c r="L78" s="104">
        <f t="shared" si="7"/>
        <v>29.224387413351558</v>
      </c>
      <c r="N78" s="107">
        <v>42043.291666666664</v>
      </c>
      <c r="O78" s="103">
        <v>122</v>
      </c>
      <c r="P78" s="103">
        <v>79.239997863769531</v>
      </c>
      <c r="Q78" s="104">
        <f t="shared" si="8"/>
        <v>2.4473824054678341</v>
      </c>
      <c r="R78" s="104">
        <f t="shared" si="9"/>
        <v>20</v>
      </c>
    </row>
    <row r="79" spans="2:18">
      <c r="B79" s="107">
        <v>42044.291666666664</v>
      </c>
      <c r="C79" s="106">
        <v>122</v>
      </c>
      <c r="D79" s="106">
        <v>79.239997863769531</v>
      </c>
      <c r="E79" s="120">
        <v>12.300000190734863</v>
      </c>
      <c r="F79" s="107">
        <v>42044</v>
      </c>
      <c r="G79" s="120">
        <v>36.969931750253402</v>
      </c>
      <c r="H79" s="120">
        <v>59.302935660282849</v>
      </c>
      <c r="I79" s="120">
        <v>29.205195732867239</v>
      </c>
      <c r="J79" s="104">
        <f t="shared" si="5"/>
        <v>36.969931750253402</v>
      </c>
      <c r="K79" s="104">
        <f t="shared" si="6"/>
        <v>59.302935660282849</v>
      </c>
      <c r="L79" s="104">
        <f t="shared" si="7"/>
        <v>29.205195732867239</v>
      </c>
      <c r="N79" s="107">
        <v>42044.291666666664</v>
      </c>
      <c r="O79" s="103">
        <v>122</v>
      </c>
      <c r="P79" s="103">
        <v>79.239997863769531</v>
      </c>
      <c r="Q79" s="104">
        <f t="shared" si="8"/>
        <v>2.4473824054678341</v>
      </c>
      <c r="R79" s="104">
        <f t="shared" si="9"/>
        <v>20</v>
      </c>
    </row>
    <row r="80" spans="2:18">
      <c r="B80" s="107">
        <v>42045.291666666664</v>
      </c>
      <c r="C80" s="106">
        <v>122</v>
      </c>
      <c r="D80" s="106">
        <v>79.239997863769531</v>
      </c>
      <c r="E80" s="120">
        <v>12.100000381469727</v>
      </c>
      <c r="F80" s="107">
        <v>42045</v>
      </c>
      <c r="G80" s="120">
        <v>32.938861206306349</v>
      </c>
      <c r="H80" s="120">
        <v>58.281111628214362</v>
      </c>
      <c r="I80" s="120">
        <v>29.018166735150228</v>
      </c>
      <c r="J80" s="104">
        <f t="shared" si="5"/>
        <v>32.938861206306349</v>
      </c>
      <c r="K80" s="104">
        <f t="shared" si="6"/>
        <v>58.281111628214362</v>
      </c>
      <c r="L80" s="104">
        <f t="shared" si="7"/>
        <v>29.018166735150228</v>
      </c>
      <c r="N80" s="107">
        <v>42045.291666666664</v>
      </c>
      <c r="O80" s="103">
        <v>122</v>
      </c>
      <c r="P80" s="103">
        <v>79.239997863769531</v>
      </c>
      <c r="Q80" s="104">
        <f t="shared" si="8"/>
        <v>2.4473824054678341</v>
      </c>
      <c r="R80" s="104">
        <f t="shared" si="9"/>
        <v>20</v>
      </c>
    </row>
    <row r="81" spans="2:18">
      <c r="B81" s="107">
        <v>42046.291666666664</v>
      </c>
      <c r="C81" s="106">
        <v>122</v>
      </c>
      <c r="D81" s="106">
        <v>79.239997863769531</v>
      </c>
      <c r="E81" s="120">
        <v>12.300000190734863</v>
      </c>
      <c r="F81" s="107">
        <v>42046</v>
      </c>
      <c r="G81" s="120">
        <v>28.4277450194182</v>
      </c>
      <c r="H81" s="120">
        <v>58.727440531297887</v>
      </c>
      <c r="I81" s="120">
        <v>29.150979288661954</v>
      </c>
      <c r="J81" s="104">
        <f t="shared" si="5"/>
        <v>28.4277450194182</v>
      </c>
      <c r="K81" s="104">
        <f t="shared" si="6"/>
        <v>58.727440531297887</v>
      </c>
      <c r="L81" s="104">
        <f t="shared" si="7"/>
        <v>29.150979288661954</v>
      </c>
      <c r="N81" s="107">
        <v>42046.291666666664</v>
      </c>
      <c r="O81" s="103">
        <v>122</v>
      </c>
      <c r="P81" s="103">
        <v>79.239997863769531</v>
      </c>
      <c r="Q81" s="104">
        <f t="shared" si="8"/>
        <v>2.4473824054678341</v>
      </c>
      <c r="R81" s="104">
        <f t="shared" si="9"/>
        <v>20</v>
      </c>
    </row>
    <row r="82" spans="2:18">
      <c r="B82" s="107">
        <v>42047.291666666664</v>
      </c>
      <c r="C82" s="106">
        <v>122</v>
      </c>
      <c r="D82" s="106">
        <v>79.239997863769531</v>
      </c>
      <c r="E82" s="120">
        <v>12.300000190734863</v>
      </c>
      <c r="F82" s="107">
        <v>42047</v>
      </c>
      <c r="G82" s="120">
        <v>24.319934151040176</v>
      </c>
      <c r="H82" s="120">
        <v>58.445561361577809</v>
      </c>
      <c r="I82" s="120">
        <v>29.442819128632596</v>
      </c>
      <c r="J82" s="104">
        <f t="shared" si="5"/>
        <v>24.319934151040176</v>
      </c>
      <c r="K82" s="104">
        <f t="shared" si="6"/>
        <v>58.445561361577809</v>
      </c>
      <c r="L82" s="104">
        <f t="shared" si="7"/>
        <v>29.442819128632596</v>
      </c>
      <c r="N82" s="107">
        <v>42047.291666666664</v>
      </c>
      <c r="O82" s="103">
        <v>122</v>
      </c>
      <c r="P82" s="103">
        <v>79.239997863769531</v>
      </c>
      <c r="Q82" s="104">
        <f t="shared" si="8"/>
        <v>2.4473824054678341</v>
      </c>
      <c r="R82" s="104">
        <f t="shared" si="9"/>
        <v>20</v>
      </c>
    </row>
    <row r="83" spans="2:18">
      <c r="B83" s="107">
        <v>42048.291666666664</v>
      </c>
      <c r="C83" s="106">
        <v>122</v>
      </c>
      <c r="D83" s="106">
        <v>79.239997863769531</v>
      </c>
      <c r="E83" s="120">
        <v>12.300000190734863</v>
      </c>
      <c r="F83" s="107">
        <v>42048</v>
      </c>
      <c r="G83" s="120">
        <v>17.872949713413359</v>
      </c>
      <c r="H83" s="120">
        <v>59.418269915580765</v>
      </c>
      <c r="I83" s="120">
        <v>30.357355143626521</v>
      </c>
      <c r="J83" s="104">
        <f t="shared" si="5"/>
        <v>17.872949713413359</v>
      </c>
      <c r="K83" s="104">
        <f t="shared" si="6"/>
        <v>59.418269915580765</v>
      </c>
      <c r="L83" s="104">
        <f t="shared" si="7"/>
        <v>30.357355143626521</v>
      </c>
      <c r="N83" s="107">
        <v>42048.291666666664</v>
      </c>
      <c r="O83" s="103">
        <v>122</v>
      </c>
      <c r="P83" s="103">
        <v>79.239997863769531</v>
      </c>
      <c r="Q83" s="104">
        <f t="shared" si="8"/>
        <v>2.4473824054678341</v>
      </c>
      <c r="R83" s="104">
        <f t="shared" si="9"/>
        <v>20</v>
      </c>
    </row>
    <row r="84" spans="2:18">
      <c r="B84" s="107">
        <v>42049.291666666664</v>
      </c>
      <c r="C84" s="106">
        <v>144</v>
      </c>
      <c r="D84" s="106">
        <v>93.699996948242188</v>
      </c>
      <c r="E84" s="120">
        <v>12.300000190734863</v>
      </c>
      <c r="F84" s="107">
        <v>42049</v>
      </c>
      <c r="G84" s="120">
        <v>12.776910432223925</v>
      </c>
      <c r="H84" s="120">
        <v>58.398155012572282</v>
      </c>
      <c r="I84" s="120">
        <v>30.312074736665831</v>
      </c>
      <c r="J84" s="104">
        <f t="shared" si="5"/>
        <v>12.776910432223925</v>
      </c>
      <c r="K84" s="104">
        <f t="shared" si="6"/>
        <v>58.398155012572282</v>
      </c>
      <c r="L84" s="104">
        <f t="shared" si="7"/>
        <v>30.312074736665831</v>
      </c>
      <c r="N84" s="107">
        <v>42049.291666666664</v>
      </c>
      <c r="O84" s="103">
        <v>144</v>
      </c>
      <c r="P84" s="103">
        <v>93.699996948242188</v>
      </c>
      <c r="Q84" s="104">
        <f t="shared" si="8"/>
        <v>2.8789367706683349</v>
      </c>
      <c r="R84" s="104">
        <f t="shared" si="9"/>
        <v>2.8789367706683349</v>
      </c>
    </row>
    <row r="85" spans="2:18">
      <c r="B85" s="107">
        <v>42050.291666666664</v>
      </c>
      <c r="C85" s="106">
        <v>144</v>
      </c>
      <c r="D85" s="106">
        <v>93.699996948242188</v>
      </c>
      <c r="E85" s="120">
        <v>12.300000190734863</v>
      </c>
      <c r="F85" s="107">
        <v>42050</v>
      </c>
      <c r="G85" s="120">
        <v>16.51003669696826</v>
      </c>
      <c r="H85" s="120">
        <v>58.767803212404303</v>
      </c>
      <c r="I85" s="120">
        <v>30.615733547431446</v>
      </c>
      <c r="J85" s="104">
        <f t="shared" si="5"/>
        <v>16.51003669696826</v>
      </c>
      <c r="K85" s="104">
        <f t="shared" si="6"/>
        <v>58.767803212404303</v>
      </c>
      <c r="L85" s="104">
        <f t="shared" si="7"/>
        <v>30.615733547431446</v>
      </c>
      <c r="N85" s="107">
        <v>42050.291666666664</v>
      </c>
      <c r="O85" s="103">
        <v>144</v>
      </c>
      <c r="P85" s="103">
        <v>93.699996948242188</v>
      </c>
      <c r="Q85" s="104">
        <f t="shared" si="8"/>
        <v>2.8789367706683349</v>
      </c>
      <c r="R85" s="104">
        <f t="shared" si="9"/>
        <v>20</v>
      </c>
    </row>
    <row r="86" spans="2:18">
      <c r="B86" s="107">
        <v>42051.291666666664</v>
      </c>
      <c r="C86" s="106">
        <v>144</v>
      </c>
      <c r="D86" s="106">
        <v>93.699996948242188</v>
      </c>
      <c r="E86" s="120">
        <v>12.300000190734863</v>
      </c>
      <c r="F86" s="107">
        <v>42051</v>
      </c>
      <c r="G86" s="120">
        <v>22.393704246580612</v>
      </c>
      <c r="H86" s="120">
        <v>58.217798010243335</v>
      </c>
      <c r="I86" s="120">
        <v>29.958891958506054</v>
      </c>
      <c r="J86" s="104">
        <f t="shared" si="5"/>
        <v>22.393704246580612</v>
      </c>
      <c r="K86" s="104">
        <f t="shared" si="6"/>
        <v>58.217798010243335</v>
      </c>
      <c r="L86" s="104">
        <f t="shared" si="7"/>
        <v>29.958891958506054</v>
      </c>
      <c r="N86" s="107">
        <v>42051.291666666664</v>
      </c>
      <c r="O86" s="103">
        <v>144</v>
      </c>
      <c r="P86" s="103">
        <v>93.699996948242188</v>
      </c>
      <c r="Q86" s="104">
        <f t="shared" si="8"/>
        <v>2.8789367706683349</v>
      </c>
      <c r="R86" s="104">
        <f t="shared" si="9"/>
        <v>20</v>
      </c>
    </row>
    <row r="87" spans="2:18">
      <c r="B87" s="107">
        <v>42052.291666666664</v>
      </c>
      <c r="C87" s="106">
        <v>144</v>
      </c>
      <c r="D87" s="106">
        <v>93.699996948242188</v>
      </c>
      <c r="E87" s="120">
        <v>12.300000190734863</v>
      </c>
      <c r="F87" s="107">
        <v>42052</v>
      </c>
      <c r="G87" s="120">
        <v>23.585179671777592</v>
      </c>
      <c r="H87" s="120">
        <v>58.459376023654571</v>
      </c>
      <c r="I87" s="120">
        <v>30.290384917126744</v>
      </c>
      <c r="J87" s="104">
        <f t="shared" si="5"/>
        <v>23.585179671777592</v>
      </c>
      <c r="K87" s="104">
        <f t="shared" si="6"/>
        <v>58.459376023654571</v>
      </c>
      <c r="L87" s="104">
        <f t="shared" si="7"/>
        <v>30.290384917126744</v>
      </c>
      <c r="N87" s="107">
        <v>42052.291666666664</v>
      </c>
      <c r="O87" s="103">
        <v>144</v>
      </c>
      <c r="P87" s="103">
        <v>93.699996948242188</v>
      </c>
      <c r="Q87" s="104">
        <f t="shared" si="8"/>
        <v>2.8789367706683349</v>
      </c>
      <c r="R87" s="104">
        <f t="shared" si="9"/>
        <v>20</v>
      </c>
    </row>
    <row r="88" spans="2:18">
      <c r="B88" s="107">
        <v>42053.291666666664</v>
      </c>
      <c r="C88" s="106">
        <v>144</v>
      </c>
      <c r="D88" s="106">
        <v>93.699996948242188</v>
      </c>
      <c r="E88" s="120">
        <v>12.300000190734863</v>
      </c>
      <c r="F88" s="107">
        <v>42053</v>
      </c>
      <c r="G88" s="120">
        <v>23.44372945889279</v>
      </c>
      <c r="H88" s="120">
        <v>58.712661892749693</v>
      </c>
      <c r="I88" s="120">
        <v>30.502146871354885</v>
      </c>
      <c r="J88" s="104">
        <f t="shared" si="5"/>
        <v>23.44372945889279</v>
      </c>
      <c r="K88" s="104">
        <f t="shared" si="6"/>
        <v>58.712661892749693</v>
      </c>
      <c r="L88" s="104">
        <f t="shared" si="7"/>
        <v>30.502146871354885</v>
      </c>
      <c r="N88" s="107">
        <v>42053.291666666664</v>
      </c>
      <c r="O88" s="103">
        <v>144</v>
      </c>
      <c r="P88" s="103">
        <v>93.699996948242188</v>
      </c>
      <c r="Q88" s="104">
        <f t="shared" si="8"/>
        <v>2.8789367706683349</v>
      </c>
      <c r="R88" s="104">
        <f t="shared" si="9"/>
        <v>20</v>
      </c>
    </row>
    <row r="89" spans="2:18">
      <c r="B89" s="107">
        <v>42054.291666666664</v>
      </c>
      <c r="C89" s="106">
        <v>144</v>
      </c>
      <c r="D89" s="106">
        <v>93.699996948242188</v>
      </c>
      <c r="E89" s="120">
        <v>12.300000190734863</v>
      </c>
      <c r="F89" s="107">
        <v>42054</v>
      </c>
      <c r="G89" s="120">
        <v>27.735983862479532</v>
      </c>
      <c r="H89" s="120">
        <v>58.744744142956108</v>
      </c>
      <c r="I89" s="120">
        <v>30.292938844583599</v>
      </c>
      <c r="J89" s="104">
        <f t="shared" si="5"/>
        <v>27.735983862479532</v>
      </c>
      <c r="K89" s="104">
        <f t="shared" si="6"/>
        <v>58.744744142956108</v>
      </c>
      <c r="L89" s="104">
        <f t="shared" si="7"/>
        <v>30.292938844583599</v>
      </c>
      <c r="N89" s="107">
        <v>42054.291666666664</v>
      </c>
      <c r="O89" s="103">
        <v>144</v>
      </c>
      <c r="P89" s="103">
        <v>93.699996948242188</v>
      </c>
      <c r="Q89" s="104">
        <f t="shared" si="8"/>
        <v>2.8789367706683349</v>
      </c>
      <c r="R89" s="104">
        <f t="shared" si="9"/>
        <v>20</v>
      </c>
    </row>
    <row r="90" spans="2:18">
      <c r="B90" s="107">
        <v>42055.291666666664</v>
      </c>
      <c r="C90" s="106">
        <v>144</v>
      </c>
      <c r="D90" s="106">
        <v>93.699996948242188</v>
      </c>
      <c r="E90" s="120">
        <v>12.300000190734863</v>
      </c>
      <c r="F90" s="107">
        <v>42055</v>
      </c>
      <c r="G90" s="120">
        <v>22.392845864075198</v>
      </c>
      <c r="H90" s="120">
        <v>58.740646963560934</v>
      </c>
      <c r="I90" s="120">
        <v>29.484561463638524</v>
      </c>
      <c r="J90" s="104">
        <f t="shared" si="5"/>
        <v>22.392845864075198</v>
      </c>
      <c r="K90" s="104">
        <f t="shared" si="6"/>
        <v>58.740646963560934</v>
      </c>
      <c r="L90" s="104">
        <f t="shared" si="7"/>
        <v>29.484561463638524</v>
      </c>
      <c r="N90" s="107">
        <v>42055.291666666664</v>
      </c>
      <c r="O90" s="103">
        <v>144</v>
      </c>
      <c r="P90" s="103">
        <v>93.699996948242188</v>
      </c>
      <c r="Q90" s="104">
        <f t="shared" si="8"/>
        <v>2.8789367706683349</v>
      </c>
      <c r="R90" s="104">
        <f t="shared" si="9"/>
        <v>20</v>
      </c>
    </row>
    <row r="91" spans="2:18">
      <c r="B91" s="107">
        <v>42056.291666666664</v>
      </c>
      <c r="C91" s="106">
        <v>144</v>
      </c>
      <c r="D91" s="106">
        <v>93.699996948242188</v>
      </c>
      <c r="E91" s="120">
        <v>12.300000190734863</v>
      </c>
      <c r="F91" s="107">
        <v>42056</v>
      </c>
      <c r="G91" s="120">
        <v>21.501714894352101</v>
      </c>
      <c r="H91" s="120">
        <v>58.451246733179858</v>
      </c>
      <c r="I91" s="120">
        <v>30.152641703066973</v>
      </c>
      <c r="J91" s="104">
        <f t="shared" si="5"/>
        <v>21.501714894352101</v>
      </c>
      <c r="K91" s="104">
        <f t="shared" si="6"/>
        <v>58.451246733179858</v>
      </c>
      <c r="L91" s="104">
        <f t="shared" si="7"/>
        <v>30.152641703066973</v>
      </c>
      <c r="N91" s="107">
        <v>42056.291666666664</v>
      </c>
      <c r="O91" s="103">
        <v>144</v>
      </c>
      <c r="P91" s="103">
        <v>93.699996948242188</v>
      </c>
      <c r="Q91" s="104">
        <f t="shared" si="8"/>
        <v>2.8789367706683349</v>
      </c>
      <c r="R91" s="104">
        <f t="shared" si="9"/>
        <v>20</v>
      </c>
    </row>
    <row r="92" spans="2:18">
      <c r="B92" s="107">
        <v>42057.291666666664</v>
      </c>
      <c r="C92" s="106">
        <v>144</v>
      </c>
      <c r="D92" s="106">
        <v>93.699996948242188</v>
      </c>
      <c r="E92" s="120">
        <v>12.300000190734863</v>
      </c>
      <c r="F92" s="107">
        <v>42057</v>
      </c>
      <c r="G92" s="120">
        <v>21.614821208869973</v>
      </c>
      <c r="H92" s="120">
        <v>58.803121913715657</v>
      </c>
      <c r="I92" s="120">
        <v>30.346255347220946</v>
      </c>
      <c r="J92" s="104">
        <f t="shared" si="5"/>
        <v>21.614821208869973</v>
      </c>
      <c r="K92" s="104">
        <f t="shared" si="6"/>
        <v>58.803121913715657</v>
      </c>
      <c r="L92" s="104">
        <f t="shared" si="7"/>
        <v>30.346255347220946</v>
      </c>
      <c r="N92" s="107">
        <v>42057.291666666664</v>
      </c>
      <c r="O92" s="103">
        <v>144</v>
      </c>
      <c r="P92" s="103">
        <v>93.699996948242188</v>
      </c>
      <c r="Q92" s="104">
        <f t="shared" si="8"/>
        <v>2.8789367706683349</v>
      </c>
      <c r="R92" s="104">
        <f t="shared" si="9"/>
        <v>20</v>
      </c>
    </row>
    <row r="93" spans="2:18">
      <c r="B93" s="107">
        <v>42058.291666666664</v>
      </c>
      <c r="C93" s="106">
        <v>137</v>
      </c>
      <c r="D93" s="106">
        <v>96.230003356933594</v>
      </c>
      <c r="E93" s="120">
        <v>11.699999809265137</v>
      </c>
      <c r="F93" s="107">
        <v>42058</v>
      </c>
      <c r="G93" s="120">
        <v>27.007049832299877</v>
      </c>
      <c r="H93" s="120">
        <v>59.963484713766384</v>
      </c>
      <c r="I93" s="120">
        <v>30.423467310380044</v>
      </c>
      <c r="J93" s="104">
        <f t="shared" si="5"/>
        <v>27.007049832299877</v>
      </c>
      <c r="K93" s="104">
        <f t="shared" si="6"/>
        <v>59.963484713766384</v>
      </c>
      <c r="L93" s="104">
        <f t="shared" si="7"/>
        <v>30.423467310380044</v>
      </c>
      <c r="N93" s="107">
        <v>42058.291666666664</v>
      </c>
      <c r="O93" s="103">
        <v>137</v>
      </c>
      <c r="P93" s="103">
        <v>96.230003356933594</v>
      </c>
      <c r="Q93" s="104">
        <f t="shared" si="8"/>
        <v>2.3334838042648314</v>
      </c>
      <c r="R93" s="104">
        <f t="shared" si="9"/>
        <v>2.3334838042648314</v>
      </c>
    </row>
    <row r="94" spans="2:18">
      <c r="B94" s="107">
        <v>42059.291666666664</v>
      </c>
      <c r="C94" s="106">
        <v>137</v>
      </c>
      <c r="D94" s="106">
        <v>96.230003356933594</v>
      </c>
      <c r="E94" s="120">
        <v>11.800000190734863</v>
      </c>
      <c r="F94" s="107">
        <v>42059</v>
      </c>
      <c r="G94" s="120">
        <v>25.396685526437242</v>
      </c>
      <c r="H94" s="120">
        <v>57.864716223610742</v>
      </c>
      <c r="I94" s="120">
        <v>30.018227023327757</v>
      </c>
      <c r="J94" s="104">
        <f t="shared" si="5"/>
        <v>25.396685526437242</v>
      </c>
      <c r="K94" s="104">
        <f t="shared" si="6"/>
        <v>57.864716223610742</v>
      </c>
      <c r="L94" s="104">
        <f t="shared" si="7"/>
        <v>30.018227023327757</v>
      </c>
      <c r="N94" s="107">
        <v>42059.291666666664</v>
      </c>
      <c r="O94" s="103">
        <v>137</v>
      </c>
      <c r="P94" s="103">
        <v>96.230003356933594</v>
      </c>
      <c r="Q94" s="104">
        <f t="shared" si="8"/>
        <v>2.3334838042648314</v>
      </c>
      <c r="R94" s="104">
        <f t="shared" si="9"/>
        <v>20</v>
      </c>
    </row>
    <row r="95" spans="2:18">
      <c r="B95" s="107">
        <v>42060.291666666664</v>
      </c>
      <c r="C95" s="106">
        <v>137</v>
      </c>
      <c r="D95" s="106">
        <v>96.230003356933594</v>
      </c>
      <c r="E95" s="120">
        <v>11.300000190734863</v>
      </c>
      <c r="F95" s="107">
        <v>42060</v>
      </c>
      <c r="G95" s="120">
        <v>26.629488035219687</v>
      </c>
      <c r="H95" s="120">
        <v>59.809144751186722</v>
      </c>
      <c r="I95" s="120">
        <v>30.425569097841219</v>
      </c>
      <c r="J95" s="104">
        <f t="shared" si="5"/>
        <v>26.629488035219687</v>
      </c>
      <c r="K95" s="104">
        <f t="shared" si="6"/>
        <v>59.809144751186722</v>
      </c>
      <c r="L95" s="104">
        <f t="shared" si="7"/>
        <v>30.425569097841219</v>
      </c>
      <c r="N95" s="107">
        <v>42060.291666666664</v>
      </c>
      <c r="O95" s="103">
        <v>137</v>
      </c>
      <c r="P95" s="103">
        <v>96.230003356933594</v>
      </c>
      <c r="Q95" s="104">
        <f t="shared" si="8"/>
        <v>2.3334838042648314</v>
      </c>
      <c r="R95" s="104">
        <f t="shared" si="9"/>
        <v>20</v>
      </c>
    </row>
    <row r="96" spans="2:18">
      <c r="B96" s="107">
        <v>42061.291666666664</v>
      </c>
      <c r="C96" s="106">
        <v>137</v>
      </c>
      <c r="D96" s="106">
        <v>96.230003356933594</v>
      </c>
      <c r="E96" s="120">
        <v>12.199999809265137</v>
      </c>
      <c r="F96" s="107">
        <v>42061</v>
      </c>
      <c r="G96" s="120">
        <v>33.709999888715899</v>
      </c>
      <c r="H96" s="120">
        <v>58.650137165299192</v>
      </c>
      <c r="I96" s="120">
        <v>30.290751215351971</v>
      </c>
      <c r="J96" s="104">
        <f t="shared" si="5"/>
        <v>33.709999888715899</v>
      </c>
      <c r="K96" s="104">
        <f t="shared" si="6"/>
        <v>58.650137165299192</v>
      </c>
      <c r="L96" s="104">
        <f t="shared" si="7"/>
        <v>30.290751215351971</v>
      </c>
      <c r="N96" s="107">
        <v>42061.291666666664</v>
      </c>
      <c r="O96" s="103">
        <v>137</v>
      </c>
      <c r="P96" s="103">
        <v>96.230003356933594</v>
      </c>
      <c r="Q96" s="104">
        <f t="shared" si="8"/>
        <v>2.3334838042648314</v>
      </c>
      <c r="R96" s="104">
        <f t="shared" si="9"/>
        <v>20</v>
      </c>
    </row>
    <row r="97" spans="2:18">
      <c r="B97" s="107">
        <v>42062.291666666664</v>
      </c>
      <c r="C97" s="106">
        <v>137</v>
      </c>
      <c r="D97" s="106">
        <v>96.230003356933594</v>
      </c>
      <c r="E97" s="120">
        <v>12.199999809265137</v>
      </c>
      <c r="F97" s="107">
        <v>42062</v>
      </c>
      <c r="G97" s="120">
        <v>32.008229063661013</v>
      </c>
      <c r="H97" s="120">
        <v>58.123714981608941</v>
      </c>
      <c r="I97" s="120">
        <v>30.917353268420246</v>
      </c>
      <c r="J97" s="104">
        <f t="shared" si="5"/>
        <v>32.008229063661013</v>
      </c>
      <c r="K97" s="104">
        <f t="shared" si="6"/>
        <v>58.123714981608941</v>
      </c>
      <c r="L97" s="104">
        <f t="shared" si="7"/>
        <v>30.917353268420246</v>
      </c>
      <c r="N97" s="107">
        <v>42062.291666666664</v>
      </c>
      <c r="O97" s="103">
        <v>137</v>
      </c>
      <c r="P97" s="103">
        <v>96.230003356933594</v>
      </c>
      <c r="Q97" s="104">
        <f t="shared" si="8"/>
        <v>2.3334838042648314</v>
      </c>
      <c r="R97" s="104">
        <f t="shared" si="9"/>
        <v>20</v>
      </c>
    </row>
    <row r="98" spans="2:18">
      <c r="B98" s="107">
        <v>42063.291666666664</v>
      </c>
      <c r="C98" s="106">
        <v>137</v>
      </c>
      <c r="D98" s="106">
        <v>96.230003356933594</v>
      </c>
      <c r="E98" s="120">
        <v>12.199999809265137</v>
      </c>
      <c r="F98" s="107">
        <v>42063</v>
      </c>
      <c r="G98" s="120">
        <v>28.505235888825542</v>
      </c>
      <c r="H98" s="120">
        <v>60.648453067187873</v>
      </c>
      <c r="I98" s="120">
        <v>31.276078918863245</v>
      </c>
      <c r="J98" s="104">
        <f t="shared" si="5"/>
        <v>28.505235888825542</v>
      </c>
      <c r="K98" s="104">
        <f t="shared" si="6"/>
        <v>60.648453067187873</v>
      </c>
      <c r="L98" s="104">
        <f t="shared" si="7"/>
        <v>31.276078918863245</v>
      </c>
      <c r="N98" s="107">
        <v>42063.291666666664</v>
      </c>
      <c r="O98" s="103">
        <v>137</v>
      </c>
      <c r="P98" s="103">
        <v>96.230003356933594</v>
      </c>
      <c r="Q98" s="104">
        <f t="shared" si="8"/>
        <v>2.3334838042648314</v>
      </c>
      <c r="R98" s="104">
        <f t="shared" si="9"/>
        <v>20</v>
      </c>
    </row>
    <row r="99" spans="2:18">
      <c r="B99" s="107">
        <v>42064.291666666664</v>
      </c>
      <c r="C99" s="106">
        <v>137</v>
      </c>
      <c r="D99" s="106">
        <v>96.230003356933594</v>
      </c>
      <c r="E99" s="120">
        <v>12.199999809265137</v>
      </c>
      <c r="F99" s="107">
        <v>42064</v>
      </c>
      <c r="G99" s="120">
        <v>27.747335052777199</v>
      </c>
      <c r="H99" s="120">
        <v>58.181364432838123</v>
      </c>
      <c r="I99" s="120">
        <v>31.439058864491951</v>
      </c>
      <c r="J99" s="104">
        <f t="shared" si="5"/>
        <v>27.747335052777199</v>
      </c>
      <c r="K99" s="104">
        <f t="shared" si="6"/>
        <v>58.181364432838123</v>
      </c>
      <c r="L99" s="104">
        <f t="shared" si="7"/>
        <v>31.439058864491951</v>
      </c>
      <c r="N99" s="107">
        <v>42064.291666666664</v>
      </c>
      <c r="O99" s="103">
        <v>137</v>
      </c>
      <c r="P99" s="103">
        <v>96.230003356933594</v>
      </c>
      <c r="Q99" s="104">
        <f t="shared" si="8"/>
        <v>2.3334838042648314</v>
      </c>
      <c r="R99" s="104">
        <f t="shared" si="9"/>
        <v>20</v>
      </c>
    </row>
    <row r="100" spans="2:18">
      <c r="B100" s="107">
        <v>42065.291666666664</v>
      </c>
      <c r="C100" s="106">
        <v>137</v>
      </c>
      <c r="D100" s="106">
        <v>96.230003356933594</v>
      </c>
      <c r="E100" s="120">
        <v>12.199999809265137</v>
      </c>
      <c r="F100" s="107">
        <v>42065</v>
      </c>
      <c r="G100" s="120">
        <v>27.444417994927498</v>
      </c>
      <c r="H100" s="120">
        <v>60.645087017968834</v>
      </c>
      <c r="I100" s="120">
        <v>30.9593664439519</v>
      </c>
      <c r="J100" s="104">
        <f t="shared" si="5"/>
        <v>27.444417994927498</v>
      </c>
      <c r="K100" s="104">
        <f t="shared" si="6"/>
        <v>60.645087017968834</v>
      </c>
      <c r="L100" s="104">
        <f t="shared" si="7"/>
        <v>30.9593664439519</v>
      </c>
      <c r="N100" s="107">
        <v>42065.291666666664</v>
      </c>
      <c r="O100" s="103">
        <v>137</v>
      </c>
      <c r="P100" s="103">
        <v>96.230003356933594</v>
      </c>
      <c r="Q100" s="104">
        <f t="shared" si="8"/>
        <v>2.3334838042648314</v>
      </c>
      <c r="R100" s="104">
        <f t="shared" si="9"/>
        <v>20</v>
      </c>
    </row>
    <row r="101" spans="2:18">
      <c r="B101" s="107">
        <v>42066.291666666664</v>
      </c>
      <c r="C101" s="106">
        <v>137</v>
      </c>
      <c r="D101" s="106">
        <v>96.230003356933594</v>
      </c>
      <c r="E101" s="120">
        <v>12.199999809265137</v>
      </c>
      <c r="F101" s="107">
        <v>42066</v>
      </c>
      <c r="G101" s="120">
        <v>26.907798832345893</v>
      </c>
      <c r="H101" s="120">
        <v>58.306115998603758</v>
      </c>
      <c r="I101" s="120">
        <v>31.022800592471061</v>
      </c>
      <c r="J101" s="104">
        <f t="shared" si="5"/>
        <v>26.907798832345893</v>
      </c>
      <c r="K101" s="104">
        <f t="shared" si="6"/>
        <v>58.306115998603758</v>
      </c>
      <c r="L101" s="104">
        <f t="shared" si="7"/>
        <v>31.022800592471061</v>
      </c>
      <c r="N101" s="107">
        <v>42066.291666666664</v>
      </c>
      <c r="O101" s="103">
        <v>137</v>
      </c>
      <c r="P101" s="103">
        <v>96.230003356933594</v>
      </c>
      <c r="Q101" s="104">
        <f t="shared" si="8"/>
        <v>2.3334838042648314</v>
      </c>
      <c r="R101" s="104">
        <f t="shared" si="9"/>
        <v>20</v>
      </c>
    </row>
    <row r="102" spans="2:18">
      <c r="B102" s="107">
        <v>42067.291666666664</v>
      </c>
      <c r="C102" s="106">
        <v>137</v>
      </c>
      <c r="D102" s="106">
        <v>96.230003356933594</v>
      </c>
      <c r="E102" s="120">
        <v>12.199999809265137</v>
      </c>
      <c r="F102" s="107">
        <v>42067</v>
      </c>
      <c r="G102" s="120">
        <v>27.134676294525462</v>
      </c>
      <c r="H102" s="120">
        <v>59.04768958581829</v>
      </c>
      <c r="I102" s="120">
        <v>30.492545313261122</v>
      </c>
      <c r="J102" s="104">
        <f t="shared" si="5"/>
        <v>27.134676294525462</v>
      </c>
      <c r="K102" s="104">
        <f t="shared" si="6"/>
        <v>59.04768958581829</v>
      </c>
      <c r="L102" s="104">
        <f t="shared" si="7"/>
        <v>30.492545313261122</v>
      </c>
      <c r="N102" s="107">
        <v>42067.291666666664</v>
      </c>
      <c r="O102" s="103">
        <v>137</v>
      </c>
      <c r="P102" s="103">
        <v>96.230003356933594</v>
      </c>
      <c r="Q102" s="104">
        <f t="shared" si="8"/>
        <v>2.3334838042648314</v>
      </c>
      <c r="R102" s="104">
        <f t="shared" si="9"/>
        <v>20</v>
      </c>
    </row>
    <row r="103" spans="2:18">
      <c r="B103" s="107">
        <v>42068.291666666664</v>
      </c>
      <c r="C103" s="106">
        <v>137</v>
      </c>
      <c r="D103" s="106">
        <v>96.230003356933594</v>
      </c>
      <c r="E103" s="120">
        <v>12.199999809265137</v>
      </c>
      <c r="F103" s="107">
        <v>42068</v>
      </c>
      <c r="G103" s="120">
        <v>25.630871077003292</v>
      </c>
      <c r="H103" s="120">
        <v>60.455851136092754</v>
      </c>
      <c r="I103" s="120">
        <v>31.016139173397342</v>
      </c>
      <c r="J103" s="104">
        <f t="shared" si="5"/>
        <v>25.630871077003292</v>
      </c>
      <c r="K103" s="104">
        <f t="shared" si="6"/>
        <v>60.455851136092754</v>
      </c>
      <c r="L103" s="104">
        <f t="shared" si="7"/>
        <v>31.016139173397342</v>
      </c>
      <c r="N103" s="107">
        <v>42068.291666666664</v>
      </c>
      <c r="O103" s="103">
        <v>137</v>
      </c>
      <c r="P103" s="103">
        <v>96.230003356933594</v>
      </c>
      <c r="Q103" s="104">
        <f t="shared" si="8"/>
        <v>2.3334838042648314</v>
      </c>
      <c r="R103" s="104">
        <f t="shared" si="9"/>
        <v>20</v>
      </c>
    </row>
    <row r="104" spans="2:18">
      <c r="B104" s="107">
        <v>42069.291666666664</v>
      </c>
      <c r="C104" s="106">
        <v>137</v>
      </c>
      <c r="D104" s="106">
        <v>96.230003356933594</v>
      </c>
      <c r="E104" s="120">
        <v>12.199999809265137</v>
      </c>
      <c r="F104" s="107">
        <v>42069</v>
      </c>
      <c r="G104" s="120">
        <v>21.510468058873116</v>
      </c>
      <c r="H104" s="120">
        <v>59.694050912547958</v>
      </c>
      <c r="I104" s="120">
        <v>30.532703305593287</v>
      </c>
      <c r="J104" s="104">
        <f t="shared" si="5"/>
        <v>21.510468058873116</v>
      </c>
      <c r="K104" s="104">
        <f t="shared" si="6"/>
        <v>59.694050912547958</v>
      </c>
      <c r="L104" s="104">
        <f t="shared" si="7"/>
        <v>30.532703305593287</v>
      </c>
      <c r="N104" s="107">
        <v>42069.291666666664</v>
      </c>
      <c r="O104" s="103">
        <v>137</v>
      </c>
      <c r="P104" s="103">
        <v>96.230003356933594</v>
      </c>
      <c r="Q104" s="104">
        <f t="shared" si="8"/>
        <v>2.3334838042648314</v>
      </c>
      <c r="R104" s="104">
        <f t="shared" si="9"/>
        <v>20</v>
      </c>
    </row>
    <row r="105" spans="2:18">
      <c r="B105" s="107">
        <v>42070.291666666664</v>
      </c>
      <c r="C105" s="106">
        <v>137</v>
      </c>
      <c r="D105" s="106">
        <v>96.230003356933594</v>
      </c>
      <c r="E105" s="120">
        <v>12.199999809265137</v>
      </c>
      <c r="F105" s="107">
        <v>42070</v>
      </c>
      <c r="G105" s="120">
        <v>27.630239931750609</v>
      </c>
      <c r="H105" s="120">
        <v>59.529750227177587</v>
      </c>
      <c r="I105" s="120">
        <v>31.119737423812907</v>
      </c>
      <c r="J105" s="104">
        <f t="shared" si="5"/>
        <v>27.630239931750609</v>
      </c>
      <c r="K105" s="104">
        <f t="shared" si="6"/>
        <v>59.529750227177587</v>
      </c>
      <c r="L105" s="104">
        <f t="shared" si="7"/>
        <v>31.119737423812907</v>
      </c>
      <c r="N105" s="107">
        <v>42070.291666666664</v>
      </c>
      <c r="O105" s="103">
        <v>137</v>
      </c>
      <c r="P105" s="103">
        <v>96.230003356933594</v>
      </c>
      <c r="Q105" s="104">
        <f t="shared" si="8"/>
        <v>2.3334838042648314</v>
      </c>
      <c r="R105" s="104">
        <f t="shared" si="9"/>
        <v>20</v>
      </c>
    </row>
    <row r="106" spans="2:18">
      <c r="B106" s="107">
        <v>42071.291666666664</v>
      </c>
      <c r="C106" s="106">
        <v>137</v>
      </c>
      <c r="D106" s="106">
        <v>96.230003356933594</v>
      </c>
      <c r="E106" s="120">
        <v>12.199999809265137</v>
      </c>
      <c r="F106" s="107">
        <v>42071</v>
      </c>
      <c r="G106" s="120">
        <v>36.141189461151754</v>
      </c>
      <c r="H106" s="120">
        <v>59.420370378361874</v>
      </c>
      <c r="I106" s="120">
        <v>31.242734374955891</v>
      </c>
      <c r="J106" s="104">
        <f t="shared" si="5"/>
        <v>36.141189461151754</v>
      </c>
      <c r="K106" s="104">
        <f t="shared" si="6"/>
        <v>59.420370378361874</v>
      </c>
      <c r="L106" s="104">
        <f t="shared" si="7"/>
        <v>31.242734374955891</v>
      </c>
      <c r="N106" s="107">
        <v>42071.291666666664</v>
      </c>
      <c r="O106" s="103">
        <v>137</v>
      </c>
      <c r="P106" s="103">
        <v>96.230003356933594</v>
      </c>
      <c r="Q106" s="104">
        <f t="shared" si="8"/>
        <v>2.3334838042648314</v>
      </c>
      <c r="R106" s="104">
        <f t="shared" si="9"/>
        <v>20</v>
      </c>
    </row>
    <row r="107" spans="2:18">
      <c r="B107" s="107">
        <v>42072.291666666664</v>
      </c>
      <c r="C107" s="106">
        <v>137</v>
      </c>
      <c r="D107" s="106">
        <v>96.230003356933594</v>
      </c>
      <c r="E107" s="120">
        <v>12.199999809265137</v>
      </c>
      <c r="F107" s="107">
        <v>42072</v>
      </c>
      <c r="G107" s="120">
        <v>31.939945662794312</v>
      </c>
      <c r="H107" s="120">
        <v>59.534692000548084</v>
      </c>
      <c r="I107" s="120">
        <v>31.534734214036526</v>
      </c>
      <c r="J107" s="104">
        <f t="shared" si="5"/>
        <v>31.939945662794312</v>
      </c>
      <c r="K107" s="104">
        <f t="shared" si="6"/>
        <v>59.534692000548084</v>
      </c>
      <c r="L107" s="104">
        <f t="shared" si="7"/>
        <v>31.534734214036526</v>
      </c>
      <c r="N107" s="107">
        <v>42072.291666666664</v>
      </c>
      <c r="O107" s="103">
        <v>137</v>
      </c>
      <c r="P107" s="103">
        <v>96.230003356933594</v>
      </c>
      <c r="Q107" s="104">
        <f t="shared" si="8"/>
        <v>2.3334838042648314</v>
      </c>
      <c r="R107" s="104">
        <f t="shared" si="9"/>
        <v>20</v>
      </c>
    </row>
    <row r="108" spans="2:18">
      <c r="B108" s="107">
        <v>42073.291666666664</v>
      </c>
      <c r="C108" s="106">
        <v>137</v>
      </c>
      <c r="D108" s="106">
        <v>96.230003356933594</v>
      </c>
      <c r="E108" s="120">
        <v>12.199999809265137</v>
      </c>
      <c r="F108" s="107">
        <v>42073</v>
      </c>
      <c r="G108" s="120">
        <v>30.921212568724563</v>
      </c>
      <c r="H108" s="120">
        <v>59.299450860067608</v>
      </c>
      <c r="I108" s="120">
        <v>30.452652432962754</v>
      </c>
      <c r="J108" s="104">
        <f t="shared" si="5"/>
        <v>30.921212568724563</v>
      </c>
      <c r="K108" s="104">
        <f t="shared" si="6"/>
        <v>59.299450860067608</v>
      </c>
      <c r="L108" s="104">
        <f t="shared" si="7"/>
        <v>30.452652432962754</v>
      </c>
      <c r="N108" s="107">
        <v>42073.291666666664</v>
      </c>
      <c r="O108" s="103">
        <v>137</v>
      </c>
      <c r="P108" s="103">
        <v>96.230003356933594</v>
      </c>
      <c r="Q108" s="104">
        <f t="shared" si="8"/>
        <v>2.3334838042648314</v>
      </c>
      <c r="R108" s="104">
        <f t="shared" si="9"/>
        <v>20</v>
      </c>
    </row>
    <row r="109" spans="2:18">
      <c r="B109" s="107">
        <v>42074.291666666664</v>
      </c>
      <c r="C109" s="106">
        <v>137</v>
      </c>
      <c r="D109" s="106">
        <v>96.230003356933594</v>
      </c>
      <c r="E109" s="120">
        <v>12.199999809265137</v>
      </c>
      <c r="F109" s="107">
        <v>42074</v>
      </c>
      <c r="G109" s="120">
        <v>28.491060062183276</v>
      </c>
      <c r="H109" s="120">
        <v>59.35404743397671</v>
      </c>
      <c r="I109" s="120">
        <v>30.513214266697599</v>
      </c>
      <c r="J109" s="104">
        <f t="shared" si="5"/>
        <v>28.491060062183276</v>
      </c>
      <c r="K109" s="104">
        <f t="shared" si="6"/>
        <v>59.35404743397671</v>
      </c>
      <c r="L109" s="104">
        <f t="shared" si="7"/>
        <v>30.513214266697599</v>
      </c>
      <c r="N109" s="107">
        <v>42074.291666666664</v>
      </c>
      <c r="O109" s="103">
        <v>137</v>
      </c>
      <c r="P109" s="103">
        <v>96.230003356933594</v>
      </c>
      <c r="Q109" s="104">
        <f t="shared" si="8"/>
        <v>2.3334838042648314</v>
      </c>
      <c r="R109" s="104">
        <f t="shared" si="9"/>
        <v>20</v>
      </c>
    </row>
    <row r="110" spans="2:18">
      <c r="B110" s="107">
        <v>42075.291666666664</v>
      </c>
      <c r="C110" s="106">
        <v>137</v>
      </c>
      <c r="D110" s="106">
        <v>96.230003356933594</v>
      </c>
      <c r="E110" s="120">
        <v>12.199999809265137</v>
      </c>
      <c r="F110" s="107">
        <v>42075</v>
      </c>
      <c r="G110" s="120">
        <v>37.553536054458895</v>
      </c>
      <c r="H110" s="120">
        <v>58.433657793292355</v>
      </c>
      <c r="I110" s="120">
        <v>28.165706103664828</v>
      </c>
      <c r="J110" s="104">
        <f t="shared" si="5"/>
        <v>37.553536054458895</v>
      </c>
      <c r="K110" s="104">
        <f t="shared" si="6"/>
        <v>58.433657793292355</v>
      </c>
      <c r="L110" s="104">
        <f t="shared" si="7"/>
        <v>28.165706103664828</v>
      </c>
      <c r="N110" s="107">
        <v>42075.291666666664</v>
      </c>
      <c r="O110" s="103">
        <v>137</v>
      </c>
      <c r="P110" s="103">
        <v>96.230003356933594</v>
      </c>
      <c r="Q110" s="104">
        <f t="shared" si="8"/>
        <v>2.3334838042648314</v>
      </c>
      <c r="R110" s="104">
        <f t="shared" si="9"/>
        <v>20</v>
      </c>
    </row>
    <row r="111" spans="2:18">
      <c r="B111" s="107">
        <v>42076.291666666664</v>
      </c>
      <c r="C111" s="106">
        <v>137</v>
      </c>
      <c r="D111" s="106">
        <v>96.230003356933594</v>
      </c>
      <c r="E111" s="120">
        <v>11.600000381469727</v>
      </c>
      <c r="F111" s="107">
        <v>42076</v>
      </c>
      <c r="G111" s="120">
        <v>35.716859107944749</v>
      </c>
      <c r="H111" s="120">
        <v>59.007151769223057</v>
      </c>
      <c r="I111" s="120">
        <v>29.813451429715915</v>
      </c>
      <c r="J111" s="104">
        <f t="shared" si="5"/>
        <v>35.716859107944749</v>
      </c>
      <c r="K111" s="104">
        <f t="shared" si="6"/>
        <v>59.007151769223057</v>
      </c>
      <c r="L111" s="104">
        <f t="shared" si="7"/>
        <v>29.813451429715915</v>
      </c>
      <c r="N111" s="107">
        <v>42076.291666666664</v>
      </c>
      <c r="O111" s="103">
        <v>137</v>
      </c>
      <c r="P111" s="103">
        <v>96.230003356933594</v>
      </c>
      <c r="Q111" s="104">
        <f t="shared" si="8"/>
        <v>2.3334838042648314</v>
      </c>
      <c r="R111" s="104">
        <f t="shared" si="9"/>
        <v>20</v>
      </c>
    </row>
    <row r="112" spans="2:18">
      <c r="B112" s="107">
        <v>42077.291666666664</v>
      </c>
      <c r="C112" s="106">
        <v>137</v>
      </c>
      <c r="D112" s="106">
        <v>96.230003356933594</v>
      </c>
      <c r="E112" s="120">
        <v>11.800000190734863</v>
      </c>
      <c r="F112" s="107">
        <v>42077</v>
      </c>
      <c r="G112" s="120">
        <v>32.333435530441825</v>
      </c>
      <c r="H112" s="120">
        <v>59.499544151756417</v>
      </c>
      <c r="I112" s="120">
        <v>30.687178785050335</v>
      </c>
      <c r="J112" s="104">
        <f t="shared" si="5"/>
        <v>32.333435530441825</v>
      </c>
      <c r="K112" s="104">
        <f t="shared" si="6"/>
        <v>59.499544151756417</v>
      </c>
      <c r="L112" s="104">
        <f t="shared" si="7"/>
        <v>30.687178785050335</v>
      </c>
      <c r="N112" s="107">
        <v>42077.291666666664</v>
      </c>
      <c r="O112" s="103">
        <v>137</v>
      </c>
      <c r="P112" s="103">
        <v>96.230003356933594</v>
      </c>
      <c r="Q112" s="104">
        <f t="shared" si="8"/>
        <v>2.3334838042648314</v>
      </c>
      <c r="R112" s="104">
        <f t="shared" si="9"/>
        <v>20</v>
      </c>
    </row>
    <row r="113" spans="2:18">
      <c r="B113" s="107">
        <v>42078.291666666664</v>
      </c>
      <c r="C113" s="106">
        <v>137</v>
      </c>
      <c r="D113" s="106">
        <v>96.230003356933594</v>
      </c>
      <c r="E113" s="120">
        <v>11.699999809265137</v>
      </c>
      <c r="F113" s="107">
        <v>42078</v>
      </c>
      <c r="G113" s="120">
        <v>31.123352913812379</v>
      </c>
      <c r="H113" s="120">
        <v>58.460546464875904</v>
      </c>
      <c r="I113" s="120">
        <v>30.558373152657779</v>
      </c>
      <c r="J113" s="104">
        <f t="shared" si="5"/>
        <v>31.123352913812379</v>
      </c>
      <c r="K113" s="104">
        <f t="shared" si="6"/>
        <v>58.460546464875904</v>
      </c>
      <c r="L113" s="104">
        <f t="shared" si="7"/>
        <v>30.558373152657779</v>
      </c>
      <c r="N113" s="107">
        <v>42078.291666666664</v>
      </c>
      <c r="O113" s="103">
        <v>137</v>
      </c>
      <c r="P113" s="103">
        <v>96.230003356933594</v>
      </c>
      <c r="Q113" s="104">
        <f t="shared" si="8"/>
        <v>2.3334838042648314</v>
      </c>
      <c r="R113" s="104">
        <f t="shared" si="9"/>
        <v>20</v>
      </c>
    </row>
    <row r="114" spans="2:18">
      <c r="B114" s="107">
        <v>42079.291666666664</v>
      </c>
      <c r="C114" s="106">
        <v>137</v>
      </c>
      <c r="D114" s="106">
        <v>96.230003356933594</v>
      </c>
      <c r="E114" s="120">
        <v>12.399999618530273</v>
      </c>
      <c r="F114" s="107">
        <v>42079</v>
      </c>
      <c r="G114" s="120">
        <v>29.078504607522888</v>
      </c>
      <c r="H114" s="120">
        <v>58.371120175697321</v>
      </c>
      <c r="I114" s="120">
        <v>31.359636766402769</v>
      </c>
      <c r="J114" s="104">
        <f t="shared" si="5"/>
        <v>29.078504607522888</v>
      </c>
      <c r="K114" s="104">
        <f t="shared" si="6"/>
        <v>58.371120175697321</v>
      </c>
      <c r="L114" s="104">
        <f t="shared" si="7"/>
        <v>31.359636766402769</v>
      </c>
      <c r="N114" s="107">
        <v>42079.291666666664</v>
      </c>
      <c r="O114" s="103">
        <v>137</v>
      </c>
      <c r="P114" s="103">
        <v>96.230003356933594</v>
      </c>
      <c r="Q114" s="104">
        <f t="shared" si="8"/>
        <v>2.3334838042648314</v>
      </c>
      <c r="R114" s="104">
        <f t="shared" si="9"/>
        <v>20</v>
      </c>
    </row>
    <row r="115" spans="2:18">
      <c r="B115" s="107">
        <v>42080.291666666664</v>
      </c>
      <c r="C115" s="106">
        <v>137</v>
      </c>
      <c r="D115" s="106">
        <v>96.230003356933594</v>
      </c>
      <c r="E115" s="120">
        <v>12.100000381469727</v>
      </c>
      <c r="F115" s="107">
        <v>42080</v>
      </c>
      <c r="G115" s="120">
        <v>25.693101921478945</v>
      </c>
      <c r="H115" s="120">
        <v>58.673150693752163</v>
      </c>
      <c r="I115" s="120">
        <v>30.981544273981331</v>
      </c>
      <c r="J115" s="104">
        <f t="shared" si="5"/>
        <v>25.693101921478945</v>
      </c>
      <c r="K115" s="104">
        <f t="shared" si="6"/>
        <v>58.673150693752163</v>
      </c>
      <c r="L115" s="104">
        <f t="shared" si="7"/>
        <v>30.981544273981331</v>
      </c>
      <c r="N115" s="107">
        <v>42080.291666666664</v>
      </c>
      <c r="O115" s="103">
        <v>137</v>
      </c>
      <c r="P115" s="103">
        <v>96.230003356933594</v>
      </c>
      <c r="Q115" s="104">
        <f t="shared" si="8"/>
        <v>2.3334838042648314</v>
      </c>
      <c r="R115" s="104">
        <f t="shared" si="9"/>
        <v>20</v>
      </c>
    </row>
    <row r="116" spans="2:18">
      <c r="B116" s="107">
        <v>42081.291666666664</v>
      </c>
      <c r="C116" s="106">
        <v>137</v>
      </c>
      <c r="D116" s="106">
        <v>96.230003356933594</v>
      </c>
      <c r="E116" s="120">
        <v>11.800000190734863</v>
      </c>
      <c r="F116" s="107">
        <v>42081</v>
      </c>
      <c r="G116" s="120">
        <v>27.238205550997346</v>
      </c>
      <c r="H116" s="120">
        <v>58.882593093006633</v>
      </c>
      <c r="I116" s="120">
        <v>31.607013364390149</v>
      </c>
      <c r="J116" s="104">
        <f t="shared" si="5"/>
        <v>27.238205550997346</v>
      </c>
      <c r="K116" s="104">
        <f t="shared" si="6"/>
        <v>58.882593093006633</v>
      </c>
      <c r="L116" s="104">
        <f t="shared" si="7"/>
        <v>31.607013364390149</v>
      </c>
      <c r="N116" s="107">
        <v>42081.291666666664</v>
      </c>
      <c r="O116" s="103">
        <v>137</v>
      </c>
      <c r="P116" s="103">
        <v>96.230003356933594</v>
      </c>
      <c r="Q116" s="104">
        <f t="shared" si="8"/>
        <v>2.3334838042648314</v>
      </c>
      <c r="R116" s="104">
        <f t="shared" si="9"/>
        <v>20</v>
      </c>
    </row>
    <row r="117" spans="2:18">
      <c r="B117" s="107">
        <v>42082.291666666664</v>
      </c>
      <c r="C117" s="106">
        <v>137</v>
      </c>
      <c r="D117" s="106">
        <v>96.230003356933594</v>
      </c>
      <c r="E117" s="120">
        <v>11.800000190734863</v>
      </c>
      <c r="F117" s="107">
        <v>42082</v>
      </c>
      <c r="G117" s="120">
        <v>37.641908105302754</v>
      </c>
      <c r="H117" s="120">
        <v>60.155989388006731</v>
      </c>
      <c r="I117" s="120">
        <v>31.339171074165229</v>
      </c>
      <c r="J117" s="104">
        <f t="shared" si="5"/>
        <v>37.641908105302754</v>
      </c>
      <c r="K117" s="104">
        <f t="shared" si="6"/>
        <v>60.155989388006731</v>
      </c>
      <c r="L117" s="104">
        <f t="shared" si="7"/>
        <v>31.339171074165229</v>
      </c>
      <c r="N117" s="107">
        <v>42082.291666666664</v>
      </c>
      <c r="O117" s="103">
        <v>137</v>
      </c>
      <c r="P117" s="103">
        <v>96.230003356933594</v>
      </c>
      <c r="Q117" s="104">
        <f t="shared" si="8"/>
        <v>2.3334838042648314</v>
      </c>
      <c r="R117" s="104">
        <f t="shared" si="9"/>
        <v>20</v>
      </c>
    </row>
    <row r="118" spans="2:18">
      <c r="B118" s="107">
        <v>42083.291666666664</v>
      </c>
      <c r="C118" s="106">
        <v>137</v>
      </c>
      <c r="D118" s="106">
        <v>96.230003356933594</v>
      </c>
      <c r="E118" s="120">
        <v>11.600000381469727</v>
      </c>
      <c r="F118" s="107">
        <v>42083</v>
      </c>
      <c r="G118" s="120">
        <v>36.6837738954138</v>
      </c>
      <c r="H118" s="120">
        <v>56.579912591775262</v>
      </c>
      <c r="I118" s="120">
        <v>31.963511194101056</v>
      </c>
      <c r="J118" s="104">
        <f t="shared" si="5"/>
        <v>36.6837738954138</v>
      </c>
      <c r="K118" s="104">
        <f t="shared" si="6"/>
        <v>56.579912591775262</v>
      </c>
      <c r="L118" s="104">
        <f t="shared" si="7"/>
        <v>31.963511194101056</v>
      </c>
      <c r="N118" s="107">
        <v>42083.291666666664</v>
      </c>
      <c r="O118" s="103">
        <v>137</v>
      </c>
      <c r="P118" s="103">
        <v>96.230003356933594</v>
      </c>
      <c r="Q118" s="104">
        <f t="shared" si="8"/>
        <v>2.3334838042648314</v>
      </c>
      <c r="R118" s="104">
        <f t="shared" si="9"/>
        <v>20</v>
      </c>
    </row>
    <row r="119" spans="2:18">
      <c r="B119" s="107">
        <v>42084.291666666664</v>
      </c>
      <c r="C119" s="106">
        <v>137</v>
      </c>
      <c r="D119" s="106">
        <v>96.230003356933594</v>
      </c>
      <c r="E119" s="120">
        <v>11.800000190734863</v>
      </c>
      <c r="F119" s="107">
        <v>42084</v>
      </c>
      <c r="G119" s="120">
        <v>33.766352926492672</v>
      </c>
      <c r="H119" s="120">
        <v>60.74483659567656</v>
      </c>
      <c r="I119" s="120">
        <v>32.381559127591267</v>
      </c>
      <c r="J119" s="104">
        <f t="shared" si="5"/>
        <v>33.766352926492672</v>
      </c>
      <c r="K119" s="104">
        <f t="shared" si="6"/>
        <v>60.74483659567656</v>
      </c>
      <c r="L119" s="104">
        <f t="shared" si="7"/>
        <v>32.381559127591267</v>
      </c>
      <c r="N119" s="107">
        <v>42084.291666666664</v>
      </c>
      <c r="O119" s="103">
        <v>137</v>
      </c>
      <c r="P119" s="103">
        <v>96.230003356933594</v>
      </c>
      <c r="Q119" s="104">
        <f t="shared" si="8"/>
        <v>2.3334838042648314</v>
      </c>
      <c r="R119" s="104">
        <f t="shared" si="9"/>
        <v>20</v>
      </c>
    </row>
    <row r="120" spans="2:18">
      <c r="B120" s="107">
        <v>42085.291666666664</v>
      </c>
      <c r="C120" s="106">
        <v>137</v>
      </c>
      <c r="D120" s="106">
        <v>96.230003356933594</v>
      </c>
      <c r="E120" s="120">
        <v>11.800000190734863</v>
      </c>
      <c r="F120" s="107">
        <v>42085</v>
      </c>
      <c r="G120" s="120">
        <v>30.992826849420887</v>
      </c>
      <c r="H120" s="120">
        <v>57.576694364989251</v>
      </c>
      <c r="I120" s="120">
        <v>33.459637034667857</v>
      </c>
      <c r="J120" s="104">
        <f t="shared" si="5"/>
        <v>30.992826849420887</v>
      </c>
      <c r="K120" s="104">
        <f t="shared" si="6"/>
        <v>57.576694364989251</v>
      </c>
      <c r="L120" s="104">
        <f t="shared" si="7"/>
        <v>33.459637034667857</v>
      </c>
      <c r="N120" s="107">
        <v>42085.291666666664</v>
      </c>
      <c r="O120" s="103">
        <v>137</v>
      </c>
      <c r="P120" s="103">
        <v>96.230003356933594</v>
      </c>
      <c r="Q120" s="104">
        <f t="shared" si="8"/>
        <v>2.3334838042648314</v>
      </c>
      <c r="R120" s="104">
        <f t="shared" si="9"/>
        <v>20</v>
      </c>
    </row>
    <row r="121" spans="2:18">
      <c r="B121" s="107">
        <v>42086.291666666664</v>
      </c>
      <c r="C121" s="106">
        <v>137</v>
      </c>
      <c r="D121" s="106">
        <v>96.230003356933594</v>
      </c>
      <c r="E121" s="120">
        <v>11.800000190734863</v>
      </c>
      <c r="F121" s="107">
        <v>42086</v>
      </c>
      <c r="G121" s="120">
        <v>31.022905162153403</v>
      </c>
      <c r="H121" s="120">
        <v>61.186039878218317</v>
      </c>
      <c r="I121" s="120">
        <v>31.873128397597185</v>
      </c>
      <c r="J121" s="104">
        <f t="shared" si="5"/>
        <v>31.022905162153403</v>
      </c>
      <c r="K121" s="104">
        <f t="shared" si="6"/>
        <v>61.186039878218317</v>
      </c>
      <c r="L121" s="104">
        <f t="shared" si="7"/>
        <v>31.873128397597185</v>
      </c>
      <c r="N121" s="107">
        <v>42086.291666666664</v>
      </c>
      <c r="O121" s="103">
        <v>137</v>
      </c>
      <c r="P121" s="103">
        <v>96.230003356933594</v>
      </c>
      <c r="Q121" s="104">
        <f t="shared" si="8"/>
        <v>2.3334838042648314</v>
      </c>
      <c r="R121" s="104">
        <f t="shared" si="9"/>
        <v>20</v>
      </c>
    </row>
    <row r="122" spans="2:18">
      <c r="B122" s="107">
        <v>42087.291666666664</v>
      </c>
      <c r="C122" s="106">
        <v>137</v>
      </c>
      <c r="D122" s="106">
        <v>96.230003356933594</v>
      </c>
      <c r="E122" s="120">
        <v>11.800000190734863</v>
      </c>
      <c r="F122" s="107">
        <v>42087</v>
      </c>
      <c r="G122" s="120">
        <v>34.415245288044787</v>
      </c>
      <c r="H122" s="120">
        <v>56.714261244447151</v>
      </c>
      <c r="I122" s="120">
        <v>31.695729871502603</v>
      </c>
      <c r="J122" s="104">
        <f t="shared" si="5"/>
        <v>34.415245288044787</v>
      </c>
      <c r="K122" s="104">
        <f t="shared" si="6"/>
        <v>56.714261244447151</v>
      </c>
      <c r="L122" s="104">
        <f t="shared" si="7"/>
        <v>31.695729871502603</v>
      </c>
      <c r="N122" s="107">
        <v>42087.291666666664</v>
      </c>
      <c r="O122" s="103">
        <v>137</v>
      </c>
      <c r="P122" s="103">
        <v>96.230003356933594</v>
      </c>
      <c r="Q122" s="104">
        <f t="shared" si="8"/>
        <v>2.3334838042648314</v>
      </c>
      <c r="R122" s="104">
        <f t="shared" si="9"/>
        <v>20</v>
      </c>
    </row>
    <row r="123" spans="2:18">
      <c r="B123" s="107">
        <v>42088.291666666664</v>
      </c>
      <c r="C123" s="106">
        <v>137</v>
      </c>
      <c r="D123" s="106">
        <v>96.230003356933594</v>
      </c>
      <c r="E123" s="120">
        <v>11.699999809265137</v>
      </c>
      <c r="F123" s="107">
        <v>42088</v>
      </c>
      <c r="G123" s="120">
        <v>37.39999089673713</v>
      </c>
      <c r="H123" s="120">
        <v>56.743914879692916</v>
      </c>
      <c r="I123" s="120">
        <v>32.186191455258239</v>
      </c>
      <c r="J123" s="104">
        <f t="shared" si="5"/>
        <v>37.39999089673713</v>
      </c>
      <c r="K123" s="104">
        <f t="shared" si="6"/>
        <v>56.743914879692916</v>
      </c>
      <c r="L123" s="104">
        <f t="shared" si="7"/>
        <v>32.186191455258239</v>
      </c>
      <c r="N123" s="107">
        <v>42088.291666666664</v>
      </c>
      <c r="O123" s="103">
        <v>137</v>
      </c>
      <c r="P123" s="103">
        <v>96.230003356933594</v>
      </c>
      <c r="Q123" s="104">
        <f t="shared" si="8"/>
        <v>2.3334838042648314</v>
      </c>
      <c r="R123" s="104">
        <f t="shared" si="9"/>
        <v>20</v>
      </c>
    </row>
    <row r="124" spans="2:18">
      <c r="B124" s="107">
        <v>42089.291666666664</v>
      </c>
      <c r="C124" s="106">
        <v>137</v>
      </c>
      <c r="D124" s="106">
        <v>96.230003356933594</v>
      </c>
      <c r="E124" s="120">
        <v>11.699999809265137</v>
      </c>
      <c r="F124" s="107">
        <v>42089</v>
      </c>
      <c r="G124" s="120">
        <v>33.536542170963884</v>
      </c>
      <c r="H124" s="120">
        <v>57.534362572652341</v>
      </c>
      <c r="I124" s="120">
        <v>34.108488011956211</v>
      </c>
      <c r="J124" s="104">
        <f t="shared" si="5"/>
        <v>33.536542170963884</v>
      </c>
      <c r="K124" s="104">
        <f t="shared" si="6"/>
        <v>57.534362572652341</v>
      </c>
      <c r="L124" s="104">
        <f t="shared" si="7"/>
        <v>34.108488011956211</v>
      </c>
      <c r="N124" s="107">
        <v>42089.291666666664</v>
      </c>
      <c r="O124" s="103">
        <v>137</v>
      </c>
      <c r="P124" s="103">
        <v>96.230003356933594</v>
      </c>
      <c r="Q124" s="104">
        <f t="shared" si="8"/>
        <v>2.3334838042648314</v>
      </c>
      <c r="R124" s="104">
        <f t="shared" si="9"/>
        <v>20</v>
      </c>
    </row>
    <row r="125" spans="2:18">
      <c r="B125" s="107">
        <v>42090.291666666664</v>
      </c>
      <c r="C125" s="106">
        <v>137</v>
      </c>
      <c r="D125" s="106">
        <v>96.230003356933594</v>
      </c>
      <c r="E125" s="120">
        <v>11.699999809265137</v>
      </c>
      <c r="F125" s="107">
        <v>42090</v>
      </c>
      <c r="G125" s="120">
        <v>29.90265629710974</v>
      </c>
      <c r="H125" s="120">
        <v>60.944916108493501</v>
      </c>
      <c r="I125" s="120">
        <v>35.42558780727564</v>
      </c>
      <c r="J125" s="104">
        <f t="shared" si="5"/>
        <v>29.90265629710974</v>
      </c>
      <c r="K125" s="104">
        <f t="shared" si="6"/>
        <v>60.944916108493501</v>
      </c>
      <c r="L125" s="104">
        <f t="shared" si="7"/>
        <v>35.42558780727564</v>
      </c>
      <c r="N125" s="107">
        <v>42090.291666666664</v>
      </c>
      <c r="O125" s="103">
        <v>137</v>
      </c>
      <c r="P125" s="103">
        <v>96.230003356933594</v>
      </c>
      <c r="Q125" s="104">
        <f t="shared" si="8"/>
        <v>2.3334838042648314</v>
      </c>
      <c r="R125" s="104">
        <f t="shared" si="9"/>
        <v>20</v>
      </c>
    </row>
    <row r="126" spans="2:18">
      <c r="B126" s="107">
        <v>42091.291666666664</v>
      </c>
      <c r="C126" s="106">
        <v>137</v>
      </c>
      <c r="D126" s="106">
        <v>96.230003356933594</v>
      </c>
      <c r="E126" s="120">
        <v>11.699999809265137</v>
      </c>
      <c r="F126" s="107">
        <v>42091</v>
      </c>
      <c r="G126" s="120">
        <v>25.021762322761393</v>
      </c>
      <c r="H126" s="120">
        <v>60.979522902170842</v>
      </c>
      <c r="I126" s="120">
        <v>32.118950159527557</v>
      </c>
      <c r="J126" s="104">
        <f t="shared" si="5"/>
        <v>25.021762322761393</v>
      </c>
      <c r="K126" s="104">
        <f t="shared" si="6"/>
        <v>60.979522902170842</v>
      </c>
      <c r="L126" s="104">
        <f t="shared" si="7"/>
        <v>32.118950159527557</v>
      </c>
      <c r="N126" s="107">
        <v>42091.291666666664</v>
      </c>
      <c r="O126" s="103">
        <v>137</v>
      </c>
      <c r="P126" s="103">
        <v>96.230003356933594</v>
      </c>
      <c r="Q126" s="104">
        <f t="shared" si="8"/>
        <v>2.3334838042648314</v>
      </c>
      <c r="R126" s="104">
        <f t="shared" si="9"/>
        <v>20</v>
      </c>
    </row>
    <row r="127" spans="2:18">
      <c r="B127" s="107">
        <v>42092.291666666664</v>
      </c>
      <c r="C127" s="106">
        <v>137</v>
      </c>
      <c r="D127" s="106">
        <v>96.230003356933594</v>
      </c>
      <c r="E127" s="120">
        <v>11.800000190734863</v>
      </c>
      <c r="F127" s="107">
        <v>42092</v>
      </c>
      <c r="G127" s="120">
        <v>24.689154838102837</v>
      </c>
      <c r="H127" s="120">
        <v>62.120429541711395</v>
      </c>
      <c r="I127" s="120">
        <v>32.16837196994711</v>
      </c>
      <c r="J127" s="104">
        <f t="shared" si="5"/>
        <v>24.689154838102837</v>
      </c>
      <c r="K127" s="104">
        <f t="shared" si="6"/>
        <v>62.120429541711395</v>
      </c>
      <c r="L127" s="104">
        <f t="shared" si="7"/>
        <v>32.16837196994711</v>
      </c>
      <c r="N127" s="107">
        <v>42092.291666666664</v>
      </c>
      <c r="O127" s="103">
        <v>137</v>
      </c>
      <c r="P127" s="103">
        <v>96.230003356933594</v>
      </c>
      <c r="Q127" s="104">
        <f t="shared" si="8"/>
        <v>2.3334838042648314</v>
      </c>
      <c r="R127" s="104">
        <f t="shared" si="9"/>
        <v>20</v>
      </c>
    </row>
    <row r="128" spans="2:18">
      <c r="B128" s="107">
        <v>42093.291666666664</v>
      </c>
      <c r="C128" s="106">
        <v>137</v>
      </c>
      <c r="D128" s="106">
        <v>96.230003356933594</v>
      </c>
      <c r="E128" s="120">
        <v>11.800000190734863</v>
      </c>
      <c r="F128" s="107">
        <v>42093</v>
      </c>
      <c r="G128" s="120">
        <v>24.859538958183037</v>
      </c>
      <c r="H128" s="120">
        <v>61.524130509120425</v>
      </c>
      <c r="I128" s="120">
        <v>32.851775320635888</v>
      </c>
      <c r="J128" s="104">
        <f t="shared" si="5"/>
        <v>24.859538958183037</v>
      </c>
      <c r="K128" s="104">
        <f t="shared" si="6"/>
        <v>61.524130509120425</v>
      </c>
      <c r="L128" s="104">
        <f t="shared" si="7"/>
        <v>32.851775320635888</v>
      </c>
      <c r="N128" s="107">
        <v>42093.291666666664</v>
      </c>
      <c r="O128" s="103">
        <v>137</v>
      </c>
      <c r="P128" s="103">
        <v>96.230003356933594</v>
      </c>
      <c r="Q128" s="104">
        <f t="shared" si="8"/>
        <v>2.3334838042648314</v>
      </c>
      <c r="R128" s="104">
        <f t="shared" si="9"/>
        <v>20</v>
      </c>
    </row>
    <row r="129" spans="2:18">
      <c r="B129" s="107">
        <v>42094.291666666664</v>
      </c>
      <c r="C129" s="106">
        <v>137</v>
      </c>
      <c r="D129" s="106">
        <v>96.230003356933594</v>
      </c>
      <c r="E129" s="120">
        <v>11.699999809265137</v>
      </c>
      <c r="F129" s="107">
        <v>42094</v>
      </c>
      <c r="G129" s="120">
        <v>31.029444445106773</v>
      </c>
      <c r="H129" s="120">
        <v>60.906476381001539</v>
      </c>
      <c r="I129" s="120">
        <v>32.999301780020765</v>
      </c>
      <c r="J129" s="104">
        <f t="shared" si="5"/>
        <v>31.029444445106773</v>
      </c>
      <c r="K129" s="104">
        <f t="shared" si="6"/>
        <v>60.906476381001539</v>
      </c>
      <c r="L129" s="104">
        <f t="shared" si="7"/>
        <v>32.999301780020765</v>
      </c>
      <c r="N129" s="107">
        <v>42094.291666666664</v>
      </c>
      <c r="O129" s="103">
        <v>137</v>
      </c>
      <c r="P129" s="103">
        <v>96.230003356933594</v>
      </c>
      <c r="Q129" s="104">
        <f t="shared" si="8"/>
        <v>2.3334838042648314</v>
      </c>
      <c r="R129" s="104">
        <f t="shared" si="9"/>
        <v>20</v>
      </c>
    </row>
    <row r="130" spans="2:18">
      <c r="B130" s="107">
        <v>42095.291666666664</v>
      </c>
      <c r="C130" s="106">
        <v>137</v>
      </c>
      <c r="D130" s="106">
        <v>96.230003356933594</v>
      </c>
      <c r="E130" s="120">
        <v>11.699999809265137</v>
      </c>
      <c r="F130" s="107">
        <v>42095</v>
      </c>
      <c r="G130" s="120">
        <v>28.320244260584865</v>
      </c>
      <c r="H130" s="120">
        <v>62.738705200354339</v>
      </c>
      <c r="I130" s="120">
        <v>33.261093189959155</v>
      </c>
      <c r="J130" s="104">
        <f t="shared" si="5"/>
        <v>28.320244260584865</v>
      </c>
      <c r="K130" s="104">
        <f t="shared" si="6"/>
        <v>62.738705200354339</v>
      </c>
      <c r="L130" s="104">
        <f t="shared" si="7"/>
        <v>33.261093189959155</v>
      </c>
      <c r="N130" s="107">
        <v>42095.291666666664</v>
      </c>
      <c r="O130" s="103">
        <v>137</v>
      </c>
      <c r="P130" s="103">
        <v>96.230003356933594</v>
      </c>
      <c r="Q130" s="104">
        <f t="shared" si="8"/>
        <v>2.3334838042648314</v>
      </c>
      <c r="R130" s="104">
        <f t="shared" si="9"/>
        <v>20</v>
      </c>
    </row>
    <row r="131" spans="2:18">
      <c r="B131" s="107">
        <v>42096.291666666664</v>
      </c>
      <c r="C131" s="106">
        <v>137</v>
      </c>
      <c r="D131" s="106">
        <v>96.230003356933594</v>
      </c>
      <c r="E131" s="120">
        <v>11.699999809265137</v>
      </c>
      <c r="F131" s="107">
        <v>42096</v>
      </c>
      <c r="G131" s="120">
        <v>27.505284866094588</v>
      </c>
      <c r="H131" s="120">
        <v>60.126873548030908</v>
      </c>
      <c r="I131" s="120">
        <v>33.345993223808406</v>
      </c>
      <c r="J131" s="104">
        <f t="shared" si="5"/>
        <v>27.505284866094588</v>
      </c>
      <c r="K131" s="104">
        <f t="shared" si="6"/>
        <v>60.126873548030908</v>
      </c>
      <c r="L131" s="104">
        <f t="shared" si="7"/>
        <v>33.345993223808406</v>
      </c>
      <c r="N131" s="107">
        <v>42096.291666666664</v>
      </c>
      <c r="O131" s="103">
        <v>137</v>
      </c>
      <c r="P131" s="103">
        <v>96.230003356933594</v>
      </c>
      <c r="Q131" s="104">
        <f t="shared" si="8"/>
        <v>2.3334838042648314</v>
      </c>
      <c r="R131" s="104">
        <f t="shared" si="9"/>
        <v>20</v>
      </c>
    </row>
    <row r="132" spans="2:18">
      <c r="B132" s="107">
        <v>42097.291666666664</v>
      </c>
      <c r="C132" s="106">
        <v>137</v>
      </c>
      <c r="D132" s="106">
        <v>96.230003356933594</v>
      </c>
      <c r="E132" s="120">
        <v>11.699999809265137</v>
      </c>
      <c r="F132" s="107">
        <v>42097</v>
      </c>
      <c r="G132" s="120">
        <v>29.548496835871983</v>
      </c>
      <c r="H132" s="120">
        <v>59.590645672347854</v>
      </c>
      <c r="I132" s="120">
        <v>36.289146654650054</v>
      </c>
      <c r="J132" s="104">
        <f t="shared" si="5"/>
        <v>29.548496835871983</v>
      </c>
      <c r="K132" s="104">
        <f t="shared" si="6"/>
        <v>59.590645672347854</v>
      </c>
      <c r="L132" s="104">
        <f t="shared" si="7"/>
        <v>36.289146654650054</v>
      </c>
      <c r="N132" s="107">
        <v>42097.291666666664</v>
      </c>
      <c r="O132" s="103">
        <v>137</v>
      </c>
      <c r="P132" s="103">
        <v>96.230003356933594</v>
      </c>
      <c r="Q132" s="104">
        <f t="shared" si="8"/>
        <v>2.3334838042648314</v>
      </c>
      <c r="R132" s="104">
        <f t="shared" si="9"/>
        <v>20</v>
      </c>
    </row>
    <row r="133" spans="2:18">
      <c r="B133" s="107">
        <v>42098.291666666664</v>
      </c>
      <c r="C133" s="106">
        <v>137</v>
      </c>
      <c r="D133" s="106">
        <v>96.230003356933594</v>
      </c>
      <c r="E133" s="120">
        <v>11.800000190734863</v>
      </c>
      <c r="F133" s="107">
        <v>42098</v>
      </c>
      <c r="G133" s="120">
        <v>26.255647034004888</v>
      </c>
      <c r="H133" s="120">
        <v>60.398034190071932</v>
      </c>
      <c r="I133" s="120">
        <v>33.192158486401574</v>
      </c>
      <c r="J133" s="104">
        <f t="shared" si="5"/>
        <v>26.255647034004888</v>
      </c>
      <c r="K133" s="104">
        <f t="shared" si="6"/>
        <v>60.398034190071932</v>
      </c>
      <c r="L133" s="104">
        <f t="shared" si="7"/>
        <v>33.192158486401574</v>
      </c>
      <c r="N133" s="107">
        <v>42098.291666666664</v>
      </c>
      <c r="O133" s="103">
        <v>137</v>
      </c>
      <c r="P133" s="103">
        <v>96.230003356933594</v>
      </c>
      <c r="Q133" s="104">
        <f t="shared" si="8"/>
        <v>2.3334838042648314</v>
      </c>
      <c r="R133" s="104">
        <f t="shared" si="9"/>
        <v>20</v>
      </c>
    </row>
    <row r="134" spans="2:18">
      <c r="B134" s="107">
        <v>42099.291666666664</v>
      </c>
      <c r="C134" s="106">
        <v>137</v>
      </c>
      <c r="D134" s="106">
        <v>96.230003356933594</v>
      </c>
      <c r="E134" s="120">
        <v>11.699999809265137</v>
      </c>
      <c r="F134" s="107">
        <v>42099</v>
      </c>
      <c r="G134" s="120">
        <v>26.141173702147267</v>
      </c>
      <c r="H134" s="120">
        <v>60.973645932409433</v>
      </c>
      <c r="I134" s="120">
        <v>33.473322093862095</v>
      </c>
      <c r="J134" s="104">
        <f t="shared" si="5"/>
        <v>26.141173702147267</v>
      </c>
      <c r="K134" s="104">
        <f t="shared" si="6"/>
        <v>60.973645932409433</v>
      </c>
      <c r="L134" s="104">
        <f t="shared" si="7"/>
        <v>33.473322093862095</v>
      </c>
      <c r="N134" s="107">
        <v>42099.291666666664</v>
      </c>
      <c r="O134" s="103">
        <v>137</v>
      </c>
      <c r="P134" s="103">
        <v>96.230003356933594</v>
      </c>
      <c r="Q134" s="104">
        <f t="shared" si="8"/>
        <v>2.3334838042648314</v>
      </c>
      <c r="R134" s="104">
        <f t="shared" si="9"/>
        <v>20</v>
      </c>
    </row>
    <row r="135" spans="2:18">
      <c r="B135" s="107">
        <v>42100.291666666664</v>
      </c>
      <c r="C135" s="106">
        <v>137</v>
      </c>
      <c r="D135" s="106">
        <v>96.230003356933594</v>
      </c>
      <c r="E135" s="120">
        <v>11.699999809265137</v>
      </c>
      <c r="F135" s="107">
        <v>42100</v>
      </c>
      <c r="G135" s="120">
        <v>38.451819676823071</v>
      </c>
      <c r="H135" s="120">
        <v>60.847302578334372</v>
      </c>
      <c r="I135" s="120">
        <v>33.776200449444573</v>
      </c>
      <c r="J135" s="104">
        <f t="shared" si="5"/>
        <v>38.451819676823071</v>
      </c>
      <c r="K135" s="104">
        <f t="shared" si="6"/>
        <v>60.847302578334372</v>
      </c>
      <c r="L135" s="104">
        <f t="shared" si="7"/>
        <v>33.776200449444573</v>
      </c>
      <c r="N135" s="107">
        <v>42100.291666666664</v>
      </c>
      <c r="O135" s="103">
        <v>137</v>
      </c>
      <c r="P135" s="103">
        <v>96.230003356933594</v>
      </c>
      <c r="Q135" s="104">
        <f t="shared" si="8"/>
        <v>2.3334838042648314</v>
      </c>
      <c r="R135" s="104">
        <f t="shared" si="9"/>
        <v>20</v>
      </c>
    </row>
    <row r="136" spans="2:18">
      <c r="B136" s="107">
        <v>42101.291666666664</v>
      </c>
      <c r="C136" s="106">
        <v>137</v>
      </c>
      <c r="D136" s="106">
        <v>96.230003356933594</v>
      </c>
      <c r="E136" s="120">
        <v>11.699999809265137</v>
      </c>
      <c r="F136" s="107">
        <v>42101</v>
      </c>
      <c r="G136" s="120">
        <v>37.039762887954701</v>
      </c>
      <c r="H136" s="120">
        <v>59.392806370699887</v>
      </c>
      <c r="I136" s="120">
        <v>33.691799791035827</v>
      </c>
      <c r="J136" s="104">
        <f t="shared" si="5"/>
        <v>37.039762887954701</v>
      </c>
      <c r="K136" s="104">
        <f t="shared" si="6"/>
        <v>59.392806370699887</v>
      </c>
      <c r="L136" s="104">
        <f t="shared" si="7"/>
        <v>33.691799791035827</v>
      </c>
      <c r="N136" s="107">
        <v>42101.291666666664</v>
      </c>
      <c r="O136" s="103">
        <v>137</v>
      </c>
      <c r="P136" s="103">
        <v>96.230003356933594</v>
      </c>
      <c r="Q136" s="104">
        <f t="shared" si="8"/>
        <v>2.3334838042648314</v>
      </c>
      <c r="R136" s="104">
        <f t="shared" si="9"/>
        <v>20</v>
      </c>
    </row>
    <row r="137" spans="2:18">
      <c r="B137" s="107">
        <v>42102.291666666664</v>
      </c>
      <c r="C137" s="106">
        <v>137</v>
      </c>
      <c r="D137" s="106">
        <v>96.230003356933594</v>
      </c>
      <c r="E137" s="120">
        <v>11.899999618530273</v>
      </c>
      <c r="F137" s="107">
        <v>42102</v>
      </c>
      <c r="G137" s="120">
        <v>36.227814837186358</v>
      </c>
      <c r="H137" s="120">
        <v>60.390625089583487</v>
      </c>
      <c r="I137" s="120">
        <v>34.983821022245642</v>
      </c>
      <c r="J137" s="104">
        <f t="shared" si="5"/>
        <v>36.227814837186358</v>
      </c>
      <c r="K137" s="104">
        <f t="shared" si="6"/>
        <v>60.390625089583487</v>
      </c>
      <c r="L137" s="104">
        <f t="shared" si="7"/>
        <v>34.983821022245642</v>
      </c>
      <c r="N137" s="107">
        <v>42102.291666666664</v>
      </c>
      <c r="O137" s="103">
        <v>137</v>
      </c>
      <c r="P137" s="103">
        <v>96.230003356933594</v>
      </c>
      <c r="Q137" s="104">
        <f t="shared" si="8"/>
        <v>2.3334838042648314</v>
      </c>
      <c r="R137" s="104">
        <f t="shared" si="9"/>
        <v>20</v>
      </c>
    </row>
    <row r="138" spans="2:18">
      <c r="B138" s="107">
        <v>42103.291666666664</v>
      </c>
      <c r="C138" s="106">
        <v>137</v>
      </c>
      <c r="D138" s="106">
        <v>96.230003356933594</v>
      </c>
      <c r="E138" s="120">
        <v>12</v>
      </c>
      <c r="F138" s="107">
        <v>42103</v>
      </c>
      <c r="G138" s="120">
        <v>30.136944052356228</v>
      </c>
      <c r="H138" s="120">
        <v>60.861990487884697</v>
      </c>
      <c r="I138" s="120">
        <v>32.474786792507878</v>
      </c>
      <c r="J138" s="104">
        <f t="shared" ref="J138:J201" si="10">IF(G138&lt;0,0,G138)</f>
        <v>30.136944052356228</v>
      </c>
      <c r="K138" s="104">
        <f t="shared" ref="K138:K201" si="11">IF(H138&lt;0,0,H138)</f>
        <v>60.861990487884697</v>
      </c>
      <c r="L138" s="104">
        <f t="shared" ref="L138:L201" si="12">IF(I138&lt;0,0,I138)</f>
        <v>32.474786792507878</v>
      </c>
      <c r="N138" s="107">
        <v>42103.291666666664</v>
      </c>
      <c r="O138" s="103">
        <v>137</v>
      </c>
      <c r="P138" s="103">
        <v>96.230003356933594</v>
      </c>
      <c r="Q138" s="104">
        <f t="shared" ref="Q138:Q201" si="13">ABS((O138-P138)*(1/1000)*0.36*158.987)</f>
        <v>2.3334838042648314</v>
      </c>
      <c r="R138" s="104">
        <f t="shared" si="9"/>
        <v>20</v>
      </c>
    </row>
    <row r="139" spans="2:18">
      <c r="B139" s="107">
        <v>42104.291666666664</v>
      </c>
      <c r="C139" s="106">
        <v>137</v>
      </c>
      <c r="D139" s="106">
        <v>96.230003356933594</v>
      </c>
      <c r="E139" s="120">
        <v>12</v>
      </c>
      <c r="F139" s="107">
        <v>42104</v>
      </c>
      <c r="G139" s="120">
        <v>28.798578047575756</v>
      </c>
      <c r="H139" s="120">
        <v>60.195289275602057</v>
      </c>
      <c r="I139" s="120">
        <v>32.480489185474546</v>
      </c>
      <c r="J139" s="104">
        <f t="shared" si="10"/>
        <v>28.798578047575756</v>
      </c>
      <c r="K139" s="104">
        <f t="shared" si="11"/>
        <v>60.195289275602057</v>
      </c>
      <c r="L139" s="104">
        <f t="shared" si="12"/>
        <v>32.480489185474546</v>
      </c>
      <c r="N139" s="107">
        <v>42104.291666666664</v>
      </c>
      <c r="O139" s="103">
        <v>137</v>
      </c>
      <c r="P139" s="103">
        <v>96.230003356933594</v>
      </c>
      <c r="Q139" s="104">
        <f t="shared" si="13"/>
        <v>2.3334838042648314</v>
      </c>
      <c r="R139" s="104">
        <f t="shared" ref="R139:R202" si="14">IF(Q139=Q138, 20, Q139)</f>
        <v>20</v>
      </c>
    </row>
    <row r="140" spans="2:18">
      <c r="B140" s="107">
        <v>42105.291666666664</v>
      </c>
      <c r="C140" s="106">
        <v>137</v>
      </c>
      <c r="D140" s="106">
        <v>96.230003356933594</v>
      </c>
      <c r="E140" s="120">
        <v>12</v>
      </c>
      <c r="F140" s="107">
        <v>42105</v>
      </c>
      <c r="G140" s="120">
        <v>25.481163746648338</v>
      </c>
      <c r="H140" s="120">
        <v>59.670037007861652</v>
      </c>
      <c r="I140" s="120">
        <v>31.905561816052128</v>
      </c>
      <c r="J140" s="104">
        <f t="shared" si="10"/>
        <v>25.481163746648338</v>
      </c>
      <c r="K140" s="104">
        <f t="shared" si="11"/>
        <v>59.670037007861652</v>
      </c>
      <c r="L140" s="104">
        <f t="shared" si="12"/>
        <v>31.905561816052128</v>
      </c>
      <c r="N140" s="107">
        <v>42105.291666666664</v>
      </c>
      <c r="O140" s="103">
        <v>137</v>
      </c>
      <c r="P140" s="103">
        <v>96.230003356933594</v>
      </c>
      <c r="Q140" s="104">
        <f t="shared" si="13"/>
        <v>2.3334838042648314</v>
      </c>
      <c r="R140" s="104">
        <f t="shared" si="14"/>
        <v>20</v>
      </c>
    </row>
    <row r="141" spans="2:18">
      <c r="B141" s="107">
        <v>42106.291666666664</v>
      </c>
      <c r="C141" s="106">
        <v>137</v>
      </c>
      <c r="D141" s="106">
        <v>96.230003356933594</v>
      </c>
      <c r="E141" s="120">
        <v>11.899999618530273</v>
      </c>
      <c r="F141" s="107">
        <v>42106</v>
      </c>
      <c r="G141" s="120">
        <v>29.800461448938776</v>
      </c>
      <c r="H141" s="120">
        <v>60.168863062019632</v>
      </c>
      <c r="I141" s="120">
        <v>32.571523170272471</v>
      </c>
      <c r="J141" s="104">
        <f t="shared" si="10"/>
        <v>29.800461448938776</v>
      </c>
      <c r="K141" s="104">
        <f t="shared" si="11"/>
        <v>60.168863062019632</v>
      </c>
      <c r="L141" s="104">
        <f t="shared" si="12"/>
        <v>32.571523170272471</v>
      </c>
      <c r="N141" s="107">
        <v>42106.291666666664</v>
      </c>
      <c r="O141" s="103">
        <v>137</v>
      </c>
      <c r="P141" s="103">
        <v>96.230003356933594</v>
      </c>
      <c r="Q141" s="104">
        <f t="shared" si="13"/>
        <v>2.3334838042648314</v>
      </c>
      <c r="R141" s="104">
        <f t="shared" si="14"/>
        <v>20</v>
      </c>
    </row>
    <row r="142" spans="2:18">
      <c r="B142" s="107">
        <v>42107.291666666664</v>
      </c>
      <c r="C142" s="106">
        <v>137</v>
      </c>
      <c r="D142" s="106">
        <v>96.230003356933594</v>
      </c>
      <c r="E142" s="120">
        <v>12</v>
      </c>
      <c r="F142" s="107">
        <v>42107</v>
      </c>
      <c r="G142" s="120">
        <v>35.56252759915813</v>
      </c>
      <c r="H142" s="120">
        <v>59.384887874214861</v>
      </c>
      <c r="I142" s="120">
        <v>33.224536375624183</v>
      </c>
      <c r="J142" s="104">
        <f t="shared" si="10"/>
        <v>35.56252759915813</v>
      </c>
      <c r="K142" s="104">
        <f t="shared" si="11"/>
        <v>59.384887874214861</v>
      </c>
      <c r="L142" s="104">
        <f t="shared" si="12"/>
        <v>33.224536375624183</v>
      </c>
      <c r="N142" s="107">
        <v>42107.291666666664</v>
      </c>
      <c r="O142" s="103">
        <v>137</v>
      </c>
      <c r="P142" s="103">
        <v>96.230003356933594</v>
      </c>
      <c r="Q142" s="104">
        <f t="shared" si="13"/>
        <v>2.3334838042648314</v>
      </c>
      <c r="R142" s="104">
        <f t="shared" si="14"/>
        <v>20</v>
      </c>
    </row>
    <row r="143" spans="2:18">
      <c r="B143" s="107">
        <v>42108.291666666664</v>
      </c>
      <c r="C143" s="106">
        <v>137</v>
      </c>
      <c r="D143" s="106">
        <v>96.230003356933594</v>
      </c>
      <c r="E143" s="120">
        <v>12.199999809265137</v>
      </c>
      <c r="F143" s="107">
        <v>42108</v>
      </c>
      <c r="G143" s="120">
        <v>28.304726447264372</v>
      </c>
      <c r="H143" s="120">
        <v>58.984777275191405</v>
      </c>
      <c r="I143" s="120">
        <v>33.699585493825097</v>
      </c>
      <c r="J143" s="104">
        <f t="shared" si="10"/>
        <v>28.304726447264372</v>
      </c>
      <c r="K143" s="104">
        <f t="shared" si="11"/>
        <v>58.984777275191405</v>
      </c>
      <c r="L143" s="104">
        <f t="shared" si="12"/>
        <v>33.699585493825097</v>
      </c>
      <c r="N143" s="107">
        <v>42108.291666666664</v>
      </c>
      <c r="O143" s="103">
        <v>137</v>
      </c>
      <c r="P143" s="103">
        <v>96.230003356933594</v>
      </c>
      <c r="Q143" s="104">
        <f t="shared" si="13"/>
        <v>2.3334838042648314</v>
      </c>
      <c r="R143" s="104">
        <f t="shared" si="14"/>
        <v>20</v>
      </c>
    </row>
    <row r="144" spans="2:18">
      <c r="B144" s="107">
        <v>42109.291666666664</v>
      </c>
      <c r="C144" s="106">
        <v>137</v>
      </c>
      <c r="D144" s="106">
        <v>96.230003356933594</v>
      </c>
      <c r="E144" s="120">
        <v>12.199999809265137</v>
      </c>
      <c r="F144" s="107">
        <v>42109</v>
      </c>
      <c r="G144" s="120">
        <v>28.722325926483787</v>
      </c>
      <c r="H144" s="120">
        <v>58.814775079312213</v>
      </c>
      <c r="I144" s="120">
        <v>33.489897980358791</v>
      </c>
      <c r="J144" s="104">
        <f t="shared" si="10"/>
        <v>28.722325926483787</v>
      </c>
      <c r="K144" s="104">
        <f t="shared" si="11"/>
        <v>58.814775079312213</v>
      </c>
      <c r="L144" s="104">
        <f t="shared" si="12"/>
        <v>33.489897980358791</v>
      </c>
      <c r="N144" s="107">
        <v>42109.291666666664</v>
      </c>
      <c r="O144" s="103">
        <v>137</v>
      </c>
      <c r="P144" s="103">
        <v>96.230003356933594</v>
      </c>
      <c r="Q144" s="104">
        <f t="shared" si="13"/>
        <v>2.3334838042648314</v>
      </c>
      <c r="R144" s="104">
        <f t="shared" si="14"/>
        <v>20</v>
      </c>
    </row>
    <row r="145" spans="2:18">
      <c r="B145" s="107">
        <v>42110.291666666664</v>
      </c>
      <c r="C145" s="106">
        <v>137</v>
      </c>
      <c r="D145" s="106">
        <v>96.230003356933594</v>
      </c>
      <c r="E145" s="120">
        <v>12.199999809265137</v>
      </c>
      <c r="F145" s="107">
        <v>42110</v>
      </c>
      <c r="G145" s="120">
        <v>37.890585538811145</v>
      </c>
      <c r="H145" s="120">
        <v>58.729446597938136</v>
      </c>
      <c r="I145" s="120">
        <v>34.012105182254764</v>
      </c>
      <c r="J145" s="104">
        <f t="shared" si="10"/>
        <v>37.890585538811145</v>
      </c>
      <c r="K145" s="104">
        <f t="shared" si="11"/>
        <v>58.729446597938136</v>
      </c>
      <c r="L145" s="104">
        <f t="shared" si="12"/>
        <v>34.012105182254764</v>
      </c>
      <c r="N145" s="107">
        <v>42110.291666666664</v>
      </c>
      <c r="O145" s="103">
        <v>137</v>
      </c>
      <c r="P145" s="103">
        <v>96.230003356933594</v>
      </c>
      <c r="Q145" s="104">
        <f t="shared" si="13"/>
        <v>2.3334838042648314</v>
      </c>
      <c r="R145" s="104">
        <f t="shared" si="14"/>
        <v>20</v>
      </c>
    </row>
    <row r="146" spans="2:18">
      <c r="B146" s="107">
        <v>42111.291666666664</v>
      </c>
      <c r="C146" s="106">
        <v>137</v>
      </c>
      <c r="D146" s="106">
        <v>96.230003356933594</v>
      </c>
      <c r="E146" s="120">
        <v>12.199999809265137</v>
      </c>
      <c r="F146" s="107">
        <v>42111</v>
      </c>
      <c r="G146" s="120">
        <v>33.788433253279372</v>
      </c>
      <c r="H146" s="120">
        <v>58.361957178336588</v>
      </c>
      <c r="I146" s="120">
        <v>34.641290504954462</v>
      </c>
      <c r="J146" s="104">
        <f t="shared" si="10"/>
        <v>33.788433253279372</v>
      </c>
      <c r="K146" s="104">
        <f t="shared" si="11"/>
        <v>58.361957178336588</v>
      </c>
      <c r="L146" s="104">
        <f t="shared" si="12"/>
        <v>34.641290504954462</v>
      </c>
      <c r="N146" s="107">
        <v>42111.291666666664</v>
      </c>
      <c r="O146" s="103">
        <v>137</v>
      </c>
      <c r="P146" s="103">
        <v>96.230003356933594</v>
      </c>
      <c r="Q146" s="104">
        <f t="shared" si="13"/>
        <v>2.3334838042648314</v>
      </c>
      <c r="R146" s="104">
        <f t="shared" si="14"/>
        <v>20</v>
      </c>
    </row>
    <row r="147" spans="2:18">
      <c r="B147" s="107">
        <v>42112.291666666664</v>
      </c>
      <c r="C147" s="106">
        <v>137</v>
      </c>
      <c r="D147" s="106">
        <v>96.230003356933594</v>
      </c>
      <c r="E147" s="120">
        <v>12</v>
      </c>
      <c r="F147" s="107">
        <v>42112</v>
      </c>
      <c r="G147" s="120">
        <v>33.626260002961871</v>
      </c>
      <c r="H147" s="120">
        <v>58.332378477741265</v>
      </c>
      <c r="I147" s="120">
        <v>35.139594716981598</v>
      </c>
      <c r="J147" s="104">
        <f t="shared" si="10"/>
        <v>33.626260002961871</v>
      </c>
      <c r="K147" s="104">
        <f t="shared" si="11"/>
        <v>58.332378477741265</v>
      </c>
      <c r="L147" s="104">
        <f t="shared" si="12"/>
        <v>35.139594716981598</v>
      </c>
      <c r="N147" s="107">
        <v>42112.291666666664</v>
      </c>
      <c r="O147" s="103">
        <v>137</v>
      </c>
      <c r="P147" s="103">
        <v>96.230003356933594</v>
      </c>
      <c r="Q147" s="104">
        <f t="shared" si="13"/>
        <v>2.3334838042648314</v>
      </c>
      <c r="R147" s="104">
        <f t="shared" si="14"/>
        <v>20</v>
      </c>
    </row>
    <row r="148" spans="2:18">
      <c r="B148" s="107">
        <v>42113.291666666664</v>
      </c>
      <c r="C148" s="106">
        <v>137</v>
      </c>
      <c r="D148" s="106">
        <v>96.230003356933594</v>
      </c>
      <c r="E148" s="120">
        <v>12</v>
      </c>
      <c r="F148" s="107">
        <v>42113</v>
      </c>
      <c r="G148" s="120">
        <v>36.774282208018775</v>
      </c>
      <c r="H148" s="120">
        <v>58.373715015870609</v>
      </c>
      <c r="I148" s="120">
        <v>35.097499501881771</v>
      </c>
      <c r="J148" s="104">
        <f t="shared" si="10"/>
        <v>36.774282208018775</v>
      </c>
      <c r="K148" s="104">
        <f t="shared" si="11"/>
        <v>58.373715015870609</v>
      </c>
      <c r="L148" s="104">
        <f t="shared" si="12"/>
        <v>35.097499501881771</v>
      </c>
      <c r="N148" s="107">
        <v>42113.291666666664</v>
      </c>
      <c r="O148" s="103">
        <v>137</v>
      </c>
      <c r="P148" s="103">
        <v>96.230003356933594</v>
      </c>
      <c r="Q148" s="104">
        <f t="shared" si="13"/>
        <v>2.3334838042648314</v>
      </c>
      <c r="R148" s="104">
        <f t="shared" si="14"/>
        <v>20</v>
      </c>
    </row>
    <row r="149" spans="2:18">
      <c r="B149" s="107">
        <v>42114.291666666664</v>
      </c>
      <c r="C149" s="106">
        <v>137</v>
      </c>
      <c r="D149" s="106">
        <v>96.230003356933594</v>
      </c>
      <c r="E149" s="120">
        <v>12</v>
      </c>
      <c r="F149" s="107">
        <v>42114</v>
      </c>
      <c r="G149" s="120">
        <v>33.110599759949565</v>
      </c>
      <c r="H149" s="120">
        <v>58.185371107569388</v>
      </c>
      <c r="I149" s="120">
        <v>34.899423466589788</v>
      </c>
      <c r="J149" s="104">
        <f t="shared" si="10"/>
        <v>33.110599759949565</v>
      </c>
      <c r="K149" s="104">
        <f t="shared" si="11"/>
        <v>58.185371107569388</v>
      </c>
      <c r="L149" s="104">
        <f t="shared" si="12"/>
        <v>34.899423466589788</v>
      </c>
      <c r="N149" s="107">
        <v>42114.291666666664</v>
      </c>
      <c r="O149" s="103">
        <v>137</v>
      </c>
      <c r="P149" s="103">
        <v>96.230003356933594</v>
      </c>
      <c r="Q149" s="104">
        <f t="shared" si="13"/>
        <v>2.3334838042648314</v>
      </c>
      <c r="R149" s="104">
        <f t="shared" si="14"/>
        <v>20</v>
      </c>
    </row>
    <row r="150" spans="2:18">
      <c r="B150" s="107">
        <v>42115.291666666664</v>
      </c>
      <c r="C150" s="106">
        <v>137</v>
      </c>
      <c r="D150" s="106">
        <v>96.230003356933594</v>
      </c>
      <c r="E150" s="120">
        <v>12.399999618530273</v>
      </c>
      <c r="F150" s="107">
        <v>42115</v>
      </c>
      <c r="G150" s="120">
        <v>32.005571894137923</v>
      </c>
      <c r="H150" s="120">
        <v>58.700290340008543</v>
      </c>
      <c r="I150" s="120">
        <v>35.216019660411106</v>
      </c>
      <c r="J150" s="104">
        <f t="shared" si="10"/>
        <v>32.005571894137923</v>
      </c>
      <c r="K150" s="104">
        <f t="shared" si="11"/>
        <v>58.700290340008543</v>
      </c>
      <c r="L150" s="104">
        <f t="shared" si="12"/>
        <v>35.216019660411106</v>
      </c>
      <c r="N150" s="107">
        <v>42115.291666666664</v>
      </c>
      <c r="O150" s="103">
        <v>137</v>
      </c>
      <c r="P150" s="103">
        <v>96.230003356933594</v>
      </c>
      <c r="Q150" s="104">
        <f t="shared" si="13"/>
        <v>2.3334838042648314</v>
      </c>
      <c r="R150" s="104">
        <f t="shared" si="14"/>
        <v>20</v>
      </c>
    </row>
    <row r="151" spans="2:18">
      <c r="B151" s="107">
        <v>42116.291666666664</v>
      </c>
      <c r="C151" s="106">
        <v>137</v>
      </c>
      <c r="D151" s="106">
        <v>96.230003356933594</v>
      </c>
      <c r="E151" s="120">
        <v>12.399999618530273</v>
      </c>
      <c r="F151" s="107">
        <v>42116</v>
      </c>
      <c r="G151" s="120">
        <v>38.018531964178422</v>
      </c>
      <c r="H151" s="120">
        <v>57.073812408756353</v>
      </c>
      <c r="I151" s="120">
        <v>34.356935481097956</v>
      </c>
      <c r="J151" s="104">
        <f t="shared" si="10"/>
        <v>38.018531964178422</v>
      </c>
      <c r="K151" s="104">
        <f t="shared" si="11"/>
        <v>57.073812408756353</v>
      </c>
      <c r="L151" s="104">
        <f t="shared" si="12"/>
        <v>34.356935481097956</v>
      </c>
      <c r="N151" s="107">
        <v>42116.291666666664</v>
      </c>
      <c r="O151" s="103">
        <v>137</v>
      </c>
      <c r="P151" s="103">
        <v>96.230003356933594</v>
      </c>
      <c r="Q151" s="104">
        <f t="shared" si="13"/>
        <v>2.3334838042648314</v>
      </c>
      <c r="R151" s="104">
        <f t="shared" si="14"/>
        <v>20</v>
      </c>
    </row>
    <row r="152" spans="2:18">
      <c r="B152" s="107">
        <v>42117.291666666664</v>
      </c>
      <c r="C152" s="106">
        <v>137</v>
      </c>
      <c r="D152" s="106">
        <v>96.230003356933594</v>
      </c>
      <c r="E152" s="120">
        <v>12</v>
      </c>
      <c r="F152" s="107">
        <v>42117</v>
      </c>
      <c r="G152" s="120">
        <v>35.201243293638584</v>
      </c>
      <c r="H152" s="120">
        <v>58.625612331099056</v>
      </c>
      <c r="I152" s="120">
        <v>35.272885843029719</v>
      </c>
      <c r="J152" s="104">
        <f t="shared" si="10"/>
        <v>35.201243293638584</v>
      </c>
      <c r="K152" s="104">
        <f t="shared" si="11"/>
        <v>58.625612331099056</v>
      </c>
      <c r="L152" s="104">
        <f t="shared" si="12"/>
        <v>35.272885843029719</v>
      </c>
      <c r="N152" s="107">
        <v>42117.291666666664</v>
      </c>
      <c r="O152" s="103">
        <v>137</v>
      </c>
      <c r="P152" s="103">
        <v>96.230003356933594</v>
      </c>
      <c r="Q152" s="104">
        <f t="shared" si="13"/>
        <v>2.3334838042648314</v>
      </c>
      <c r="R152" s="104">
        <f t="shared" si="14"/>
        <v>20</v>
      </c>
    </row>
    <row r="153" spans="2:18">
      <c r="B153" s="107">
        <v>42118.291666666664</v>
      </c>
      <c r="C153" s="106">
        <v>137</v>
      </c>
      <c r="D153" s="106">
        <v>96.230003356933594</v>
      </c>
      <c r="E153" s="120">
        <v>12</v>
      </c>
      <c r="F153" s="107">
        <v>42118</v>
      </c>
      <c r="G153" s="120">
        <v>32.311891897232478</v>
      </c>
      <c r="H153" s="120">
        <v>57.786976211512503</v>
      </c>
      <c r="I153" s="120">
        <v>35.48068524382731</v>
      </c>
      <c r="J153" s="104">
        <f t="shared" si="10"/>
        <v>32.311891897232478</v>
      </c>
      <c r="K153" s="104">
        <f t="shared" si="11"/>
        <v>57.786976211512503</v>
      </c>
      <c r="L153" s="104">
        <f t="shared" si="12"/>
        <v>35.48068524382731</v>
      </c>
      <c r="N153" s="107">
        <v>42118.291666666664</v>
      </c>
      <c r="O153" s="103">
        <v>137</v>
      </c>
      <c r="P153" s="103">
        <v>96.230003356933594</v>
      </c>
      <c r="Q153" s="104">
        <f t="shared" si="13"/>
        <v>2.3334838042648314</v>
      </c>
      <c r="R153" s="104">
        <f t="shared" si="14"/>
        <v>20</v>
      </c>
    </row>
    <row r="154" spans="2:18">
      <c r="B154" s="107">
        <v>42119.291666666664</v>
      </c>
      <c r="C154" s="106">
        <v>137</v>
      </c>
      <c r="D154" s="106">
        <v>96.230003356933594</v>
      </c>
      <c r="E154" s="120">
        <v>11.699999809265137</v>
      </c>
      <c r="F154" s="107">
        <v>42119</v>
      </c>
      <c r="G154" s="120">
        <v>40.000544505163468</v>
      </c>
      <c r="H154" s="120">
        <v>57.995406511359754</v>
      </c>
      <c r="I154" s="120">
        <v>34.460925086427579</v>
      </c>
      <c r="J154" s="104">
        <f t="shared" si="10"/>
        <v>40.000544505163468</v>
      </c>
      <c r="K154" s="104">
        <f t="shared" si="11"/>
        <v>57.995406511359754</v>
      </c>
      <c r="L154" s="104">
        <f t="shared" si="12"/>
        <v>34.460925086427579</v>
      </c>
      <c r="N154" s="107">
        <v>42119.291666666664</v>
      </c>
      <c r="O154" s="103">
        <v>137</v>
      </c>
      <c r="P154" s="103">
        <v>96.230003356933594</v>
      </c>
      <c r="Q154" s="104">
        <f t="shared" si="13"/>
        <v>2.3334838042648314</v>
      </c>
      <c r="R154" s="104">
        <f t="shared" si="14"/>
        <v>20</v>
      </c>
    </row>
    <row r="155" spans="2:18">
      <c r="B155" s="107">
        <v>42120.291666666664</v>
      </c>
      <c r="C155" s="106">
        <v>137</v>
      </c>
      <c r="D155" s="106">
        <v>96.230003356933594</v>
      </c>
      <c r="E155" s="120">
        <v>11.699999809265137</v>
      </c>
      <c r="F155" s="107">
        <v>42120</v>
      </c>
      <c r="G155" s="120">
        <v>40.040023990427976</v>
      </c>
      <c r="H155" s="120">
        <v>57.705587169329426</v>
      </c>
      <c r="I155" s="120">
        <v>34.540296104727034</v>
      </c>
      <c r="J155" s="104">
        <f t="shared" si="10"/>
        <v>40.040023990427976</v>
      </c>
      <c r="K155" s="104">
        <f t="shared" si="11"/>
        <v>57.705587169329426</v>
      </c>
      <c r="L155" s="104">
        <f t="shared" si="12"/>
        <v>34.540296104727034</v>
      </c>
      <c r="N155" s="107">
        <v>42120.291666666664</v>
      </c>
      <c r="O155" s="103">
        <v>137</v>
      </c>
      <c r="P155" s="103">
        <v>96.230003356933594</v>
      </c>
      <c r="Q155" s="104">
        <f t="shared" si="13"/>
        <v>2.3334838042648314</v>
      </c>
      <c r="R155" s="104">
        <f t="shared" si="14"/>
        <v>20</v>
      </c>
    </row>
    <row r="156" spans="2:18">
      <c r="B156" s="107">
        <v>42121.291666666664</v>
      </c>
      <c r="C156" s="106">
        <v>159</v>
      </c>
      <c r="D156" s="106">
        <v>109.44999694824219</v>
      </c>
      <c r="E156" s="120">
        <v>11.600000381469727</v>
      </c>
      <c r="F156" s="107">
        <v>42121</v>
      </c>
      <c r="G156" s="120">
        <v>40.128545270231022</v>
      </c>
      <c r="H156" s="120">
        <v>57.56972043156631</v>
      </c>
      <c r="I156" s="120">
        <v>34.715359672131378</v>
      </c>
      <c r="J156" s="104">
        <f t="shared" si="10"/>
        <v>40.128545270231022</v>
      </c>
      <c r="K156" s="104">
        <f t="shared" si="11"/>
        <v>57.56972043156631</v>
      </c>
      <c r="L156" s="104">
        <f t="shared" si="12"/>
        <v>34.715359672131378</v>
      </c>
      <c r="N156" s="107">
        <v>42121.291666666664</v>
      </c>
      <c r="O156" s="103">
        <v>159</v>
      </c>
      <c r="P156" s="103">
        <v>109.44999694824219</v>
      </c>
      <c r="Q156" s="104">
        <f t="shared" si="13"/>
        <v>2.8360102806683347</v>
      </c>
      <c r="R156" s="104">
        <f t="shared" si="14"/>
        <v>2.8360102806683347</v>
      </c>
    </row>
    <row r="157" spans="2:18">
      <c r="B157" s="107">
        <v>42122.291666666664</v>
      </c>
      <c r="C157" s="106">
        <v>159</v>
      </c>
      <c r="D157" s="106">
        <v>109.44999694824219</v>
      </c>
      <c r="E157" s="120">
        <v>11.699999809265137</v>
      </c>
      <c r="F157" s="107">
        <v>42122</v>
      </c>
      <c r="G157" s="120">
        <v>37.221669374439408</v>
      </c>
      <c r="H157" s="120">
        <v>57.448158782941363</v>
      </c>
      <c r="I157" s="120">
        <v>34.151744466578528</v>
      </c>
      <c r="J157" s="104">
        <f t="shared" si="10"/>
        <v>37.221669374439408</v>
      </c>
      <c r="K157" s="104">
        <f t="shared" si="11"/>
        <v>57.448158782941363</v>
      </c>
      <c r="L157" s="104">
        <f t="shared" si="12"/>
        <v>34.151744466578528</v>
      </c>
      <c r="N157" s="107">
        <v>42122.291666666664</v>
      </c>
      <c r="O157" s="103">
        <v>159</v>
      </c>
      <c r="P157" s="103">
        <v>109.44999694824219</v>
      </c>
      <c r="Q157" s="104">
        <f t="shared" si="13"/>
        <v>2.8360102806683347</v>
      </c>
      <c r="R157" s="104">
        <f t="shared" si="14"/>
        <v>20</v>
      </c>
    </row>
    <row r="158" spans="2:18">
      <c r="B158" s="107">
        <v>42123.291666666664</v>
      </c>
      <c r="C158" s="106">
        <v>159</v>
      </c>
      <c r="D158" s="106">
        <v>109.44999694824219</v>
      </c>
      <c r="E158" s="120">
        <v>11.5</v>
      </c>
      <c r="F158" s="107">
        <v>42123</v>
      </c>
      <c r="G158" s="120">
        <v>35.822661739234547</v>
      </c>
      <c r="H158" s="120">
        <v>58.142548636065627</v>
      </c>
      <c r="I158" s="120">
        <v>34.166431286070058</v>
      </c>
      <c r="J158" s="104">
        <f t="shared" si="10"/>
        <v>35.822661739234547</v>
      </c>
      <c r="K158" s="104">
        <f t="shared" si="11"/>
        <v>58.142548636065627</v>
      </c>
      <c r="L158" s="104">
        <f t="shared" si="12"/>
        <v>34.166431286070058</v>
      </c>
      <c r="N158" s="107">
        <v>42123.291666666664</v>
      </c>
      <c r="O158" s="103">
        <v>159</v>
      </c>
      <c r="P158" s="103">
        <v>109.44999694824219</v>
      </c>
      <c r="Q158" s="104">
        <f t="shared" si="13"/>
        <v>2.8360102806683347</v>
      </c>
      <c r="R158" s="104">
        <f t="shared" si="14"/>
        <v>20</v>
      </c>
    </row>
    <row r="159" spans="2:18">
      <c r="B159" s="107">
        <v>42124.291666666664</v>
      </c>
      <c r="C159" s="106">
        <v>159</v>
      </c>
      <c r="D159" s="106">
        <v>109.44999694824219</v>
      </c>
      <c r="E159" s="120">
        <v>11.699999809265137</v>
      </c>
      <c r="F159" s="107">
        <v>42124</v>
      </c>
      <c r="G159" s="120">
        <v>31.890484734972343</v>
      </c>
      <c r="H159" s="120">
        <v>59.226844196451985</v>
      </c>
      <c r="I159" s="120">
        <v>34.67015986859797</v>
      </c>
      <c r="J159" s="104">
        <f t="shared" si="10"/>
        <v>31.890484734972343</v>
      </c>
      <c r="K159" s="104">
        <f t="shared" si="11"/>
        <v>59.226844196451985</v>
      </c>
      <c r="L159" s="104">
        <f t="shared" si="12"/>
        <v>34.67015986859797</v>
      </c>
      <c r="N159" s="107">
        <v>42124.291666666664</v>
      </c>
      <c r="O159" s="103">
        <v>159</v>
      </c>
      <c r="P159" s="103">
        <v>109.44999694824219</v>
      </c>
      <c r="Q159" s="104">
        <f t="shared" si="13"/>
        <v>2.8360102806683347</v>
      </c>
      <c r="R159" s="104">
        <f t="shared" si="14"/>
        <v>20</v>
      </c>
    </row>
    <row r="160" spans="2:18">
      <c r="B160" s="107">
        <v>42125.291666666664</v>
      </c>
      <c r="C160" s="106">
        <v>159</v>
      </c>
      <c r="D160" s="106">
        <v>109.44999694824219</v>
      </c>
      <c r="E160" s="120">
        <v>11.699999809265137</v>
      </c>
      <c r="F160" s="107">
        <v>42125</v>
      </c>
      <c r="G160" s="120">
        <v>29.833632001413239</v>
      </c>
      <c r="H160" s="120">
        <v>59.015301099839121</v>
      </c>
      <c r="I160" s="120">
        <v>35.225993197847295</v>
      </c>
      <c r="J160" s="104">
        <f t="shared" si="10"/>
        <v>29.833632001413239</v>
      </c>
      <c r="K160" s="104">
        <f t="shared" si="11"/>
        <v>59.015301099839121</v>
      </c>
      <c r="L160" s="104">
        <f t="shared" si="12"/>
        <v>35.225993197847295</v>
      </c>
      <c r="N160" s="107">
        <v>42125.291666666664</v>
      </c>
      <c r="O160" s="103">
        <v>159</v>
      </c>
      <c r="P160" s="103">
        <v>109.44999694824219</v>
      </c>
      <c r="Q160" s="104">
        <f t="shared" si="13"/>
        <v>2.8360102806683347</v>
      </c>
      <c r="R160" s="104">
        <f t="shared" si="14"/>
        <v>20</v>
      </c>
    </row>
    <row r="161" spans="2:18">
      <c r="B161" s="107">
        <v>42126.291666666664</v>
      </c>
      <c r="C161" s="106">
        <v>159</v>
      </c>
      <c r="D161" s="106">
        <v>109.44999694824219</v>
      </c>
      <c r="E161" s="120">
        <v>11.699999809265137</v>
      </c>
      <c r="F161" s="107">
        <v>42126</v>
      </c>
      <c r="G161" s="120">
        <v>25.454772414940411</v>
      </c>
      <c r="H161" s="120">
        <v>59.654591897461081</v>
      </c>
      <c r="I161" s="120">
        <v>35.940064574965774</v>
      </c>
      <c r="J161" s="104">
        <f t="shared" si="10"/>
        <v>25.454772414940411</v>
      </c>
      <c r="K161" s="104">
        <f t="shared" si="11"/>
        <v>59.654591897461081</v>
      </c>
      <c r="L161" s="104">
        <f t="shared" si="12"/>
        <v>35.940064574965774</v>
      </c>
      <c r="N161" s="107">
        <v>42126.291666666664</v>
      </c>
      <c r="O161" s="103">
        <v>159</v>
      </c>
      <c r="P161" s="103">
        <v>109.44999694824219</v>
      </c>
      <c r="Q161" s="104">
        <f t="shared" si="13"/>
        <v>2.8360102806683347</v>
      </c>
      <c r="R161" s="104">
        <f t="shared" si="14"/>
        <v>20</v>
      </c>
    </row>
    <row r="162" spans="2:18">
      <c r="B162" s="107">
        <v>42127.291666666664</v>
      </c>
      <c r="C162" s="106">
        <v>159</v>
      </c>
      <c r="D162" s="106">
        <v>109.44999694824219</v>
      </c>
      <c r="E162" s="120">
        <v>11.800000190734863</v>
      </c>
      <c r="F162" s="107">
        <v>42127</v>
      </c>
      <c r="G162" s="120">
        <v>23.74807166717671</v>
      </c>
      <c r="H162" s="120">
        <v>58.279407755975377</v>
      </c>
      <c r="I162" s="120">
        <v>35.690445038080234</v>
      </c>
      <c r="J162" s="104">
        <f t="shared" si="10"/>
        <v>23.74807166717671</v>
      </c>
      <c r="K162" s="104">
        <f t="shared" si="11"/>
        <v>58.279407755975377</v>
      </c>
      <c r="L162" s="104">
        <f t="shared" si="12"/>
        <v>35.690445038080234</v>
      </c>
      <c r="N162" s="107">
        <v>42127.291666666664</v>
      </c>
      <c r="O162" s="103">
        <v>159</v>
      </c>
      <c r="P162" s="103">
        <v>109.44999694824219</v>
      </c>
      <c r="Q162" s="104">
        <f t="shared" si="13"/>
        <v>2.8360102806683347</v>
      </c>
      <c r="R162" s="104">
        <f t="shared" si="14"/>
        <v>20</v>
      </c>
    </row>
    <row r="163" spans="2:18">
      <c r="B163" s="107">
        <v>42128.291666666664</v>
      </c>
      <c r="C163" s="106">
        <v>159</v>
      </c>
      <c r="D163" s="106">
        <v>109.44999694824219</v>
      </c>
      <c r="E163" s="120">
        <v>11.699999809265137</v>
      </c>
      <c r="F163" s="107">
        <v>42128</v>
      </c>
      <c r="G163" s="120">
        <v>35.88639806283841</v>
      </c>
      <c r="H163" s="120">
        <v>58.785296949942854</v>
      </c>
      <c r="I163" s="120">
        <v>35.185415376601448</v>
      </c>
      <c r="J163" s="104">
        <f t="shared" si="10"/>
        <v>35.88639806283841</v>
      </c>
      <c r="K163" s="104">
        <f t="shared" si="11"/>
        <v>58.785296949942854</v>
      </c>
      <c r="L163" s="104">
        <f t="shared" si="12"/>
        <v>35.185415376601448</v>
      </c>
      <c r="N163" s="107">
        <v>42128.291666666664</v>
      </c>
      <c r="O163" s="103">
        <v>159</v>
      </c>
      <c r="P163" s="103">
        <v>109.44999694824219</v>
      </c>
      <c r="Q163" s="104">
        <f t="shared" si="13"/>
        <v>2.8360102806683347</v>
      </c>
      <c r="R163" s="104">
        <f t="shared" si="14"/>
        <v>20</v>
      </c>
    </row>
    <row r="164" spans="2:18">
      <c r="B164" s="107">
        <v>42129.291666666664</v>
      </c>
      <c r="C164" s="106">
        <v>159</v>
      </c>
      <c r="D164" s="106">
        <v>109.44999694824219</v>
      </c>
      <c r="E164" s="120">
        <v>11.800000190734863</v>
      </c>
      <c r="F164" s="107">
        <v>42129</v>
      </c>
      <c r="G164" s="120">
        <v>31.98856326463051</v>
      </c>
      <c r="H164" s="120">
        <v>58.551790944205422</v>
      </c>
      <c r="I164" s="120">
        <v>33.683906015599177</v>
      </c>
      <c r="J164" s="104">
        <f t="shared" si="10"/>
        <v>31.98856326463051</v>
      </c>
      <c r="K164" s="104">
        <f t="shared" si="11"/>
        <v>58.551790944205422</v>
      </c>
      <c r="L164" s="104">
        <f t="shared" si="12"/>
        <v>33.683906015599177</v>
      </c>
      <c r="N164" s="107">
        <v>42129.291666666664</v>
      </c>
      <c r="O164" s="103">
        <v>159</v>
      </c>
      <c r="P164" s="103">
        <v>109.44999694824219</v>
      </c>
      <c r="Q164" s="104">
        <f t="shared" si="13"/>
        <v>2.8360102806683347</v>
      </c>
      <c r="R164" s="104">
        <f t="shared" si="14"/>
        <v>20</v>
      </c>
    </row>
    <row r="165" spans="2:18">
      <c r="B165" s="107">
        <v>42130.291666666664</v>
      </c>
      <c r="C165" s="106">
        <v>159</v>
      </c>
      <c r="D165" s="106">
        <v>109.44999694824219</v>
      </c>
      <c r="E165" s="120">
        <v>11.800000190734863</v>
      </c>
      <c r="F165" s="107">
        <v>42130</v>
      </c>
      <c r="G165" s="120">
        <v>28.327707565117738</v>
      </c>
      <c r="H165" s="120">
        <v>58.092906546636897</v>
      </c>
      <c r="I165" s="120">
        <v>33.404260762333912</v>
      </c>
      <c r="J165" s="104">
        <f t="shared" si="10"/>
        <v>28.327707565117738</v>
      </c>
      <c r="K165" s="104">
        <f t="shared" si="11"/>
        <v>58.092906546636897</v>
      </c>
      <c r="L165" s="104">
        <f t="shared" si="12"/>
        <v>33.404260762333912</v>
      </c>
      <c r="N165" s="107">
        <v>42130.291666666664</v>
      </c>
      <c r="O165" s="103">
        <v>159</v>
      </c>
      <c r="P165" s="103">
        <v>109.44999694824219</v>
      </c>
      <c r="Q165" s="104">
        <f t="shared" si="13"/>
        <v>2.8360102806683347</v>
      </c>
      <c r="R165" s="104">
        <f t="shared" si="14"/>
        <v>20</v>
      </c>
    </row>
    <row r="166" spans="2:18">
      <c r="B166" s="107">
        <v>42131.291666666664</v>
      </c>
      <c r="C166" s="106">
        <v>159</v>
      </c>
      <c r="D166" s="106">
        <v>109.44999694824219</v>
      </c>
      <c r="E166" s="120">
        <v>11.800000190734863</v>
      </c>
      <c r="F166" s="107">
        <v>42131</v>
      </c>
      <c r="G166" s="120">
        <v>33.512242856533476</v>
      </c>
      <c r="H166" s="120">
        <v>58.056045215350665</v>
      </c>
      <c r="I166" s="120">
        <v>33.675234088610729</v>
      </c>
      <c r="J166" s="104">
        <f t="shared" si="10"/>
        <v>33.512242856533476</v>
      </c>
      <c r="K166" s="104">
        <f t="shared" si="11"/>
        <v>58.056045215350665</v>
      </c>
      <c r="L166" s="104">
        <f t="shared" si="12"/>
        <v>33.675234088610729</v>
      </c>
      <c r="N166" s="107">
        <v>42131.291666666664</v>
      </c>
      <c r="O166" s="103">
        <v>159</v>
      </c>
      <c r="P166" s="103">
        <v>109.44999694824219</v>
      </c>
      <c r="Q166" s="104">
        <f t="shared" si="13"/>
        <v>2.8360102806683347</v>
      </c>
      <c r="R166" s="104">
        <f t="shared" si="14"/>
        <v>20</v>
      </c>
    </row>
    <row r="167" spans="2:18">
      <c r="B167" s="107">
        <v>42132.291666666664</v>
      </c>
      <c r="C167" s="106">
        <v>159</v>
      </c>
      <c r="D167" s="106">
        <v>109.44999694824219</v>
      </c>
      <c r="E167" s="120">
        <v>11.699999809265137</v>
      </c>
      <c r="F167" s="107">
        <v>42132</v>
      </c>
      <c r="G167" s="120">
        <v>35.174457700760257</v>
      </c>
      <c r="H167" s="120">
        <v>58.624798556875383</v>
      </c>
      <c r="I167" s="120">
        <v>32.24109997972289</v>
      </c>
      <c r="J167" s="104">
        <f t="shared" si="10"/>
        <v>35.174457700760257</v>
      </c>
      <c r="K167" s="104">
        <f t="shared" si="11"/>
        <v>58.624798556875383</v>
      </c>
      <c r="L167" s="104">
        <f t="shared" si="12"/>
        <v>32.24109997972289</v>
      </c>
      <c r="N167" s="107">
        <v>42132.291666666664</v>
      </c>
      <c r="O167" s="103">
        <v>159</v>
      </c>
      <c r="P167" s="103">
        <v>109.44999694824219</v>
      </c>
      <c r="Q167" s="104">
        <f t="shared" si="13"/>
        <v>2.8360102806683347</v>
      </c>
      <c r="R167" s="104">
        <f t="shared" si="14"/>
        <v>20</v>
      </c>
    </row>
    <row r="168" spans="2:18">
      <c r="B168" s="107">
        <v>42133.291666666664</v>
      </c>
      <c r="C168" s="106">
        <v>159</v>
      </c>
      <c r="D168" s="106">
        <v>109.44999694824219</v>
      </c>
      <c r="E168" s="120">
        <v>11.699999809265137</v>
      </c>
      <c r="F168" s="107">
        <v>42133</v>
      </c>
      <c r="G168" s="120">
        <v>32.748436994751309</v>
      </c>
      <c r="H168" s="120">
        <v>58.873986120621282</v>
      </c>
      <c r="I168" s="120">
        <v>32.81180726881383</v>
      </c>
      <c r="J168" s="104">
        <f t="shared" si="10"/>
        <v>32.748436994751309</v>
      </c>
      <c r="K168" s="104">
        <f t="shared" si="11"/>
        <v>58.873986120621282</v>
      </c>
      <c r="L168" s="104">
        <f t="shared" si="12"/>
        <v>32.81180726881383</v>
      </c>
      <c r="N168" s="107">
        <v>42133.291666666664</v>
      </c>
      <c r="O168" s="103">
        <v>159</v>
      </c>
      <c r="P168" s="103">
        <v>109.44999694824219</v>
      </c>
      <c r="Q168" s="104">
        <f t="shared" si="13"/>
        <v>2.8360102806683347</v>
      </c>
      <c r="R168" s="104">
        <f t="shared" si="14"/>
        <v>20</v>
      </c>
    </row>
    <row r="169" spans="2:18">
      <c r="B169" s="107">
        <v>42134.291666666664</v>
      </c>
      <c r="C169" s="106">
        <v>159</v>
      </c>
      <c r="D169" s="106">
        <v>109.44999694824219</v>
      </c>
      <c r="E169" s="120">
        <v>11.699999809265137</v>
      </c>
      <c r="F169" s="107">
        <v>42134</v>
      </c>
      <c r="G169" s="120">
        <v>30.558398332220555</v>
      </c>
      <c r="H169" s="120">
        <v>60.361027500497052</v>
      </c>
      <c r="I169" s="120">
        <v>32.895720768041095</v>
      </c>
      <c r="J169" s="104">
        <f t="shared" si="10"/>
        <v>30.558398332220555</v>
      </c>
      <c r="K169" s="104">
        <f t="shared" si="11"/>
        <v>60.361027500497052</v>
      </c>
      <c r="L169" s="104">
        <f t="shared" si="12"/>
        <v>32.895720768041095</v>
      </c>
      <c r="N169" s="107">
        <v>42134.291666666664</v>
      </c>
      <c r="O169" s="103">
        <v>159</v>
      </c>
      <c r="P169" s="103">
        <v>109.44999694824219</v>
      </c>
      <c r="Q169" s="104">
        <f t="shared" si="13"/>
        <v>2.8360102806683347</v>
      </c>
      <c r="R169" s="104">
        <f t="shared" si="14"/>
        <v>20</v>
      </c>
    </row>
    <row r="170" spans="2:18">
      <c r="B170" s="107">
        <v>42135.291666666664</v>
      </c>
      <c r="C170" s="106">
        <v>159</v>
      </c>
      <c r="D170" s="106">
        <v>109.44999694824219</v>
      </c>
      <c r="E170" s="120">
        <v>12</v>
      </c>
      <c r="F170" s="107">
        <v>42135</v>
      </c>
      <c r="G170" s="120">
        <v>30.672310164151366</v>
      </c>
      <c r="H170" s="120">
        <v>58.68219220673592</v>
      </c>
      <c r="I170" s="120">
        <v>33.014022669681729</v>
      </c>
      <c r="J170" s="104">
        <f t="shared" si="10"/>
        <v>30.672310164151366</v>
      </c>
      <c r="K170" s="104">
        <f t="shared" si="11"/>
        <v>58.68219220673592</v>
      </c>
      <c r="L170" s="104">
        <f t="shared" si="12"/>
        <v>33.014022669681729</v>
      </c>
      <c r="N170" s="107">
        <v>42135.291666666664</v>
      </c>
      <c r="O170" s="103">
        <v>159</v>
      </c>
      <c r="P170" s="103">
        <v>109.44999694824219</v>
      </c>
      <c r="Q170" s="104">
        <f t="shared" si="13"/>
        <v>2.8360102806683347</v>
      </c>
      <c r="R170" s="104">
        <f t="shared" si="14"/>
        <v>20</v>
      </c>
    </row>
    <row r="171" spans="2:18">
      <c r="B171" s="107">
        <v>42136.291666666664</v>
      </c>
      <c r="C171" s="106">
        <v>159</v>
      </c>
      <c r="D171" s="106">
        <v>109.44999694824219</v>
      </c>
      <c r="E171" s="120">
        <v>12</v>
      </c>
      <c r="F171" s="107">
        <v>42136</v>
      </c>
      <c r="G171" s="120">
        <v>30.942398400174266</v>
      </c>
      <c r="H171" s="120">
        <v>58.554411900529132</v>
      </c>
      <c r="I171" s="120">
        <v>34.238516836652089</v>
      </c>
      <c r="J171" s="104">
        <f t="shared" si="10"/>
        <v>30.942398400174266</v>
      </c>
      <c r="K171" s="104">
        <f t="shared" si="11"/>
        <v>58.554411900529132</v>
      </c>
      <c r="L171" s="104">
        <f t="shared" si="12"/>
        <v>34.238516836652089</v>
      </c>
      <c r="N171" s="107">
        <v>42136.291666666664</v>
      </c>
      <c r="O171" s="103">
        <v>159</v>
      </c>
      <c r="P171" s="103">
        <v>109.44999694824219</v>
      </c>
      <c r="Q171" s="104">
        <f t="shared" si="13"/>
        <v>2.8360102806683347</v>
      </c>
      <c r="R171" s="104">
        <f t="shared" si="14"/>
        <v>20</v>
      </c>
    </row>
    <row r="172" spans="2:18">
      <c r="B172" s="107">
        <v>42137.291666666664</v>
      </c>
      <c r="C172" s="106">
        <v>159</v>
      </c>
      <c r="D172" s="106">
        <v>109.44999694824219</v>
      </c>
      <c r="E172" s="120">
        <v>12</v>
      </c>
      <c r="F172" s="107">
        <v>42137</v>
      </c>
      <c r="G172" s="120">
        <v>34.762448794179477</v>
      </c>
      <c r="H172" s="120">
        <v>57.309592127535083</v>
      </c>
      <c r="I172" s="120">
        <v>34.55977338629738</v>
      </c>
      <c r="J172" s="104">
        <f t="shared" si="10"/>
        <v>34.762448794179477</v>
      </c>
      <c r="K172" s="104">
        <f t="shared" si="11"/>
        <v>57.309592127535083</v>
      </c>
      <c r="L172" s="104">
        <f t="shared" si="12"/>
        <v>34.55977338629738</v>
      </c>
      <c r="N172" s="107">
        <v>42137.291666666664</v>
      </c>
      <c r="O172" s="103">
        <v>159</v>
      </c>
      <c r="P172" s="103">
        <v>109.44999694824219</v>
      </c>
      <c r="Q172" s="104">
        <f t="shared" si="13"/>
        <v>2.8360102806683347</v>
      </c>
      <c r="R172" s="104">
        <f t="shared" si="14"/>
        <v>20</v>
      </c>
    </row>
    <row r="173" spans="2:18">
      <c r="B173" s="107">
        <v>42138.291666666664</v>
      </c>
      <c r="C173" s="106">
        <v>159</v>
      </c>
      <c r="D173" s="106">
        <v>109.44999694824219</v>
      </c>
      <c r="E173" s="120">
        <v>12</v>
      </c>
      <c r="F173" s="107">
        <v>42138</v>
      </c>
      <c r="G173" s="120">
        <v>38.495336400932736</v>
      </c>
      <c r="H173" s="120">
        <v>59.440330653764569</v>
      </c>
      <c r="I173" s="120">
        <v>35.007229376037934</v>
      </c>
      <c r="J173" s="104">
        <f t="shared" si="10"/>
        <v>38.495336400932736</v>
      </c>
      <c r="K173" s="104">
        <f t="shared" si="11"/>
        <v>59.440330653764569</v>
      </c>
      <c r="L173" s="104">
        <f t="shared" si="12"/>
        <v>35.007229376037934</v>
      </c>
      <c r="N173" s="107">
        <v>42138.291666666664</v>
      </c>
      <c r="O173" s="103">
        <v>159</v>
      </c>
      <c r="P173" s="103">
        <v>109.44999694824219</v>
      </c>
      <c r="Q173" s="104">
        <f t="shared" si="13"/>
        <v>2.8360102806683347</v>
      </c>
      <c r="R173" s="104">
        <f t="shared" si="14"/>
        <v>20</v>
      </c>
    </row>
    <row r="174" spans="2:18">
      <c r="B174" s="107">
        <v>42139.291666666664</v>
      </c>
      <c r="C174" s="106">
        <v>159</v>
      </c>
      <c r="D174" s="106">
        <v>109.44999694824219</v>
      </c>
      <c r="E174" s="120">
        <v>12</v>
      </c>
      <c r="F174" s="107">
        <v>42139</v>
      </c>
      <c r="G174" s="120">
        <v>37.15482579438774</v>
      </c>
      <c r="H174" s="120">
        <v>55.769990636022101</v>
      </c>
      <c r="I174" s="120">
        <v>34.977906748983621</v>
      </c>
      <c r="J174" s="104">
        <f t="shared" si="10"/>
        <v>37.15482579438774</v>
      </c>
      <c r="K174" s="104">
        <f t="shared" si="11"/>
        <v>55.769990636022101</v>
      </c>
      <c r="L174" s="104">
        <f t="shared" si="12"/>
        <v>34.977906748983621</v>
      </c>
      <c r="N174" s="107">
        <v>42139.291666666664</v>
      </c>
      <c r="O174" s="103">
        <v>159</v>
      </c>
      <c r="P174" s="103">
        <v>109.44999694824219</v>
      </c>
      <c r="Q174" s="104">
        <f t="shared" si="13"/>
        <v>2.8360102806683347</v>
      </c>
      <c r="R174" s="104">
        <f t="shared" si="14"/>
        <v>20</v>
      </c>
    </row>
    <row r="175" spans="2:18">
      <c r="B175" s="107">
        <v>42140.291666666664</v>
      </c>
      <c r="C175" s="106">
        <v>159</v>
      </c>
      <c r="D175" s="106">
        <v>109.44999694824219</v>
      </c>
      <c r="E175" s="120">
        <v>12</v>
      </c>
      <c r="F175" s="107">
        <v>42140</v>
      </c>
      <c r="G175" s="120">
        <v>36.867926356395081</v>
      </c>
      <c r="H175" s="120">
        <v>58.630020376576333</v>
      </c>
      <c r="I175" s="120">
        <v>34.930010175815333</v>
      </c>
      <c r="J175" s="104">
        <f t="shared" si="10"/>
        <v>36.867926356395081</v>
      </c>
      <c r="K175" s="104">
        <f t="shared" si="11"/>
        <v>58.630020376576333</v>
      </c>
      <c r="L175" s="104">
        <f t="shared" si="12"/>
        <v>34.930010175815333</v>
      </c>
      <c r="N175" s="107">
        <v>42140.291666666664</v>
      </c>
      <c r="O175" s="103">
        <v>159</v>
      </c>
      <c r="P175" s="103">
        <v>109.44999694824219</v>
      </c>
      <c r="Q175" s="104">
        <f t="shared" si="13"/>
        <v>2.8360102806683347</v>
      </c>
      <c r="R175" s="104">
        <f t="shared" si="14"/>
        <v>20</v>
      </c>
    </row>
    <row r="176" spans="2:18">
      <c r="B176" s="107">
        <v>42141.291666666664</v>
      </c>
      <c r="C176" s="106">
        <v>159</v>
      </c>
      <c r="D176" s="106">
        <v>109.44999694824219</v>
      </c>
      <c r="E176" s="120">
        <v>11.600000381469727</v>
      </c>
      <c r="F176" s="107">
        <v>42141</v>
      </c>
      <c r="G176" s="120">
        <v>38.243961720356218</v>
      </c>
      <c r="H176" s="120">
        <v>55.493468353925067</v>
      </c>
      <c r="I176" s="120">
        <v>35.035387805788567</v>
      </c>
      <c r="J176" s="104">
        <f t="shared" si="10"/>
        <v>38.243961720356218</v>
      </c>
      <c r="K176" s="104">
        <f t="shared" si="11"/>
        <v>55.493468353925067</v>
      </c>
      <c r="L176" s="104">
        <f t="shared" si="12"/>
        <v>35.035387805788567</v>
      </c>
      <c r="N176" s="107">
        <v>42141.291666666664</v>
      </c>
      <c r="O176" s="103">
        <v>159</v>
      </c>
      <c r="P176" s="103">
        <v>109.44999694824219</v>
      </c>
      <c r="Q176" s="104">
        <f t="shared" si="13"/>
        <v>2.8360102806683347</v>
      </c>
      <c r="R176" s="104">
        <f t="shared" si="14"/>
        <v>20</v>
      </c>
    </row>
    <row r="177" spans="2:18">
      <c r="B177" s="107">
        <v>42142.291666666664</v>
      </c>
      <c r="C177" s="106">
        <v>159</v>
      </c>
      <c r="D177" s="106">
        <v>109.44999694824219</v>
      </c>
      <c r="E177" s="120">
        <v>11.699999809265137</v>
      </c>
      <c r="F177" s="107">
        <v>42142</v>
      </c>
      <c r="G177" s="120">
        <v>39.983847095878062</v>
      </c>
      <c r="H177" s="120">
        <v>57.768555163145102</v>
      </c>
      <c r="I177" s="120">
        <v>34.556829959154101</v>
      </c>
      <c r="J177" s="104">
        <f t="shared" si="10"/>
        <v>39.983847095878062</v>
      </c>
      <c r="K177" s="104">
        <f t="shared" si="11"/>
        <v>57.768555163145102</v>
      </c>
      <c r="L177" s="104">
        <f t="shared" si="12"/>
        <v>34.556829959154101</v>
      </c>
      <c r="N177" s="107">
        <v>42142.291666666664</v>
      </c>
      <c r="O177" s="103">
        <v>159</v>
      </c>
      <c r="P177" s="103">
        <v>109.44999694824219</v>
      </c>
      <c r="Q177" s="104">
        <f t="shared" si="13"/>
        <v>2.8360102806683347</v>
      </c>
      <c r="R177" s="104">
        <f t="shared" si="14"/>
        <v>20</v>
      </c>
    </row>
    <row r="178" spans="2:18">
      <c r="B178" s="107">
        <v>42143.291666666664</v>
      </c>
      <c r="C178" s="106">
        <v>159</v>
      </c>
      <c r="D178" s="106">
        <v>109.44999694824219</v>
      </c>
      <c r="E178" s="120">
        <v>11.699999809265137</v>
      </c>
      <c r="F178" s="107">
        <v>42143</v>
      </c>
      <c r="G178" s="120">
        <v>39.649779721807512</v>
      </c>
      <c r="H178" s="120">
        <v>56.342684007618146</v>
      </c>
      <c r="I178" s="120">
        <v>33.947812252110914</v>
      </c>
      <c r="J178" s="104">
        <f t="shared" si="10"/>
        <v>39.649779721807512</v>
      </c>
      <c r="K178" s="104">
        <f t="shared" si="11"/>
        <v>56.342684007618146</v>
      </c>
      <c r="L178" s="104">
        <f t="shared" si="12"/>
        <v>33.947812252110914</v>
      </c>
      <c r="N178" s="107">
        <v>42143.291666666664</v>
      </c>
      <c r="O178" s="103">
        <v>159</v>
      </c>
      <c r="P178" s="103">
        <v>109.44999694824219</v>
      </c>
      <c r="Q178" s="104">
        <f t="shared" si="13"/>
        <v>2.8360102806683347</v>
      </c>
      <c r="R178" s="104">
        <f t="shared" si="14"/>
        <v>20</v>
      </c>
    </row>
    <row r="179" spans="2:18">
      <c r="B179" s="107">
        <v>42144.291666666664</v>
      </c>
      <c r="C179" s="106">
        <v>159</v>
      </c>
      <c r="D179" s="106">
        <v>109.44999694824219</v>
      </c>
      <c r="E179" s="120">
        <v>11.699999809265137</v>
      </c>
      <c r="F179" s="107">
        <v>42144</v>
      </c>
      <c r="G179" s="120">
        <v>39.921588514778342</v>
      </c>
      <c r="H179" s="120">
        <v>52.527527629490244</v>
      </c>
      <c r="I179" s="120">
        <v>34.590624069041709</v>
      </c>
      <c r="J179" s="104">
        <f t="shared" si="10"/>
        <v>39.921588514778342</v>
      </c>
      <c r="K179" s="104">
        <f t="shared" si="11"/>
        <v>52.527527629490244</v>
      </c>
      <c r="L179" s="104">
        <f t="shared" si="12"/>
        <v>34.590624069041709</v>
      </c>
      <c r="N179" s="107">
        <v>42144.291666666664</v>
      </c>
      <c r="O179" s="103">
        <v>159</v>
      </c>
      <c r="P179" s="103">
        <v>109.44999694824219</v>
      </c>
      <c r="Q179" s="104">
        <f t="shared" si="13"/>
        <v>2.8360102806683347</v>
      </c>
      <c r="R179" s="104">
        <f t="shared" si="14"/>
        <v>20</v>
      </c>
    </row>
    <row r="180" spans="2:18">
      <c r="B180" s="107">
        <v>42145.291666666664</v>
      </c>
      <c r="C180" s="106">
        <v>159</v>
      </c>
      <c r="D180" s="106">
        <v>109.44999694824219</v>
      </c>
      <c r="E180" s="120">
        <v>11.699999809265137</v>
      </c>
      <c r="F180" s="107">
        <v>42145</v>
      </c>
      <c r="G180" s="120">
        <v>39.861966709428387</v>
      </c>
      <c r="H180" s="120">
        <v>53.675719619945312</v>
      </c>
      <c r="I180" s="120">
        <v>34.722470700983621</v>
      </c>
      <c r="J180" s="104">
        <f t="shared" si="10"/>
        <v>39.861966709428387</v>
      </c>
      <c r="K180" s="104">
        <f t="shared" si="11"/>
        <v>53.675719619945312</v>
      </c>
      <c r="L180" s="104">
        <f t="shared" si="12"/>
        <v>34.722470700983621</v>
      </c>
      <c r="N180" s="107">
        <v>42145.291666666664</v>
      </c>
      <c r="O180" s="103">
        <v>159</v>
      </c>
      <c r="P180" s="103">
        <v>109.44999694824219</v>
      </c>
      <c r="Q180" s="104">
        <f t="shared" si="13"/>
        <v>2.8360102806683347</v>
      </c>
      <c r="R180" s="104">
        <f t="shared" si="14"/>
        <v>20</v>
      </c>
    </row>
    <row r="181" spans="2:18">
      <c r="B181" s="107">
        <v>42146.291666666664</v>
      </c>
      <c r="C181" s="106">
        <v>159</v>
      </c>
      <c r="D181" s="106">
        <v>109.44999694824219</v>
      </c>
      <c r="E181" s="120">
        <v>11.600000381469727</v>
      </c>
      <c r="F181" s="107">
        <v>42146</v>
      </c>
      <c r="G181" s="120">
        <v>39.629838888115351</v>
      </c>
      <c r="H181" s="120">
        <v>50.371784319612722</v>
      </c>
      <c r="I181" s="120">
        <v>34.9129727194927</v>
      </c>
      <c r="J181" s="104">
        <f t="shared" si="10"/>
        <v>39.629838888115351</v>
      </c>
      <c r="K181" s="104">
        <f t="shared" si="11"/>
        <v>50.371784319612722</v>
      </c>
      <c r="L181" s="104">
        <f t="shared" si="12"/>
        <v>34.9129727194927</v>
      </c>
      <c r="N181" s="107">
        <v>42146.291666666664</v>
      </c>
      <c r="O181" s="103">
        <v>159</v>
      </c>
      <c r="P181" s="103">
        <v>109.44999694824219</v>
      </c>
      <c r="Q181" s="104">
        <f t="shared" si="13"/>
        <v>2.8360102806683347</v>
      </c>
      <c r="R181" s="104">
        <f t="shared" si="14"/>
        <v>20</v>
      </c>
    </row>
    <row r="182" spans="2:18">
      <c r="B182" s="107">
        <v>42147.291666666664</v>
      </c>
      <c r="C182" s="106">
        <v>159</v>
      </c>
      <c r="D182" s="106">
        <v>109.44999694824219</v>
      </c>
      <c r="E182" s="120">
        <v>11.600000381469727</v>
      </c>
      <c r="F182" s="107">
        <v>42147</v>
      </c>
      <c r="G182" s="120">
        <v>39.630115402053917</v>
      </c>
      <c r="H182" s="120">
        <v>44.678726035224088</v>
      </c>
      <c r="I182" s="120">
        <v>34.628420001047623</v>
      </c>
      <c r="J182" s="104">
        <f t="shared" si="10"/>
        <v>39.630115402053917</v>
      </c>
      <c r="K182" s="104">
        <f t="shared" si="11"/>
        <v>44.678726035224088</v>
      </c>
      <c r="L182" s="104">
        <f t="shared" si="12"/>
        <v>34.628420001047623</v>
      </c>
      <c r="N182" s="107">
        <v>42147.291666666664</v>
      </c>
      <c r="O182" s="103">
        <v>159</v>
      </c>
      <c r="P182" s="103">
        <v>109.44999694824219</v>
      </c>
      <c r="Q182" s="104">
        <f t="shared" si="13"/>
        <v>2.8360102806683347</v>
      </c>
      <c r="R182" s="104">
        <f t="shared" si="14"/>
        <v>20</v>
      </c>
    </row>
    <row r="183" spans="2:18">
      <c r="B183" s="107">
        <v>42148.291666666664</v>
      </c>
      <c r="C183" s="106">
        <v>159</v>
      </c>
      <c r="D183" s="106">
        <v>109.44999694824219</v>
      </c>
      <c r="E183" s="120">
        <v>11.600000381469727</v>
      </c>
      <c r="F183" s="107">
        <v>42148</v>
      </c>
      <c r="G183" s="120">
        <v>39.108069084573678</v>
      </c>
      <c r="H183" s="120">
        <v>57.84762801055561</v>
      </c>
      <c r="I183" s="120">
        <v>34.744504837923593</v>
      </c>
      <c r="J183" s="104">
        <f t="shared" si="10"/>
        <v>39.108069084573678</v>
      </c>
      <c r="K183" s="104">
        <f t="shared" si="11"/>
        <v>57.84762801055561</v>
      </c>
      <c r="L183" s="104">
        <f t="shared" si="12"/>
        <v>34.744504837923593</v>
      </c>
      <c r="N183" s="107">
        <v>42148.291666666664</v>
      </c>
      <c r="O183" s="103">
        <v>159</v>
      </c>
      <c r="P183" s="103">
        <v>109.44999694824219</v>
      </c>
      <c r="Q183" s="104">
        <f t="shared" si="13"/>
        <v>2.8360102806683347</v>
      </c>
      <c r="R183" s="104">
        <f t="shared" si="14"/>
        <v>20</v>
      </c>
    </row>
    <row r="184" spans="2:18">
      <c r="B184" s="107">
        <v>42149.291666666664</v>
      </c>
      <c r="C184" s="106">
        <v>159</v>
      </c>
      <c r="D184" s="106">
        <v>109.44999694824219</v>
      </c>
      <c r="E184" s="120">
        <v>11.600000381469727</v>
      </c>
      <c r="F184" s="107">
        <v>42149</v>
      </c>
      <c r="G184" s="120">
        <v>39.371451889718053</v>
      </c>
      <c r="H184" s="120">
        <v>45.473989153084823</v>
      </c>
      <c r="I184" s="120">
        <v>34.667470326445645</v>
      </c>
      <c r="J184" s="104">
        <f t="shared" si="10"/>
        <v>39.371451889718053</v>
      </c>
      <c r="K184" s="104">
        <f t="shared" si="11"/>
        <v>45.473989153084823</v>
      </c>
      <c r="L184" s="104">
        <f t="shared" si="12"/>
        <v>34.667470326445645</v>
      </c>
      <c r="N184" s="107">
        <v>42149.291666666664</v>
      </c>
      <c r="O184" s="103">
        <v>159</v>
      </c>
      <c r="P184" s="103">
        <v>109.44999694824219</v>
      </c>
      <c r="Q184" s="104">
        <f t="shared" si="13"/>
        <v>2.8360102806683347</v>
      </c>
      <c r="R184" s="104">
        <f t="shared" si="14"/>
        <v>20</v>
      </c>
    </row>
    <row r="185" spans="2:18">
      <c r="B185" s="107">
        <v>42150.291666666664</v>
      </c>
      <c r="C185" s="106">
        <v>159</v>
      </c>
      <c r="D185" s="106">
        <v>109.44999694824219</v>
      </c>
      <c r="E185" s="120">
        <v>11.600000381469727</v>
      </c>
      <c r="F185" s="107">
        <v>42150</v>
      </c>
      <c r="G185" s="120">
        <v>39.565327321290937</v>
      </c>
      <c r="H185" s="120">
        <v>47.240632461839311</v>
      </c>
      <c r="I185" s="120">
        <v>34.680375330117045</v>
      </c>
      <c r="J185" s="104">
        <f t="shared" si="10"/>
        <v>39.565327321290937</v>
      </c>
      <c r="K185" s="104">
        <f t="shared" si="11"/>
        <v>47.240632461839311</v>
      </c>
      <c r="L185" s="104">
        <f t="shared" si="12"/>
        <v>34.680375330117045</v>
      </c>
      <c r="N185" s="107">
        <v>42150.291666666664</v>
      </c>
      <c r="O185" s="103">
        <v>159</v>
      </c>
      <c r="P185" s="103">
        <v>109.44999694824219</v>
      </c>
      <c r="Q185" s="104">
        <f t="shared" si="13"/>
        <v>2.8360102806683347</v>
      </c>
      <c r="R185" s="104">
        <f t="shared" si="14"/>
        <v>20</v>
      </c>
    </row>
    <row r="186" spans="2:18">
      <c r="B186" s="107">
        <v>42151.291666666664</v>
      </c>
      <c r="C186" s="106">
        <v>159</v>
      </c>
      <c r="D186" s="106">
        <v>109.44999694824219</v>
      </c>
      <c r="E186" s="120">
        <v>11.600000381469727</v>
      </c>
      <c r="F186" s="107">
        <v>42151</v>
      </c>
      <c r="G186" s="120">
        <v>39.766157571739612</v>
      </c>
      <c r="H186" s="120">
        <v>66.464434772774055</v>
      </c>
      <c r="I186" s="120">
        <v>34.412398441014396</v>
      </c>
      <c r="J186" s="104">
        <f t="shared" si="10"/>
        <v>39.766157571739612</v>
      </c>
      <c r="K186" s="104">
        <f t="shared" si="11"/>
        <v>66.464434772774055</v>
      </c>
      <c r="L186" s="104">
        <f t="shared" si="12"/>
        <v>34.412398441014396</v>
      </c>
      <c r="N186" s="107">
        <v>42151.291666666664</v>
      </c>
      <c r="O186" s="103">
        <v>159</v>
      </c>
      <c r="P186" s="103">
        <v>109.44999694824219</v>
      </c>
      <c r="Q186" s="104">
        <f t="shared" si="13"/>
        <v>2.8360102806683347</v>
      </c>
      <c r="R186" s="104">
        <f t="shared" si="14"/>
        <v>20</v>
      </c>
    </row>
    <row r="187" spans="2:18">
      <c r="B187" s="107">
        <v>42152.291666666664</v>
      </c>
      <c r="C187" s="106">
        <v>159</v>
      </c>
      <c r="D187" s="106">
        <v>109.44999694824219</v>
      </c>
      <c r="E187" s="120">
        <v>11.399999618530273</v>
      </c>
      <c r="F187" s="107">
        <v>42152</v>
      </c>
      <c r="G187" s="120">
        <v>39.749863978580152</v>
      </c>
      <c r="H187" s="120">
        <v>76.353631582127619</v>
      </c>
      <c r="I187" s="120">
        <v>34.800576509921697</v>
      </c>
      <c r="J187" s="104">
        <f t="shared" si="10"/>
        <v>39.749863978580152</v>
      </c>
      <c r="K187" s="104">
        <f t="shared" si="11"/>
        <v>76.353631582127619</v>
      </c>
      <c r="L187" s="104">
        <f t="shared" si="12"/>
        <v>34.800576509921697</v>
      </c>
      <c r="N187" s="107">
        <v>42152.291666666664</v>
      </c>
      <c r="O187" s="103">
        <v>159</v>
      </c>
      <c r="P187" s="103">
        <v>109.44999694824219</v>
      </c>
      <c r="Q187" s="104">
        <f t="shared" si="13"/>
        <v>2.8360102806683347</v>
      </c>
      <c r="R187" s="104">
        <f t="shared" si="14"/>
        <v>20</v>
      </c>
    </row>
    <row r="188" spans="2:18">
      <c r="B188" s="107">
        <v>42153.291666666664</v>
      </c>
      <c r="C188" s="106">
        <v>159</v>
      </c>
      <c r="D188" s="106">
        <v>109.44999694824219</v>
      </c>
      <c r="E188" s="120">
        <v>11.399999618530273</v>
      </c>
      <c r="F188" s="107">
        <v>42153</v>
      </c>
      <c r="G188" s="120">
        <v>39.285800208074086</v>
      </c>
      <c r="H188" s="120">
        <v>70.777580020449648</v>
      </c>
      <c r="I188" s="120">
        <v>35.417166891914846</v>
      </c>
      <c r="J188" s="104">
        <f t="shared" si="10"/>
        <v>39.285800208074086</v>
      </c>
      <c r="K188" s="104">
        <f t="shared" si="11"/>
        <v>70.777580020449648</v>
      </c>
      <c r="L188" s="104">
        <f t="shared" si="12"/>
        <v>35.417166891914846</v>
      </c>
      <c r="N188" s="107">
        <v>42153.291666666664</v>
      </c>
      <c r="O188" s="103">
        <v>159</v>
      </c>
      <c r="P188" s="103">
        <v>109.44999694824219</v>
      </c>
      <c r="Q188" s="104">
        <f t="shared" si="13"/>
        <v>2.8360102806683347</v>
      </c>
      <c r="R188" s="104">
        <f t="shared" si="14"/>
        <v>20</v>
      </c>
    </row>
    <row r="189" spans="2:18">
      <c r="B189" s="107">
        <v>42154.291666666664</v>
      </c>
      <c r="C189" s="106">
        <v>159</v>
      </c>
      <c r="D189" s="106">
        <v>109.44999694824219</v>
      </c>
      <c r="E189" s="120">
        <v>11.399999618530273</v>
      </c>
      <c r="F189" s="107">
        <v>42154</v>
      </c>
      <c r="G189" s="120">
        <v>39.54224671920138</v>
      </c>
      <c r="H189" s="120">
        <v>34.607696426753634</v>
      </c>
      <c r="I189" s="120">
        <v>36.891302668474431</v>
      </c>
      <c r="J189" s="104">
        <f t="shared" si="10"/>
        <v>39.54224671920138</v>
      </c>
      <c r="K189" s="104">
        <f t="shared" si="11"/>
        <v>34.607696426753634</v>
      </c>
      <c r="L189" s="104">
        <f t="shared" si="12"/>
        <v>36.891302668474431</v>
      </c>
      <c r="N189" s="107">
        <v>42154.291666666664</v>
      </c>
      <c r="O189" s="103">
        <v>159</v>
      </c>
      <c r="P189" s="103">
        <v>109.44999694824219</v>
      </c>
      <c r="Q189" s="104">
        <f t="shared" si="13"/>
        <v>2.8360102806683347</v>
      </c>
      <c r="R189" s="104">
        <f t="shared" si="14"/>
        <v>20</v>
      </c>
    </row>
    <row r="190" spans="2:18">
      <c r="B190" s="107">
        <v>42155.291666666664</v>
      </c>
      <c r="C190" s="106">
        <v>159</v>
      </c>
      <c r="D190" s="106">
        <v>109.44999694824219</v>
      </c>
      <c r="E190" s="120">
        <v>11.399999618530273</v>
      </c>
      <c r="F190" s="107">
        <v>42155</v>
      </c>
      <c r="G190" s="120">
        <v>39.508350053186803</v>
      </c>
      <c r="H190" s="120">
        <v>21.709295685401649</v>
      </c>
      <c r="I190" s="120">
        <v>35.782468358962639</v>
      </c>
      <c r="J190" s="104">
        <f t="shared" si="10"/>
        <v>39.508350053186803</v>
      </c>
      <c r="K190" s="104">
        <f t="shared" si="11"/>
        <v>21.709295685401649</v>
      </c>
      <c r="L190" s="104">
        <f t="shared" si="12"/>
        <v>35.782468358962639</v>
      </c>
      <c r="N190" s="107">
        <v>42155.291666666664</v>
      </c>
      <c r="O190" s="103">
        <v>159</v>
      </c>
      <c r="P190" s="103">
        <v>109.44999694824219</v>
      </c>
      <c r="Q190" s="104">
        <f t="shared" si="13"/>
        <v>2.8360102806683347</v>
      </c>
      <c r="R190" s="104">
        <f t="shared" si="14"/>
        <v>20</v>
      </c>
    </row>
    <row r="191" spans="2:18">
      <c r="B191" s="107">
        <v>42156.291666666664</v>
      </c>
      <c r="C191" s="106">
        <v>159</v>
      </c>
      <c r="D191" s="106">
        <v>109.44999694824219</v>
      </c>
      <c r="E191" s="120">
        <v>11.399999618530273</v>
      </c>
      <c r="F191" s="107">
        <v>42156</v>
      </c>
      <c r="G191" s="120">
        <v>39.259402288110159</v>
      </c>
      <c r="H191" s="120">
        <v>22.18916073381904</v>
      </c>
      <c r="I191" s="120">
        <v>36.377510446221692</v>
      </c>
      <c r="J191" s="104">
        <f t="shared" si="10"/>
        <v>39.259402288110159</v>
      </c>
      <c r="K191" s="104">
        <f t="shared" si="11"/>
        <v>22.18916073381904</v>
      </c>
      <c r="L191" s="104">
        <f t="shared" si="12"/>
        <v>36.377510446221692</v>
      </c>
      <c r="N191" s="107">
        <v>42156.291666666664</v>
      </c>
      <c r="O191" s="103">
        <v>159</v>
      </c>
      <c r="P191" s="103">
        <v>109.44999694824219</v>
      </c>
      <c r="Q191" s="104">
        <f t="shared" si="13"/>
        <v>2.8360102806683347</v>
      </c>
      <c r="R191" s="104">
        <f t="shared" si="14"/>
        <v>20</v>
      </c>
    </row>
    <row r="192" spans="2:18">
      <c r="B192" s="107">
        <v>42157.291666666664</v>
      </c>
      <c r="C192" s="106">
        <v>159</v>
      </c>
      <c r="D192" s="106">
        <v>109.44999694824219</v>
      </c>
      <c r="E192" s="120">
        <v>11.899999618530273</v>
      </c>
      <c r="F192" s="107">
        <v>42157</v>
      </c>
      <c r="G192" s="120">
        <v>39.135495627191311</v>
      </c>
      <c r="H192" s="120">
        <v>18.432510554967106</v>
      </c>
      <c r="I192" s="120">
        <v>37.579986118828806</v>
      </c>
      <c r="J192" s="104">
        <f t="shared" si="10"/>
        <v>39.135495627191311</v>
      </c>
      <c r="K192" s="104">
        <f t="shared" si="11"/>
        <v>18.432510554967106</v>
      </c>
      <c r="L192" s="104">
        <f t="shared" si="12"/>
        <v>37.579986118828806</v>
      </c>
      <c r="N192" s="107">
        <v>42157.291666666664</v>
      </c>
      <c r="O192" s="103">
        <v>159</v>
      </c>
      <c r="P192" s="103">
        <v>109.44999694824219</v>
      </c>
      <c r="Q192" s="104">
        <f t="shared" si="13"/>
        <v>2.8360102806683347</v>
      </c>
      <c r="R192" s="104">
        <f t="shared" si="14"/>
        <v>20</v>
      </c>
    </row>
    <row r="193" spans="2:18">
      <c r="B193" s="107">
        <v>42158.291666666664</v>
      </c>
      <c r="C193" s="106">
        <v>159</v>
      </c>
      <c r="D193" s="106">
        <v>109.44999694824219</v>
      </c>
      <c r="E193" s="120">
        <v>11.600000381469727</v>
      </c>
      <c r="F193" s="107">
        <v>42158</v>
      </c>
      <c r="G193" s="120">
        <v>39.67714889570518</v>
      </c>
      <c r="H193" s="120">
        <v>17.59305662046981</v>
      </c>
      <c r="I193" s="120">
        <v>38.454056703558663</v>
      </c>
      <c r="J193" s="104">
        <f t="shared" si="10"/>
        <v>39.67714889570518</v>
      </c>
      <c r="K193" s="104">
        <f t="shared" si="11"/>
        <v>17.59305662046981</v>
      </c>
      <c r="L193" s="104">
        <f t="shared" si="12"/>
        <v>38.454056703558663</v>
      </c>
      <c r="N193" s="107">
        <v>42158.291666666664</v>
      </c>
      <c r="O193" s="103">
        <v>159</v>
      </c>
      <c r="P193" s="103">
        <v>109.44999694824219</v>
      </c>
      <c r="Q193" s="104">
        <f t="shared" si="13"/>
        <v>2.8360102806683347</v>
      </c>
      <c r="R193" s="104">
        <f t="shared" si="14"/>
        <v>20</v>
      </c>
    </row>
    <row r="194" spans="2:18">
      <c r="B194" s="107">
        <v>42159.291666666664</v>
      </c>
      <c r="C194" s="106">
        <v>159</v>
      </c>
      <c r="D194" s="106">
        <v>109.44999694824219</v>
      </c>
      <c r="E194" s="120">
        <v>11.5</v>
      </c>
      <c r="F194" s="107">
        <v>42159</v>
      </c>
      <c r="G194" s="120">
        <v>36.163200579307691</v>
      </c>
      <c r="H194" s="120">
        <v>44.960790569716018</v>
      </c>
      <c r="I194" s="120">
        <v>37.625969744744097</v>
      </c>
      <c r="J194" s="104">
        <f t="shared" si="10"/>
        <v>36.163200579307691</v>
      </c>
      <c r="K194" s="104">
        <f t="shared" si="11"/>
        <v>44.960790569716018</v>
      </c>
      <c r="L194" s="104">
        <f t="shared" si="12"/>
        <v>37.625969744744097</v>
      </c>
      <c r="N194" s="107">
        <v>42159.291666666664</v>
      </c>
      <c r="O194" s="103">
        <v>159</v>
      </c>
      <c r="P194" s="103">
        <v>109.44999694824219</v>
      </c>
      <c r="Q194" s="104">
        <f t="shared" si="13"/>
        <v>2.8360102806683347</v>
      </c>
      <c r="R194" s="104">
        <f t="shared" si="14"/>
        <v>20</v>
      </c>
    </row>
    <row r="195" spans="2:18">
      <c r="B195" s="107">
        <v>42160.291666666664</v>
      </c>
      <c r="C195" s="106">
        <v>159</v>
      </c>
      <c r="D195" s="106">
        <v>109.44999694824219</v>
      </c>
      <c r="E195" s="120">
        <v>11.600000381469727</v>
      </c>
      <c r="F195" s="107">
        <v>42160</v>
      </c>
      <c r="G195" s="120">
        <v>39.738284982354585</v>
      </c>
      <c r="H195" s="120">
        <v>58.543812255594382</v>
      </c>
      <c r="I195" s="120">
        <v>37.980466333451126</v>
      </c>
      <c r="J195" s="104">
        <f t="shared" si="10"/>
        <v>39.738284982354585</v>
      </c>
      <c r="K195" s="104">
        <f t="shared" si="11"/>
        <v>58.543812255594382</v>
      </c>
      <c r="L195" s="104">
        <f t="shared" si="12"/>
        <v>37.980466333451126</v>
      </c>
      <c r="N195" s="107">
        <v>42160.291666666664</v>
      </c>
      <c r="O195" s="103">
        <v>159</v>
      </c>
      <c r="P195" s="103">
        <v>109.44999694824219</v>
      </c>
      <c r="Q195" s="104">
        <f t="shared" si="13"/>
        <v>2.8360102806683347</v>
      </c>
      <c r="R195" s="104">
        <f t="shared" si="14"/>
        <v>20</v>
      </c>
    </row>
    <row r="196" spans="2:18">
      <c r="B196" s="107">
        <v>42161.291666666664</v>
      </c>
      <c r="C196" s="106">
        <v>159</v>
      </c>
      <c r="D196" s="106">
        <v>109.44999694824219</v>
      </c>
      <c r="E196" s="120">
        <v>11.399999618530273</v>
      </c>
      <c r="F196" s="107">
        <v>42161</v>
      </c>
      <c r="G196" s="120">
        <v>39.70323872866453</v>
      </c>
      <c r="H196" s="120">
        <v>59.078456249413755</v>
      </c>
      <c r="I196" s="120">
        <v>37.924935503138393</v>
      </c>
      <c r="J196" s="104">
        <f t="shared" si="10"/>
        <v>39.70323872866453</v>
      </c>
      <c r="K196" s="104">
        <f t="shared" si="11"/>
        <v>59.078456249413755</v>
      </c>
      <c r="L196" s="104">
        <f t="shared" si="12"/>
        <v>37.924935503138393</v>
      </c>
      <c r="N196" s="107">
        <v>42161.291666666664</v>
      </c>
      <c r="O196" s="103">
        <v>159</v>
      </c>
      <c r="P196" s="103">
        <v>109.44999694824219</v>
      </c>
      <c r="Q196" s="104">
        <f t="shared" si="13"/>
        <v>2.8360102806683347</v>
      </c>
      <c r="R196" s="104">
        <f t="shared" si="14"/>
        <v>20</v>
      </c>
    </row>
    <row r="197" spans="2:18">
      <c r="B197" s="107">
        <v>42162.291666666664</v>
      </c>
      <c r="C197" s="106">
        <v>159</v>
      </c>
      <c r="D197" s="106">
        <v>109.44999694824219</v>
      </c>
      <c r="E197" s="120">
        <v>11.5</v>
      </c>
      <c r="F197" s="107">
        <v>42162</v>
      </c>
      <c r="G197" s="120">
        <v>39.87565723233751</v>
      </c>
      <c r="H197" s="120">
        <v>59.030834140159442</v>
      </c>
      <c r="I197" s="120">
        <v>37.099204017012219</v>
      </c>
      <c r="J197" s="104">
        <f t="shared" si="10"/>
        <v>39.87565723233751</v>
      </c>
      <c r="K197" s="104">
        <f t="shared" si="11"/>
        <v>59.030834140159442</v>
      </c>
      <c r="L197" s="104">
        <f t="shared" si="12"/>
        <v>37.099204017012219</v>
      </c>
      <c r="N197" s="107">
        <v>42162.291666666664</v>
      </c>
      <c r="O197" s="103">
        <v>159</v>
      </c>
      <c r="P197" s="103">
        <v>109.44999694824219</v>
      </c>
      <c r="Q197" s="104">
        <f t="shared" si="13"/>
        <v>2.8360102806683347</v>
      </c>
      <c r="R197" s="104">
        <f t="shared" si="14"/>
        <v>20</v>
      </c>
    </row>
    <row r="198" spans="2:18">
      <c r="B198" s="107">
        <v>42163.291666666664</v>
      </c>
      <c r="C198" s="106">
        <v>159</v>
      </c>
      <c r="D198" s="106">
        <v>109.44999694824219</v>
      </c>
      <c r="E198" s="120">
        <v>11.5</v>
      </c>
      <c r="F198" s="107">
        <v>42163</v>
      </c>
      <c r="G198" s="120">
        <v>39.86971307944372</v>
      </c>
      <c r="H198" s="120">
        <v>58.151386231448861</v>
      </c>
      <c r="I198" s="120">
        <v>36.16417972120977</v>
      </c>
      <c r="J198" s="104">
        <f t="shared" si="10"/>
        <v>39.86971307944372</v>
      </c>
      <c r="K198" s="104">
        <f t="shared" si="11"/>
        <v>58.151386231448861</v>
      </c>
      <c r="L198" s="104">
        <f t="shared" si="12"/>
        <v>36.16417972120977</v>
      </c>
      <c r="N198" s="107">
        <v>42163.291666666664</v>
      </c>
      <c r="O198" s="103">
        <v>159</v>
      </c>
      <c r="P198" s="103">
        <v>109.44999694824219</v>
      </c>
      <c r="Q198" s="104">
        <f t="shared" si="13"/>
        <v>2.8360102806683347</v>
      </c>
      <c r="R198" s="104">
        <f t="shared" si="14"/>
        <v>20</v>
      </c>
    </row>
    <row r="199" spans="2:18">
      <c r="B199" s="107">
        <v>42164.291666666664</v>
      </c>
      <c r="C199" s="106">
        <v>159</v>
      </c>
      <c r="D199" s="106">
        <v>109.44999694824219</v>
      </c>
      <c r="E199" s="120">
        <v>11.5</v>
      </c>
      <c r="F199" s="107">
        <v>42164</v>
      </c>
      <c r="G199" s="120">
        <v>39.725548997411039</v>
      </c>
      <c r="H199" s="120">
        <v>59.548339089243427</v>
      </c>
      <c r="I199" s="120">
        <v>38.061525862901291</v>
      </c>
      <c r="J199" s="104">
        <f t="shared" si="10"/>
        <v>39.725548997411039</v>
      </c>
      <c r="K199" s="104">
        <f t="shared" si="11"/>
        <v>59.548339089243427</v>
      </c>
      <c r="L199" s="104">
        <f t="shared" si="12"/>
        <v>38.061525862901291</v>
      </c>
      <c r="N199" s="107">
        <v>42164.291666666664</v>
      </c>
      <c r="O199" s="103">
        <v>159</v>
      </c>
      <c r="P199" s="103">
        <v>109.44999694824219</v>
      </c>
      <c r="Q199" s="104">
        <f t="shared" si="13"/>
        <v>2.8360102806683347</v>
      </c>
      <c r="R199" s="104">
        <f t="shared" si="14"/>
        <v>20</v>
      </c>
    </row>
    <row r="200" spans="2:18">
      <c r="B200" s="107">
        <v>42165.291666666664</v>
      </c>
      <c r="C200" s="106">
        <v>159</v>
      </c>
      <c r="D200" s="106">
        <v>109.44999694824219</v>
      </c>
      <c r="E200" s="120">
        <v>11.5</v>
      </c>
      <c r="F200" s="107">
        <v>42165</v>
      </c>
      <c r="G200" s="120">
        <v>39.511066403256535</v>
      </c>
      <c r="H200" s="120">
        <v>57.875932943644365</v>
      </c>
      <c r="I200" s="120">
        <v>36.708473709115296</v>
      </c>
      <c r="J200" s="104">
        <f t="shared" si="10"/>
        <v>39.511066403256535</v>
      </c>
      <c r="K200" s="104">
        <f t="shared" si="11"/>
        <v>57.875932943644365</v>
      </c>
      <c r="L200" s="104">
        <f t="shared" si="12"/>
        <v>36.708473709115296</v>
      </c>
      <c r="N200" s="107">
        <v>42165.291666666664</v>
      </c>
      <c r="O200" s="103">
        <v>159</v>
      </c>
      <c r="P200" s="103">
        <v>109.44999694824219</v>
      </c>
      <c r="Q200" s="104">
        <f t="shared" si="13"/>
        <v>2.8360102806683347</v>
      </c>
      <c r="R200" s="104">
        <f t="shared" si="14"/>
        <v>20</v>
      </c>
    </row>
    <row r="201" spans="2:18">
      <c r="B201" s="107">
        <v>42166.291666666664</v>
      </c>
      <c r="C201" s="106">
        <v>159</v>
      </c>
      <c r="D201" s="106">
        <v>109.44999694824219</v>
      </c>
      <c r="E201" s="120">
        <v>11.399999618530273</v>
      </c>
      <c r="F201" s="107">
        <v>42166</v>
      </c>
      <c r="G201" s="120">
        <v>39.886575836914552</v>
      </c>
      <c r="H201" s="120">
        <v>55.866203273269811</v>
      </c>
      <c r="I201" s="120">
        <v>37.34937497138975</v>
      </c>
      <c r="J201" s="104">
        <f t="shared" si="10"/>
        <v>39.886575836914552</v>
      </c>
      <c r="K201" s="104">
        <f t="shared" si="11"/>
        <v>55.866203273269811</v>
      </c>
      <c r="L201" s="104">
        <f t="shared" si="12"/>
        <v>37.34937497138975</v>
      </c>
      <c r="N201" s="107">
        <v>42166.291666666664</v>
      </c>
      <c r="O201" s="103">
        <v>159</v>
      </c>
      <c r="P201" s="103">
        <v>109.44999694824219</v>
      </c>
      <c r="Q201" s="104">
        <f t="shared" si="13"/>
        <v>2.8360102806683347</v>
      </c>
      <c r="R201" s="104">
        <f t="shared" si="14"/>
        <v>20</v>
      </c>
    </row>
    <row r="202" spans="2:18">
      <c r="B202" s="107">
        <v>42167.291666666664</v>
      </c>
      <c r="C202" s="106">
        <v>159</v>
      </c>
      <c r="D202" s="106">
        <v>109.44999694824219</v>
      </c>
      <c r="E202" s="120">
        <v>11.399999618530273</v>
      </c>
      <c r="F202" s="107">
        <v>42167</v>
      </c>
      <c r="G202" s="120">
        <v>41.507183803849728</v>
      </c>
      <c r="H202" s="120">
        <v>60.202452745923267</v>
      </c>
      <c r="I202" s="120">
        <v>36.11635785177905</v>
      </c>
      <c r="J202" s="104">
        <f t="shared" ref="J202:J265" si="15">IF(G202&lt;0,0,G202)</f>
        <v>41.507183803849728</v>
      </c>
      <c r="K202" s="104">
        <f t="shared" ref="K202:K265" si="16">IF(H202&lt;0,0,H202)</f>
        <v>60.202452745923267</v>
      </c>
      <c r="L202" s="104">
        <f t="shared" ref="L202:L265" si="17">IF(I202&lt;0,0,I202)</f>
        <v>36.11635785177905</v>
      </c>
      <c r="N202" s="107">
        <v>42167.291666666664</v>
      </c>
      <c r="O202" s="103">
        <v>159</v>
      </c>
      <c r="P202" s="103">
        <v>109.44999694824219</v>
      </c>
      <c r="Q202" s="104">
        <f t="shared" ref="Q202:Q265" si="18">ABS((O202-P202)*(1/1000)*0.36*158.987)</f>
        <v>2.8360102806683347</v>
      </c>
      <c r="R202" s="104">
        <f t="shared" si="14"/>
        <v>20</v>
      </c>
    </row>
    <row r="203" spans="2:18">
      <c r="B203" s="107">
        <v>42168.291666666664</v>
      </c>
      <c r="C203" s="106">
        <v>159</v>
      </c>
      <c r="D203" s="106">
        <v>109.44999694824219</v>
      </c>
      <c r="E203" s="120">
        <v>11.399999618530273</v>
      </c>
      <c r="F203" s="107">
        <v>42168</v>
      </c>
      <c r="G203" s="120">
        <v>40.954575346929055</v>
      </c>
      <c r="H203" s="120">
        <v>61.685745994426611</v>
      </c>
      <c r="I203" s="120">
        <v>35.323279880064526</v>
      </c>
      <c r="J203" s="104">
        <f t="shared" si="15"/>
        <v>40.954575346929055</v>
      </c>
      <c r="K203" s="104">
        <f t="shared" si="16"/>
        <v>61.685745994426611</v>
      </c>
      <c r="L203" s="104">
        <f t="shared" si="17"/>
        <v>35.323279880064526</v>
      </c>
      <c r="N203" s="107">
        <v>42168.291666666664</v>
      </c>
      <c r="O203" s="103">
        <v>159</v>
      </c>
      <c r="P203" s="103">
        <v>109.44999694824219</v>
      </c>
      <c r="Q203" s="104">
        <f t="shared" si="18"/>
        <v>2.8360102806683347</v>
      </c>
      <c r="R203" s="104">
        <f t="shared" ref="R203:R266" si="19">IF(Q203=Q202, 20, Q203)</f>
        <v>20</v>
      </c>
    </row>
    <row r="204" spans="2:18">
      <c r="B204" s="107">
        <v>42169.291666666664</v>
      </c>
      <c r="C204" s="106">
        <v>159</v>
      </c>
      <c r="D204" s="106">
        <v>109.44999694824219</v>
      </c>
      <c r="E204" s="120">
        <v>11.399999618530273</v>
      </c>
      <c r="F204" s="107">
        <v>42169</v>
      </c>
      <c r="G204" s="120">
        <v>40.436696785467618</v>
      </c>
      <c r="H204" s="120">
        <v>60.936710838918401</v>
      </c>
      <c r="I204" s="120">
        <v>34.91648232089149</v>
      </c>
      <c r="J204" s="104">
        <f t="shared" si="15"/>
        <v>40.436696785467618</v>
      </c>
      <c r="K204" s="104">
        <f t="shared" si="16"/>
        <v>60.936710838918401</v>
      </c>
      <c r="L204" s="104">
        <f t="shared" si="17"/>
        <v>34.91648232089149</v>
      </c>
      <c r="N204" s="107">
        <v>42169.291666666664</v>
      </c>
      <c r="O204" s="103">
        <v>159</v>
      </c>
      <c r="P204" s="103">
        <v>109.44999694824219</v>
      </c>
      <c r="Q204" s="104">
        <f t="shared" si="18"/>
        <v>2.8360102806683347</v>
      </c>
      <c r="R204" s="104">
        <f t="shared" si="19"/>
        <v>20</v>
      </c>
    </row>
    <row r="205" spans="2:18">
      <c r="B205" s="107">
        <v>42170.291666666664</v>
      </c>
      <c r="C205" s="106">
        <v>159</v>
      </c>
      <c r="D205" s="106">
        <v>109.44999694824219</v>
      </c>
      <c r="E205" s="120">
        <v>11.399999618530273</v>
      </c>
      <c r="F205" s="107">
        <v>42170</v>
      </c>
      <c r="G205" s="120">
        <v>40.899895795451243</v>
      </c>
      <c r="H205" s="120">
        <v>61.561321812338171</v>
      </c>
      <c r="I205" s="120">
        <v>33.709000497239593</v>
      </c>
      <c r="J205" s="104">
        <f t="shared" si="15"/>
        <v>40.899895795451243</v>
      </c>
      <c r="K205" s="104">
        <f t="shared" si="16"/>
        <v>61.561321812338171</v>
      </c>
      <c r="L205" s="104">
        <f t="shared" si="17"/>
        <v>33.709000497239593</v>
      </c>
      <c r="N205" s="107">
        <v>42170.291666666664</v>
      </c>
      <c r="O205" s="103">
        <v>159</v>
      </c>
      <c r="P205" s="103">
        <v>109.44999694824219</v>
      </c>
      <c r="Q205" s="104">
        <f t="shared" si="18"/>
        <v>2.8360102806683347</v>
      </c>
      <c r="R205" s="104">
        <f t="shared" si="19"/>
        <v>20</v>
      </c>
    </row>
    <row r="206" spans="2:18">
      <c r="B206" s="107">
        <v>42171.291666666664</v>
      </c>
      <c r="C206" s="106">
        <v>159</v>
      </c>
      <c r="D206" s="106">
        <v>109.44999694824219</v>
      </c>
      <c r="E206" s="120">
        <v>11.399999618530273</v>
      </c>
      <c r="F206" s="107">
        <v>42171</v>
      </c>
      <c r="G206" s="120">
        <v>41.224405301985897</v>
      </c>
      <c r="H206" s="120">
        <v>68.493493609560986</v>
      </c>
      <c r="I206" s="120">
        <v>33.716835627887022</v>
      </c>
      <c r="J206" s="104">
        <f t="shared" si="15"/>
        <v>41.224405301985897</v>
      </c>
      <c r="K206" s="104">
        <f t="shared" si="16"/>
        <v>68.493493609560986</v>
      </c>
      <c r="L206" s="104">
        <f t="shared" si="17"/>
        <v>33.716835627887022</v>
      </c>
      <c r="N206" s="107">
        <v>42171.291666666664</v>
      </c>
      <c r="O206" s="103">
        <v>159</v>
      </c>
      <c r="P206" s="103">
        <v>109.44999694824219</v>
      </c>
      <c r="Q206" s="104">
        <f t="shared" si="18"/>
        <v>2.8360102806683347</v>
      </c>
      <c r="R206" s="104">
        <f t="shared" si="19"/>
        <v>20</v>
      </c>
    </row>
    <row r="207" spans="2:18">
      <c r="B207" s="107">
        <v>42172.291666666664</v>
      </c>
      <c r="C207" s="106">
        <v>159</v>
      </c>
      <c r="D207" s="106">
        <v>109.44999694824219</v>
      </c>
      <c r="E207" s="120">
        <v>11.399999618530273</v>
      </c>
      <c r="F207" s="107">
        <v>42172</v>
      </c>
      <c r="G207" s="120">
        <v>41.013392246696689</v>
      </c>
      <c r="H207" s="120">
        <v>54.17111094430642</v>
      </c>
      <c r="I207" s="120">
        <v>32.331291481344778</v>
      </c>
      <c r="J207" s="104">
        <f t="shared" si="15"/>
        <v>41.013392246696689</v>
      </c>
      <c r="K207" s="104">
        <f t="shared" si="16"/>
        <v>54.17111094430642</v>
      </c>
      <c r="L207" s="104">
        <f t="shared" si="17"/>
        <v>32.331291481344778</v>
      </c>
      <c r="N207" s="107">
        <v>42172.291666666664</v>
      </c>
      <c r="O207" s="103">
        <v>159</v>
      </c>
      <c r="P207" s="103">
        <v>109.44999694824219</v>
      </c>
      <c r="Q207" s="104">
        <f t="shared" si="18"/>
        <v>2.8360102806683347</v>
      </c>
      <c r="R207" s="104">
        <f t="shared" si="19"/>
        <v>20</v>
      </c>
    </row>
    <row r="208" spans="2:18">
      <c r="B208" s="107">
        <v>42173.291666666664</v>
      </c>
      <c r="C208" s="106">
        <v>159</v>
      </c>
      <c r="D208" s="106">
        <v>109.44999694824219</v>
      </c>
      <c r="E208" s="120">
        <v>11.399999618530273</v>
      </c>
      <c r="F208" s="107">
        <v>42173</v>
      </c>
      <c r="G208" s="120">
        <v>41.478936796673992</v>
      </c>
      <c r="H208" s="120">
        <v>70.231033401533494</v>
      </c>
      <c r="I208" s="120">
        <v>32.239139134199519</v>
      </c>
      <c r="J208" s="104">
        <f t="shared" si="15"/>
        <v>41.478936796673992</v>
      </c>
      <c r="K208" s="104">
        <f t="shared" si="16"/>
        <v>70.231033401533494</v>
      </c>
      <c r="L208" s="104">
        <f t="shared" si="17"/>
        <v>32.239139134199519</v>
      </c>
      <c r="N208" s="107">
        <v>42173.291666666664</v>
      </c>
      <c r="O208" s="103">
        <v>159</v>
      </c>
      <c r="P208" s="103">
        <v>109.44999694824219</v>
      </c>
      <c r="Q208" s="104">
        <f t="shared" si="18"/>
        <v>2.8360102806683347</v>
      </c>
      <c r="R208" s="104">
        <f t="shared" si="19"/>
        <v>20</v>
      </c>
    </row>
    <row r="209" spans="2:18">
      <c r="B209" s="107">
        <v>42174.291666666664</v>
      </c>
      <c r="C209" s="106">
        <v>159</v>
      </c>
      <c r="D209" s="106">
        <v>109.44999694824219</v>
      </c>
      <c r="E209" s="120">
        <v>11.399999618530273</v>
      </c>
      <c r="F209" s="107">
        <v>42174</v>
      </c>
      <c r="G209" s="120">
        <v>41.860262632767373</v>
      </c>
      <c r="H209" s="120">
        <v>50.66151238750529</v>
      </c>
      <c r="I209" s="120">
        <v>29.528336486396988</v>
      </c>
      <c r="J209" s="104">
        <f t="shared" si="15"/>
        <v>41.860262632767373</v>
      </c>
      <c r="K209" s="104">
        <f t="shared" si="16"/>
        <v>50.66151238750529</v>
      </c>
      <c r="L209" s="104">
        <f t="shared" si="17"/>
        <v>29.528336486396988</v>
      </c>
      <c r="N209" s="107">
        <v>42174.291666666664</v>
      </c>
      <c r="O209" s="103">
        <v>159</v>
      </c>
      <c r="P209" s="103">
        <v>109.44999694824219</v>
      </c>
      <c r="Q209" s="104">
        <f t="shared" si="18"/>
        <v>2.8360102806683347</v>
      </c>
      <c r="R209" s="104">
        <f t="shared" si="19"/>
        <v>20</v>
      </c>
    </row>
    <row r="210" spans="2:18">
      <c r="B210" s="107">
        <v>42175.291666666664</v>
      </c>
      <c r="C210" s="106">
        <v>159</v>
      </c>
      <c r="D210" s="106">
        <v>109.44999694824219</v>
      </c>
      <c r="E210" s="120">
        <v>11.399999618530273</v>
      </c>
      <c r="F210" s="107">
        <v>42175</v>
      </c>
      <c r="G210" s="120">
        <v>42.541635342174111</v>
      </c>
      <c r="H210" s="120">
        <v>63.300223371099491</v>
      </c>
      <c r="I210" s="120">
        <v>30.398748761437592</v>
      </c>
      <c r="J210" s="104">
        <f t="shared" si="15"/>
        <v>42.541635342174111</v>
      </c>
      <c r="K210" s="104">
        <f t="shared" si="16"/>
        <v>63.300223371099491</v>
      </c>
      <c r="L210" s="104">
        <f t="shared" si="17"/>
        <v>30.398748761437592</v>
      </c>
      <c r="N210" s="107">
        <v>42175.291666666664</v>
      </c>
      <c r="O210" s="103">
        <v>159</v>
      </c>
      <c r="P210" s="103">
        <v>109.44999694824219</v>
      </c>
      <c r="Q210" s="104">
        <f t="shared" si="18"/>
        <v>2.8360102806683347</v>
      </c>
      <c r="R210" s="104">
        <f t="shared" si="19"/>
        <v>20</v>
      </c>
    </row>
    <row r="211" spans="2:18">
      <c r="B211" s="107">
        <v>42176.291666666664</v>
      </c>
      <c r="C211" s="106">
        <v>159</v>
      </c>
      <c r="D211" s="106">
        <v>109.44999694824219</v>
      </c>
      <c r="E211" s="120">
        <v>11.399999618530273</v>
      </c>
      <c r="F211" s="107">
        <v>42176</v>
      </c>
      <c r="G211" s="120">
        <v>42.611152762395356</v>
      </c>
      <c r="H211" s="120">
        <v>70.982661912662095</v>
      </c>
      <c r="I211" s="120">
        <v>29.723263969068157</v>
      </c>
      <c r="J211" s="104">
        <f t="shared" si="15"/>
        <v>42.611152762395356</v>
      </c>
      <c r="K211" s="104">
        <f t="shared" si="16"/>
        <v>70.982661912662095</v>
      </c>
      <c r="L211" s="104">
        <f t="shared" si="17"/>
        <v>29.723263969068157</v>
      </c>
      <c r="N211" s="107">
        <v>42176.291666666664</v>
      </c>
      <c r="O211" s="103">
        <v>159</v>
      </c>
      <c r="P211" s="103">
        <v>109.44999694824219</v>
      </c>
      <c r="Q211" s="104">
        <f t="shared" si="18"/>
        <v>2.8360102806683347</v>
      </c>
      <c r="R211" s="104">
        <f t="shared" si="19"/>
        <v>20</v>
      </c>
    </row>
    <row r="212" spans="2:18">
      <c r="B212" s="107">
        <v>42177.291666666664</v>
      </c>
      <c r="C212" s="106">
        <v>159</v>
      </c>
      <c r="D212" s="106">
        <v>109.44999694824219</v>
      </c>
      <c r="E212" s="120">
        <v>11.399999618530273</v>
      </c>
      <c r="F212" s="107">
        <v>42177</v>
      </c>
      <c r="G212" s="120">
        <v>42.989040507210632</v>
      </c>
      <c r="H212" s="120">
        <v>48.187554770752172</v>
      </c>
      <c r="I212" s="120">
        <v>28.371818407906485</v>
      </c>
      <c r="J212" s="104">
        <f t="shared" si="15"/>
        <v>42.989040507210632</v>
      </c>
      <c r="K212" s="104">
        <f t="shared" si="16"/>
        <v>48.187554770752172</v>
      </c>
      <c r="L212" s="104">
        <f t="shared" si="17"/>
        <v>28.371818407906485</v>
      </c>
      <c r="N212" s="107">
        <v>42177.291666666664</v>
      </c>
      <c r="O212" s="103">
        <v>159</v>
      </c>
      <c r="P212" s="103">
        <v>109.44999694824219</v>
      </c>
      <c r="Q212" s="104">
        <f t="shared" si="18"/>
        <v>2.8360102806683347</v>
      </c>
      <c r="R212" s="104">
        <f t="shared" si="19"/>
        <v>20</v>
      </c>
    </row>
    <row r="213" spans="2:18">
      <c r="B213" s="107">
        <v>42178.291666666664</v>
      </c>
      <c r="C213" s="106">
        <v>159</v>
      </c>
      <c r="D213" s="106">
        <v>109.44999694824219</v>
      </c>
      <c r="E213" s="120">
        <v>11.399999618530273</v>
      </c>
      <c r="F213" s="107">
        <v>42178</v>
      </c>
      <c r="G213" s="120">
        <v>45.557821109339045</v>
      </c>
      <c r="H213" s="120">
        <v>53.434222638386267</v>
      </c>
      <c r="I213" s="120">
        <v>29.689656246194115</v>
      </c>
      <c r="J213" s="104">
        <f t="shared" si="15"/>
        <v>45.557821109339045</v>
      </c>
      <c r="K213" s="104">
        <f t="shared" si="16"/>
        <v>53.434222638386267</v>
      </c>
      <c r="L213" s="104">
        <f t="shared" si="17"/>
        <v>29.689656246194115</v>
      </c>
      <c r="N213" s="107">
        <v>42178.291666666664</v>
      </c>
      <c r="O213" s="103">
        <v>159</v>
      </c>
      <c r="P213" s="103">
        <v>109.44999694824219</v>
      </c>
      <c r="Q213" s="104">
        <f t="shared" si="18"/>
        <v>2.8360102806683347</v>
      </c>
      <c r="R213" s="104">
        <f t="shared" si="19"/>
        <v>20</v>
      </c>
    </row>
    <row r="214" spans="2:18">
      <c r="B214" s="107">
        <v>42179.291666666664</v>
      </c>
      <c r="C214" s="106">
        <v>159</v>
      </c>
      <c r="D214" s="106">
        <v>109.44999694824219</v>
      </c>
      <c r="E214" s="120">
        <v>11.399999618530273</v>
      </c>
      <c r="F214" s="107">
        <v>42179</v>
      </c>
      <c r="G214" s="120">
        <v>44.601888647211972</v>
      </c>
      <c r="H214" s="120">
        <v>57.454023884314076</v>
      </c>
      <c r="I214" s="120">
        <v>30.648563427991355</v>
      </c>
      <c r="J214" s="104">
        <f t="shared" si="15"/>
        <v>44.601888647211972</v>
      </c>
      <c r="K214" s="104">
        <f t="shared" si="16"/>
        <v>57.454023884314076</v>
      </c>
      <c r="L214" s="104">
        <f t="shared" si="17"/>
        <v>30.648563427991355</v>
      </c>
      <c r="N214" s="107">
        <v>42179.291666666664</v>
      </c>
      <c r="O214" s="103">
        <v>159</v>
      </c>
      <c r="P214" s="103">
        <v>109.44999694824219</v>
      </c>
      <c r="Q214" s="104">
        <f t="shared" si="18"/>
        <v>2.8360102806683347</v>
      </c>
      <c r="R214" s="104">
        <f t="shared" si="19"/>
        <v>20</v>
      </c>
    </row>
    <row r="215" spans="2:18">
      <c r="B215" s="107">
        <v>42180.291666666664</v>
      </c>
      <c r="C215" s="106">
        <v>159</v>
      </c>
      <c r="D215" s="106">
        <v>109.44999694824219</v>
      </c>
      <c r="E215" s="120">
        <v>11.399999618530273</v>
      </c>
      <c r="F215" s="107">
        <v>42180</v>
      </c>
      <c r="G215" s="120">
        <v>41.701165395975124</v>
      </c>
      <c r="H215" s="120">
        <v>65.042422327995183</v>
      </c>
      <c r="I215" s="120">
        <v>31.778107623744834</v>
      </c>
      <c r="J215" s="104">
        <f t="shared" si="15"/>
        <v>41.701165395975124</v>
      </c>
      <c r="K215" s="104">
        <f t="shared" si="16"/>
        <v>65.042422327995183</v>
      </c>
      <c r="L215" s="104">
        <f t="shared" si="17"/>
        <v>31.778107623744834</v>
      </c>
      <c r="N215" s="107">
        <v>42180.291666666664</v>
      </c>
      <c r="O215" s="103">
        <v>159</v>
      </c>
      <c r="P215" s="103">
        <v>109.44999694824219</v>
      </c>
      <c r="Q215" s="104">
        <f t="shared" si="18"/>
        <v>2.8360102806683347</v>
      </c>
      <c r="R215" s="104">
        <f t="shared" si="19"/>
        <v>20</v>
      </c>
    </row>
    <row r="216" spans="2:18">
      <c r="B216" s="107">
        <v>42181.291666666664</v>
      </c>
      <c r="C216" s="106">
        <v>159</v>
      </c>
      <c r="D216" s="106">
        <v>109.44999694824219</v>
      </c>
      <c r="E216" s="120">
        <v>11.399999618530273</v>
      </c>
      <c r="F216" s="107">
        <v>42181</v>
      </c>
      <c r="G216" s="120">
        <v>40.077935363672367</v>
      </c>
      <c r="H216" s="120">
        <v>71.271162341877229</v>
      </c>
      <c r="I216" s="120">
        <v>31.742100450727687</v>
      </c>
      <c r="J216" s="104">
        <f t="shared" si="15"/>
        <v>40.077935363672367</v>
      </c>
      <c r="K216" s="104">
        <f t="shared" si="16"/>
        <v>71.271162341877229</v>
      </c>
      <c r="L216" s="104">
        <f t="shared" si="17"/>
        <v>31.742100450727687</v>
      </c>
      <c r="N216" s="107">
        <v>42181.291666666664</v>
      </c>
      <c r="O216" s="103">
        <v>159</v>
      </c>
      <c r="P216" s="103">
        <v>109.44999694824219</v>
      </c>
      <c r="Q216" s="104">
        <f t="shared" si="18"/>
        <v>2.8360102806683347</v>
      </c>
      <c r="R216" s="104">
        <f t="shared" si="19"/>
        <v>20</v>
      </c>
    </row>
    <row r="217" spans="2:18">
      <c r="B217" s="107">
        <v>42182.291666666664</v>
      </c>
      <c r="C217" s="106">
        <v>159</v>
      </c>
      <c r="D217" s="106">
        <v>109.44999694824219</v>
      </c>
      <c r="E217" s="120">
        <v>11.5</v>
      </c>
      <c r="F217" s="107">
        <v>42182</v>
      </c>
      <c r="G217" s="120">
        <v>34.918363064814486</v>
      </c>
      <c r="H217" s="120">
        <v>51.944965902920146</v>
      </c>
      <c r="I217" s="120">
        <v>35.345982507886667</v>
      </c>
      <c r="J217" s="104">
        <f t="shared" si="15"/>
        <v>34.918363064814486</v>
      </c>
      <c r="K217" s="104">
        <f t="shared" si="16"/>
        <v>51.944965902920146</v>
      </c>
      <c r="L217" s="104">
        <f t="shared" si="17"/>
        <v>35.345982507886667</v>
      </c>
      <c r="N217" s="107">
        <v>42182.291666666664</v>
      </c>
      <c r="O217" s="103">
        <v>159</v>
      </c>
      <c r="P217" s="103">
        <v>109.44999694824219</v>
      </c>
      <c r="Q217" s="104">
        <f t="shared" si="18"/>
        <v>2.8360102806683347</v>
      </c>
      <c r="R217" s="104">
        <f t="shared" si="19"/>
        <v>20</v>
      </c>
    </row>
    <row r="218" spans="2:18">
      <c r="B218" s="107">
        <v>42183.291666666664</v>
      </c>
      <c r="C218" s="106">
        <v>159</v>
      </c>
      <c r="D218" s="106">
        <v>109.44999694824219</v>
      </c>
      <c r="E218" s="120">
        <v>11.399999618530273</v>
      </c>
      <c r="F218" s="107">
        <v>42183</v>
      </c>
      <c r="G218" s="120">
        <v>39.994122040514569</v>
      </c>
      <c r="H218" s="120">
        <v>56.733028761457568</v>
      </c>
      <c r="I218" s="120">
        <v>35.281843794076593</v>
      </c>
      <c r="J218" s="104">
        <f t="shared" si="15"/>
        <v>39.994122040514569</v>
      </c>
      <c r="K218" s="104">
        <f t="shared" si="16"/>
        <v>56.733028761457568</v>
      </c>
      <c r="L218" s="104">
        <f t="shared" si="17"/>
        <v>35.281843794076593</v>
      </c>
      <c r="N218" s="107">
        <v>42183.291666666664</v>
      </c>
      <c r="O218" s="103">
        <v>159</v>
      </c>
      <c r="P218" s="103">
        <v>109.44999694824219</v>
      </c>
      <c r="Q218" s="104">
        <f t="shared" si="18"/>
        <v>2.8360102806683347</v>
      </c>
      <c r="R218" s="104">
        <f t="shared" si="19"/>
        <v>20</v>
      </c>
    </row>
    <row r="219" spans="2:18">
      <c r="B219" s="107">
        <v>42184.291666666664</v>
      </c>
      <c r="C219" s="106">
        <v>159</v>
      </c>
      <c r="D219" s="106">
        <v>109.44999694824219</v>
      </c>
      <c r="E219" s="120">
        <v>11.300000190734863</v>
      </c>
      <c r="F219" s="107">
        <v>42184</v>
      </c>
      <c r="G219" s="120">
        <v>40.123597366103404</v>
      </c>
      <c r="H219" s="120">
        <v>57.100418902856298</v>
      </c>
      <c r="I219" s="120">
        <v>35.735604367631431</v>
      </c>
      <c r="J219" s="104">
        <f t="shared" si="15"/>
        <v>40.123597366103404</v>
      </c>
      <c r="K219" s="104">
        <f t="shared" si="16"/>
        <v>57.100418902856298</v>
      </c>
      <c r="L219" s="104">
        <f t="shared" si="17"/>
        <v>35.735604367631431</v>
      </c>
      <c r="N219" s="107">
        <v>42184.291666666664</v>
      </c>
      <c r="O219" s="103">
        <v>159</v>
      </c>
      <c r="P219" s="103">
        <v>109.44999694824219</v>
      </c>
      <c r="Q219" s="104">
        <f t="shared" si="18"/>
        <v>2.8360102806683347</v>
      </c>
      <c r="R219" s="104">
        <f t="shared" si="19"/>
        <v>20</v>
      </c>
    </row>
    <row r="220" spans="2:18">
      <c r="B220" s="107">
        <v>42185.291666666664</v>
      </c>
      <c r="C220" s="106">
        <v>159</v>
      </c>
      <c r="D220" s="106">
        <v>109.44999694824219</v>
      </c>
      <c r="E220" s="120">
        <v>11.300000190734863</v>
      </c>
      <c r="F220" s="107">
        <v>42185</v>
      </c>
      <c r="G220" s="120">
        <v>40.257783849460118</v>
      </c>
      <c r="H220" s="120">
        <v>57.129759817918156</v>
      </c>
      <c r="I220" s="120">
        <v>35.682743650586517</v>
      </c>
      <c r="J220" s="104">
        <f t="shared" si="15"/>
        <v>40.257783849460118</v>
      </c>
      <c r="K220" s="104">
        <f t="shared" si="16"/>
        <v>57.129759817918156</v>
      </c>
      <c r="L220" s="104">
        <f t="shared" si="17"/>
        <v>35.682743650586517</v>
      </c>
      <c r="N220" s="107">
        <v>42185.291666666664</v>
      </c>
      <c r="O220" s="103">
        <v>159</v>
      </c>
      <c r="P220" s="103">
        <v>109.44999694824219</v>
      </c>
      <c r="Q220" s="104">
        <f t="shared" si="18"/>
        <v>2.8360102806683347</v>
      </c>
      <c r="R220" s="104">
        <f t="shared" si="19"/>
        <v>20</v>
      </c>
    </row>
    <row r="221" spans="2:18">
      <c r="B221" s="107">
        <v>42186.291666666664</v>
      </c>
      <c r="C221" s="106">
        <v>159</v>
      </c>
      <c r="D221" s="106">
        <v>109.44999694824219</v>
      </c>
      <c r="E221" s="120">
        <v>11.199999809265137</v>
      </c>
      <c r="F221" s="107">
        <v>42186</v>
      </c>
      <c r="G221" s="120">
        <v>40.238283379651904</v>
      </c>
      <c r="H221" s="120">
        <v>57.748513605550492</v>
      </c>
      <c r="I221" s="120">
        <v>36.462813828521291</v>
      </c>
      <c r="J221" s="104">
        <f t="shared" si="15"/>
        <v>40.238283379651904</v>
      </c>
      <c r="K221" s="104">
        <f t="shared" si="16"/>
        <v>57.748513605550492</v>
      </c>
      <c r="L221" s="104">
        <f t="shared" si="17"/>
        <v>36.462813828521291</v>
      </c>
      <c r="N221" s="107">
        <v>42186.291666666664</v>
      </c>
      <c r="O221" s="103">
        <v>159</v>
      </c>
      <c r="P221" s="103">
        <v>109.44999694824219</v>
      </c>
      <c r="Q221" s="104">
        <f t="shared" si="18"/>
        <v>2.8360102806683347</v>
      </c>
      <c r="R221" s="104">
        <f t="shared" si="19"/>
        <v>20</v>
      </c>
    </row>
    <row r="222" spans="2:18">
      <c r="B222" s="107">
        <v>42187.291666666664</v>
      </c>
      <c r="C222" s="106">
        <v>159</v>
      </c>
      <c r="D222" s="106">
        <v>109.44999694824219</v>
      </c>
      <c r="E222" s="120">
        <v>11.399999618530273</v>
      </c>
      <c r="F222" s="107">
        <v>42187</v>
      </c>
      <c r="G222" s="120">
        <v>40.601526231677447</v>
      </c>
      <c r="H222" s="120">
        <v>57.146266985469346</v>
      </c>
      <c r="I222" s="120">
        <v>36.814366154538206</v>
      </c>
      <c r="J222" s="104">
        <f t="shared" si="15"/>
        <v>40.601526231677447</v>
      </c>
      <c r="K222" s="104">
        <f t="shared" si="16"/>
        <v>57.146266985469346</v>
      </c>
      <c r="L222" s="104">
        <f t="shared" si="17"/>
        <v>36.814366154538206</v>
      </c>
      <c r="N222" s="107">
        <v>42187.291666666664</v>
      </c>
      <c r="O222" s="103">
        <v>159</v>
      </c>
      <c r="P222" s="103">
        <v>109.44999694824219</v>
      </c>
      <c r="Q222" s="104">
        <f t="shared" si="18"/>
        <v>2.8360102806683347</v>
      </c>
      <c r="R222" s="104">
        <f t="shared" si="19"/>
        <v>20</v>
      </c>
    </row>
    <row r="223" spans="2:18">
      <c r="B223" s="107">
        <v>42188.291666666664</v>
      </c>
      <c r="C223" s="106">
        <v>159</v>
      </c>
      <c r="D223" s="106">
        <v>109.44999694824219</v>
      </c>
      <c r="E223" s="120">
        <v>11.399999618530273</v>
      </c>
      <c r="F223" s="107">
        <v>42188</v>
      </c>
      <c r="G223" s="120">
        <v>44.188370870793285</v>
      </c>
      <c r="H223" s="120">
        <v>58.020335449465982</v>
      </c>
      <c r="I223" s="120">
        <v>34.138940246127277</v>
      </c>
      <c r="J223" s="104">
        <f t="shared" si="15"/>
        <v>44.188370870793285</v>
      </c>
      <c r="K223" s="104">
        <f t="shared" si="16"/>
        <v>58.020335449465982</v>
      </c>
      <c r="L223" s="104">
        <f t="shared" si="17"/>
        <v>34.138940246127277</v>
      </c>
      <c r="N223" s="107">
        <v>42188.291666666664</v>
      </c>
      <c r="O223" s="103">
        <v>159</v>
      </c>
      <c r="P223" s="103">
        <v>109.44999694824219</v>
      </c>
      <c r="Q223" s="104">
        <f t="shared" si="18"/>
        <v>2.8360102806683347</v>
      </c>
      <c r="R223" s="104">
        <f t="shared" si="19"/>
        <v>20</v>
      </c>
    </row>
    <row r="224" spans="2:18">
      <c r="B224" s="107">
        <v>42189.291666666664</v>
      </c>
      <c r="C224" s="106">
        <v>159</v>
      </c>
      <c r="D224" s="106">
        <v>109.44999694824219</v>
      </c>
      <c r="E224" s="120">
        <v>11.399999618530273</v>
      </c>
      <c r="F224" s="107">
        <v>42189</v>
      </c>
      <c r="G224" s="120">
        <v>40.880829760056947</v>
      </c>
      <c r="H224" s="120">
        <v>57.137207791761078</v>
      </c>
      <c r="I224" s="120">
        <v>34.41304805066855</v>
      </c>
      <c r="J224" s="104">
        <f t="shared" si="15"/>
        <v>40.880829760056947</v>
      </c>
      <c r="K224" s="104">
        <f t="shared" si="16"/>
        <v>57.137207791761078</v>
      </c>
      <c r="L224" s="104">
        <f t="shared" si="17"/>
        <v>34.41304805066855</v>
      </c>
      <c r="N224" s="107">
        <v>42189.291666666664</v>
      </c>
      <c r="O224" s="103">
        <v>159</v>
      </c>
      <c r="P224" s="103">
        <v>109.44999694824219</v>
      </c>
      <c r="Q224" s="104">
        <f t="shared" si="18"/>
        <v>2.8360102806683347</v>
      </c>
      <c r="R224" s="104">
        <f t="shared" si="19"/>
        <v>20</v>
      </c>
    </row>
    <row r="225" spans="2:18">
      <c r="B225" s="107">
        <v>42190.291666666664</v>
      </c>
      <c r="C225" s="106">
        <v>159</v>
      </c>
      <c r="D225" s="106">
        <v>109.44999694824219</v>
      </c>
      <c r="E225" s="120">
        <v>11.399999618530273</v>
      </c>
      <c r="F225" s="107">
        <v>42190</v>
      </c>
      <c r="G225" s="120">
        <v>40.463023923812081</v>
      </c>
      <c r="H225" s="120">
        <v>57.040397041815339</v>
      </c>
      <c r="I225" s="120">
        <v>33.92566995801748</v>
      </c>
      <c r="J225" s="104">
        <f t="shared" si="15"/>
        <v>40.463023923812081</v>
      </c>
      <c r="K225" s="104">
        <f t="shared" si="16"/>
        <v>57.040397041815339</v>
      </c>
      <c r="L225" s="104">
        <f t="shared" si="17"/>
        <v>33.92566995801748</v>
      </c>
      <c r="N225" s="107">
        <v>42190.291666666664</v>
      </c>
      <c r="O225" s="103">
        <v>159</v>
      </c>
      <c r="P225" s="103">
        <v>109.44999694824219</v>
      </c>
      <c r="Q225" s="104">
        <f t="shared" si="18"/>
        <v>2.8360102806683347</v>
      </c>
      <c r="R225" s="104">
        <f t="shared" si="19"/>
        <v>20</v>
      </c>
    </row>
    <row r="226" spans="2:18">
      <c r="B226" s="107">
        <v>42191.291666666664</v>
      </c>
      <c r="C226" s="106">
        <v>159</v>
      </c>
      <c r="D226" s="106">
        <v>109.44999694824219</v>
      </c>
      <c r="E226" s="120">
        <v>11.399999618530273</v>
      </c>
      <c r="F226" s="107">
        <v>42191</v>
      </c>
      <c r="G226" s="120">
        <v>40.071756467024521</v>
      </c>
      <c r="H226" s="120">
        <v>57.293021285533897</v>
      </c>
      <c r="I226" s="120">
        <v>30.532462179638706</v>
      </c>
      <c r="J226" s="104">
        <f t="shared" si="15"/>
        <v>40.071756467024521</v>
      </c>
      <c r="K226" s="104">
        <f t="shared" si="16"/>
        <v>57.293021285533897</v>
      </c>
      <c r="L226" s="104">
        <f t="shared" si="17"/>
        <v>30.532462179638706</v>
      </c>
      <c r="N226" s="107">
        <v>42191.291666666664</v>
      </c>
      <c r="O226" s="103">
        <v>159</v>
      </c>
      <c r="P226" s="103">
        <v>109.44999694824219</v>
      </c>
      <c r="Q226" s="104">
        <f t="shared" si="18"/>
        <v>2.8360102806683347</v>
      </c>
      <c r="R226" s="104">
        <f t="shared" si="19"/>
        <v>20</v>
      </c>
    </row>
    <row r="227" spans="2:18">
      <c r="B227" s="107">
        <v>42192.291666666664</v>
      </c>
      <c r="C227" s="106">
        <v>159</v>
      </c>
      <c r="D227" s="106">
        <v>109.44999694824219</v>
      </c>
      <c r="E227" s="120">
        <v>11.399999618530273</v>
      </c>
      <c r="F227" s="107">
        <v>42192</v>
      </c>
      <c r="G227" s="120">
        <v>39.999981755768822</v>
      </c>
      <c r="H227" s="120">
        <v>57.227557293794796</v>
      </c>
      <c r="I227" s="120">
        <v>29.175698164789715</v>
      </c>
      <c r="J227" s="104">
        <f t="shared" si="15"/>
        <v>39.999981755768822</v>
      </c>
      <c r="K227" s="104">
        <f t="shared" si="16"/>
        <v>57.227557293794796</v>
      </c>
      <c r="L227" s="104">
        <f t="shared" si="17"/>
        <v>29.175698164789715</v>
      </c>
      <c r="N227" s="107">
        <v>42192.291666666664</v>
      </c>
      <c r="O227" s="103">
        <v>159</v>
      </c>
      <c r="P227" s="103">
        <v>109.44999694824219</v>
      </c>
      <c r="Q227" s="104">
        <f t="shared" si="18"/>
        <v>2.8360102806683347</v>
      </c>
      <c r="R227" s="104">
        <f t="shared" si="19"/>
        <v>20</v>
      </c>
    </row>
    <row r="228" spans="2:18">
      <c r="B228" s="107">
        <v>42193.291666666664</v>
      </c>
      <c r="C228" s="106">
        <v>159</v>
      </c>
      <c r="D228" s="106">
        <v>109.44999694824219</v>
      </c>
      <c r="E228" s="120">
        <v>11.399999618530273</v>
      </c>
      <c r="F228" s="107">
        <v>42193</v>
      </c>
      <c r="G228" s="120">
        <v>40.028220496663351</v>
      </c>
      <c r="H228" s="120">
        <v>56.727628007862272</v>
      </c>
      <c r="I228" s="120">
        <v>32.128416693232651</v>
      </c>
      <c r="J228" s="104">
        <f t="shared" si="15"/>
        <v>40.028220496663351</v>
      </c>
      <c r="K228" s="104">
        <f t="shared" si="16"/>
        <v>56.727628007862272</v>
      </c>
      <c r="L228" s="104">
        <f t="shared" si="17"/>
        <v>32.128416693232651</v>
      </c>
      <c r="N228" s="107">
        <v>42193.291666666664</v>
      </c>
      <c r="O228" s="103">
        <v>159</v>
      </c>
      <c r="P228" s="103">
        <v>109.44999694824219</v>
      </c>
      <c r="Q228" s="104">
        <f t="shared" si="18"/>
        <v>2.8360102806683347</v>
      </c>
      <c r="R228" s="104">
        <f t="shared" si="19"/>
        <v>20</v>
      </c>
    </row>
    <row r="229" spans="2:18">
      <c r="B229" s="107">
        <v>42194.291666666664</v>
      </c>
      <c r="C229" s="106">
        <v>159</v>
      </c>
      <c r="D229" s="106">
        <v>109.44999694824219</v>
      </c>
      <c r="E229" s="120">
        <v>11.399999618530273</v>
      </c>
      <c r="F229" s="107">
        <v>42194</v>
      </c>
      <c r="G229" s="120">
        <v>39.890033392994496</v>
      </c>
      <c r="H229" s="120">
        <v>46.877855725862361</v>
      </c>
      <c r="I229" s="120">
        <v>30.580190802812577</v>
      </c>
      <c r="J229" s="104">
        <f t="shared" si="15"/>
        <v>39.890033392994496</v>
      </c>
      <c r="K229" s="104">
        <f t="shared" si="16"/>
        <v>46.877855725862361</v>
      </c>
      <c r="L229" s="104">
        <f t="shared" si="17"/>
        <v>30.580190802812577</v>
      </c>
      <c r="N229" s="107">
        <v>42194.291666666664</v>
      </c>
      <c r="O229" s="103">
        <v>159</v>
      </c>
      <c r="P229" s="103">
        <v>109.44999694824219</v>
      </c>
      <c r="Q229" s="104">
        <f t="shared" si="18"/>
        <v>2.8360102806683347</v>
      </c>
      <c r="R229" s="104">
        <f t="shared" si="19"/>
        <v>20</v>
      </c>
    </row>
    <row r="230" spans="2:18">
      <c r="B230" s="107">
        <v>42195.291666666664</v>
      </c>
      <c r="C230" s="106">
        <v>159</v>
      </c>
      <c r="D230" s="106">
        <v>109.44999694824219</v>
      </c>
      <c r="E230" s="120">
        <v>11.399999618530273</v>
      </c>
      <c r="F230" s="107">
        <v>42195</v>
      </c>
      <c r="G230" s="120">
        <v>40.029647576499876</v>
      </c>
      <c r="H230" s="120">
        <v>51.870884732096307</v>
      </c>
      <c r="I230" s="120">
        <v>29.679104763578479</v>
      </c>
      <c r="J230" s="104">
        <f t="shared" si="15"/>
        <v>40.029647576499876</v>
      </c>
      <c r="K230" s="104">
        <f t="shared" si="16"/>
        <v>51.870884732096307</v>
      </c>
      <c r="L230" s="104">
        <f t="shared" si="17"/>
        <v>29.679104763578479</v>
      </c>
      <c r="N230" s="107">
        <v>42195.291666666664</v>
      </c>
      <c r="O230" s="103">
        <v>159</v>
      </c>
      <c r="P230" s="103">
        <v>109.44999694824219</v>
      </c>
      <c r="Q230" s="104">
        <f t="shared" si="18"/>
        <v>2.8360102806683347</v>
      </c>
      <c r="R230" s="104">
        <f t="shared" si="19"/>
        <v>20</v>
      </c>
    </row>
    <row r="231" spans="2:18">
      <c r="B231" s="107">
        <v>42196.291666666664</v>
      </c>
      <c r="C231" s="106">
        <v>159</v>
      </c>
      <c r="D231" s="106">
        <v>109.44999694824219</v>
      </c>
      <c r="E231" s="120">
        <v>11.399999618530273</v>
      </c>
      <c r="F231" s="107">
        <v>42196</v>
      </c>
      <c r="G231" s="120">
        <v>40.0199293272142</v>
      </c>
      <c r="H231" s="120">
        <v>53.145475632857384</v>
      </c>
      <c r="I231" s="120">
        <v>29.435208467598308</v>
      </c>
      <c r="J231" s="104">
        <f t="shared" si="15"/>
        <v>40.0199293272142</v>
      </c>
      <c r="K231" s="104">
        <f t="shared" si="16"/>
        <v>53.145475632857384</v>
      </c>
      <c r="L231" s="104">
        <f t="shared" si="17"/>
        <v>29.435208467598308</v>
      </c>
      <c r="N231" s="107">
        <v>42196.291666666664</v>
      </c>
      <c r="O231" s="103">
        <v>159</v>
      </c>
      <c r="P231" s="103">
        <v>109.44999694824219</v>
      </c>
      <c r="Q231" s="104">
        <f t="shared" si="18"/>
        <v>2.8360102806683347</v>
      </c>
      <c r="R231" s="104">
        <f t="shared" si="19"/>
        <v>20</v>
      </c>
    </row>
    <row r="232" spans="2:18">
      <c r="B232" s="107">
        <v>42197.291666666664</v>
      </c>
      <c r="C232" s="106">
        <v>159</v>
      </c>
      <c r="D232" s="106">
        <v>109.44999694824219</v>
      </c>
      <c r="E232" s="120">
        <v>11.100000381469727</v>
      </c>
      <c r="F232" s="107">
        <v>42197</v>
      </c>
      <c r="G232" s="120">
        <v>40.336934433601527</v>
      </c>
      <c r="H232" s="120">
        <v>53.031562530972302</v>
      </c>
      <c r="I232" s="120">
        <v>31.429500771628561</v>
      </c>
      <c r="J232" s="104">
        <f t="shared" si="15"/>
        <v>40.336934433601527</v>
      </c>
      <c r="K232" s="104">
        <f t="shared" si="16"/>
        <v>53.031562530972302</v>
      </c>
      <c r="L232" s="104">
        <f t="shared" si="17"/>
        <v>31.429500771628561</v>
      </c>
      <c r="N232" s="107">
        <v>42197.291666666664</v>
      </c>
      <c r="O232" s="103">
        <v>159</v>
      </c>
      <c r="P232" s="103">
        <v>109.44999694824219</v>
      </c>
      <c r="Q232" s="104">
        <f t="shared" si="18"/>
        <v>2.8360102806683347</v>
      </c>
      <c r="R232" s="104">
        <f t="shared" si="19"/>
        <v>20</v>
      </c>
    </row>
    <row r="233" spans="2:18">
      <c r="B233" s="107">
        <v>42198.291666666664</v>
      </c>
      <c r="C233" s="106">
        <v>159</v>
      </c>
      <c r="D233" s="106">
        <v>109.44999694824219</v>
      </c>
      <c r="E233" s="120">
        <v>10.600000381469727</v>
      </c>
      <c r="F233" s="107">
        <v>42198</v>
      </c>
      <c r="G233" s="120">
        <v>40.081104494156662</v>
      </c>
      <c r="H233" s="120">
        <v>52.492760708376174</v>
      </c>
      <c r="I233" s="120">
        <v>31.238271534818239</v>
      </c>
      <c r="J233" s="104">
        <f t="shared" si="15"/>
        <v>40.081104494156662</v>
      </c>
      <c r="K233" s="104">
        <f t="shared" si="16"/>
        <v>52.492760708376174</v>
      </c>
      <c r="L233" s="104">
        <f t="shared" si="17"/>
        <v>31.238271534818239</v>
      </c>
      <c r="N233" s="107">
        <v>42198.291666666664</v>
      </c>
      <c r="O233" s="103">
        <v>159</v>
      </c>
      <c r="P233" s="103">
        <v>109.44999694824219</v>
      </c>
      <c r="Q233" s="104">
        <f t="shared" si="18"/>
        <v>2.8360102806683347</v>
      </c>
      <c r="R233" s="104">
        <f t="shared" si="19"/>
        <v>20</v>
      </c>
    </row>
    <row r="234" spans="2:18">
      <c r="B234" s="107">
        <v>42199.291666666664</v>
      </c>
      <c r="C234" s="106">
        <v>159</v>
      </c>
      <c r="D234" s="106">
        <v>109.44999694824219</v>
      </c>
      <c r="E234" s="120">
        <v>10.600000381469727</v>
      </c>
      <c r="F234" s="107">
        <v>42199</v>
      </c>
      <c r="G234" s="120">
        <v>40.05603759491887</v>
      </c>
      <c r="H234" s="120">
        <v>53.502940540998047</v>
      </c>
      <c r="I234" s="120">
        <v>32.455505181904194</v>
      </c>
      <c r="J234" s="104">
        <f t="shared" si="15"/>
        <v>40.05603759491887</v>
      </c>
      <c r="K234" s="104">
        <f t="shared" si="16"/>
        <v>53.502940540998047</v>
      </c>
      <c r="L234" s="104">
        <f t="shared" si="17"/>
        <v>32.455505181904194</v>
      </c>
      <c r="N234" s="107">
        <v>42199.291666666664</v>
      </c>
      <c r="O234" s="103">
        <v>159</v>
      </c>
      <c r="P234" s="103">
        <v>109.44999694824219</v>
      </c>
      <c r="Q234" s="104">
        <f t="shared" si="18"/>
        <v>2.8360102806683347</v>
      </c>
      <c r="R234" s="104">
        <f t="shared" si="19"/>
        <v>20</v>
      </c>
    </row>
    <row r="235" spans="2:18">
      <c r="B235" s="107">
        <v>42200.291666666664</v>
      </c>
      <c r="C235" s="106">
        <v>159</v>
      </c>
      <c r="D235" s="106">
        <v>109.44999694824219</v>
      </c>
      <c r="E235" s="120">
        <v>10.600000381469727</v>
      </c>
      <c r="F235" s="107">
        <v>42200</v>
      </c>
      <c r="G235" s="120">
        <v>39.999650855152716</v>
      </c>
      <c r="H235" s="120">
        <v>54.312772604469856</v>
      </c>
      <c r="I235" s="120">
        <v>33.030063425147979</v>
      </c>
      <c r="J235" s="104">
        <f t="shared" si="15"/>
        <v>39.999650855152716</v>
      </c>
      <c r="K235" s="104">
        <f t="shared" si="16"/>
        <v>54.312772604469856</v>
      </c>
      <c r="L235" s="104">
        <f t="shared" si="17"/>
        <v>33.030063425147979</v>
      </c>
      <c r="N235" s="107">
        <v>42200.291666666664</v>
      </c>
      <c r="O235" s="103">
        <v>159</v>
      </c>
      <c r="P235" s="103">
        <v>109.44999694824219</v>
      </c>
      <c r="Q235" s="104">
        <f t="shared" si="18"/>
        <v>2.8360102806683347</v>
      </c>
      <c r="R235" s="104">
        <f t="shared" si="19"/>
        <v>20</v>
      </c>
    </row>
    <row r="236" spans="2:18">
      <c r="B236" s="107">
        <v>42201.291666666664</v>
      </c>
      <c r="C236" s="106">
        <v>159</v>
      </c>
      <c r="D236" s="106">
        <v>109.44999694824219</v>
      </c>
      <c r="E236" s="120">
        <v>11.5</v>
      </c>
      <c r="F236" s="107">
        <v>42201</v>
      </c>
      <c r="G236" s="120">
        <v>40.00031849565331</v>
      </c>
      <c r="H236" s="120">
        <v>53.728952204563008</v>
      </c>
      <c r="I236" s="120">
        <v>33.308514093867032</v>
      </c>
      <c r="J236" s="104">
        <f t="shared" si="15"/>
        <v>40.00031849565331</v>
      </c>
      <c r="K236" s="104">
        <f t="shared" si="16"/>
        <v>53.728952204563008</v>
      </c>
      <c r="L236" s="104">
        <f t="shared" si="17"/>
        <v>33.308514093867032</v>
      </c>
      <c r="N236" s="107">
        <v>42201.291666666664</v>
      </c>
      <c r="O236" s="103">
        <v>159</v>
      </c>
      <c r="P236" s="103">
        <v>109.44999694824219</v>
      </c>
      <c r="Q236" s="104">
        <f t="shared" si="18"/>
        <v>2.8360102806683347</v>
      </c>
      <c r="R236" s="104">
        <f t="shared" si="19"/>
        <v>20</v>
      </c>
    </row>
    <row r="237" spans="2:18">
      <c r="B237" s="107">
        <v>42202.291666666664</v>
      </c>
      <c r="C237" s="106">
        <v>159</v>
      </c>
      <c r="D237" s="106">
        <v>109.44999694824219</v>
      </c>
      <c r="E237" s="120">
        <v>11.5</v>
      </c>
      <c r="F237" s="107">
        <v>42202</v>
      </c>
      <c r="G237" s="120">
        <v>40.016700220284633</v>
      </c>
      <c r="H237" s="120">
        <v>53.866825998381422</v>
      </c>
      <c r="I237" s="120">
        <v>31.436001228712271</v>
      </c>
      <c r="J237" s="104">
        <f t="shared" si="15"/>
        <v>40.016700220284633</v>
      </c>
      <c r="K237" s="104">
        <f t="shared" si="16"/>
        <v>53.866825998381422</v>
      </c>
      <c r="L237" s="104">
        <f t="shared" si="17"/>
        <v>31.436001228712271</v>
      </c>
      <c r="N237" s="107">
        <v>42202.291666666664</v>
      </c>
      <c r="O237" s="103">
        <v>159</v>
      </c>
      <c r="P237" s="103">
        <v>109.44999694824219</v>
      </c>
      <c r="Q237" s="104">
        <f t="shared" si="18"/>
        <v>2.8360102806683347</v>
      </c>
      <c r="R237" s="104">
        <f t="shared" si="19"/>
        <v>20</v>
      </c>
    </row>
    <row r="238" spans="2:18">
      <c r="B238" s="107">
        <v>42203.291666666664</v>
      </c>
      <c r="C238" s="106">
        <v>159</v>
      </c>
      <c r="D238" s="106">
        <v>109.44999694824219</v>
      </c>
      <c r="E238" s="120">
        <v>11.600000381469727</v>
      </c>
      <c r="F238" s="107">
        <v>42203</v>
      </c>
      <c r="G238" s="120">
        <v>40.001034874651161</v>
      </c>
      <c r="H238" s="120">
        <v>51.855969766003049</v>
      </c>
      <c r="I238" s="120">
        <v>32.503428708049974</v>
      </c>
      <c r="J238" s="104">
        <f t="shared" si="15"/>
        <v>40.001034874651161</v>
      </c>
      <c r="K238" s="104">
        <f t="shared" si="16"/>
        <v>51.855969766003049</v>
      </c>
      <c r="L238" s="104">
        <f t="shared" si="17"/>
        <v>32.503428708049974</v>
      </c>
      <c r="N238" s="107">
        <v>42203.291666666664</v>
      </c>
      <c r="O238" s="103">
        <v>159</v>
      </c>
      <c r="P238" s="103">
        <v>109.44999694824219</v>
      </c>
      <c r="Q238" s="104">
        <f t="shared" si="18"/>
        <v>2.8360102806683347</v>
      </c>
      <c r="R238" s="104">
        <f t="shared" si="19"/>
        <v>20</v>
      </c>
    </row>
    <row r="239" spans="2:18">
      <c r="B239" s="107">
        <v>42204.291666666664</v>
      </c>
      <c r="C239" s="106">
        <v>159</v>
      </c>
      <c r="D239" s="106">
        <v>109.44999694824219</v>
      </c>
      <c r="E239" s="120">
        <v>11.600000381469727</v>
      </c>
      <c r="F239" s="107">
        <v>42204</v>
      </c>
      <c r="G239" s="120">
        <v>39.926339541541225</v>
      </c>
      <c r="H239" s="120">
        <v>49.412589483018301</v>
      </c>
      <c r="I239" s="120">
        <v>34.236682418540632</v>
      </c>
      <c r="J239" s="104">
        <f t="shared" si="15"/>
        <v>39.926339541541225</v>
      </c>
      <c r="K239" s="104">
        <f t="shared" si="16"/>
        <v>49.412589483018301</v>
      </c>
      <c r="L239" s="104">
        <f t="shared" si="17"/>
        <v>34.236682418540632</v>
      </c>
      <c r="N239" s="107">
        <v>42204.291666666664</v>
      </c>
      <c r="O239" s="103">
        <v>159</v>
      </c>
      <c r="P239" s="103">
        <v>109.44999694824219</v>
      </c>
      <c r="Q239" s="104">
        <f t="shared" si="18"/>
        <v>2.8360102806683347</v>
      </c>
      <c r="R239" s="104">
        <f t="shared" si="19"/>
        <v>20</v>
      </c>
    </row>
    <row r="240" spans="2:18">
      <c r="B240" s="107">
        <v>42205.291666666664</v>
      </c>
      <c r="C240" s="106">
        <v>159</v>
      </c>
      <c r="D240" s="106">
        <v>109.44999694824219</v>
      </c>
      <c r="E240" s="120">
        <v>11.600000381469727</v>
      </c>
      <c r="F240" s="107">
        <v>42205</v>
      </c>
      <c r="G240" s="120">
        <v>40.008596647447987</v>
      </c>
      <c r="H240" s="120">
        <v>47.780374219638318</v>
      </c>
      <c r="I240" s="120">
        <v>34.79649188408149</v>
      </c>
      <c r="J240" s="104">
        <f t="shared" si="15"/>
        <v>40.008596647447987</v>
      </c>
      <c r="K240" s="104">
        <f t="shared" si="16"/>
        <v>47.780374219638318</v>
      </c>
      <c r="L240" s="104">
        <f t="shared" si="17"/>
        <v>34.79649188408149</v>
      </c>
      <c r="N240" s="107">
        <v>42205.291666666664</v>
      </c>
      <c r="O240" s="103">
        <v>159</v>
      </c>
      <c r="P240" s="103">
        <v>109.44999694824219</v>
      </c>
      <c r="Q240" s="104">
        <f t="shared" si="18"/>
        <v>2.8360102806683347</v>
      </c>
      <c r="R240" s="104">
        <f t="shared" si="19"/>
        <v>20</v>
      </c>
    </row>
    <row r="241" spans="2:18">
      <c r="B241" s="107">
        <v>42206.291666666664</v>
      </c>
      <c r="C241" s="106">
        <v>159</v>
      </c>
      <c r="D241" s="106">
        <v>109.44999694824219</v>
      </c>
      <c r="E241" s="120">
        <v>11.5</v>
      </c>
      <c r="F241" s="107">
        <v>42206</v>
      </c>
      <c r="G241" s="120">
        <v>39.999628845011785</v>
      </c>
      <c r="H241" s="120">
        <v>47.75198246108156</v>
      </c>
      <c r="I241" s="120">
        <v>36.707775042344032</v>
      </c>
      <c r="J241" s="104">
        <f t="shared" si="15"/>
        <v>39.999628845011785</v>
      </c>
      <c r="K241" s="104">
        <f t="shared" si="16"/>
        <v>47.75198246108156</v>
      </c>
      <c r="L241" s="104">
        <f t="shared" si="17"/>
        <v>36.707775042344032</v>
      </c>
      <c r="N241" s="107">
        <v>42206.291666666664</v>
      </c>
      <c r="O241" s="103">
        <v>159</v>
      </c>
      <c r="P241" s="103">
        <v>109.44999694824219</v>
      </c>
      <c r="Q241" s="104">
        <f t="shared" si="18"/>
        <v>2.8360102806683347</v>
      </c>
      <c r="R241" s="104">
        <f t="shared" si="19"/>
        <v>20</v>
      </c>
    </row>
    <row r="242" spans="2:18">
      <c r="B242" s="107">
        <v>42207.291666666664</v>
      </c>
      <c r="C242" s="106">
        <v>159</v>
      </c>
      <c r="D242" s="106">
        <v>109.44999694824219</v>
      </c>
      <c r="E242" s="120">
        <v>11.399999618530273</v>
      </c>
      <c r="F242" s="107">
        <v>42207</v>
      </c>
      <c r="G242" s="120">
        <v>40.004758944246504</v>
      </c>
      <c r="H242" s="120">
        <v>46.123087172773253</v>
      </c>
      <c r="I242" s="120">
        <v>41.261727697010414</v>
      </c>
      <c r="J242" s="104">
        <f t="shared" si="15"/>
        <v>40.004758944246504</v>
      </c>
      <c r="K242" s="104">
        <f t="shared" si="16"/>
        <v>46.123087172773253</v>
      </c>
      <c r="L242" s="104">
        <f t="shared" si="17"/>
        <v>41.261727697010414</v>
      </c>
      <c r="N242" s="107">
        <v>42207.291666666664</v>
      </c>
      <c r="O242" s="103">
        <v>159</v>
      </c>
      <c r="P242" s="103">
        <v>109.44999694824219</v>
      </c>
      <c r="Q242" s="104">
        <f t="shared" si="18"/>
        <v>2.8360102806683347</v>
      </c>
      <c r="R242" s="104">
        <f t="shared" si="19"/>
        <v>20</v>
      </c>
    </row>
    <row r="243" spans="2:18">
      <c r="B243" s="107">
        <v>42208.291666666664</v>
      </c>
      <c r="C243" s="106">
        <v>159</v>
      </c>
      <c r="D243" s="106">
        <v>109.44999694824219</v>
      </c>
      <c r="E243" s="120">
        <v>11.300000190734863</v>
      </c>
      <c r="F243" s="107">
        <v>42208</v>
      </c>
      <c r="G243" s="120">
        <v>40.027690690976627</v>
      </c>
      <c r="H243" s="120">
        <v>49.739283460709771</v>
      </c>
      <c r="I243" s="120">
        <v>39.324708483881388</v>
      </c>
      <c r="J243" s="104">
        <f t="shared" si="15"/>
        <v>40.027690690976627</v>
      </c>
      <c r="K243" s="104">
        <f t="shared" si="16"/>
        <v>49.739283460709771</v>
      </c>
      <c r="L243" s="104">
        <f t="shared" si="17"/>
        <v>39.324708483881388</v>
      </c>
      <c r="N243" s="107">
        <v>42208.291666666664</v>
      </c>
      <c r="O243" s="103">
        <v>159</v>
      </c>
      <c r="P243" s="103">
        <v>109.44999694824219</v>
      </c>
      <c r="Q243" s="104">
        <f t="shared" si="18"/>
        <v>2.8360102806683347</v>
      </c>
      <c r="R243" s="104">
        <f t="shared" si="19"/>
        <v>20</v>
      </c>
    </row>
    <row r="244" spans="2:18">
      <c r="B244" s="107">
        <v>42209.291666666664</v>
      </c>
      <c r="C244" s="106">
        <v>159</v>
      </c>
      <c r="D244" s="106">
        <v>109.44999694824219</v>
      </c>
      <c r="E244" s="120">
        <v>11.699999809265137</v>
      </c>
      <c r="F244" s="107">
        <v>42209</v>
      </c>
      <c r="G244" s="120">
        <v>40.043778154805821</v>
      </c>
      <c r="H244" s="120">
        <v>53.579007130817168</v>
      </c>
      <c r="I244" s="120">
        <v>39.302898455195972</v>
      </c>
      <c r="J244" s="104">
        <f t="shared" si="15"/>
        <v>40.043778154805821</v>
      </c>
      <c r="K244" s="104">
        <f t="shared" si="16"/>
        <v>53.579007130817168</v>
      </c>
      <c r="L244" s="104">
        <f t="shared" si="17"/>
        <v>39.302898455195972</v>
      </c>
      <c r="N244" s="107">
        <v>42209.291666666664</v>
      </c>
      <c r="O244" s="103">
        <v>159</v>
      </c>
      <c r="P244" s="103">
        <v>109.44999694824219</v>
      </c>
      <c r="Q244" s="104">
        <f t="shared" si="18"/>
        <v>2.8360102806683347</v>
      </c>
      <c r="R244" s="104">
        <f t="shared" si="19"/>
        <v>20</v>
      </c>
    </row>
    <row r="245" spans="2:18">
      <c r="B245" s="107">
        <v>42210.291666666664</v>
      </c>
      <c r="C245" s="106">
        <v>159</v>
      </c>
      <c r="D245" s="106">
        <v>109.44999694824219</v>
      </c>
      <c r="E245" s="120">
        <v>11.699999809265137</v>
      </c>
      <c r="F245" s="107">
        <v>42210</v>
      </c>
      <c r="G245" s="120">
        <v>39.996818932206558</v>
      </c>
      <c r="H245" s="120">
        <v>52.91935913856382</v>
      </c>
      <c r="I245" s="120">
        <v>38.393546162534648</v>
      </c>
      <c r="J245" s="104">
        <f t="shared" si="15"/>
        <v>39.996818932206558</v>
      </c>
      <c r="K245" s="104">
        <f t="shared" si="16"/>
        <v>52.91935913856382</v>
      </c>
      <c r="L245" s="104">
        <f t="shared" si="17"/>
        <v>38.393546162534648</v>
      </c>
      <c r="N245" s="107">
        <v>42210.291666666664</v>
      </c>
      <c r="O245" s="103">
        <v>159</v>
      </c>
      <c r="P245" s="103">
        <v>109.44999694824219</v>
      </c>
      <c r="Q245" s="104">
        <f t="shared" si="18"/>
        <v>2.8360102806683347</v>
      </c>
      <c r="R245" s="104">
        <f t="shared" si="19"/>
        <v>20</v>
      </c>
    </row>
    <row r="246" spans="2:18">
      <c r="B246" s="107">
        <v>42211.291666666664</v>
      </c>
      <c r="C246" s="106">
        <v>159</v>
      </c>
      <c r="D246" s="106">
        <v>109.44999694824219</v>
      </c>
      <c r="E246" s="120">
        <v>11.699999809265137</v>
      </c>
      <c r="F246" s="107">
        <v>42211</v>
      </c>
      <c r="G246" s="120">
        <v>40.004102281641075</v>
      </c>
      <c r="H246" s="120">
        <v>52.726602371070079</v>
      </c>
      <c r="I246" s="120">
        <v>37.744875107738707</v>
      </c>
      <c r="J246" s="104">
        <f t="shared" si="15"/>
        <v>40.004102281641075</v>
      </c>
      <c r="K246" s="104">
        <f t="shared" si="16"/>
        <v>52.726602371070079</v>
      </c>
      <c r="L246" s="104">
        <f t="shared" si="17"/>
        <v>37.744875107738707</v>
      </c>
      <c r="N246" s="107">
        <v>42211.291666666664</v>
      </c>
      <c r="O246" s="103">
        <v>159</v>
      </c>
      <c r="P246" s="103">
        <v>109.44999694824219</v>
      </c>
      <c r="Q246" s="104">
        <f t="shared" si="18"/>
        <v>2.8360102806683347</v>
      </c>
      <c r="R246" s="104">
        <f t="shared" si="19"/>
        <v>20</v>
      </c>
    </row>
    <row r="247" spans="2:18">
      <c r="B247" s="107">
        <v>42212.291666666664</v>
      </c>
      <c r="C247" s="106">
        <v>159</v>
      </c>
      <c r="D247" s="106">
        <v>109.44999694824219</v>
      </c>
      <c r="E247" s="120">
        <v>11.699999809265137</v>
      </c>
      <c r="F247" s="107">
        <v>42212</v>
      </c>
      <c r="G247" s="120">
        <v>40.023793818509176</v>
      </c>
      <c r="H247" s="120">
        <v>52.812957918003768</v>
      </c>
      <c r="I247" s="120">
        <v>36.787832794586762</v>
      </c>
      <c r="J247" s="104">
        <f t="shared" si="15"/>
        <v>40.023793818509176</v>
      </c>
      <c r="K247" s="104">
        <f t="shared" si="16"/>
        <v>52.812957918003768</v>
      </c>
      <c r="L247" s="104">
        <f t="shared" si="17"/>
        <v>36.787832794586762</v>
      </c>
      <c r="N247" s="107">
        <v>42212.291666666664</v>
      </c>
      <c r="O247" s="103">
        <v>159</v>
      </c>
      <c r="P247" s="103">
        <v>109.44999694824219</v>
      </c>
      <c r="Q247" s="104">
        <f t="shared" si="18"/>
        <v>2.8360102806683347</v>
      </c>
      <c r="R247" s="104">
        <f t="shared" si="19"/>
        <v>20</v>
      </c>
    </row>
    <row r="248" spans="2:18">
      <c r="B248" s="107">
        <v>42213.291666666664</v>
      </c>
      <c r="C248" s="106">
        <v>159</v>
      </c>
      <c r="D248" s="106">
        <v>109.44999694824219</v>
      </c>
      <c r="E248" s="120">
        <v>11.699999809265137</v>
      </c>
      <c r="F248" s="107">
        <v>42213</v>
      </c>
      <c r="G248" s="120">
        <v>40.078748294424138</v>
      </c>
      <c r="H248" s="120">
        <v>53.04802181789163</v>
      </c>
      <c r="I248" s="120">
        <v>36.836420376477406</v>
      </c>
      <c r="J248" s="104">
        <f t="shared" si="15"/>
        <v>40.078748294424138</v>
      </c>
      <c r="K248" s="104">
        <f t="shared" si="16"/>
        <v>53.04802181789163</v>
      </c>
      <c r="L248" s="104">
        <f t="shared" si="17"/>
        <v>36.836420376477406</v>
      </c>
      <c r="N248" s="107">
        <v>42213.291666666664</v>
      </c>
      <c r="O248" s="103">
        <v>159</v>
      </c>
      <c r="P248" s="103">
        <v>109.44999694824219</v>
      </c>
      <c r="Q248" s="104">
        <f t="shared" si="18"/>
        <v>2.8360102806683347</v>
      </c>
      <c r="R248" s="104">
        <f t="shared" si="19"/>
        <v>20</v>
      </c>
    </row>
    <row r="249" spans="2:18">
      <c r="B249" s="107">
        <v>42214.291666666664</v>
      </c>
      <c r="C249" s="106">
        <v>159</v>
      </c>
      <c r="D249" s="106">
        <v>109.44999694824219</v>
      </c>
      <c r="E249" s="120">
        <v>11.5</v>
      </c>
      <c r="F249" s="107">
        <v>42214</v>
      </c>
      <c r="G249" s="120">
        <v>40.005836954028517</v>
      </c>
      <c r="H249" s="120">
        <v>52.597149304659382</v>
      </c>
      <c r="I249" s="120">
        <v>37.691228975984771</v>
      </c>
      <c r="J249" s="104">
        <f t="shared" si="15"/>
        <v>40.005836954028517</v>
      </c>
      <c r="K249" s="104">
        <f t="shared" si="16"/>
        <v>52.597149304659382</v>
      </c>
      <c r="L249" s="104">
        <f t="shared" si="17"/>
        <v>37.691228975984771</v>
      </c>
      <c r="N249" s="107">
        <v>42214.291666666664</v>
      </c>
      <c r="O249" s="103">
        <v>159</v>
      </c>
      <c r="P249" s="103">
        <v>109.44999694824219</v>
      </c>
      <c r="Q249" s="104">
        <f t="shared" si="18"/>
        <v>2.8360102806683347</v>
      </c>
      <c r="R249" s="104">
        <f t="shared" si="19"/>
        <v>20</v>
      </c>
    </row>
    <row r="250" spans="2:18">
      <c r="B250" s="107">
        <v>42215.291666666664</v>
      </c>
      <c r="C250" s="106">
        <v>159</v>
      </c>
      <c r="D250" s="106">
        <v>109.44999694824219</v>
      </c>
      <c r="E250" s="120">
        <v>11.5</v>
      </c>
      <c r="F250" s="107">
        <v>42215</v>
      </c>
      <c r="G250" s="120">
        <v>40.017973952072616</v>
      </c>
      <c r="H250" s="120">
        <v>51.621806460795497</v>
      </c>
      <c r="I250" s="120">
        <v>38.653388388951626</v>
      </c>
      <c r="J250" s="104">
        <f t="shared" si="15"/>
        <v>40.017973952072616</v>
      </c>
      <c r="K250" s="104">
        <f t="shared" si="16"/>
        <v>51.621806460795497</v>
      </c>
      <c r="L250" s="104">
        <f t="shared" si="17"/>
        <v>38.653388388951626</v>
      </c>
      <c r="N250" s="107">
        <v>42215.291666666664</v>
      </c>
      <c r="O250" s="103">
        <v>159</v>
      </c>
      <c r="P250" s="103">
        <v>109.44999694824219</v>
      </c>
      <c r="Q250" s="104">
        <f t="shared" si="18"/>
        <v>2.8360102806683347</v>
      </c>
      <c r="R250" s="104">
        <f t="shared" si="19"/>
        <v>20</v>
      </c>
    </row>
    <row r="251" spans="2:18">
      <c r="B251" s="107">
        <v>42216.291666666664</v>
      </c>
      <c r="C251" s="106">
        <v>159</v>
      </c>
      <c r="D251" s="106">
        <v>109.44999694824219</v>
      </c>
      <c r="E251" s="120">
        <v>11.5</v>
      </c>
      <c r="F251" s="107">
        <v>42216</v>
      </c>
      <c r="G251" s="120">
        <v>40.088646716497557</v>
      </c>
      <c r="H251" s="120">
        <v>52.979862934306738</v>
      </c>
      <c r="I251" s="120">
        <v>34.645540440546135</v>
      </c>
      <c r="J251" s="104">
        <f t="shared" si="15"/>
        <v>40.088646716497557</v>
      </c>
      <c r="K251" s="104">
        <f t="shared" si="16"/>
        <v>52.979862934306738</v>
      </c>
      <c r="L251" s="104">
        <f t="shared" si="17"/>
        <v>34.645540440546135</v>
      </c>
      <c r="N251" s="107">
        <v>42216.291666666664</v>
      </c>
      <c r="O251" s="103">
        <v>159</v>
      </c>
      <c r="P251" s="103">
        <v>109.44999694824219</v>
      </c>
      <c r="Q251" s="104">
        <f t="shared" si="18"/>
        <v>2.8360102806683347</v>
      </c>
      <c r="R251" s="104">
        <f t="shared" si="19"/>
        <v>20</v>
      </c>
    </row>
    <row r="252" spans="2:18">
      <c r="B252" s="107">
        <v>42217.291666666664</v>
      </c>
      <c r="C252" s="106">
        <v>159</v>
      </c>
      <c r="D252" s="106">
        <v>109.44999694824219</v>
      </c>
      <c r="E252" s="120">
        <v>11.199999809265137</v>
      </c>
      <c r="F252" s="107">
        <v>42217</v>
      </c>
      <c r="G252" s="120">
        <v>40.045485219955488</v>
      </c>
      <c r="H252" s="120">
        <v>49.85758547400988</v>
      </c>
      <c r="I252" s="120">
        <v>34.750472209276985</v>
      </c>
      <c r="J252" s="104">
        <f t="shared" si="15"/>
        <v>40.045485219955488</v>
      </c>
      <c r="K252" s="104">
        <f t="shared" si="16"/>
        <v>49.85758547400988</v>
      </c>
      <c r="L252" s="104">
        <f t="shared" si="17"/>
        <v>34.750472209276985</v>
      </c>
      <c r="N252" s="107">
        <v>42217.291666666664</v>
      </c>
      <c r="O252" s="103">
        <v>159</v>
      </c>
      <c r="P252" s="103">
        <v>109.44999694824219</v>
      </c>
      <c r="Q252" s="104">
        <f t="shared" si="18"/>
        <v>2.8360102806683347</v>
      </c>
      <c r="R252" s="104">
        <f t="shared" si="19"/>
        <v>20</v>
      </c>
    </row>
    <row r="253" spans="2:18">
      <c r="B253" s="107">
        <v>42218.291666666664</v>
      </c>
      <c r="C253" s="106">
        <v>159</v>
      </c>
      <c r="D253" s="106">
        <v>109.44999694824219</v>
      </c>
      <c r="E253" s="120">
        <v>11.199999809265137</v>
      </c>
      <c r="F253" s="107">
        <v>42218</v>
      </c>
      <c r="G253" s="120">
        <v>40.04718484776992</v>
      </c>
      <c r="H253" s="120">
        <v>49.553666638047581</v>
      </c>
      <c r="I253" s="120">
        <v>34.530778133869205</v>
      </c>
      <c r="J253" s="104">
        <f t="shared" si="15"/>
        <v>40.04718484776992</v>
      </c>
      <c r="K253" s="104">
        <f t="shared" si="16"/>
        <v>49.553666638047581</v>
      </c>
      <c r="L253" s="104">
        <f t="shared" si="17"/>
        <v>34.530778133869205</v>
      </c>
      <c r="N253" s="107">
        <v>42218.291666666664</v>
      </c>
      <c r="O253" s="103">
        <v>159</v>
      </c>
      <c r="P253" s="103">
        <v>109.44999694824219</v>
      </c>
      <c r="Q253" s="104">
        <f t="shared" si="18"/>
        <v>2.8360102806683347</v>
      </c>
      <c r="R253" s="104">
        <f t="shared" si="19"/>
        <v>20</v>
      </c>
    </row>
    <row r="254" spans="2:18">
      <c r="B254" s="107">
        <v>42219.291666666664</v>
      </c>
      <c r="C254" s="106">
        <v>159</v>
      </c>
      <c r="D254" s="106">
        <v>109.44999694824219</v>
      </c>
      <c r="E254" s="120">
        <v>11.399999618530273</v>
      </c>
      <c r="F254" s="107">
        <v>42219</v>
      </c>
      <c r="G254" s="120">
        <v>40.084625991671153</v>
      </c>
      <c r="H254" s="120">
        <v>48.174209824712158</v>
      </c>
      <c r="I254" s="120">
        <v>33.529130338629066</v>
      </c>
      <c r="J254" s="104">
        <f t="shared" si="15"/>
        <v>40.084625991671153</v>
      </c>
      <c r="K254" s="104">
        <f t="shared" si="16"/>
        <v>48.174209824712158</v>
      </c>
      <c r="L254" s="104">
        <f t="shared" si="17"/>
        <v>33.529130338629066</v>
      </c>
      <c r="N254" s="107">
        <v>42219.291666666664</v>
      </c>
      <c r="O254" s="103">
        <v>159</v>
      </c>
      <c r="P254" s="103">
        <v>109.44999694824219</v>
      </c>
      <c r="Q254" s="104">
        <f t="shared" si="18"/>
        <v>2.8360102806683347</v>
      </c>
      <c r="R254" s="104">
        <f t="shared" si="19"/>
        <v>20</v>
      </c>
    </row>
    <row r="255" spans="2:18">
      <c r="B255" s="107">
        <v>42220.291666666664</v>
      </c>
      <c r="C255" s="106">
        <v>159</v>
      </c>
      <c r="D255" s="106">
        <v>109.44999694824219</v>
      </c>
      <c r="E255" s="120">
        <v>10.899999618530273</v>
      </c>
      <c r="F255" s="107">
        <v>42220</v>
      </c>
      <c r="G255" s="120">
        <v>40.039071075209897</v>
      </c>
      <c r="H255" s="120">
        <v>48.373757065115072</v>
      </c>
      <c r="I255" s="120">
        <v>34.067561904699673</v>
      </c>
      <c r="J255" s="104">
        <f t="shared" si="15"/>
        <v>40.039071075209897</v>
      </c>
      <c r="K255" s="104">
        <f t="shared" si="16"/>
        <v>48.373757065115072</v>
      </c>
      <c r="L255" s="104">
        <f t="shared" si="17"/>
        <v>34.067561904699673</v>
      </c>
      <c r="N255" s="107">
        <v>42220.291666666664</v>
      </c>
      <c r="O255" s="103">
        <v>159</v>
      </c>
      <c r="P255" s="103">
        <v>109.44999694824219</v>
      </c>
      <c r="Q255" s="104">
        <f t="shared" si="18"/>
        <v>2.8360102806683347</v>
      </c>
      <c r="R255" s="104">
        <f t="shared" si="19"/>
        <v>20</v>
      </c>
    </row>
    <row r="256" spans="2:18">
      <c r="B256" s="107">
        <v>42221.291666666664</v>
      </c>
      <c r="C256" s="106">
        <v>159</v>
      </c>
      <c r="D256" s="106">
        <v>109.44999694824219</v>
      </c>
      <c r="E256" s="120">
        <v>10.899999618530273</v>
      </c>
      <c r="F256" s="107">
        <v>42221</v>
      </c>
      <c r="G256" s="120">
        <v>40.113299419482559</v>
      </c>
      <c r="H256" s="120">
        <v>47.878200884019876</v>
      </c>
      <c r="I256" s="120">
        <v>34.012972346809207</v>
      </c>
      <c r="J256" s="104">
        <f t="shared" si="15"/>
        <v>40.113299419482559</v>
      </c>
      <c r="K256" s="104">
        <f t="shared" si="16"/>
        <v>47.878200884019876</v>
      </c>
      <c r="L256" s="104">
        <f t="shared" si="17"/>
        <v>34.012972346809207</v>
      </c>
      <c r="N256" s="107">
        <v>42221.291666666664</v>
      </c>
      <c r="O256" s="103">
        <v>159</v>
      </c>
      <c r="P256" s="103">
        <v>109.44999694824219</v>
      </c>
      <c r="Q256" s="104">
        <f t="shared" si="18"/>
        <v>2.8360102806683347</v>
      </c>
      <c r="R256" s="104">
        <f t="shared" si="19"/>
        <v>20</v>
      </c>
    </row>
    <row r="257" spans="2:18">
      <c r="B257" s="107">
        <v>42222.291666666664</v>
      </c>
      <c r="C257" s="106">
        <v>159</v>
      </c>
      <c r="D257" s="106">
        <v>109.44999694824219</v>
      </c>
      <c r="E257" s="120">
        <v>10.899999618530273</v>
      </c>
      <c r="F257" s="107">
        <v>42222</v>
      </c>
      <c r="G257" s="120">
        <v>40.195294353343826</v>
      </c>
      <c r="H257" s="120">
        <v>51.969501690224327</v>
      </c>
      <c r="I257" s="120">
        <v>33.575814912297112</v>
      </c>
      <c r="J257" s="104">
        <f t="shared" si="15"/>
        <v>40.195294353343826</v>
      </c>
      <c r="K257" s="104">
        <f t="shared" si="16"/>
        <v>51.969501690224327</v>
      </c>
      <c r="L257" s="104">
        <f t="shared" si="17"/>
        <v>33.575814912297112</v>
      </c>
      <c r="N257" s="107">
        <v>42222.291666666664</v>
      </c>
      <c r="O257" s="103">
        <v>159</v>
      </c>
      <c r="P257" s="103">
        <v>109.44999694824219</v>
      </c>
      <c r="Q257" s="104">
        <f t="shared" si="18"/>
        <v>2.8360102806683347</v>
      </c>
      <c r="R257" s="104">
        <f t="shared" si="19"/>
        <v>20</v>
      </c>
    </row>
    <row r="258" spans="2:18">
      <c r="B258" s="107">
        <v>42223.291666666664</v>
      </c>
      <c r="C258" s="106">
        <v>159</v>
      </c>
      <c r="D258" s="106">
        <v>109.44999694824219</v>
      </c>
      <c r="E258" s="120">
        <v>11.699999809265137</v>
      </c>
      <c r="F258" s="107">
        <v>42223</v>
      </c>
      <c r="G258" s="120">
        <v>40.036441740724797</v>
      </c>
      <c r="H258" s="120">
        <v>48.88771036605042</v>
      </c>
      <c r="I258" s="120">
        <v>34.015599410467672</v>
      </c>
      <c r="J258" s="104">
        <f t="shared" si="15"/>
        <v>40.036441740724797</v>
      </c>
      <c r="K258" s="104">
        <f t="shared" si="16"/>
        <v>48.88771036605042</v>
      </c>
      <c r="L258" s="104">
        <f t="shared" si="17"/>
        <v>34.015599410467672</v>
      </c>
      <c r="N258" s="107">
        <v>42223.291666666664</v>
      </c>
      <c r="O258" s="103">
        <v>159</v>
      </c>
      <c r="P258" s="103">
        <v>109.44999694824219</v>
      </c>
      <c r="Q258" s="104">
        <f t="shared" si="18"/>
        <v>2.8360102806683347</v>
      </c>
      <c r="R258" s="104">
        <f t="shared" si="19"/>
        <v>20</v>
      </c>
    </row>
    <row r="259" spans="2:18">
      <c r="B259" s="107">
        <v>42224.291666666664</v>
      </c>
      <c r="C259" s="106">
        <v>159</v>
      </c>
      <c r="D259" s="106">
        <v>109.44999694824219</v>
      </c>
      <c r="E259" s="120">
        <v>11.699999809265137</v>
      </c>
      <c r="F259" s="107">
        <v>42224</v>
      </c>
      <c r="G259" s="120">
        <v>40.032951918840389</v>
      </c>
      <c r="H259" s="120">
        <v>49.32274829317025</v>
      </c>
      <c r="I259" s="120">
        <v>34.7446473194493</v>
      </c>
      <c r="J259" s="104">
        <f t="shared" si="15"/>
        <v>40.032951918840389</v>
      </c>
      <c r="K259" s="104">
        <f t="shared" si="16"/>
        <v>49.32274829317025</v>
      </c>
      <c r="L259" s="104">
        <f t="shared" si="17"/>
        <v>34.7446473194493</v>
      </c>
      <c r="N259" s="107">
        <v>42224.291666666664</v>
      </c>
      <c r="O259" s="103">
        <v>159</v>
      </c>
      <c r="P259" s="103">
        <v>109.44999694824219</v>
      </c>
      <c r="Q259" s="104">
        <f t="shared" si="18"/>
        <v>2.8360102806683347</v>
      </c>
      <c r="R259" s="104">
        <f t="shared" si="19"/>
        <v>20</v>
      </c>
    </row>
    <row r="260" spans="2:18">
      <c r="B260" s="107">
        <v>42225.291666666664</v>
      </c>
      <c r="C260" s="106">
        <v>159</v>
      </c>
      <c r="D260" s="106">
        <v>109.44999694824219</v>
      </c>
      <c r="E260" s="120">
        <v>11.300000190734863</v>
      </c>
      <c r="F260" s="107">
        <v>42225</v>
      </c>
      <c r="G260" s="120">
        <v>39.975058246232855</v>
      </c>
      <c r="H260" s="120">
        <v>49.108445967192992</v>
      </c>
      <c r="I260" s="120">
        <v>33.143908793771665</v>
      </c>
      <c r="J260" s="104">
        <f t="shared" si="15"/>
        <v>39.975058246232855</v>
      </c>
      <c r="K260" s="104">
        <f t="shared" si="16"/>
        <v>49.108445967192992</v>
      </c>
      <c r="L260" s="104">
        <f t="shared" si="17"/>
        <v>33.143908793771665</v>
      </c>
      <c r="N260" s="107">
        <v>42225.291666666664</v>
      </c>
      <c r="O260" s="103">
        <v>159</v>
      </c>
      <c r="P260" s="103">
        <v>109.44999694824219</v>
      </c>
      <c r="Q260" s="104">
        <f t="shared" si="18"/>
        <v>2.8360102806683347</v>
      </c>
      <c r="R260" s="104">
        <f t="shared" si="19"/>
        <v>20</v>
      </c>
    </row>
    <row r="261" spans="2:18">
      <c r="B261" s="107">
        <v>42226.291666666664</v>
      </c>
      <c r="C261" s="106">
        <v>159</v>
      </c>
      <c r="D261" s="106">
        <v>109.44999694824219</v>
      </c>
      <c r="E261" s="120">
        <v>11.399999618530273</v>
      </c>
      <c r="F261" s="107">
        <v>42226</v>
      </c>
      <c r="G261" s="120">
        <v>39.941192198506151</v>
      </c>
      <c r="H261" s="120">
        <v>42.214574219474009</v>
      </c>
      <c r="I261" s="120">
        <v>32.046100235206104</v>
      </c>
      <c r="J261" s="104">
        <f t="shared" si="15"/>
        <v>39.941192198506151</v>
      </c>
      <c r="K261" s="104">
        <f t="shared" si="16"/>
        <v>42.214574219474009</v>
      </c>
      <c r="L261" s="104">
        <f t="shared" si="17"/>
        <v>32.046100235206104</v>
      </c>
      <c r="N261" s="107">
        <v>42226.291666666664</v>
      </c>
      <c r="O261" s="103">
        <v>159</v>
      </c>
      <c r="P261" s="103">
        <v>109.44999694824219</v>
      </c>
      <c r="Q261" s="104">
        <f t="shared" si="18"/>
        <v>2.8360102806683347</v>
      </c>
      <c r="R261" s="104">
        <f t="shared" si="19"/>
        <v>20</v>
      </c>
    </row>
    <row r="262" spans="2:18">
      <c r="B262" s="107">
        <v>42227.291666666664</v>
      </c>
      <c r="C262" s="106">
        <v>159</v>
      </c>
      <c r="D262" s="106">
        <v>109.44999694824219</v>
      </c>
      <c r="E262" s="120">
        <v>11.399999618530273</v>
      </c>
      <c r="F262" s="107">
        <v>42227</v>
      </c>
      <c r="G262" s="120">
        <v>39.834900276616764</v>
      </c>
      <c r="H262" s="120">
        <v>48.61717317027076</v>
      </c>
      <c r="I262" s="120">
        <v>32.381853223774151</v>
      </c>
      <c r="J262" s="104">
        <f t="shared" si="15"/>
        <v>39.834900276616764</v>
      </c>
      <c r="K262" s="104">
        <f t="shared" si="16"/>
        <v>48.61717317027076</v>
      </c>
      <c r="L262" s="104">
        <f t="shared" si="17"/>
        <v>32.381853223774151</v>
      </c>
      <c r="N262" s="107">
        <v>42227.291666666664</v>
      </c>
      <c r="O262" s="103">
        <v>159</v>
      </c>
      <c r="P262" s="103">
        <v>109.44999694824219</v>
      </c>
      <c r="Q262" s="104">
        <f t="shared" si="18"/>
        <v>2.8360102806683347</v>
      </c>
      <c r="R262" s="104">
        <f t="shared" si="19"/>
        <v>20</v>
      </c>
    </row>
    <row r="263" spans="2:18">
      <c r="B263" s="107">
        <v>42228.291666666664</v>
      </c>
      <c r="C263" s="106">
        <v>159</v>
      </c>
      <c r="D263" s="106">
        <v>109.44999694824219</v>
      </c>
      <c r="E263" s="120">
        <v>11.399999618530273</v>
      </c>
      <c r="F263" s="107">
        <v>42228</v>
      </c>
      <c r="G263" s="120">
        <v>39.948593246760197</v>
      </c>
      <c r="H263" s="120">
        <v>60.914596966858198</v>
      </c>
      <c r="I263" s="120">
        <v>32.297848132892859</v>
      </c>
      <c r="J263" s="104">
        <f t="shared" si="15"/>
        <v>39.948593246760197</v>
      </c>
      <c r="K263" s="104">
        <f t="shared" si="16"/>
        <v>60.914596966858198</v>
      </c>
      <c r="L263" s="104">
        <f t="shared" si="17"/>
        <v>32.297848132892859</v>
      </c>
      <c r="N263" s="107">
        <v>42228.291666666664</v>
      </c>
      <c r="O263" s="103">
        <v>159</v>
      </c>
      <c r="P263" s="103">
        <v>109.44999694824219</v>
      </c>
      <c r="Q263" s="104">
        <f t="shared" si="18"/>
        <v>2.8360102806683347</v>
      </c>
      <c r="R263" s="104">
        <f t="shared" si="19"/>
        <v>20</v>
      </c>
    </row>
    <row r="264" spans="2:18">
      <c r="B264" s="107">
        <v>42229.291666666664</v>
      </c>
      <c r="C264" s="106">
        <v>159</v>
      </c>
      <c r="D264" s="106">
        <v>109.44999694824219</v>
      </c>
      <c r="E264" s="120">
        <v>11.5</v>
      </c>
      <c r="F264" s="107">
        <v>42229</v>
      </c>
      <c r="G264" s="120">
        <v>39.949335775154609</v>
      </c>
      <c r="H264" s="120">
        <v>56.381908256830918</v>
      </c>
      <c r="I264" s="120">
        <v>32.033024420914757</v>
      </c>
      <c r="J264" s="104">
        <f t="shared" si="15"/>
        <v>39.949335775154609</v>
      </c>
      <c r="K264" s="104">
        <f t="shared" si="16"/>
        <v>56.381908256830918</v>
      </c>
      <c r="L264" s="104">
        <f t="shared" si="17"/>
        <v>32.033024420914757</v>
      </c>
      <c r="N264" s="107">
        <v>42229.291666666664</v>
      </c>
      <c r="O264" s="103">
        <v>159</v>
      </c>
      <c r="P264" s="103">
        <v>109.44999694824219</v>
      </c>
      <c r="Q264" s="104">
        <f t="shared" si="18"/>
        <v>2.8360102806683347</v>
      </c>
      <c r="R264" s="104">
        <f t="shared" si="19"/>
        <v>20</v>
      </c>
    </row>
    <row r="265" spans="2:18">
      <c r="B265" s="107">
        <v>42230.291666666664</v>
      </c>
      <c r="C265" s="106">
        <v>159</v>
      </c>
      <c r="D265" s="106">
        <v>109.44999694824219</v>
      </c>
      <c r="E265" s="120">
        <v>12</v>
      </c>
      <c r="F265" s="107">
        <v>42230</v>
      </c>
      <c r="G265" s="120">
        <v>39.981981682468337</v>
      </c>
      <c r="H265" s="120">
        <v>51.791518692263793</v>
      </c>
      <c r="I265" s="120">
        <v>34.322830284039199</v>
      </c>
      <c r="J265" s="104">
        <f t="shared" si="15"/>
        <v>39.981981682468337</v>
      </c>
      <c r="K265" s="104">
        <f t="shared" si="16"/>
        <v>51.791518692263793</v>
      </c>
      <c r="L265" s="104">
        <f t="shared" si="17"/>
        <v>34.322830284039199</v>
      </c>
      <c r="N265" s="107">
        <v>42230.291666666664</v>
      </c>
      <c r="O265" s="103">
        <v>159</v>
      </c>
      <c r="P265" s="103">
        <v>109.44999694824219</v>
      </c>
      <c r="Q265" s="104">
        <f t="shared" si="18"/>
        <v>2.8360102806683347</v>
      </c>
      <c r="R265" s="104">
        <f t="shared" si="19"/>
        <v>20</v>
      </c>
    </row>
    <row r="266" spans="2:18">
      <c r="B266" s="107">
        <v>42231.291666666664</v>
      </c>
      <c r="C266" s="106">
        <v>159</v>
      </c>
      <c r="D266" s="106">
        <v>109.44999694824219</v>
      </c>
      <c r="E266" s="120">
        <v>11.600000381469727</v>
      </c>
      <c r="F266" s="107">
        <v>42231</v>
      </c>
      <c r="G266" s="120">
        <v>39.360420750379561</v>
      </c>
      <c r="H266" s="120">
        <v>47.511296794988496</v>
      </c>
      <c r="I266" s="120">
        <v>34.200418921686939</v>
      </c>
      <c r="J266" s="104">
        <f t="shared" ref="J266:J329" si="20">IF(G266&lt;0,0,G266)</f>
        <v>39.360420750379561</v>
      </c>
      <c r="K266" s="104">
        <f t="shared" ref="K266:K329" si="21">IF(H266&lt;0,0,H266)</f>
        <v>47.511296794988496</v>
      </c>
      <c r="L266" s="104">
        <f t="shared" ref="L266:L329" si="22">IF(I266&lt;0,0,I266)</f>
        <v>34.200418921686939</v>
      </c>
      <c r="N266" s="107">
        <v>42231.291666666664</v>
      </c>
      <c r="O266" s="103">
        <v>159</v>
      </c>
      <c r="P266" s="103">
        <v>109.44999694824219</v>
      </c>
      <c r="Q266" s="104">
        <f t="shared" ref="Q266:Q329" si="23">ABS((O266-P266)*(1/1000)*0.36*158.987)</f>
        <v>2.8360102806683347</v>
      </c>
      <c r="R266" s="104">
        <f t="shared" si="19"/>
        <v>20</v>
      </c>
    </row>
    <row r="267" spans="2:18">
      <c r="B267" s="107">
        <v>42232.291666666664</v>
      </c>
      <c r="C267" s="106">
        <v>159</v>
      </c>
      <c r="D267" s="106">
        <v>109.44999694824219</v>
      </c>
      <c r="E267" s="120">
        <v>11.699999809265137</v>
      </c>
      <c r="F267" s="107">
        <v>42232</v>
      </c>
      <c r="G267" s="120">
        <v>39.500426854557475</v>
      </c>
      <c r="H267" s="120">
        <v>41.716140918864092</v>
      </c>
      <c r="I267" s="120">
        <v>35.300620875844238</v>
      </c>
      <c r="J267" s="104">
        <f t="shared" si="20"/>
        <v>39.500426854557475</v>
      </c>
      <c r="K267" s="104">
        <f t="shared" si="21"/>
        <v>41.716140918864092</v>
      </c>
      <c r="L267" s="104">
        <f t="shared" si="22"/>
        <v>35.300620875844238</v>
      </c>
      <c r="N267" s="107">
        <v>42232.291666666664</v>
      </c>
      <c r="O267" s="103">
        <v>159</v>
      </c>
      <c r="P267" s="103">
        <v>109.44999694824219</v>
      </c>
      <c r="Q267" s="104">
        <f t="shared" si="23"/>
        <v>2.8360102806683347</v>
      </c>
      <c r="R267" s="104">
        <f t="shared" ref="R267:R330" si="24">IF(Q267=Q266, 20, Q267)</f>
        <v>20</v>
      </c>
    </row>
    <row r="268" spans="2:18">
      <c r="B268" s="107">
        <v>42233.291666666664</v>
      </c>
      <c r="C268" s="106">
        <v>159</v>
      </c>
      <c r="D268" s="106">
        <v>109.44999694824219</v>
      </c>
      <c r="E268" s="120">
        <v>11.699999809265137</v>
      </c>
      <c r="F268" s="107">
        <v>42233</v>
      </c>
      <c r="G268" s="120">
        <v>39.682755248237555</v>
      </c>
      <c r="H268" s="120">
        <v>39.412866169479159</v>
      </c>
      <c r="I268" s="120">
        <v>35.178616373119539</v>
      </c>
      <c r="J268" s="104">
        <f t="shared" si="20"/>
        <v>39.682755248237555</v>
      </c>
      <c r="K268" s="104">
        <f t="shared" si="21"/>
        <v>39.412866169479159</v>
      </c>
      <c r="L268" s="104">
        <f t="shared" si="22"/>
        <v>35.178616373119539</v>
      </c>
      <c r="N268" s="107">
        <v>42233.291666666664</v>
      </c>
      <c r="O268" s="103">
        <v>159</v>
      </c>
      <c r="P268" s="103">
        <v>109.44999694824219</v>
      </c>
      <c r="Q268" s="104">
        <f t="shared" si="23"/>
        <v>2.8360102806683347</v>
      </c>
      <c r="R268" s="104">
        <f t="shared" si="24"/>
        <v>20</v>
      </c>
    </row>
    <row r="269" spans="2:18">
      <c r="B269" s="107">
        <v>42234.291666666664</v>
      </c>
      <c r="C269" s="106">
        <v>159</v>
      </c>
      <c r="D269" s="106">
        <v>109.44999694824219</v>
      </c>
      <c r="E269" s="120">
        <v>11.699999809265137</v>
      </c>
      <c r="F269" s="107">
        <v>42234</v>
      </c>
      <c r="G269" s="120">
        <v>39.584488400618241</v>
      </c>
      <c r="H269" s="120">
        <v>50.208060574112039</v>
      </c>
      <c r="I269" s="120">
        <v>35.579008286970648</v>
      </c>
      <c r="J269" s="104">
        <f t="shared" si="20"/>
        <v>39.584488400618241</v>
      </c>
      <c r="K269" s="104">
        <f t="shared" si="21"/>
        <v>50.208060574112039</v>
      </c>
      <c r="L269" s="104">
        <f t="shared" si="22"/>
        <v>35.579008286970648</v>
      </c>
      <c r="N269" s="107">
        <v>42234.291666666664</v>
      </c>
      <c r="O269" s="103">
        <v>159</v>
      </c>
      <c r="P269" s="103">
        <v>109.44999694824219</v>
      </c>
      <c r="Q269" s="104">
        <f t="shared" si="23"/>
        <v>2.8360102806683347</v>
      </c>
      <c r="R269" s="104">
        <f t="shared" si="24"/>
        <v>20</v>
      </c>
    </row>
    <row r="270" spans="2:18">
      <c r="B270" s="107">
        <v>42235.291666666664</v>
      </c>
      <c r="C270" s="106">
        <v>159</v>
      </c>
      <c r="D270" s="106">
        <v>109.44999694824219</v>
      </c>
      <c r="E270" s="120">
        <v>12.100000381469727</v>
      </c>
      <c r="F270" s="107">
        <v>42235</v>
      </c>
      <c r="G270" s="120">
        <v>39.307402661641383</v>
      </c>
      <c r="H270" s="120">
        <v>47.787217137526476</v>
      </c>
      <c r="I270" s="120">
        <v>34.732064444665539</v>
      </c>
      <c r="J270" s="104">
        <f t="shared" si="20"/>
        <v>39.307402661641383</v>
      </c>
      <c r="K270" s="104">
        <f t="shared" si="21"/>
        <v>47.787217137526476</v>
      </c>
      <c r="L270" s="104">
        <f t="shared" si="22"/>
        <v>34.732064444665539</v>
      </c>
      <c r="N270" s="107">
        <v>42235.291666666664</v>
      </c>
      <c r="O270" s="103">
        <v>159</v>
      </c>
      <c r="P270" s="103">
        <v>109.44999694824219</v>
      </c>
      <c r="Q270" s="104">
        <f t="shared" si="23"/>
        <v>2.8360102806683347</v>
      </c>
      <c r="R270" s="104">
        <f t="shared" si="24"/>
        <v>20</v>
      </c>
    </row>
    <row r="271" spans="2:18">
      <c r="B271" s="107">
        <v>42236.291666666664</v>
      </c>
      <c r="C271" s="106">
        <v>159</v>
      </c>
      <c r="D271" s="106">
        <v>109.44999694824219</v>
      </c>
      <c r="E271" s="120">
        <v>12.100000381469727</v>
      </c>
      <c r="F271" s="107">
        <v>42236</v>
      </c>
      <c r="G271" s="120">
        <v>38.265895015089576</v>
      </c>
      <c r="H271" s="120">
        <v>42.756961423291131</v>
      </c>
      <c r="I271" s="120">
        <v>33.164771721385108</v>
      </c>
      <c r="J271" s="104">
        <f t="shared" si="20"/>
        <v>38.265895015089576</v>
      </c>
      <c r="K271" s="104">
        <f t="shared" si="21"/>
        <v>42.756961423291131</v>
      </c>
      <c r="L271" s="104">
        <f t="shared" si="22"/>
        <v>33.164771721385108</v>
      </c>
      <c r="N271" s="107">
        <v>42236.291666666664</v>
      </c>
      <c r="O271" s="103">
        <v>159</v>
      </c>
      <c r="P271" s="103">
        <v>109.44999694824219</v>
      </c>
      <c r="Q271" s="104">
        <f t="shared" si="23"/>
        <v>2.8360102806683347</v>
      </c>
      <c r="R271" s="104">
        <f t="shared" si="24"/>
        <v>20</v>
      </c>
    </row>
    <row r="272" spans="2:18">
      <c r="B272" s="107">
        <v>42237.291666666664</v>
      </c>
      <c r="C272" s="106">
        <v>159</v>
      </c>
      <c r="D272" s="106">
        <v>109.44999694824219</v>
      </c>
      <c r="E272" s="120">
        <v>12.100000381469727</v>
      </c>
      <c r="F272" s="107">
        <v>42237</v>
      </c>
      <c r="G272" s="120">
        <v>39.34110706739957</v>
      </c>
      <c r="H272" s="120">
        <v>48.183585197660669</v>
      </c>
      <c r="I272" s="120">
        <v>31.977296508219499</v>
      </c>
      <c r="J272" s="104">
        <f t="shared" si="20"/>
        <v>39.34110706739957</v>
      </c>
      <c r="K272" s="104">
        <f t="shared" si="21"/>
        <v>48.183585197660669</v>
      </c>
      <c r="L272" s="104">
        <f t="shared" si="22"/>
        <v>31.977296508219499</v>
      </c>
      <c r="N272" s="107">
        <v>42237.291666666664</v>
      </c>
      <c r="O272" s="103">
        <v>159</v>
      </c>
      <c r="P272" s="103">
        <v>109.44999694824219</v>
      </c>
      <c r="Q272" s="104">
        <f t="shared" si="23"/>
        <v>2.8360102806683347</v>
      </c>
      <c r="R272" s="104">
        <f t="shared" si="24"/>
        <v>20</v>
      </c>
    </row>
    <row r="273" spans="2:18">
      <c r="B273" s="107">
        <v>42238.291666666664</v>
      </c>
      <c r="C273" s="106">
        <v>159</v>
      </c>
      <c r="D273" s="106">
        <v>109.44999694824219</v>
      </c>
      <c r="E273" s="120">
        <v>12.100000381469727</v>
      </c>
      <c r="F273" s="107">
        <v>42238</v>
      </c>
      <c r="G273" s="120">
        <v>37.909679871841654</v>
      </c>
      <c r="H273" s="120">
        <v>43.274788245404196</v>
      </c>
      <c r="I273" s="120">
        <v>31.244280550104609</v>
      </c>
      <c r="J273" s="104">
        <f t="shared" si="20"/>
        <v>37.909679871841654</v>
      </c>
      <c r="K273" s="104">
        <f t="shared" si="21"/>
        <v>43.274788245404196</v>
      </c>
      <c r="L273" s="104">
        <f t="shared" si="22"/>
        <v>31.244280550104609</v>
      </c>
      <c r="N273" s="107">
        <v>42238.291666666664</v>
      </c>
      <c r="O273" s="103">
        <v>159</v>
      </c>
      <c r="P273" s="103">
        <v>109.44999694824219</v>
      </c>
      <c r="Q273" s="104">
        <f t="shared" si="23"/>
        <v>2.8360102806683347</v>
      </c>
      <c r="R273" s="104">
        <f t="shared" si="24"/>
        <v>20</v>
      </c>
    </row>
    <row r="274" spans="2:18">
      <c r="B274" s="107">
        <v>42239.291666666664</v>
      </c>
      <c r="C274" s="106">
        <v>159</v>
      </c>
      <c r="D274" s="106">
        <v>109.44999694824219</v>
      </c>
      <c r="E274" s="120">
        <v>12.100000381469727</v>
      </c>
      <c r="F274" s="107">
        <v>42239</v>
      </c>
      <c r="G274" s="120">
        <v>39.158604261654425</v>
      </c>
      <c r="H274" s="120">
        <v>48.102557046369213</v>
      </c>
      <c r="I274" s="120">
        <v>31.21630094190435</v>
      </c>
      <c r="J274" s="104">
        <f t="shared" si="20"/>
        <v>39.158604261654425</v>
      </c>
      <c r="K274" s="104">
        <f t="shared" si="21"/>
        <v>48.102557046369213</v>
      </c>
      <c r="L274" s="104">
        <f t="shared" si="22"/>
        <v>31.21630094190435</v>
      </c>
      <c r="N274" s="107">
        <v>42239.291666666664</v>
      </c>
      <c r="O274" s="103">
        <v>159</v>
      </c>
      <c r="P274" s="103">
        <v>109.44999694824219</v>
      </c>
      <c r="Q274" s="104">
        <f t="shared" si="23"/>
        <v>2.8360102806683347</v>
      </c>
      <c r="R274" s="104">
        <f t="shared" si="24"/>
        <v>20</v>
      </c>
    </row>
    <row r="275" spans="2:18">
      <c r="B275" s="107">
        <v>42240.291666666664</v>
      </c>
      <c r="C275" s="106">
        <v>159</v>
      </c>
      <c r="D275" s="106">
        <v>109.44999694824219</v>
      </c>
      <c r="E275" s="120">
        <v>11.899999618530273</v>
      </c>
      <c r="F275" s="107">
        <v>42240</v>
      </c>
      <c r="G275" s="120">
        <v>39.724674641953577</v>
      </c>
      <c r="H275" s="120">
        <v>36.517044755043798</v>
      </c>
      <c r="I275" s="120">
        <v>30.45074749670647</v>
      </c>
      <c r="J275" s="104">
        <f t="shared" si="20"/>
        <v>39.724674641953577</v>
      </c>
      <c r="K275" s="104">
        <f t="shared" si="21"/>
        <v>36.517044755043798</v>
      </c>
      <c r="L275" s="104">
        <f t="shared" si="22"/>
        <v>30.45074749670647</v>
      </c>
      <c r="N275" s="107">
        <v>42240.291666666664</v>
      </c>
      <c r="O275" s="103">
        <v>159</v>
      </c>
      <c r="P275" s="103">
        <v>109.44999694824219</v>
      </c>
      <c r="Q275" s="104">
        <f t="shared" si="23"/>
        <v>2.8360102806683347</v>
      </c>
      <c r="R275" s="104">
        <f t="shared" si="24"/>
        <v>20</v>
      </c>
    </row>
    <row r="276" spans="2:18">
      <c r="B276" s="107">
        <v>42241.291666666664</v>
      </c>
      <c r="C276" s="106">
        <v>159</v>
      </c>
      <c r="D276" s="106">
        <v>109.44999694824219</v>
      </c>
      <c r="E276" s="120">
        <v>11.899999618530273</v>
      </c>
      <c r="F276" s="107">
        <v>42241</v>
      </c>
      <c r="G276" s="120">
        <v>39.641047252725677</v>
      </c>
      <c r="H276" s="120">
        <v>40.390622791846596</v>
      </c>
      <c r="I276" s="120">
        <v>31.261927731279933</v>
      </c>
      <c r="J276" s="104">
        <f t="shared" si="20"/>
        <v>39.641047252725677</v>
      </c>
      <c r="K276" s="104">
        <f t="shared" si="21"/>
        <v>40.390622791846596</v>
      </c>
      <c r="L276" s="104">
        <f t="shared" si="22"/>
        <v>31.261927731279933</v>
      </c>
      <c r="N276" s="107">
        <v>42241.291666666664</v>
      </c>
      <c r="O276" s="103">
        <v>159</v>
      </c>
      <c r="P276" s="103">
        <v>109.44999694824219</v>
      </c>
      <c r="Q276" s="104">
        <f t="shared" si="23"/>
        <v>2.8360102806683347</v>
      </c>
      <c r="R276" s="104">
        <f t="shared" si="24"/>
        <v>20</v>
      </c>
    </row>
    <row r="277" spans="2:18">
      <c r="B277" s="107">
        <v>42242.291666666664</v>
      </c>
      <c r="C277" s="106">
        <v>159</v>
      </c>
      <c r="D277" s="106">
        <v>109.44999694824219</v>
      </c>
      <c r="E277" s="120">
        <v>11.5</v>
      </c>
      <c r="F277" s="107">
        <v>42242</v>
      </c>
      <c r="G277" s="120">
        <v>39.564765635022432</v>
      </c>
      <c r="H277" s="120">
        <v>40.134840155265969</v>
      </c>
      <c r="I277" s="120">
        <v>31.738755484709102</v>
      </c>
      <c r="J277" s="104">
        <f t="shared" si="20"/>
        <v>39.564765635022432</v>
      </c>
      <c r="K277" s="104">
        <f t="shared" si="21"/>
        <v>40.134840155265969</v>
      </c>
      <c r="L277" s="104">
        <f t="shared" si="22"/>
        <v>31.738755484709102</v>
      </c>
      <c r="N277" s="107">
        <v>42242.291666666664</v>
      </c>
      <c r="O277" s="103">
        <v>159</v>
      </c>
      <c r="P277" s="103">
        <v>109.44999694824219</v>
      </c>
      <c r="Q277" s="104">
        <f t="shared" si="23"/>
        <v>2.8360102806683347</v>
      </c>
      <c r="R277" s="104">
        <f t="shared" si="24"/>
        <v>20</v>
      </c>
    </row>
    <row r="278" spans="2:18">
      <c r="B278" s="107">
        <v>42243.291666666664</v>
      </c>
      <c r="C278" s="106">
        <v>159</v>
      </c>
      <c r="D278" s="106">
        <v>109.44999694824219</v>
      </c>
      <c r="E278" s="120">
        <v>12</v>
      </c>
      <c r="F278" s="107">
        <v>42243</v>
      </c>
      <c r="G278" s="120">
        <v>39.267229078654893</v>
      </c>
      <c r="H278" s="120">
        <v>46.469363646286411</v>
      </c>
      <c r="I278" s="120">
        <v>31.67648885314113</v>
      </c>
      <c r="J278" s="104">
        <f t="shared" si="20"/>
        <v>39.267229078654893</v>
      </c>
      <c r="K278" s="104">
        <f t="shared" si="21"/>
        <v>46.469363646286411</v>
      </c>
      <c r="L278" s="104">
        <f t="shared" si="22"/>
        <v>31.67648885314113</v>
      </c>
      <c r="N278" s="107">
        <v>42243.291666666664</v>
      </c>
      <c r="O278" s="103">
        <v>159</v>
      </c>
      <c r="P278" s="103">
        <v>109.44999694824219</v>
      </c>
      <c r="Q278" s="104">
        <f t="shared" si="23"/>
        <v>2.8360102806683347</v>
      </c>
      <c r="R278" s="104">
        <f t="shared" si="24"/>
        <v>20</v>
      </c>
    </row>
    <row r="279" spans="2:18">
      <c r="B279" s="107">
        <v>42244.291666666664</v>
      </c>
      <c r="C279" s="106">
        <v>159</v>
      </c>
      <c r="D279" s="106">
        <v>109.44999694824219</v>
      </c>
      <c r="E279" s="120">
        <v>11.899999618530273</v>
      </c>
      <c r="F279" s="107">
        <v>42244</v>
      </c>
      <c r="G279" s="120">
        <v>39.390844853586621</v>
      </c>
      <c r="H279" s="120">
        <v>33.934638809252696</v>
      </c>
      <c r="I279" s="120">
        <v>32.30777637488314</v>
      </c>
      <c r="J279" s="104">
        <f t="shared" si="20"/>
        <v>39.390844853586621</v>
      </c>
      <c r="K279" s="104">
        <f t="shared" si="21"/>
        <v>33.934638809252696</v>
      </c>
      <c r="L279" s="104">
        <f t="shared" si="22"/>
        <v>32.30777637488314</v>
      </c>
      <c r="N279" s="107">
        <v>42244.291666666664</v>
      </c>
      <c r="O279" s="103">
        <v>159</v>
      </c>
      <c r="P279" s="103">
        <v>109.44999694824219</v>
      </c>
      <c r="Q279" s="104">
        <f t="shared" si="23"/>
        <v>2.8360102806683347</v>
      </c>
      <c r="R279" s="104">
        <f t="shared" si="24"/>
        <v>20</v>
      </c>
    </row>
    <row r="280" spans="2:18">
      <c r="B280" s="107">
        <v>42245.291666666664</v>
      </c>
      <c r="C280" s="106">
        <v>159</v>
      </c>
      <c r="D280" s="106">
        <v>109.44999694824219</v>
      </c>
      <c r="E280" s="120">
        <v>11.5</v>
      </c>
      <c r="F280" s="107">
        <v>42245</v>
      </c>
      <c r="G280" s="120">
        <v>39.187078576043817</v>
      </c>
      <c r="H280" s="120">
        <v>49.268607005410786</v>
      </c>
      <c r="I280" s="120">
        <v>32.258082715074238</v>
      </c>
      <c r="J280" s="104">
        <f t="shared" si="20"/>
        <v>39.187078576043817</v>
      </c>
      <c r="K280" s="104">
        <f t="shared" si="21"/>
        <v>49.268607005410786</v>
      </c>
      <c r="L280" s="104">
        <f t="shared" si="22"/>
        <v>32.258082715074238</v>
      </c>
      <c r="N280" s="107">
        <v>42245.291666666664</v>
      </c>
      <c r="O280" s="103">
        <v>159</v>
      </c>
      <c r="P280" s="103">
        <v>109.44999694824219</v>
      </c>
      <c r="Q280" s="104">
        <f t="shared" si="23"/>
        <v>2.8360102806683347</v>
      </c>
      <c r="R280" s="104">
        <f t="shared" si="24"/>
        <v>20</v>
      </c>
    </row>
    <row r="281" spans="2:18">
      <c r="B281" s="107">
        <v>42246.291666666664</v>
      </c>
      <c r="C281" s="106">
        <v>159</v>
      </c>
      <c r="D281" s="106">
        <v>109.44999694824219</v>
      </c>
      <c r="E281" s="120">
        <v>11.399999618530273</v>
      </c>
      <c r="F281" s="107">
        <v>42246</v>
      </c>
      <c r="G281" s="120">
        <v>39.148728401616765</v>
      </c>
      <c r="H281" s="120">
        <v>42.206478968549654</v>
      </c>
      <c r="I281" s="120">
        <v>32.010559969434006</v>
      </c>
      <c r="J281" s="104">
        <f t="shared" si="20"/>
        <v>39.148728401616765</v>
      </c>
      <c r="K281" s="104">
        <f t="shared" si="21"/>
        <v>42.206478968549654</v>
      </c>
      <c r="L281" s="104">
        <f t="shared" si="22"/>
        <v>32.010559969434006</v>
      </c>
      <c r="N281" s="107">
        <v>42246.291666666664</v>
      </c>
      <c r="O281" s="103">
        <v>159</v>
      </c>
      <c r="P281" s="103">
        <v>109.44999694824219</v>
      </c>
      <c r="Q281" s="104">
        <f t="shared" si="23"/>
        <v>2.8360102806683347</v>
      </c>
      <c r="R281" s="104">
        <f t="shared" si="24"/>
        <v>20</v>
      </c>
    </row>
    <row r="282" spans="2:18">
      <c r="B282" s="107">
        <v>42247.291666666664</v>
      </c>
      <c r="C282" s="106">
        <v>159</v>
      </c>
      <c r="D282" s="106">
        <v>109.44999694824219</v>
      </c>
      <c r="E282" s="120">
        <v>11.399999618530273</v>
      </c>
      <c r="F282" s="107">
        <v>42247</v>
      </c>
      <c r="G282" s="120">
        <v>39.219512578072354</v>
      </c>
      <c r="H282" s="120">
        <v>40.739182079787646</v>
      </c>
      <c r="I282" s="120">
        <v>32.169979766695569</v>
      </c>
      <c r="J282" s="104">
        <f t="shared" si="20"/>
        <v>39.219512578072354</v>
      </c>
      <c r="K282" s="104">
        <f t="shared" si="21"/>
        <v>40.739182079787646</v>
      </c>
      <c r="L282" s="104">
        <f t="shared" si="22"/>
        <v>32.169979766695569</v>
      </c>
      <c r="N282" s="107">
        <v>42247.291666666664</v>
      </c>
      <c r="O282" s="103">
        <v>159</v>
      </c>
      <c r="P282" s="103">
        <v>109.44999694824219</v>
      </c>
      <c r="Q282" s="104">
        <f t="shared" si="23"/>
        <v>2.8360102806683347</v>
      </c>
      <c r="R282" s="104">
        <f t="shared" si="24"/>
        <v>20</v>
      </c>
    </row>
    <row r="283" spans="2:18">
      <c r="B283" s="107">
        <v>42248.291666666664</v>
      </c>
      <c r="C283" s="106">
        <v>159</v>
      </c>
      <c r="D283" s="106">
        <v>109.44999694824219</v>
      </c>
      <c r="E283" s="120">
        <v>11.5</v>
      </c>
      <c r="F283" s="107">
        <v>42248</v>
      </c>
      <c r="G283" s="120">
        <v>38.927756809835053</v>
      </c>
      <c r="H283" s="120">
        <v>32.679249971795969</v>
      </c>
      <c r="I283" s="120">
        <v>32.335218613280205</v>
      </c>
      <c r="J283" s="104">
        <f t="shared" si="20"/>
        <v>38.927756809835053</v>
      </c>
      <c r="K283" s="104">
        <f t="shared" si="21"/>
        <v>32.679249971795969</v>
      </c>
      <c r="L283" s="104">
        <f t="shared" si="22"/>
        <v>32.335218613280205</v>
      </c>
      <c r="N283" s="107">
        <v>42248.291666666664</v>
      </c>
      <c r="O283" s="103">
        <v>159</v>
      </c>
      <c r="P283" s="103">
        <v>109.44999694824219</v>
      </c>
      <c r="Q283" s="104">
        <f t="shared" si="23"/>
        <v>2.8360102806683347</v>
      </c>
      <c r="R283" s="104">
        <f t="shared" si="24"/>
        <v>20</v>
      </c>
    </row>
    <row r="284" spans="2:18">
      <c r="B284" s="107">
        <v>42249.291666666664</v>
      </c>
      <c r="C284" s="106">
        <v>159</v>
      </c>
      <c r="D284" s="106">
        <v>109.44999694824219</v>
      </c>
      <c r="E284" s="120">
        <v>11.699999809265137</v>
      </c>
      <c r="F284" s="107">
        <v>42249</v>
      </c>
      <c r="G284" s="120">
        <v>39.494300791731575</v>
      </c>
      <c r="H284" s="120">
        <v>41.331309718555829</v>
      </c>
      <c r="I284" s="120">
        <v>32.953605520482398</v>
      </c>
      <c r="J284" s="104">
        <f t="shared" si="20"/>
        <v>39.494300791731575</v>
      </c>
      <c r="K284" s="104">
        <f t="shared" si="21"/>
        <v>41.331309718555829</v>
      </c>
      <c r="L284" s="104">
        <f t="shared" si="22"/>
        <v>32.953605520482398</v>
      </c>
      <c r="N284" s="107">
        <v>42249.291666666664</v>
      </c>
      <c r="O284" s="103">
        <v>159</v>
      </c>
      <c r="P284" s="103">
        <v>109.44999694824219</v>
      </c>
      <c r="Q284" s="104">
        <f t="shared" si="23"/>
        <v>2.8360102806683347</v>
      </c>
      <c r="R284" s="104">
        <f t="shared" si="24"/>
        <v>20</v>
      </c>
    </row>
    <row r="285" spans="2:18">
      <c r="B285" s="107">
        <v>42250.291666666664</v>
      </c>
      <c r="C285" s="106">
        <v>159</v>
      </c>
      <c r="D285" s="106">
        <v>109.44999694824219</v>
      </c>
      <c r="E285" s="120">
        <v>11.699999809265137</v>
      </c>
      <c r="F285" s="107">
        <v>42250</v>
      </c>
      <c r="G285" s="120">
        <v>39.625108665846014</v>
      </c>
      <c r="H285" s="120">
        <v>36.567907511768496</v>
      </c>
      <c r="I285" s="120">
        <v>32.737456017909189</v>
      </c>
      <c r="J285" s="104">
        <f t="shared" si="20"/>
        <v>39.625108665846014</v>
      </c>
      <c r="K285" s="104">
        <f t="shared" si="21"/>
        <v>36.567907511768496</v>
      </c>
      <c r="L285" s="104">
        <f t="shared" si="22"/>
        <v>32.737456017909189</v>
      </c>
      <c r="N285" s="107">
        <v>42250.291666666664</v>
      </c>
      <c r="O285" s="103">
        <v>159</v>
      </c>
      <c r="P285" s="103">
        <v>109.44999694824219</v>
      </c>
      <c r="Q285" s="104">
        <f t="shared" si="23"/>
        <v>2.8360102806683347</v>
      </c>
      <c r="R285" s="104">
        <f t="shared" si="24"/>
        <v>20</v>
      </c>
    </row>
    <row r="286" spans="2:18">
      <c r="B286" s="107">
        <v>42251.291666666664</v>
      </c>
      <c r="C286" s="106">
        <v>159</v>
      </c>
      <c r="D286" s="106">
        <v>109.44999694824219</v>
      </c>
      <c r="E286" s="120">
        <v>11.800000190734863</v>
      </c>
      <c r="F286" s="107">
        <v>42251</v>
      </c>
      <c r="G286" s="120">
        <v>38.891669370774871</v>
      </c>
      <c r="H286" s="120">
        <v>58.661301524131481</v>
      </c>
      <c r="I286" s="120">
        <v>32.859307617037366</v>
      </c>
      <c r="J286" s="104">
        <f t="shared" si="20"/>
        <v>38.891669370774871</v>
      </c>
      <c r="K286" s="104">
        <f t="shared" si="21"/>
        <v>58.661301524131481</v>
      </c>
      <c r="L286" s="104">
        <f t="shared" si="22"/>
        <v>32.859307617037366</v>
      </c>
      <c r="N286" s="107">
        <v>42251.291666666664</v>
      </c>
      <c r="O286" s="103">
        <v>159</v>
      </c>
      <c r="P286" s="103">
        <v>109.44999694824219</v>
      </c>
      <c r="Q286" s="104">
        <f t="shared" si="23"/>
        <v>2.8360102806683347</v>
      </c>
      <c r="R286" s="104">
        <f t="shared" si="24"/>
        <v>20</v>
      </c>
    </row>
    <row r="287" spans="2:18">
      <c r="B287" s="107">
        <v>42252.291666666664</v>
      </c>
      <c r="C287" s="106">
        <v>159</v>
      </c>
      <c r="D287" s="106">
        <v>109.44999694824219</v>
      </c>
      <c r="E287" s="120">
        <v>11.300000190734863</v>
      </c>
      <c r="F287" s="107">
        <v>42252</v>
      </c>
      <c r="G287" s="120">
        <v>38.043216014747252</v>
      </c>
      <c r="H287" s="120">
        <v>63.108066236950776</v>
      </c>
      <c r="I287" s="120">
        <v>33.015262396578478</v>
      </c>
      <c r="J287" s="104">
        <f t="shared" si="20"/>
        <v>38.043216014747252</v>
      </c>
      <c r="K287" s="104">
        <f t="shared" si="21"/>
        <v>63.108066236950776</v>
      </c>
      <c r="L287" s="104">
        <f t="shared" si="22"/>
        <v>33.015262396578478</v>
      </c>
      <c r="N287" s="107">
        <v>42252.291666666664</v>
      </c>
      <c r="O287" s="103">
        <v>159</v>
      </c>
      <c r="P287" s="103">
        <v>109.44999694824219</v>
      </c>
      <c r="Q287" s="104">
        <f t="shared" si="23"/>
        <v>2.8360102806683347</v>
      </c>
      <c r="R287" s="104">
        <f t="shared" si="24"/>
        <v>20</v>
      </c>
    </row>
    <row r="288" spans="2:18">
      <c r="B288" s="107">
        <v>42253.291666666664</v>
      </c>
      <c r="C288" s="106">
        <v>159</v>
      </c>
      <c r="D288" s="106">
        <v>109.44999694824219</v>
      </c>
      <c r="E288" s="120">
        <v>11.300000190734863</v>
      </c>
      <c r="F288" s="107">
        <v>42253</v>
      </c>
      <c r="G288" s="120">
        <v>39.085981526551407</v>
      </c>
      <c r="H288" s="120">
        <v>60.053630976500322</v>
      </c>
      <c r="I288" s="120">
        <v>31.899142585705807</v>
      </c>
      <c r="J288" s="104">
        <f t="shared" si="20"/>
        <v>39.085981526551407</v>
      </c>
      <c r="K288" s="104">
        <f t="shared" si="21"/>
        <v>60.053630976500322</v>
      </c>
      <c r="L288" s="104">
        <f t="shared" si="22"/>
        <v>31.899142585705807</v>
      </c>
      <c r="N288" s="107">
        <v>42253.291666666664</v>
      </c>
      <c r="O288" s="103">
        <v>159</v>
      </c>
      <c r="P288" s="103">
        <v>109.44999694824219</v>
      </c>
      <c r="Q288" s="104">
        <f t="shared" si="23"/>
        <v>2.8360102806683347</v>
      </c>
      <c r="R288" s="104">
        <f t="shared" si="24"/>
        <v>20</v>
      </c>
    </row>
    <row r="289" spans="2:18">
      <c r="B289" s="107">
        <v>42254.291666666664</v>
      </c>
      <c r="C289" s="106">
        <v>159</v>
      </c>
      <c r="D289" s="106">
        <v>109.44999694824219</v>
      </c>
      <c r="E289" s="120">
        <v>11.300000190734863</v>
      </c>
      <c r="F289" s="107">
        <v>42254</v>
      </c>
      <c r="G289" s="120">
        <v>39.313716126547895</v>
      </c>
      <c r="H289" s="120">
        <v>83.124728063808533</v>
      </c>
      <c r="I289" s="120">
        <v>33.064947151166407</v>
      </c>
      <c r="J289" s="104">
        <f t="shared" si="20"/>
        <v>39.313716126547895</v>
      </c>
      <c r="K289" s="104">
        <f t="shared" si="21"/>
        <v>83.124728063808533</v>
      </c>
      <c r="L289" s="104">
        <f t="shared" si="22"/>
        <v>33.064947151166407</v>
      </c>
      <c r="N289" s="107">
        <v>42254.291666666664</v>
      </c>
      <c r="O289" s="103">
        <v>159</v>
      </c>
      <c r="P289" s="103">
        <v>109.44999694824219</v>
      </c>
      <c r="Q289" s="104">
        <f t="shared" si="23"/>
        <v>2.8360102806683347</v>
      </c>
      <c r="R289" s="104">
        <f t="shared" si="24"/>
        <v>20</v>
      </c>
    </row>
    <row r="290" spans="2:18">
      <c r="B290" s="107">
        <v>42255.291666666664</v>
      </c>
      <c r="C290" s="106">
        <v>159</v>
      </c>
      <c r="D290" s="106">
        <v>109.44999694824219</v>
      </c>
      <c r="E290" s="120">
        <v>11.699999809265137</v>
      </c>
      <c r="F290" s="107">
        <v>42255</v>
      </c>
      <c r="G290" s="120">
        <v>38.66048608042577</v>
      </c>
      <c r="H290" s="120">
        <v>51.1480127475659</v>
      </c>
      <c r="I290" s="120">
        <v>33.855563131968218</v>
      </c>
      <c r="J290" s="104">
        <f t="shared" si="20"/>
        <v>38.66048608042577</v>
      </c>
      <c r="K290" s="104">
        <f t="shared" si="21"/>
        <v>51.1480127475659</v>
      </c>
      <c r="L290" s="104">
        <f t="shared" si="22"/>
        <v>33.855563131968218</v>
      </c>
      <c r="N290" s="107">
        <v>42255.291666666664</v>
      </c>
      <c r="O290" s="103">
        <v>159</v>
      </c>
      <c r="P290" s="103">
        <v>109.44999694824219</v>
      </c>
      <c r="Q290" s="104">
        <f t="shared" si="23"/>
        <v>2.8360102806683347</v>
      </c>
      <c r="R290" s="104">
        <f t="shared" si="24"/>
        <v>20</v>
      </c>
    </row>
    <row r="291" spans="2:18">
      <c r="B291" s="107">
        <v>42256.291666666664</v>
      </c>
      <c r="C291" s="106">
        <v>159</v>
      </c>
      <c r="D291" s="106">
        <v>109.44999694824219</v>
      </c>
      <c r="E291" s="120">
        <v>11.699999809265137</v>
      </c>
      <c r="F291" s="107">
        <v>42256</v>
      </c>
      <c r="G291" s="120">
        <v>37.942252502573858</v>
      </c>
      <c r="H291" s="120">
        <v>22.063633146639273</v>
      </c>
      <c r="I291" s="120">
        <v>33.872822263792813</v>
      </c>
      <c r="J291" s="104">
        <f t="shared" si="20"/>
        <v>37.942252502573858</v>
      </c>
      <c r="K291" s="104">
        <f t="shared" si="21"/>
        <v>22.063633146639273</v>
      </c>
      <c r="L291" s="104">
        <f t="shared" si="22"/>
        <v>33.872822263792813</v>
      </c>
      <c r="N291" s="107">
        <v>42256.291666666664</v>
      </c>
      <c r="O291" s="103">
        <v>159</v>
      </c>
      <c r="P291" s="103">
        <v>109.44999694824219</v>
      </c>
      <c r="Q291" s="104">
        <f t="shared" si="23"/>
        <v>2.8360102806683347</v>
      </c>
      <c r="R291" s="104">
        <f t="shared" si="24"/>
        <v>20</v>
      </c>
    </row>
    <row r="292" spans="2:18">
      <c r="B292" s="107">
        <v>42257.291666666664</v>
      </c>
      <c r="C292" s="106">
        <v>159</v>
      </c>
      <c r="D292" s="106">
        <v>109.44999694824219</v>
      </c>
      <c r="E292" s="120">
        <v>11.699999809265137</v>
      </c>
      <c r="F292" s="107">
        <v>42257</v>
      </c>
      <c r="G292" s="120">
        <v>37.089872576130745</v>
      </c>
      <c r="H292" s="120">
        <v>23.843173231151379</v>
      </c>
      <c r="I292" s="120">
        <v>32.771086598502258</v>
      </c>
      <c r="J292" s="104">
        <f t="shared" si="20"/>
        <v>37.089872576130745</v>
      </c>
      <c r="K292" s="104">
        <f t="shared" si="21"/>
        <v>23.843173231151379</v>
      </c>
      <c r="L292" s="104">
        <f t="shared" si="22"/>
        <v>32.771086598502258</v>
      </c>
      <c r="N292" s="107">
        <v>42257.291666666664</v>
      </c>
      <c r="O292" s="103">
        <v>159</v>
      </c>
      <c r="P292" s="103">
        <v>109.44999694824219</v>
      </c>
      <c r="Q292" s="104">
        <f t="shared" si="23"/>
        <v>2.8360102806683347</v>
      </c>
      <c r="R292" s="104">
        <f t="shared" si="24"/>
        <v>20</v>
      </c>
    </row>
    <row r="293" spans="2:18">
      <c r="B293" s="107">
        <v>42258.291666666664</v>
      </c>
      <c r="C293" s="106">
        <v>159</v>
      </c>
      <c r="D293" s="106">
        <v>109.44999694824219</v>
      </c>
      <c r="E293" s="120">
        <v>11.699999809265137</v>
      </c>
      <c r="F293" s="107">
        <v>42258</v>
      </c>
      <c r="G293" s="120">
        <v>37.69282070535202</v>
      </c>
      <c r="H293" s="120">
        <v>21.491391359810471</v>
      </c>
      <c r="I293" s="120">
        <v>32.536173161776006</v>
      </c>
      <c r="J293" s="104">
        <f t="shared" si="20"/>
        <v>37.69282070535202</v>
      </c>
      <c r="K293" s="104">
        <f t="shared" si="21"/>
        <v>21.491391359810471</v>
      </c>
      <c r="L293" s="104">
        <f t="shared" si="22"/>
        <v>32.536173161776006</v>
      </c>
      <c r="N293" s="107">
        <v>42258.291666666664</v>
      </c>
      <c r="O293" s="103">
        <v>159</v>
      </c>
      <c r="P293" s="103">
        <v>109.44999694824219</v>
      </c>
      <c r="Q293" s="104">
        <f t="shared" si="23"/>
        <v>2.8360102806683347</v>
      </c>
      <c r="R293" s="104">
        <f t="shared" si="24"/>
        <v>20</v>
      </c>
    </row>
    <row r="294" spans="2:18">
      <c r="B294" s="107">
        <v>42259.291666666664</v>
      </c>
      <c r="C294" s="106">
        <v>159</v>
      </c>
      <c r="D294" s="106">
        <v>109.44999694824219</v>
      </c>
      <c r="E294" s="120">
        <v>11.699999809265137</v>
      </c>
      <c r="F294" s="107">
        <v>42259</v>
      </c>
      <c r="G294" s="120">
        <v>38.674188900170492</v>
      </c>
      <c r="H294" s="120">
        <v>40.952281373661947</v>
      </c>
      <c r="I294" s="120">
        <v>30.607741899998114</v>
      </c>
      <c r="J294" s="104">
        <f t="shared" si="20"/>
        <v>38.674188900170492</v>
      </c>
      <c r="K294" s="104">
        <f t="shared" si="21"/>
        <v>40.952281373661947</v>
      </c>
      <c r="L294" s="104">
        <f t="shared" si="22"/>
        <v>30.607741899998114</v>
      </c>
      <c r="N294" s="107">
        <v>42259.291666666664</v>
      </c>
      <c r="O294" s="103">
        <v>159</v>
      </c>
      <c r="P294" s="103">
        <v>109.44999694824219</v>
      </c>
      <c r="Q294" s="104">
        <f t="shared" si="23"/>
        <v>2.8360102806683347</v>
      </c>
      <c r="R294" s="104">
        <f t="shared" si="24"/>
        <v>20</v>
      </c>
    </row>
    <row r="295" spans="2:18">
      <c r="B295" s="107">
        <v>42260.291666666664</v>
      </c>
      <c r="C295" s="106">
        <v>159</v>
      </c>
      <c r="D295" s="106">
        <v>109.44999694824219</v>
      </c>
      <c r="E295" s="120">
        <v>11.600000381469727</v>
      </c>
      <c r="F295" s="107">
        <v>42260</v>
      </c>
      <c r="G295" s="120">
        <v>36.926077926203064</v>
      </c>
      <c r="H295" s="120">
        <v>59.39805181176574</v>
      </c>
      <c r="I295" s="120">
        <v>33.050738642679356</v>
      </c>
      <c r="J295" s="104">
        <f t="shared" si="20"/>
        <v>36.926077926203064</v>
      </c>
      <c r="K295" s="104">
        <f t="shared" si="21"/>
        <v>59.39805181176574</v>
      </c>
      <c r="L295" s="104">
        <f t="shared" si="22"/>
        <v>33.050738642679356</v>
      </c>
      <c r="N295" s="107">
        <v>42260.291666666664</v>
      </c>
      <c r="O295" s="103">
        <v>159</v>
      </c>
      <c r="P295" s="103">
        <v>109.44999694824219</v>
      </c>
      <c r="Q295" s="104">
        <f t="shared" si="23"/>
        <v>2.8360102806683347</v>
      </c>
      <c r="R295" s="104">
        <f t="shared" si="24"/>
        <v>20</v>
      </c>
    </row>
    <row r="296" spans="2:18">
      <c r="B296" s="107">
        <v>42261.291666666664</v>
      </c>
      <c r="C296" s="106">
        <v>159</v>
      </c>
      <c r="D296" s="106">
        <v>109.44999694824219</v>
      </c>
      <c r="E296" s="120">
        <v>11.300000190734863</v>
      </c>
      <c r="F296" s="107">
        <v>42261</v>
      </c>
      <c r="G296" s="120">
        <v>37.559558443007667</v>
      </c>
      <c r="H296" s="120">
        <v>57.657235644261029</v>
      </c>
      <c r="I296" s="120">
        <v>33.176069203968446</v>
      </c>
      <c r="J296" s="104">
        <f t="shared" si="20"/>
        <v>37.559558443007667</v>
      </c>
      <c r="K296" s="104">
        <f t="shared" si="21"/>
        <v>57.657235644261029</v>
      </c>
      <c r="L296" s="104">
        <f t="shared" si="22"/>
        <v>33.176069203968446</v>
      </c>
      <c r="N296" s="107">
        <v>42261.291666666664</v>
      </c>
      <c r="O296" s="103">
        <v>159</v>
      </c>
      <c r="P296" s="103">
        <v>109.44999694824219</v>
      </c>
      <c r="Q296" s="104">
        <f t="shared" si="23"/>
        <v>2.8360102806683347</v>
      </c>
      <c r="R296" s="104">
        <f t="shared" si="24"/>
        <v>20</v>
      </c>
    </row>
    <row r="297" spans="2:18">
      <c r="B297" s="107">
        <v>42262.291666666664</v>
      </c>
      <c r="C297" s="106">
        <v>159</v>
      </c>
      <c r="D297" s="106">
        <v>109.44999694824219</v>
      </c>
      <c r="E297" s="120">
        <v>11.199999809265137</v>
      </c>
      <c r="F297" s="107">
        <v>42262</v>
      </c>
      <c r="G297" s="120">
        <v>38.728543091129389</v>
      </c>
      <c r="H297" s="120">
        <v>56.635585038485381</v>
      </c>
      <c r="I297" s="120">
        <v>33.241342438746415</v>
      </c>
      <c r="J297" s="104">
        <f t="shared" si="20"/>
        <v>38.728543091129389</v>
      </c>
      <c r="K297" s="104">
        <f t="shared" si="21"/>
        <v>56.635585038485381</v>
      </c>
      <c r="L297" s="104">
        <f t="shared" si="22"/>
        <v>33.241342438746415</v>
      </c>
      <c r="N297" s="107">
        <v>42262.291666666664</v>
      </c>
      <c r="O297" s="103">
        <v>159</v>
      </c>
      <c r="P297" s="103">
        <v>109.44999694824219</v>
      </c>
      <c r="Q297" s="104">
        <f t="shared" si="23"/>
        <v>2.8360102806683347</v>
      </c>
      <c r="R297" s="104">
        <f t="shared" si="24"/>
        <v>20</v>
      </c>
    </row>
    <row r="298" spans="2:18">
      <c r="B298" s="107">
        <v>42263.291666666664</v>
      </c>
      <c r="C298" s="106">
        <v>159</v>
      </c>
      <c r="D298" s="106">
        <v>109.44999694824219</v>
      </c>
      <c r="E298" s="120">
        <v>11.300000190734863</v>
      </c>
      <c r="F298" s="107">
        <v>42263</v>
      </c>
      <c r="G298" s="120">
        <v>38.382980844135645</v>
      </c>
      <c r="H298" s="120">
        <v>59.944730363156985</v>
      </c>
      <c r="I298" s="120">
        <v>32.973532191007244</v>
      </c>
      <c r="J298" s="104">
        <f t="shared" si="20"/>
        <v>38.382980844135645</v>
      </c>
      <c r="K298" s="104">
        <f t="shared" si="21"/>
        <v>59.944730363156985</v>
      </c>
      <c r="L298" s="104">
        <f t="shared" si="22"/>
        <v>32.973532191007244</v>
      </c>
      <c r="N298" s="107">
        <v>42263.291666666664</v>
      </c>
      <c r="O298" s="103">
        <v>159</v>
      </c>
      <c r="P298" s="103">
        <v>109.44999694824219</v>
      </c>
      <c r="Q298" s="104">
        <f t="shared" si="23"/>
        <v>2.8360102806683347</v>
      </c>
      <c r="R298" s="104">
        <f t="shared" si="24"/>
        <v>20</v>
      </c>
    </row>
    <row r="299" spans="2:18">
      <c r="B299" s="107">
        <v>42264.291666666664</v>
      </c>
      <c r="C299" s="106">
        <v>159</v>
      </c>
      <c r="D299" s="106">
        <v>109.44999694824219</v>
      </c>
      <c r="E299" s="120">
        <v>11.199999809265137</v>
      </c>
      <c r="F299" s="107">
        <v>42264</v>
      </c>
      <c r="G299" s="120">
        <v>37.520072354519819</v>
      </c>
      <c r="H299" s="120">
        <v>55.969294910651591</v>
      </c>
      <c r="I299" s="120">
        <v>32.605040091960518</v>
      </c>
      <c r="J299" s="104">
        <f t="shared" si="20"/>
        <v>37.520072354519819</v>
      </c>
      <c r="K299" s="104">
        <f t="shared" si="21"/>
        <v>55.969294910651591</v>
      </c>
      <c r="L299" s="104">
        <f t="shared" si="22"/>
        <v>32.605040091960518</v>
      </c>
      <c r="N299" s="107">
        <v>42264.291666666664</v>
      </c>
      <c r="O299" s="103">
        <v>159</v>
      </c>
      <c r="P299" s="103">
        <v>109.44999694824219</v>
      </c>
      <c r="Q299" s="104">
        <f t="shared" si="23"/>
        <v>2.8360102806683347</v>
      </c>
      <c r="R299" s="104">
        <f t="shared" si="24"/>
        <v>20</v>
      </c>
    </row>
    <row r="300" spans="2:18">
      <c r="B300" s="107">
        <v>42265.291666666664</v>
      </c>
      <c r="C300" s="106">
        <v>159</v>
      </c>
      <c r="D300" s="106">
        <v>109.44999694824219</v>
      </c>
      <c r="E300" s="120">
        <v>11.199999809265137</v>
      </c>
      <c r="F300" s="107">
        <v>42265</v>
      </c>
      <c r="G300" s="120">
        <v>36.258738452019507</v>
      </c>
      <c r="H300" s="120">
        <v>56.384168453084087</v>
      </c>
      <c r="I300" s="120">
        <v>33.26689696941105</v>
      </c>
      <c r="J300" s="104">
        <f t="shared" si="20"/>
        <v>36.258738452019507</v>
      </c>
      <c r="K300" s="104">
        <f t="shared" si="21"/>
        <v>56.384168453084087</v>
      </c>
      <c r="L300" s="104">
        <f t="shared" si="22"/>
        <v>33.26689696941105</v>
      </c>
      <c r="N300" s="107">
        <v>42265.291666666664</v>
      </c>
      <c r="O300" s="103">
        <v>159</v>
      </c>
      <c r="P300" s="103">
        <v>109.44999694824219</v>
      </c>
      <c r="Q300" s="104">
        <f t="shared" si="23"/>
        <v>2.8360102806683347</v>
      </c>
      <c r="R300" s="104">
        <f t="shared" si="24"/>
        <v>20</v>
      </c>
    </row>
    <row r="301" spans="2:18">
      <c r="B301" s="107">
        <v>42266.291666666664</v>
      </c>
      <c r="C301" s="106">
        <v>159</v>
      </c>
      <c r="D301" s="106">
        <v>109.44999694824219</v>
      </c>
      <c r="E301" s="120">
        <v>11.199999809265137</v>
      </c>
      <c r="F301" s="107">
        <v>42266</v>
      </c>
      <c r="G301" s="120">
        <v>36.066391009004029</v>
      </c>
      <c r="H301" s="120">
        <v>57.623377891072394</v>
      </c>
      <c r="I301" s="120">
        <v>33.291121954652965</v>
      </c>
      <c r="J301" s="104">
        <f t="shared" si="20"/>
        <v>36.066391009004029</v>
      </c>
      <c r="K301" s="104">
        <f t="shared" si="21"/>
        <v>57.623377891072394</v>
      </c>
      <c r="L301" s="104">
        <f t="shared" si="22"/>
        <v>33.291121954652965</v>
      </c>
      <c r="N301" s="107">
        <v>42266.291666666664</v>
      </c>
      <c r="O301" s="103">
        <v>159</v>
      </c>
      <c r="P301" s="103">
        <v>109.44999694824219</v>
      </c>
      <c r="Q301" s="104">
        <f t="shared" si="23"/>
        <v>2.8360102806683347</v>
      </c>
      <c r="R301" s="104">
        <f t="shared" si="24"/>
        <v>20</v>
      </c>
    </row>
    <row r="302" spans="2:18">
      <c r="B302" s="107">
        <v>42267.291666666664</v>
      </c>
      <c r="C302" s="106">
        <v>159</v>
      </c>
      <c r="D302" s="106">
        <v>109.44999694824219</v>
      </c>
      <c r="E302" s="120">
        <v>11.199999809265137</v>
      </c>
      <c r="F302" s="107">
        <v>42267</v>
      </c>
      <c r="G302" s="120">
        <v>36.886702513518145</v>
      </c>
      <c r="H302" s="120">
        <v>56.934001616813603</v>
      </c>
      <c r="I302" s="120">
        <v>32.687835900341994</v>
      </c>
      <c r="J302" s="104">
        <f t="shared" si="20"/>
        <v>36.886702513518145</v>
      </c>
      <c r="K302" s="104">
        <f t="shared" si="21"/>
        <v>56.934001616813603</v>
      </c>
      <c r="L302" s="104">
        <f t="shared" si="22"/>
        <v>32.687835900341994</v>
      </c>
      <c r="N302" s="107">
        <v>42267.291666666664</v>
      </c>
      <c r="O302" s="103">
        <v>159</v>
      </c>
      <c r="P302" s="103">
        <v>109.44999694824219</v>
      </c>
      <c r="Q302" s="104">
        <f t="shared" si="23"/>
        <v>2.8360102806683347</v>
      </c>
      <c r="R302" s="104">
        <f t="shared" si="24"/>
        <v>20</v>
      </c>
    </row>
    <row r="303" spans="2:18">
      <c r="B303" s="107">
        <v>42268.291666666664</v>
      </c>
      <c r="C303" s="106">
        <v>159</v>
      </c>
      <c r="D303" s="106">
        <v>109.44999694824219</v>
      </c>
      <c r="E303" s="120">
        <v>11.199999809265137</v>
      </c>
      <c r="F303" s="107">
        <v>42268</v>
      </c>
      <c r="G303" s="120">
        <v>37.613513800788802</v>
      </c>
      <c r="H303" s="120">
        <v>57.051249837566353</v>
      </c>
      <c r="I303" s="120">
        <v>32.485135011562583</v>
      </c>
      <c r="J303" s="104">
        <f t="shared" si="20"/>
        <v>37.613513800788802</v>
      </c>
      <c r="K303" s="104">
        <f t="shared" si="21"/>
        <v>57.051249837566353</v>
      </c>
      <c r="L303" s="104">
        <f t="shared" si="22"/>
        <v>32.485135011562583</v>
      </c>
      <c r="N303" s="107">
        <v>42268.291666666664</v>
      </c>
      <c r="O303" s="103">
        <v>159</v>
      </c>
      <c r="P303" s="103">
        <v>109.44999694824219</v>
      </c>
      <c r="Q303" s="104">
        <f t="shared" si="23"/>
        <v>2.8360102806683347</v>
      </c>
      <c r="R303" s="104">
        <f t="shared" si="24"/>
        <v>20</v>
      </c>
    </row>
    <row r="304" spans="2:18">
      <c r="B304" s="107">
        <v>42269.291666666664</v>
      </c>
      <c r="C304" s="106">
        <v>159</v>
      </c>
      <c r="D304" s="106">
        <v>109.44999694824219</v>
      </c>
      <c r="E304" s="120">
        <v>11.199999809265137</v>
      </c>
      <c r="F304" s="107">
        <v>42269</v>
      </c>
      <c r="G304" s="120">
        <v>38.682682463107312</v>
      </c>
      <c r="H304" s="120">
        <v>57.675023975019009</v>
      </c>
      <c r="I304" s="120">
        <v>32.521976251182728</v>
      </c>
      <c r="J304" s="104">
        <f t="shared" si="20"/>
        <v>38.682682463107312</v>
      </c>
      <c r="K304" s="104">
        <f t="shared" si="21"/>
        <v>57.675023975019009</v>
      </c>
      <c r="L304" s="104">
        <f t="shared" si="22"/>
        <v>32.521976251182728</v>
      </c>
      <c r="N304" s="107">
        <v>42269.291666666664</v>
      </c>
      <c r="O304" s="103">
        <v>159</v>
      </c>
      <c r="P304" s="103">
        <v>109.44999694824219</v>
      </c>
      <c r="Q304" s="104">
        <f t="shared" si="23"/>
        <v>2.8360102806683347</v>
      </c>
      <c r="R304" s="104">
        <f t="shared" si="24"/>
        <v>20</v>
      </c>
    </row>
    <row r="305" spans="2:18">
      <c r="B305" s="107">
        <v>42270.291666666664</v>
      </c>
      <c r="C305" s="106">
        <v>159</v>
      </c>
      <c r="D305" s="106">
        <v>109.44999694824219</v>
      </c>
      <c r="E305" s="120">
        <v>11.199999809265137</v>
      </c>
      <c r="F305" s="107">
        <v>42270</v>
      </c>
      <c r="G305" s="120">
        <v>37.570402705404504</v>
      </c>
      <c r="H305" s="120">
        <v>55.736728862656484</v>
      </c>
      <c r="I305" s="120">
        <v>32.694436749595148</v>
      </c>
      <c r="J305" s="104">
        <f t="shared" si="20"/>
        <v>37.570402705404504</v>
      </c>
      <c r="K305" s="104">
        <f t="shared" si="21"/>
        <v>55.736728862656484</v>
      </c>
      <c r="L305" s="104">
        <f t="shared" si="22"/>
        <v>32.694436749595148</v>
      </c>
      <c r="N305" s="107">
        <v>42270.291666666664</v>
      </c>
      <c r="O305" s="103">
        <v>159</v>
      </c>
      <c r="P305" s="103">
        <v>109.44999694824219</v>
      </c>
      <c r="Q305" s="104">
        <f t="shared" si="23"/>
        <v>2.8360102806683347</v>
      </c>
      <c r="R305" s="104">
        <f t="shared" si="24"/>
        <v>20</v>
      </c>
    </row>
    <row r="306" spans="2:18">
      <c r="B306" s="107">
        <v>42271.291666666664</v>
      </c>
      <c r="C306" s="106">
        <v>159</v>
      </c>
      <c r="D306" s="106">
        <v>109.44999694824219</v>
      </c>
      <c r="E306" s="120">
        <v>11.199999809265137</v>
      </c>
      <c r="F306" s="107">
        <v>42271</v>
      </c>
      <c r="G306" s="120">
        <v>35.630924495281981</v>
      </c>
      <c r="H306" s="120">
        <v>57.076554099409634</v>
      </c>
      <c r="I306" s="120">
        <v>32.613723785590238</v>
      </c>
      <c r="J306" s="104">
        <f t="shared" si="20"/>
        <v>35.630924495281981</v>
      </c>
      <c r="K306" s="104">
        <f t="shared" si="21"/>
        <v>57.076554099409634</v>
      </c>
      <c r="L306" s="104">
        <f t="shared" si="22"/>
        <v>32.613723785590238</v>
      </c>
      <c r="N306" s="107">
        <v>42271.291666666664</v>
      </c>
      <c r="O306" s="103">
        <v>159</v>
      </c>
      <c r="P306" s="103">
        <v>109.44999694824219</v>
      </c>
      <c r="Q306" s="104">
        <f t="shared" si="23"/>
        <v>2.8360102806683347</v>
      </c>
      <c r="R306" s="104">
        <f t="shared" si="24"/>
        <v>20</v>
      </c>
    </row>
    <row r="307" spans="2:18">
      <c r="B307" s="107">
        <v>42272.291666666664</v>
      </c>
      <c r="C307" s="106">
        <v>159</v>
      </c>
      <c r="D307" s="106">
        <v>109.44999694824219</v>
      </c>
      <c r="E307" s="120">
        <v>11.199999809265137</v>
      </c>
      <c r="F307" s="107">
        <v>42272</v>
      </c>
      <c r="G307" s="120">
        <v>35.305795912345253</v>
      </c>
      <c r="H307" s="120">
        <v>52.631310913165407</v>
      </c>
      <c r="I307" s="120">
        <v>32.401234943072005</v>
      </c>
      <c r="J307" s="104">
        <f t="shared" si="20"/>
        <v>35.305795912345253</v>
      </c>
      <c r="K307" s="104">
        <f t="shared" si="21"/>
        <v>52.631310913165407</v>
      </c>
      <c r="L307" s="104">
        <f t="shared" si="22"/>
        <v>32.401234943072005</v>
      </c>
      <c r="N307" s="107">
        <v>42272.291666666664</v>
      </c>
      <c r="O307" s="103">
        <v>159</v>
      </c>
      <c r="P307" s="103">
        <v>109.44999694824219</v>
      </c>
      <c r="Q307" s="104">
        <f t="shared" si="23"/>
        <v>2.8360102806683347</v>
      </c>
      <c r="R307" s="104">
        <f t="shared" si="24"/>
        <v>20</v>
      </c>
    </row>
    <row r="308" spans="2:18">
      <c r="B308" s="107">
        <v>42273.291666666664</v>
      </c>
      <c r="C308" s="106">
        <v>159</v>
      </c>
      <c r="D308" s="106">
        <v>109.44999694824219</v>
      </c>
      <c r="E308" s="120">
        <v>11.199999809265137</v>
      </c>
      <c r="F308" s="107">
        <v>42273</v>
      </c>
      <c r="G308" s="120">
        <v>35.297386518236728</v>
      </c>
      <c r="H308" s="120">
        <v>55.841706666504898</v>
      </c>
      <c r="I308" s="120">
        <v>34.150060801329445</v>
      </c>
      <c r="J308" s="104">
        <f t="shared" si="20"/>
        <v>35.297386518236728</v>
      </c>
      <c r="K308" s="104">
        <f t="shared" si="21"/>
        <v>55.841706666504898</v>
      </c>
      <c r="L308" s="104">
        <f t="shared" si="22"/>
        <v>34.150060801329445</v>
      </c>
      <c r="N308" s="107">
        <v>42273.291666666664</v>
      </c>
      <c r="O308" s="103">
        <v>159</v>
      </c>
      <c r="P308" s="103">
        <v>109.44999694824219</v>
      </c>
      <c r="Q308" s="104">
        <f t="shared" si="23"/>
        <v>2.8360102806683347</v>
      </c>
      <c r="R308" s="104">
        <f t="shared" si="24"/>
        <v>20</v>
      </c>
    </row>
    <row r="309" spans="2:18">
      <c r="B309" s="107">
        <v>42274.291666666664</v>
      </c>
      <c r="C309" s="106">
        <v>159</v>
      </c>
      <c r="D309" s="106">
        <v>109.44999694824219</v>
      </c>
      <c r="E309" s="120">
        <v>11.399999618530273</v>
      </c>
      <c r="F309" s="107">
        <v>42274</v>
      </c>
      <c r="G309" s="120">
        <v>37.256041268419352</v>
      </c>
      <c r="H309" s="120">
        <v>54.670931664352125</v>
      </c>
      <c r="I309" s="120">
        <v>34.680919811284113</v>
      </c>
      <c r="J309" s="104">
        <f t="shared" si="20"/>
        <v>37.256041268419352</v>
      </c>
      <c r="K309" s="104">
        <f t="shared" si="21"/>
        <v>54.670931664352125</v>
      </c>
      <c r="L309" s="104">
        <f t="shared" si="22"/>
        <v>34.680919811284113</v>
      </c>
      <c r="N309" s="107">
        <v>42274.291666666664</v>
      </c>
      <c r="O309" s="103">
        <v>159</v>
      </c>
      <c r="P309" s="103">
        <v>109.44999694824219</v>
      </c>
      <c r="Q309" s="104">
        <f t="shared" si="23"/>
        <v>2.8360102806683347</v>
      </c>
      <c r="R309" s="104">
        <f t="shared" si="24"/>
        <v>20</v>
      </c>
    </row>
    <row r="310" spans="2:18">
      <c r="B310" s="107">
        <v>42275.291666666664</v>
      </c>
      <c r="C310" s="106">
        <v>159</v>
      </c>
      <c r="D310" s="106">
        <v>109.44999694824219</v>
      </c>
      <c r="E310" s="120">
        <v>12.199999809265137</v>
      </c>
      <c r="F310" s="107">
        <v>42275</v>
      </c>
      <c r="G310" s="120">
        <v>35.976917066353309</v>
      </c>
      <c r="H310" s="120">
        <v>56.402559224543793</v>
      </c>
      <c r="I310" s="120">
        <v>33.550034467489567</v>
      </c>
      <c r="J310" s="104">
        <f t="shared" si="20"/>
        <v>35.976917066353309</v>
      </c>
      <c r="K310" s="104">
        <f t="shared" si="21"/>
        <v>56.402559224543793</v>
      </c>
      <c r="L310" s="104">
        <f t="shared" si="22"/>
        <v>33.550034467489567</v>
      </c>
      <c r="N310" s="107">
        <v>42275.291666666664</v>
      </c>
      <c r="O310" s="103">
        <v>159</v>
      </c>
      <c r="P310" s="103">
        <v>109.44999694824219</v>
      </c>
      <c r="Q310" s="104">
        <f t="shared" si="23"/>
        <v>2.8360102806683347</v>
      </c>
      <c r="R310" s="104">
        <f t="shared" si="24"/>
        <v>20</v>
      </c>
    </row>
    <row r="311" spans="2:18">
      <c r="B311" s="107">
        <v>42276.291666666664</v>
      </c>
      <c r="C311" s="106">
        <v>159</v>
      </c>
      <c r="D311" s="106">
        <v>109.44999694824219</v>
      </c>
      <c r="E311" s="120">
        <v>11.600000381469727</v>
      </c>
      <c r="F311" s="107">
        <v>42276</v>
      </c>
      <c r="G311" s="120">
        <v>34.737092637447304</v>
      </c>
      <c r="H311" s="120">
        <v>57.626219585869087</v>
      </c>
      <c r="I311" s="120">
        <v>32.314214445131803</v>
      </c>
      <c r="J311" s="104">
        <f t="shared" si="20"/>
        <v>34.737092637447304</v>
      </c>
      <c r="K311" s="104">
        <f t="shared" si="21"/>
        <v>57.626219585869087</v>
      </c>
      <c r="L311" s="104">
        <f t="shared" si="22"/>
        <v>32.314214445131803</v>
      </c>
      <c r="N311" s="107">
        <v>42276.291666666664</v>
      </c>
      <c r="O311" s="103">
        <v>159</v>
      </c>
      <c r="P311" s="103">
        <v>109.44999694824219</v>
      </c>
      <c r="Q311" s="104">
        <f t="shared" si="23"/>
        <v>2.8360102806683347</v>
      </c>
      <c r="R311" s="104">
        <f t="shared" si="24"/>
        <v>20</v>
      </c>
    </row>
    <row r="312" spans="2:18">
      <c r="B312" s="109">
        <v>42277.291666666664</v>
      </c>
      <c r="C312" s="106">
        <v>159</v>
      </c>
      <c r="D312" s="106">
        <v>109.44999694824219</v>
      </c>
      <c r="E312" s="120">
        <v>11.699999809265137</v>
      </c>
      <c r="F312" s="107">
        <v>42277</v>
      </c>
      <c r="G312" s="120">
        <v>32.83383438728476</v>
      </c>
      <c r="H312" s="120">
        <v>53.201955799438366</v>
      </c>
      <c r="I312" s="120">
        <v>33.431079010742572</v>
      </c>
      <c r="J312" s="104">
        <f t="shared" si="20"/>
        <v>32.83383438728476</v>
      </c>
      <c r="K312" s="104">
        <f t="shared" si="21"/>
        <v>53.201955799438366</v>
      </c>
      <c r="L312" s="104">
        <f t="shared" si="22"/>
        <v>33.431079010742572</v>
      </c>
      <c r="N312" s="109">
        <v>42277.291666666664</v>
      </c>
      <c r="O312" s="103">
        <v>159</v>
      </c>
      <c r="P312" s="103">
        <v>109.44999694824219</v>
      </c>
      <c r="Q312" s="104">
        <f t="shared" si="23"/>
        <v>2.8360102806683347</v>
      </c>
      <c r="R312" s="104">
        <f t="shared" si="24"/>
        <v>20</v>
      </c>
    </row>
    <row r="313" spans="2:18">
      <c r="B313" s="109">
        <v>42278.291666666664</v>
      </c>
      <c r="C313" s="106">
        <v>159</v>
      </c>
      <c r="D313" s="106">
        <v>109.44999694824219</v>
      </c>
      <c r="E313" s="120">
        <v>11.199999809265137</v>
      </c>
      <c r="F313" s="107">
        <v>42278</v>
      </c>
      <c r="G313" s="120">
        <v>26.467889995464578</v>
      </c>
      <c r="H313" s="120">
        <v>54.690804221100244</v>
      </c>
      <c r="I313" s="120">
        <v>34.157355338864882</v>
      </c>
      <c r="J313" s="104">
        <f t="shared" si="20"/>
        <v>26.467889995464578</v>
      </c>
      <c r="K313" s="104">
        <f t="shared" si="21"/>
        <v>54.690804221100244</v>
      </c>
      <c r="L313" s="104">
        <f t="shared" si="22"/>
        <v>34.157355338864882</v>
      </c>
      <c r="N313" s="109">
        <v>42278.291666666664</v>
      </c>
      <c r="O313" s="103">
        <v>159</v>
      </c>
      <c r="P313" s="103">
        <v>109.44999694824219</v>
      </c>
      <c r="Q313" s="104">
        <f t="shared" si="23"/>
        <v>2.8360102806683347</v>
      </c>
      <c r="R313" s="104">
        <f t="shared" si="24"/>
        <v>20</v>
      </c>
    </row>
    <row r="314" spans="2:18">
      <c r="B314" s="109">
        <v>42279.291666666664</v>
      </c>
      <c r="C314" s="106">
        <v>159</v>
      </c>
      <c r="D314" s="106">
        <v>109.44999694824219</v>
      </c>
      <c r="E314" s="120">
        <v>11.199999809265137</v>
      </c>
      <c r="F314" s="107">
        <v>42279</v>
      </c>
      <c r="G314" s="120">
        <v>25.61790408070441</v>
      </c>
      <c r="H314" s="120">
        <v>49.558814166011622</v>
      </c>
      <c r="I314" s="120">
        <v>29.920115204895055</v>
      </c>
      <c r="J314" s="104">
        <f t="shared" si="20"/>
        <v>25.61790408070441</v>
      </c>
      <c r="K314" s="104">
        <f t="shared" si="21"/>
        <v>49.558814166011622</v>
      </c>
      <c r="L314" s="104">
        <f t="shared" si="22"/>
        <v>29.920115204895055</v>
      </c>
      <c r="N314" s="109">
        <v>42279.291666666664</v>
      </c>
      <c r="O314" s="103">
        <v>159</v>
      </c>
      <c r="P314" s="103">
        <v>109.44999694824219</v>
      </c>
      <c r="Q314" s="104">
        <f t="shared" si="23"/>
        <v>2.8360102806683347</v>
      </c>
      <c r="R314" s="104">
        <f t="shared" si="24"/>
        <v>20</v>
      </c>
    </row>
    <row r="315" spans="2:18">
      <c r="B315" s="109">
        <v>42280.291666666664</v>
      </c>
      <c r="C315" s="106">
        <v>159</v>
      </c>
      <c r="D315" s="106">
        <v>109.44999694824219</v>
      </c>
      <c r="E315" s="120">
        <v>11.199999809265137</v>
      </c>
      <c r="F315" s="107">
        <v>42280</v>
      </c>
      <c r="G315" s="120">
        <v>30.193488909425582</v>
      </c>
      <c r="H315" s="120">
        <v>0</v>
      </c>
      <c r="I315" s="120">
        <v>24.98612767440305</v>
      </c>
      <c r="J315" s="104">
        <f t="shared" si="20"/>
        <v>30.193488909425582</v>
      </c>
      <c r="K315" s="104">
        <f t="shared" si="21"/>
        <v>0</v>
      </c>
      <c r="L315" s="104">
        <f t="shared" si="22"/>
        <v>24.98612767440305</v>
      </c>
      <c r="N315" s="109">
        <v>42280.291666666664</v>
      </c>
      <c r="O315" s="103">
        <v>159</v>
      </c>
      <c r="P315" s="103">
        <v>109.44999694824219</v>
      </c>
      <c r="Q315" s="104">
        <f t="shared" si="23"/>
        <v>2.8360102806683347</v>
      </c>
      <c r="R315" s="104">
        <f t="shared" si="24"/>
        <v>20</v>
      </c>
    </row>
    <row r="316" spans="2:18">
      <c r="B316" s="109">
        <v>42281.291666666664</v>
      </c>
      <c r="C316" s="106">
        <v>159</v>
      </c>
      <c r="D316" s="106">
        <v>109.44999694824219</v>
      </c>
      <c r="E316" s="120">
        <v>11.300000190734863</v>
      </c>
      <c r="F316" s="107">
        <v>42281</v>
      </c>
      <c r="G316" s="120">
        <v>30.267648809795041</v>
      </c>
      <c r="H316" s="120">
        <v>2.3187139835953721</v>
      </c>
      <c r="I316" s="120">
        <v>30.042756854295746</v>
      </c>
      <c r="J316" s="104">
        <f t="shared" si="20"/>
        <v>30.267648809795041</v>
      </c>
      <c r="K316" s="104">
        <f t="shared" si="21"/>
        <v>2.3187139835953721</v>
      </c>
      <c r="L316" s="104">
        <f t="shared" si="22"/>
        <v>30.042756854295746</v>
      </c>
      <c r="N316" s="109">
        <v>42281.291666666664</v>
      </c>
      <c r="O316" s="103">
        <v>159</v>
      </c>
      <c r="P316" s="103">
        <v>109.44999694824219</v>
      </c>
      <c r="Q316" s="104">
        <f t="shared" si="23"/>
        <v>2.8360102806683347</v>
      </c>
      <c r="R316" s="104">
        <f t="shared" si="24"/>
        <v>20</v>
      </c>
    </row>
    <row r="317" spans="2:18">
      <c r="B317" s="109">
        <v>42282.291666666664</v>
      </c>
      <c r="C317" s="106">
        <v>159</v>
      </c>
      <c r="D317" s="106">
        <v>109.44999694824219</v>
      </c>
      <c r="E317" s="120">
        <v>11.300000190734863</v>
      </c>
      <c r="F317" s="107">
        <v>42282</v>
      </c>
      <c r="G317" s="120">
        <v>27.357749483011375</v>
      </c>
      <c r="H317" s="120">
        <v>19.386973615200439</v>
      </c>
      <c r="I317" s="120">
        <v>30.69691123728397</v>
      </c>
      <c r="J317" s="104">
        <f t="shared" si="20"/>
        <v>27.357749483011375</v>
      </c>
      <c r="K317" s="104">
        <f t="shared" si="21"/>
        <v>19.386973615200439</v>
      </c>
      <c r="L317" s="104">
        <f t="shared" si="22"/>
        <v>30.69691123728397</v>
      </c>
      <c r="N317" s="109">
        <v>42282.291666666664</v>
      </c>
      <c r="O317" s="103">
        <v>159</v>
      </c>
      <c r="P317" s="103">
        <v>109.44999694824219</v>
      </c>
      <c r="Q317" s="104">
        <f t="shared" si="23"/>
        <v>2.8360102806683347</v>
      </c>
      <c r="R317" s="104">
        <f t="shared" si="24"/>
        <v>20</v>
      </c>
    </row>
    <row r="318" spans="2:18">
      <c r="B318" s="109">
        <v>42283.291666666664</v>
      </c>
      <c r="C318" s="106">
        <v>159</v>
      </c>
      <c r="D318" s="106">
        <v>109.44999694824219</v>
      </c>
      <c r="E318" s="120">
        <v>11.199999809265137</v>
      </c>
      <c r="F318" s="107">
        <v>42283</v>
      </c>
      <c r="G318" s="120">
        <v>28.618549425050059</v>
      </c>
      <c r="H318" s="120">
        <v>20.251025702997488</v>
      </c>
      <c r="I318" s="120">
        <v>32.03552237974273</v>
      </c>
      <c r="J318" s="104">
        <f t="shared" si="20"/>
        <v>28.618549425050059</v>
      </c>
      <c r="K318" s="104">
        <f t="shared" si="21"/>
        <v>20.251025702997488</v>
      </c>
      <c r="L318" s="104">
        <f t="shared" si="22"/>
        <v>32.03552237974273</v>
      </c>
      <c r="N318" s="109">
        <v>42283.291666666664</v>
      </c>
      <c r="O318" s="103">
        <v>159</v>
      </c>
      <c r="P318" s="103">
        <v>109.44999694824219</v>
      </c>
      <c r="Q318" s="104">
        <f t="shared" si="23"/>
        <v>2.8360102806683347</v>
      </c>
      <c r="R318" s="104">
        <f t="shared" si="24"/>
        <v>20</v>
      </c>
    </row>
    <row r="319" spans="2:18">
      <c r="B319" s="109">
        <v>42284.291666666664</v>
      </c>
      <c r="C319" s="106">
        <v>159</v>
      </c>
      <c r="D319" s="106">
        <v>109.44999694824219</v>
      </c>
      <c r="E319" s="120">
        <v>11.699999809265137</v>
      </c>
      <c r="F319" s="107">
        <v>42284</v>
      </c>
      <c r="G319" s="120">
        <v>23.473324313252057</v>
      </c>
      <c r="H319" s="120">
        <v>40.434646559622578</v>
      </c>
      <c r="I319" s="120">
        <v>32.738885623304931</v>
      </c>
      <c r="J319" s="104">
        <f t="shared" si="20"/>
        <v>23.473324313252057</v>
      </c>
      <c r="K319" s="104">
        <f t="shared" si="21"/>
        <v>40.434646559622578</v>
      </c>
      <c r="L319" s="104">
        <f t="shared" si="22"/>
        <v>32.738885623304931</v>
      </c>
      <c r="N319" s="109">
        <v>42284.291666666664</v>
      </c>
      <c r="O319" s="103">
        <v>159</v>
      </c>
      <c r="P319" s="103">
        <v>109.44999694824219</v>
      </c>
      <c r="Q319" s="104">
        <f t="shared" si="23"/>
        <v>2.8360102806683347</v>
      </c>
      <c r="R319" s="104">
        <f t="shared" si="24"/>
        <v>20</v>
      </c>
    </row>
    <row r="320" spans="2:18">
      <c r="B320" s="109">
        <v>42285.291666666664</v>
      </c>
      <c r="C320" s="106">
        <v>159</v>
      </c>
      <c r="D320" s="106">
        <v>109.44999694824219</v>
      </c>
      <c r="E320" s="120">
        <v>11.699999809265137</v>
      </c>
      <c r="F320" s="107">
        <v>42285</v>
      </c>
      <c r="G320" s="120">
        <v>30.614359389299334</v>
      </c>
      <c r="H320" s="120">
        <v>61.477979721978812</v>
      </c>
      <c r="I320" s="120">
        <v>33.379449403308008</v>
      </c>
      <c r="J320" s="104">
        <f t="shared" si="20"/>
        <v>30.614359389299334</v>
      </c>
      <c r="K320" s="104">
        <f t="shared" si="21"/>
        <v>61.477979721978812</v>
      </c>
      <c r="L320" s="104">
        <f t="shared" si="22"/>
        <v>33.379449403308008</v>
      </c>
      <c r="N320" s="109">
        <v>42285.291666666664</v>
      </c>
      <c r="O320" s="103">
        <v>159</v>
      </c>
      <c r="P320" s="103">
        <v>109.44999694824219</v>
      </c>
      <c r="Q320" s="104">
        <f t="shared" si="23"/>
        <v>2.8360102806683347</v>
      </c>
      <c r="R320" s="104">
        <f t="shared" si="24"/>
        <v>20</v>
      </c>
    </row>
    <row r="321" spans="2:18">
      <c r="B321" s="109">
        <v>42286.291666666664</v>
      </c>
      <c r="C321" s="106">
        <v>159</v>
      </c>
      <c r="D321" s="106">
        <v>109.44999694824219</v>
      </c>
      <c r="E321" s="120">
        <v>11.899999618530273</v>
      </c>
      <c r="F321" s="107">
        <v>42286</v>
      </c>
      <c r="G321" s="120">
        <v>36.514296114356441</v>
      </c>
      <c r="H321" s="120">
        <v>62.707495722682381</v>
      </c>
      <c r="I321" s="120">
        <v>32.480435311286584</v>
      </c>
      <c r="J321" s="104">
        <f t="shared" si="20"/>
        <v>36.514296114356441</v>
      </c>
      <c r="K321" s="104">
        <f t="shared" si="21"/>
        <v>62.707495722682381</v>
      </c>
      <c r="L321" s="104">
        <f t="shared" si="22"/>
        <v>32.480435311286584</v>
      </c>
      <c r="N321" s="109">
        <v>42286.291666666664</v>
      </c>
      <c r="O321" s="103">
        <v>159</v>
      </c>
      <c r="P321" s="103">
        <v>109.44999694824219</v>
      </c>
      <c r="Q321" s="104">
        <f t="shared" si="23"/>
        <v>2.8360102806683347</v>
      </c>
      <c r="R321" s="104">
        <f t="shared" si="24"/>
        <v>20</v>
      </c>
    </row>
    <row r="322" spans="2:18">
      <c r="B322" s="109">
        <v>42287.291666666664</v>
      </c>
      <c r="C322" s="106">
        <v>159</v>
      </c>
      <c r="D322" s="106">
        <v>109.44999694824219</v>
      </c>
      <c r="E322" s="120">
        <v>11.899999618530273</v>
      </c>
      <c r="F322" s="107">
        <v>42287</v>
      </c>
      <c r="G322" s="120">
        <v>36.956844132388063</v>
      </c>
      <c r="H322" s="120">
        <v>61.52047063836342</v>
      </c>
      <c r="I322" s="120">
        <v>32.396011745002525</v>
      </c>
      <c r="J322" s="104">
        <f t="shared" si="20"/>
        <v>36.956844132388063</v>
      </c>
      <c r="K322" s="104">
        <f t="shared" si="21"/>
        <v>61.52047063836342</v>
      </c>
      <c r="L322" s="104">
        <f t="shared" si="22"/>
        <v>32.396011745002525</v>
      </c>
      <c r="N322" s="109">
        <v>42287.291666666664</v>
      </c>
      <c r="O322" s="103">
        <v>159</v>
      </c>
      <c r="P322" s="103">
        <v>109.44999694824219</v>
      </c>
      <c r="Q322" s="104">
        <f t="shared" si="23"/>
        <v>2.8360102806683347</v>
      </c>
      <c r="R322" s="104">
        <f t="shared" si="24"/>
        <v>20</v>
      </c>
    </row>
    <row r="323" spans="2:18">
      <c r="B323" s="109">
        <v>42288.291666666664</v>
      </c>
      <c r="C323" s="106">
        <v>159</v>
      </c>
      <c r="D323" s="106">
        <v>109.44999694824219</v>
      </c>
      <c r="E323" s="120">
        <v>11.899999618530273</v>
      </c>
      <c r="F323" s="107">
        <v>42288</v>
      </c>
      <c r="G323" s="120">
        <v>38.24854204403028</v>
      </c>
      <c r="H323" s="120">
        <v>62.667094197847192</v>
      </c>
      <c r="I323" s="120">
        <v>32.880239249269167</v>
      </c>
      <c r="J323" s="104">
        <f t="shared" si="20"/>
        <v>38.24854204403028</v>
      </c>
      <c r="K323" s="104">
        <f t="shared" si="21"/>
        <v>62.667094197847192</v>
      </c>
      <c r="L323" s="104">
        <f t="shared" si="22"/>
        <v>32.880239249269167</v>
      </c>
      <c r="N323" s="109">
        <v>42288.291666666664</v>
      </c>
      <c r="O323" s="103">
        <v>159</v>
      </c>
      <c r="P323" s="103">
        <v>109.44999694824219</v>
      </c>
      <c r="Q323" s="104">
        <f t="shared" si="23"/>
        <v>2.8360102806683347</v>
      </c>
      <c r="R323" s="104">
        <f t="shared" si="24"/>
        <v>20</v>
      </c>
    </row>
    <row r="324" spans="2:18">
      <c r="B324" s="109">
        <v>42289.291666666664</v>
      </c>
      <c r="C324" s="106">
        <v>159</v>
      </c>
      <c r="D324" s="106">
        <v>109.44999694824219</v>
      </c>
      <c r="E324" s="120">
        <v>12</v>
      </c>
      <c r="F324" s="107">
        <v>42289</v>
      </c>
      <c r="G324" s="120">
        <v>40.956605624490344</v>
      </c>
      <c r="H324" s="120">
        <v>62.83576217320222</v>
      </c>
      <c r="I324" s="120">
        <v>32.877288391148575</v>
      </c>
      <c r="J324" s="104">
        <f t="shared" si="20"/>
        <v>40.956605624490344</v>
      </c>
      <c r="K324" s="104">
        <f t="shared" si="21"/>
        <v>62.83576217320222</v>
      </c>
      <c r="L324" s="104">
        <f t="shared" si="22"/>
        <v>32.877288391148575</v>
      </c>
      <c r="N324" s="109">
        <v>42289.291666666664</v>
      </c>
      <c r="O324" s="103">
        <v>159</v>
      </c>
      <c r="P324" s="103">
        <v>109.44999694824219</v>
      </c>
      <c r="Q324" s="104">
        <f t="shared" si="23"/>
        <v>2.8360102806683347</v>
      </c>
      <c r="R324" s="104">
        <f t="shared" si="24"/>
        <v>20</v>
      </c>
    </row>
    <row r="325" spans="2:18">
      <c r="B325" s="109">
        <v>42290.291666666664</v>
      </c>
      <c r="C325" s="106">
        <v>159</v>
      </c>
      <c r="D325" s="106">
        <v>109.44999694824219</v>
      </c>
      <c r="E325" s="120">
        <v>12</v>
      </c>
      <c r="F325" s="107">
        <v>42290</v>
      </c>
      <c r="G325" s="120">
        <v>43.191884380799735</v>
      </c>
      <c r="H325" s="120">
        <v>53.386702949780094</v>
      </c>
      <c r="I325" s="120">
        <v>32.706838440078336</v>
      </c>
      <c r="J325" s="104">
        <f t="shared" si="20"/>
        <v>43.191884380799735</v>
      </c>
      <c r="K325" s="104">
        <f t="shared" si="21"/>
        <v>53.386702949780094</v>
      </c>
      <c r="L325" s="104">
        <f t="shared" si="22"/>
        <v>32.706838440078336</v>
      </c>
      <c r="N325" s="109">
        <v>42290.291666666664</v>
      </c>
      <c r="O325" s="103">
        <v>159</v>
      </c>
      <c r="P325" s="103">
        <v>109.44999694824219</v>
      </c>
      <c r="Q325" s="104">
        <f t="shared" si="23"/>
        <v>2.8360102806683347</v>
      </c>
      <c r="R325" s="104">
        <f t="shared" si="24"/>
        <v>20</v>
      </c>
    </row>
    <row r="326" spans="2:18">
      <c r="B326" s="109">
        <v>42291.291666666664</v>
      </c>
      <c r="C326" s="106">
        <v>159</v>
      </c>
      <c r="D326" s="106">
        <v>109.44999694824219</v>
      </c>
      <c r="E326" s="120">
        <v>12</v>
      </c>
      <c r="F326" s="107">
        <v>42291</v>
      </c>
      <c r="G326" s="120">
        <v>45.096171501874863</v>
      </c>
      <c r="H326" s="120">
        <v>36.872279312433982</v>
      </c>
      <c r="I326" s="120">
        <v>31.869615132963229</v>
      </c>
      <c r="J326" s="104">
        <f t="shared" si="20"/>
        <v>45.096171501874863</v>
      </c>
      <c r="K326" s="104">
        <f t="shared" si="21"/>
        <v>36.872279312433982</v>
      </c>
      <c r="L326" s="104">
        <f t="shared" si="22"/>
        <v>31.869615132963229</v>
      </c>
      <c r="N326" s="109">
        <v>42291.291666666664</v>
      </c>
      <c r="O326" s="103">
        <v>159</v>
      </c>
      <c r="P326" s="103">
        <v>109.44999694824219</v>
      </c>
      <c r="Q326" s="104">
        <f t="shared" si="23"/>
        <v>2.8360102806683347</v>
      </c>
      <c r="R326" s="104">
        <f t="shared" si="24"/>
        <v>20</v>
      </c>
    </row>
    <row r="327" spans="2:18">
      <c r="B327" s="109">
        <v>42292.291666666664</v>
      </c>
      <c r="C327" s="106">
        <v>159</v>
      </c>
      <c r="D327" s="106">
        <v>109.44999694824219</v>
      </c>
      <c r="E327" s="120">
        <v>11.600000381469727</v>
      </c>
      <c r="F327" s="107">
        <v>42292</v>
      </c>
      <c r="G327" s="120">
        <v>45.007229748964292</v>
      </c>
      <c r="H327" s="120">
        <v>36.792227638959922</v>
      </c>
      <c r="I327" s="120">
        <v>31.728197184558251</v>
      </c>
      <c r="J327" s="104">
        <f t="shared" si="20"/>
        <v>45.007229748964292</v>
      </c>
      <c r="K327" s="104">
        <f t="shared" si="21"/>
        <v>36.792227638959922</v>
      </c>
      <c r="L327" s="104">
        <f t="shared" si="22"/>
        <v>31.728197184558251</v>
      </c>
      <c r="N327" s="109">
        <v>42292.291666666664</v>
      </c>
      <c r="O327" s="103">
        <v>159</v>
      </c>
      <c r="P327" s="103">
        <v>109.44999694824219</v>
      </c>
      <c r="Q327" s="104">
        <f t="shared" si="23"/>
        <v>2.8360102806683347</v>
      </c>
      <c r="R327" s="104">
        <f t="shared" si="24"/>
        <v>20</v>
      </c>
    </row>
    <row r="328" spans="2:18">
      <c r="B328" s="109">
        <v>42293.291666666664</v>
      </c>
      <c r="C328" s="106">
        <v>159</v>
      </c>
      <c r="D328" s="106">
        <v>109.44999694824219</v>
      </c>
      <c r="E328" s="120">
        <v>11.800000190734863</v>
      </c>
      <c r="F328" s="107">
        <v>42293</v>
      </c>
      <c r="G328" s="120">
        <v>45.451184636354462</v>
      </c>
      <c r="H328" s="120">
        <v>36.91256631813669</v>
      </c>
      <c r="I328" s="120">
        <v>32.097041215212222</v>
      </c>
      <c r="J328" s="104">
        <f t="shared" si="20"/>
        <v>45.451184636354462</v>
      </c>
      <c r="K328" s="104">
        <f t="shared" si="21"/>
        <v>36.91256631813669</v>
      </c>
      <c r="L328" s="104">
        <f t="shared" si="22"/>
        <v>32.097041215212222</v>
      </c>
      <c r="N328" s="109">
        <v>42293.291666666664</v>
      </c>
      <c r="O328" s="103">
        <v>159</v>
      </c>
      <c r="P328" s="103">
        <v>109.44999694824219</v>
      </c>
      <c r="Q328" s="104">
        <f t="shared" si="23"/>
        <v>2.8360102806683347</v>
      </c>
      <c r="R328" s="104">
        <f t="shared" si="24"/>
        <v>20</v>
      </c>
    </row>
    <row r="329" spans="2:18">
      <c r="B329" s="109">
        <v>42294.291666666664</v>
      </c>
      <c r="C329" s="106">
        <v>159</v>
      </c>
      <c r="D329" s="106">
        <v>109.44999694824219</v>
      </c>
      <c r="E329" s="120">
        <v>11.699999809265137</v>
      </c>
      <c r="F329" s="107">
        <v>42294</v>
      </c>
      <c r="G329" s="120">
        <v>46.432684972948557</v>
      </c>
      <c r="H329" s="120">
        <v>37.311297513599783</v>
      </c>
      <c r="I329" s="120">
        <v>31.445893534532271</v>
      </c>
      <c r="J329" s="104">
        <f t="shared" si="20"/>
        <v>46.432684972948557</v>
      </c>
      <c r="K329" s="104">
        <f t="shared" si="21"/>
        <v>37.311297513599783</v>
      </c>
      <c r="L329" s="104">
        <f t="shared" si="22"/>
        <v>31.445893534532271</v>
      </c>
      <c r="N329" s="109">
        <v>42294.291666666664</v>
      </c>
      <c r="O329" s="103">
        <v>159</v>
      </c>
      <c r="P329" s="103">
        <v>109.44999694824219</v>
      </c>
      <c r="Q329" s="104">
        <f t="shared" si="23"/>
        <v>2.8360102806683347</v>
      </c>
      <c r="R329" s="104">
        <f t="shared" si="24"/>
        <v>20</v>
      </c>
    </row>
    <row r="330" spans="2:18">
      <c r="B330" s="109">
        <v>42295.291666666664</v>
      </c>
      <c r="C330" s="106">
        <v>159</v>
      </c>
      <c r="D330" s="106">
        <v>109.44999694824219</v>
      </c>
      <c r="E330" s="120">
        <v>11.899999618530273</v>
      </c>
      <c r="F330" s="107">
        <v>42295</v>
      </c>
      <c r="G330" s="120">
        <v>45.887868502272525</v>
      </c>
      <c r="H330" s="120">
        <v>37.723093554046422</v>
      </c>
      <c r="I330" s="120">
        <v>31.497549091732026</v>
      </c>
      <c r="J330" s="104">
        <f t="shared" ref="J330:J393" si="25">IF(G330&lt;0,0,G330)</f>
        <v>45.887868502272525</v>
      </c>
      <c r="K330" s="104">
        <f t="shared" ref="K330:K393" si="26">IF(H330&lt;0,0,H330)</f>
        <v>37.723093554046422</v>
      </c>
      <c r="L330" s="104">
        <f t="shared" ref="L330:L393" si="27">IF(I330&lt;0,0,I330)</f>
        <v>31.497549091732026</v>
      </c>
      <c r="N330" s="109">
        <v>42295.291666666664</v>
      </c>
      <c r="O330" s="103">
        <v>159</v>
      </c>
      <c r="P330" s="103">
        <v>109.44999694824219</v>
      </c>
      <c r="Q330" s="104">
        <f t="shared" ref="Q330:Q393" si="28">ABS((O330-P330)*(1/1000)*0.36*158.987)</f>
        <v>2.8360102806683347</v>
      </c>
      <c r="R330" s="104">
        <f t="shared" si="24"/>
        <v>20</v>
      </c>
    </row>
    <row r="331" spans="2:18">
      <c r="B331" s="109">
        <v>42296.291666666664</v>
      </c>
      <c r="C331" s="106">
        <v>159</v>
      </c>
      <c r="D331" s="106">
        <v>109.44999694824219</v>
      </c>
      <c r="E331" s="120">
        <v>12.199999809265137</v>
      </c>
      <c r="F331" s="107">
        <v>42296</v>
      </c>
      <c r="G331" s="120">
        <v>46.582756098288087</v>
      </c>
      <c r="H331" s="120">
        <v>40.004472078438134</v>
      </c>
      <c r="I331" s="120">
        <v>30.088800633064064</v>
      </c>
      <c r="J331" s="104">
        <f t="shared" si="25"/>
        <v>46.582756098288087</v>
      </c>
      <c r="K331" s="104">
        <f t="shared" si="26"/>
        <v>40.004472078438134</v>
      </c>
      <c r="L331" s="104">
        <f t="shared" si="27"/>
        <v>30.088800633064064</v>
      </c>
      <c r="N331" s="109">
        <v>42296.291666666664</v>
      </c>
      <c r="O331" s="103">
        <v>159</v>
      </c>
      <c r="P331" s="103">
        <v>109.44999694824219</v>
      </c>
      <c r="Q331" s="104">
        <f t="shared" si="28"/>
        <v>2.8360102806683347</v>
      </c>
      <c r="R331" s="104">
        <f t="shared" ref="R331:R394" si="29">IF(Q331=Q330, 20, Q331)</f>
        <v>20</v>
      </c>
    </row>
    <row r="332" spans="2:18">
      <c r="B332" s="109">
        <v>42297.291666666664</v>
      </c>
      <c r="C332" s="106">
        <v>159</v>
      </c>
      <c r="D332" s="106">
        <v>109.44999694824219</v>
      </c>
      <c r="E332" s="120">
        <v>12.100000381469727</v>
      </c>
      <c r="F332" s="107">
        <v>42297</v>
      </c>
      <c r="G332" s="120">
        <v>45.526808680251811</v>
      </c>
      <c r="H332" s="120">
        <v>39.133852152382822</v>
      </c>
      <c r="I332" s="120">
        <v>30.013248182866317</v>
      </c>
      <c r="J332" s="104">
        <f t="shared" si="25"/>
        <v>45.526808680251811</v>
      </c>
      <c r="K332" s="104">
        <f t="shared" si="26"/>
        <v>39.133852152382822</v>
      </c>
      <c r="L332" s="104">
        <f t="shared" si="27"/>
        <v>30.013248182866317</v>
      </c>
      <c r="N332" s="109">
        <v>42297.291666666664</v>
      </c>
      <c r="O332" s="103">
        <v>159</v>
      </c>
      <c r="P332" s="103">
        <v>109.44999694824219</v>
      </c>
      <c r="Q332" s="104">
        <f t="shared" si="28"/>
        <v>2.8360102806683347</v>
      </c>
      <c r="R332" s="104">
        <f t="shared" si="29"/>
        <v>20</v>
      </c>
    </row>
    <row r="333" spans="2:18">
      <c r="B333" s="109">
        <v>42298.291666666664</v>
      </c>
      <c r="C333" s="106">
        <v>159</v>
      </c>
      <c r="D333" s="106">
        <v>109.44999694824219</v>
      </c>
      <c r="E333" s="120">
        <v>11.199999809265137</v>
      </c>
      <c r="F333" s="107">
        <v>42298</v>
      </c>
      <c r="G333" s="120">
        <v>44.207126705734829</v>
      </c>
      <c r="H333" s="120">
        <v>39.857949489090167</v>
      </c>
      <c r="I333" s="120">
        <v>32.287609656519344</v>
      </c>
      <c r="J333" s="104">
        <f t="shared" si="25"/>
        <v>44.207126705734829</v>
      </c>
      <c r="K333" s="104">
        <f t="shared" si="26"/>
        <v>39.857949489090167</v>
      </c>
      <c r="L333" s="104">
        <f t="shared" si="27"/>
        <v>32.287609656519344</v>
      </c>
      <c r="N333" s="109">
        <v>42298.291666666664</v>
      </c>
      <c r="O333" s="103">
        <v>159</v>
      </c>
      <c r="P333" s="103">
        <v>109.44999694824219</v>
      </c>
      <c r="Q333" s="104">
        <f t="shared" si="28"/>
        <v>2.8360102806683347</v>
      </c>
      <c r="R333" s="104">
        <f t="shared" si="29"/>
        <v>20</v>
      </c>
    </row>
    <row r="334" spans="2:18">
      <c r="B334" s="109">
        <v>42299.291666666664</v>
      </c>
      <c r="C334" s="106">
        <v>159</v>
      </c>
      <c r="D334" s="106">
        <v>109.44999694824219</v>
      </c>
      <c r="E334" s="120">
        <v>12.100000381469727</v>
      </c>
      <c r="F334" s="107">
        <v>42299</v>
      </c>
      <c r="G334" s="120">
        <v>46.329763748910665</v>
      </c>
      <c r="H334" s="120">
        <v>38.456878030874137</v>
      </c>
      <c r="I334" s="120">
        <v>32.553900110765746</v>
      </c>
      <c r="J334" s="104">
        <f t="shared" si="25"/>
        <v>46.329763748910665</v>
      </c>
      <c r="K334" s="104">
        <f t="shared" si="26"/>
        <v>38.456878030874137</v>
      </c>
      <c r="L334" s="104">
        <f t="shared" si="27"/>
        <v>32.553900110765746</v>
      </c>
      <c r="N334" s="109">
        <v>42299.291666666664</v>
      </c>
      <c r="O334" s="103">
        <v>159</v>
      </c>
      <c r="P334" s="103">
        <v>109.44999694824219</v>
      </c>
      <c r="Q334" s="104">
        <f t="shared" si="28"/>
        <v>2.8360102806683347</v>
      </c>
      <c r="R334" s="104">
        <f t="shared" si="29"/>
        <v>20</v>
      </c>
    </row>
    <row r="335" spans="2:18">
      <c r="B335" s="109">
        <v>42300.291666666664</v>
      </c>
      <c r="C335" s="106">
        <v>159</v>
      </c>
      <c r="D335" s="106">
        <v>109.44999694824219</v>
      </c>
      <c r="E335" s="120">
        <v>12</v>
      </c>
      <c r="F335" s="107">
        <v>42300</v>
      </c>
      <c r="G335" s="120">
        <v>47.265111814781505</v>
      </c>
      <c r="H335" s="120">
        <v>38.133475578868811</v>
      </c>
      <c r="I335" s="120">
        <v>32.436282066702823</v>
      </c>
      <c r="J335" s="104">
        <f t="shared" si="25"/>
        <v>47.265111814781505</v>
      </c>
      <c r="K335" s="104">
        <f t="shared" si="26"/>
        <v>38.133475578868811</v>
      </c>
      <c r="L335" s="104">
        <f t="shared" si="27"/>
        <v>32.436282066702823</v>
      </c>
      <c r="N335" s="109">
        <v>42300.291666666664</v>
      </c>
      <c r="O335" s="103">
        <v>159</v>
      </c>
      <c r="P335" s="103">
        <v>109.44999694824219</v>
      </c>
      <c r="Q335" s="104">
        <f t="shared" si="28"/>
        <v>2.8360102806683347</v>
      </c>
      <c r="R335" s="104">
        <f t="shared" si="29"/>
        <v>20</v>
      </c>
    </row>
    <row r="336" spans="2:18">
      <c r="B336" s="109">
        <v>42301.291666666664</v>
      </c>
      <c r="C336" s="106">
        <v>159</v>
      </c>
      <c r="D336" s="106">
        <v>109.44999694824219</v>
      </c>
      <c r="E336" s="120">
        <v>11.600000381469727</v>
      </c>
      <c r="F336" s="107">
        <v>42301</v>
      </c>
      <c r="G336" s="120">
        <v>45.168417816206251</v>
      </c>
      <c r="H336" s="120">
        <v>38.648470349687116</v>
      </c>
      <c r="I336" s="120">
        <v>31.958632501959809</v>
      </c>
      <c r="J336" s="104">
        <f t="shared" si="25"/>
        <v>45.168417816206251</v>
      </c>
      <c r="K336" s="104">
        <f t="shared" si="26"/>
        <v>38.648470349687116</v>
      </c>
      <c r="L336" s="104">
        <f t="shared" si="27"/>
        <v>31.958632501959809</v>
      </c>
      <c r="N336" s="109">
        <v>42301.291666666664</v>
      </c>
      <c r="O336" s="103">
        <v>159</v>
      </c>
      <c r="P336" s="103">
        <v>109.44999694824219</v>
      </c>
      <c r="Q336" s="104">
        <f t="shared" si="28"/>
        <v>2.8360102806683347</v>
      </c>
      <c r="R336" s="104">
        <f t="shared" si="29"/>
        <v>20</v>
      </c>
    </row>
    <row r="337" spans="2:18">
      <c r="B337" s="109">
        <v>42302.291666666664</v>
      </c>
      <c r="C337" s="106">
        <v>159</v>
      </c>
      <c r="D337" s="106">
        <v>109.44999694824219</v>
      </c>
      <c r="E337" s="120">
        <v>12.100000381469727</v>
      </c>
      <c r="F337" s="107">
        <v>42302</v>
      </c>
      <c r="G337" s="120">
        <v>45.707563008202449</v>
      </c>
      <c r="H337" s="120">
        <v>39.256612944139391</v>
      </c>
      <c r="I337" s="120">
        <v>32.152062979804171</v>
      </c>
      <c r="J337" s="104">
        <f t="shared" si="25"/>
        <v>45.707563008202449</v>
      </c>
      <c r="K337" s="104">
        <f t="shared" si="26"/>
        <v>39.256612944139391</v>
      </c>
      <c r="L337" s="104">
        <f t="shared" si="27"/>
        <v>32.152062979804171</v>
      </c>
      <c r="N337" s="109">
        <v>42302.291666666664</v>
      </c>
      <c r="O337" s="103">
        <v>159</v>
      </c>
      <c r="P337" s="103">
        <v>109.44999694824219</v>
      </c>
      <c r="Q337" s="104">
        <f t="shared" si="28"/>
        <v>2.8360102806683347</v>
      </c>
      <c r="R337" s="104">
        <f t="shared" si="29"/>
        <v>20</v>
      </c>
    </row>
    <row r="338" spans="2:18">
      <c r="B338" s="109">
        <v>42303.291666666664</v>
      </c>
      <c r="C338" s="106">
        <v>159</v>
      </c>
      <c r="D338" s="106">
        <v>109.44999694824219</v>
      </c>
      <c r="E338" s="120">
        <v>12.100000381469727</v>
      </c>
      <c r="F338" s="107">
        <v>42303</v>
      </c>
      <c r="G338" s="120">
        <v>45.707533778128834</v>
      </c>
      <c r="H338" s="120">
        <v>38.258412386024453</v>
      </c>
      <c r="I338" s="120">
        <v>33.066687518733524</v>
      </c>
      <c r="J338" s="104">
        <f t="shared" si="25"/>
        <v>45.707533778128834</v>
      </c>
      <c r="K338" s="104">
        <f t="shared" si="26"/>
        <v>38.258412386024453</v>
      </c>
      <c r="L338" s="104">
        <f t="shared" si="27"/>
        <v>33.066687518733524</v>
      </c>
      <c r="N338" s="109">
        <v>42303.291666666664</v>
      </c>
      <c r="O338" s="103">
        <v>159</v>
      </c>
      <c r="P338" s="103">
        <v>109.44999694824219</v>
      </c>
      <c r="Q338" s="104">
        <f t="shared" si="28"/>
        <v>2.8360102806683347</v>
      </c>
      <c r="R338" s="104">
        <f t="shared" si="29"/>
        <v>20</v>
      </c>
    </row>
    <row r="339" spans="2:18">
      <c r="B339" s="109">
        <v>42304.291666666664</v>
      </c>
      <c r="C339" s="106">
        <v>159</v>
      </c>
      <c r="D339" s="106">
        <v>109.44999694824219</v>
      </c>
      <c r="E339" s="120">
        <v>12.100000381469727</v>
      </c>
      <c r="F339" s="107">
        <v>42304</v>
      </c>
      <c r="G339" s="120">
        <v>46.334100264840615</v>
      </c>
      <c r="H339" s="120">
        <v>38.737957445934903</v>
      </c>
      <c r="I339" s="120">
        <v>33.772993782140595</v>
      </c>
      <c r="J339" s="104">
        <f t="shared" si="25"/>
        <v>46.334100264840615</v>
      </c>
      <c r="K339" s="104">
        <f t="shared" si="26"/>
        <v>38.737957445934903</v>
      </c>
      <c r="L339" s="104">
        <f t="shared" si="27"/>
        <v>33.772993782140595</v>
      </c>
      <c r="N339" s="109">
        <v>42304.291666666664</v>
      </c>
      <c r="O339" s="103">
        <v>159</v>
      </c>
      <c r="P339" s="103">
        <v>109.44999694824219</v>
      </c>
      <c r="Q339" s="104">
        <f t="shared" si="28"/>
        <v>2.8360102806683347</v>
      </c>
      <c r="R339" s="104">
        <f t="shared" si="29"/>
        <v>20</v>
      </c>
    </row>
    <row r="340" spans="2:18">
      <c r="B340" s="109">
        <v>42305.291666666664</v>
      </c>
      <c r="C340" s="106">
        <v>159</v>
      </c>
      <c r="D340" s="106">
        <v>109.44999694824219</v>
      </c>
      <c r="E340" s="120">
        <v>12.100000381469727</v>
      </c>
      <c r="F340" s="107">
        <v>42305</v>
      </c>
      <c r="G340" s="120">
        <v>45.537236779310057</v>
      </c>
      <c r="H340" s="120">
        <v>38.693950260833425</v>
      </c>
      <c r="I340" s="120">
        <v>33.409206071076625</v>
      </c>
      <c r="J340" s="104">
        <f t="shared" si="25"/>
        <v>45.537236779310057</v>
      </c>
      <c r="K340" s="104">
        <f t="shared" si="26"/>
        <v>38.693950260833425</v>
      </c>
      <c r="L340" s="104">
        <f t="shared" si="27"/>
        <v>33.409206071076625</v>
      </c>
      <c r="N340" s="109">
        <v>42305.291666666664</v>
      </c>
      <c r="O340" s="103">
        <v>159</v>
      </c>
      <c r="P340" s="103">
        <v>109.44999694824219</v>
      </c>
      <c r="Q340" s="104">
        <f t="shared" si="28"/>
        <v>2.8360102806683347</v>
      </c>
      <c r="R340" s="104">
        <f t="shared" si="29"/>
        <v>20</v>
      </c>
    </row>
    <row r="341" spans="2:18">
      <c r="B341" s="109">
        <v>42306.291666666664</v>
      </c>
      <c r="C341" s="106">
        <v>159</v>
      </c>
      <c r="D341" s="106">
        <v>109.44999694824219</v>
      </c>
      <c r="E341" s="120">
        <v>12</v>
      </c>
      <c r="F341" s="107">
        <v>42306</v>
      </c>
      <c r="G341" s="120">
        <v>44.722003512779914</v>
      </c>
      <c r="H341" s="120">
        <v>38.41228517817126</v>
      </c>
      <c r="I341" s="120">
        <v>33.464881091691815</v>
      </c>
      <c r="J341" s="104">
        <f t="shared" si="25"/>
        <v>44.722003512779914</v>
      </c>
      <c r="K341" s="104">
        <f t="shared" si="26"/>
        <v>38.41228517817126</v>
      </c>
      <c r="L341" s="104">
        <f t="shared" si="27"/>
        <v>33.464881091691815</v>
      </c>
      <c r="N341" s="109">
        <v>42306.291666666664</v>
      </c>
      <c r="O341" s="103">
        <v>159</v>
      </c>
      <c r="P341" s="103">
        <v>109.44999694824219</v>
      </c>
      <c r="Q341" s="104">
        <f t="shared" si="28"/>
        <v>2.8360102806683347</v>
      </c>
      <c r="R341" s="104">
        <f t="shared" si="29"/>
        <v>20</v>
      </c>
    </row>
    <row r="342" spans="2:18">
      <c r="B342" s="109">
        <v>42307.291666666664</v>
      </c>
      <c r="C342" s="106">
        <v>159</v>
      </c>
      <c r="D342" s="106">
        <v>94.44000244140625</v>
      </c>
      <c r="E342" s="120">
        <v>11.699999809265137</v>
      </c>
      <c r="F342" s="107">
        <v>42307</v>
      </c>
      <c r="G342" s="120">
        <v>45.411249379714327</v>
      </c>
      <c r="H342" s="120">
        <v>38.568337525018919</v>
      </c>
      <c r="I342" s="120">
        <v>34.106932811847436</v>
      </c>
      <c r="J342" s="104">
        <f t="shared" si="25"/>
        <v>45.411249379714327</v>
      </c>
      <c r="K342" s="104">
        <f t="shared" si="26"/>
        <v>38.568337525018919</v>
      </c>
      <c r="L342" s="104">
        <f t="shared" si="27"/>
        <v>34.106932811847436</v>
      </c>
      <c r="N342" s="109">
        <v>42307.291666666664</v>
      </c>
      <c r="O342" s="103">
        <v>159</v>
      </c>
      <c r="P342" s="103">
        <v>94.44000244140625</v>
      </c>
      <c r="Q342" s="104">
        <f t="shared" si="28"/>
        <v>3.6951121194653314</v>
      </c>
      <c r="R342" s="104">
        <f t="shared" si="29"/>
        <v>3.6951121194653314</v>
      </c>
    </row>
    <row r="343" spans="2:18">
      <c r="B343" s="109">
        <v>42308.291666666664</v>
      </c>
      <c r="C343" s="106">
        <v>159</v>
      </c>
      <c r="D343" s="106">
        <v>94.44000244140625</v>
      </c>
      <c r="E343" s="120">
        <v>11.800000190734863</v>
      </c>
      <c r="F343" s="107">
        <v>42308</v>
      </c>
      <c r="G343" s="120">
        <v>45.915150027275075</v>
      </c>
      <c r="H343" s="120">
        <v>38.461517553528168</v>
      </c>
      <c r="I343" s="120">
        <v>33.814221773412534</v>
      </c>
      <c r="J343" s="104">
        <f t="shared" si="25"/>
        <v>45.915150027275075</v>
      </c>
      <c r="K343" s="104">
        <f t="shared" si="26"/>
        <v>38.461517553528168</v>
      </c>
      <c r="L343" s="104">
        <f t="shared" si="27"/>
        <v>33.814221773412534</v>
      </c>
      <c r="N343" s="109">
        <v>42308.291666666664</v>
      </c>
      <c r="O343" s="103">
        <v>159</v>
      </c>
      <c r="P343" s="103">
        <v>94.44000244140625</v>
      </c>
      <c r="Q343" s="104">
        <f t="shared" si="28"/>
        <v>3.6951121194653314</v>
      </c>
      <c r="R343" s="104">
        <f t="shared" si="29"/>
        <v>20</v>
      </c>
    </row>
    <row r="344" spans="2:18">
      <c r="B344" s="109">
        <v>42309.291666666664</v>
      </c>
      <c r="C344" s="106">
        <v>159</v>
      </c>
      <c r="D344" s="106">
        <v>94.44000244140625</v>
      </c>
      <c r="E344" s="120">
        <v>11.800000190734863</v>
      </c>
      <c r="F344" s="107">
        <v>42309</v>
      </c>
      <c r="G344" s="120">
        <v>47.145360578784263</v>
      </c>
      <c r="H344" s="120">
        <v>37.98394797265528</v>
      </c>
      <c r="I344" s="120">
        <v>32.968475776888745</v>
      </c>
      <c r="J344" s="104">
        <f t="shared" si="25"/>
        <v>47.145360578784263</v>
      </c>
      <c r="K344" s="104">
        <f t="shared" si="26"/>
        <v>37.98394797265528</v>
      </c>
      <c r="L344" s="104">
        <f t="shared" si="27"/>
        <v>32.968475776888745</v>
      </c>
      <c r="N344" s="109">
        <v>42309.291666666664</v>
      </c>
      <c r="O344" s="103">
        <v>159</v>
      </c>
      <c r="P344" s="103">
        <v>94.44000244140625</v>
      </c>
      <c r="Q344" s="104">
        <f t="shared" si="28"/>
        <v>3.6951121194653314</v>
      </c>
      <c r="R344" s="104">
        <f t="shared" si="29"/>
        <v>20</v>
      </c>
    </row>
    <row r="345" spans="2:18">
      <c r="B345" s="109">
        <v>42310.291666666664</v>
      </c>
      <c r="C345" s="106">
        <v>159</v>
      </c>
      <c r="D345" s="106">
        <v>94.44000244140625</v>
      </c>
      <c r="E345" s="120">
        <v>11.800000190734863</v>
      </c>
      <c r="F345" s="107">
        <v>42310</v>
      </c>
      <c r="G345" s="120">
        <v>47.249574941264314</v>
      </c>
      <c r="H345" s="120">
        <v>40.073360963640368</v>
      </c>
      <c r="I345" s="120">
        <v>33.451266784645881</v>
      </c>
      <c r="J345" s="104">
        <f t="shared" si="25"/>
        <v>47.249574941264314</v>
      </c>
      <c r="K345" s="104">
        <f t="shared" si="26"/>
        <v>40.073360963640368</v>
      </c>
      <c r="L345" s="104">
        <f t="shared" si="27"/>
        <v>33.451266784645881</v>
      </c>
      <c r="N345" s="109">
        <v>42310.291666666664</v>
      </c>
      <c r="O345" s="103">
        <v>159</v>
      </c>
      <c r="P345" s="103">
        <v>94.44000244140625</v>
      </c>
      <c r="Q345" s="104">
        <f t="shared" si="28"/>
        <v>3.6951121194653314</v>
      </c>
      <c r="R345" s="104">
        <f t="shared" si="29"/>
        <v>20</v>
      </c>
    </row>
    <row r="346" spans="2:18">
      <c r="B346" s="109">
        <v>42311.291666666664</v>
      </c>
      <c r="C346" s="106">
        <v>159</v>
      </c>
      <c r="D346" s="106">
        <v>94.44000244140625</v>
      </c>
      <c r="E346" s="120">
        <v>12</v>
      </c>
      <c r="F346" s="107">
        <v>42311</v>
      </c>
      <c r="G346" s="120">
        <v>47.313839280693642</v>
      </c>
      <c r="H346" s="120">
        <v>38.979871282445075</v>
      </c>
      <c r="I346" s="120">
        <v>32.777451384663607</v>
      </c>
      <c r="J346" s="104">
        <f t="shared" si="25"/>
        <v>47.313839280693642</v>
      </c>
      <c r="K346" s="104">
        <f t="shared" si="26"/>
        <v>38.979871282445075</v>
      </c>
      <c r="L346" s="104">
        <f t="shared" si="27"/>
        <v>32.777451384663607</v>
      </c>
      <c r="N346" s="109">
        <v>42311.291666666664</v>
      </c>
      <c r="O346" s="103">
        <v>159</v>
      </c>
      <c r="P346" s="103">
        <v>94.44000244140625</v>
      </c>
      <c r="Q346" s="104">
        <f t="shared" si="28"/>
        <v>3.6951121194653314</v>
      </c>
      <c r="R346" s="104">
        <f t="shared" si="29"/>
        <v>20</v>
      </c>
    </row>
    <row r="347" spans="2:18">
      <c r="B347" s="109">
        <v>42312.291666666664</v>
      </c>
      <c r="C347" s="106">
        <v>159</v>
      </c>
      <c r="D347" s="106">
        <v>101.36000061035156</v>
      </c>
      <c r="E347" s="120">
        <v>11.800000190734863</v>
      </c>
      <c r="F347" s="107">
        <v>42312</v>
      </c>
      <c r="G347" s="120">
        <v>47.474782748840511</v>
      </c>
      <c r="H347" s="120">
        <v>37.57867496854734</v>
      </c>
      <c r="I347" s="120">
        <v>33.343988202390875</v>
      </c>
      <c r="J347" s="104">
        <f t="shared" si="25"/>
        <v>47.474782748840511</v>
      </c>
      <c r="K347" s="104">
        <f t="shared" si="26"/>
        <v>37.57867496854734</v>
      </c>
      <c r="L347" s="104">
        <f t="shared" si="27"/>
        <v>33.343988202390875</v>
      </c>
      <c r="N347" s="109">
        <v>42312.291666666664</v>
      </c>
      <c r="O347" s="103">
        <v>159</v>
      </c>
      <c r="P347" s="103">
        <v>101.36000061035156</v>
      </c>
      <c r="Q347" s="104">
        <f t="shared" si="28"/>
        <v>3.2990438098663324</v>
      </c>
      <c r="R347" s="104">
        <f t="shared" si="29"/>
        <v>3.2990438098663324</v>
      </c>
    </row>
    <row r="348" spans="2:18">
      <c r="B348" s="109">
        <v>42313.291666666664</v>
      </c>
      <c r="C348" s="106">
        <v>146</v>
      </c>
      <c r="D348" s="106">
        <v>80.230003356933594</v>
      </c>
      <c r="E348" s="120">
        <v>11.800000190734863</v>
      </c>
      <c r="F348" s="107">
        <v>42313</v>
      </c>
      <c r="G348" s="120">
        <v>46.852293633266626</v>
      </c>
      <c r="H348" s="120">
        <v>38.036161398424056</v>
      </c>
      <c r="I348" s="120">
        <v>33.906713311407309</v>
      </c>
      <c r="J348" s="104">
        <f t="shared" si="25"/>
        <v>46.852293633266626</v>
      </c>
      <c r="K348" s="104">
        <f t="shared" si="26"/>
        <v>38.036161398424056</v>
      </c>
      <c r="L348" s="104">
        <f t="shared" si="27"/>
        <v>33.906713311407309</v>
      </c>
      <c r="N348" s="109">
        <v>42313.291666666664</v>
      </c>
      <c r="O348" s="103">
        <v>146</v>
      </c>
      <c r="P348" s="103">
        <v>80.230003356933594</v>
      </c>
      <c r="Q348" s="104">
        <f t="shared" si="28"/>
        <v>3.7643668042648311</v>
      </c>
      <c r="R348" s="104">
        <f t="shared" si="29"/>
        <v>3.7643668042648311</v>
      </c>
    </row>
    <row r="349" spans="2:18">
      <c r="B349" s="109">
        <v>42314.291666666664</v>
      </c>
      <c r="C349" s="106">
        <v>146</v>
      </c>
      <c r="D349" s="106">
        <v>80.230003356933594</v>
      </c>
      <c r="E349" s="120">
        <v>11.800000190734863</v>
      </c>
      <c r="F349" s="107">
        <v>42314</v>
      </c>
      <c r="G349" s="120">
        <v>45.404551314645339</v>
      </c>
      <c r="H349" s="120">
        <v>38.367817219517867</v>
      </c>
      <c r="I349" s="120">
        <v>34.277591050421755</v>
      </c>
      <c r="J349" s="104">
        <f t="shared" si="25"/>
        <v>45.404551314645339</v>
      </c>
      <c r="K349" s="104">
        <f t="shared" si="26"/>
        <v>38.367817219517867</v>
      </c>
      <c r="L349" s="104">
        <f t="shared" si="27"/>
        <v>34.277591050421755</v>
      </c>
      <c r="N349" s="109">
        <v>42314.291666666664</v>
      </c>
      <c r="O349" s="103">
        <v>146</v>
      </c>
      <c r="P349" s="103">
        <v>80.230003356933594</v>
      </c>
      <c r="Q349" s="104">
        <f t="shared" si="28"/>
        <v>3.7643668042648311</v>
      </c>
      <c r="R349" s="104">
        <f t="shared" si="29"/>
        <v>20</v>
      </c>
    </row>
    <row r="350" spans="2:18">
      <c r="B350" s="109">
        <v>42315.291666666664</v>
      </c>
      <c r="C350" s="106">
        <v>146</v>
      </c>
      <c r="D350" s="106">
        <v>80.230003356933594</v>
      </c>
      <c r="E350" s="120">
        <v>11.699999809265137</v>
      </c>
      <c r="F350" s="107">
        <v>42315</v>
      </c>
      <c r="G350" s="120">
        <v>46.382410016545521</v>
      </c>
      <c r="H350" s="120">
        <v>37.147201769727268</v>
      </c>
      <c r="I350" s="120">
        <v>33.918625736192389</v>
      </c>
      <c r="J350" s="104">
        <f t="shared" si="25"/>
        <v>46.382410016545521</v>
      </c>
      <c r="K350" s="104">
        <f t="shared" si="26"/>
        <v>37.147201769727268</v>
      </c>
      <c r="L350" s="104">
        <f t="shared" si="27"/>
        <v>33.918625736192389</v>
      </c>
      <c r="N350" s="109">
        <v>42315.291666666664</v>
      </c>
      <c r="O350" s="103">
        <v>146</v>
      </c>
      <c r="P350" s="103">
        <v>80.230003356933594</v>
      </c>
      <c r="Q350" s="104">
        <f t="shared" si="28"/>
        <v>3.7643668042648311</v>
      </c>
      <c r="R350" s="104">
        <f t="shared" si="29"/>
        <v>20</v>
      </c>
    </row>
    <row r="351" spans="2:18">
      <c r="B351" s="109">
        <v>42316.291666666664</v>
      </c>
      <c r="C351" s="106">
        <v>146</v>
      </c>
      <c r="D351" s="106">
        <v>80.230003356933594</v>
      </c>
      <c r="E351" s="120">
        <v>11.699999809265137</v>
      </c>
      <c r="F351" s="107">
        <v>42316</v>
      </c>
      <c r="G351" s="120">
        <v>44.882746784687015</v>
      </c>
      <c r="H351" s="120">
        <v>38.315413273374261</v>
      </c>
      <c r="I351" s="120">
        <v>33.651243247787143</v>
      </c>
      <c r="J351" s="104">
        <f t="shared" si="25"/>
        <v>44.882746784687015</v>
      </c>
      <c r="K351" s="104">
        <f t="shared" si="26"/>
        <v>38.315413273374261</v>
      </c>
      <c r="L351" s="104">
        <f t="shared" si="27"/>
        <v>33.651243247787143</v>
      </c>
      <c r="N351" s="109">
        <v>42316.291666666664</v>
      </c>
      <c r="O351" s="103">
        <v>146</v>
      </c>
      <c r="P351" s="103">
        <v>80.230003356933594</v>
      </c>
      <c r="Q351" s="104">
        <f t="shared" si="28"/>
        <v>3.7643668042648311</v>
      </c>
      <c r="R351" s="104">
        <f t="shared" si="29"/>
        <v>20</v>
      </c>
    </row>
    <row r="352" spans="2:18">
      <c r="B352" s="109">
        <v>42317.291666666664</v>
      </c>
      <c r="C352" s="106">
        <v>146</v>
      </c>
      <c r="D352" s="106">
        <v>80.230003356933594</v>
      </c>
      <c r="E352" s="120">
        <v>12.300000190734863</v>
      </c>
      <c r="F352" s="107">
        <v>42317</v>
      </c>
      <c r="G352" s="120">
        <v>43.007144686601777</v>
      </c>
      <c r="H352" s="120">
        <v>38.84989139991778</v>
      </c>
      <c r="I352" s="120">
        <v>34.358316529591832</v>
      </c>
      <c r="J352" s="104">
        <f t="shared" si="25"/>
        <v>43.007144686601777</v>
      </c>
      <c r="K352" s="104">
        <f t="shared" si="26"/>
        <v>38.84989139991778</v>
      </c>
      <c r="L352" s="104">
        <f t="shared" si="27"/>
        <v>34.358316529591832</v>
      </c>
      <c r="N352" s="109">
        <v>42317.291666666664</v>
      </c>
      <c r="O352" s="103">
        <v>146</v>
      </c>
      <c r="P352" s="103">
        <v>80.230003356933594</v>
      </c>
      <c r="Q352" s="104">
        <f t="shared" si="28"/>
        <v>3.7643668042648311</v>
      </c>
      <c r="R352" s="104">
        <f t="shared" si="29"/>
        <v>20</v>
      </c>
    </row>
    <row r="353" spans="2:18">
      <c r="B353" s="109">
        <v>42318.291666666664</v>
      </c>
      <c r="C353" s="106">
        <v>146</v>
      </c>
      <c r="D353" s="106">
        <v>80.230003356933594</v>
      </c>
      <c r="E353" s="120">
        <v>12.300000190734863</v>
      </c>
      <c r="F353" s="107">
        <v>42318</v>
      </c>
      <c r="G353" s="120">
        <v>41.818514448051125</v>
      </c>
      <c r="H353" s="120">
        <v>38.204815905668212</v>
      </c>
      <c r="I353" s="120">
        <v>32.709568318481743</v>
      </c>
      <c r="J353" s="104">
        <f t="shared" si="25"/>
        <v>41.818514448051125</v>
      </c>
      <c r="K353" s="104">
        <f t="shared" si="26"/>
        <v>38.204815905668212</v>
      </c>
      <c r="L353" s="104">
        <f t="shared" si="27"/>
        <v>32.709568318481743</v>
      </c>
      <c r="N353" s="109">
        <v>42318.291666666664</v>
      </c>
      <c r="O353" s="103">
        <v>146</v>
      </c>
      <c r="P353" s="103">
        <v>80.230003356933594</v>
      </c>
      <c r="Q353" s="104">
        <f t="shared" si="28"/>
        <v>3.7643668042648311</v>
      </c>
      <c r="R353" s="104">
        <f t="shared" si="29"/>
        <v>20</v>
      </c>
    </row>
    <row r="354" spans="2:18">
      <c r="B354" s="109">
        <v>42319.291666666664</v>
      </c>
      <c r="C354" s="106">
        <v>146</v>
      </c>
      <c r="D354" s="106">
        <v>80.230003356933594</v>
      </c>
      <c r="E354" s="120">
        <v>11.100000381469727</v>
      </c>
      <c r="F354" s="107">
        <v>42319</v>
      </c>
      <c r="G354" s="120">
        <v>37.865579540729513</v>
      </c>
      <c r="H354" s="120">
        <v>37.491986409977663</v>
      </c>
      <c r="I354" s="120">
        <v>33.738586366353225</v>
      </c>
      <c r="J354" s="104">
        <f t="shared" si="25"/>
        <v>37.865579540729513</v>
      </c>
      <c r="K354" s="104">
        <f t="shared" si="26"/>
        <v>37.491986409977663</v>
      </c>
      <c r="L354" s="104">
        <f t="shared" si="27"/>
        <v>33.738586366353225</v>
      </c>
      <c r="N354" s="109">
        <v>42319.291666666664</v>
      </c>
      <c r="O354" s="103">
        <v>146</v>
      </c>
      <c r="P354" s="103">
        <v>80.230003356933594</v>
      </c>
      <c r="Q354" s="104">
        <f t="shared" si="28"/>
        <v>3.7643668042648311</v>
      </c>
      <c r="R354" s="104">
        <f t="shared" si="29"/>
        <v>20</v>
      </c>
    </row>
    <row r="355" spans="2:18">
      <c r="B355" s="109">
        <v>42320.291666666664</v>
      </c>
      <c r="C355" s="106">
        <v>146</v>
      </c>
      <c r="D355" s="106">
        <v>80.230003356933594</v>
      </c>
      <c r="E355" s="120">
        <v>11.100000381469727</v>
      </c>
      <c r="F355" s="107">
        <v>42320</v>
      </c>
      <c r="G355" s="120">
        <v>35.638687700077305</v>
      </c>
      <c r="H355" s="120">
        <v>37.004217903680264</v>
      </c>
      <c r="I355" s="120">
        <v>33.745012680115565</v>
      </c>
      <c r="J355" s="104">
        <f t="shared" si="25"/>
        <v>35.638687700077305</v>
      </c>
      <c r="K355" s="104">
        <f t="shared" si="26"/>
        <v>37.004217903680264</v>
      </c>
      <c r="L355" s="104">
        <f t="shared" si="27"/>
        <v>33.745012680115565</v>
      </c>
      <c r="N355" s="109">
        <v>42320.291666666664</v>
      </c>
      <c r="O355" s="103">
        <v>146</v>
      </c>
      <c r="P355" s="103">
        <v>80.230003356933594</v>
      </c>
      <c r="Q355" s="104">
        <f t="shared" si="28"/>
        <v>3.7643668042648311</v>
      </c>
      <c r="R355" s="104">
        <f t="shared" si="29"/>
        <v>20</v>
      </c>
    </row>
    <row r="356" spans="2:18">
      <c r="B356" s="109">
        <v>42321.291666666664</v>
      </c>
      <c r="C356" s="106">
        <v>146</v>
      </c>
      <c r="D356" s="106">
        <v>80.230003356933594</v>
      </c>
      <c r="E356" s="120">
        <v>12.100000381469727</v>
      </c>
      <c r="F356" s="107">
        <v>42321</v>
      </c>
      <c r="G356" s="120">
        <v>33.676028669432363</v>
      </c>
      <c r="H356" s="120">
        <v>37.087399870002685</v>
      </c>
      <c r="I356" s="120">
        <v>33.426054405724543</v>
      </c>
      <c r="J356" s="104">
        <f t="shared" si="25"/>
        <v>33.676028669432363</v>
      </c>
      <c r="K356" s="104">
        <f t="shared" si="26"/>
        <v>37.087399870002685</v>
      </c>
      <c r="L356" s="104">
        <f t="shared" si="27"/>
        <v>33.426054405724543</v>
      </c>
      <c r="N356" s="109">
        <v>42321.291666666664</v>
      </c>
      <c r="O356" s="103">
        <v>146</v>
      </c>
      <c r="P356" s="103">
        <v>80.230003356933594</v>
      </c>
      <c r="Q356" s="104">
        <f t="shared" si="28"/>
        <v>3.7643668042648311</v>
      </c>
      <c r="R356" s="104">
        <f t="shared" si="29"/>
        <v>20</v>
      </c>
    </row>
    <row r="357" spans="2:18">
      <c r="B357" s="109">
        <v>42322.291666666664</v>
      </c>
      <c r="C357" s="106">
        <v>146</v>
      </c>
      <c r="D357" s="106">
        <v>80.230003356933594</v>
      </c>
      <c r="E357" s="120">
        <v>12.100000381469727</v>
      </c>
      <c r="F357" s="107">
        <v>42322</v>
      </c>
      <c r="G357" s="120">
        <v>32.872807922826887</v>
      </c>
      <c r="H357" s="120">
        <v>45.873048877892671</v>
      </c>
      <c r="I357" s="120">
        <v>32.688841784110799</v>
      </c>
      <c r="J357" s="104">
        <f t="shared" si="25"/>
        <v>32.872807922826887</v>
      </c>
      <c r="K357" s="104">
        <f t="shared" si="26"/>
        <v>45.873048877892671</v>
      </c>
      <c r="L357" s="104">
        <f t="shared" si="27"/>
        <v>32.688841784110799</v>
      </c>
      <c r="N357" s="109">
        <v>42322.291666666664</v>
      </c>
      <c r="O357" s="103">
        <v>146</v>
      </c>
      <c r="P357" s="103">
        <v>80.230003356933594</v>
      </c>
      <c r="Q357" s="104">
        <f t="shared" si="28"/>
        <v>3.7643668042648311</v>
      </c>
      <c r="R357" s="104">
        <f t="shared" si="29"/>
        <v>20</v>
      </c>
    </row>
    <row r="358" spans="2:18">
      <c r="B358" s="109">
        <v>42323.291666666664</v>
      </c>
      <c r="C358" s="106">
        <v>146</v>
      </c>
      <c r="D358" s="106">
        <v>80.230003356933594</v>
      </c>
      <c r="E358" s="120">
        <v>11.300000190734863</v>
      </c>
      <c r="F358" s="107">
        <v>42323</v>
      </c>
      <c r="G358" s="120">
        <v>32.843083057668451</v>
      </c>
      <c r="H358" s="120">
        <v>37.138395780700279</v>
      </c>
      <c r="I358" s="120">
        <v>32.396940853617842</v>
      </c>
      <c r="J358" s="104">
        <f t="shared" si="25"/>
        <v>32.843083057668451</v>
      </c>
      <c r="K358" s="104">
        <f t="shared" si="26"/>
        <v>37.138395780700279</v>
      </c>
      <c r="L358" s="104">
        <f t="shared" si="27"/>
        <v>32.396940853617842</v>
      </c>
      <c r="N358" s="109">
        <v>42323.291666666664</v>
      </c>
      <c r="O358" s="103">
        <v>146</v>
      </c>
      <c r="P358" s="103">
        <v>80.230003356933594</v>
      </c>
      <c r="Q358" s="104">
        <f t="shared" si="28"/>
        <v>3.7643668042648311</v>
      </c>
      <c r="R358" s="104">
        <f t="shared" si="29"/>
        <v>20</v>
      </c>
    </row>
    <row r="359" spans="2:18">
      <c r="B359" s="109">
        <v>42324.291666666664</v>
      </c>
      <c r="C359" s="106">
        <v>146</v>
      </c>
      <c r="D359" s="106">
        <v>80.230003356933594</v>
      </c>
      <c r="E359" s="120">
        <v>12.300000190734863</v>
      </c>
      <c r="F359" s="107">
        <v>42324</v>
      </c>
      <c r="G359" s="120">
        <v>33.08040089128194</v>
      </c>
      <c r="H359" s="120">
        <v>36.880906784556551</v>
      </c>
      <c r="I359" s="120">
        <v>31.992666695051756</v>
      </c>
      <c r="J359" s="104">
        <f t="shared" si="25"/>
        <v>33.08040089128194</v>
      </c>
      <c r="K359" s="104">
        <f t="shared" si="26"/>
        <v>36.880906784556551</v>
      </c>
      <c r="L359" s="104">
        <f t="shared" si="27"/>
        <v>31.992666695051756</v>
      </c>
      <c r="N359" s="109">
        <v>42324.291666666664</v>
      </c>
      <c r="O359" s="103">
        <v>146</v>
      </c>
      <c r="P359" s="103">
        <v>80.230003356933594</v>
      </c>
      <c r="Q359" s="104">
        <f t="shared" si="28"/>
        <v>3.7643668042648311</v>
      </c>
      <c r="R359" s="104">
        <f t="shared" si="29"/>
        <v>20</v>
      </c>
    </row>
    <row r="360" spans="2:18">
      <c r="B360" s="109">
        <v>42325.291666666664</v>
      </c>
      <c r="C360" s="106">
        <v>119</v>
      </c>
      <c r="D360" s="106">
        <v>87.110000610351563</v>
      </c>
      <c r="E360" s="120">
        <v>12.300000190734863</v>
      </c>
      <c r="F360" s="107">
        <v>42325</v>
      </c>
      <c r="G360" s="120">
        <v>34.924263218464674</v>
      </c>
      <c r="H360" s="120">
        <v>31.213549347409497</v>
      </c>
      <c r="I360" s="120">
        <v>31.494624462348444</v>
      </c>
      <c r="J360" s="104">
        <f t="shared" si="25"/>
        <v>34.924263218464674</v>
      </c>
      <c r="K360" s="104">
        <f t="shared" si="26"/>
        <v>31.213549347409497</v>
      </c>
      <c r="L360" s="104">
        <f t="shared" si="27"/>
        <v>31.494624462348444</v>
      </c>
      <c r="N360" s="109">
        <v>42325.291666666664</v>
      </c>
      <c r="O360" s="103">
        <v>119</v>
      </c>
      <c r="P360" s="103">
        <v>87.110000610351563</v>
      </c>
      <c r="Q360" s="104">
        <f t="shared" si="28"/>
        <v>1.825234319866333</v>
      </c>
      <c r="R360" s="104">
        <f t="shared" si="29"/>
        <v>1.825234319866333</v>
      </c>
    </row>
    <row r="361" spans="2:18">
      <c r="B361" s="109">
        <v>42326.291666666664</v>
      </c>
      <c r="C361" s="106">
        <v>119</v>
      </c>
      <c r="D361" s="106">
        <v>87.110000610351563</v>
      </c>
      <c r="E361" s="120">
        <v>12.399999618530273</v>
      </c>
      <c r="F361" s="107">
        <v>42326</v>
      </c>
      <c r="G361" s="120">
        <v>35.288013458251953</v>
      </c>
      <c r="H361" s="120">
        <v>29.727567672729492</v>
      </c>
      <c r="I361" s="120">
        <v>31.51649284362793</v>
      </c>
      <c r="J361" s="104">
        <f t="shared" si="25"/>
        <v>35.288013458251953</v>
      </c>
      <c r="K361" s="104">
        <f t="shared" si="26"/>
        <v>29.727567672729492</v>
      </c>
      <c r="L361" s="104">
        <f t="shared" si="27"/>
        <v>31.51649284362793</v>
      </c>
      <c r="N361" s="109">
        <v>42326.291666666664</v>
      </c>
      <c r="O361" s="103">
        <v>119</v>
      </c>
      <c r="P361" s="103">
        <v>87.110000610351563</v>
      </c>
      <c r="Q361" s="104">
        <f t="shared" si="28"/>
        <v>1.825234319866333</v>
      </c>
      <c r="R361" s="104">
        <f t="shared" si="29"/>
        <v>20</v>
      </c>
    </row>
    <row r="362" spans="2:18">
      <c r="B362" s="109">
        <v>42327.291666666664</v>
      </c>
      <c r="C362" s="106">
        <v>130</v>
      </c>
      <c r="D362" s="106">
        <v>95</v>
      </c>
      <c r="E362" s="120">
        <v>12.399999618530273</v>
      </c>
      <c r="F362" s="107">
        <v>42327</v>
      </c>
      <c r="G362" s="120">
        <v>34.592362420073258</v>
      </c>
      <c r="H362" s="120">
        <v>34.891487677781633</v>
      </c>
      <c r="I362" s="120">
        <v>32.269990231284361</v>
      </c>
      <c r="J362" s="104">
        <f t="shared" si="25"/>
        <v>34.592362420073258</v>
      </c>
      <c r="K362" s="104">
        <f t="shared" si="26"/>
        <v>34.891487677781633</v>
      </c>
      <c r="L362" s="104">
        <f t="shared" si="27"/>
        <v>32.269990231284361</v>
      </c>
      <c r="N362" s="109">
        <v>42327.291666666664</v>
      </c>
      <c r="O362" s="103">
        <v>130</v>
      </c>
      <c r="P362" s="103">
        <v>95</v>
      </c>
      <c r="Q362" s="104">
        <f t="shared" si="28"/>
        <v>2.0032361999999999</v>
      </c>
      <c r="R362" s="104">
        <f t="shared" si="29"/>
        <v>2.0032361999999999</v>
      </c>
    </row>
    <row r="363" spans="2:18">
      <c r="B363" s="109">
        <v>42328.291666666664</v>
      </c>
      <c r="C363" s="106">
        <v>130</v>
      </c>
      <c r="D363" s="106">
        <v>95</v>
      </c>
      <c r="E363" s="120">
        <v>12.5</v>
      </c>
      <c r="F363" s="107">
        <v>42328</v>
      </c>
      <c r="G363" s="120">
        <v>33.114169197524021</v>
      </c>
      <c r="H363" s="120">
        <v>37.561043319172363</v>
      </c>
      <c r="I363" s="120">
        <v>32.497722165959864</v>
      </c>
      <c r="J363" s="104">
        <f t="shared" si="25"/>
        <v>33.114169197524021</v>
      </c>
      <c r="K363" s="104">
        <f t="shared" si="26"/>
        <v>37.561043319172363</v>
      </c>
      <c r="L363" s="104">
        <f t="shared" si="27"/>
        <v>32.497722165959864</v>
      </c>
      <c r="N363" s="109">
        <v>42328.291666666664</v>
      </c>
      <c r="O363" s="103">
        <v>130</v>
      </c>
      <c r="P363" s="103">
        <v>95</v>
      </c>
      <c r="Q363" s="104">
        <f t="shared" si="28"/>
        <v>2.0032361999999999</v>
      </c>
      <c r="R363" s="104">
        <f t="shared" si="29"/>
        <v>20</v>
      </c>
    </row>
    <row r="364" spans="2:18">
      <c r="B364" s="109">
        <v>42329.291666666664</v>
      </c>
      <c r="C364" s="106">
        <v>130</v>
      </c>
      <c r="D364" s="106">
        <v>95</v>
      </c>
      <c r="E364" s="120">
        <v>11.5</v>
      </c>
      <c r="F364" s="107">
        <v>42329</v>
      </c>
      <c r="G364" s="120">
        <v>32.828957513316965</v>
      </c>
      <c r="H364" s="120">
        <v>37.409930263713569</v>
      </c>
      <c r="I364" s="120">
        <v>31.975205398091571</v>
      </c>
      <c r="J364" s="104">
        <f t="shared" si="25"/>
        <v>32.828957513316965</v>
      </c>
      <c r="K364" s="104">
        <f t="shared" si="26"/>
        <v>37.409930263713569</v>
      </c>
      <c r="L364" s="104">
        <f t="shared" si="27"/>
        <v>31.975205398091571</v>
      </c>
      <c r="N364" s="109">
        <v>42329.291666666664</v>
      </c>
      <c r="O364" s="103">
        <v>130</v>
      </c>
      <c r="P364" s="103">
        <v>95</v>
      </c>
      <c r="Q364" s="104">
        <f t="shared" si="28"/>
        <v>2.0032361999999999</v>
      </c>
      <c r="R364" s="104">
        <f t="shared" si="29"/>
        <v>20</v>
      </c>
    </row>
    <row r="365" spans="2:18">
      <c r="B365" s="109">
        <v>42330.291666666664</v>
      </c>
      <c r="C365" s="106">
        <v>130</v>
      </c>
      <c r="D365" s="106">
        <v>95</v>
      </c>
      <c r="E365" s="120">
        <v>11.5</v>
      </c>
      <c r="F365" s="107">
        <v>42330</v>
      </c>
      <c r="G365" s="120">
        <v>31.023724449210704</v>
      </c>
      <c r="H365" s="120">
        <v>37.901727643013032</v>
      </c>
      <c r="I365" s="120">
        <v>31.765964686142098</v>
      </c>
      <c r="J365" s="104">
        <f t="shared" si="25"/>
        <v>31.023724449210704</v>
      </c>
      <c r="K365" s="104">
        <f t="shared" si="26"/>
        <v>37.901727643013032</v>
      </c>
      <c r="L365" s="104">
        <f t="shared" si="27"/>
        <v>31.765964686142098</v>
      </c>
      <c r="N365" s="109">
        <v>42330.291666666664</v>
      </c>
      <c r="O365" s="103">
        <v>130</v>
      </c>
      <c r="P365" s="103">
        <v>95</v>
      </c>
      <c r="Q365" s="104">
        <f t="shared" si="28"/>
        <v>2.0032361999999999</v>
      </c>
      <c r="R365" s="104">
        <f t="shared" si="29"/>
        <v>20</v>
      </c>
    </row>
    <row r="366" spans="2:18">
      <c r="B366" s="109">
        <v>42331.291666666664</v>
      </c>
      <c r="C366" s="106">
        <v>130</v>
      </c>
      <c r="D366" s="106">
        <v>95</v>
      </c>
      <c r="E366" s="120">
        <v>12.300000190734863</v>
      </c>
      <c r="F366" s="107">
        <v>42331</v>
      </c>
      <c r="G366" s="120">
        <v>31.244417534757542</v>
      </c>
      <c r="H366" s="120">
        <v>37.454225048268249</v>
      </c>
      <c r="I366" s="120">
        <v>32.106378364540895</v>
      </c>
      <c r="J366" s="104">
        <f t="shared" si="25"/>
        <v>31.244417534757542</v>
      </c>
      <c r="K366" s="104">
        <f t="shared" si="26"/>
        <v>37.454225048268249</v>
      </c>
      <c r="L366" s="104">
        <f t="shared" si="27"/>
        <v>32.106378364540895</v>
      </c>
      <c r="N366" s="109">
        <v>42331.291666666664</v>
      </c>
      <c r="O366" s="103">
        <v>130</v>
      </c>
      <c r="P366" s="103">
        <v>95</v>
      </c>
      <c r="Q366" s="104">
        <f t="shared" si="28"/>
        <v>2.0032361999999999</v>
      </c>
      <c r="R366" s="104">
        <f t="shared" si="29"/>
        <v>20</v>
      </c>
    </row>
    <row r="367" spans="2:18">
      <c r="B367" s="109">
        <v>42332.291666666664</v>
      </c>
      <c r="C367" s="106">
        <v>130</v>
      </c>
      <c r="D367" s="106">
        <v>93.209999084472656</v>
      </c>
      <c r="E367" s="120">
        <v>12.100000381469727</v>
      </c>
      <c r="F367" s="107">
        <v>42332</v>
      </c>
      <c r="G367" s="120">
        <v>32.346178739313707</v>
      </c>
      <c r="H367" s="120">
        <v>37.893403872494346</v>
      </c>
      <c r="I367" s="120">
        <v>32.114357706771926</v>
      </c>
      <c r="J367" s="104">
        <f t="shared" si="25"/>
        <v>32.346178739313707</v>
      </c>
      <c r="K367" s="104">
        <f t="shared" si="26"/>
        <v>37.893403872494346</v>
      </c>
      <c r="L367" s="104">
        <f t="shared" si="27"/>
        <v>32.114357706771926</v>
      </c>
      <c r="N367" s="109">
        <v>42332.291666666664</v>
      </c>
      <c r="O367" s="103">
        <v>130</v>
      </c>
      <c r="P367" s="103">
        <v>93.209999084472656</v>
      </c>
      <c r="Q367" s="104">
        <f t="shared" si="28"/>
        <v>2.1056874752005004</v>
      </c>
      <c r="R367" s="104">
        <f t="shared" si="29"/>
        <v>2.1056874752005004</v>
      </c>
    </row>
    <row r="368" spans="2:18">
      <c r="B368" s="109">
        <v>42333.291666666664</v>
      </c>
      <c r="C368" s="106">
        <v>130</v>
      </c>
      <c r="D368" s="106">
        <v>93.209999084472656</v>
      </c>
      <c r="E368" s="120">
        <v>12.100000381469727</v>
      </c>
      <c r="F368" s="107">
        <v>42333</v>
      </c>
      <c r="G368" s="120">
        <v>32.923584632034675</v>
      </c>
      <c r="H368" s="120">
        <v>36.888883014851132</v>
      </c>
      <c r="I368" s="120">
        <v>32.676071095577022</v>
      </c>
      <c r="J368" s="104">
        <f t="shared" si="25"/>
        <v>32.923584632034675</v>
      </c>
      <c r="K368" s="104">
        <f t="shared" si="26"/>
        <v>36.888883014851132</v>
      </c>
      <c r="L368" s="104">
        <f t="shared" si="27"/>
        <v>32.676071095577022</v>
      </c>
      <c r="N368" s="109">
        <v>42333.291666666664</v>
      </c>
      <c r="O368" s="103">
        <v>130</v>
      </c>
      <c r="P368" s="103">
        <v>93.209999084472656</v>
      </c>
      <c r="Q368" s="104">
        <f t="shared" si="28"/>
        <v>2.1056874752005004</v>
      </c>
      <c r="R368" s="104">
        <f t="shared" si="29"/>
        <v>20</v>
      </c>
    </row>
    <row r="369" spans="2:18">
      <c r="B369" s="109">
        <v>42334.291666666664</v>
      </c>
      <c r="C369" s="106">
        <v>201</v>
      </c>
      <c r="D369" s="106">
        <v>146.3800048828125</v>
      </c>
      <c r="E369" s="120">
        <v>12.300000190734863</v>
      </c>
      <c r="F369" s="107">
        <v>42334</v>
      </c>
      <c r="G369" s="120">
        <v>32.689254474772355</v>
      </c>
      <c r="H369" s="120">
        <v>37.224791702385296</v>
      </c>
      <c r="I369" s="120">
        <v>32.777849598725624</v>
      </c>
      <c r="J369" s="104">
        <f t="shared" si="25"/>
        <v>32.689254474772355</v>
      </c>
      <c r="K369" s="104">
        <f t="shared" si="26"/>
        <v>37.224791702385296</v>
      </c>
      <c r="L369" s="104">
        <f t="shared" si="27"/>
        <v>32.777849598725624</v>
      </c>
      <c r="N369" s="109">
        <v>42334.291666666664</v>
      </c>
      <c r="O369" s="103">
        <v>201</v>
      </c>
      <c r="P369" s="103">
        <v>146.3800048828125</v>
      </c>
      <c r="Q369" s="104">
        <f t="shared" si="28"/>
        <v>3.1261928989306638</v>
      </c>
      <c r="R369" s="104">
        <f t="shared" si="29"/>
        <v>3.1261928989306638</v>
      </c>
    </row>
    <row r="370" spans="2:18">
      <c r="B370" s="109">
        <v>42335.291666666664</v>
      </c>
      <c r="C370" s="106">
        <v>201</v>
      </c>
      <c r="D370" s="106">
        <v>146.3800048828125</v>
      </c>
      <c r="E370" s="120">
        <v>12.300000190734863</v>
      </c>
      <c r="F370" s="107">
        <v>42335</v>
      </c>
      <c r="G370" s="120">
        <v>32.66585654803999</v>
      </c>
      <c r="H370" s="120">
        <v>37.457086279635092</v>
      </c>
      <c r="I370" s="120">
        <v>32.094750284243474</v>
      </c>
      <c r="J370" s="104">
        <f t="shared" si="25"/>
        <v>32.66585654803999</v>
      </c>
      <c r="K370" s="104">
        <f t="shared" si="26"/>
        <v>37.457086279635092</v>
      </c>
      <c r="L370" s="104">
        <f t="shared" si="27"/>
        <v>32.094750284243474</v>
      </c>
      <c r="N370" s="109">
        <v>42335.291666666664</v>
      </c>
      <c r="O370" s="103">
        <v>201</v>
      </c>
      <c r="P370" s="103">
        <v>146.3800048828125</v>
      </c>
      <c r="Q370" s="104">
        <f t="shared" si="28"/>
        <v>3.1261928989306638</v>
      </c>
      <c r="R370" s="104">
        <f t="shared" si="29"/>
        <v>20</v>
      </c>
    </row>
    <row r="371" spans="2:18">
      <c r="B371" s="109">
        <v>42336.291666666664</v>
      </c>
      <c r="C371" s="106">
        <v>201</v>
      </c>
      <c r="D371" s="106">
        <v>146.3800048828125</v>
      </c>
      <c r="E371" s="120">
        <v>12.399999618530273</v>
      </c>
      <c r="F371" s="107">
        <v>42336</v>
      </c>
      <c r="G371" s="120">
        <v>33.890356512908603</v>
      </c>
      <c r="H371" s="120">
        <v>37.392483857163704</v>
      </c>
      <c r="I371" s="120">
        <v>32.083421584963794</v>
      </c>
      <c r="J371" s="104">
        <f t="shared" si="25"/>
        <v>33.890356512908603</v>
      </c>
      <c r="K371" s="104">
        <f t="shared" si="26"/>
        <v>37.392483857163704</v>
      </c>
      <c r="L371" s="104">
        <f t="shared" si="27"/>
        <v>32.083421584963794</v>
      </c>
      <c r="N371" s="109">
        <v>42336.291666666664</v>
      </c>
      <c r="O371" s="103">
        <v>201</v>
      </c>
      <c r="P371" s="103">
        <v>146.3800048828125</v>
      </c>
      <c r="Q371" s="104">
        <f t="shared" si="28"/>
        <v>3.1261928989306638</v>
      </c>
      <c r="R371" s="104">
        <f t="shared" si="29"/>
        <v>20</v>
      </c>
    </row>
    <row r="372" spans="2:18">
      <c r="B372" s="109">
        <v>42337.291666666664</v>
      </c>
      <c r="C372" s="106">
        <v>201</v>
      </c>
      <c r="D372" s="106">
        <v>146.3800048828125</v>
      </c>
      <c r="E372" s="120">
        <v>12.600000381469727</v>
      </c>
      <c r="F372" s="107">
        <v>42337</v>
      </c>
      <c r="G372" s="120">
        <v>33.68693271877585</v>
      </c>
      <c r="H372" s="120">
        <v>37.155203479351762</v>
      </c>
      <c r="I372" s="120">
        <v>32.41537203442163</v>
      </c>
      <c r="J372" s="104">
        <f t="shared" si="25"/>
        <v>33.68693271877585</v>
      </c>
      <c r="K372" s="104">
        <f t="shared" si="26"/>
        <v>37.155203479351762</v>
      </c>
      <c r="L372" s="104">
        <f t="shared" si="27"/>
        <v>32.41537203442163</v>
      </c>
      <c r="N372" s="109">
        <v>42337.291666666664</v>
      </c>
      <c r="O372" s="103">
        <v>201</v>
      </c>
      <c r="P372" s="103">
        <v>146.3800048828125</v>
      </c>
      <c r="Q372" s="104">
        <f t="shared" si="28"/>
        <v>3.1261928989306638</v>
      </c>
      <c r="R372" s="104">
        <f t="shared" si="29"/>
        <v>20</v>
      </c>
    </row>
    <row r="373" spans="2:18">
      <c r="B373" s="109">
        <v>42338.291666666664</v>
      </c>
      <c r="C373" s="106">
        <v>201</v>
      </c>
      <c r="D373" s="106">
        <v>146.3800048828125</v>
      </c>
      <c r="E373" s="120">
        <v>12.399999618530273</v>
      </c>
      <c r="F373" s="107">
        <v>42338</v>
      </c>
      <c r="G373" s="120">
        <v>32.2719255231045</v>
      </c>
      <c r="H373" s="120">
        <v>37.036534207948911</v>
      </c>
      <c r="I373" s="120">
        <v>32.279307390561833</v>
      </c>
      <c r="J373" s="104">
        <f t="shared" si="25"/>
        <v>32.2719255231045</v>
      </c>
      <c r="K373" s="104">
        <f t="shared" si="26"/>
        <v>37.036534207948911</v>
      </c>
      <c r="L373" s="104">
        <f t="shared" si="27"/>
        <v>32.279307390561833</v>
      </c>
      <c r="N373" s="109">
        <v>42338.291666666664</v>
      </c>
      <c r="O373" s="103">
        <v>201</v>
      </c>
      <c r="P373" s="103">
        <v>146.3800048828125</v>
      </c>
      <c r="Q373" s="104">
        <f t="shared" si="28"/>
        <v>3.1261928989306638</v>
      </c>
      <c r="R373" s="104">
        <f t="shared" si="29"/>
        <v>20</v>
      </c>
    </row>
    <row r="374" spans="2:18">
      <c r="B374" s="109">
        <v>42339.291666666664</v>
      </c>
      <c r="C374" s="106">
        <v>201</v>
      </c>
      <c r="D374" s="106">
        <v>146.3800048828125</v>
      </c>
      <c r="E374" s="120">
        <v>12.399999618530273</v>
      </c>
      <c r="F374" s="107">
        <v>42339</v>
      </c>
      <c r="G374" s="120">
        <v>32.356646918875192</v>
      </c>
      <c r="H374" s="120">
        <v>37.481156189552081</v>
      </c>
      <c r="I374" s="120">
        <v>32.538085494968598</v>
      </c>
      <c r="J374" s="104">
        <f t="shared" si="25"/>
        <v>32.356646918875192</v>
      </c>
      <c r="K374" s="104">
        <f t="shared" si="26"/>
        <v>37.481156189552081</v>
      </c>
      <c r="L374" s="104">
        <f t="shared" si="27"/>
        <v>32.538085494968598</v>
      </c>
      <c r="N374" s="109">
        <v>42339.291666666664</v>
      </c>
      <c r="O374" s="103">
        <v>201</v>
      </c>
      <c r="P374" s="103">
        <v>146.3800048828125</v>
      </c>
      <c r="Q374" s="104">
        <f t="shared" si="28"/>
        <v>3.1261928989306638</v>
      </c>
      <c r="R374" s="104">
        <f t="shared" si="29"/>
        <v>20</v>
      </c>
    </row>
    <row r="375" spans="2:18">
      <c r="B375" s="109">
        <v>42340.291666666664</v>
      </c>
      <c r="C375" s="106">
        <v>201</v>
      </c>
      <c r="D375" s="106">
        <v>146.3800048828125</v>
      </c>
      <c r="E375" s="120">
        <v>12.300000190734863</v>
      </c>
      <c r="F375" s="107">
        <v>42340</v>
      </c>
      <c r="G375" s="120">
        <v>33.004175019109688</v>
      </c>
      <c r="H375" s="120">
        <v>37.424696629864236</v>
      </c>
      <c r="I375" s="120">
        <v>32.31313515583669</v>
      </c>
      <c r="J375" s="104">
        <f t="shared" si="25"/>
        <v>33.004175019109688</v>
      </c>
      <c r="K375" s="104">
        <f t="shared" si="26"/>
        <v>37.424696629864236</v>
      </c>
      <c r="L375" s="104">
        <f t="shared" si="27"/>
        <v>32.31313515583669</v>
      </c>
      <c r="N375" s="109">
        <v>42340.291666666664</v>
      </c>
      <c r="O375" s="103">
        <v>201</v>
      </c>
      <c r="P375" s="103">
        <v>146.3800048828125</v>
      </c>
      <c r="Q375" s="104">
        <f t="shared" si="28"/>
        <v>3.1261928989306638</v>
      </c>
      <c r="R375" s="104">
        <f t="shared" si="29"/>
        <v>20</v>
      </c>
    </row>
    <row r="376" spans="2:18">
      <c r="B376" s="109">
        <v>42341.291666666664</v>
      </c>
      <c r="C376" s="106">
        <v>188</v>
      </c>
      <c r="D376" s="106">
        <v>90.330001831054688</v>
      </c>
      <c r="E376" s="120">
        <v>12.600000381469727</v>
      </c>
      <c r="F376" s="107">
        <v>42341</v>
      </c>
      <c r="G376" s="120">
        <v>31.677770372871976</v>
      </c>
      <c r="H376" s="120">
        <v>37.993113265192108</v>
      </c>
      <c r="I376" s="120">
        <v>32.498619583845091</v>
      </c>
      <c r="J376" s="104">
        <f t="shared" si="25"/>
        <v>31.677770372871976</v>
      </c>
      <c r="K376" s="104">
        <f t="shared" si="26"/>
        <v>37.993113265192108</v>
      </c>
      <c r="L376" s="104">
        <f t="shared" si="27"/>
        <v>32.498619583845091</v>
      </c>
      <c r="N376" s="109">
        <v>42341.291666666664</v>
      </c>
      <c r="O376" s="103">
        <v>188</v>
      </c>
      <c r="P376" s="103">
        <v>90.330001831054688</v>
      </c>
      <c r="Q376" s="104">
        <f t="shared" si="28"/>
        <v>5.590173599598999</v>
      </c>
      <c r="R376" s="104">
        <f t="shared" si="29"/>
        <v>5.590173599598999</v>
      </c>
    </row>
    <row r="377" spans="2:18">
      <c r="B377" s="109">
        <v>42342.291666666664</v>
      </c>
      <c r="C377" s="106">
        <v>188</v>
      </c>
      <c r="D377" s="106">
        <v>90.330001831054688</v>
      </c>
      <c r="E377" s="120">
        <v>12.600000381469727</v>
      </c>
      <c r="F377" s="107">
        <v>42342</v>
      </c>
      <c r="G377" s="120">
        <v>32.494453766588805</v>
      </c>
      <c r="H377" s="120">
        <v>37.767558467057043</v>
      </c>
      <c r="I377" s="120">
        <v>32.562730155543065</v>
      </c>
      <c r="J377" s="104">
        <f t="shared" si="25"/>
        <v>32.494453766588805</v>
      </c>
      <c r="K377" s="104">
        <f t="shared" si="26"/>
        <v>37.767558467057043</v>
      </c>
      <c r="L377" s="104">
        <f t="shared" si="27"/>
        <v>32.562730155543065</v>
      </c>
      <c r="N377" s="109">
        <v>42342.291666666664</v>
      </c>
      <c r="O377" s="103">
        <v>188</v>
      </c>
      <c r="P377" s="103">
        <v>90.330001831054688</v>
      </c>
      <c r="Q377" s="104">
        <f t="shared" si="28"/>
        <v>5.590173599598999</v>
      </c>
      <c r="R377" s="104">
        <f t="shared" si="29"/>
        <v>20</v>
      </c>
    </row>
    <row r="378" spans="2:18">
      <c r="B378" s="109">
        <v>42343.291666666664</v>
      </c>
      <c r="C378" s="106">
        <v>188</v>
      </c>
      <c r="D378" s="106">
        <v>90.330001831054688</v>
      </c>
      <c r="E378" s="120">
        <v>12.399999618530273</v>
      </c>
      <c r="F378" s="107">
        <v>42343</v>
      </c>
      <c r="G378" s="120">
        <v>32.190164485176425</v>
      </c>
      <c r="H378" s="120">
        <v>34.597916718478537</v>
      </c>
      <c r="I378" s="120">
        <v>33.243182845822091</v>
      </c>
      <c r="J378" s="104">
        <f t="shared" si="25"/>
        <v>32.190164485176425</v>
      </c>
      <c r="K378" s="104">
        <f t="shared" si="26"/>
        <v>34.597916718478537</v>
      </c>
      <c r="L378" s="104">
        <f t="shared" si="27"/>
        <v>33.243182845822091</v>
      </c>
      <c r="N378" s="109">
        <v>42343.291666666664</v>
      </c>
      <c r="O378" s="103">
        <v>188</v>
      </c>
      <c r="P378" s="103">
        <v>90.330001831054688</v>
      </c>
      <c r="Q378" s="104">
        <f t="shared" si="28"/>
        <v>5.590173599598999</v>
      </c>
      <c r="R378" s="104">
        <f t="shared" si="29"/>
        <v>20</v>
      </c>
    </row>
    <row r="379" spans="2:18">
      <c r="B379" s="109">
        <v>42344.291666666664</v>
      </c>
      <c r="C379" s="106">
        <v>188</v>
      </c>
      <c r="D379" s="106">
        <v>90.330001831054688</v>
      </c>
      <c r="E379" s="120">
        <v>12.5</v>
      </c>
      <c r="F379" s="107">
        <v>42344</v>
      </c>
      <c r="G379" s="120">
        <v>27.237212038481697</v>
      </c>
      <c r="H379" s="120">
        <v>32.892949621589082</v>
      </c>
      <c r="I379" s="120">
        <v>32.858007314094799</v>
      </c>
      <c r="J379" s="104">
        <f t="shared" si="25"/>
        <v>27.237212038481697</v>
      </c>
      <c r="K379" s="104">
        <f t="shared" si="26"/>
        <v>32.892949621589082</v>
      </c>
      <c r="L379" s="104">
        <f t="shared" si="27"/>
        <v>32.858007314094799</v>
      </c>
      <c r="N379" s="109">
        <v>42344.291666666664</v>
      </c>
      <c r="O379" s="103">
        <v>188</v>
      </c>
      <c r="P379" s="103">
        <v>90.330001831054688</v>
      </c>
      <c r="Q379" s="104">
        <f t="shared" si="28"/>
        <v>5.590173599598999</v>
      </c>
      <c r="R379" s="104">
        <f t="shared" si="29"/>
        <v>20</v>
      </c>
    </row>
    <row r="380" spans="2:18">
      <c r="B380" s="109">
        <v>42345.291666666664</v>
      </c>
      <c r="C380" s="106">
        <v>188</v>
      </c>
      <c r="D380" s="106">
        <v>90.330001831054688</v>
      </c>
      <c r="E380" s="120">
        <v>12.699999809265137</v>
      </c>
      <c r="F380" s="107">
        <v>42345</v>
      </c>
      <c r="G380" s="120">
        <v>20.545261833049615</v>
      </c>
      <c r="H380" s="120">
        <v>36.078303895327757</v>
      </c>
      <c r="I380" s="120">
        <v>33.202569560033261</v>
      </c>
      <c r="J380" s="104">
        <f t="shared" si="25"/>
        <v>20.545261833049615</v>
      </c>
      <c r="K380" s="104">
        <f t="shared" si="26"/>
        <v>36.078303895327757</v>
      </c>
      <c r="L380" s="104">
        <f t="shared" si="27"/>
        <v>33.202569560033261</v>
      </c>
      <c r="N380" s="109">
        <v>42345.291666666664</v>
      </c>
      <c r="O380" s="103">
        <v>188</v>
      </c>
      <c r="P380" s="103">
        <v>90.330001831054688</v>
      </c>
      <c r="Q380" s="104">
        <f t="shared" si="28"/>
        <v>5.590173599598999</v>
      </c>
      <c r="R380" s="104">
        <f t="shared" si="29"/>
        <v>20</v>
      </c>
    </row>
    <row r="381" spans="2:18">
      <c r="B381" s="109">
        <v>42346.291666666664</v>
      </c>
      <c r="C381" s="106">
        <v>159</v>
      </c>
      <c r="D381" s="106">
        <v>95.220001220703125</v>
      </c>
      <c r="E381" s="120">
        <v>12.699999809265137</v>
      </c>
      <c r="F381" s="107">
        <v>42346</v>
      </c>
      <c r="G381" s="120">
        <v>36.348410845752134</v>
      </c>
      <c r="H381" s="120">
        <v>35.893629095576451</v>
      </c>
      <c r="I381" s="120">
        <v>33.506643648721479</v>
      </c>
      <c r="J381" s="104">
        <f t="shared" si="25"/>
        <v>36.348410845752134</v>
      </c>
      <c r="K381" s="104">
        <f t="shared" si="26"/>
        <v>35.893629095576451</v>
      </c>
      <c r="L381" s="104">
        <f t="shared" si="27"/>
        <v>33.506643648721479</v>
      </c>
      <c r="N381" s="109">
        <v>42346.291666666664</v>
      </c>
      <c r="O381" s="103">
        <v>159</v>
      </c>
      <c r="P381" s="103">
        <v>95.220001220703125</v>
      </c>
      <c r="Q381" s="104">
        <f t="shared" si="28"/>
        <v>3.650468639732666</v>
      </c>
      <c r="R381" s="104">
        <f t="shared" si="29"/>
        <v>3.650468639732666</v>
      </c>
    </row>
    <row r="382" spans="2:18">
      <c r="B382" s="109">
        <v>42347.291666666664</v>
      </c>
      <c r="C382" s="106">
        <v>159</v>
      </c>
      <c r="D382" s="106">
        <v>95.220001220703125</v>
      </c>
      <c r="E382" s="120">
        <v>12.300000190734863</v>
      </c>
      <c r="F382" s="107">
        <v>42347</v>
      </c>
      <c r="G382" s="120">
        <v>44.622612241793547</v>
      </c>
      <c r="H382" s="120">
        <v>35.54468876997624</v>
      </c>
      <c r="I382" s="120">
        <v>33.460529432009714</v>
      </c>
      <c r="J382" s="104">
        <f t="shared" si="25"/>
        <v>44.622612241793547</v>
      </c>
      <c r="K382" s="104">
        <f t="shared" si="26"/>
        <v>35.54468876997624</v>
      </c>
      <c r="L382" s="104">
        <f t="shared" si="27"/>
        <v>33.460529432009714</v>
      </c>
      <c r="N382" s="109">
        <v>42347.291666666664</v>
      </c>
      <c r="O382" s="103">
        <v>159</v>
      </c>
      <c r="P382" s="103">
        <v>95.220001220703125</v>
      </c>
      <c r="Q382" s="104">
        <f t="shared" si="28"/>
        <v>3.650468639732666</v>
      </c>
      <c r="R382" s="104">
        <f t="shared" si="29"/>
        <v>20</v>
      </c>
    </row>
    <row r="383" spans="2:18">
      <c r="B383" s="109">
        <v>42348.291666666664</v>
      </c>
      <c r="C383" s="106">
        <v>217</v>
      </c>
      <c r="D383" s="106">
        <v>201.6199951171875</v>
      </c>
      <c r="E383" s="120">
        <v>12.300000190734863</v>
      </c>
      <c r="F383" s="107">
        <v>42348</v>
      </c>
      <c r="G383" s="120">
        <v>40.231163365531835</v>
      </c>
      <c r="H383" s="120">
        <v>35.733238975383642</v>
      </c>
      <c r="I383" s="120">
        <v>33.574902725021069</v>
      </c>
      <c r="J383" s="104">
        <f t="shared" si="25"/>
        <v>40.231163365531835</v>
      </c>
      <c r="K383" s="104">
        <f t="shared" si="26"/>
        <v>35.733238975383642</v>
      </c>
      <c r="L383" s="104">
        <f t="shared" si="27"/>
        <v>33.574902725021069</v>
      </c>
      <c r="N383" s="109">
        <v>42348.291666666664</v>
      </c>
      <c r="O383" s="103">
        <v>217</v>
      </c>
      <c r="P383" s="103">
        <v>201.6199951171875</v>
      </c>
      <c r="Q383" s="104">
        <f t="shared" si="28"/>
        <v>0.88027950106933595</v>
      </c>
      <c r="R383" s="104">
        <f t="shared" si="29"/>
        <v>0.88027950106933595</v>
      </c>
    </row>
    <row r="384" spans="2:18">
      <c r="B384" s="109">
        <v>42349.291666666664</v>
      </c>
      <c r="C384" s="106">
        <v>217</v>
      </c>
      <c r="D384" s="106">
        <v>201.6199951171875</v>
      </c>
      <c r="E384" s="120">
        <v>12.399999618530273</v>
      </c>
      <c r="F384" s="107">
        <v>42349</v>
      </c>
      <c r="G384" s="120">
        <v>35.48063334915372</v>
      </c>
      <c r="H384" s="120">
        <v>37.377051546264575</v>
      </c>
      <c r="I384" s="120">
        <v>33.079987459293122</v>
      </c>
      <c r="J384" s="104">
        <f t="shared" si="25"/>
        <v>35.48063334915372</v>
      </c>
      <c r="K384" s="104">
        <f t="shared" si="26"/>
        <v>37.377051546264575</v>
      </c>
      <c r="L384" s="104">
        <f t="shared" si="27"/>
        <v>33.079987459293122</v>
      </c>
      <c r="N384" s="109">
        <v>42349.291666666664</v>
      </c>
      <c r="O384" s="103">
        <v>217</v>
      </c>
      <c r="P384" s="103">
        <v>201.6199951171875</v>
      </c>
      <c r="Q384" s="104">
        <f t="shared" si="28"/>
        <v>0.88027950106933595</v>
      </c>
      <c r="R384" s="104">
        <f t="shared" si="29"/>
        <v>20</v>
      </c>
    </row>
    <row r="385" spans="2:18">
      <c r="B385" s="109">
        <v>42350.291666666664</v>
      </c>
      <c r="C385" s="106">
        <v>217</v>
      </c>
      <c r="D385" s="106">
        <v>201.6199951171875</v>
      </c>
      <c r="E385" s="120">
        <v>12.399999618530273</v>
      </c>
      <c r="F385" s="107">
        <v>42350</v>
      </c>
      <c r="G385" s="120">
        <v>34.531014047640333</v>
      </c>
      <c r="H385" s="120">
        <v>38.159902704291873</v>
      </c>
      <c r="I385" s="120">
        <v>31.419918591821652</v>
      </c>
      <c r="J385" s="104">
        <f t="shared" si="25"/>
        <v>34.531014047640333</v>
      </c>
      <c r="K385" s="104">
        <f t="shared" si="26"/>
        <v>38.159902704291873</v>
      </c>
      <c r="L385" s="104">
        <f t="shared" si="27"/>
        <v>31.419918591821652</v>
      </c>
      <c r="N385" s="109">
        <v>42350.291666666664</v>
      </c>
      <c r="O385" s="103">
        <v>217</v>
      </c>
      <c r="P385" s="103">
        <v>201.6199951171875</v>
      </c>
      <c r="Q385" s="104">
        <f t="shared" si="28"/>
        <v>0.88027950106933595</v>
      </c>
      <c r="R385" s="104">
        <f t="shared" si="29"/>
        <v>20</v>
      </c>
    </row>
    <row r="386" spans="2:18">
      <c r="B386" s="109">
        <v>42351.291666666664</v>
      </c>
      <c r="C386" s="106">
        <v>217</v>
      </c>
      <c r="D386" s="106">
        <v>201.6199951171875</v>
      </c>
      <c r="E386" s="120">
        <v>12.399999618530273</v>
      </c>
      <c r="F386" s="107">
        <v>42351</v>
      </c>
      <c r="G386" s="120">
        <v>33.849728576960388</v>
      </c>
      <c r="H386" s="120">
        <v>36.495263659821639</v>
      </c>
      <c r="I386" s="120">
        <v>31.217952581202457</v>
      </c>
      <c r="J386" s="104">
        <f t="shared" si="25"/>
        <v>33.849728576960388</v>
      </c>
      <c r="K386" s="104">
        <f t="shared" si="26"/>
        <v>36.495263659821639</v>
      </c>
      <c r="L386" s="104">
        <f t="shared" si="27"/>
        <v>31.217952581202457</v>
      </c>
      <c r="N386" s="109">
        <v>42351.291666666664</v>
      </c>
      <c r="O386" s="103">
        <v>217</v>
      </c>
      <c r="P386" s="103">
        <v>201.6199951171875</v>
      </c>
      <c r="Q386" s="104">
        <f t="shared" si="28"/>
        <v>0.88027950106933595</v>
      </c>
      <c r="R386" s="104">
        <f t="shared" si="29"/>
        <v>20</v>
      </c>
    </row>
    <row r="387" spans="2:18">
      <c r="B387" s="109">
        <v>42352.291666666664</v>
      </c>
      <c r="C387" s="106">
        <v>217</v>
      </c>
      <c r="D387" s="106">
        <v>201.6199951171875</v>
      </c>
      <c r="E387" s="120">
        <v>12.399999618530273</v>
      </c>
      <c r="F387" s="107">
        <v>42352</v>
      </c>
      <c r="G387" s="120">
        <v>31.955890423611368</v>
      </c>
      <c r="H387" s="120">
        <v>36.662333776487301</v>
      </c>
      <c r="I387" s="120">
        <v>31.525207664613362</v>
      </c>
      <c r="J387" s="104">
        <f t="shared" si="25"/>
        <v>31.955890423611368</v>
      </c>
      <c r="K387" s="104">
        <f t="shared" si="26"/>
        <v>36.662333776487301</v>
      </c>
      <c r="L387" s="104">
        <f t="shared" si="27"/>
        <v>31.525207664613362</v>
      </c>
      <c r="N387" s="109">
        <v>42352.291666666664</v>
      </c>
      <c r="O387" s="103">
        <v>217</v>
      </c>
      <c r="P387" s="103">
        <v>201.6199951171875</v>
      </c>
      <c r="Q387" s="104">
        <f t="shared" si="28"/>
        <v>0.88027950106933595</v>
      </c>
      <c r="R387" s="104">
        <f t="shared" si="29"/>
        <v>20</v>
      </c>
    </row>
    <row r="388" spans="2:18">
      <c r="B388" s="109">
        <v>42353.291666666664</v>
      </c>
      <c r="C388" s="106">
        <v>748</v>
      </c>
      <c r="D388" s="106">
        <v>92</v>
      </c>
      <c r="E388" s="120">
        <v>12.399999618530273</v>
      </c>
      <c r="F388" s="107">
        <v>42353</v>
      </c>
      <c r="G388" s="120">
        <v>29.40930572918165</v>
      </c>
      <c r="H388" s="120">
        <v>36.195221387368655</v>
      </c>
      <c r="I388" s="120">
        <v>30.585434321805305</v>
      </c>
      <c r="J388" s="104">
        <f t="shared" si="25"/>
        <v>29.40930572918165</v>
      </c>
      <c r="K388" s="104">
        <f t="shared" si="26"/>
        <v>36.195221387368655</v>
      </c>
      <c r="L388" s="104">
        <f t="shared" si="27"/>
        <v>30.585434321805305</v>
      </c>
      <c r="N388" s="109">
        <v>42353.291666666664</v>
      </c>
      <c r="O388" s="103">
        <v>748</v>
      </c>
      <c r="P388" s="103">
        <v>92</v>
      </c>
      <c r="Q388" s="104">
        <f t="shared" si="28"/>
        <v>37.546369920000004</v>
      </c>
      <c r="R388" s="104">
        <f t="shared" si="29"/>
        <v>37.546369920000004</v>
      </c>
    </row>
    <row r="389" spans="2:18">
      <c r="B389" s="109">
        <v>42354.291666666664</v>
      </c>
      <c r="C389" s="106">
        <v>748</v>
      </c>
      <c r="D389" s="106">
        <v>92</v>
      </c>
      <c r="E389" s="120">
        <v>12.399999618530273</v>
      </c>
      <c r="F389" s="107">
        <v>42354</v>
      </c>
      <c r="G389" s="120">
        <v>28.371436541433692</v>
      </c>
      <c r="H389" s="120">
        <v>35.720375101610493</v>
      </c>
      <c r="I389" s="120">
        <v>28.225610947564832</v>
      </c>
      <c r="J389" s="104">
        <f t="shared" si="25"/>
        <v>28.371436541433692</v>
      </c>
      <c r="K389" s="104">
        <f t="shared" si="26"/>
        <v>35.720375101610493</v>
      </c>
      <c r="L389" s="104">
        <f t="shared" si="27"/>
        <v>28.225610947564832</v>
      </c>
      <c r="N389" s="109">
        <v>42354.291666666664</v>
      </c>
      <c r="O389" s="103">
        <v>748</v>
      </c>
      <c r="P389" s="103">
        <v>92</v>
      </c>
      <c r="Q389" s="104">
        <f t="shared" si="28"/>
        <v>37.546369920000004</v>
      </c>
      <c r="R389" s="104">
        <f t="shared" si="29"/>
        <v>20</v>
      </c>
    </row>
    <row r="390" spans="2:18">
      <c r="B390" s="109">
        <v>42355.291666666664</v>
      </c>
      <c r="C390" s="106">
        <v>363</v>
      </c>
      <c r="D390" s="106">
        <v>93.589996337890625</v>
      </c>
      <c r="E390" s="120">
        <v>12.100000381469727</v>
      </c>
      <c r="F390" s="107">
        <v>42355</v>
      </c>
      <c r="G390" s="120">
        <v>33.27159219622061</v>
      </c>
      <c r="H390" s="120">
        <v>36.353058311519838</v>
      </c>
      <c r="I390" s="120">
        <v>27.657428694036259</v>
      </c>
      <c r="J390" s="104">
        <f t="shared" si="25"/>
        <v>33.27159219622061</v>
      </c>
      <c r="K390" s="104">
        <f t="shared" si="26"/>
        <v>36.353058311519838</v>
      </c>
      <c r="L390" s="104">
        <f t="shared" si="27"/>
        <v>27.657428694036259</v>
      </c>
      <c r="N390" s="109">
        <v>42355.291666666664</v>
      </c>
      <c r="O390" s="103">
        <v>363</v>
      </c>
      <c r="P390" s="103">
        <v>93.589996337890625</v>
      </c>
      <c r="Q390" s="104">
        <f t="shared" si="28"/>
        <v>15.419767770802002</v>
      </c>
      <c r="R390" s="104">
        <f t="shared" si="29"/>
        <v>15.419767770802002</v>
      </c>
    </row>
    <row r="391" spans="2:18">
      <c r="B391" s="109">
        <v>42356.291666666664</v>
      </c>
      <c r="C391" s="106">
        <v>363</v>
      </c>
      <c r="D391" s="106">
        <v>93.589996337890625</v>
      </c>
      <c r="E391" s="120">
        <v>12.100000381469727</v>
      </c>
      <c r="F391" s="107">
        <v>42356</v>
      </c>
      <c r="G391" s="120">
        <v>32.143185062369867</v>
      </c>
      <c r="H391" s="120">
        <v>36.72761199101253</v>
      </c>
      <c r="I391" s="120">
        <v>28.586691609930071</v>
      </c>
      <c r="J391" s="104">
        <f t="shared" si="25"/>
        <v>32.143185062369867</v>
      </c>
      <c r="K391" s="104">
        <f t="shared" si="26"/>
        <v>36.72761199101253</v>
      </c>
      <c r="L391" s="104">
        <f t="shared" si="27"/>
        <v>28.586691609930071</v>
      </c>
      <c r="N391" s="109">
        <v>42356.291666666664</v>
      </c>
      <c r="O391" s="103">
        <v>363</v>
      </c>
      <c r="P391" s="103">
        <v>93.589996337890625</v>
      </c>
      <c r="Q391" s="104">
        <f t="shared" si="28"/>
        <v>15.419767770802002</v>
      </c>
      <c r="R391" s="104">
        <f t="shared" si="29"/>
        <v>20</v>
      </c>
    </row>
    <row r="392" spans="2:18">
      <c r="B392" s="109">
        <v>42357.291666666664</v>
      </c>
      <c r="C392" s="106">
        <v>363</v>
      </c>
      <c r="D392" s="106">
        <v>93.589996337890625</v>
      </c>
      <c r="E392" s="120">
        <v>12</v>
      </c>
      <c r="F392" s="107">
        <v>42357</v>
      </c>
      <c r="G392" s="120">
        <v>33.510331344118789</v>
      </c>
      <c r="H392" s="120">
        <v>36.881476979211527</v>
      </c>
      <c r="I392" s="120">
        <v>30.438658134186699</v>
      </c>
      <c r="J392" s="104">
        <f t="shared" si="25"/>
        <v>33.510331344118789</v>
      </c>
      <c r="K392" s="104">
        <f t="shared" si="26"/>
        <v>36.881476979211527</v>
      </c>
      <c r="L392" s="104">
        <f t="shared" si="27"/>
        <v>30.438658134186699</v>
      </c>
      <c r="N392" s="109">
        <v>42357.291666666664</v>
      </c>
      <c r="O392" s="103">
        <v>363</v>
      </c>
      <c r="P392" s="103">
        <v>93.589996337890625</v>
      </c>
      <c r="Q392" s="104">
        <f t="shared" si="28"/>
        <v>15.419767770802002</v>
      </c>
      <c r="R392" s="104">
        <f t="shared" si="29"/>
        <v>20</v>
      </c>
    </row>
    <row r="393" spans="2:18">
      <c r="B393" s="109">
        <v>42358.291666666664</v>
      </c>
      <c r="C393" s="106">
        <v>363</v>
      </c>
      <c r="D393" s="106">
        <v>93.589996337890625</v>
      </c>
      <c r="E393" s="120">
        <v>11.899999618530273</v>
      </c>
      <c r="F393" s="107">
        <v>42358</v>
      </c>
      <c r="G393" s="120">
        <v>47.346219652052248</v>
      </c>
      <c r="H393" s="120">
        <v>36.510808728800825</v>
      </c>
      <c r="I393" s="120">
        <v>26.298742421755026</v>
      </c>
      <c r="J393" s="104">
        <f t="shared" si="25"/>
        <v>47.346219652052248</v>
      </c>
      <c r="K393" s="104">
        <f t="shared" si="26"/>
        <v>36.510808728800825</v>
      </c>
      <c r="L393" s="104">
        <f t="shared" si="27"/>
        <v>26.298742421755026</v>
      </c>
      <c r="N393" s="109">
        <v>42358.291666666664</v>
      </c>
      <c r="O393" s="103">
        <v>363</v>
      </c>
      <c r="P393" s="103">
        <v>93.589996337890625</v>
      </c>
      <c r="Q393" s="104">
        <f t="shared" si="28"/>
        <v>15.419767770802002</v>
      </c>
      <c r="R393" s="104">
        <f t="shared" si="29"/>
        <v>20</v>
      </c>
    </row>
    <row r="394" spans="2:18">
      <c r="B394" s="109">
        <v>42359.291666666664</v>
      </c>
      <c r="C394" s="106">
        <v>363</v>
      </c>
      <c r="D394" s="106">
        <v>93.589996337890625</v>
      </c>
      <c r="E394" s="120">
        <v>11.899999618530273</v>
      </c>
      <c r="F394" s="107">
        <v>42359</v>
      </c>
      <c r="G394" s="120">
        <v>37.432837645919243</v>
      </c>
      <c r="H394" s="120">
        <v>36.887531989945337</v>
      </c>
      <c r="I394" s="120">
        <v>29.111552805723878</v>
      </c>
      <c r="J394" s="104">
        <f t="shared" ref="J394:J457" si="30">IF(G394&lt;0,0,G394)</f>
        <v>37.432837645919243</v>
      </c>
      <c r="K394" s="104">
        <f t="shared" ref="K394:K457" si="31">IF(H394&lt;0,0,H394)</f>
        <v>36.887531989945337</v>
      </c>
      <c r="L394" s="104">
        <f t="shared" ref="L394:L457" si="32">IF(I394&lt;0,0,I394)</f>
        <v>29.111552805723878</v>
      </c>
      <c r="N394" s="109">
        <v>42359.291666666664</v>
      </c>
      <c r="O394" s="103">
        <v>363</v>
      </c>
      <c r="P394" s="103">
        <v>93.589996337890625</v>
      </c>
      <c r="Q394" s="104">
        <f t="shared" ref="Q394:Q457" si="33">ABS((O394-P394)*(1/1000)*0.36*158.987)</f>
        <v>15.419767770802002</v>
      </c>
      <c r="R394" s="104">
        <f t="shared" si="29"/>
        <v>20</v>
      </c>
    </row>
    <row r="395" spans="2:18">
      <c r="B395" s="109">
        <v>42360.291666666664</v>
      </c>
      <c r="C395" s="106">
        <v>169</v>
      </c>
      <c r="D395" s="106">
        <v>80.209999084472656</v>
      </c>
      <c r="E395" s="120">
        <v>11.899999618530273</v>
      </c>
      <c r="F395" s="107">
        <v>42360</v>
      </c>
      <c r="G395" s="120">
        <v>31.503926156361871</v>
      </c>
      <c r="H395" s="120">
        <v>37.27455300178795</v>
      </c>
      <c r="I395" s="120">
        <v>30.478520442777246</v>
      </c>
      <c r="J395" s="104">
        <f t="shared" si="30"/>
        <v>31.503926156361871</v>
      </c>
      <c r="K395" s="104">
        <f t="shared" si="31"/>
        <v>37.27455300178795</v>
      </c>
      <c r="L395" s="104">
        <f t="shared" si="32"/>
        <v>30.478520442777246</v>
      </c>
      <c r="N395" s="109">
        <v>42360.291666666664</v>
      </c>
      <c r="O395" s="103">
        <v>169</v>
      </c>
      <c r="P395" s="103">
        <v>80.209999084472656</v>
      </c>
      <c r="Q395" s="104">
        <f t="shared" si="33"/>
        <v>5.0819241152005006</v>
      </c>
      <c r="R395" s="104">
        <f t="shared" ref="R395:R458" si="34">IF(Q395=Q394, 20, Q395)</f>
        <v>5.0819241152005006</v>
      </c>
    </row>
    <row r="396" spans="2:18">
      <c r="B396" s="109">
        <v>42361.291666666664</v>
      </c>
      <c r="C396" s="106">
        <v>169</v>
      </c>
      <c r="D396" s="106">
        <v>80.209999084472656</v>
      </c>
      <c r="E396" s="120">
        <v>11.899999618530273</v>
      </c>
      <c r="F396" s="107">
        <v>42361</v>
      </c>
      <c r="G396" s="120">
        <v>28.226874006125673</v>
      </c>
      <c r="H396" s="120">
        <v>37.605142887433381</v>
      </c>
      <c r="I396" s="120">
        <v>31.219191226319083</v>
      </c>
      <c r="J396" s="104">
        <f t="shared" si="30"/>
        <v>28.226874006125673</v>
      </c>
      <c r="K396" s="104">
        <f t="shared" si="31"/>
        <v>37.605142887433381</v>
      </c>
      <c r="L396" s="104">
        <f t="shared" si="32"/>
        <v>31.219191226319083</v>
      </c>
      <c r="N396" s="109">
        <v>42361.291666666664</v>
      </c>
      <c r="O396" s="103">
        <v>169</v>
      </c>
      <c r="P396" s="103">
        <v>80.209999084472656</v>
      </c>
      <c r="Q396" s="104">
        <f t="shared" si="33"/>
        <v>5.0819241152005006</v>
      </c>
      <c r="R396" s="104">
        <f t="shared" si="34"/>
        <v>20</v>
      </c>
    </row>
    <row r="397" spans="2:18">
      <c r="B397" s="109">
        <v>42362.291666666664</v>
      </c>
      <c r="C397" s="106">
        <v>169</v>
      </c>
      <c r="D397" s="106">
        <v>80.209999084472656</v>
      </c>
      <c r="E397" s="120">
        <v>11.800000190734863</v>
      </c>
      <c r="F397" s="107">
        <v>42362</v>
      </c>
      <c r="G397" s="120">
        <v>33.943001853691214</v>
      </c>
      <c r="H397" s="120">
        <v>37.193936411583856</v>
      </c>
      <c r="I397" s="120">
        <v>31.578949543546813</v>
      </c>
      <c r="J397" s="104">
        <f t="shared" si="30"/>
        <v>33.943001853691214</v>
      </c>
      <c r="K397" s="104">
        <f t="shared" si="31"/>
        <v>37.193936411583856</v>
      </c>
      <c r="L397" s="104">
        <f t="shared" si="32"/>
        <v>31.578949543546813</v>
      </c>
      <c r="N397" s="109">
        <v>42362.291666666664</v>
      </c>
      <c r="O397" s="103">
        <v>169</v>
      </c>
      <c r="P397" s="103">
        <v>80.209999084472656</v>
      </c>
      <c r="Q397" s="104">
        <f t="shared" si="33"/>
        <v>5.0819241152005006</v>
      </c>
      <c r="R397" s="104">
        <f t="shared" si="34"/>
        <v>20</v>
      </c>
    </row>
    <row r="398" spans="2:18">
      <c r="B398" s="109">
        <v>42363.291666666664</v>
      </c>
      <c r="C398" s="106">
        <v>169</v>
      </c>
      <c r="D398" s="106">
        <v>80.209999084472656</v>
      </c>
      <c r="E398" s="120">
        <v>11.800000190734863</v>
      </c>
      <c r="F398" s="107">
        <v>42363</v>
      </c>
      <c r="G398" s="120">
        <v>43.341852505207044</v>
      </c>
      <c r="H398" s="120">
        <v>37.177794695474475</v>
      </c>
      <c r="I398" s="120">
        <v>31.760729843929973</v>
      </c>
      <c r="J398" s="104">
        <f t="shared" si="30"/>
        <v>43.341852505207044</v>
      </c>
      <c r="K398" s="104">
        <f t="shared" si="31"/>
        <v>37.177794695474475</v>
      </c>
      <c r="L398" s="104">
        <f t="shared" si="32"/>
        <v>31.760729843929973</v>
      </c>
      <c r="N398" s="109">
        <v>42363.291666666664</v>
      </c>
      <c r="O398" s="103">
        <v>169</v>
      </c>
      <c r="P398" s="103">
        <v>80.209999084472656</v>
      </c>
      <c r="Q398" s="104">
        <f t="shared" si="33"/>
        <v>5.0819241152005006</v>
      </c>
      <c r="R398" s="104">
        <f t="shared" si="34"/>
        <v>20</v>
      </c>
    </row>
    <row r="399" spans="2:18">
      <c r="B399" s="109">
        <v>42364.291666666664</v>
      </c>
      <c r="C399" s="106">
        <v>169</v>
      </c>
      <c r="D399" s="106">
        <v>80.209999084472656</v>
      </c>
      <c r="E399" s="120">
        <v>11.800000190734863</v>
      </c>
      <c r="F399" s="107">
        <v>42364</v>
      </c>
      <c r="G399" s="120">
        <v>38.583037799464236</v>
      </c>
      <c r="H399" s="120">
        <v>37.308034263871363</v>
      </c>
      <c r="I399" s="120">
        <v>31.78507714796951</v>
      </c>
      <c r="J399" s="104">
        <f t="shared" si="30"/>
        <v>38.583037799464236</v>
      </c>
      <c r="K399" s="104">
        <f t="shared" si="31"/>
        <v>37.308034263871363</v>
      </c>
      <c r="L399" s="104">
        <f t="shared" si="32"/>
        <v>31.78507714796951</v>
      </c>
      <c r="N399" s="109">
        <v>42364.291666666664</v>
      </c>
      <c r="O399" s="103">
        <v>169</v>
      </c>
      <c r="P399" s="103">
        <v>80.209999084472656</v>
      </c>
      <c r="Q399" s="104">
        <f t="shared" si="33"/>
        <v>5.0819241152005006</v>
      </c>
      <c r="R399" s="104">
        <f t="shared" si="34"/>
        <v>20</v>
      </c>
    </row>
    <row r="400" spans="2:18">
      <c r="B400" s="109">
        <v>42365.291666666664</v>
      </c>
      <c r="C400" s="106">
        <v>169</v>
      </c>
      <c r="D400" s="106">
        <v>80.209999084472656</v>
      </c>
      <c r="E400" s="120">
        <v>12.300000190734863</v>
      </c>
      <c r="F400" s="107">
        <v>42365</v>
      </c>
      <c r="G400" s="120">
        <v>34.742834875296637</v>
      </c>
      <c r="H400" s="120">
        <v>37.456977469325089</v>
      </c>
      <c r="I400" s="120">
        <v>31.458722136506253</v>
      </c>
      <c r="J400" s="104">
        <f t="shared" si="30"/>
        <v>34.742834875296637</v>
      </c>
      <c r="K400" s="104">
        <f t="shared" si="31"/>
        <v>37.456977469325089</v>
      </c>
      <c r="L400" s="104">
        <f t="shared" si="32"/>
        <v>31.458722136506253</v>
      </c>
      <c r="N400" s="109">
        <v>42365.291666666664</v>
      </c>
      <c r="O400" s="103">
        <v>169</v>
      </c>
      <c r="P400" s="103">
        <v>80.209999084472656</v>
      </c>
      <c r="Q400" s="104">
        <f t="shared" si="33"/>
        <v>5.0819241152005006</v>
      </c>
      <c r="R400" s="104">
        <f t="shared" si="34"/>
        <v>20</v>
      </c>
    </row>
    <row r="401" spans="2:18">
      <c r="B401" s="109">
        <v>42366.291666666664</v>
      </c>
      <c r="C401" s="106">
        <v>169</v>
      </c>
      <c r="D401" s="106">
        <v>80.209999084472656</v>
      </c>
      <c r="E401" s="120">
        <v>12.199999809265137</v>
      </c>
      <c r="F401" s="107">
        <v>42366</v>
      </c>
      <c r="G401" s="120">
        <v>32.821768338815467</v>
      </c>
      <c r="H401" s="120">
        <v>37.003046496422158</v>
      </c>
      <c r="I401" s="120">
        <v>32.097877631938019</v>
      </c>
      <c r="J401" s="104">
        <f t="shared" si="30"/>
        <v>32.821768338815467</v>
      </c>
      <c r="K401" s="104">
        <f t="shared" si="31"/>
        <v>37.003046496422158</v>
      </c>
      <c r="L401" s="104">
        <f t="shared" si="32"/>
        <v>32.097877631938019</v>
      </c>
      <c r="N401" s="109">
        <v>42366.291666666664</v>
      </c>
      <c r="O401" s="103">
        <v>169</v>
      </c>
      <c r="P401" s="103">
        <v>80.209999084472656</v>
      </c>
      <c r="Q401" s="104">
        <f t="shared" si="33"/>
        <v>5.0819241152005006</v>
      </c>
      <c r="R401" s="104">
        <f t="shared" si="34"/>
        <v>20</v>
      </c>
    </row>
    <row r="402" spans="2:18">
      <c r="B402" s="109">
        <v>42367.291666666664</v>
      </c>
      <c r="C402" s="106">
        <v>169</v>
      </c>
      <c r="D402" s="106">
        <v>80.209999084472656</v>
      </c>
      <c r="E402" s="120">
        <v>12.199999809265137</v>
      </c>
      <c r="F402" s="107">
        <v>42367</v>
      </c>
      <c r="G402" s="120">
        <v>28.231867573283367</v>
      </c>
      <c r="H402" s="120">
        <v>37.152609389358034</v>
      </c>
      <c r="I402" s="120">
        <v>32.146260051175389</v>
      </c>
      <c r="J402" s="104">
        <f t="shared" si="30"/>
        <v>28.231867573283367</v>
      </c>
      <c r="K402" s="104">
        <f t="shared" si="31"/>
        <v>37.152609389358034</v>
      </c>
      <c r="L402" s="104">
        <f t="shared" si="32"/>
        <v>32.146260051175389</v>
      </c>
      <c r="N402" s="109">
        <v>42367.291666666664</v>
      </c>
      <c r="O402" s="103">
        <v>169</v>
      </c>
      <c r="P402" s="103">
        <v>80.209999084472656</v>
      </c>
      <c r="Q402" s="104">
        <f t="shared" si="33"/>
        <v>5.0819241152005006</v>
      </c>
      <c r="R402" s="104">
        <f t="shared" si="34"/>
        <v>20</v>
      </c>
    </row>
    <row r="403" spans="2:18">
      <c r="B403" s="109">
        <v>42368.291666666664</v>
      </c>
      <c r="C403" s="106">
        <v>169</v>
      </c>
      <c r="D403" s="106">
        <v>80.209999084472656</v>
      </c>
      <c r="E403" s="120">
        <v>11.600000381469727</v>
      </c>
      <c r="F403" s="107">
        <v>42368</v>
      </c>
      <c r="G403" s="120">
        <v>25.045357131891755</v>
      </c>
      <c r="H403" s="120">
        <v>37.127636627466565</v>
      </c>
      <c r="I403" s="120">
        <v>31.84187866034333</v>
      </c>
      <c r="J403" s="104">
        <f t="shared" si="30"/>
        <v>25.045357131891755</v>
      </c>
      <c r="K403" s="104">
        <f t="shared" si="31"/>
        <v>37.127636627466565</v>
      </c>
      <c r="L403" s="104">
        <f t="shared" si="32"/>
        <v>31.84187866034333</v>
      </c>
      <c r="N403" s="109">
        <v>42368.291666666664</v>
      </c>
      <c r="O403" s="103">
        <v>169</v>
      </c>
      <c r="P403" s="103">
        <v>80.209999084472656</v>
      </c>
      <c r="Q403" s="104">
        <f t="shared" si="33"/>
        <v>5.0819241152005006</v>
      </c>
      <c r="R403" s="104">
        <f t="shared" si="34"/>
        <v>20</v>
      </c>
    </row>
    <row r="404" spans="2:18">
      <c r="B404" s="109">
        <v>42369.291666666664</v>
      </c>
      <c r="C404" s="106">
        <v>188</v>
      </c>
      <c r="D404" s="106">
        <v>76.44000244140625</v>
      </c>
      <c r="E404" s="120">
        <v>11.699999809265137</v>
      </c>
      <c r="F404" s="107">
        <v>42369</v>
      </c>
      <c r="G404" s="120">
        <v>42.239706542006239</v>
      </c>
      <c r="H404" s="120">
        <v>36.793833859938182</v>
      </c>
      <c r="I404" s="120">
        <v>31.805220342123953</v>
      </c>
      <c r="J404" s="104">
        <f t="shared" si="30"/>
        <v>42.239706542006239</v>
      </c>
      <c r="K404" s="104">
        <f t="shared" si="31"/>
        <v>36.793833859938182</v>
      </c>
      <c r="L404" s="104">
        <f t="shared" si="32"/>
        <v>31.805220342123953</v>
      </c>
      <c r="N404" s="109">
        <v>42369.291666666664</v>
      </c>
      <c r="O404" s="103">
        <v>188</v>
      </c>
      <c r="P404" s="103">
        <v>76.44000244140625</v>
      </c>
      <c r="Q404" s="104">
        <f t="shared" si="33"/>
        <v>6.3851721594653315</v>
      </c>
      <c r="R404" s="104">
        <f t="shared" si="34"/>
        <v>6.3851721594653315</v>
      </c>
    </row>
    <row r="405" spans="2:18">
      <c r="B405" s="109">
        <v>42370.291666666664</v>
      </c>
      <c r="C405" s="106">
        <v>188</v>
      </c>
      <c r="D405" s="106">
        <v>76.44000244140625</v>
      </c>
      <c r="E405" s="120">
        <v>11.699999809265137</v>
      </c>
      <c r="F405" s="107">
        <v>42370</v>
      </c>
      <c r="G405" s="120">
        <v>34.633702710469557</v>
      </c>
      <c r="H405" s="120">
        <v>36.820832961510781</v>
      </c>
      <c r="I405" s="120">
        <v>31.267892303025246</v>
      </c>
      <c r="J405" s="104">
        <f t="shared" si="30"/>
        <v>34.633702710469557</v>
      </c>
      <c r="K405" s="104">
        <f t="shared" si="31"/>
        <v>36.820832961510781</v>
      </c>
      <c r="L405" s="104">
        <f t="shared" si="32"/>
        <v>31.267892303025246</v>
      </c>
      <c r="N405" s="109">
        <v>42370.291666666664</v>
      </c>
      <c r="O405" s="103">
        <v>188</v>
      </c>
      <c r="P405" s="103">
        <v>76.44000244140625</v>
      </c>
      <c r="Q405" s="104">
        <f t="shared" si="33"/>
        <v>6.3851721594653315</v>
      </c>
      <c r="R405" s="104">
        <f t="shared" si="34"/>
        <v>20</v>
      </c>
    </row>
    <row r="406" spans="2:18">
      <c r="B406" s="109">
        <v>42371.291666666664</v>
      </c>
      <c r="C406" s="106">
        <v>188</v>
      </c>
      <c r="D406" s="106">
        <v>76.44000244140625</v>
      </c>
      <c r="E406" s="120">
        <v>11.699999809265137</v>
      </c>
      <c r="F406" s="107">
        <v>42371</v>
      </c>
      <c r="G406" s="120">
        <v>29.959444699486102</v>
      </c>
      <c r="H406" s="120">
        <v>36.501678088682759</v>
      </c>
      <c r="I406" s="120">
        <v>30.533578772390328</v>
      </c>
      <c r="J406" s="104">
        <f t="shared" si="30"/>
        <v>29.959444699486102</v>
      </c>
      <c r="K406" s="104">
        <f t="shared" si="31"/>
        <v>36.501678088682759</v>
      </c>
      <c r="L406" s="104">
        <f t="shared" si="32"/>
        <v>30.533578772390328</v>
      </c>
      <c r="N406" s="109">
        <v>42371.291666666664</v>
      </c>
      <c r="O406" s="103">
        <v>188</v>
      </c>
      <c r="P406" s="103">
        <v>76.44000244140625</v>
      </c>
      <c r="Q406" s="104">
        <f t="shared" si="33"/>
        <v>6.3851721594653315</v>
      </c>
      <c r="R406" s="104">
        <f t="shared" si="34"/>
        <v>20</v>
      </c>
    </row>
    <row r="407" spans="2:18">
      <c r="B407" s="109">
        <v>42372.291666666664</v>
      </c>
      <c r="C407" s="106">
        <v>188</v>
      </c>
      <c r="D407" s="106">
        <v>76.44000244140625</v>
      </c>
      <c r="E407" s="120">
        <v>11.600000381469727</v>
      </c>
      <c r="F407" s="107">
        <v>42372</v>
      </c>
      <c r="G407" s="120">
        <v>25.461393757705348</v>
      </c>
      <c r="H407" s="120">
        <v>36.637018794307004</v>
      </c>
      <c r="I407" s="120">
        <v>30.98879646146742</v>
      </c>
      <c r="J407" s="104">
        <f t="shared" si="30"/>
        <v>25.461393757705348</v>
      </c>
      <c r="K407" s="104">
        <f t="shared" si="31"/>
        <v>36.637018794307004</v>
      </c>
      <c r="L407" s="104">
        <f t="shared" si="32"/>
        <v>30.98879646146742</v>
      </c>
      <c r="N407" s="109">
        <v>42372.291666666664</v>
      </c>
      <c r="O407" s="103">
        <v>188</v>
      </c>
      <c r="P407" s="103">
        <v>76.44000244140625</v>
      </c>
      <c r="Q407" s="104">
        <f t="shared" si="33"/>
        <v>6.3851721594653315</v>
      </c>
      <c r="R407" s="104">
        <f t="shared" si="34"/>
        <v>20</v>
      </c>
    </row>
    <row r="408" spans="2:18">
      <c r="B408" s="109">
        <v>42373.291666666664</v>
      </c>
      <c r="C408" s="106">
        <v>188</v>
      </c>
      <c r="D408" s="106">
        <v>76.44000244140625</v>
      </c>
      <c r="E408" s="120">
        <v>11.600000381469727</v>
      </c>
      <c r="F408" s="107">
        <v>42373</v>
      </c>
      <c r="G408" s="120">
        <v>44.229362839195431</v>
      </c>
      <c r="H408" s="120">
        <v>36.648385841427036</v>
      </c>
      <c r="I408" s="120">
        <v>31.755188657773882</v>
      </c>
      <c r="J408" s="104">
        <f t="shared" si="30"/>
        <v>44.229362839195431</v>
      </c>
      <c r="K408" s="104">
        <f t="shared" si="31"/>
        <v>36.648385841427036</v>
      </c>
      <c r="L408" s="104">
        <f t="shared" si="32"/>
        <v>31.755188657773882</v>
      </c>
      <c r="N408" s="109">
        <v>42373.291666666664</v>
      </c>
      <c r="O408" s="103">
        <v>188</v>
      </c>
      <c r="P408" s="103">
        <v>76.44000244140625</v>
      </c>
      <c r="Q408" s="104">
        <f t="shared" si="33"/>
        <v>6.3851721594653315</v>
      </c>
      <c r="R408" s="104">
        <f t="shared" si="34"/>
        <v>20</v>
      </c>
    </row>
    <row r="409" spans="2:18">
      <c r="B409" s="109">
        <v>42374.291666666664</v>
      </c>
      <c r="C409" s="106">
        <v>185</v>
      </c>
      <c r="D409" s="106">
        <v>89.739997863769531</v>
      </c>
      <c r="E409" s="120">
        <v>11.600000381469727</v>
      </c>
      <c r="F409" s="107">
        <v>42374</v>
      </c>
      <c r="G409" s="120">
        <v>40.053410493223765</v>
      </c>
      <c r="H409" s="120">
        <v>36.031292177262124</v>
      </c>
      <c r="I409" s="120">
        <v>31.948277233662434</v>
      </c>
      <c r="J409" s="104">
        <f t="shared" si="30"/>
        <v>40.053410493223765</v>
      </c>
      <c r="K409" s="104">
        <f t="shared" si="31"/>
        <v>36.031292177262124</v>
      </c>
      <c r="L409" s="104">
        <f t="shared" si="32"/>
        <v>31.948277233662434</v>
      </c>
      <c r="N409" s="109">
        <v>42374.291666666664</v>
      </c>
      <c r="O409" s="103">
        <v>185</v>
      </c>
      <c r="P409" s="103">
        <v>89.739997863769531</v>
      </c>
      <c r="Q409" s="104">
        <f t="shared" si="33"/>
        <v>5.4522367054678345</v>
      </c>
      <c r="R409" s="104">
        <f t="shared" si="34"/>
        <v>5.4522367054678345</v>
      </c>
    </row>
    <row r="410" spans="2:18">
      <c r="B410" s="109">
        <v>42375.291666666664</v>
      </c>
      <c r="C410" s="106">
        <v>185</v>
      </c>
      <c r="D410" s="106">
        <v>89.739997863769531</v>
      </c>
      <c r="E410" s="120">
        <v>7.9000000953674316</v>
      </c>
      <c r="F410" s="107">
        <v>42375</v>
      </c>
      <c r="G410" s="120">
        <v>38.381373934745781</v>
      </c>
      <c r="H410" s="120">
        <v>36.245621487961849</v>
      </c>
      <c r="I410" s="120">
        <v>32.068403415017706</v>
      </c>
      <c r="J410" s="104">
        <f t="shared" si="30"/>
        <v>38.381373934745781</v>
      </c>
      <c r="K410" s="104">
        <f t="shared" si="31"/>
        <v>36.245621487961849</v>
      </c>
      <c r="L410" s="104">
        <f t="shared" si="32"/>
        <v>32.068403415017706</v>
      </c>
      <c r="N410" s="109">
        <v>42375.291666666664</v>
      </c>
      <c r="O410" s="103">
        <v>185</v>
      </c>
      <c r="P410" s="103">
        <v>89.739997863769531</v>
      </c>
      <c r="Q410" s="104">
        <f t="shared" si="33"/>
        <v>5.4522367054678345</v>
      </c>
      <c r="R410" s="104">
        <f t="shared" si="34"/>
        <v>20</v>
      </c>
    </row>
    <row r="411" spans="2:18">
      <c r="B411" s="109">
        <v>42376.291666666664</v>
      </c>
      <c r="C411" s="106">
        <v>206</v>
      </c>
      <c r="D411" s="106">
        <v>131.74000549316406</v>
      </c>
      <c r="E411" s="120">
        <v>7.9000000953674316</v>
      </c>
      <c r="F411" s="107">
        <v>42376</v>
      </c>
      <c r="G411" s="120">
        <v>39.373015278837201</v>
      </c>
      <c r="H411" s="120">
        <v>36.797296765181748</v>
      </c>
      <c r="I411" s="120">
        <v>31.41875256584752</v>
      </c>
      <c r="J411" s="104">
        <f t="shared" si="30"/>
        <v>39.373015278837201</v>
      </c>
      <c r="K411" s="104">
        <f t="shared" si="31"/>
        <v>36.797296765181748</v>
      </c>
      <c r="L411" s="104">
        <f t="shared" si="32"/>
        <v>31.41875256584752</v>
      </c>
      <c r="N411" s="109">
        <v>42376.291666666664</v>
      </c>
      <c r="O411" s="103">
        <v>206</v>
      </c>
      <c r="P411" s="103">
        <v>131.74000549316406</v>
      </c>
      <c r="Q411" s="104">
        <f t="shared" si="33"/>
        <v>4.2502945487969974</v>
      </c>
      <c r="R411" s="104">
        <f t="shared" si="34"/>
        <v>4.2502945487969974</v>
      </c>
    </row>
    <row r="412" spans="2:18">
      <c r="B412" s="109">
        <v>42377.291666666664</v>
      </c>
      <c r="C412" s="106">
        <v>206</v>
      </c>
      <c r="D412" s="106">
        <v>131.74000549316406</v>
      </c>
      <c r="E412" s="120">
        <v>11.300000190734863</v>
      </c>
      <c r="F412" s="107">
        <v>42377</v>
      </c>
      <c r="G412" s="120">
        <v>37.043099865825099</v>
      </c>
      <c r="H412" s="120">
        <v>36.946659006432263</v>
      </c>
      <c r="I412" s="120">
        <v>31.859205582782074</v>
      </c>
      <c r="J412" s="104">
        <f t="shared" si="30"/>
        <v>37.043099865825099</v>
      </c>
      <c r="K412" s="104">
        <f t="shared" si="31"/>
        <v>36.946659006432263</v>
      </c>
      <c r="L412" s="104">
        <f t="shared" si="32"/>
        <v>31.859205582782074</v>
      </c>
      <c r="N412" s="109">
        <v>42377.291666666664</v>
      </c>
      <c r="O412" s="103">
        <v>206</v>
      </c>
      <c r="P412" s="103">
        <v>131.74000549316406</v>
      </c>
      <c r="Q412" s="104">
        <f t="shared" si="33"/>
        <v>4.2502945487969974</v>
      </c>
      <c r="R412" s="104">
        <f t="shared" si="34"/>
        <v>20</v>
      </c>
    </row>
    <row r="413" spans="2:18">
      <c r="B413" s="109">
        <v>42378.291666666664</v>
      </c>
      <c r="C413" s="106">
        <v>206</v>
      </c>
      <c r="D413" s="106">
        <v>131.74000549316406</v>
      </c>
      <c r="E413" s="120">
        <v>11.600000381469727</v>
      </c>
      <c r="F413" s="107">
        <v>42378</v>
      </c>
      <c r="G413" s="120">
        <v>30.251498938379463</v>
      </c>
      <c r="H413" s="120">
        <v>37.066145402325517</v>
      </c>
      <c r="I413" s="120">
        <v>31.60909586963831</v>
      </c>
      <c r="J413" s="104">
        <f t="shared" si="30"/>
        <v>30.251498938379463</v>
      </c>
      <c r="K413" s="104">
        <f t="shared" si="31"/>
        <v>37.066145402325517</v>
      </c>
      <c r="L413" s="104">
        <f t="shared" si="32"/>
        <v>31.60909586963831</v>
      </c>
      <c r="N413" s="109">
        <v>42378.291666666664</v>
      </c>
      <c r="O413" s="103">
        <v>206</v>
      </c>
      <c r="P413" s="103">
        <v>131.74000549316406</v>
      </c>
      <c r="Q413" s="104">
        <f t="shared" si="33"/>
        <v>4.2502945487969974</v>
      </c>
      <c r="R413" s="104">
        <f t="shared" si="34"/>
        <v>20</v>
      </c>
    </row>
    <row r="414" spans="2:18">
      <c r="B414" s="109">
        <v>42379.291666666664</v>
      </c>
      <c r="C414" s="106">
        <v>206</v>
      </c>
      <c r="D414" s="106">
        <v>131.74000549316406</v>
      </c>
      <c r="E414" s="120">
        <v>11.699999809265137</v>
      </c>
      <c r="F414" s="107">
        <v>42379</v>
      </c>
      <c r="G414" s="120">
        <v>30.477272225927436</v>
      </c>
      <c r="H414" s="120">
        <v>37.147505247195589</v>
      </c>
      <c r="I414" s="120">
        <v>31.920038652552545</v>
      </c>
      <c r="J414" s="104">
        <f t="shared" si="30"/>
        <v>30.477272225927436</v>
      </c>
      <c r="K414" s="104">
        <f t="shared" si="31"/>
        <v>37.147505247195589</v>
      </c>
      <c r="L414" s="104">
        <f t="shared" si="32"/>
        <v>31.920038652552545</v>
      </c>
      <c r="N414" s="109">
        <v>42379.291666666664</v>
      </c>
      <c r="O414" s="103">
        <v>206</v>
      </c>
      <c r="P414" s="103">
        <v>131.74000549316406</v>
      </c>
      <c r="Q414" s="104">
        <f t="shared" si="33"/>
        <v>4.2502945487969974</v>
      </c>
      <c r="R414" s="104">
        <f t="shared" si="34"/>
        <v>20</v>
      </c>
    </row>
    <row r="415" spans="2:18">
      <c r="B415" s="109">
        <v>42380.291666666664</v>
      </c>
      <c r="C415" s="106">
        <v>206</v>
      </c>
      <c r="D415" s="106">
        <v>131.74000549316406</v>
      </c>
      <c r="E415" s="120">
        <v>11.699999809265137</v>
      </c>
      <c r="F415" s="107">
        <v>42380</v>
      </c>
      <c r="G415" s="120">
        <v>41.15813403663811</v>
      </c>
      <c r="H415" s="120">
        <v>36.643850067081289</v>
      </c>
      <c r="I415" s="120">
        <v>32.974871032193853</v>
      </c>
      <c r="J415" s="104">
        <f t="shared" si="30"/>
        <v>41.15813403663811</v>
      </c>
      <c r="K415" s="104">
        <f t="shared" si="31"/>
        <v>36.643850067081289</v>
      </c>
      <c r="L415" s="104">
        <f t="shared" si="32"/>
        <v>32.974871032193853</v>
      </c>
      <c r="N415" s="109">
        <v>42380.291666666664</v>
      </c>
      <c r="O415" s="103">
        <v>206</v>
      </c>
      <c r="P415" s="103">
        <v>131.74000549316406</v>
      </c>
      <c r="Q415" s="104">
        <f t="shared" si="33"/>
        <v>4.2502945487969974</v>
      </c>
      <c r="R415" s="104">
        <f t="shared" si="34"/>
        <v>20</v>
      </c>
    </row>
    <row r="416" spans="2:18">
      <c r="B416" s="109">
        <v>42381.291666666664</v>
      </c>
      <c r="C416" s="106">
        <v>206</v>
      </c>
      <c r="D416" s="106">
        <v>131.74000549316406</v>
      </c>
      <c r="E416" s="120">
        <v>11.800000190734863</v>
      </c>
      <c r="F416" s="107">
        <v>42381</v>
      </c>
      <c r="G416" s="120">
        <v>32.106471819171212</v>
      </c>
      <c r="H416" s="120">
        <v>36.680610739566617</v>
      </c>
      <c r="I416" s="120">
        <v>33.656588223090907</v>
      </c>
      <c r="J416" s="104">
        <f t="shared" si="30"/>
        <v>32.106471819171212</v>
      </c>
      <c r="K416" s="104">
        <f t="shared" si="31"/>
        <v>36.680610739566617</v>
      </c>
      <c r="L416" s="104">
        <f t="shared" si="32"/>
        <v>33.656588223090907</v>
      </c>
      <c r="N416" s="109">
        <v>42381.291666666664</v>
      </c>
      <c r="O416" s="103">
        <v>206</v>
      </c>
      <c r="P416" s="103">
        <v>131.74000549316406</v>
      </c>
      <c r="Q416" s="104">
        <f t="shared" si="33"/>
        <v>4.2502945487969974</v>
      </c>
      <c r="R416" s="104">
        <f t="shared" si="34"/>
        <v>20</v>
      </c>
    </row>
    <row r="417" spans="2:18">
      <c r="B417" s="109">
        <v>42382.291666666664</v>
      </c>
      <c r="C417" s="106">
        <v>206</v>
      </c>
      <c r="D417" s="106">
        <v>131.74000549316406</v>
      </c>
      <c r="E417" s="120">
        <v>11.899999618530273</v>
      </c>
      <c r="F417" s="107">
        <v>42382</v>
      </c>
      <c r="G417" s="120">
        <v>25.981955964918519</v>
      </c>
      <c r="H417" s="120">
        <v>36.596244736578704</v>
      </c>
      <c r="I417" s="120">
        <v>33.700151684814053</v>
      </c>
      <c r="J417" s="104">
        <f t="shared" si="30"/>
        <v>25.981955964918519</v>
      </c>
      <c r="K417" s="104">
        <f t="shared" si="31"/>
        <v>36.596244736578704</v>
      </c>
      <c r="L417" s="104">
        <f t="shared" si="32"/>
        <v>33.700151684814053</v>
      </c>
      <c r="N417" s="109">
        <v>42382.291666666664</v>
      </c>
      <c r="O417" s="103">
        <v>206</v>
      </c>
      <c r="P417" s="103">
        <v>131.74000549316406</v>
      </c>
      <c r="Q417" s="104">
        <f t="shared" si="33"/>
        <v>4.2502945487969974</v>
      </c>
      <c r="R417" s="104">
        <f t="shared" si="34"/>
        <v>20</v>
      </c>
    </row>
    <row r="418" spans="2:18">
      <c r="B418" s="109">
        <v>42383.291666666664</v>
      </c>
      <c r="C418" s="106">
        <v>171</v>
      </c>
      <c r="D418" s="106">
        <v>103.66000366210938</v>
      </c>
      <c r="E418" s="120">
        <v>11.800000190734863</v>
      </c>
      <c r="F418" s="107">
        <v>42383</v>
      </c>
      <c r="G418" s="120">
        <v>35.947455478045704</v>
      </c>
      <c r="H418" s="120">
        <v>36.752530784584863</v>
      </c>
      <c r="I418" s="120">
        <v>33.621829619407663</v>
      </c>
      <c r="J418" s="104">
        <f t="shared" si="30"/>
        <v>35.947455478045704</v>
      </c>
      <c r="K418" s="104">
        <f t="shared" si="31"/>
        <v>36.752530784584863</v>
      </c>
      <c r="L418" s="104">
        <f t="shared" si="32"/>
        <v>33.621829619407663</v>
      </c>
      <c r="N418" s="109">
        <v>42383.291666666664</v>
      </c>
      <c r="O418" s="103">
        <v>171</v>
      </c>
      <c r="P418" s="103">
        <v>103.66000366210938</v>
      </c>
      <c r="Q418" s="104">
        <f t="shared" si="33"/>
        <v>3.8542262391979984</v>
      </c>
      <c r="R418" s="104">
        <f t="shared" si="34"/>
        <v>3.8542262391979984</v>
      </c>
    </row>
    <row r="419" spans="2:18">
      <c r="B419" s="109">
        <v>42384.291666666664</v>
      </c>
      <c r="C419" s="106">
        <v>171</v>
      </c>
      <c r="D419" s="106">
        <v>103.66000366210938</v>
      </c>
      <c r="E419" s="120">
        <v>11.899999618530273</v>
      </c>
      <c r="F419" s="107">
        <v>42384</v>
      </c>
      <c r="G419" s="120">
        <v>44.518511578153685</v>
      </c>
      <c r="H419" s="120">
        <v>36.481384309309554</v>
      </c>
      <c r="I419" s="120">
        <v>33.735303688446699</v>
      </c>
      <c r="J419" s="104">
        <f t="shared" si="30"/>
        <v>44.518511578153685</v>
      </c>
      <c r="K419" s="104">
        <f t="shared" si="31"/>
        <v>36.481384309309554</v>
      </c>
      <c r="L419" s="104">
        <f t="shared" si="32"/>
        <v>33.735303688446699</v>
      </c>
      <c r="N419" s="109">
        <v>42384.291666666664</v>
      </c>
      <c r="O419" s="103">
        <v>171</v>
      </c>
      <c r="P419" s="103">
        <v>103.66000366210938</v>
      </c>
      <c r="Q419" s="104">
        <f t="shared" si="33"/>
        <v>3.8542262391979984</v>
      </c>
      <c r="R419" s="104">
        <f t="shared" si="34"/>
        <v>20</v>
      </c>
    </row>
    <row r="420" spans="2:18">
      <c r="B420" s="109">
        <v>42385.291666666664</v>
      </c>
      <c r="C420" s="106">
        <v>171</v>
      </c>
      <c r="D420" s="106">
        <v>103.66000366210938</v>
      </c>
      <c r="E420" s="120">
        <v>12</v>
      </c>
      <c r="F420" s="107">
        <v>42385</v>
      </c>
      <c r="G420" s="120">
        <v>37.071093412107885</v>
      </c>
      <c r="H420" s="120">
        <v>36.577072768873641</v>
      </c>
      <c r="I420" s="120">
        <v>33.555419758116791</v>
      </c>
      <c r="J420" s="104">
        <f t="shared" si="30"/>
        <v>37.071093412107885</v>
      </c>
      <c r="K420" s="104">
        <f t="shared" si="31"/>
        <v>36.577072768873641</v>
      </c>
      <c r="L420" s="104">
        <f t="shared" si="32"/>
        <v>33.555419758116791</v>
      </c>
      <c r="N420" s="109">
        <v>42385.291666666664</v>
      </c>
      <c r="O420" s="103">
        <v>171</v>
      </c>
      <c r="P420" s="103">
        <v>103.66000366210938</v>
      </c>
      <c r="Q420" s="104">
        <f t="shared" si="33"/>
        <v>3.8542262391979984</v>
      </c>
      <c r="R420" s="104">
        <f t="shared" si="34"/>
        <v>20</v>
      </c>
    </row>
    <row r="421" spans="2:18">
      <c r="B421" s="109">
        <v>42386.291666666664</v>
      </c>
      <c r="C421" s="106">
        <v>171</v>
      </c>
      <c r="D421" s="106">
        <v>103.66000366210938</v>
      </c>
      <c r="E421" s="120">
        <v>12</v>
      </c>
      <c r="F421" s="107">
        <v>42386</v>
      </c>
      <c r="G421" s="120">
        <v>32.222378722385081</v>
      </c>
      <c r="H421" s="120">
        <v>36.492159362126259</v>
      </c>
      <c r="I421" s="120">
        <v>32.931218894300606</v>
      </c>
      <c r="J421" s="104">
        <f t="shared" si="30"/>
        <v>32.222378722385081</v>
      </c>
      <c r="K421" s="104">
        <f t="shared" si="31"/>
        <v>36.492159362126259</v>
      </c>
      <c r="L421" s="104">
        <f t="shared" si="32"/>
        <v>32.931218894300606</v>
      </c>
      <c r="N421" s="109">
        <v>42386.291666666664</v>
      </c>
      <c r="O421" s="103">
        <v>171</v>
      </c>
      <c r="P421" s="103">
        <v>103.66000366210938</v>
      </c>
      <c r="Q421" s="104">
        <f t="shared" si="33"/>
        <v>3.8542262391979984</v>
      </c>
      <c r="R421" s="104">
        <f t="shared" si="34"/>
        <v>20</v>
      </c>
    </row>
    <row r="422" spans="2:18">
      <c r="B422" s="109">
        <v>42387.291666666664</v>
      </c>
      <c r="C422" s="106">
        <v>171</v>
      </c>
      <c r="D422" s="106">
        <v>103.66000366210938</v>
      </c>
      <c r="E422" s="120">
        <v>12</v>
      </c>
      <c r="F422" s="107">
        <v>42387</v>
      </c>
      <c r="G422" s="120">
        <v>27.692596271082213</v>
      </c>
      <c r="H422" s="120">
        <v>36.976627046289309</v>
      </c>
      <c r="I422" s="120">
        <v>33.400207519509195</v>
      </c>
      <c r="J422" s="104">
        <f t="shared" si="30"/>
        <v>27.692596271082213</v>
      </c>
      <c r="K422" s="104">
        <f t="shared" si="31"/>
        <v>36.976627046289309</v>
      </c>
      <c r="L422" s="104">
        <f t="shared" si="32"/>
        <v>33.400207519509195</v>
      </c>
      <c r="N422" s="109">
        <v>42387.291666666664</v>
      </c>
      <c r="O422" s="103">
        <v>171</v>
      </c>
      <c r="P422" s="103">
        <v>103.66000366210938</v>
      </c>
      <c r="Q422" s="104">
        <f t="shared" si="33"/>
        <v>3.8542262391979984</v>
      </c>
      <c r="R422" s="104">
        <f t="shared" si="34"/>
        <v>20</v>
      </c>
    </row>
    <row r="423" spans="2:18">
      <c r="B423" s="109">
        <v>42388.291666666664</v>
      </c>
      <c r="C423" s="106">
        <v>152</v>
      </c>
      <c r="D423" s="106">
        <v>101.59999847412109</v>
      </c>
      <c r="E423" s="120">
        <v>12</v>
      </c>
      <c r="F423" s="107">
        <v>42388</v>
      </c>
      <c r="G423" s="120">
        <v>21.453460914040043</v>
      </c>
      <c r="H423" s="120">
        <v>36.430501072804063</v>
      </c>
      <c r="I423" s="120">
        <v>33.160062052717926</v>
      </c>
      <c r="J423" s="104">
        <f t="shared" si="30"/>
        <v>21.453460914040043</v>
      </c>
      <c r="K423" s="104">
        <f t="shared" si="31"/>
        <v>36.430501072804063</v>
      </c>
      <c r="L423" s="104">
        <f t="shared" si="32"/>
        <v>33.160062052717926</v>
      </c>
      <c r="N423" s="109">
        <v>42388.291666666664</v>
      </c>
      <c r="O423" s="103">
        <v>152</v>
      </c>
      <c r="P423" s="103">
        <v>101.59999847412109</v>
      </c>
      <c r="Q423" s="104">
        <f t="shared" si="33"/>
        <v>2.8846602153341672</v>
      </c>
      <c r="R423" s="104">
        <f t="shared" si="34"/>
        <v>2.8846602153341672</v>
      </c>
    </row>
    <row r="424" spans="2:18">
      <c r="B424" s="109">
        <v>42389.291666666664</v>
      </c>
      <c r="C424" s="106">
        <v>152</v>
      </c>
      <c r="D424" s="106">
        <v>101.59999847412109</v>
      </c>
      <c r="E424" s="120">
        <v>12.100000381469727</v>
      </c>
      <c r="F424" s="107">
        <v>42389</v>
      </c>
      <c r="G424" s="120">
        <v>35.443325469460731</v>
      </c>
      <c r="H424" s="120">
        <v>37.000275870009744</v>
      </c>
      <c r="I424" s="120">
        <v>33.678782370686527</v>
      </c>
      <c r="J424" s="104">
        <f t="shared" si="30"/>
        <v>35.443325469460731</v>
      </c>
      <c r="K424" s="104">
        <f t="shared" si="31"/>
        <v>37.000275870009744</v>
      </c>
      <c r="L424" s="104">
        <f t="shared" si="32"/>
        <v>33.678782370686527</v>
      </c>
      <c r="N424" s="109">
        <v>42389.291666666664</v>
      </c>
      <c r="O424" s="103">
        <v>152</v>
      </c>
      <c r="P424" s="103">
        <v>101.59999847412109</v>
      </c>
      <c r="Q424" s="104">
        <f t="shared" si="33"/>
        <v>2.8846602153341672</v>
      </c>
      <c r="R424" s="104">
        <f t="shared" si="34"/>
        <v>20</v>
      </c>
    </row>
    <row r="425" spans="2:18">
      <c r="B425" s="109">
        <v>42390.291666666664</v>
      </c>
      <c r="C425" s="106">
        <v>144</v>
      </c>
      <c r="D425" s="106">
        <v>101.79000091552734</v>
      </c>
      <c r="E425" s="120">
        <v>12.199999809265137</v>
      </c>
      <c r="F425" s="107">
        <v>42390</v>
      </c>
      <c r="G425" s="120">
        <v>44.487762308429751</v>
      </c>
      <c r="H425" s="120">
        <v>36.842297285199173</v>
      </c>
      <c r="I425" s="120">
        <v>33.99017343174522</v>
      </c>
      <c r="J425" s="104">
        <f t="shared" si="30"/>
        <v>44.487762308429751</v>
      </c>
      <c r="K425" s="104">
        <f t="shared" si="31"/>
        <v>36.842297285199173</v>
      </c>
      <c r="L425" s="104">
        <f t="shared" si="32"/>
        <v>33.99017343174522</v>
      </c>
      <c r="N425" s="109">
        <v>42390.291666666664</v>
      </c>
      <c r="O425" s="103">
        <v>144</v>
      </c>
      <c r="P425" s="103">
        <v>101.79000091552734</v>
      </c>
      <c r="Q425" s="104">
        <f t="shared" si="33"/>
        <v>2.415902804799499</v>
      </c>
      <c r="R425" s="104">
        <f t="shared" si="34"/>
        <v>2.415902804799499</v>
      </c>
    </row>
    <row r="426" spans="2:18">
      <c r="B426" s="109">
        <v>42391.291666666664</v>
      </c>
      <c r="C426" s="106">
        <v>144</v>
      </c>
      <c r="D426" s="106">
        <v>101.79000091552734</v>
      </c>
      <c r="E426" s="120">
        <v>12.199999809265137</v>
      </c>
      <c r="F426" s="107">
        <v>42391</v>
      </c>
      <c r="G426" s="120">
        <v>42.643825469591</v>
      </c>
      <c r="H426" s="120">
        <v>35.793242456912985</v>
      </c>
      <c r="I426" s="120">
        <v>33.43580619319723</v>
      </c>
      <c r="J426" s="104">
        <f t="shared" si="30"/>
        <v>42.643825469591</v>
      </c>
      <c r="K426" s="104">
        <f t="shared" si="31"/>
        <v>35.793242456912985</v>
      </c>
      <c r="L426" s="104">
        <f t="shared" si="32"/>
        <v>33.43580619319723</v>
      </c>
      <c r="N426" s="109">
        <v>42391.291666666664</v>
      </c>
      <c r="O426" s="103">
        <v>144</v>
      </c>
      <c r="P426" s="103">
        <v>101.79000091552734</v>
      </c>
      <c r="Q426" s="104">
        <f t="shared" si="33"/>
        <v>2.415902804799499</v>
      </c>
      <c r="R426" s="104">
        <f t="shared" si="34"/>
        <v>20</v>
      </c>
    </row>
    <row r="427" spans="2:18">
      <c r="B427" s="109">
        <v>42392.291666666664</v>
      </c>
      <c r="C427" s="106">
        <v>144</v>
      </c>
      <c r="D427" s="106">
        <v>101.79000091552734</v>
      </c>
      <c r="E427" s="120">
        <v>12.199999809265137</v>
      </c>
      <c r="F427" s="107">
        <v>42392</v>
      </c>
      <c r="G427" s="120">
        <v>38.461563784237256</v>
      </c>
      <c r="H427" s="120">
        <v>35.760136850520368</v>
      </c>
      <c r="I427" s="120">
        <v>33.046493745799438</v>
      </c>
      <c r="J427" s="104">
        <f t="shared" si="30"/>
        <v>38.461563784237256</v>
      </c>
      <c r="K427" s="104">
        <f t="shared" si="31"/>
        <v>35.760136850520368</v>
      </c>
      <c r="L427" s="104">
        <f t="shared" si="32"/>
        <v>33.046493745799438</v>
      </c>
      <c r="N427" s="109">
        <v>42392.291666666664</v>
      </c>
      <c r="O427" s="103">
        <v>144</v>
      </c>
      <c r="P427" s="103">
        <v>101.79000091552734</v>
      </c>
      <c r="Q427" s="104">
        <f t="shared" si="33"/>
        <v>2.415902804799499</v>
      </c>
      <c r="R427" s="104">
        <f t="shared" si="34"/>
        <v>20</v>
      </c>
    </row>
    <row r="428" spans="2:18">
      <c r="B428" s="109">
        <v>42393.291666666664</v>
      </c>
      <c r="C428" s="106">
        <v>144</v>
      </c>
      <c r="D428" s="106">
        <v>101.79000091552734</v>
      </c>
      <c r="E428" s="120">
        <v>12.199999809265137</v>
      </c>
      <c r="F428" s="107">
        <v>42393</v>
      </c>
      <c r="G428" s="120">
        <v>34.394140131915073</v>
      </c>
      <c r="H428" s="120">
        <v>36.097834626480385</v>
      </c>
      <c r="I428" s="120">
        <v>33.202501844454687</v>
      </c>
      <c r="J428" s="104">
        <f t="shared" si="30"/>
        <v>34.394140131915073</v>
      </c>
      <c r="K428" s="104">
        <f t="shared" si="31"/>
        <v>36.097834626480385</v>
      </c>
      <c r="L428" s="104">
        <f t="shared" si="32"/>
        <v>33.202501844454687</v>
      </c>
      <c r="N428" s="109">
        <v>42393.291666666664</v>
      </c>
      <c r="O428" s="103">
        <v>144</v>
      </c>
      <c r="P428" s="103">
        <v>101.79000091552734</v>
      </c>
      <c r="Q428" s="104">
        <f t="shared" si="33"/>
        <v>2.415902804799499</v>
      </c>
      <c r="R428" s="104">
        <f t="shared" si="34"/>
        <v>20</v>
      </c>
    </row>
    <row r="429" spans="2:18">
      <c r="B429" s="109">
        <v>42394.291666666664</v>
      </c>
      <c r="C429" s="106">
        <v>144</v>
      </c>
      <c r="D429" s="106">
        <v>101.79000091552734</v>
      </c>
      <c r="E429" s="120">
        <v>12.199999809265137</v>
      </c>
      <c r="F429" s="107">
        <v>42394</v>
      </c>
      <c r="G429" s="120">
        <v>30.42338194284174</v>
      </c>
      <c r="H429" s="120">
        <v>36.53617687549859</v>
      </c>
      <c r="I429" s="120">
        <v>33.022780287243705</v>
      </c>
      <c r="J429" s="104">
        <f t="shared" si="30"/>
        <v>30.42338194284174</v>
      </c>
      <c r="K429" s="104">
        <f t="shared" si="31"/>
        <v>36.53617687549859</v>
      </c>
      <c r="L429" s="104">
        <f t="shared" si="32"/>
        <v>33.022780287243705</v>
      </c>
      <c r="N429" s="109">
        <v>42394.291666666664</v>
      </c>
      <c r="O429" s="103">
        <v>144</v>
      </c>
      <c r="P429" s="103">
        <v>101.79000091552734</v>
      </c>
      <c r="Q429" s="104">
        <f t="shared" si="33"/>
        <v>2.415902804799499</v>
      </c>
      <c r="R429" s="104">
        <f t="shared" si="34"/>
        <v>20</v>
      </c>
    </row>
    <row r="430" spans="2:18">
      <c r="B430" s="109">
        <v>42395.291666666664</v>
      </c>
      <c r="C430" s="106">
        <v>117</v>
      </c>
      <c r="D430" s="106">
        <v>66.800003051757813</v>
      </c>
      <c r="E430" s="120">
        <v>12.399999618530273</v>
      </c>
      <c r="F430" s="107">
        <v>42395</v>
      </c>
      <c r="G430" s="120">
        <v>26.320912004311907</v>
      </c>
      <c r="H430" s="120">
        <v>35.903705218412242</v>
      </c>
      <c r="I430" s="120">
        <v>31.785984473272638</v>
      </c>
      <c r="J430" s="104">
        <f t="shared" si="30"/>
        <v>26.320912004311907</v>
      </c>
      <c r="K430" s="104">
        <f t="shared" si="31"/>
        <v>35.903705218412242</v>
      </c>
      <c r="L430" s="104">
        <f t="shared" si="32"/>
        <v>31.785984473272638</v>
      </c>
      <c r="N430" s="109">
        <v>42395.291666666664</v>
      </c>
      <c r="O430" s="103">
        <v>117</v>
      </c>
      <c r="P430" s="103">
        <v>66.800003051757813</v>
      </c>
      <c r="Q430" s="104">
        <f t="shared" si="33"/>
        <v>2.8732128893316649</v>
      </c>
      <c r="R430" s="104">
        <f t="shared" si="34"/>
        <v>2.8732128893316649</v>
      </c>
    </row>
    <row r="431" spans="2:18">
      <c r="B431" s="109">
        <v>42396.291666666664</v>
      </c>
      <c r="C431" s="106">
        <v>117</v>
      </c>
      <c r="D431" s="106">
        <v>66.800003051757813</v>
      </c>
      <c r="E431" s="120">
        <v>12.300000190734863</v>
      </c>
      <c r="F431" s="107">
        <v>42396</v>
      </c>
      <c r="G431" s="120">
        <v>29.016593541523672</v>
      </c>
      <c r="H431" s="120">
        <v>36.555259877951045</v>
      </c>
      <c r="I431" s="120">
        <v>32.14872223542794</v>
      </c>
      <c r="J431" s="104">
        <f t="shared" si="30"/>
        <v>29.016593541523672</v>
      </c>
      <c r="K431" s="104">
        <f t="shared" si="31"/>
        <v>36.555259877951045</v>
      </c>
      <c r="L431" s="104">
        <f t="shared" si="32"/>
        <v>32.14872223542794</v>
      </c>
      <c r="N431" s="109">
        <v>42396.291666666664</v>
      </c>
      <c r="O431" s="103">
        <v>117</v>
      </c>
      <c r="P431" s="103">
        <v>66.800003051757813</v>
      </c>
      <c r="Q431" s="104">
        <f t="shared" si="33"/>
        <v>2.8732128893316649</v>
      </c>
      <c r="R431" s="104">
        <f t="shared" si="34"/>
        <v>20</v>
      </c>
    </row>
    <row r="432" spans="2:18">
      <c r="B432" s="109">
        <v>42397.291666666664</v>
      </c>
      <c r="C432" s="106">
        <v>151</v>
      </c>
      <c r="D432" s="106">
        <v>108.25</v>
      </c>
      <c r="E432" s="120">
        <v>12.300000190734863</v>
      </c>
      <c r="F432" s="107">
        <v>42397</v>
      </c>
      <c r="G432" s="120">
        <v>39.170949552765563</v>
      </c>
      <c r="H432" s="120">
        <v>36.399498441373879</v>
      </c>
      <c r="I432" s="120">
        <v>32.090729167262651</v>
      </c>
      <c r="J432" s="104">
        <f t="shared" si="30"/>
        <v>39.170949552765563</v>
      </c>
      <c r="K432" s="104">
        <f t="shared" si="31"/>
        <v>36.399498441373879</v>
      </c>
      <c r="L432" s="104">
        <f t="shared" si="32"/>
        <v>32.090729167262651</v>
      </c>
      <c r="N432" s="109">
        <v>42397.291666666664</v>
      </c>
      <c r="O432" s="103">
        <v>151</v>
      </c>
      <c r="P432" s="103">
        <v>108.25</v>
      </c>
      <c r="Q432" s="104">
        <f t="shared" si="33"/>
        <v>2.4468099300000001</v>
      </c>
      <c r="R432" s="104">
        <f t="shared" si="34"/>
        <v>2.4468099300000001</v>
      </c>
    </row>
    <row r="433" spans="2:18">
      <c r="B433" s="109">
        <v>42398.291666666664</v>
      </c>
      <c r="C433" s="106">
        <v>151</v>
      </c>
      <c r="D433" s="106">
        <v>108.25</v>
      </c>
      <c r="E433" s="120">
        <v>12.5</v>
      </c>
      <c r="F433" s="107">
        <v>42398</v>
      </c>
      <c r="G433" s="120">
        <v>35.684823989161707</v>
      </c>
      <c r="H433" s="120">
        <v>36.648709481027417</v>
      </c>
      <c r="I433" s="120">
        <v>33.945659898122102</v>
      </c>
      <c r="J433" s="104">
        <f t="shared" si="30"/>
        <v>35.684823989161707</v>
      </c>
      <c r="K433" s="104">
        <f t="shared" si="31"/>
        <v>36.648709481027417</v>
      </c>
      <c r="L433" s="104">
        <f t="shared" si="32"/>
        <v>33.945659898122102</v>
      </c>
      <c r="N433" s="109">
        <v>42398.291666666664</v>
      </c>
      <c r="O433" s="103">
        <v>151</v>
      </c>
      <c r="P433" s="103">
        <v>108.25</v>
      </c>
      <c r="Q433" s="104">
        <f t="shared" si="33"/>
        <v>2.4468099300000001</v>
      </c>
      <c r="R433" s="104">
        <f t="shared" si="34"/>
        <v>20</v>
      </c>
    </row>
    <row r="434" spans="2:18">
      <c r="B434" s="109">
        <v>42399.291666666664</v>
      </c>
      <c r="C434" s="106">
        <v>151</v>
      </c>
      <c r="D434" s="106">
        <v>108.25</v>
      </c>
      <c r="E434" s="120">
        <v>12.300000190734863</v>
      </c>
      <c r="F434" s="107">
        <v>42399</v>
      </c>
      <c r="G434" s="120">
        <v>40.276943417412234</v>
      </c>
      <c r="H434" s="120">
        <v>36.279396835742205</v>
      </c>
      <c r="I434" s="120">
        <v>34.105761991363977</v>
      </c>
      <c r="J434" s="104">
        <f t="shared" si="30"/>
        <v>40.276943417412234</v>
      </c>
      <c r="K434" s="104">
        <f t="shared" si="31"/>
        <v>36.279396835742205</v>
      </c>
      <c r="L434" s="104">
        <f t="shared" si="32"/>
        <v>34.105761991363977</v>
      </c>
      <c r="N434" s="109">
        <v>42399.291666666664</v>
      </c>
      <c r="O434" s="103">
        <v>151</v>
      </c>
      <c r="P434" s="103">
        <v>108.25</v>
      </c>
      <c r="Q434" s="104">
        <f t="shared" si="33"/>
        <v>2.4468099300000001</v>
      </c>
      <c r="R434" s="104">
        <f t="shared" si="34"/>
        <v>20</v>
      </c>
    </row>
    <row r="435" spans="2:18">
      <c r="B435" s="109">
        <v>42400.291666666664</v>
      </c>
      <c r="C435" s="106">
        <v>151</v>
      </c>
      <c r="D435" s="106">
        <v>108.25</v>
      </c>
      <c r="E435" s="120">
        <v>12.199999809265137</v>
      </c>
      <c r="F435" s="107">
        <v>42400</v>
      </c>
      <c r="G435" s="120">
        <v>41.963043845759515</v>
      </c>
      <c r="H435" s="120">
        <v>36.653906107721482</v>
      </c>
      <c r="I435" s="120">
        <v>34.421565721101253</v>
      </c>
      <c r="J435" s="104">
        <f t="shared" si="30"/>
        <v>41.963043845759515</v>
      </c>
      <c r="K435" s="104">
        <f t="shared" si="31"/>
        <v>36.653906107721482</v>
      </c>
      <c r="L435" s="104">
        <f t="shared" si="32"/>
        <v>34.421565721101253</v>
      </c>
      <c r="N435" s="109">
        <v>42400.291666666664</v>
      </c>
      <c r="O435" s="103">
        <v>151</v>
      </c>
      <c r="P435" s="103">
        <v>108.25</v>
      </c>
      <c r="Q435" s="104">
        <f t="shared" si="33"/>
        <v>2.4468099300000001</v>
      </c>
      <c r="R435" s="104">
        <f t="shared" si="34"/>
        <v>20</v>
      </c>
    </row>
    <row r="436" spans="2:18">
      <c r="B436" s="109">
        <v>42401.291666666664</v>
      </c>
      <c r="C436" s="106">
        <v>151</v>
      </c>
      <c r="D436" s="106">
        <v>108.25</v>
      </c>
      <c r="E436" s="120">
        <v>12.300000190734863</v>
      </c>
      <c r="F436" s="107">
        <v>42401</v>
      </c>
      <c r="G436" s="120">
        <v>39.438819751165518</v>
      </c>
      <c r="H436" s="120">
        <v>37.444391528919951</v>
      </c>
      <c r="I436" s="120">
        <v>33.856910861576061</v>
      </c>
      <c r="J436" s="104">
        <f t="shared" si="30"/>
        <v>39.438819751165518</v>
      </c>
      <c r="K436" s="104">
        <f t="shared" si="31"/>
        <v>37.444391528919951</v>
      </c>
      <c r="L436" s="104">
        <f t="shared" si="32"/>
        <v>33.856910861576061</v>
      </c>
      <c r="N436" s="109">
        <v>42401.291666666664</v>
      </c>
      <c r="O436" s="103">
        <v>151</v>
      </c>
      <c r="P436" s="103">
        <v>108.25</v>
      </c>
      <c r="Q436" s="104">
        <f t="shared" si="33"/>
        <v>2.4468099300000001</v>
      </c>
      <c r="R436" s="104">
        <f t="shared" si="34"/>
        <v>20</v>
      </c>
    </row>
    <row r="437" spans="2:18">
      <c r="B437" s="109">
        <v>42402.291666666664</v>
      </c>
      <c r="C437" s="106">
        <v>151</v>
      </c>
      <c r="D437" s="106">
        <v>95.989997863769531</v>
      </c>
      <c r="E437" s="120">
        <v>12.300000190734863</v>
      </c>
      <c r="F437" s="107">
        <v>42402</v>
      </c>
      <c r="G437" s="120">
        <v>34.892785118111838</v>
      </c>
      <c r="H437" s="120">
        <v>37.469150960003908</v>
      </c>
      <c r="I437" s="120">
        <v>33.117160377943939</v>
      </c>
      <c r="J437" s="104">
        <f t="shared" si="30"/>
        <v>34.892785118111838</v>
      </c>
      <c r="K437" s="104">
        <f t="shared" si="31"/>
        <v>37.469150960003908</v>
      </c>
      <c r="L437" s="104">
        <f t="shared" si="32"/>
        <v>33.117160377943939</v>
      </c>
      <c r="N437" s="109">
        <v>42402.291666666664</v>
      </c>
      <c r="O437" s="103">
        <v>151</v>
      </c>
      <c r="P437" s="103">
        <v>95.989997863769531</v>
      </c>
      <c r="Q437" s="104">
        <f t="shared" si="33"/>
        <v>3.1485150754678339</v>
      </c>
      <c r="R437" s="104">
        <f t="shared" si="34"/>
        <v>3.1485150754678339</v>
      </c>
    </row>
    <row r="438" spans="2:18">
      <c r="B438" s="109">
        <v>42403.291666666664</v>
      </c>
      <c r="C438" s="106">
        <v>151</v>
      </c>
      <c r="D438" s="106">
        <v>95.989997863769531</v>
      </c>
      <c r="E438" s="120">
        <v>12.399999618530273</v>
      </c>
      <c r="F438" s="107">
        <v>42403</v>
      </c>
      <c r="G438" s="120">
        <v>31.048784570164152</v>
      </c>
      <c r="H438" s="120">
        <v>37.506931737661425</v>
      </c>
      <c r="I438" s="120">
        <v>32.633499614640499</v>
      </c>
      <c r="J438" s="104">
        <f t="shared" si="30"/>
        <v>31.048784570164152</v>
      </c>
      <c r="K438" s="104">
        <f t="shared" si="31"/>
        <v>37.506931737661425</v>
      </c>
      <c r="L438" s="104">
        <f t="shared" si="32"/>
        <v>32.633499614640499</v>
      </c>
      <c r="N438" s="109">
        <v>42403.291666666664</v>
      </c>
      <c r="O438" s="103">
        <v>151</v>
      </c>
      <c r="P438" s="103">
        <v>95.989997863769531</v>
      </c>
      <c r="Q438" s="104">
        <f t="shared" si="33"/>
        <v>3.1485150754678339</v>
      </c>
      <c r="R438" s="104">
        <f t="shared" si="34"/>
        <v>20</v>
      </c>
    </row>
    <row r="439" spans="2:18">
      <c r="B439" s="109">
        <v>42404.291666666664</v>
      </c>
      <c r="C439" s="106">
        <v>151</v>
      </c>
      <c r="D439" s="106">
        <v>95.989997863769531</v>
      </c>
      <c r="E439" s="120">
        <v>12.399999618530273</v>
      </c>
      <c r="F439" s="107">
        <v>42404</v>
      </c>
      <c r="G439" s="120">
        <v>43.471578781825542</v>
      </c>
      <c r="H439" s="120">
        <v>37.113648734600524</v>
      </c>
      <c r="I439" s="120">
        <v>31.101091958836246</v>
      </c>
      <c r="J439" s="104">
        <f t="shared" si="30"/>
        <v>43.471578781825542</v>
      </c>
      <c r="K439" s="104">
        <f t="shared" si="31"/>
        <v>37.113648734600524</v>
      </c>
      <c r="L439" s="104">
        <f t="shared" si="32"/>
        <v>31.101091958836246</v>
      </c>
      <c r="N439" s="109">
        <v>42404.291666666664</v>
      </c>
      <c r="O439" s="103">
        <v>151</v>
      </c>
      <c r="P439" s="103">
        <v>95.989997863769531</v>
      </c>
      <c r="Q439" s="104">
        <f t="shared" si="33"/>
        <v>3.1485150754678339</v>
      </c>
      <c r="R439" s="104">
        <f t="shared" si="34"/>
        <v>20</v>
      </c>
    </row>
    <row r="440" spans="2:18">
      <c r="B440" s="109">
        <v>42405.291666666664</v>
      </c>
      <c r="C440" s="106">
        <v>151</v>
      </c>
      <c r="D440" s="106">
        <v>95.989997863769531</v>
      </c>
      <c r="E440" s="120">
        <v>12.300000190734863</v>
      </c>
      <c r="F440" s="107">
        <v>42405</v>
      </c>
      <c r="G440" s="120">
        <v>46.886849445325382</v>
      </c>
      <c r="H440" s="120">
        <v>36.122930763783252</v>
      </c>
      <c r="I440" s="120">
        <v>31.360439034303031</v>
      </c>
      <c r="J440" s="104">
        <f t="shared" si="30"/>
        <v>46.886849445325382</v>
      </c>
      <c r="K440" s="104">
        <f t="shared" si="31"/>
        <v>36.122930763783252</v>
      </c>
      <c r="L440" s="104">
        <f t="shared" si="32"/>
        <v>31.360439034303031</v>
      </c>
      <c r="N440" s="109">
        <v>42405.291666666664</v>
      </c>
      <c r="O440" s="103">
        <v>151</v>
      </c>
      <c r="P440" s="103">
        <v>95.989997863769531</v>
      </c>
      <c r="Q440" s="104">
        <f t="shared" si="33"/>
        <v>3.1485150754678339</v>
      </c>
      <c r="R440" s="104">
        <f t="shared" si="34"/>
        <v>20</v>
      </c>
    </row>
    <row r="441" spans="2:18">
      <c r="B441" s="109">
        <v>42406.291666666664</v>
      </c>
      <c r="C441" s="106">
        <v>151</v>
      </c>
      <c r="D441" s="106">
        <v>95.989997863769531</v>
      </c>
      <c r="E441" s="120">
        <v>12.300000190734863</v>
      </c>
      <c r="F441" s="107">
        <v>42406</v>
      </c>
      <c r="G441" s="120">
        <v>45.772186112403809</v>
      </c>
      <c r="H441" s="120">
        <v>36.013938517040728</v>
      </c>
      <c r="I441" s="120">
        <v>32.252060265761806</v>
      </c>
      <c r="J441" s="104">
        <f t="shared" si="30"/>
        <v>45.772186112403809</v>
      </c>
      <c r="K441" s="104">
        <f t="shared" si="31"/>
        <v>36.013938517040728</v>
      </c>
      <c r="L441" s="104">
        <f t="shared" si="32"/>
        <v>32.252060265761806</v>
      </c>
      <c r="N441" s="109">
        <v>42406.291666666664</v>
      </c>
      <c r="O441" s="103">
        <v>151</v>
      </c>
      <c r="P441" s="103">
        <v>95.989997863769531</v>
      </c>
      <c r="Q441" s="104">
        <f t="shared" si="33"/>
        <v>3.1485150754678339</v>
      </c>
      <c r="R441" s="104">
        <f t="shared" si="34"/>
        <v>20</v>
      </c>
    </row>
    <row r="442" spans="2:18">
      <c r="B442" s="109">
        <v>42407.291666666664</v>
      </c>
      <c r="C442" s="106">
        <v>151</v>
      </c>
      <c r="D442" s="106">
        <v>95.989997863769531</v>
      </c>
      <c r="E442" s="120">
        <v>12.300000190734863</v>
      </c>
      <c r="F442" s="107">
        <v>42407</v>
      </c>
      <c r="G442" s="120">
        <v>39.871544908859107</v>
      </c>
      <c r="H442" s="120">
        <v>36.946066013066883</v>
      </c>
      <c r="I442" s="120">
        <v>31.754176138484926</v>
      </c>
      <c r="J442" s="104">
        <f t="shared" si="30"/>
        <v>39.871544908859107</v>
      </c>
      <c r="K442" s="104">
        <f t="shared" si="31"/>
        <v>36.946066013066883</v>
      </c>
      <c r="L442" s="104">
        <f t="shared" si="32"/>
        <v>31.754176138484926</v>
      </c>
      <c r="N442" s="109">
        <v>42407.291666666664</v>
      </c>
      <c r="O442" s="103">
        <v>151</v>
      </c>
      <c r="P442" s="103">
        <v>95.989997863769531</v>
      </c>
      <c r="Q442" s="104">
        <f t="shared" si="33"/>
        <v>3.1485150754678339</v>
      </c>
      <c r="R442" s="104">
        <f t="shared" si="34"/>
        <v>20</v>
      </c>
    </row>
    <row r="443" spans="2:18">
      <c r="B443" s="109">
        <v>42408.291666666664</v>
      </c>
      <c r="C443" s="106">
        <v>151</v>
      </c>
      <c r="D443" s="106">
        <v>95.989997863769531</v>
      </c>
      <c r="E443" s="120">
        <v>12.300000190734863</v>
      </c>
      <c r="F443" s="107">
        <v>42408</v>
      </c>
      <c r="G443" s="120">
        <v>33.704030637983919</v>
      </c>
      <c r="H443" s="120">
        <v>37.100733681917184</v>
      </c>
      <c r="I443" s="120">
        <v>31.69952306043222</v>
      </c>
      <c r="J443" s="104">
        <f t="shared" si="30"/>
        <v>33.704030637983919</v>
      </c>
      <c r="K443" s="104">
        <f t="shared" si="31"/>
        <v>37.100733681917184</v>
      </c>
      <c r="L443" s="104">
        <f t="shared" si="32"/>
        <v>31.69952306043222</v>
      </c>
      <c r="N443" s="109">
        <v>42408.291666666664</v>
      </c>
      <c r="O443" s="103">
        <v>151</v>
      </c>
      <c r="P443" s="103">
        <v>95.989997863769531</v>
      </c>
      <c r="Q443" s="104">
        <f t="shared" si="33"/>
        <v>3.1485150754678339</v>
      </c>
      <c r="R443" s="104">
        <f t="shared" si="34"/>
        <v>20</v>
      </c>
    </row>
    <row r="444" spans="2:18">
      <c r="B444" s="109">
        <v>42409.291666666664</v>
      </c>
      <c r="C444" s="106">
        <v>270</v>
      </c>
      <c r="D444" s="106">
        <v>85.680000305175781</v>
      </c>
      <c r="E444" s="120">
        <v>12.399999618530273</v>
      </c>
      <c r="F444" s="107">
        <v>42409</v>
      </c>
      <c r="G444" s="120">
        <v>27.977480500561224</v>
      </c>
      <c r="H444" s="120">
        <v>37.106880195494071</v>
      </c>
      <c r="I444" s="120">
        <v>30.51473325744821</v>
      </c>
      <c r="J444" s="104">
        <f t="shared" si="30"/>
        <v>27.977480500561224</v>
      </c>
      <c r="K444" s="104">
        <f t="shared" si="31"/>
        <v>37.106880195494071</v>
      </c>
      <c r="L444" s="104">
        <f t="shared" si="32"/>
        <v>30.51473325744821</v>
      </c>
      <c r="N444" s="109">
        <v>42409.291666666664</v>
      </c>
      <c r="O444" s="103">
        <v>270</v>
      </c>
      <c r="P444" s="103">
        <v>85.680000305175781</v>
      </c>
      <c r="Q444" s="104">
        <f t="shared" si="33"/>
        <v>10.549614164933166</v>
      </c>
      <c r="R444" s="104">
        <f t="shared" si="34"/>
        <v>10.549614164933166</v>
      </c>
    </row>
    <row r="445" spans="2:18">
      <c r="B445" s="109">
        <v>42410.291666666664</v>
      </c>
      <c r="C445" s="106">
        <v>270</v>
      </c>
      <c r="D445" s="106">
        <v>85.680000305175781</v>
      </c>
      <c r="E445" s="120">
        <v>12.100000381469727</v>
      </c>
      <c r="F445" s="107">
        <v>42410</v>
      </c>
      <c r="G445" s="120">
        <v>35.537907924475498</v>
      </c>
      <c r="H445" s="120">
        <v>36.887081637537094</v>
      </c>
      <c r="I445" s="120">
        <v>30.953207221274038</v>
      </c>
      <c r="J445" s="104">
        <f t="shared" si="30"/>
        <v>35.537907924475498</v>
      </c>
      <c r="K445" s="104">
        <f t="shared" si="31"/>
        <v>36.887081637537094</v>
      </c>
      <c r="L445" s="104">
        <f t="shared" si="32"/>
        <v>30.953207221274038</v>
      </c>
      <c r="N445" s="109">
        <v>42410.291666666664</v>
      </c>
      <c r="O445" s="103">
        <v>270</v>
      </c>
      <c r="P445" s="103">
        <v>85.680000305175781</v>
      </c>
      <c r="Q445" s="104">
        <f t="shared" si="33"/>
        <v>10.549614164933166</v>
      </c>
      <c r="R445" s="104">
        <f t="shared" si="34"/>
        <v>20</v>
      </c>
    </row>
    <row r="446" spans="2:18">
      <c r="B446" s="109">
        <v>42411.291666666664</v>
      </c>
      <c r="C446" s="106">
        <v>270</v>
      </c>
      <c r="D446" s="106">
        <v>82.580001831054688</v>
      </c>
      <c r="E446" s="120">
        <v>12.100000381469727</v>
      </c>
      <c r="F446" s="107">
        <v>42411</v>
      </c>
      <c r="G446" s="120">
        <v>34.965091602603579</v>
      </c>
      <c r="H446" s="120">
        <v>37.060037760469704</v>
      </c>
      <c r="I446" s="120">
        <v>32.640710007636685</v>
      </c>
      <c r="J446" s="104">
        <f t="shared" si="30"/>
        <v>34.965091602603579</v>
      </c>
      <c r="K446" s="104">
        <f t="shared" si="31"/>
        <v>37.060037760469704</v>
      </c>
      <c r="L446" s="104">
        <f t="shared" si="32"/>
        <v>32.640710007636685</v>
      </c>
      <c r="N446" s="109">
        <v>42411.291666666664</v>
      </c>
      <c r="O446" s="103">
        <v>270</v>
      </c>
      <c r="P446" s="103">
        <v>82.580001831054688</v>
      </c>
      <c r="Q446" s="104">
        <f t="shared" si="33"/>
        <v>10.727043569598999</v>
      </c>
      <c r="R446" s="104">
        <f t="shared" si="34"/>
        <v>10.727043569598999</v>
      </c>
    </row>
    <row r="447" spans="2:18">
      <c r="B447" s="109">
        <v>42412.291666666664</v>
      </c>
      <c r="C447" s="106">
        <v>270</v>
      </c>
      <c r="D447" s="106">
        <v>82.580001831054688</v>
      </c>
      <c r="E447" s="120">
        <v>12.199999809265137</v>
      </c>
      <c r="F447" s="107">
        <v>42412</v>
      </c>
      <c r="G447" s="120">
        <v>29.228154668918343</v>
      </c>
      <c r="H447" s="120">
        <v>37.193238397814682</v>
      </c>
      <c r="I447" s="120">
        <v>32.710010519645849</v>
      </c>
      <c r="J447" s="104">
        <f t="shared" si="30"/>
        <v>29.228154668918343</v>
      </c>
      <c r="K447" s="104">
        <f t="shared" si="31"/>
        <v>37.193238397814682</v>
      </c>
      <c r="L447" s="104">
        <f t="shared" si="32"/>
        <v>32.710010519645849</v>
      </c>
      <c r="N447" s="109">
        <v>42412.291666666664</v>
      </c>
      <c r="O447" s="103">
        <v>270</v>
      </c>
      <c r="P447" s="103">
        <v>82.580001831054688</v>
      </c>
      <c r="Q447" s="104">
        <f t="shared" si="33"/>
        <v>10.727043569598999</v>
      </c>
      <c r="R447" s="104">
        <f t="shared" si="34"/>
        <v>20</v>
      </c>
    </row>
    <row r="448" spans="2:18">
      <c r="B448" s="109">
        <v>42413.291666666664</v>
      </c>
      <c r="C448" s="106">
        <v>270</v>
      </c>
      <c r="D448" s="106">
        <v>82.580001831054688</v>
      </c>
      <c r="E448" s="120">
        <v>12.100000381469727</v>
      </c>
      <c r="F448" s="107">
        <v>42413</v>
      </c>
      <c r="G448" s="120">
        <v>33.266360338197799</v>
      </c>
      <c r="H448" s="120">
        <v>37.292073154692339</v>
      </c>
      <c r="I448" s="120">
        <v>33.280498515345393</v>
      </c>
      <c r="J448" s="104">
        <f t="shared" si="30"/>
        <v>33.266360338197799</v>
      </c>
      <c r="K448" s="104">
        <f t="shared" si="31"/>
        <v>37.292073154692339</v>
      </c>
      <c r="L448" s="104">
        <f t="shared" si="32"/>
        <v>33.280498515345393</v>
      </c>
      <c r="N448" s="109">
        <v>42413.291666666664</v>
      </c>
      <c r="O448" s="103">
        <v>270</v>
      </c>
      <c r="P448" s="103">
        <v>82.580001831054688</v>
      </c>
      <c r="Q448" s="104">
        <f t="shared" si="33"/>
        <v>10.727043569598999</v>
      </c>
      <c r="R448" s="104">
        <f t="shared" si="34"/>
        <v>20</v>
      </c>
    </row>
    <row r="449" spans="2:18">
      <c r="B449" s="109">
        <v>42414.291666666664</v>
      </c>
      <c r="C449" s="106">
        <v>270</v>
      </c>
      <c r="D449" s="106">
        <v>82.580001831054688</v>
      </c>
      <c r="E449" s="120">
        <v>12.100000381469727</v>
      </c>
      <c r="F449" s="107">
        <v>42414</v>
      </c>
      <c r="G449" s="120">
        <v>45.105250605477231</v>
      </c>
      <c r="H449" s="120">
        <v>37.423785542669123</v>
      </c>
      <c r="I449" s="120">
        <v>33.296786395907425</v>
      </c>
      <c r="J449" s="104">
        <f t="shared" si="30"/>
        <v>45.105250605477231</v>
      </c>
      <c r="K449" s="104">
        <f t="shared" si="31"/>
        <v>37.423785542669123</v>
      </c>
      <c r="L449" s="104">
        <f t="shared" si="32"/>
        <v>33.296786395907425</v>
      </c>
      <c r="N449" s="109">
        <v>42414.291666666664</v>
      </c>
      <c r="O449" s="103">
        <v>270</v>
      </c>
      <c r="P449" s="103">
        <v>82.580001831054688</v>
      </c>
      <c r="Q449" s="104">
        <f t="shared" si="33"/>
        <v>10.727043569598999</v>
      </c>
      <c r="R449" s="104">
        <f t="shared" si="34"/>
        <v>20</v>
      </c>
    </row>
    <row r="450" spans="2:18">
      <c r="B450" s="109">
        <v>42415.291666666664</v>
      </c>
      <c r="C450" s="106">
        <v>270</v>
      </c>
      <c r="D450" s="106">
        <v>82.580001831054688</v>
      </c>
      <c r="E450" s="120">
        <v>12.100000381469727</v>
      </c>
      <c r="F450" s="107">
        <v>42415</v>
      </c>
      <c r="G450" s="120">
        <v>40.986005086589778</v>
      </c>
      <c r="H450" s="120">
        <v>35.993871434154336</v>
      </c>
      <c r="I450" s="120">
        <v>32.633146255855245</v>
      </c>
      <c r="J450" s="104">
        <f t="shared" si="30"/>
        <v>40.986005086589778</v>
      </c>
      <c r="K450" s="104">
        <f t="shared" si="31"/>
        <v>35.993871434154336</v>
      </c>
      <c r="L450" s="104">
        <f t="shared" si="32"/>
        <v>32.633146255855245</v>
      </c>
      <c r="N450" s="109">
        <v>42415.291666666664</v>
      </c>
      <c r="O450" s="103">
        <v>270</v>
      </c>
      <c r="P450" s="103">
        <v>82.580001831054688</v>
      </c>
      <c r="Q450" s="104">
        <f t="shared" si="33"/>
        <v>10.727043569598999</v>
      </c>
      <c r="R450" s="104">
        <f t="shared" si="34"/>
        <v>20</v>
      </c>
    </row>
    <row r="451" spans="2:18">
      <c r="B451" s="109">
        <v>42416.291666666664</v>
      </c>
      <c r="C451" s="106">
        <v>160</v>
      </c>
      <c r="D451" s="106">
        <v>119.05000305175781</v>
      </c>
      <c r="E451" s="120">
        <v>12.199999809265137</v>
      </c>
      <c r="F451" s="107">
        <v>42416</v>
      </c>
      <c r="G451" s="120">
        <v>34.955865783205702</v>
      </c>
      <c r="H451" s="120">
        <v>36.693436931084719</v>
      </c>
      <c r="I451" s="120">
        <v>32.173857070825683</v>
      </c>
      <c r="J451" s="104">
        <f t="shared" si="30"/>
        <v>34.955865783205702</v>
      </c>
      <c r="K451" s="104">
        <f t="shared" si="31"/>
        <v>36.693436931084719</v>
      </c>
      <c r="L451" s="104">
        <f t="shared" si="32"/>
        <v>32.173857070825683</v>
      </c>
      <c r="N451" s="109">
        <v>42416.291666666664</v>
      </c>
      <c r="O451" s="103">
        <v>160</v>
      </c>
      <c r="P451" s="103">
        <v>119.05000305175781</v>
      </c>
      <c r="Q451" s="104">
        <f t="shared" si="33"/>
        <v>2.3437861793316648</v>
      </c>
      <c r="R451" s="104">
        <f t="shared" si="34"/>
        <v>2.3437861793316648</v>
      </c>
    </row>
    <row r="452" spans="2:18">
      <c r="B452" s="109">
        <v>42417.291666666664</v>
      </c>
      <c r="C452" s="106">
        <v>160</v>
      </c>
      <c r="D452" s="106">
        <v>119.05000305175781</v>
      </c>
      <c r="E452" s="120">
        <v>12.199999809265137</v>
      </c>
      <c r="F452" s="107">
        <v>42417</v>
      </c>
      <c r="G452" s="120">
        <v>30.9797304442856</v>
      </c>
      <c r="H452" s="120">
        <v>37.621167975597878</v>
      </c>
      <c r="I452" s="120">
        <v>32.160407793875088</v>
      </c>
      <c r="J452" s="104">
        <f t="shared" si="30"/>
        <v>30.9797304442856</v>
      </c>
      <c r="K452" s="104">
        <f t="shared" si="31"/>
        <v>37.621167975597878</v>
      </c>
      <c r="L452" s="104">
        <f t="shared" si="32"/>
        <v>32.160407793875088</v>
      </c>
      <c r="N452" s="109">
        <v>42417.291666666664</v>
      </c>
      <c r="O452" s="103">
        <v>160</v>
      </c>
      <c r="P452" s="103">
        <v>119.05000305175781</v>
      </c>
      <c r="Q452" s="104">
        <f t="shared" si="33"/>
        <v>2.3437861793316648</v>
      </c>
      <c r="R452" s="104">
        <f t="shared" si="34"/>
        <v>20</v>
      </c>
    </row>
    <row r="453" spans="2:18">
      <c r="B453" s="109">
        <v>42418.291666666664</v>
      </c>
      <c r="C453" s="106">
        <v>105</v>
      </c>
      <c r="D453" s="106">
        <v>163.72999572753906</v>
      </c>
      <c r="E453" s="120">
        <v>12.199999809265137</v>
      </c>
      <c r="F453" s="107">
        <v>42418</v>
      </c>
      <c r="G453" s="120">
        <v>26.931414027765943</v>
      </c>
      <c r="H453" s="120">
        <v>36.654610826196489</v>
      </c>
      <c r="I453" s="120">
        <v>31.005398906403105</v>
      </c>
      <c r="J453" s="104">
        <f t="shared" si="30"/>
        <v>26.931414027765943</v>
      </c>
      <c r="K453" s="104">
        <f t="shared" si="31"/>
        <v>36.654610826196489</v>
      </c>
      <c r="L453" s="104">
        <f t="shared" si="32"/>
        <v>31.005398906403105</v>
      </c>
      <c r="N453" s="109">
        <v>42418.291666666664</v>
      </c>
      <c r="O453" s="103">
        <v>105</v>
      </c>
      <c r="P453" s="103">
        <v>163.72999572753906</v>
      </c>
      <c r="Q453" s="104">
        <f t="shared" si="33"/>
        <v>3.3614300990643309</v>
      </c>
      <c r="R453" s="104">
        <f t="shared" si="34"/>
        <v>3.3614300990643309</v>
      </c>
    </row>
    <row r="454" spans="2:18">
      <c r="B454" s="109">
        <v>42419.291666666664</v>
      </c>
      <c r="C454" s="106">
        <v>105</v>
      </c>
      <c r="D454" s="106">
        <v>163.72999572753906</v>
      </c>
      <c r="E454" s="120">
        <v>12.399999618530273</v>
      </c>
      <c r="F454" s="107">
        <v>42419</v>
      </c>
      <c r="G454" s="120">
        <v>32.944395985316326</v>
      </c>
      <c r="H454" s="120">
        <v>37.346531562540335</v>
      </c>
      <c r="I454" s="120">
        <v>31.710002630706182</v>
      </c>
      <c r="J454" s="104">
        <f t="shared" si="30"/>
        <v>32.944395985316326</v>
      </c>
      <c r="K454" s="104">
        <f t="shared" si="31"/>
        <v>37.346531562540335</v>
      </c>
      <c r="L454" s="104">
        <f t="shared" si="32"/>
        <v>31.710002630706182</v>
      </c>
      <c r="N454" s="109">
        <v>42419.291666666664</v>
      </c>
      <c r="O454" s="103">
        <v>105</v>
      </c>
      <c r="P454" s="103">
        <v>163.72999572753906</v>
      </c>
      <c r="Q454" s="104">
        <f t="shared" si="33"/>
        <v>3.3614300990643309</v>
      </c>
      <c r="R454" s="104">
        <f t="shared" si="34"/>
        <v>20</v>
      </c>
    </row>
    <row r="455" spans="2:18">
      <c r="B455" s="109">
        <v>42420.291666666664</v>
      </c>
      <c r="C455" s="106">
        <v>105</v>
      </c>
      <c r="D455" s="106">
        <v>163.72999572753906</v>
      </c>
      <c r="E455" s="120">
        <v>12.199999809265137</v>
      </c>
      <c r="F455" s="107">
        <v>42420</v>
      </c>
      <c r="G455" s="120">
        <v>45.977008598601373</v>
      </c>
      <c r="H455" s="120">
        <v>36.865743287735576</v>
      </c>
      <c r="I455" s="120">
        <v>32.422548892144768</v>
      </c>
      <c r="J455" s="104">
        <f t="shared" si="30"/>
        <v>45.977008598601373</v>
      </c>
      <c r="K455" s="104">
        <f t="shared" si="31"/>
        <v>36.865743287735576</v>
      </c>
      <c r="L455" s="104">
        <f t="shared" si="32"/>
        <v>32.422548892144768</v>
      </c>
      <c r="N455" s="109">
        <v>42420.291666666664</v>
      </c>
      <c r="O455" s="103">
        <v>105</v>
      </c>
      <c r="P455" s="103">
        <v>163.72999572753906</v>
      </c>
      <c r="Q455" s="104">
        <f t="shared" si="33"/>
        <v>3.3614300990643309</v>
      </c>
      <c r="R455" s="104">
        <f t="shared" si="34"/>
        <v>20</v>
      </c>
    </row>
    <row r="456" spans="2:18">
      <c r="B456" s="109">
        <v>42421.291666666664</v>
      </c>
      <c r="C456" s="106">
        <v>105</v>
      </c>
      <c r="D456" s="106">
        <v>163.72999572753906</v>
      </c>
      <c r="E456" s="120">
        <v>12.100000381469727</v>
      </c>
      <c r="F456" s="107">
        <v>42421</v>
      </c>
      <c r="G456" s="120">
        <v>43.197040200586677</v>
      </c>
      <c r="H456" s="120">
        <v>36.620483849997846</v>
      </c>
      <c r="I456" s="120">
        <v>33.239235264460234</v>
      </c>
      <c r="J456" s="104">
        <f t="shared" si="30"/>
        <v>43.197040200586677</v>
      </c>
      <c r="K456" s="104">
        <f t="shared" si="31"/>
        <v>36.620483849997846</v>
      </c>
      <c r="L456" s="104">
        <f t="shared" si="32"/>
        <v>33.239235264460234</v>
      </c>
      <c r="N456" s="109">
        <v>42421.291666666664</v>
      </c>
      <c r="O456" s="103">
        <v>105</v>
      </c>
      <c r="P456" s="103">
        <v>163.72999572753906</v>
      </c>
      <c r="Q456" s="104">
        <f t="shared" si="33"/>
        <v>3.3614300990643309</v>
      </c>
      <c r="R456" s="104">
        <f t="shared" si="34"/>
        <v>20</v>
      </c>
    </row>
    <row r="457" spans="2:18">
      <c r="B457" s="109">
        <v>42422.291666666664</v>
      </c>
      <c r="C457" s="106">
        <v>105</v>
      </c>
      <c r="D457" s="106">
        <v>163.72999572753906</v>
      </c>
      <c r="E457" s="120">
        <v>12.199999809265137</v>
      </c>
      <c r="F457" s="107">
        <v>42422</v>
      </c>
      <c r="G457" s="120">
        <v>39.62818583974132</v>
      </c>
      <c r="H457" s="120">
        <v>36.757489231317152</v>
      </c>
      <c r="I457" s="120">
        <v>32.663518306370143</v>
      </c>
      <c r="J457" s="104">
        <f t="shared" si="30"/>
        <v>39.62818583974132</v>
      </c>
      <c r="K457" s="104">
        <f t="shared" si="31"/>
        <v>36.757489231317152</v>
      </c>
      <c r="L457" s="104">
        <f t="shared" si="32"/>
        <v>32.663518306370143</v>
      </c>
      <c r="N457" s="109">
        <v>42422.291666666664</v>
      </c>
      <c r="O457" s="103">
        <v>105</v>
      </c>
      <c r="P457" s="103">
        <v>163.72999572753906</v>
      </c>
      <c r="Q457" s="104">
        <f t="shared" si="33"/>
        <v>3.3614300990643309</v>
      </c>
      <c r="R457" s="104">
        <f t="shared" si="34"/>
        <v>20</v>
      </c>
    </row>
    <row r="458" spans="2:18">
      <c r="B458" s="109">
        <v>42423.291666666664</v>
      </c>
      <c r="C458" s="106">
        <v>152</v>
      </c>
      <c r="D458" s="106">
        <v>98.629997253417969</v>
      </c>
      <c r="E458" s="120">
        <v>12.100000381469727</v>
      </c>
      <c r="F458" s="107">
        <v>42423</v>
      </c>
      <c r="G458" s="120">
        <v>36.780458266072792</v>
      </c>
      <c r="H458" s="120">
        <v>36.376767828309958</v>
      </c>
      <c r="I458" s="120">
        <v>32.725358074771052</v>
      </c>
      <c r="J458" s="104">
        <f t="shared" ref="J458:J521" si="35">IF(G458&lt;0,0,G458)</f>
        <v>36.780458266072792</v>
      </c>
      <c r="K458" s="104">
        <f t="shared" ref="K458:K521" si="36">IF(H458&lt;0,0,H458)</f>
        <v>36.376767828309958</v>
      </c>
      <c r="L458" s="104">
        <f t="shared" ref="L458:L521" si="37">IF(I458&lt;0,0,I458)</f>
        <v>32.725358074771052</v>
      </c>
      <c r="N458" s="109">
        <v>42423.291666666664</v>
      </c>
      <c r="O458" s="103">
        <v>152</v>
      </c>
      <c r="P458" s="103">
        <v>98.629997253417969</v>
      </c>
      <c r="Q458" s="104">
        <f t="shared" ref="Q458:Q521" si="38">ABS((O458-P458)*(1/1000)*0.36*158.987)</f>
        <v>3.0546491856015012</v>
      </c>
      <c r="R458" s="104">
        <f t="shared" si="34"/>
        <v>3.0546491856015012</v>
      </c>
    </row>
    <row r="459" spans="2:18">
      <c r="B459" s="109">
        <v>42424.291666666664</v>
      </c>
      <c r="C459" s="106">
        <v>152</v>
      </c>
      <c r="D459" s="106">
        <v>98.629997253417969</v>
      </c>
      <c r="E459" s="120">
        <v>12.199999809265137</v>
      </c>
      <c r="F459" s="107">
        <v>42424</v>
      </c>
      <c r="G459" s="120">
        <v>34.065250878378194</v>
      </c>
      <c r="H459" s="120">
        <v>36.708264852740172</v>
      </c>
      <c r="I459" s="120">
        <v>32.510237770963613</v>
      </c>
      <c r="J459" s="104">
        <f t="shared" si="35"/>
        <v>34.065250878378194</v>
      </c>
      <c r="K459" s="104">
        <f t="shared" si="36"/>
        <v>36.708264852740172</v>
      </c>
      <c r="L459" s="104">
        <f t="shared" si="37"/>
        <v>32.510237770963613</v>
      </c>
      <c r="N459" s="109">
        <v>42424.291666666664</v>
      </c>
      <c r="O459" s="103">
        <v>152</v>
      </c>
      <c r="P459" s="103">
        <v>98.629997253417969</v>
      </c>
      <c r="Q459" s="104">
        <f t="shared" si="38"/>
        <v>3.0546491856015012</v>
      </c>
      <c r="R459" s="104">
        <f t="shared" ref="R459:R522" si="39">IF(Q459=Q458, 20, Q459)</f>
        <v>20</v>
      </c>
    </row>
    <row r="460" spans="2:18">
      <c r="B460" s="109">
        <v>42425.291666666664</v>
      </c>
      <c r="C460" s="106">
        <v>155</v>
      </c>
      <c r="D460" s="106">
        <v>127.04000091552734</v>
      </c>
      <c r="E460" s="120">
        <v>12</v>
      </c>
      <c r="F460" s="107">
        <v>42425</v>
      </c>
      <c r="G460" s="120">
        <v>39.7640828724209</v>
      </c>
      <c r="H460" s="120">
        <v>36.202326225505921</v>
      </c>
      <c r="I460" s="120">
        <v>31.783843826298376</v>
      </c>
      <c r="J460" s="104">
        <f t="shared" si="35"/>
        <v>39.7640828724209</v>
      </c>
      <c r="K460" s="104">
        <f t="shared" si="36"/>
        <v>36.202326225505921</v>
      </c>
      <c r="L460" s="104">
        <f t="shared" si="37"/>
        <v>31.783843826298376</v>
      </c>
      <c r="N460" s="109">
        <v>42425.291666666664</v>
      </c>
      <c r="O460" s="103">
        <v>155</v>
      </c>
      <c r="P460" s="103">
        <v>127.04000091552734</v>
      </c>
      <c r="Q460" s="104">
        <f t="shared" si="38"/>
        <v>1.6002994947994995</v>
      </c>
      <c r="R460" s="104">
        <f t="shared" si="39"/>
        <v>1.6002994947994995</v>
      </c>
    </row>
    <row r="461" spans="2:18">
      <c r="B461" s="109">
        <v>42426.291666666664</v>
      </c>
      <c r="C461" s="106">
        <v>155</v>
      </c>
      <c r="D461" s="106">
        <v>127.04000091552734</v>
      </c>
      <c r="E461" s="120">
        <v>11.899999618530273</v>
      </c>
      <c r="F461" s="107">
        <v>42426</v>
      </c>
      <c r="G461" s="120">
        <v>43.344782509273905</v>
      </c>
      <c r="H461" s="120">
        <v>36.638684365219554</v>
      </c>
      <c r="I461" s="120">
        <v>31.721128688079379</v>
      </c>
      <c r="J461" s="104">
        <f t="shared" si="35"/>
        <v>43.344782509273905</v>
      </c>
      <c r="K461" s="104">
        <f t="shared" si="36"/>
        <v>36.638684365219554</v>
      </c>
      <c r="L461" s="104">
        <f t="shared" si="37"/>
        <v>31.721128688079379</v>
      </c>
      <c r="N461" s="109">
        <v>42426.291666666664</v>
      </c>
      <c r="O461" s="103">
        <v>155</v>
      </c>
      <c r="P461" s="103">
        <v>127.04000091552734</v>
      </c>
      <c r="Q461" s="104">
        <f t="shared" si="38"/>
        <v>1.6002994947994995</v>
      </c>
      <c r="R461" s="104">
        <f t="shared" si="39"/>
        <v>20</v>
      </c>
    </row>
    <row r="462" spans="2:18">
      <c r="B462" s="109">
        <v>42427.291666666664</v>
      </c>
      <c r="C462" s="106">
        <v>155</v>
      </c>
      <c r="D462" s="106">
        <v>127.04000091552734</v>
      </c>
      <c r="E462" s="120">
        <v>12</v>
      </c>
      <c r="F462" s="107">
        <v>42427</v>
      </c>
      <c r="G462" s="120">
        <v>42.604192034215856</v>
      </c>
      <c r="H462" s="120">
        <v>36.325873846632433</v>
      </c>
      <c r="I462" s="120">
        <v>30.754664860213254</v>
      </c>
      <c r="J462" s="104">
        <f t="shared" si="35"/>
        <v>42.604192034215856</v>
      </c>
      <c r="K462" s="104">
        <f t="shared" si="36"/>
        <v>36.325873846632433</v>
      </c>
      <c r="L462" s="104">
        <f t="shared" si="37"/>
        <v>30.754664860213254</v>
      </c>
      <c r="N462" s="109">
        <v>42427.291666666664</v>
      </c>
      <c r="O462" s="103">
        <v>155</v>
      </c>
      <c r="P462" s="103">
        <v>127.04000091552734</v>
      </c>
      <c r="Q462" s="104">
        <f t="shared" si="38"/>
        <v>1.6002994947994995</v>
      </c>
      <c r="R462" s="104">
        <f t="shared" si="39"/>
        <v>20</v>
      </c>
    </row>
    <row r="463" spans="2:18">
      <c r="B463" s="109">
        <v>42428.291666666664</v>
      </c>
      <c r="C463" s="106">
        <v>155</v>
      </c>
      <c r="D463" s="106">
        <v>127.04000091552734</v>
      </c>
      <c r="E463" s="120">
        <v>11.699999809265137</v>
      </c>
      <c r="F463" s="107">
        <v>42428</v>
      </c>
      <c r="G463" s="120">
        <v>44.822546223313701</v>
      </c>
      <c r="H463" s="120">
        <v>36.546500513067983</v>
      </c>
      <c r="I463" s="120">
        <v>31.537031827149612</v>
      </c>
      <c r="J463" s="104">
        <f t="shared" si="35"/>
        <v>44.822546223313701</v>
      </c>
      <c r="K463" s="104">
        <f t="shared" si="36"/>
        <v>36.546500513067983</v>
      </c>
      <c r="L463" s="104">
        <f t="shared" si="37"/>
        <v>31.537031827149612</v>
      </c>
      <c r="N463" s="109">
        <v>42428.291666666664</v>
      </c>
      <c r="O463" s="103">
        <v>155</v>
      </c>
      <c r="P463" s="103">
        <v>127.04000091552734</v>
      </c>
      <c r="Q463" s="104">
        <f t="shared" si="38"/>
        <v>1.6002994947994995</v>
      </c>
      <c r="R463" s="104">
        <f t="shared" si="39"/>
        <v>20</v>
      </c>
    </row>
    <row r="464" spans="2:18">
      <c r="B464" s="109">
        <v>42429.291666666664</v>
      </c>
      <c r="C464" s="106">
        <v>155</v>
      </c>
      <c r="D464" s="106">
        <v>127.04000091552734</v>
      </c>
      <c r="E464" s="120">
        <v>11.800000190734863</v>
      </c>
      <c r="F464" s="107">
        <v>42429</v>
      </c>
      <c r="G464" s="120">
        <v>38.993648140739545</v>
      </c>
      <c r="H464" s="120">
        <v>36.336855359563152</v>
      </c>
      <c r="I464" s="120">
        <v>31.990321612424275</v>
      </c>
      <c r="J464" s="104">
        <f t="shared" si="35"/>
        <v>38.993648140739545</v>
      </c>
      <c r="K464" s="104">
        <f t="shared" si="36"/>
        <v>36.336855359563152</v>
      </c>
      <c r="L464" s="104">
        <f t="shared" si="37"/>
        <v>31.990321612424275</v>
      </c>
      <c r="N464" s="109">
        <v>42429.291666666664</v>
      </c>
      <c r="O464" s="103">
        <v>155</v>
      </c>
      <c r="P464" s="103">
        <v>127.04000091552734</v>
      </c>
      <c r="Q464" s="104">
        <f t="shared" si="38"/>
        <v>1.6002994947994995</v>
      </c>
      <c r="R464" s="104">
        <f t="shared" si="39"/>
        <v>20</v>
      </c>
    </row>
    <row r="465" spans="2:18">
      <c r="B465" s="109">
        <v>42430.291666666664</v>
      </c>
      <c r="C465" s="106">
        <v>205</v>
      </c>
      <c r="D465" s="106">
        <v>157.97000122070313</v>
      </c>
      <c r="E465" s="120">
        <v>11.699999809265137</v>
      </c>
      <c r="F465" s="107">
        <v>42430</v>
      </c>
      <c r="G465" s="120">
        <v>34.161763382222915</v>
      </c>
      <c r="H465" s="120">
        <v>36.376584532393316</v>
      </c>
      <c r="I465" s="120">
        <v>32.59364292414098</v>
      </c>
      <c r="J465" s="104">
        <f t="shared" si="35"/>
        <v>34.161763382222915</v>
      </c>
      <c r="K465" s="104">
        <f t="shared" si="36"/>
        <v>36.376584532393316</v>
      </c>
      <c r="L465" s="104">
        <f t="shared" si="37"/>
        <v>32.59364292414098</v>
      </c>
      <c r="N465" s="109">
        <v>42430.291666666664</v>
      </c>
      <c r="O465" s="103">
        <v>205</v>
      </c>
      <c r="P465" s="103">
        <v>157.97000122070313</v>
      </c>
      <c r="Q465" s="104">
        <f t="shared" si="38"/>
        <v>2.6917770297326657</v>
      </c>
      <c r="R465" s="104">
        <f t="shared" si="39"/>
        <v>2.6917770297326657</v>
      </c>
    </row>
    <row r="466" spans="2:18">
      <c r="B466" s="109">
        <v>42431.291666666664</v>
      </c>
      <c r="C466" s="106">
        <v>205</v>
      </c>
      <c r="D466" s="106">
        <v>157.97000122070313</v>
      </c>
      <c r="E466" s="120">
        <v>11.800000190734863</v>
      </c>
      <c r="F466" s="107">
        <v>42431</v>
      </c>
      <c r="G466" s="120">
        <v>29.930240581852381</v>
      </c>
      <c r="H466" s="120">
        <v>36.341548774176225</v>
      </c>
      <c r="I466" s="120">
        <v>32.21259168591763</v>
      </c>
      <c r="J466" s="104">
        <f t="shared" si="35"/>
        <v>29.930240581852381</v>
      </c>
      <c r="K466" s="104">
        <f t="shared" si="36"/>
        <v>36.341548774176225</v>
      </c>
      <c r="L466" s="104">
        <f t="shared" si="37"/>
        <v>32.21259168591763</v>
      </c>
      <c r="N466" s="109">
        <v>42431.291666666664</v>
      </c>
      <c r="O466" s="103">
        <v>205</v>
      </c>
      <c r="P466" s="103">
        <v>157.97000122070313</v>
      </c>
      <c r="Q466" s="104">
        <f t="shared" si="38"/>
        <v>2.6917770297326657</v>
      </c>
      <c r="R466" s="104">
        <f t="shared" si="39"/>
        <v>20</v>
      </c>
    </row>
    <row r="467" spans="2:18">
      <c r="B467" s="109">
        <v>42432.291666666664</v>
      </c>
      <c r="C467" s="106">
        <v>264</v>
      </c>
      <c r="D467" s="106">
        <v>221.57000732421875</v>
      </c>
      <c r="E467" s="120">
        <v>11.899999618530273</v>
      </c>
      <c r="F467" s="107">
        <v>42432</v>
      </c>
      <c r="G467" s="120">
        <v>23.495747027264684</v>
      </c>
      <c r="H467" s="120">
        <v>36.643686820246543</v>
      </c>
      <c r="I467" s="120">
        <v>32.64696533214164</v>
      </c>
      <c r="J467" s="104">
        <f t="shared" si="35"/>
        <v>23.495747027264684</v>
      </c>
      <c r="K467" s="104">
        <f t="shared" si="36"/>
        <v>36.643686820246543</v>
      </c>
      <c r="L467" s="104">
        <f t="shared" si="37"/>
        <v>32.64696533214164</v>
      </c>
      <c r="N467" s="109">
        <v>42432.291666666664</v>
      </c>
      <c r="O467" s="103">
        <v>264</v>
      </c>
      <c r="P467" s="103">
        <v>221.57000732421875</v>
      </c>
      <c r="Q467" s="104">
        <f t="shared" si="38"/>
        <v>2.4284942083959962</v>
      </c>
      <c r="R467" s="104">
        <f t="shared" si="39"/>
        <v>2.4284942083959962</v>
      </c>
    </row>
    <row r="468" spans="2:18">
      <c r="B468" s="109">
        <v>42433.291666666664</v>
      </c>
      <c r="C468" s="106">
        <v>264</v>
      </c>
      <c r="D468" s="106">
        <v>221.57000732421875</v>
      </c>
      <c r="E468" s="120">
        <v>11.899999618530273</v>
      </c>
      <c r="F468" s="107">
        <v>42433</v>
      </c>
      <c r="G468" s="120">
        <v>46.520182847623474</v>
      </c>
      <c r="H468" s="120">
        <v>35.743902410268753</v>
      </c>
      <c r="I468" s="120">
        <v>32.112756060383937</v>
      </c>
      <c r="J468" s="104">
        <f t="shared" si="35"/>
        <v>46.520182847623474</v>
      </c>
      <c r="K468" s="104">
        <f t="shared" si="36"/>
        <v>35.743902410268753</v>
      </c>
      <c r="L468" s="104">
        <f t="shared" si="37"/>
        <v>32.112756060383937</v>
      </c>
      <c r="N468" s="109">
        <v>42433.291666666664</v>
      </c>
      <c r="O468" s="103">
        <v>264</v>
      </c>
      <c r="P468" s="103">
        <v>221.57000732421875</v>
      </c>
      <c r="Q468" s="104">
        <f t="shared" si="38"/>
        <v>2.4284942083959962</v>
      </c>
      <c r="R468" s="104">
        <f t="shared" si="39"/>
        <v>20</v>
      </c>
    </row>
    <row r="469" spans="2:18">
      <c r="B469" s="109">
        <v>42434.291666666664</v>
      </c>
      <c r="C469" s="106">
        <v>264</v>
      </c>
      <c r="D469" s="106">
        <v>221.57000732421875</v>
      </c>
      <c r="E469" s="120">
        <v>12</v>
      </c>
      <c r="F469" s="107">
        <v>42434</v>
      </c>
      <c r="G469" s="120">
        <v>40.495493654100976</v>
      </c>
      <c r="H469" s="120">
        <v>35.909217735550961</v>
      </c>
      <c r="I469" s="120">
        <v>32.311202345291775</v>
      </c>
      <c r="J469" s="104">
        <f t="shared" si="35"/>
        <v>40.495493654100976</v>
      </c>
      <c r="K469" s="104">
        <f t="shared" si="36"/>
        <v>35.909217735550961</v>
      </c>
      <c r="L469" s="104">
        <f t="shared" si="37"/>
        <v>32.311202345291775</v>
      </c>
      <c r="N469" s="109">
        <v>42434.291666666664</v>
      </c>
      <c r="O469" s="103">
        <v>264</v>
      </c>
      <c r="P469" s="103">
        <v>221.57000732421875</v>
      </c>
      <c r="Q469" s="104">
        <f t="shared" si="38"/>
        <v>2.4284942083959962</v>
      </c>
      <c r="R469" s="104">
        <f t="shared" si="39"/>
        <v>20</v>
      </c>
    </row>
    <row r="470" spans="2:18">
      <c r="B470" s="109">
        <v>42435.291666666664</v>
      </c>
      <c r="C470" s="106">
        <v>264</v>
      </c>
      <c r="D470" s="106">
        <v>221.57000732421875</v>
      </c>
      <c r="E470" s="120">
        <v>12.199999809265137</v>
      </c>
      <c r="F470" s="107">
        <v>42435</v>
      </c>
      <c r="G470" s="120">
        <v>34.94012044297326</v>
      </c>
      <c r="H470" s="120">
        <v>35.850498480377354</v>
      </c>
      <c r="I470" s="120">
        <v>33.652015763388775</v>
      </c>
      <c r="J470" s="104">
        <f t="shared" si="35"/>
        <v>34.94012044297326</v>
      </c>
      <c r="K470" s="104">
        <f t="shared" si="36"/>
        <v>35.850498480377354</v>
      </c>
      <c r="L470" s="104">
        <f t="shared" si="37"/>
        <v>33.652015763388775</v>
      </c>
      <c r="N470" s="109">
        <v>42435.291666666664</v>
      </c>
      <c r="O470" s="103">
        <v>264</v>
      </c>
      <c r="P470" s="103">
        <v>221.57000732421875</v>
      </c>
      <c r="Q470" s="104">
        <f t="shared" si="38"/>
        <v>2.4284942083959962</v>
      </c>
      <c r="R470" s="104">
        <f t="shared" si="39"/>
        <v>20</v>
      </c>
    </row>
    <row r="471" spans="2:18">
      <c r="B471" s="109">
        <v>42436.291666666664</v>
      </c>
      <c r="C471" s="106">
        <v>264</v>
      </c>
      <c r="D471" s="106">
        <v>221.57000732421875</v>
      </c>
      <c r="E471" s="120">
        <v>12.199999809265137</v>
      </c>
      <c r="F471" s="107">
        <v>42436</v>
      </c>
      <c r="G471" s="120">
        <v>31.885272955121827</v>
      </c>
      <c r="H471" s="120">
        <v>36.039966649523485</v>
      </c>
      <c r="I471" s="120">
        <v>33.650104639287306</v>
      </c>
      <c r="J471" s="104">
        <f t="shared" si="35"/>
        <v>31.885272955121827</v>
      </c>
      <c r="K471" s="104">
        <f t="shared" si="36"/>
        <v>36.039966649523485</v>
      </c>
      <c r="L471" s="104">
        <f t="shared" si="37"/>
        <v>33.650104639287306</v>
      </c>
      <c r="N471" s="109">
        <v>42436.291666666664</v>
      </c>
      <c r="O471" s="103">
        <v>264</v>
      </c>
      <c r="P471" s="103">
        <v>221.57000732421875</v>
      </c>
      <c r="Q471" s="104">
        <f t="shared" si="38"/>
        <v>2.4284942083959962</v>
      </c>
      <c r="R471" s="104">
        <f t="shared" si="39"/>
        <v>20</v>
      </c>
    </row>
    <row r="472" spans="2:18">
      <c r="B472" s="109">
        <v>42437.291666666664</v>
      </c>
      <c r="C472" s="106">
        <v>254</v>
      </c>
      <c r="D472" s="106">
        <v>105.33999633789063</v>
      </c>
      <c r="E472" s="120">
        <v>11.800000190734863</v>
      </c>
      <c r="F472" s="107">
        <v>42437</v>
      </c>
      <c r="G472" s="120">
        <v>33.834186989731307</v>
      </c>
      <c r="H472" s="120">
        <v>35.530757211623389</v>
      </c>
      <c r="I472" s="120">
        <v>33.942053638851178</v>
      </c>
      <c r="J472" s="104">
        <f t="shared" si="35"/>
        <v>33.834186989731307</v>
      </c>
      <c r="K472" s="104">
        <f t="shared" si="36"/>
        <v>35.530757211623389</v>
      </c>
      <c r="L472" s="104">
        <f t="shared" si="37"/>
        <v>33.942053638851178</v>
      </c>
      <c r="N472" s="109">
        <v>42437.291666666664</v>
      </c>
      <c r="O472" s="103">
        <v>254</v>
      </c>
      <c r="P472" s="103">
        <v>105.33999633789063</v>
      </c>
      <c r="Q472" s="104">
        <f t="shared" si="38"/>
        <v>8.5086028808020018</v>
      </c>
      <c r="R472" s="104">
        <f t="shared" si="39"/>
        <v>8.5086028808020018</v>
      </c>
    </row>
    <row r="473" spans="2:18">
      <c r="B473" s="109">
        <v>42438.291666666664</v>
      </c>
      <c r="C473" s="106">
        <v>254</v>
      </c>
      <c r="D473" s="106">
        <v>105.33999633789063</v>
      </c>
      <c r="E473" s="120">
        <v>11.300000190734863</v>
      </c>
      <c r="F473" s="107">
        <v>42438</v>
      </c>
      <c r="G473" s="120">
        <v>33.696745271991816</v>
      </c>
      <c r="H473" s="120">
        <v>35.848736034433017</v>
      </c>
      <c r="I473" s="120">
        <v>33.098052355514632</v>
      </c>
      <c r="J473" s="104">
        <f t="shared" si="35"/>
        <v>33.696745271991816</v>
      </c>
      <c r="K473" s="104">
        <f t="shared" si="36"/>
        <v>35.848736034433017</v>
      </c>
      <c r="L473" s="104">
        <f t="shared" si="37"/>
        <v>33.098052355514632</v>
      </c>
      <c r="N473" s="109">
        <v>42438.291666666664</v>
      </c>
      <c r="O473" s="103">
        <v>254</v>
      </c>
      <c r="P473" s="103">
        <v>105.33999633789063</v>
      </c>
      <c r="Q473" s="104">
        <f t="shared" si="38"/>
        <v>8.5086028808020018</v>
      </c>
      <c r="R473" s="104">
        <f t="shared" si="39"/>
        <v>20</v>
      </c>
    </row>
    <row r="474" spans="2:18">
      <c r="B474" s="109">
        <v>42439.291666666664</v>
      </c>
      <c r="C474" s="106">
        <v>177</v>
      </c>
      <c r="D474" s="106">
        <v>101.63999938964844</v>
      </c>
      <c r="E474" s="120">
        <v>12.100000381469727</v>
      </c>
      <c r="F474" s="107">
        <v>42439</v>
      </c>
      <c r="G474" s="120">
        <v>30.477875923050785</v>
      </c>
      <c r="H474" s="120">
        <v>35.583607559601447</v>
      </c>
      <c r="I474" s="120">
        <v>32.100304124377395</v>
      </c>
      <c r="J474" s="104">
        <f t="shared" si="35"/>
        <v>30.477875923050785</v>
      </c>
      <c r="K474" s="104">
        <f t="shared" si="36"/>
        <v>35.583607559601447</v>
      </c>
      <c r="L474" s="104">
        <f t="shared" si="37"/>
        <v>32.100304124377395</v>
      </c>
      <c r="N474" s="109">
        <v>42439.291666666664</v>
      </c>
      <c r="O474" s="103">
        <v>177</v>
      </c>
      <c r="P474" s="103">
        <v>101.63999938964844</v>
      </c>
      <c r="Q474" s="104">
        <f t="shared" si="38"/>
        <v>4.3132537501336667</v>
      </c>
      <c r="R474" s="104">
        <f t="shared" si="39"/>
        <v>4.3132537501336667</v>
      </c>
    </row>
    <row r="475" spans="2:18">
      <c r="B475" s="109">
        <v>42440.291666666664</v>
      </c>
      <c r="C475" s="106">
        <v>177</v>
      </c>
      <c r="D475" s="106">
        <v>101.63999938964844</v>
      </c>
      <c r="E475" s="120">
        <v>11.5</v>
      </c>
      <c r="F475" s="107">
        <v>42440</v>
      </c>
      <c r="G475" s="120">
        <v>28.677741726261601</v>
      </c>
      <c r="H475" s="120">
        <v>35.627571859911647</v>
      </c>
      <c r="I475" s="120">
        <v>32.472252067570359</v>
      </c>
      <c r="J475" s="104">
        <f t="shared" si="35"/>
        <v>28.677741726261601</v>
      </c>
      <c r="K475" s="104">
        <f t="shared" si="36"/>
        <v>35.627571859911647</v>
      </c>
      <c r="L475" s="104">
        <f t="shared" si="37"/>
        <v>32.472252067570359</v>
      </c>
      <c r="N475" s="109">
        <v>42440.291666666664</v>
      </c>
      <c r="O475" s="103">
        <v>177</v>
      </c>
      <c r="P475" s="103">
        <v>101.63999938964844</v>
      </c>
      <c r="Q475" s="104">
        <f t="shared" si="38"/>
        <v>4.3132537501336667</v>
      </c>
      <c r="R475" s="104">
        <f t="shared" si="39"/>
        <v>20</v>
      </c>
    </row>
    <row r="476" spans="2:18">
      <c r="B476" s="109">
        <v>42441.291666666664</v>
      </c>
      <c r="C476" s="106">
        <v>177</v>
      </c>
      <c r="D476" s="106">
        <v>101.63999938964844</v>
      </c>
      <c r="E476" s="120">
        <v>11.699999809265137</v>
      </c>
      <c r="F476" s="107">
        <v>42441</v>
      </c>
      <c r="G476" s="120">
        <v>27.476453678563782</v>
      </c>
      <c r="H476" s="120">
        <v>36.128975736410517</v>
      </c>
      <c r="I476" s="120">
        <v>31.9695907593436</v>
      </c>
      <c r="J476" s="104">
        <f t="shared" si="35"/>
        <v>27.476453678563782</v>
      </c>
      <c r="K476" s="104">
        <f t="shared" si="36"/>
        <v>36.128975736410517</v>
      </c>
      <c r="L476" s="104">
        <f t="shared" si="37"/>
        <v>31.9695907593436</v>
      </c>
      <c r="N476" s="109">
        <v>42441.291666666664</v>
      </c>
      <c r="O476" s="103">
        <v>177</v>
      </c>
      <c r="P476" s="103">
        <v>101.63999938964844</v>
      </c>
      <c r="Q476" s="104">
        <f t="shared" si="38"/>
        <v>4.3132537501336667</v>
      </c>
      <c r="R476" s="104">
        <f t="shared" si="39"/>
        <v>20</v>
      </c>
    </row>
    <row r="477" spans="2:18">
      <c r="B477" s="109">
        <v>42442.291666666664</v>
      </c>
      <c r="C477" s="106">
        <v>177</v>
      </c>
      <c r="D477" s="106">
        <v>101.63999938964844</v>
      </c>
      <c r="E477" s="120">
        <v>11.5</v>
      </c>
      <c r="F477" s="107">
        <v>42442</v>
      </c>
      <c r="G477" s="120">
        <v>26.354310068863402</v>
      </c>
      <c r="H477" s="120">
        <v>35.474345310197918</v>
      </c>
      <c r="I477" s="120">
        <v>31.524169648929842</v>
      </c>
      <c r="J477" s="104">
        <f t="shared" si="35"/>
        <v>26.354310068863402</v>
      </c>
      <c r="K477" s="104">
        <f t="shared" si="36"/>
        <v>35.474345310197918</v>
      </c>
      <c r="L477" s="104">
        <f t="shared" si="37"/>
        <v>31.524169648929842</v>
      </c>
      <c r="N477" s="109">
        <v>42442.291666666664</v>
      </c>
      <c r="O477" s="103">
        <v>177</v>
      </c>
      <c r="P477" s="103">
        <v>101.63999938964844</v>
      </c>
      <c r="Q477" s="104">
        <f t="shared" si="38"/>
        <v>4.3132537501336667</v>
      </c>
      <c r="R477" s="104">
        <f t="shared" si="39"/>
        <v>20</v>
      </c>
    </row>
    <row r="478" spans="2:18">
      <c r="B478" s="109">
        <v>42443.291666666664</v>
      </c>
      <c r="C478" s="106">
        <v>177</v>
      </c>
      <c r="D478" s="106">
        <v>101.63999938964844</v>
      </c>
      <c r="E478" s="120">
        <v>11.800000190734863</v>
      </c>
      <c r="F478" s="107">
        <v>42443</v>
      </c>
      <c r="G478" s="120">
        <v>25.198868947205728</v>
      </c>
      <c r="H478" s="120">
        <v>35.886787261852454</v>
      </c>
      <c r="I478" s="120">
        <v>31.963914177108688</v>
      </c>
      <c r="J478" s="104">
        <f t="shared" si="35"/>
        <v>25.198868947205728</v>
      </c>
      <c r="K478" s="104">
        <f t="shared" si="36"/>
        <v>35.886787261852454</v>
      </c>
      <c r="L478" s="104">
        <f t="shared" si="37"/>
        <v>31.963914177108688</v>
      </c>
      <c r="N478" s="109">
        <v>42443.291666666664</v>
      </c>
      <c r="O478" s="103">
        <v>177</v>
      </c>
      <c r="P478" s="103">
        <v>101.63999938964844</v>
      </c>
      <c r="Q478" s="104">
        <f t="shared" si="38"/>
        <v>4.3132537501336667</v>
      </c>
      <c r="R478" s="104">
        <f t="shared" si="39"/>
        <v>20</v>
      </c>
    </row>
    <row r="479" spans="2:18">
      <c r="B479" s="109">
        <v>42444.291666666664</v>
      </c>
      <c r="C479" s="106">
        <v>177</v>
      </c>
      <c r="D479" s="106">
        <v>101.63999938964844</v>
      </c>
      <c r="E479" s="120">
        <v>11.600000381469727</v>
      </c>
      <c r="F479" s="107">
        <v>42444</v>
      </c>
      <c r="G479" s="120">
        <v>24.020832290362421</v>
      </c>
      <c r="H479" s="120">
        <v>34.8435719043459</v>
      </c>
      <c r="I479" s="120">
        <v>31.628335328963036</v>
      </c>
      <c r="J479" s="104">
        <f t="shared" si="35"/>
        <v>24.020832290362421</v>
      </c>
      <c r="K479" s="104">
        <f t="shared" si="36"/>
        <v>34.8435719043459</v>
      </c>
      <c r="L479" s="104">
        <f t="shared" si="37"/>
        <v>31.628335328963036</v>
      </c>
      <c r="N479" s="109">
        <v>42444.291666666664</v>
      </c>
      <c r="O479" s="103">
        <v>177</v>
      </c>
      <c r="P479" s="103">
        <v>101.63999938964844</v>
      </c>
      <c r="Q479" s="104">
        <f t="shared" si="38"/>
        <v>4.3132537501336667</v>
      </c>
      <c r="R479" s="104">
        <f t="shared" si="39"/>
        <v>20</v>
      </c>
    </row>
    <row r="480" spans="2:18">
      <c r="B480" s="109">
        <v>42445.291666666664</v>
      </c>
      <c r="C480" s="106">
        <v>177</v>
      </c>
      <c r="D480" s="106">
        <v>101.63999938964844</v>
      </c>
      <c r="E480" s="120">
        <v>11.600000381469727</v>
      </c>
      <c r="F480" s="107">
        <v>42445</v>
      </c>
      <c r="G480" s="120">
        <v>25.143029527288899</v>
      </c>
      <c r="H480" s="120">
        <v>21.756976100714112</v>
      </c>
      <c r="I480" s="120">
        <v>30.843596285206331</v>
      </c>
      <c r="J480" s="104">
        <f t="shared" si="35"/>
        <v>25.143029527288899</v>
      </c>
      <c r="K480" s="104">
        <f t="shared" si="36"/>
        <v>21.756976100714112</v>
      </c>
      <c r="L480" s="104">
        <f t="shared" si="37"/>
        <v>30.843596285206331</v>
      </c>
      <c r="N480" s="109">
        <v>42445.291666666664</v>
      </c>
      <c r="O480" s="103">
        <v>177</v>
      </c>
      <c r="P480" s="103">
        <v>101.63999938964844</v>
      </c>
      <c r="Q480" s="104">
        <f t="shared" si="38"/>
        <v>4.3132537501336667</v>
      </c>
      <c r="R480" s="104">
        <f t="shared" si="39"/>
        <v>20</v>
      </c>
    </row>
    <row r="481" spans="2:18">
      <c r="B481" s="109">
        <v>42446.291666666664</v>
      </c>
      <c r="C481" s="106">
        <v>177</v>
      </c>
      <c r="D481" s="106">
        <v>101.63999938964844</v>
      </c>
      <c r="E481" s="120">
        <v>11.600000381469727</v>
      </c>
      <c r="F481" s="107">
        <v>42446</v>
      </c>
      <c r="G481" s="120">
        <v>25.595240002561493</v>
      </c>
      <c r="H481" s="120">
        <v>71.155050237267091</v>
      </c>
      <c r="I481" s="120">
        <v>31.320447878484401</v>
      </c>
      <c r="J481" s="104">
        <f t="shared" si="35"/>
        <v>25.595240002561493</v>
      </c>
      <c r="K481" s="104">
        <f t="shared" si="36"/>
        <v>71.155050237267091</v>
      </c>
      <c r="L481" s="104">
        <f t="shared" si="37"/>
        <v>31.320447878484401</v>
      </c>
      <c r="N481" s="109">
        <v>42446.291666666664</v>
      </c>
      <c r="O481" s="103">
        <v>177</v>
      </c>
      <c r="P481" s="103">
        <v>101.63999938964844</v>
      </c>
      <c r="Q481" s="104">
        <f t="shared" si="38"/>
        <v>4.3132537501336667</v>
      </c>
      <c r="R481" s="104">
        <f t="shared" si="39"/>
        <v>20</v>
      </c>
    </row>
    <row r="482" spans="2:18">
      <c r="B482" s="109">
        <v>42447.291666666664</v>
      </c>
      <c r="C482" s="106">
        <v>177</v>
      </c>
      <c r="D482" s="106">
        <v>101.63999938964844</v>
      </c>
      <c r="E482" s="120">
        <v>11.600000381469727</v>
      </c>
      <c r="F482" s="107">
        <v>42447</v>
      </c>
      <c r="G482" s="120">
        <v>25.804589473450601</v>
      </c>
      <c r="H482" s="120">
        <v>95.135022527531362</v>
      </c>
      <c r="I482" s="120">
        <v>31.144063598778491</v>
      </c>
      <c r="J482" s="104">
        <f t="shared" si="35"/>
        <v>25.804589473450601</v>
      </c>
      <c r="K482" s="104">
        <f t="shared" si="36"/>
        <v>95.135022527531362</v>
      </c>
      <c r="L482" s="104">
        <f t="shared" si="37"/>
        <v>31.144063598778491</v>
      </c>
      <c r="N482" s="109">
        <v>42447.291666666664</v>
      </c>
      <c r="O482" s="103">
        <v>177</v>
      </c>
      <c r="P482" s="103">
        <v>101.63999938964844</v>
      </c>
      <c r="Q482" s="104">
        <f t="shared" si="38"/>
        <v>4.3132537501336667</v>
      </c>
      <c r="R482" s="104">
        <f t="shared" si="39"/>
        <v>20</v>
      </c>
    </row>
    <row r="483" spans="2:18">
      <c r="B483" s="109">
        <v>42448.291666666664</v>
      </c>
      <c r="C483" s="106">
        <v>177</v>
      </c>
      <c r="D483" s="106">
        <v>101.63999938964844</v>
      </c>
      <c r="E483" s="120">
        <v>11.600000381469727</v>
      </c>
      <c r="F483" s="107">
        <v>42448</v>
      </c>
      <c r="G483" s="120">
        <v>25.727996773741847</v>
      </c>
      <c r="H483" s="120">
        <v>36.831150681994679</v>
      </c>
      <c r="I483" s="120">
        <v>31.430676855776046</v>
      </c>
      <c r="J483" s="104">
        <f t="shared" si="35"/>
        <v>25.727996773741847</v>
      </c>
      <c r="K483" s="104">
        <f t="shared" si="36"/>
        <v>36.831150681994679</v>
      </c>
      <c r="L483" s="104">
        <f t="shared" si="37"/>
        <v>31.430676855776046</v>
      </c>
      <c r="N483" s="109">
        <v>42448.291666666664</v>
      </c>
      <c r="O483" s="103">
        <v>177</v>
      </c>
      <c r="P483" s="103">
        <v>101.63999938964844</v>
      </c>
      <c r="Q483" s="104">
        <f t="shared" si="38"/>
        <v>4.3132537501336667</v>
      </c>
      <c r="R483" s="104">
        <f t="shared" si="39"/>
        <v>20</v>
      </c>
    </row>
    <row r="484" spans="2:18">
      <c r="B484" s="109">
        <v>42449.291666666664</v>
      </c>
      <c r="C484" s="106">
        <v>177</v>
      </c>
      <c r="D484" s="106">
        <v>101.63999938964844</v>
      </c>
      <c r="E484" s="120">
        <v>11.600000381469727</v>
      </c>
      <c r="F484" s="107">
        <v>42449</v>
      </c>
      <c r="G484" s="120">
        <v>25.611837646144412</v>
      </c>
      <c r="H484" s="120">
        <v>36.974151035194012</v>
      </c>
      <c r="I484" s="120">
        <v>31.298937760083735</v>
      </c>
      <c r="J484" s="104">
        <f t="shared" si="35"/>
        <v>25.611837646144412</v>
      </c>
      <c r="K484" s="104">
        <f t="shared" si="36"/>
        <v>36.974151035194012</v>
      </c>
      <c r="L484" s="104">
        <f t="shared" si="37"/>
        <v>31.298937760083735</v>
      </c>
      <c r="N484" s="109">
        <v>42449.291666666664</v>
      </c>
      <c r="O484" s="103">
        <v>177</v>
      </c>
      <c r="P484" s="103">
        <v>101.63999938964844</v>
      </c>
      <c r="Q484" s="104">
        <f t="shared" si="38"/>
        <v>4.3132537501336667</v>
      </c>
      <c r="R484" s="104">
        <f t="shared" si="39"/>
        <v>20</v>
      </c>
    </row>
    <row r="485" spans="2:18">
      <c r="B485" s="109">
        <v>42450.291666666664</v>
      </c>
      <c r="C485" s="106">
        <v>177</v>
      </c>
      <c r="D485" s="106">
        <v>101.63999938964844</v>
      </c>
      <c r="E485" s="120">
        <v>11.600000381469727</v>
      </c>
      <c r="F485" s="107">
        <v>42450</v>
      </c>
      <c r="G485" s="120">
        <v>25.410664066716468</v>
      </c>
      <c r="H485" s="120">
        <v>39.437191657004547</v>
      </c>
      <c r="I485" s="120">
        <v>31.018319371717936</v>
      </c>
      <c r="J485" s="104">
        <f t="shared" si="35"/>
        <v>25.410664066716468</v>
      </c>
      <c r="K485" s="104">
        <f t="shared" si="36"/>
        <v>39.437191657004547</v>
      </c>
      <c r="L485" s="104">
        <f t="shared" si="37"/>
        <v>31.018319371717936</v>
      </c>
      <c r="N485" s="109">
        <v>42450.291666666664</v>
      </c>
      <c r="O485" s="103">
        <v>177</v>
      </c>
      <c r="P485" s="103">
        <v>101.63999938964844</v>
      </c>
      <c r="Q485" s="104">
        <f t="shared" si="38"/>
        <v>4.3132537501336667</v>
      </c>
      <c r="R485" s="104">
        <f t="shared" si="39"/>
        <v>20</v>
      </c>
    </row>
    <row r="486" spans="2:18">
      <c r="B486" s="109">
        <v>42451.291666666664</v>
      </c>
      <c r="C486" s="106">
        <v>177</v>
      </c>
      <c r="D486" s="106">
        <v>101.63999938964844</v>
      </c>
      <c r="E486" s="120">
        <v>11.399999618530273</v>
      </c>
      <c r="F486" s="107">
        <v>42451</v>
      </c>
      <c r="G486" s="120">
        <v>40.127944958386585</v>
      </c>
      <c r="H486" s="120">
        <v>35.814631943305287</v>
      </c>
      <c r="I486" s="120">
        <v>33.929570086598382</v>
      </c>
      <c r="J486" s="104">
        <f t="shared" si="35"/>
        <v>40.127944958386585</v>
      </c>
      <c r="K486" s="104">
        <f t="shared" si="36"/>
        <v>35.814631943305287</v>
      </c>
      <c r="L486" s="104">
        <f t="shared" si="37"/>
        <v>33.929570086598382</v>
      </c>
      <c r="N486" s="109">
        <v>42451.291666666664</v>
      </c>
      <c r="O486" s="103">
        <v>177</v>
      </c>
      <c r="P486" s="103">
        <v>101.63999938964844</v>
      </c>
      <c r="Q486" s="104">
        <f t="shared" si="38"/>
        <v>4.3132537501336667</v>
      </c>
      <c r="R486" s="104">
        <f t="shared" si="39"/>
        <v>20</v>
      </c>
    </row>
    <row r="487" spans="2:18">
      <c r="B487" s="109">
        <v>42452.291666666664</v>
      </c>
      <c r="C487" s="106">
        <v>177</v>
      </c>
      <c r="D487" s="106">
        <v>101.63999938964844</v>
      </c>
      <c r="E487" s="120">
        <v>11.5</v>
      </c>
      <c r="F487" s="107">
        <v>42452</v>
      </c>
      <c r="G487" s="120">
        <v>47.588603142499927</v>
      </c>
      <c r="H487" s="120">
        <v>36.551887993260692</v>
      </c>
      <c r="I487" s="120">
        <v>33.637649177975121</v>
      </c>
      <c r="J487" s="104">
        <f t="shared" si="35"/>
        <v>47.588603142499927</v>
      </c>
      <c r="K487" s="104">
        <f t="shared" si="36"/>
        <v>36.551887993260692</v>
      </c>
      <c r="L487" s="104">
        <f t="shared" si="37"/>
        <v>33.637649177975121</v>
      </c>
      <c r="N487" s="109">
        <v>42452.291666666664</v>
      </c>
      <c r="O487" s="103">
        <v>177</v>
      </c>
      <c r="P487" s="103">
        <v>101.63999938964844</v>
      </c>
      <c r="Q487" s="104">
        <f t="shared" si="38"/>
        <v>4.3132537501336667</v>
      </c>
      <c r="R487" s="104">
        <f t="shared" si="39"/>
        <v>20</v>
      </c>
    </row>
    <row r="488" spans="2:18">
      <c r="B488" s="109">
        <v>42453.291666666664</v>
      </c>
      <c r="C488" s="106">
        <v>177</v>
      </c>
      <c r="D488" s="106">
        <v>101.63999938964844</v>
      </c>
      <c r="E488" s="120">
        <v>11.5</v>
      </c>
      <c r="F488" s="107">
        <v>42453</v>
      </c>
      <c r="G488" s="120">
        <v>44.436210760275529</v>
      </c>
      <c r="H488" s="120">
        <v>37.178032778634012</v>
      </c>
      <c r="I488" s="120">
        <v>33.866732166630221</v>
      </c>
      <c r="J488" s="104">
        <f t="shared" si="35"/>
        <v>44.436210760275529</v>
      </c>
      <c r="K488" s="104">
        <f t="shared" si="36"/>
        <v>37.178032778634012</v>
      </c>
      <c r="L488" s="104">
        <f t="shared" si="37"/>
        <v>33.866732166630221</v>
      </c>
      <c r="N488" s="109">
        <v>42453.291666666664</v>
      </c>
      <c r="O488" s="103">
        <v>177</v>
      </c>
      <c r="P488" s="103">
        <v>101.63999938964844</v>
      </c>
      <c r="Q488" s="104">
        <f t="shared" si="38"/>
        <v>4.3132537501336667</v>
      </c>
      <c r="R488" s="104">
        <f t="shared" si="39"/>
        <v>20</v>
      </c>
    </row>
    <row r="489" spans="2:18">
      <c r="B489" s="109">
        <v>42454.291666666664</v>
      </c>
      <c r="C489" s="106">
        <v>177</v>
      </c>
      <c r="D489" s="106">
        <v>101.63999938964844</v>
      </c>
      <c r="E489" s="120">
        <v>11.5</v>
      </c>
      <c r="F489" s="107">
        <v>42454</v>
      </c>
      <c r="G489" s="120">
        <v>43.34346490736359</v>
      </c>
      <c r="H489" s="120">
        <v>36.93114241516151</v>
      </c>
      <c r="I489" s="120">
        <v>33.758607546709207</v>
      </c>
      <c r="J489" s="104">
        <f t="shared" si="35"/>
        <v>43.34346490736359</v>
      </c>
      <c r="K489" s="104">
        <f t="shared" si="36"/>
        <v>36.93114241516151</v>
      </c>
      <c r="L489" s="104">
        <f t="shared" si="37"/>
        <v>33.758607546709207</v>
      </c>
      <c r="N489" s="109">
        <v>42454.291666666664</v>
      </c>
      <c r="O489" s="103">
        <v>177</v>
      </c>
      <c r="P489" s="103">
        <v>101.63999938964844</v>
      </c>
      <c r="Q489" s="104">
        <f t="shared" si="38"/>
        <v>4.3132537501336667</v>
      </c>
      <c r="R489" s="104">
        <f t="shared" si="39"/>
        <v>20</v>
      </c>
    </row>
    <row r="490" spans="2:18">
      <c r="B490" s="109">
        <v>42455.291666666664</v>
      </c>
      <c r="C490" s="106">
        <v>177</v>
      </c>
      <c r="D490" s="106">
        <v>101.63999938964844</v>
      </c>
      <c r="E490" s="120">
        <v>11.800000190734863</v>
      </c>
      <c r="F490" s="107">
        <v>42455</v>
      </c>
      <c r="G490" s="120">
        <v>40.512402797098559</v>
      </c>
      <c r="H490" s="120">
        <v>37.228532050693467</v>
      </c>
      <c r="I490" s="120">
        <v>34.056899759305857</v>
      </c>
      <c r="J490" s="104">
        <f t="shared" si="35"/>
        <v>40.512402797098559</v>
      </c>
      <c r="K490" s="104">
        <f t="shared" si="36"/>
        <v>37.228532050693467</v>
      </c>
      <c r="L490" s="104">
        <f t="shared" si="37"/>
        <v>34.056899759305857</v>
      </c>
      <c r="N490" s="109">
        <v>42455.291666666664</v>
      </c>
      <c r="O490" s="103">
        <v>177</v>
      </c>
      <c r="P490" s="103">
        <v>101.63999938964844</v>
      </c>
      <c r="Q490" s="104">
        <f t="shared" si="38"/>
        <v>4.3132537501336667</v>
      </c>
      <c r="R490" s="104">
        <f t="shared" si="39"/>
        <v>20</v>
      </c>
    </row>
    <row r="491" spans="2:18">
      <c r="B491" s="109">
        <v>42456.291666666664</v>
      </c>
      <c r="C491" s="106">
        <v>177</v>
      </c>
      <c r="D491" s="106">
        <v>101.63999938964844</v>
      </c>
      <c r="E491" s="120">
        <v>11.899999618530273</v>
      </c>
      <c r="F491" s="107">
        <v>42456</v>
      </c>
      <c r="G491" s="120">
        <v>39.735131488023001</v>
      </c>
      <c r="H491" s="120">
        <v>36.735339415757757</v>
      </c>
      <c r="I491" s="120">
        <v>33.410181611401107</v>
      </c>
      <c r="J491" s="104">
        <f t="shared" si="35"/>
        <v>39.735131488023001</v>
      </c>
      <c r="K491" s="104">
        <f t="shared" si="36"/>
        <v>36.735339415757757</v>
      </c>
      <c r="L491" s="104">
        <f t="shared" si="37"/>
        <v>33.410181611401107</v>
      </c>
      <c r="N491" s="109">
        <v>42456.291666666664</v>
      </c>
      <c r="O491" s="103">
        <v>177</v>
      </c>
      <c r="P491" s="103">
        <v>101.63999938964844</v>
      </c>
      <c r="Q491" s="104">
        <f t="shared" si="38"/>
        <v>4.3132537501336667</v>
      </c>
      <c r="R491" s="104">
        <f t="shared" si="39"/>
        <v>20</v>
      </c>
    </row>
    <row r="492" spans="2:18">
      <c r="B492" s="109">
        <v>42457.291666666664</v>
      </c>
      <c r="C492" s="106">
        <v>177</v>
      </c>
      <c r="D492" s="106">
        <v>101.63999938964844</v>
      </c>
      <c r="E492" s="120">
        <v>11.899999618530273</v>
      </c>
      <c r="F492" s="107">
        <v>42457</v>
      </c>
      <c r="G492" s="120">
        <v>37.862966091456258</v>
      </c>
      <c r="H492" s="120">
        <v>36.241582687563401</v>
      </c>
      <c r="I492" s="120">
        <v>31.959403744626901</v>
      </c>
      <c r="J492" s="104">
        <f t="shared" si="35"/>
        <v>37.862966091456258</v>
      </c>
      <c r="K492" s="104">
        <f t="shared" si="36"/>
        <v>36.241582687563401</v>
      </c>
      <c r="L492" s="104">
        <f t="shared" si="37"/>
        <v>31.959403744626901</v>
      </c>
      <c r="N492" s="109">
        <v>42457.291666666664</v>
      </c>
      <c r="O492" s="103">
        <v>177</v>
      </c>
      <c r="P492" s="103">
        <v>101.63999938964844</v>
      </c>
      <c r="Q492" s="104">
        <f t="shared" si="38"/>
        <v>4.3132537501336667</v>
      </c>
      <c r="R492" s="104">
        <f t="shared" si="39"/>
        <v>20</v>
      </c>
    </row>
    <row r="493" spans="2:18">
      <c r="B493" s="109">
        <v>42458.291666666664</v>
      </c>
      <c r="C493" s="106">
        <v>157</v>
      </c>
      <c r="D493" s="106">
        <v>102.43000030517578</v>
      </c>
      <c r="E493" s="120">
        <v>11.800000190734863</v>
      </c>
      <c r="F493" s="107">
        <v>42458</v>
      </c>
      <c r="G493" s="120">
        <v>35.446651980612025</v>
      </c>
      <c r="H493" s="120">
        <v>35.718134141056645</v>
      </c>
      <c r="I493" s="120">
        <v>31.495808295475161</v>
      </c>
      <c r="J493" s="104">
        <f t="shared" si="35"/>
        <v>35.446651980612025</v>
      </c>
      <c r="K493" s="104">
        <f t="shared" si="36"/>
        <v>35.718134141056645</v>
      </c>
      <c r="L493" s="104">
        <f t="shared" si="37"/>
        <v>31.495808295475161</v>
      </c>
      <c r="N493" s="109">
        <v>42458.291666666664</v>
      </c>
      <c r="O493" s="103">
        <v>157</v>
      </c>
      <c r="P493" s="103">
        <v>102.43000030517578</v>
      </c>
      <c r="Q493" s="104">
        <f t="shared" si="38"/>
        <v>3.1233313949331665</v>
      </c>
      <c r="R493" s="104">
        <f t="shared" si="39"/>
        <v>3.1233313949331665</v>
      </c>
    </row>
    <row r="494" spans="2:18">
      <c r="B494" s="109">
        <v>42459.291666666664</v>
      </c>
      <c r="C494" s="106">
        <v>157</v>
      </c>
      <c r="D494" s="106">
        <v>102.43000030517578</v>
      </c>
      <c r="E494" s="120">
        <v>11.899999618530273</v>
      </c>
      <c r="F494" s="107">
        <v>42459</v>
      </c>
      <c r="G494" s="120">
        <v>30.802743666834324</v>
      </c>
      <c r="H494" s="120">
        <v>36.569131741479616</v>
      </c>
      <c r="I494" s="120">
        <v>32.119847133645273</v>
      </c>
      <c r="J494" s="104">
        <f t="shared" si="35"/>
        <v>30.802743666834324</v>
      </c>
      <c r="K494" s="104">
        <f t="shared" si="36"/>
        <v>36.569131741479616</v>
      </c>
      <c r="L494" s="104">
        <f t="shared" si="37"/>
        <v>32.119847133645273</v>
      </c>
      <c r="N494" s="109">
        <v>42459.291666666664</v>
      </c>
      <c r="O494" s="103">
        <v>157</v>
      </c>
      <c r="P494" s="103">
        <v>102.43000030517578</v>
      </c>
      <c r="Q494" s="104">
        <f t="shared" si="38"/>
        <v>3.1233313949331665</v>
      </c>
      <c r="R494" s="104">
        <f t="shared" si="39"/>
        <v>20</v>
      </c>
    </row>
    <row r="495" spans="2:18">
      <c r="B495" s="109">
        <v>42460.291666666664</v>
      </c>
      <c r="C495" s="106">
        <v>213</v>
      </c>
      <c r="D495" s="106">
        <v>107.02999877929688</v>
      </c>
      <c r="E495" s="120">
        <v>12.199999809265137</v>
      </c>
      <c r="F495" s="107">
        <v>42460</v>
      </c>
      <c r="G495" s="120">
        <v>26.081002389810699</v>
      </c>
      <c r="H495" s="120">
        <v>36.841010898749104</v>
      </c>
      <c r="I495" s="120">
        <v>32.868088660858334</v>
      </c>
      <c r="J495" s="104">
        <f t="shared" si="35"/>
        <v>26.081002389810699</v>
      </c>
      <c r="K495" s="104">
        <f t="shared" si="36"/>
        <v>36.841010898749104</v>
      </c>
      <c r="L495" s="104">
        <f t="shared" si="37"/>
        <v>32.868088660858334</v>
      </c>
      <c r="N495" s="109">
        <v>42460.291666666664</v>
      </c>
      <c r="O495" s="103">
        <v>213</v>
      </c>
      <c r="P495" s="103">
        <v>107.02999877929688</v>
      </c>
      <c r="Q495" s="104">
        <f t="shared" si="38"/>
        <v>6.0652269302673343</v>
      </c>
      <c r="R495" s="104">
        <f t="shared" si="39"/>
        <v>6.0652269302673343</v>
      </c>
    </row>
    <row r="496" spans="2:18">
      <c r="B496" s="109">
        <v>42461.291666666664</v>
      </c>
      <c r="C496" s="106">
        <v>213</v>
      </c>
      <c r="D496" s="106">
        <v>107.02999877929688</v>
      </c>
      <c r="E496" s="120">
        <v>12</v>
      </c>
      <c r="F496" s="107">
        <v>42461</v>
      </c>
      <c r="G496" s="120">
        <v>20.791883907307092</v>
      </c>
      <c r="H496" s="120">
        <v>36.587982362354246</v>
      </c>
      <c r="I496" s="120">
        <v>33.197537837536188</v>
      </c>
      <c r="J496" s="104">
        <f t="shared" si="35"/>
        <v>20.791883907307092</v>
      </c>
      <c r="K496" s="104">
        <f t="shared" si="36"/>
        <v>36.587982362354246</v>
      </c>
      <c r="L496" s="104">
        <f t="shared" si="37"/>
        <v>33.197537837536188</v>
      </c>
      <c r="N496" s="109">
        <v>42461.291666666664</v>
      </c>
      <c r="O496" s="103">
        <v>213</v>
      </c>
      <c r="P496" s="103">
        <v>107.02999877929688</v>
      </c>
      <c r="Q496" s="104">
        <f t="shared" si="38"/>
        <v>6.0652269302673343</v>
      </c>
      <c r="R496" s="104">
        <f t="shared" si="39"/>
        <v>20</v>
      </c>
    </row>
    <row r="497" spans="2:18">
      <c r="B497" s="109">
        <v>42462.291666666664</v>
      </c>
      <c r="C497" s="106">
        <v>213</v>
      </c>
      <c r="D497" s="106">
        <v>107.02999877929688</v>
      </c>
      <c r="E497" s="120">
        <v>12</v>
      </c>
      <c r="F497" s="107">
        <v>42462</v>
      </c>
      <c r="G497" s="120">
        <v>19.940979991312386</v>
      </c>
      <c r="H497" s="120">
        <v>31.559330368902966</v>
      </c>
      <c r="I497" s="120">
        <v>32.013659190094074</v>
      </c>
      <c r="J497" s="104">
        <f t="shared" si="35"/>
        <v>19.940979991312386</v>
      </c>
      <c r="K497" s="104">
        <f t="shared" si="36"/>
        <v>31.559330368902966</v>
      </c>
      <c r="L497" s="104">
        <f t="shared" si="37"/>
        <v>32.013659190094074</v>
      </c>
      <c r="N497" s="109">
        <v>42462.291666666664</v>
      </c>
      <c r="O497" s="103">
        <v>213</v>
      </c>
      <c r="P497" s="103">
        <v>107.02999877929688</v>
      </c>
      <c r="Q497" s="104">
        <f t="shared" si="38"/>
        <v>6.0652269302673343</v>
      </c>
      <c r="R497" s="104">
        <f t="shared" si="39"/>
        <v>20</v>
      </c>
    </row>
    <row r="498" spans="2:18">
      <c r="B498" s="109">
        <v>42463.291666666664</v>
      </c>
      <c r="C498" s="106">
        <v>213</v>
      </c>
      <c r="D498" s="106">
        <v>107.02999877929688</v>
      </c>
      <c r="E498" s="120">
        <v>12</v>
      </c>
      <c r="F498" s="107">
        <v>42463</v>
      </c>
      <c r="G498" s="120">
        <v>21.716233094908588</v>
      </c>
      <c r="H498" s="120">
        <v>29.341301253945673</v>
      </c>
      <c r="I498" s="120">
        <v>31.565514059022593</v>
      </c>
      <c r="J498" s="104">
        <f t="shared" si="35"/>
        <v>21.716233094908588</v>
      </c>
      <c r="K498" s="104">
        <f t="shared" si="36"/>
        <v>29.341301253945673</v>
      </c>
      <c r="L498" s="104">
        <f t="shared" si="37"/>
        <v>31.565514059022593</v>
      </c>
      <c r="N498" s="109">
        <v>42463.291666666664</v>
      </c>
      <c r="O498" s="103">
        <v>213</v>
      </c>
      <c r="P498" s="103">
        <v>107.02999877929688</v>
      </c>
      <c r="Q498" s="104">
        <f t="shared" si="38"/>
        <v>6.0652269302673343</v>
      </c>
      <c r="R498" s="104">
        <f t="shared" si="39"/>
        <v>20</v>
      </c>
    </row>
    <row r="499" spans="2:18">
      <c r="B499" s="109">
        <v>42464.291666666664</v>
      </c>
      <c r="C499" s="106">
        <v>213</v>
      </c>
      <c r="D499" s="106">
        <v>107.02999877929688</v>
      </c>
      <c r="E499" s="120">
        <v>12</v>
      </c>
      <c r="F499" s="107">
        <v>42464</v>
      </c>
      <c r="G499" s="120">
        <v>21.464780519008642</v>
      </c>
      <c r="H499" s="120">
        <v>40.088030243383528</v>
      </c>
      <c r="I499" s="120">
        <v>31.401906952416414</v>
      </c>
      <c r="J499" s="104">
        <f t="shared" si="35"/>
        <v>21.464780519008642</v>
      </c>
      <c r="K499" s="104">
        <f t="shared" si="36"/>
        <v>40.088030243383528</v>
      </c>
      <c r="L499" s="104">
        <f t="shared" si="37"/>
        <v>31.401906952416414</v>
      </c>
      <c r="N499" s="109">
        <v>42464.291666666664</v>
      </c>
      <c r="O499" s="103">
        <v>213</v>
      </c>
      <c r="P499" s="103">
        <v>107.02999877929688</v>
      </c>
      <c r="Q499" s="104">
        <f t="shared" si="38"/>
        <v>6.0652269302673343</v>
      </c>
      <c r="R499" s="104">
        <f t="shared" si="39"/>
        <v>20</v>
      </c>
    </row>
    <row r="500" spans="2:18">
      <c r="B500" s="109">
        <v>42465.291666666664</v>
      </c>
      <c r="C500" s="106">
        <v>213</v>
      </c>
      <c r="D500" s="106">
        <v>107.02999877929688</v>
      </c>
      <c r="E500" s="120">
        <v>12</v>
      </c>
      <c r="F500" s="107">
        <v>42465</v>
      </c>
      <c r="G500" s="120">
        <v>21.12205328369582</v>
      </c>
      <c r="H500" s="120">
        <v>42.961052486454953</v>
      </c>
      <c r="I500" s="120">
        <v>31.288592883215966</v>
      </c>
      <c r="J500" s="104">
        <f t="shared" si="35"/>
        <v>21.12205328369582</v>
      </c>
      <c r="K500" s="104">
        <f t="shared" si="36"/>
        <v>42.961052486454953</v>
      </c>
      <c r="L500" s="104">
        <f t="shared" si="37"/>
        <v>31.288592883215966</v>
      </c>
      <c r="N500" s="109">
        <v>42465.291666666664</v>
      </c>
      <c r="O500" s="103">
        <v>213</v>
      </c>
      <c r="P500" s="103">
        <v>107.02999877929688</v>
      </c>
      <c r="Q500" s="104">
        <f t="shared" si="38"/>
        <v>6.0652269302673343</v>
      </c>
      <c r="R500" s="104">
        <f t="shared" si="39"/>
        <v>20</v>
      </c>
    </row>
    <row r="501" spans="2:18">
      <c r="B501" s="109">
        <v>42466.291666666664</v>
      </c>
      <c r="C501" s="106">
        <v>213</v>
      </c>
      <c r="D501" s="106">
        <v>107.02999877929688</v>
      </c>
      <c r="E501" s="120">
        <v>12</v>
      </c>
      <c r="F501" s="107">
        <v>42466</v>
      </c>
      <c r="G501" s="120">
        <v>21.157615710938419</v>
      </c>
      <c r="H501" s="120">
        <v>41.36394869676338</v>
      </c>
      <c r="I501" s="120">
        <v>31.201839371433969</v>
      </c>
      <c r="J501" s="104">
        <f t="shared" si="35"/>
        <v>21.157615710938419</v>
      </c>
      <c r="K501" s="104">
        <f t="shared" si="36"/>
        <v>41.36394869676338</v>
      </c>
      <c r="L501" s="104">
        <f t="shared" si="37"/>
        <v>31.201839371433969</v>
      </c>
      <c r="N501" s="109">
        <v>42466.291666666664</v>
      </c>
      <c r="O501" s="103">
        <v>213</v>
      </c>
      <c r="P501" s="103">
        <v>107.02999877929688</v>
      </c>
      <c r="Q501" s="104">
        <f t="shared" si="38"/>
        <v>6.0652269302673343</v>
      </c>
      <c r="R501" s="104">
        <f t="shared" si="39"/>
        <v>20</v>
      </c>
    </row>
    <row r="502" spans="2:18">
      <c r="B502" s="109">
        <v>42467.291666666664</v>
      </c>
      <c r="C502" s="106">
        <v>213</v>
      </c>
      <c r="D502" s="106">
        <v>107.02999877929688</v>
      </c>
      <c r="E502" s="120">
        <v>12</v>
      </c>
      <c r="F502" s="107">
        <v>42467</v>
      </c>
      <c r="G502" s="120">
        <v>21.231469710888671</v>
      </c>
      <c r="H502" s="120">
        <v>41.13940899085118</v>
      </c>
      <c r="I502" s="120">
        <v>31.6025691996681</v>
      </c>
      <c r="J502" s="104">
        <f t="shared" si="35"/>
        <v>21.231469710888671</v>
      </c>
      <c r="K502" s="104">
        <f t="shared" si="36"/>
        <v>41.13940899085118</v>
      </c>
      <c r="L502" s="104">
        <f t="shared" si="37"/>
        <v>31.6025691996681</v>
      </c>
      <c r="N502" s="109">
        <v>42467.291666666664</v>
      </c>
      <c r="O502" s="103">
        <v>213</v>
      </c>
      <c r="P502" s="103">
        <v>107.02999877929688</v>
      </c>
      <c r="Q502" s="104">
        <f t="shared" si="38"/>
        <v>6.0652269302673343</v>
      </c>
      <c r="R502" s="104">
        <f t="shared" si="39"/>
        <v>20</v>
      </c>
    </row>
    <row r="503" spans="2:18">
      <c r="B503" s="109">
        <v>42468.291666666664</v>
      </c>
      <c r="C503" s="106">
        <v>213</v>
      </c>
      <c r="D503" s="106">
        <v>107.02999877929688</v>
      </c>
      <c r="E503" s="120">
        <v>12</v>
      </c>
      <c r="F503" s="107">
        <v>42468</v>
      </c>
      <c r="G503" s="120">
        <v>21.312783720228406</v>
      </c>
      <c r="H503" s="120">
        <v>41.091070641897382</v>
      </c>
      <c r="I503" s="120">
        <v>31.462171236674031</v>
      </c>
      <c r="J503" s="104">
        <f t="shared" si="35"/>
        <v>21.312783720228406</v>
      </c>
      <c r="K503" s="104">
        <f t="shared" si="36"/>
        <v>41.091070641897382</v>
      </c>
      <c r="L503" s="104">
        <f t="shared" si="37"/>
        <v>31.462171236674031</v>
      </c>
      <c r="N503" s="109">
        <v>42468.291666666664</v>
      </c>
      <c r="O503" s="103">
        <v>213</v>
      </c>
      <c r="P503" s="103">
        <v>107.02999877929688</v>
      </c>
      <c r="Q503" s="104">
        <f t="shared" si="38"/>
        <v>6.0652269302673343</v>
      </c>
      <c r="R503" s="104">
        <f t="shared" si="39"/>
        <v>20</v>
      </c>
    </row>
    <row r="504" spans="2:18">
      <c r="B504" s="109">
        <v>42469.291666666664</v>
      </c>
      <c r="C504" s="106">
        <v>213</v>
      </c>
      <c r="D504" s="106">
        <v>107.02999877929688</v>
      </c>
      <c r="E504" s="120">
        <v>12</v>
      </c>
      <c r="F504" s="107">
        <v>42469</v>
      </c>
      <c r="G504" s="120">
        <v>21.439868758144225</v>
      </c>
      <c r="H504" s="120">
        <v>39.836578870216968</v>
      </c>
      <c r="I504" s="120">
        <v>31.694749942885544</v>
      </c>
      <c r="J504" s="104">
        <f t="shared" si="35"/>
        <v>21.439868758144225</v>
      </c>
      <c r="K504" s="104">
        <f t="shared" si="36"/>
        <v>39.836578870216968</v>
      </c>
      <c r="L504" s="104">
        <f t="shared" si="37"/>
        <v>31.694749942885544</v>
      </c>
      <c r="N504" s="109">
        <v>42469.291666666664</v>
      </c>
      <c r="O504" s="103">
        <v>213</v>
      </c>
      <c r="P504" s="103">
        <v>107.02999877929688</v>
      </c>
      <c r="Q504" s="104">
        <f t="shared" si="38"/>
        <v>6.0652269302673343</v>
      </c>
      <c r="R504" s="104">
        <f t="shared" si="39"/>
        <v>20</v>
      </c>
    </row>
    <row r="505" spans="2:18">
      <c r="B505" s="109">
        <v>42470.291666666664</v>
      </c>
      <c r="C505" s="106">
        <v>213</v>
      </c>
      <c r="D505" s="106">
        <v>107.02999877929688</v>
      </c>
      <c r="E505" s="120">
        <v>12</v>
      </c>
      <c r="F505" s="107">
        <v>42470</v>
      </c>
      <c r="G505" s="120">
        <v>21.368945158830396</v>
      </c>
      <c r="H505" s="120">
        <v>41.756130488581057</v>
      </c>
      <c r="I505" s="120">
        <v>31.737747802138305</v>
      </c>
      <c r="J505" s="104">
        <f t="shared" si="35"/>
        <v>21.368945158830396</v>
      </c>
      <c r="K505" s="104">
        <f t="shared" si="36"/>
        <v>41.756130488581057</v>
      </c>
      <c r="L505" s="104">
        <f t="shared" si="37"/>
        <v>31.737747802138305</v>
      </c>
      <c r="N505" s="109">
        <v>42470.291666666664</v>
      </c>
      <c r="O505" s="103">
        <v>213</v>
      </c>
      <c r="P505" s="103">
        <v>107.02999877929688</v>
      </c>
      <c r="Q505" s="104">
        <f t="shared" si="38"/>
        <v>6.0652269302673343</v>
      </c>
      <c r="R505" s="104">
        <f t="shared" si="39"/>
        <v>20</v>
      </c>
    </row>
    <row r="506" spans="2:18">
      <c r="B506" s="109">
        <v>42471.291666666664</v>
      </c>
      <c r="C506" s="106">
        <v>213</v>
      </c>
      <c r="D506" s="106">
        <v>107.02999877929688</v>
      </c>
      <c r="E506" s="120">
        <v>12</v>
      </c>
      <c r="F506" s="107">
        <v>42471</v>
      </c>
      <c r="G506" s="120">
        <v>21.118210736292376</v>
      </c>
      <c r="H506" s="120">
        <v>45.373225837283719</v>
      </c>
      <c r="I506" s="120">
        <v>31.562786195520992</v>
      </c>
      <c r="J506" s="104">
        <f t="shared" si="35"/>
        <v>21.118210736292376</v>
      </c>
      <c r="K506" s="104">
        <f t="shared" si="36"/>
        <v>45.373225837283719</v>
      </c>
      <c r="L506" s="104">
        <f t="shared" si="37"/>
        <v>31.562786195520992</v>
      </c>
      <c r="N506" s="109">
        <v>42471.291666666664</v>
      </c>
      <c r="O506" s="103">
        <v>213</v>
      </c>
      <c r="P506" s="103">
        <v>107.02999877929688</v>
      </c>
      <c r="Q506" s="104">
        <f t="shared" si="38"/>
        <v>6.0652269302673343</v>
      </c>
      <c r="R506" s="104">
        <f t="shared" si="39"/>
        <v>20</v>
      </c>
    </row>
    <row r="507" spans="2:18">
      <c r="B507" s="109">
        <v>42472.291666666664</v>
      </c>
      <c r="C507" s="106">
        <v>213</v>
      </c>
      <c r="D507" s="106">
        <v>107.02999877929688</v>
      </c>
      <c r="E507" s="120">
        <v>12</v>
      </c>
      <c r="F507" s="107">
        <v>42472</v>
      </c>
      <c r="G507" s="120">
        <v>20.604374785997248</v>
      </c>
      <c r="H507" s="120">
        <v>47.722638747250642</v>
      </c>
      <c r="I507" s="120">
        <v>31.79187046479295</v>
      </c>
      <c r="J507" s="104">
        <f t="shared" si="35"/>
        <v>20.604374785997248</v>
      </c>
      <c r="K507" s="104">
        <f t="shared" si="36"/>
        <v>47.722638747250642</v>
      </c>
      <c r="L507" s="104">
        <f t="shared" si="37"/>
        <v>31.79187046479295</v>
      </c>
      <c r="N507" s="109">
        <v>42472.291666666664</v>
      </c>
      <c r="O507" s="103">
        <v>213</v>
      </c>
      <c r="P507" s="103">
        <v>107.02999877929688</v>
      </c>
      <c r="Q507" s="104">
        <f t="shared" si="38"/>
        <v>6.0652269302673343</v>
      </c>
      <c r="R507" s="104">
        <f t="shared" si="39"/>
        <v>20</v>
      </c>
    </row>
    <row r="508" spans="2:18">
      <c r="B508" s="109">
        <v>42473.291666666664</v>
      </c>
      <c r="C508" s="106">
        <v>213</v>
      </c>
      <c r="D508" s="106">
        <v>107.02999877929688</v>
      </c>
      <c r="E508" s="120">
        <v>12</v>
      </c>
      <c r="F508" s="107">
        <v>42473</v>
      </c>
      <c r="G508" s="120">
        <v>20.553578719209721</v>
      </c>
      <c r="H508" s="120">
        <v>47.292596805492991</v>
      </c>
      <c r="I508" s="120">
        <v>32.031879851266211</v>
      </c>
      <c r="J508" s="104">
        <f t="shared" si="35"/>
        <v>20.553578719209721</v>
      </c>
      <c r="K508" s="104">
        <f t="shared" si="36"/>
        <v>47.292596805492991</v>
      </c>
      <c r="L508" s="104">
        <f t="shared" si="37"/>
        <v>32.031879851266211</v>
      </c>
      <c r="N508" s="109">
        <v>42473.291666666664</v>
      </c>
      <c r="O508" s="103">
        <v>213</v>
      </c>
      <c r="P508" s="103">
        <v>107.02999877929688</v>
      </c>
      <c r="Q508" s="104">
        <f t="shared" si="38"/>
        <v>6.0652269302673343</v>
      </c>
      <c r="R508" s="104">
        <f t="shared" si="39"/>
        <v>20</v>
      </c>
    </row>
    <row r="509" spans="2:18">
      <c r="B509" s="109">
        <v>42474.291666666664</v>
      </c>
      <c r="C509" s="106">
        <v>213</v>
      </c>
      <c r="D509" s="106">
        <v>107.02999877929688</v>
      </c>
      <c r="E509" s="120">
        <v>12</v>
      </c>
      <c r="F509" s="107">
        <v>42474</v>
      </c>
      <c r="G509" s="120">
        <v>20.353700077025973</v>
      </c>
      <c r="H509" s="120">
        <v>47.140770013023321</v>
      </c>
      <c r="I509" s="120">
        <v>32.389449166478883</v>
      </c>
      <c r="J509" s="104">
        <f t="shared" si="35"/>
        <v>20.353700077025973</v>
      </c>
      <c r="K509" s="104">
        <f t="shared" si="36"/>
        <v>47.140770013023321</v>
      </c>
      <c r="L509" s="104">
        <f t="shared" si="37"/>
        <v>32.389449166478883</v>
      </c>
      <c r="N509" s="109">
        <v>42474.291666666664</v>
      </c>
      <c r="O509" s="103">
        <v>213</v>
      </c>
      <c r="P509" s="103">
        <v>107.02999877929688</v>
      </c>
      <c r="Q509" s="104">
        <f t="shared" si="38"/>
        <v>6.0652269302673343</v>
      </c>
      <c r="R509" s="104">
        <f t="shared" si="39"/>
        <v>20</v>
      </c>
    </row>
    <row r="510" spans="2:18">
      <c r="B510" s="109">
        <v>42475.291666666664</v>
      </c>
      <c r="C510" s="106">
        <v>213</v>
      </c>
      <c r="D510" s="106">
        <v>107.02999877929688</v>
      </c>
      <c r="E510" s="120">
        <v>12</v>
      </c>
      <c r="F510" s="107">
        <v>42475</v>
      </c>
      <c r="G510" s="120">
        <v>20.185067549502428</v>
      </c>
      <c r="H510" s="120">
        <v>47.226996364372759</v>
      </c>
      <c r="I510" s="120">
        <v>32.76205023416766</v>
      </c>
      <c r="J510" s="104">
        <f t="shared" si="35"/>
        <v>20.185067549502428</v>
      </c>
      <c r="K510" s="104">
        <f t="shared" si="36"/>
        <v>47.226996364372759</v>
      </c>
      <c r="L510" s="104">
        <f t="shared" si="37"/>
        <v>32.76205023416766</v>
      </c>
      <c r="N510" s="109">
        <v>42475.291666666664</v>
      </c>
      <c r="O510" s="103">
        <v>213</v>
      </c>
      <c r="P510" s="103">
        <v>107.02999877929688</v>
      </c>
      <c r="Q510" s="104">
        <f t="shared" si="38"/>
        <v>6.0652269302673343</v>
      </c>
      <c r="R510" s="104">
        <f t="shared" si="39"/>
        <v>20</v>
      </c>
    </row>
    <row r="511" spans="2:18">
      <c r="B511" s="109">
        <v>42476.291666666664</v>
      </c>
      <c r="C511" s="106">
        <v>213</v>
      </c>
      <c r="D511" s="106">
        <v>107.02999877929688</v>
      </c>
      <c r="E511" s="120">
        <v>12</v>
      </c>
      <c r="F511" s="107">
        <v>42476</v>
      </c>
      <c r="G511" s="120">
        <v>20.172728718188068</v>
      </c>
      <c r="H511" s="120">
        <v>47.299126877828904</v>
      </c>
      <c r="I511" s="120">
        <v>32.704681191643097</v>
      </c>
      <c r="J511" s="104">
        <f t="shared" si="35"/>
        <v>20.172728718188068</v>
      </c>
      <c r="K511" s="104">
        <f t="shared" si="36"/>
        <v>47.299126877828904</v>
      </c>
      <c r="L511" s="104">
        <f t="shared" si="37"/>
        <v>32.704681191643097</v>
      </c>
      <c r="N511" s="109">
        <v>42476.291666666664</v>
      </c>
      <c r="O511" s="103">
        <v>213</v>
      </c>
      <c r="P511" s="103">
        <v>107.02999877929688</v>
      </c>
      <c r="Q511" s="104">
        <f t="shared" si="38"/>
        <v>6.0652269302673343</v>
      </c>
      <c r="R511" s="104">
        <f t="shared" si="39"/>
        <v>20</v>
      </c>
    </row>
    <row r="512" spans="2:18">
      <c r="B512" s="109">
        <v>42477.291666666664</v>
      </c>
      <c r="C512" s="106">
        <v>213</v>
      </c>
      <c r="D512" s="106">
        <v>107.02999877929688</v>
      </c>
      <c r="E512" s="120">
        <v>12</v>
      </c>
      <c r="F512" s="107">
        <v>42477</v>
      </c>
      <c r="G512" s="120">
        <v>20.136909260021309</v>
      </c>
      <c r="H512" s="120">
        <v>47.122034383791494</v>
      </c>
      <c r="I512" s="120">
        <v>32.897244807768743</v>
      </c>
      <c r="J512" s="104">
        <f t="shared" si="35"/>
        <v>20.136909260021309</v>
      </c>
      <c r="K512" s="104">
        <f t="shared" si="36"/>
        <v>47.122034383791494</v>
      </c>
      <c r="L512" s="104">
        <f t="shared" si="37"/>
        <v>32.897244807768743</v>
      </c>
      <c r="N512" s="109">
        <v>42477.291666666664</v>
      </c>
      <c r="O512" s="103">
        <v>213</v>
      </c>
      <c r="P512" s="103">
        <v>107.02999877929688</v>
      </c>
      <c r="Q512" s="104">
        <f t="shared" si="38"/>
        <v>6.0652269302673343</v>
      </c>
      <c r="R512" s="104">
        <f t="shared" si="39"/>
        <v>20</v>
      </c>
    </row>
    <row r="513" spans="2:18">
      <c r="B513" s="109">
        <v>42478.291666666664</v>
      </c>
      <c r="C513" s="106">
        <v>213</v>
      </c>
      <c r="D513" s="106">
        <v>107.02999877929688</v>
      </c>
      <c r="E513" s="120">
        <v>12</v>
      </c>
      <c r="F513" s="107">
        <v>42478</v>
      </c>
      <c r="G513" s="120">
        <v>20.10550846770958</v>
      </c>
      <c r="H513" s="120">
        <v>47.021540158854549</v>
      </c>
      <c r="I513" s="120">
        <v>32.832797148183523</v>
      </c>
      <c r="J513" s="104">
        <f t="shared" si="35"/>
        <v>20.10550846770958</v>
      </c>
      <c r="K513" s="104">
        <f t="shared" si="36"/>
        <v>47.021540158854549</v>
      </c>
      <c r="L513" s="104">
        <f t="shared" si="37"/>
        <v>32.832797148183523</v>
      </c>
      <c r="N513" s="109">
        <v>42478.291666666664</v>
      </c>
      <c r="O513" s="103">
        <v>213</v>
      </c>
      <c r="P513" s="103">
        <v>107.02999877929688</v>
      </c>
      <c r="Q513" s="104">
        <f t="shared" si="38"/>
        <v>6.0652269302673343</v>
      </c>
      <c r="R513" s="104">
        <f t="shared" si="39"/>
        <v>20</v>
      </c>
    </row>
    <row r="514" spans="2:18">
      <c r="B514" s="109">
        <v>42479.291666666664</v>
      </c>
      <c r="C514" s="106">
        <v>213</v>
      </c>
      <c r="D514" s="106">
        <v>107.02999877929688</v>
      </c>
      <c r="E514" s="120">
        <v>12</v>
      </c>
      <c r="F514" s="107">
        <v>42479</v>
      </c>
      <c r="G514" s="120">
        <v>20.247125060006425</v>
      </c>
      <c r="H514" s="120">
        <v>47.024078511794443</v>
      </c>
      <c r="I514" s="120">
        <v>32.388931659724989</v>
      </c>
      <c r="J514" s="104">
        <f t="shared" si="35"/>
        <v>20.247125060006425</v>
      </c>
      <c r="K514" s="104">
        <f t="shared" si="36"/>
        <v>47.024078511794443</v>
      </c>
      <c r="L514" s="104">
        <f t="shared" si="37"/>
        <v>32.388931659724989</v>
      </c>
      <c r="N514" s="109">
        <v>42479.291666666664</v>
      </c>
      <c r="O514" s="103">
        <v>213</v>
      </c>
      <c r="P514" s="103">
        <v>107.02999877929688</v>
      </c>
      <c r="Q514" s="104">
        <f t="shared" si="38"/>
        <v>6.0652269302673343</v>
      </c>
      <c r="R514" s="104">
        <f t="shared" si="39"/>
        <v>20</v>
      </c>
    </row>
    <row r="515" spans="2:18">
      <c r="B515" s="109">
        <v>42480.291666666664</v>
      </c>
      <c r="C515" s="106">
        <v>213</v>
      </c>
      <c r="D515" s="106">
        <v>107.02999877929688</v>
      </c>
      <c r="E515" s="120">
        <v>12</v>
      </c>
      <c r="F515" s="107">
        <v>42480</v>
      </c>
      <c r="G515" s="120">
        <v>19.849070945227592</v>
      </c>
      <c r="H515" s="120">
        <v>47.214489223957031</v>
      </c>
      <c r="I515" s="120">
        <v>32.684473551246811</v>
      </c>
      <c r="J515" s="104">
        <f t="shared" si="35"/>
        <v>19.849070945227592</v>
      </c>
      <c r="K515" s="104">
        <f t="shared" si="36"/>
        <v>47.214489223957031</v>
      </c>
      <c r="L515" s="104">
        <f t="shared" si="37"/>
        <v>32.684473551246811</v>
      </c>
      <c r="N515" s="109">
        <v>42480.291666666664</v>
      </c>
      <c r="O515" s="103">
        <v>213</v>
      </c>
      <c r="P515" s="103">
        <v>107.02999877929688</v>
      </c>
      <c r="Q515" s="104">
        <f t="shared" si="38"/>
        <v>6.0652269302673343</v>
      </c>
      <c r="R515" s="104">
        <f t="shared" si="39"/>
        <v>20</v>
      </c>
    </row>
    <row r="516" spans="2:18">
      <c r="B516" s="109">
        <v>42481.291666666664</v>
      </c>
      <c r="C516" s="106">
        <v>234</v>
      </c>
      <c r="D516" s="106">
        <v>137.66000366210938</v>
      </c>
      <c r="E516" s="120">
        <v>12</v>
      </c>
      <c r="F516" s="107">
        <v>42481</v>
      </c>
      <c r="G516" s="120">
        <v>14.982110291035085</v>
      </c>
      <c r="H516" s="120">
        <v>40.264885996469744</v>
      </c>
      <c r="I516" s="120">
        <v>34.619622265210843</v>
      </c>
      <c r="J516" s="104">
        <f t="shared" si="35"/>
        <v>14.982110291035085</v>
      </c>
      <c r="K516" s="104">
        <f t="shared" si="36"/>
        <v>40.264885996469744</v>
      </c>
      <c r="L516" s="104">
        <f t="shared" si="37"/>
        <v>34.619622265210843</v>
      </c>
      <c r="N516" s="109">
        <v>42481.291666666664</v>
      </c>
      <c r="O516" s="103">
        <v>234</v>
      </c>
      <c r="P516" s="103">
        <v>137.66000366210938</v>
      </c>
      <c r="Q516" s="104">
        <f t="shared" si="38"/>
        <v>5.5140505191979976</v>
      </c>
      <c r="R516" s="104">
        <f t="shared" si="39"/>
        <v>5.5140505191979976</v>
      </c>
    </row>
    <row r="517" spans="2:18">
      <c r="B517" s="109">
        <v>42482.291666666664</v>
      </c>
      <c r="C517" s="106">
        <v>234</v>
      </c>
      <c r="D517" s="106">
        <v>137.66000366210938</v>
      </c>
      <c r="E517" s="120">
        <v>11.699999809265137</v>
      </c>
      <c r="F517" s="107">
        <v>42482</v>
      </c>
      <c r="G517" s="120">
        <v>15.313234481436247</v>
      </c>
      <c r="H517" s="120">
        <v>36.697720410536867</v>
      </c>
      <c r="I517" s="120">
        <v>34.588836668222044</v>
      </c>
      <c r="J517" s="104">
        <f t="shared" si="35"/>
        <v>15.313234481436247</v>
      </c>
      <c r="K517" s="104">
        <f t="shared" si="36"/>
        <v>36.697720410536867</v>
      </c>
      <c r="L517" s="104">
        <f t="shared" si="37"/>
        <v>34.588836668222044</v>
      </c>
      <c r="N517" s="109">
        <v>42482.291666666664</v>
      </c>
      <c r="O517" s="103">
        <v>234</v>
      </c>
      <c r="P517" s="103">
        <v>137.66000366210938</v>
      </c>
      <c r="Q517" s="104">
        <f t="shared" si="38"/>
        <v>5.5140505191979976</v>
      </c>
      <c r="R517" s="104">
        <f t="shared" si="39"/>
        <v>20</v>
      </c>
    </row>
    <row r="518" spans="2:18">
      <c r="B518" s="109">
        <v>42483.291666666664</v>
      </c>
      <c r="C518" s="106">
        <v>234</v>
      </c>
      <c r="D518" s="106">
        <v>137.66000366210938</v>
      </c>
      <c r="E518" s="120">
        <v>12.399999618530273</v>
      </c>
      <c r="F518" s="107">
        <v>42483</v>
      </c>
      <c r="G518" s="120">
        <v>23.04128276841508</v>
      </c>
      <c r="H518" s="120">
        <v>36.910271338952874</v>
      </c>
      <c r="I518" s="120">
        <v>35.53026129183948</v>
      </c>
      <c r="J518" s="104">
        <f t="shared" si="35"/>
        <v>23.04128276841508</v>
      </c>
      <c r="K518" s="104">
        <f t="shared" si="36"/>
        <v>36.910271338952874</v>
      </c>
      <c r="L518" s="104">
        <f t="shared" si="37"/>
        <v>35.53026129183948</v>
      </c>
      <c r="N518" s="109">
        <v>42483.291666666664</v>
      </c>
      <c r="O518" s="103">
        <v>234</v>
      </c>
      <c r="P518" s="103">
        <v>137.66000366210938</v>
      </c>
      <c r="Q518" s="104">
        <f t="shared" si="38"/>
        <v>5.5140505191979976</v>
      </c>
      <c r="R518" s="104">
        <f t="shared" si="39"/>
        <v>20</v>
      </c>
    </row>
    <row r="519" spans="2:18">
      <c r="B519" s="109">
        <v>42484.291666666664</v>
      </c>
      <c r="C519" s="106">
        <v>234</v>
      </c>
      <c r="D519" s="106">
        <v>137.66000366210938</v>
      </c>
      <c r="E519" s="120">
        <v>11.5</v>
      </c>
      <c r="F519" s="107">
        <v>42484</v>
      </c>
      <c r="G519" s="120">
        <v>26.488901289061289</v>
      </c>
      <c r="H519" s="120">
        <v>36.066685038915416</v>
      </c>
      <c r="I519" s="120">
        <v>35.834535816863735</v>
      </c>
      <c r="J519" s="104">
        <f t="shared" si="35"/>
        <v>26.488901289061289</v>
      </c>
      <c r="K519" s="104">
        <f t="shared" si="36"/>
        <v>36.066685038915416</v>
      </c>
      <c r="L519" s="104">
        <f t="shared" si="37"/>
        <v>35.834535816863735</v>
      </c>
      <c r="N519" s="109">
        <v>42484.291666666664</v>
      </c>
      <c r="O519" s="103">
        <v>234</v>
      </c>
      <c r="P519" s="103">
        <v>137.66000366210938</v>
      </c>
      <c r="Q519" s="104">
        <f t="shared" si="38"/>
        <v>5.5140505191979976</v>
      </c>
      <c r="R519" s="104">
        <f t="shared" si="39"/>
        <v>20</v>
      </c>
    </row>
    <row r="520" spans="2:18">
      <c r="B520" s="109">
        <v>42485.291666666664</v>
      </c>
      <c r="C520" s="106">
        <v>234</v>
      </c>
      <c r="D520" s="106">
        <v>137.66000366210938</v>
      </c>
      <c r="E520" s="120">
        <v>11.899999618530273</v>
      </c>
      <c r="F520" s="107">
        <v>42485</v>
      </c>
      <c r="G520" s="120">
        <v>25.384775572816523</v>
      </c>
      <c r="H520" s="120">
        <v>36.35937590131055</v>
      </c>
      <c r="I520" s="120">
        <v>37.280117307062469</v>
      </c>
      <c r="J520" s="104">
        <f t="shared" si="35"/>
        <v>25.384775572816523</v>
      </c>
      <c r="K520" s="104">
        <f t="shared" si="36"/>
        <v>36.35937590131055</v>
      </c>
      <c r="L520" s="104">
        <f t="shared" si="37"/>
        <v>37.280117307062469</v>
      </c>
      <c r="N520" s="109">
        <v>42485.291666666664</v>
      </c>
      <c r="O520" s="103">
        <v>234</v>
      </c>
      <c r="P520" s="103">
        <v>137.66000366210938</v>
      </c>
      <c r="Q520" s="104">
        <f t="shared" si="38"/>
        <v>5.5140505191979976</v>
      </c>
      <c r="R520" s="104">
        <f t="shared" si="39"/>
        <v>20</v>
      </c>
    </row>
    <row r="521" spans="2:18">
      <c r="B521" s="109">
        <v>42486.291666666664</v>
      </c>
      <c r="C521" s="106">
        <v>192</v>
      </c>
      <c r="D521" s="106">
        <v>120.26000213623047</v>
      </c>
      <c r="E521" s="120">
        <v>11.5</v>
      </c>
      <c r="F521" s="107">
        <v>42486</v>
      </c>
      <c r="G521" s="120">
        <v>22.872375093698526</v>
      </c>
      <c r="H521" s="120">
        <v>36.513097938232974</v>
      </c>
      <c r="I521" s="120">
        <v>37.615695380237362</v>
      </c>
      <c r="J521" s="104">
        <f t="shared" si="35"/>
        <v>22.872375093698526</v>
      </c>
      <c r="K521" s="104">
        <f t="shared" si="36"/>
        <v>36.513097938232974</v>
      </c>
      <c r="L521" s="104">
        <f t="shared" si="37"/>
        <v>37.615695380237362</v>
      </c>
      <c r="N521" s="109">
        <v>42486.291666666664</v>
      </c>
      <c r="O521" s="103">
        <v>192</v>
      </c>
      <c r="P521" s="103">
        <v>120.26000213623047</v>
      </c>
      <c r="Q521" s="104">
        <f t="shared" si="38"/>
        <v>4.1060617345321644</v>
      </c>
      <c r="R521" s="104">
        <f t="shared" si="39"/>
        <v>4.1060617345321644</v>
      </c>
    </row>
    <row r="522" spans="2:18">
      <c r="B522" s="109">
        <v>42487.291666666664</v>
      </c>
      <c r="C522" s="106">
        <v>192</v>
      </c>
      <c r="D522" s="106">
        <v>120.26000213623047</v>
      </c>
      <c r="E522" s="120">
        <v>11.800000190734863</v>
      </c>
      <c r="F522" s="107">
        <v>42487</v>
      </c>
      <c r="G522" s="120">
        <v>18.254294385567842</v>
      </c>
      <c r="H522" s="120">
        <v>36.466014690310857</v>
      </c>
      <c r="I522" s="120">
        <v>36.757080589400395</v>
      </c>
      <c r="J522" s="104">
        <f t="shared" ref="J522:J585" si="40">IF(G522&lt;0,0,G522)</f>
        <v>18.254294385567842</v>
      </c>
      <c r="K522" s="104">
        <f t="shared" ref="K522:K585" si="41">IF(H522&lt;0,0,H522)</f>
        <v>36.466014690310857</v>
      </c>
      <c r="L522" s="104">
        <f t="shared" ref="L522:L585" si="42">IF(I522&lt;0,0,I522)</f>
        <v>36.757080589400395</v>
      </c>
      <c r="N522" s="109">
        <v>42487.291666666664</v>
      </c>
      <c r="O522" s="103">
        <v>192</v>
      </c>
      <c r="P522" s="103">
        <v>120.26000213623047</v>
      </c>
      <c r="Q522" s="104">
        <f t="shared" ref="Q522:Q585" si="43">ABS((O522-P522)*(1/1000)*0.36*158.987)</f>
        <v>4.1060617345321644</v>
      </c>
      <c r="R522" s="104">
        <f t="shared" si="39"/>
        <v>20</v>
      </c>
    </row>
    <row r="523" spans="2:18">
      <c r="B523" s="109">
        <v>42488.291666666664</v>
      </c>
      <c r="C523" s="106">
        <v>192</v>
      </c>
      <c r="D523" s="106">
        <v>111.70999908447266</v>
      </c>
      <c r="E523" s="120">
        <v>11.5</v>
      </c>
      <c r="F523" s="107">
        <v>42488</v>
      </c>
      <c r="G523" s="120">
        <v>15.834682799047874</v>
      </c>
      <c r="H523" s="120">
        <v>36.980502776900977</v>
      </c>
      <c r="I523" s="120">
        <v>36.84894134124125</v>
      </c>
      <c r="J523" s="104">
        <f t="shared" si="40"/>
        <v>15.834682799047874</v>
      </c>
      <c r="K523" s="104">
        <f t="shared" si="41"/>
        <v>36.980502776900977</v>
      </c>
      <c r="L523" s="104">
        <f t="shared" si="42"/>
        <v>36.84894134124125</v>
      </c>
      <c r="N523" s="109">
        <v>42488.291666666664</v>
      </c>
      <c r="O523" s="103">
        <v>192</v>
      </c>
      <c r="P523" s="103">
        <v>111.70999908447266</v>
      </c>
      <c r="Q523" s="104">
        <f t="shared" si="43"/>
        <v>4.5954238952005007</v>
      </c>
      <c r="R523" s="104">
        <f t="shared" ref="R523:R586" si="44">IF(Q523=Q522, 20, Q523)</f>
        <v>4.5954238952005007</v>
      </c>
    </row>
    <row r="524" spans="2:18">
      <c r="B524" s="109">
        <v>42489.291666666664</v>
      </c>
      <c r="C524" s="106">
        <v>192</v>
      </c>
      <c r="D524" s="106">
        <v>111.70999908447266</v>
      </c>
      <c r="E524" s="120">
        <v>11.399999618530273</v>
      </c>
      <c r="F524" s="107">
        <v>42489</v>
      </c>
      <c r="G524" s="120">
        <v>26.445609870663397</v>
      </c>
      <c r="H524" s="120">
        <v>37.694342000042852</v>
      </c>
      <c r="I524" s="120">
        <v>36.284119973138573</v>
      </c>
      <c r="J524" s="104">
        <f t="shared" si="40"/>
        <v>26.445609870663397</v>
      </c>
      <c r="K524" s="104">
        <f t="shared" si="41"/>
        <v>37.694342000042852</v>
      </c>
      <c r="L524" s="104">
        <f t="shared" si="42"/>
        <v>36.284119973138573</v>
      </c>
      <c r="N524" s="109">
        <v>42489.291666666664</v>
      </c>
      <c r="O524" s="103">
        <v>192</v>
      </c>
      <c r="P524" s="103">
        <v>111.70999908447266</v>
      </c>
      <c r="Q524" s="104">
        <f t="shared" si="43"/>
        <v>4.5954238952005007</v>
      </c>
      <c r="R524" s="104">
        <f t="shared" si="44"/>
        <v>20</v>
      </c>
    </row>
    <row r="525" spans="2:18">
      <c r="B525" s="109">
        <v>42490.291666666664</v>
      </c>
      <c r="C525" s="106">
        <v>192</v>
      </c>
      <c r="D525" s="106">
        <v>111.70999908447266</v>
      </c>
      <c r="E525" s="120">
        <v>11.5</v>
      </c>
      <c r="F525" s="107">
        <v>42490</v>
      </c>
      <c r="G525" s="120">
        <v>25.400257025758428</v>
      </c>
      <c r="H525" s="120">
        <v>37.473116030626841</v>
      </c>
      <c r="I525" s="120">
        <v>35.688389896154426</v>
      </c>
      <c r="J525" s="104">
        <f t="shared" si="40"/>
        <v>25.400257025758428</v>
      </c>
      <c r="K525" s="104">
        <f t="shared" si="41"/>
        <v>37.473116030626841</v>
      </c>
      <c r="L525" s="104">
        <f t="shared" si="42"/>
        <v>35.688389896154426</v>
      </c>
      <c r="N525" s="109">
        <v>42490.291666666664</v>
      </c>
      <c r="O525" s="103">
        <v>192</v>
      </c>
      <c r="P525" s="103">
        <v>111.70999908447266</v>
      </c>
      <c r="Q525" s="104">
        <f t="shared" si="43"/>
        <v>4.5954238952005007</v>
      </c>
      <c r="R525" s="104">
        <f t="shared" si="44"/>
        <v>20</v>
      </c>
    </row>
    <row r="526" spans="2:18">
      <c r="B526" s="109">
        <v>42491.291666666664</v>
      </c>
      <c r="C526" s="106">
        <v>192</v>
      </c>
      <c r="D526" s="106">
        <v>111.70999908447266</v>
      </c>
      <c r="E526" s="120">
        <v>11.300000190734863</v>
      </c>
      <c r="F526" s="107">
        <v>42491</v>
      </c>
      <c r="G526" s="120">
        <v>22.459247299388618</v>
      </c>
      <c r="H526" s="120">
        <v>37.500924986048936</v>
      </c>
      <c r="I526" s="120">
        <v>35.249246684003786</v>
      </c>
      <c r="J526" s="104">
        <f t="shared" si="40"/>
        <v>22.459247299388618</v>
      </c>
      <c r="K526" s="104">
        <f t="shared" si="41"/>
        <v>37.500924986048936</v>
      </c>
      <c r="L526" s="104">
        <f t="shared" si="42"/>
        <v>35.249246684003786</v>
      </c>
      <c r="N526" s="109">
        <v>42491.291666666664</v>
      </c>
      <c r="O526" s="103">
        <v>192</v>
      </c>
      <c r="P526" s="103">
        <v>111.70999908447266</v>
      </c>
      <c r="Q526" s="104">
        <f t="shared" si="43"/>
        <v>4.5954238952005007</v>
      </c>
      <c r="R526" s="104">
        <f t="shared" si="44"/>
        <v>20</v>
      </c>
    </row>
    <row r="527" spans="2:18">
      <c r="B527" s="109">
        <v>42492.291666666664</v>
      </c>
      <c r="C527" s="106">
        <v>192</v>
      </c>
      <c r="D527" s="106">
        <v>111.70999908447266</v>
      </c>
      <c r="E527" s="120">
        <v>11.800000190734863</v>
      </c>
      <c r="F527" s="107">
        <v>42492</v>
      </c>
      <c r="G527" s="120">
        <v>25.336351172879866</v>
      </c>
      <c r="H527" s="120">
        <v>37.072277483851813</v>
      </c>
      <c r="I527" s="120">
        <v>37.038424991722536</v>
      </c>
      <c r="J527" s="104">
        <f t="shared" si="40"/>
        <v>25.336351172879866</v>
      </c>
      <c r="K527" s="104">
        <f t="shared" si="41"/>
        <v>37.072277483851813</v>
      </c>
      <c r="L527" s="104">
        <f t="shared" si="42"/>
        <v>37.038424991722536</v>
      </c>
      <c r="N527" s="109">
        <v>42492.291666666664</v>
      </c>
      <c r="O527" s="103">
        <v>192</v>
      </c>
      <c r="P527" s="103">
        <v>111.70999908447266</v>
      </c>
      <c r="Q527" s="104">
        <f t="shared" si="43"/>
        <v>4.5954238952005007</v>
      </c>
      <c r="R527" s="104">
        <f t="shared" si="44"/>
        <v>20</v>
      </c>
    </row>
    <row r="528" spans="2:18">
      <c r="B528" s="109">
        <v>42493.291666666664</v>
      </c>
      <c r="C528" s="106">
        <v>123</v>
      </c>
      <c r="D528" s="106">
        <v>122.83000183105469</v>
      </c>
      <c r="E528" s="120">
        <v>11.300000190734863</v>
      </c>
      <c r="F528" s="107">
        <v>42493</v>
      </c>
      <c r="G528" s="120">
        <v>22.266845373776253</v>
      </c>
      <c r="H528" s="120">
        <v>36.460993558300828</v>
      </c>
      <c r="I528" s="120">
        <v>38.658977496314904</v>
      </c>
      <c r="J528" s="104">
        <f t="shared" si="40"/>
        <v>22.266845373776253</v>
      </c>
      <c r="K528" s="104">
        <f t="shared" si="41"/>
        <v>36.460993558300828</v>
      </c>
      <c r="L528" s="104">
        <f t="shared" si="42"/>
        <v>38.658977496314904</v>
      </c>
      <c r="N528" s="109">
        <v>42493.291666666664</v>
      </c>
      <c r="O528" s="103">
        <v>123</v>
      </c>
      <c r="P528" s="103">
        <v>122.83000183105469</v>
      </c>
      <c r="Q528" s="104">
        <f t="shared" si="43"/>
        <v>9.7298995989990224E-3</v>
      </c>
      <c r="R528" s="104">
        <f t="shared" si="44"/>
        <v>9.7298995989990224E-3</v>
      </c>
    </row>
    <row r="529" spans="2:18">
      <c r="B529" s="109">
        <v>42494.291666666664</v>
      </c>
      <c r="C529" s="106">
        <v>123</v>
      </c>
      <c r="D529" s="106">
        <v>122.83000183105469</v>
      </c>
      <c r="E529" s="120">
        <v>11.399999618530273</v>
      </c>
      <c r="F529" s="107">
        <v>42494</v>
      </c>
      <c r="G529" s="120">
        <v>20.678396284502973</v>
      </c>
      <c r="H529" s="120">
        <v>36.153695600937922</v>
      </c>
      <c r="I529" s="120">
        <v>38.885678278914163</v>
      </c>
      <c r="J529" s="104">
        <f t="shared" si="40"/>
        <v>20.678396284502973</v>
      </c>
      <c r="K529" s="104">
        <f t="shared" si="41"/>
        <v>36.153695600937922</v>
      </c>
      <c r="L529" s="104">
        <f t="shared" si="42"/>
        <v>38.885678278914163</v>
      </c>
      <c r="N529" s="109">
        <v>42494.291666666664</v>
      </c>
      <c r="O529" s="103">
        <v>123</v>
      </c>
      <c r="P529" s="103">
        <v>122.83000183105469</v>
      </c>
      <c r="Q529" s="104">
        <f t="shared" si="43"/>
        <v>9.7298995989990224E-3</v>
      </c>
      <c r="R529" s="104">
        <f t="shared" si="44"/>
        <v>20</v>
      </c>
    </row>
    <row r="530" spans="2:18">
      <c r="B530" s="109">
        <v>42495.291666666664</v>
      </c>
      <c r="C530" s="106">
        <v>341</v>
      </c>
      <c r="D530" s="106">
        <v>112.12999725341797</v>
      </c>
      <c r="E530" s="120">
        <v>11.600000381469727</v>
      </c>
      <c r="F530" s="107">
        <v>42495</v>
      </c>
      <c r="G530" s="120">
        <v>24.06240534687479</v>
      </c>
      <c r="H530" s="120">
        <v>35.675691103074364</v>
      </c>
      <c r="I530" s="120">
        <v>38.990190858840933</v>
      </c>
      <c r="J530" s="104">
        <f t="shared" si="40"/>
        <v>24.06240534687479</v>
      </c>
      <c r="K530" s="104">
        <f t="shared" si="41"/>
        <v>35.675691103074364</v>
      </c>
      <c r="L530" s="104">
        <f t="shared" si="42"/>
        <v>38.990190858840933</v>
      </c>
      <c r="N530" s="109">
        <v>42495.291666666664</v>
      </c>
      <c r="O530" s="103">
        <v>341</v>
      </c>
      <c r="P530" s="103">
        <v>112.12999725341797</v>
      </c>
      <c r="Q530" s="104">
        <f t="shared" si="43"/>
        <v>13.0994478456015</v>
      </c>
      <c r="R530" s="104">
        <f t="shared" si="44"/>
        <v>13.0994478456015</v>
      </c>
    </row>
    <row r="531" spans="2:18">
      <c r="B531" s="109">
        <v>42496.291666666664</v>
      </c>
      <c r="C531" s="106">
        <v>341</v>
      </c>
      <c r="D531" s="106">
        <v>112.12999725341797</v>
      </c>
      <c r="E531" s="120">
        <v>11.600000381469727</v>
      </c>
      <c r="F531" s="107">
        <v>42496</v>
      </c>
      <c r="G531" s="120">
        <v>25.538107164215155</v>
      </c>
      <c r="H531" s="120">
        <v>35.598350766058296</v>
      </c>
      <c r="I531" s="120">
        <v>38.789172169411593</v>
      </c>
      <c r="J531" s="104">
        <f t="shared" si="40"/>
        <v>25.538107164215155</v>
      </c>
      <c r="K531" s="104">
        <f t="shared" si="41"/>
        <v>35.598350766058296</v>
      </c>
      <c r="L531" s="104">
        <f t="shared" si="42"/>
        <v>38.789172169411593</v>
      </c>
      <c r="N531" s="109">
        <v>42496.291666666664</v>
      </c>
      <c r="O531" s="103">
        <v>341</v>
      </c>
      <c r="P531" s="103">
        <v>112.12999725341797</v>
      </c>
      <c r="Q531" s="104">
        <f t="shared" si="43"/>
        <v>13.0994478456015</v>
      </c>
      <c r="R531" s="104">
        <f t="shared" si="44"/>
        <v>20</v>
      </c>
    </row>
    <row r="532" spans="2:18">
      <c r="B532" s="109">
        <v>42497.291666666664</v>
      </c>
      <c r="C532" s="106">
        <v>341</v>
      </c>
      <c r="D532" s="106">
        <v>112.12999725341797</v>
      </c>
      <c r="E532" s="120">
        <v>11.899999618530273</v>
      </c>
      <c r="F532" s="107">
        <v>42497</v>
      </c>
      <c r="G532" s="120">
        <v>19.772814842738498</v>
      </c>
      <c r="H532" s="120">
        <v>35.136261646239845</v>
      </c>
      <c r="I532" s="120">
        <v>39.523065393191736</v>
      </c>
      <c r="J532" s="104">
        <f t="shared" si="40"/>
        <v>19.772814842738498</v>
      </c>
      <c r="K532" s="104">
        <f t="shared" si="41"/>
        <v>35.136261646239845</v>
      </c>
      <c r="L532" s="104">
        <f t="shared" si="42"/>
        <v>39.523065393191736</v>
      </c>
      <c r="N532" s="109">
        <v>42497.291666666664</v>
      </c>
      <c r="O532" s="103">
        <v>341</v>
      </c>
      <c r="P532" s="103">
        <v>112.12999725341797</v>
      </c>
      <c r="Q532" s="104">
        <f t="shared" si="43"/>
        <v>13.0994478456015</v>
      </c>
      <c r="R532" s="104">
        <f t="shared" si="44"/>
        <v>20</v>
      </c>
    </row>
    <row r="533" spans="2:18">
      <c r="B533" s="109">
        <v>42498.291666666664</v>
      </c>
      <c r="C533" s="106">
        <v>341</v>
      </c>
      <c r="D533" s="106">
        <v>112.12999725341797</v>
      </c>
      <c r="E533" s="120">
        <v>11.899999618530273</v>
      </c>
      <c r="F533" s="107">
        <v>42498</v>
      </c>
      <c r="G533" s="120">
        <v>23.219384114102091</v>
      </c>
      <c r="H533" s="120">
        <v>35.738837893274088</v>
      </c>
      <c r="I533" s="120">
        <v>39.333619186083517</v>
      </c>
      <c r="J533" s="104">
        <f t="shared" si="40"/>
        <v>23.219384114102091</v>
      </c>
      <c r="K533" s="104">
        <f t="shared" si="41"/>
        <v>35.738837893274088</v>
      </c>
      <c r="L533" s="104">
        <f t="shared" si="42"/>
        <v>39.333619186083517</v>
      </c>
      <c r="N533" s="109">
        <v>42498.291666666664</v>
      </c>
      <c r="O533" s="103">
        <v>341</v>
      </c>
      <c r="P533" s="103">
        <v>112.12999725341797</v>
      </c>
      <c r="Q533" s="104">
        <f t="shared" si="43"/>
        <v>13.0994478456015</v>
      </c>
      <c r="R533" s="104">
        <f t="shared" si="44"/>
        <v>20</v>
      </c>
    </row>
    <row r="534" spans="2:18">
      <c r="B534" s="109">
        <v>42499.291666666664</v>
      </c>
      <c r="C534" s="106">
        <v>341</v>
      </c>
      <c r="D534" s="106">
        <v>112.12999725341797</v>
      </c>
      <c r="E534" s="120">
        <v>11.800000190734863</v>
      </c>
      <c r="F534" s="107">
        <v>42499</v>
      </c>
      <c r="G534" s="120">
        <v>22.299915142484277</v>
      </c>
      <c r="H534" s="120">
        <v>35.467297425314165</v>
      </c>
      <c r="I534" s="120">
        <v>39.370955019968477</v>
      </c>
      <c r="J534" s="104">
        <f t="shared" si="40"/>
        <v>22.299915142484277</v>
      </c>
      <c r="K534" s="104">
        <f t="shared" si="41"/>
        <v>35.467297425314165</v>
      </c>
      <c r="L534" s="104">
        <f t="shared" si="42"/>
        <v>39.370955019968477</v>
      </c>
      <c r="N534" s="109">
        <v>42499.291666666664</v>
      </c>
      <c r="O534" s="103">
        <v>341</v>
      </c>
      <c r="P534" s="103">
        <v>112.12999725341797</v>
      </c>
      <c r="Q534" s="104">
        <f t="shared" si="43"/>
        <v>13.0994478456015</v>
      </c>
      <c r="R534" s="104">
        <f t="shared" si="44"/>
        <v>20</v>
      </c>
    </row>
    <row r="535" spans="2:18">
      <c r="B535" s="109">
        <v>42500.291666666664</v>
      </c>
      <c r="C535" s="106">
        <v>341</v>
      </c>
      <c r="D535" s="106">
        <v>112.12999725341797</v>
      </c>
      <c r="E535" s="120">
        <v>11.899999618530273</v>
      </c>
      <c r="F535" s="107">
        <v>42500</v>
      </c>
      <c r="G535" s="120">
        <v>16.057646442083293</v>
      </c>
      <c r="H535" s="120">
        <v>35.242000651514076</v>
      </c>
      <c r="I535" s="120">
        <v>39.429957192518096</v>
      </c>
      <c r="J535" s="104">
        <f t="shared" si="40"/>
        <v>16.057646442083293</v>
      </c>
      <c r="K535" s="104">
        <f t="shared" si="41"/>
        <v>35.242000651514076</v>
      </c>
      <c r="L535" s="104">
        <f t="shared" si="42"/>
        <v>39.429957192518096</v>
      </c>
      <c r="N535" s="109">
        <v>42500.291666666664</v>
      </c>
      <c r="O535" s="103">
        <v>341</v>
      </c>
      <c r="P535" s="103">
        <v>112.12999725341797</v>
      </c>
      <c r="Q535" s="104">
        <f t="shared" si="43"/>
        <v>13.0994478456015</v>
      </c>
      <c r="R535" s="104">
        <f t="shared" si="44"/>
        <v>20</v>
      </c>
    </row>
    <row r="536" spans="2:18">
      <c r="B536" s="109">
        <v>42501.291666666664</v>
      </c>
      <c r="C536" s="106">
        <v>341</v>
      </c>
      <c r="D536" s="106">
        <v>112.12999725341797</v>
      </c>
      <c r="E536" s="120">
        <v>11.899999618530273</v>
      </c>
      <c r="F536" s="107">
        <v>42501</v>
      </c>
      <c r="G536" s="120">
        <v>25.544409494841524</v>
      </c>
      <c r="H536" s="120">
        <v>34.639102195236411</v>
      </c>
      <c r="I536" s="120">
        <v>39.181161453282414</v>
      </c>
      <c r="J536" s="104">
        <f t="shared" si="40"/>
        <v>25.544409494841524</v>
      </c>
      <c r="K536" s="104">
        <f t="shared" si="41"/>
        <v>34.639102195236411</v>
      </c>
      <c r="L536" s="104">
        <f t="shared" si="42"/>
        <v>39.181161453282414</v>
      </c>
      <c r="N536" s="109">
        <v>42501.291666666664</v>
      </c>
      <c r="O536" s="103">
        <v>341</v>
      </c>
      <c r="P536" s="103">
        <v>112.12999725341797</v>
      </c>
      <c r="Q536" s="104">
        <f t="shared" si="43"/>
        <v>13.0994478456015</v>
      </c>
      <c r="R536" s="104">
        <f t="shared" si="44"/>
        <v>20</v>
      </c>
    </row>
    <row r="537" spans="2:18">
      <c r="B537" s="109">
        <v>42502.291666666664</v>
      </c>
      <c r="C537" s="106">
        <v>341</v>
      </c>
      <c r="D537" s="106">
        <v>102.59999847412109</v>
      </c>
      <c r="E537" s="120">
        <v>12</v>
      </c>
      <c r="F537" s="107">
        <v>42502</v>
      </c>
      <c r="G537" s="120">
        <v>25.977812527219442</v>
      </c>
      <c r="H537" s="120">
        <v>34.533227283998826</v>
      </c>
      <c r="I537" s="120">
        <v>39.826753046954117</v>
      </c>
      <c r="J537" s="104">
        <f t="shared" si="40"/>
        <v>25.977812527219442</v>
      </c>
      <c r="K537" s="104">
        <f t="shared" si="41"/>
        <v>34.533227283998826</v>
      </c>
      <c r="L537" s="104">
        <f t="shared" si="42"/>
        <v>39.826753046954117</v>
      </c>
      <c r="N537" s="109">
        <v>42502.291666666664</v>
      </c>
      <c r="O537" s="103">
        <v>341</v>
      </c>
      <c r="P537" s="103">
        <v>102.59999847412109</v>
      </c>
      <c r="Q537" s="104">
        <f t="shared" si="43"/>
        <v>13.644900375334167</v>
      </c>
      <c r="R537" s="104">
        <f t="shared" si="44"/>
        <v>13.644900375334167</v>
      </c>
    </row>
    <row r="538" spans="2:18">
      <c r="B538" s="109">
        <v>42503.291666666664</v>
      </c>
      <c r="C538" s="106">
        <v>341</v>
      </c>
      <c r="D538" s="106">
        <v>102.59999847412109</v>
      </c>
      <c r="E538" s="120">
        <v>11.899999618530273</v>
      </c>
      <c r="F538" s="107">
        <v>42503</v>
      </c>
      <c r="G538" s="120">
        <v>25.147289078853742</v>
      </c>
      <c r="H538" s="120">
        <v>34.778304138823813</v>
      </c>
      <c r="I538" s="120">
        <v>41.828630339834397</v>
      </c>
      <c r="J538" s="104">
        <f t="shared" si="40"/>
        <v>25.147289078853742</v>
      </c>
      <c r="K538" s="104">
        <f t="shared" si="41"/>
        <v>34.778304138823813</v>
      </c>
      <c r="L538" s="104">
        <f t="shared" si="42"/>
        <v>41.828630339834397</v>
      </c>
      <c r="N538" s="109">
        <v>42503.291666666664</v>
      </c>
      <c r="O538" s="103">
        <v>341</v>
      </c>
      <c r="P538" s="103">
        <v>102.59999847412109</v>
      </c>
      <c r="Q538" s="104">
        <f t="shared" si="43"/>
        <v>13.644900375334167</v>
      </c>
      <c r="R538" s="104">
        <f t="shared" si="44"/>
        <v>20</v>
      </c>
    </row>
    <row r="539" spans="2:18">
      <c r="B539" s="109">
        <v>42504.291666666664</v>
      </c>
      <c r="C539" s="106">
        <v>341</v>
      </c>
      <c r="D539" s="106">
        <v>102.59999847412109</v>
      </c>
      <c r="E539" s="120">
        <v>12.199999809265137</v>
      </c>
      <c r="F539" s="107">
        <v>42504</v>
      </c>
      <c r="G539" s="120">
        <v>26.587781905620158</v>
      </c>
      <c r="H539" s="120">
        <v>36.02585062751065</v>
      </c>
      <c r="I539" s="120">
        <v>42.780193538356755</v>
      </c>
      <c r="J539" s="104">
        <f t="shared" si="40"/>
        <v>26.587781905620158</v>
      </c>
      <c r="K539" s="104">
        <f t="shared" si="41"/>
        <v>36.02585062751065</v>
      </c>
      <c r="L539" s="104">
        <f t="shared" si="42"/>
        <v>42.780193538356755</v>
      </c>
      <c r="N539" s="109">
        <v>42504.291666666664</v>
      </c>
      <c r="O539" s="103">
        <v>341</v>
      </c>
      <c r="P539" s="103">
        <v>102.59999847412109</v>
      </c>
      <c r="Q539" s="104">
        <f t="shared" si="43"/>
        <v>13.644900375334167</v>
      </c>
      <c r="R539" s="104">
        <f t="shared" si="44"/>
        <v>20</v>
      </c>
    </row>
    <row r="540" spans="2:18">
      <c r="B540" s="109">
        <v>42505.291666666664</v>
      </c>
      <c r="C540" s="106">
        <v>341</v>
      </c>
      <c r="D540" s="106">
        <v>102.59999847412109</v>
      </c>
      <c r="E540" s="120">
        <v>12.199999809265137</v>
      </c>
      <c r="F540" s="107">
        <v>42505</v>
      </c>
      <c r="G540" s="120">
        <v>21.464622772932042</v>
      </c>
      <c r="H540" s="120">
        <v>35.938176028353219</v>
      </c>
      <c r="I540" s="120">
        <v>42.869367974510865</v>
      </c>
      <c r="J540" s="104">
        <f t="shared" si="40"/>
        <v>21.464622772932042</v>
      </c>
      <c r="K540" s="104">
        <f t="shared" si="41"/>
        <v>35.938176028353219</v>
      </c>
      <c r="L540" s="104">
        <f t="shared" si="42"/>
        <v>42.869367974510865</v>
      </c>
      <c r="N540" s="109">
        <v>42505.291666666664</v>
      </c>
      <c r="O540" s="103">
        <v>341</v>
      </c>
      <c r="P540" s="103">
        <v>102.59999847412109</v>
      </c>
      <c r="Q540" s="104">
        <f t="shared" si="43"/>
        <v>13.644900375334167</v>
      </c>
      <c r="R540" s="104">
        <f t="shared" si="44"/>
        <v>20</v>
      </c>
    </row>
    <row r="541" spans="2:18">
      <c r="B541" s="109">
        <v>42506.291666666664</v>
      </c>
      <c r="C541" s="106">
        <v>341</v>
      </c>
      <c r="D541" s="106">
        <v>102.59999847412109</v>
      </c>
      <c r="E541" s="120">
        <v>12</v>
      </c>
      <c r="F541" s="107">
        <v>42506</v>
      </c>
      <c r="G541" s="120">
        <v>24.840591449560939</v>
      </c>
      <c r="H541" s="120">
        <v>35.354069445618926</v>
      </c>
      <c r="I541" s="120">
        <v>44.012316894928624</v>
      </c>
      <c r="J541" s="104">
        <f t="shared" si="40"/>
        <v>24.840591449560939</v>
      </c>
      <c r="K541" s="104">
        <f t="shared" si="41"/>
        <v>35.354069445618926</v>
      </c>
      <c r="L541" s="104">
        <f t="shared" si="42"/>
        <v>44.012316894928624</v>
      </c>
      <c r="N541" s="109">
        <v>42506.291666666664</v>
      </c>
      <c r="O541" s="103">
        <v>341</v>
      </c>
      <c r="P541" s="103">
        <v>102.59999847412109</v>
      </c>
      <c r="Q541" s="104">
        <f t="shared" si="43"/>
        <v>13.644900375334167</v>
      </c>
      <c r="R541" s="104">
        <f t="shared" si="44"/>
        <v>20</v>
      </c>
    </row>
    <row r="542" spans="2:18">
      <c r="B542" s="109">
        <v>42507.291666666664</v>
      </c>
      <c r="C542" s="106">
        <v>488</v>
      </c>
      <c r="D542" s="106">
        <v>246.21000671386719</v>
      </c>
      <c r="E542" s="120">
        <v>12</v>
      </c>
      <c r="F542" s="107">
        <v>42507</v>
      </c>
      <c r="G542" s="120">
        <v>27.321197358855503</v>
      </c>
      <c r="H542" s="120">
        <v>36.127329736197446</v>
      </c>
      <c r="I542" s="120">
        <v>43.29755168393806</v>
      </c>
      <c r="J542" s="104">
        <f t="shared" si="40"/>
        <v>27.321197358855503</v>
      </c>
      <c r="K542" s="104">
        <f t="shared" si="41"/>
        <v>36.127329736197446</v>
      </c>
      <c r="L542" s="104">
        <f t="shared" si="42"/>
        <v>43.29755168393806</v>
      </c>
      <c r="N542" s="109">
        <v>42507.291666666664</v>
      </c>
      <c r="O542" s="103">
        <v>488</v>
      </c>
      <c r="P542" s="103">
        <v>246.21000671386719</v>
      </c>
      <c r="Q542" s="104">
        <f t="shared" si="43"/>
        <v>13.838927638529663</v>
      </c>
      <c r="R542" s="104">
        <f t="shared" si="44"/>
        <v>13.838927638529663</v>
      </c>
    </row>
    <row r="543" spans="2:18">
      <c r="B543" s="109">
        <v>42508.291666666664</v>
      </c>
      <c r="C543" s="106">
        <v>488</v>
      </c>
      <c r="D543" s="106">
        <v>246.21000671386719</v>
      </c>
      <c r="E543" s="120">
        <v>12.300000190734863</v>
      </c>
      <c r="F543" s="107">
        <v>42508</v>
      </c>
      <c r="G543" s="120">
        <v>26.064223491527411</v>
      </c>
      <c r="H543" s="120">
        <v>35.849740787236833</v>
      </c>
      <c r="I543" s="120">
        <v>41.959193684524955</v>
      </c>
      <c r="J543" s="104">
        <f t="shared" si="40"/>
        <v>26.064223491527411</v>
      </c>
      <c r="K543" s="104">
        <f t="shared" si="41"/>
        <v>35.849740787236833</v>
      </c>
      <c r="L543" s="104">
        <f t="shared" si="42"/>
        <v>41.959193684524955</v>
      </c>
      <c r="N543" s="109">
        <v>42508.291666666664</v>
      </c>
      <c r="O543" s="103">
        <v>488</v>
      </c>
      <c r="P543" s="103">
        <v>246.21000671386719</v>
      </c>
      <c r="Q543" s="104">
        <f t="shared" si="43"/>
        <v>13.838927638529663</v>
      </c>
      <c r="R543" s="104">
        <f t="shared" si="44"/>
        <v>20</v>
      </c>
    </row>
    <row r="544" spans="2:18">
      <c r="B544" s="109">
        <v>42509.291666666664</v>
      </c>
      <c r="C544" s="106">
        <v>488</v>
      </c>
      <c r="D544" s="106">
        <v>246.21000671386719</v>
      </c>
      <c r="E544" s="120">
        <v>12.100000381469727</v>
      </c>
      <c r="F544" s="107">
        <v>42509</v>
      </c>
      <c r="G544" s="120">
        <v>22.652866050093269</v>
      </c>
      <c r="H544" s="120">
        <v>35.765794530797884</v>
      </c>
      <c r="I544" s="120">
        <v>40.766667533605144</v>
      </c>
      <c r="J544" s="104">
        <f t="shared" si="40"/>
        <v>22.652866050093269</v>
      </c>
      <c r="K544" s="104">
        <f t="shared" si="41"/>
        <v>35.765794530797884</v>
      </c>
      <c r="L544" s="104">
        <f t="shared" si="42"/>
        <v>40.766667533605144</v>
      </c>
      <c r="N544" s="109">
        <v>42509.291666666664</v>
      </c>
      <c r="O544" s="103">
        <v>488</v>
      </c>
      <c r="P544" s="103">
        <v>246.21000671386719</v>
      </c>
      <c r="Q544" s="104">
        <f t="shared" si="43"/>
        <v>13.838927638529663</v>
      </c>
      <c r="R544" s="104">
        <f t="shared" si="44"/>
        <v>20</v>
      </c>
    </row>
    <row r="545" spans="2:18">
      <c r="B545" s="109">
        <v>42510.291666666664</v>
      </c>
      <c r="C545" s="106">
        <v>488</v>
      </c>
      <c r="D545" s="106">
        <v>246.21000671386719</v>
      </c>
      <c r="E545" s="120">
        <v>12</v>
      </c>
      <c r="F545" s="107">
        <v>42510</v>
      </c>
      <c r="G545" s="120">
        <v>30.600285579937463</v>
      </c>
      <c r="H545" s="120">
        <v>36.072486522440627</v>
      </c>
      <c r="I545" s="120">
        <v>40.35513212596927</v>
      </c>
      <c r="J545" s="104">
        <f t="shared" si="40"/>
        <v>30.600285579937463</v>
      </c>
      <c r="K545" s="104">
        <f t="shared" si="41"/>
        <v>36.072486522440627</v>
      </c>
      <c r="L545" s="104">
        <f t="shared" si="42"/>
        <v>40.35513212596927</v>
      </c>
      <c r="N545" s="109">
        <v>42510.291666666664</v>
      </c>
      <c r="O545" s="103">
        <v>488</v>
      </c>
      <c r="P545" s="103">
        <v>246.21000671386719</v>
      </c>
      <c r="Q545" s="104">
        <f t="shared" si="43"/>
        <v>13.838927638529663</v>
      </c>
      <c r="R545" s="104">
        <f t="shared" si="44"/>
        <v>20</v>
      </c>
    </row>
    <row r="546" spans="2:18">
      <c r="B546" s="109">
        <v>42511.291666666664</v>
      </c>
      <c r="C546" s="106">
        <v>488</v>
      </c>
      <c r="D546" s="106">
        <v>246.21000671386719</v>
      </c>
      <c r="E546" s="120">
        <v>12</v>
      </c>
      <c r="F546" s="107">
        <v>42511</v>
      </c>
      <c r="G546" s="120">
        <v>35.273582452977109</v>
      </c>
      <c r="H546" s="120">
        <v>35.717792136117239</v>
      </c>
      <c r="I546" s="120">
        <v>40.78632493522435</v>
      </c>
      <c r="J546" s="104">
        <f t="shared" si="40"/>
        <v>35.273582452977109</v>
      </c>
      <c r="K546" s="104">
        <f t="shared" si="41"/>
        <v>35.717792136117239</v>
      </c>
      <c r="L546" s="104">
        <f t="shared" si="42"/>
        <v>40.78632493522435</v>
      </c>
      <c r="N546" s="109">
        <v>42511.291666666664</v>
      </c>
      <c r="O546" s="103">
        <v>488</v>
      </c>
      <c r="P546" s="103">
        <v>246.21000671386719</v>
      </c>
      <c r="Q546" s="104">
        <f t="shared" si="43"/>
        <v>13.838927638529663</v>
      </c>
      <c r="R546" s="104">
        <f t="shared" si="44"/>
        <v>20</v>
      </c>
    </row>
    <row r="547" spans="2:18">
      <c r="B547" s="109">
        <v>42512.291666666664</v>
      </c>
      <c r="C547" s="106">
        <v>488</v>
      </c>
      <c r="D547" s="106">
        <v>246.21000671386719</v>
      </c>
      <c r="E547" s="120">
        <v>12</v>
      </c>
      <c r="F547" s="107">
        <v>42512</v>
      </c>
      <c r="G547" s="120">
        <v>29.496882079000805</v>
      </c>
      <c r="H547" s="120">
        <v>35.892672396655406</v>
      </c>
      <c r="I547" s="120">
        <v>41.53917686078286</v>
      </c>
      <c r="J547" s="104">
        <f t="shared" si="40"/>
        <v>29.496882079000805</v>
      </c>
      <c r="K547" s="104">
        <f t="shared" si="41"/>
        <v>35.892672396655406</v>
      </c>
      <c r="L547" s="104">
        <f t="shared" si="42"/>
        <v>41.53917686078286</v>
      </c>
      <c r="N547" s="109">
        <v>42512.291666666664</v>
      </c>
      <c r="O547" s="103">
        <v>488</v>
      </c>
      <c r="P547" s="103">
        <v>246.21000671386719</v>
      </c>
      <c r="Q547" s="104">
        <f t="shared" si="43"/>
        <v>13.838927638529663</v>
      </c>
      <c r="R547" s="104">
        <f t="shared" si="44"/>
        <v>20</v>
      </c>
    </row>
    <row r="548" spans="2:18">
      <c r="B548" s="109">
        <v>42513.291666666664</v>
      </c>
      <c r="C548" s="106">
        <v>488</v>
      </c>
      <c r="D548" s="106">
        <v>246.21000671386719</v>
      </c>
      <c r="E548" s="120">
        <v>12.100000381469727</v>
      </c>
      <c r="F548" s="107">
        <v>42513</v>
      </c>
      <c r="G548" s="120">
        <v>26.667576999112423</v>
      </c>
      <c r="H548" s="120">
        <v>36.577141109418044</v>
      </c>
      <c r="I548" s="120">
        <v>40.336681724168649</v>
      </c>
      <c r="J548" s="104">
        <f t="shared" si="40"/>
        <v>26.667576999112423</v>
      </c>
      <c r="K548" s="104">
        <f t="shared" si="41"/>
        <v>36.577141109418044</v>
      </c>
      <c r="L548" s="104">
        <f t="shared" si="42"/>
        <v>40.336681724168649</v>
      </c>
      <c r="N548" s="109">
        <v>42513.291666666664</v>
      </c>
      <c r="O548" s="103">
        <v>488</v>
      </c>
      <c r="P548" s="103">
        <v>246.21000671386719</v>
      </c>
      <c r="Q548" s="104">
        <f t="shared" si="43"/>
        <v>13.838927638529663</v>
      </c>
      <c r="R548" s="104">
        <f t="shared" si="44"/>
        <v>20</v>
      </c>
    </row>
    <row r="549" spans="2:18">
      <c r="B549" s="109">
        <v>42514.291666666664</v>
      </c>
      <c r="C549" s="106">
        <v>488</v>
      </c>
      <c r="D549" s="106">
        <v>246.21000671386719</v>
      </c>
      <c r="E549" s="120">
        <v>11.399999618530273</v>
      </c>
      <c r="F549" s="107">
        <v>42514</v>
      </c>
      <c r="G549" s="120">
        <v>38.382985821460139</v>
      </c>
      <c r="H549" s="120">
        <v>36.192678085344781</v>
      </c>
      <c r="I549" s="120">
        <v>40.066683362192549</v>
      </c>
      <c r="J549" s="104">
        <f t="shared" si="40"/>
        <v>38.382985821460139</v>
      </c>
      <c r="K549" s="104">
        <f t="shared" si="41"/>
        <v>36.192678085344781</v>
      </c>
      <c r="L549" s="104">
        <f t="shared" si="42"/>
        <v>40.066683362192549</v>
      </c>
      <c r="N549" s="109">
        <v>42514.291666666664</v>
      </c>
      <c r="O549" s="103">
        <v>488</v>
      </c>
      <c r="P549" s="103">
        <v>246.21000671386719</v>
      </c>
      <c r="Q549" s="104">
        <f t="shared" si="43"/>
        <v>13.838927638529663</v>
      </c>
      <c r="R549" s="104">
        <f t="shared" si="44"/>
        <v>20</v>
      </c>
    </row>
    <row r="550" spans="2:18">
      <c r="B550" s="109">
        <v>42515.291666666664</v>
      </c>
      <c r="C550" s="106">
        <v>488</v>
      </c>
      <c r="D550" s="106">
        <v>246.21000671386719</v>
      </c>
      <c r="E550" s="120">
        <v>11.5</v>
      </c>
      <c r="F550" s="107">
        <v>42515</v>
      </c>
      <c r="G550" s="120">
        <v>46.068154964623709</v>
      </c>
      <c r="H550" s="120">
        <v>36.287798904533759</v>
      </c>
      <c r="I550" s="120">
        <v>39.921332715087459</v>
      </c>
      <c r="J550" s="104">
        <f t="shared" si="40"/>
        <v>46.068154964623709</v>
      </c>
      <c r="K550" s="104">
        <f t="shared" si="41"/>
        <v>36.287798904533759</v>
      </c>
      <c r="L550" s="104">
        <f t="shared" si="42"/>
        <v>39.921332715087459</v>
      </c>
      <c r="N550" s="109">
        <v>42515.291666666664</v>
      </c>
      <c r="O550" s="103">
        <v>488</v>
      </c>
      <c r="P550" s="103">
        <v>246.21000671386719</v>
      </c>
      <c r="Q550" s="104">
        <f t="shared" si="43"/>
        <v>13.838927638529663</v>
      </c>
      <c r="R550" s="104">
        <f t="shared" si="44"/>
        <v>20</v>
      </c>
    </row>
    <row r="551" spans="2:18">
      <c r="B551" s="109">
        <v>42516.291666666664</v>
      </c>
      <c r="C551" s="106">
        <v>340</v>
      </c>
      <c r="D551" s="106">
        <v>211.05000305175781</v>
      </c>
      <c r="E551" s="120">
        <v>11.699999809265137</v>
      </c>
      <c r="F551" s="107">
        <v>42516</v>
      </c>
      <c r="G551" s="120">
        <v>42.445671972345394</v>
      </c>
      <c r="H551" s="120">
        <v>36.411031816160225</v>
      </c>
      <c r="I551" s="120">
        <v>39.496484192344901</v>
      </c>
      <c r="J551" s="104">
        <f t="shared" si="40"/>
        <v>42.445671972345394</v>
      </c>
      <c r="K551" s="104">
        <f t="shared" si="41"/>
        <v>36.411031816160225</v>
      </c>
      <c r="L551" s="104">
        <f t="shared" si="42"/>
        <v>39.496484192344901</v>
      </c>
      <c r="N551" s="109">
        <v>42516.291666666664</v>
      </c>
      <c r="O551" s="103">
        <v>340</v>
      </c>
      <c r="P551" s="103">
        <v>211.05000305175781</v>
      </c>
      <c r="Q551" s="104">
        <f t="shared" si="43"/>
        <v>7.3804943393316647</v>
      </c>
      <c r="R551" s="104">
        <f t="shared" si="44"/>
        <v>7.3804943393316647</v>
      </c>
    </row>
    <row r="552" spans="2:18">
      <c r="B552" s="109">
        <v>42517.291666666664</v>
      </c>
      <c r="C552" s="106">
        <v>340</v>
      </c>
      <c r="D552" s="106">
        <v>211.05000305175781</v>
      </c>
      <c r="E552" s="120">
        <v>11.699999809265137</v>
      </c>
      <c r="F552" s="107">
        <v>42517</v>
      </c>
      <c r="G552" s="120">
        <v>40.231910639206568</v>
      </c>
      <c r="H552" s="120">
        <v>35.81336171675617</v>
      </c>
      <c r="I552" s="120">
        <v>39.05329248498991</v>
      </c>
      <c r="J552" s="104">
        <f t="shared" si="40"/>
        <v>40.231910639206568</v>
      </c>
      <c r="K552" s="104">
        <f t="shared" si="41"/>
        <v>35.81336171675617</v>
      </c>
      <c r="L552" s="104">
        <f t="shared" si="42"/>
        <v>39.05329248498991</v>
      </c>
      <c r="N552" s="109">
        <v>42517.291666666664</v>
      </c>
      <c r="O552" s="103">
        <v>340</v>
      </c>
      <c r="P552" s="103">
        <v>211.05000305175781</v>
      </c>
      <c r="Q552" s="104">
        <f t="shared" si="43"/>
        <v>7.3804943393316647</v>
      </c>
      <c r="R552" s="104">
        <f t="shared" si="44"/>
        <v>20</v>
      </c>
    </row>
    <row r="553" spans="2:18">
      <c r="B553" s="109">
        <v>42518.291666666664</v>
      </c>
      <c r="C553" s="106">
        <v>340</v>
      </c>
      <c r="D553" s="106">
        <v>211.05000305175781</v>
      </c>
      <c r="E553" s="120">
        <v>12</v>
      </c>
      <c r="F553" s="107">
        <v>42518</v>
      </c>
      <c r="G553" s="120">
        <v>35.425079772913882</v>
      </c>
      <c r="H553" s="120">
        <v>36.580258011862064</v>
      </c>
      <c r="I553" s="120">
        <v>42.044270455307419</v>
      </c>
      <c r="J553" s="104">
        <f t="shared" si="40"/>
        <v>35.425079772913882</v>
      </c>
      <c r="K553" s="104">
        <f t="shared" si="41"/>
        <v>36.580258011862064</v>
      </c>
      <c r="L553" s="104">
        <f t="shared" si="42"/>
        <v>42.044270455307419</v>
      </c>
      <c r="N553" s="109">
        <v>42518.291666666664</v>
      </c>
      <c r="O553" s="103">
        <v>340</v>
      </c>
      <c r="P553" s="103">
        <v>211.05000305175781</v>
      </c>
      <c r="Q553" s="104">
        <f t="shared" si="43"/>
        <v>7.3804943393316647</v>
      </c>
      <c r="R553" s="104">
        <f t="shared" si="44"/>
        <v>20</v>
      </c>
    </row>
    <row r="554" spans="2:18">
      <c r="B554" s="109">
        <v>42519.291666666664</v>
      </c>
      <c r="C554" s="106">
        <v>340</v>
      </c>
      <c r="D554" s="106">
        <v>211.05000305175781</v>
      </c>
      <c r="E554" s="120">
        <v>11.800000190734863</v>
      </c>
      <c r="F554" s="107">
        <v>42519</v>
      </c>
      <c r="G554" s="120">
        <v>32.064516968351803</v>
      </c>
      <c r="H554" s="120">
        <v>36.735249039442429</v>
      </c>
      <c r="I554" s="120">
        <v>40.437664868875792</v>
      </c>
      <c r="J554" s="104">
        <f t="shared" si="40"/>
        <v>32.064516968351803</v>
      </c>
      <c r="K554" s="104">
        <f t="shared" si="41"/>
        <v>36.735249039442429</v>
      </c>
      <c r="L554" s="104">
        <f t="shared" si="42"/>
        <v>40.437664868875792</v>
      </c>
      <c r="N554" s="109">
        <v>42519.291666666664</v>
      </c>
      <c r="O554" s="103">
        <v>340</v>
      </c>
      <c r="P554" s="103">
        <v>211.05000305175781</v>
      </c>
      <c r="Q554" s="104">
        <f t="shared" si="43"/>
        <v>7.3804943393316647</v>
      </c>
      <c r="R554" s="104">
        <f t="shared" si="44"/>
        <v>20</v>
      </c>
    </row>
    <row r="555" spans="2:18">
      <c r="B555" s="109">
        <v>42520.291666666664</v>
      </c>
      <c r="C555" s="106">
        <v>340</v>
      </c>
      <c r="D555" s="106">
        <v>211.05000305175781</v>
      </c>
      <c r="E555" s="120">
        <v>11.800000190734863</v>
      </c>
      <c r="F555" s="107">
        <v>42520</v>
      </c>
      <c r="G555" s="120">
        <v>29.989588628742432</v>
      </c>
      <c r="H555" s="120">
        <v>37.2792641533525</v>
      </c>
      <c r="I555" s="120">
        <v>39.011952079004736</v>
      </c>
      <c r="J555" s="104">
        <f t="shared" si="40"/>
        <v>29.989588628742432</v>
      </c>
      <c r="K555" s="104">
        <f t="shared" si="41"/>
        <v>37.2792641533525</v>
      </c>
      <c r="L555" s="104">
        <f t="shared" si="42"/>
        <v>39.011952079004736</v>
      </c>
      <c r="N555" s="109">
        <v>42520.291666666664</v>
      </c>
      <c r="O555" s="103">
        <v>340</v>
      </c>
      <c r="P555" s="103">
        <v>211.05000305175781</v>
      </c>
      <c r="Q555" s="104">
        <f t="shared" si="43"/>
        <v>7.3804943393316647</v>
      </c>
      <c r="R555" s="104">
        <f t="shared" si="44"/>
        <v>20</v>
      </c>
    </row>
    <row r="556" spans="2:18">
      <c r="B556" s="109">
        <v>42521.291666666664</v>
      </c>
      <c r="C556" s="106">
        <v>339</v>
      </c>
      <c r="D556" s="106">
        <v>208.88999938964844</v>
      </c>
      <c r="E556" s="120">
        <v>11.699999809265137</v>
      </c>
      <c r="F556" s="107">
        <v>42521</v>
      </c>
      <c r="G556" s="120">
        <v>40.988107817172995</v>
      </c>
      <c r="H556" s="120">
        <v>36.644078505193754</v>
      </c>
      <c r="I556" s="120">
        <v>39.18233045264526</v>
      </c>
      <c r="J556" s="104">
        <f t="shared" si="40"/>
        <v>40.988107817172995</v>
      </c>
      <c r="K556" s="104">
        <f t="shared" si="41"/>
        <v>36.644078505193754</v>
      </c>
      <c r="L556" s="104">
        <f t="shared" si="42"/>
        <v>39.18233045264526</v>
      </c>
      <c r="N556" s="109">
        <v>42521.291666666664</v>
      </c>
      <c r="O556" s="103">
        <v>339</v>
      </c>
      <c r="P556" s="103">
        <v>208.88999938964844</v>
      </c>
      <c r="Q556" s="104">
        <f t="shared" si="43"/>
        <v>7.4468875201336671</v>
      </c>
      <c r="R556" s="104">
        <f t="shared" si="44"/>
        <v>7.4468875201336671</v>
      </c>
    </row>
    <row r="557" spans="2:18">
      <c r="B557" s="109">
        <v>42522.291666666664</v>
      </c>
      <c r="C557" s="106">
        <v>339</v>
      </c>
      <c r="D557" s="106">
        <v>208.88999938964844</v>
      </c>
      <c r="E557" s="120">
        <v>11.699999809265137</v>
      </c>
      <c r="F557" s="107">
        <v>42522</v>
      </c>
      <c r="G557" s="120">
        <v>45.941233730934293</v>
      </c>
      <c r="H557" s="120">
        <v>36.415465492760674</v>
      </c>
      <c r="I557" s="120">
        <v>40.330966178885198</v>
      </c>
      <c r="J557" s="104">
        <f t="shared" si="40"/>
        <v>45.941233730934293</v>
      </c>
      <c r="K557" s="104">
        <f t="shared" si="41"/>
        <v>36.415465492760674</v>
      </c>
      <c r="L557" s="104">
        <f t="shared" si="42"/>
        <v>40.330966178885198</v>
      </c>
      <c r="N557" s="109">
        <v>42522.291666666664</v>
      </c>
      <c r="O557" s="103">
        <v>339</v>
      </c>
      <c r="P557" s="103">
        <v>208.88999938964844</v>
      </c>
      <c r="Q557" s="104">
        <f t="shared" si="43"/>
        <v>7.4468875201336671</v>
      </c>
      <c r="R557" s="104">
        <f t="shared" si="44"/>
        <v>20</v>
      </c>
    </row>
    <row r="558" spans="2:18">
      <c r="B558" s="109">
        <v>42523.291666666664</v>
      </c>
      <c r="C558" s="106">
        <v>202</v>
      </c>
      <c r="D558" s="106">
        <v>123.86000061035156</v>
      </c>
      <c r="E558" s="120">
        <v>11.899999618530273</v>
      </c>
      <c r="F558" s="107">
        <v>42523</v>
      </c>
      <c r="G558" s="120">
        <v>42.726654917399088</v>
      </c>
      <c r="H558" s="120">
        <v>36.943647697214729</v>
      </c>
      <c r="I558" s="120">
        <v>39.409284784749673</v>
      </c>
      <c r="J558" s="104">
        <f t="shared" si="40"/>
        <v>42.726654917399088</v>
      </c>
      <c r="K558" s="104">
        <f t="shared" si="41"/>
        <v>36.943647697214729</v>
      </c>
      <c r="L558" s="104">
        <f t="shared" si="42"/>
        <v>39.409284784749673</v>
      </c>
      <c r="N558" s="109">
        <v>42523.291666666664</v>
      </c>
      <c r="O558" s="103">
        <v>202</v>
      </c>
      <c r="P558" s="103">
        <v>123.86000061035156</v>
      </c>
      <c r="Q558" s="104">
        <f t="shared" si="43"/>
        <v>4.4723678698663329</v>
      </c>
      <c r="R558" s="104">
        <f t="shared" si="44"/>
        <v>4.4723678698663329</v>
      </c>
    </row>
    <row r="559" spans="2:18">
      <c r="B559" s="109">
        <v>42524.291666666664</v>
      </c>
      <c r="C559" s="106">
        <v>202</v>
      </c>
      <c r="D559" s="106">
        <v>123.86000061035156</v>
      </c>
      <c r="E559" s="120">
        <v>12.699999809265137</v>
      </c>
      <c r="F559" s="107">
        <v>42524</v>
      </c>
      <c r="G559" s="120">
        <v>36.90940998399698</v>
      </c>
      <c r="H559" s="120">
        <v>36.509217465431597</v>
      </c>
      <c r="I559" s="120">
        <v>37.185487961239325</v>
      </c>
      <c r="J559" s="104">
        <f t="shared" si="40"/>
        <v>36.90940998399698</v>
      </c>
      <c r="K559" s="104">
        <f t="shared" si="41"/>
        <v>36.509217465431597</v>
      </c>
      <c r="L559" s="104">
        <f t="shared" si="42"/>
        <v>37.185487961239325</v>
      </c>
      <c r="N559" s="109">
        <v>42524.291666666664</v>
      </c>
      <c r="O559" s="103">
        <v>202</v>
      </c>
      <c r="P559" s="103">
        <v>123.86000061035156</v>
      </c>
      <c r="Q559" s="104">
        <f t="shared" si="43"/>
        <v>4.4723678698663329</v>
      </c>
      <c r="R559" s="104">
        <f t="shared" si="44"/>
        <v>20</v>
      </c>
    </row>
    <row r="560" spans="2:18">
      <c r="B560" s="109">
        <v>42525.291666666664</v>
      </c>
      <c r="C560" s="106">
        <v>202</v>
      </c>
      <c r="D560" s="106">
        <v>123.86000061035156</v>
      </c>
      <c r="E560" s="120">
        <v>11.699999809265137</v>
      </c>
      <c r="F560" s="107">
        <v>42525</v>
      </c>
      <c r="G560" s="120">
        <v>42.436556446728893</v>
      </c>
      <c r="H560" s="120">
        <v>36.397281857971812</v>
      </c>
      <c r="I560" s="120">
        <v>35.561230209624362</v>
      </c>
      <c r="J560" s="104">
        <f t="shared" si="40"/>
        <v>42.436556446728893</v>
      </c>
      <c r="K560" s="104">
        <f t="shared" si="41"/>
        <v>36.397281857971812</v>
      </c>
      <c r="L560" s="104">
        <f t="shared" si="42"/>
        <v>35.561230209624362</v>
      </c>
      <c r="N560" s="109">
        <v>42525.291666666664</v>
      </c>
      <c r="O560" s="103">
        <v>202</v>
      </c>
      <c r="P560" s="103">
        <v>123.86000061035156</v>
      </c>
      <c r="Q560" s="104">
        <f t="shared" si="43"/>
        <v>4.4723678698663329</v>
      </c>
      <c r="R560" s="104">
        <f t="shared" si="44"/>
        <v>20</v>
      </c>
    </row>
    <row r="561" spans="2:18">
      <c r="B561" s="109">
        <v>42526.291666666664</v>
      </c>
      <c r="C561" s="106">
        <v>202</v>
      </c>
      <c r="D561" s="106">
        <v>123.86000061035156</v>
      </c>
      <c r="E561" s="120">
        <v>12</v>
      </c>
      <c r="F561" s="107">
        <v>42526</v>
      </c>
      <c r="G561" s="120">
        <v>38.580825672988546</v>
      </c>
      <c r="H561" s="120">
        <v>36.412667176281907</v>
      </c>
      <c r="I561" s="120">
        <v>35.951667709085669</v>
      </c>
      <c r="J561" s="104">
        <f t="shared" si="40"/>
        <v>38.580825672988546</v>
      </c>
      <c r="K561" s="104">
        <f t="shared" si="41"/>
        <v>36.412667176281907</v>
      </c>
      <c r="L561" s="104">
        <f t="shared" si="42"/>
        <v>35.951667709085669</v>
      </c>
      <c r="N561" s="109">
        <v>42526.291666666664</v>
      </c>
      <c r="O561" s="103">
        <v>202</v>
      </c>
      <c r="P561" s="103">
        <v>123.86000061035156</v>
      </c>
      <c r="Q561" s="104">
        <f t="shared" si="43"/>
        <v>4.4723678698663329</v>
      </c>
      <c r="R561" s="104">
        <f t="shared" si="44"/>
        <v>20</v>
      </c>
    </row>
    <row r="562" spans="2:18">
      <c r="B562" s="109">
        <v>42527.291666666664</v>
      </c>
      <c r="C562" s="106">
        <v>202</v>
      </c>
      <c r="D562" s="106">
        <v>123.86000061035156</v>
      </c>
      <c r="E562" s="120">
        <v>11.899999618530273</v>
      </c>
      <c r="F562" s="107">
        <v>42527</v>
      </c>
      <c r="G562" s="120">
        <v>34.902143775092242</v>
      </c>
      <c r="H562" s="120">
        <v>36.597144244688529</v>
      </c>
      <c r="I562" s="120">
        <v>36.174930696266678</v>
      </c>
      <c r="J562" s="104">
        <f t="shared" si="40"/>
        <v>34.902143775092242</v>
      </c>
      <c r="K562" s="104">
        <f t="shared" si="41"/>
        <v>36.597144244688529</v>
      </c>
      <c r="L562" s="104">
        <f t="shared" si="42"/>
        <v>36.174930696266678</v>
      </c>
      <c r="N562" s="109">
        <v>42527.291666666664</v>
      </c>
      <c r="O562" s="103">
        <v>202</v>
      </c>
      <c r="P562" s="103">
        <v>123.86000061035156</v>
      </c>
      <c r="Q562" s="104">
        <f t="shared" si="43"/>
        <v>4.4723678698663329</v>
      </c>
      <c r="R562" s="104">
        <f t="shared" si="44"/>
        <v>20</v>
      </c>
    </row>
    <row r="563" spans="2:18">
      <c r="B563" s="109">
        <v>42528.291666666664</v>
      </c>
      <c r="C563" s="106">
        <v>133</v>
      </c>
      <c r="D563" s="106">
        <v>113.11000061035156</v>
      </c>
      <c r="E563" s="120">
        <v>12</v>
      </c>
      <c r="F563" s="107">
        <v>42528</v>
      </c>
      <c r="G563" s="120">
        <v>31.078251976437024</v>
      </c>
      <c r="H563" s="120">
        <v>36.732745018093652</v>
      </c>
      <c r="I563" s="120">
        <v>35.881292251525089</v>
      </c>
      <c r="J563" s="104">
        <f t="shared" si="40"/>
        <v>31.078251976437024</v>
      </c>
      <c r="K563" s="104">
        <f t="shared" si="41"/>
        <v>36.732745018093652</v>
      </c>
      <c r="L563" s="104">
        <f t="shared" si="42"/>
        <v>35.881292251525089</v>
      </c>
      <c r="N563" s="109">
        <v>42528.291666666664</v>
      </c>
      <c r="O563" s="103">
        <v>133</v>
      </c>
      <c r="P563" s="103">
        <v>113.11000061035156</v>
      </c>
      <c r="Q563" s="104">
        <f t="shared" si="43"/>
        <v>1.138410479866333</v>
      </c>
      <c r="R563" s="104">
        <f t="shared" si="44"/>
        <v>1.138410479866333</v>
      </c>
    </row>
    <row r="564" spans="2:18">
      <c r="B564" s="109">
        <v>42529.291666666664</v>
      </c>
      <c r="C564" s="106">
        <v>133</v>
      </c>
      <c r="D564" s="106">
        <v>113.11000061035156</v>
      </c>
      <c r="E564" s="120">
        <v>11.899999618530273</v>
      </c>
      <c r="F564" s="107">
        <v>42529</v>
      </c>
      <c r="G564" s="120">
        <v>34.144584331092993</v>
      </c>
      <c r="H564" s="120">
        <v>36.359685886325742</v>
      </c>
      <c r="I564" s="120">
        <v>34.996361296331415</v>
      </c>
      <c r="J564" s="104">
        <f t="shared" si="40"/>
        <v>34.144584331092993</v>
      </c>
      <c r="K564" s="104">
        <f t="shared" si="41"/>
        <v>36.359685886325742</v>
      </c>
      <c r="L564" s="104">
        <f t="shared" si="42"/>
        <v>34.996361296331415</v>
      </c>
      <c r="N564" s="109">
        <v>42529.291666666664</v>
      </c>
      <c r="O564" s="103">
        <v>133</v>
      </c>
      <c r="P564" s="103">
        <v>113.11000061035156</v>
      </c>
      <c r="Q564" s="104">
        <f t="shared" si="43"/>
        <v>1.138410479866333</v>
      </c>
      <c r="R564" s="104">
        <f t="shared" si="44"/>
        <v>20</v>
      </c>
    </row>
    <row r="565" spans="2:18">
      <c r="B565" s="109">
        <v>42530.291666666664</v>
      </c>
      <c r="C565" s="106">
        <v>133</v>
      </c>
      <c r="D565" s="106">
        <v>116.45999908447266</v>
      </c>
      <c r="E565" s="120">
        <v>11.899999618530273</v>
      </c>
      <c r="F565" s="107">
        <v>42530</v>
      </c>
      <c r="G565" s="120">
        <v>32.937362361704864</v>
      </c>
      <c r="H565" s="120">
        <v>36.772184417733413</v>
      </c>
      <c r="I565" s="120">
        <v>36.424871983550219</v>
      </c>
      <c r="J565" s="104">
        <f t="shared" si="40"/>
        <v>32.937362361704864</v>
      </c>
      <c r="K565" s="104">
        <f t="shared" si="41"/>
        <v>36.772184417733413</v>
      </c>
      <c r="L565" s="104">
        <f t="shared" si="42"/>
        <v>36.424871983550219</v>
      </c>
      <c r="N565" s="109">
        <v>42530.291666666664</v>
      </c>
      <c r="O565" s="103">
        <v>133</v>
      </c>
      <c r="P565" s="103">
        <v>116.45999908447266</v>
      </c>
      <c r="Q565" s="104">
        <f t="shared" si="43"/>
        <v>0.94667224520050042</v>
      </c>
      <c r="R565" s="104">
        <f t="shared" si="44"/>
        <v>0.94667224520050042</v>
      </c>
    </row>
    <row r="566" spans="2:18">
      <c r="B566" s="109">
        <v>42531.291666666664</v>
      </c>
      <c r="C566" s="106">
        <v>133</v>
      </c>
      <c r="D566" s="106">
        <v>116.45999908447266</v>
      </c>
      <c r="E566" s="120">
        <v>11.899999618530273</v>
      </c>
      <c r="F566" s="107">
        <v>42531</v>
      </c>
      <c r="G566" s="120">
        <v>28.414813354081581</v>
      </c>
      <c r="H566" s="120">
        <v>36.80421043126664</v>
      </c>
      <c r="I566" s="120">
        <v>38.454284232943159</v>
      </c>
      <c r="J566" s="104">
        <f t="shared" si="40"/>
        <v>28.414813354081581</v>
      </c>
      <c r="K566" s="104">
        <f t="shared" si="41"/>
        <v>36.80421043126664</v>
      </c>
      <c r="L566" s="104">
        <f t="shared" si="42"/>
        <v>38.454284232943159</v>
      </c>
      <c r="N566" s="109">
        <v>42531.291666666664</v>
      </c>
      <c r="O566" s="103">
        <v>133</v>
      </c>
      <c r="P566" s="103">
        <v>116.45999908447266</v>
      </c>
      <c r="Q566" s="104">
        <f t="shared" si="43"/>
        <v>0.94667224520050042</v>
      </c>
      <c r="R566" s="104">
        <f t="shared" si="44"/>
        <v>20</v>
      </c>
    </row>
    <row r="567" spans="2:18">
      <c r="B567" s="109">
        <v>42532.291666666664</v>
      </c>
      <c r="C567" s="106">
        <v>133</v>
      </c>
      <c r="D567" s="106">
        <v>116.45999908447266</v>
      </c>
      <c r="E567" s="120">
        <v>11.899999618530273</v>
      </c>
      <c r="F567" s="107">
        <v>42532</v>
      </c>
      <c r="G567" s="120">
        <v>27.286013785225403</v>
      </c>
      <c r="H567" s="120">
        <v>37.029663009952593</v>
      </c>
      <c r="I567" s="120">
        <v>39.883671310521898</v>
      </c>
      <c r="J567" s="104">
        <f t="shared" si="40"/>
        <v>27.286013785225403</v>
      </c>
      <c r="K567" s="104">
        <f t="shared" si="41"/>
        <v>37.029663009952593</v>
      </c>
      <c r="L567" s="104">
        <f t="shared" si="42"/>
        <v>39.883671310521898</v>
      </c>
      <c r="N567" s="109">
        <v>42532.291666666664</v>
      </c>
      <c r="O567" s="103">
        <v>133</v>
      </c>
      <c r="P567" s="103">
        <v>116.45999908447266</v>
      </c>
      <c r="Q567" s="104">
        <f t="shared" si="43"/>
        <v>0.94667224520050042</v>
      </c>
      <c r="R567" s="104">
        <f t="shared" si="44"/>
        <v>20</v>
      </c>
    </row>
    <row r="568" spans="2:18">
      <c r="B568" s="109">
        <v>42533.291666666664</v>
      </c>
      <c r="C568" s="106">
        <v>133</v>
      </c>
      <c r="D568" s="106">
        <v>116.45999908447266</v>
      </c>
      <c r="E568" s="120">
        <v>12</v>
      </c>
      <c r="F568" s="107">
        <v>42533</v>
      </c>
      <c r="G568" s="120">
        <v>25.179083573751996</v>
      </c>
      <c r="H568" s="120">
        <v>36.922109502730549</v>
      </c>
      <c r="I568" s="120">
        <v>41.388581468352577</v>
      </c>
      <c r="J568" s="104">
        <f t="shared" si="40"/>
        <v>25.179083573751996</v>
      </c>
      <c r="K568" s="104">
        <f t="shared" si="41"/>
        <v>36.922109502730549</v>
      </c>
      <c r="L568" s="104">
        <f t="shared" si="42"/>
        <v>41.388581468352577</v>
      </c>
      <c r="N568" s="109">
        <v>42533.291666666664</v>
      </c>
      <c r="O568" s="103">
        <v>133</v>
      </c>
      <c r="P568" s="103">
        <v>116.45999908447266</v>
      </c>
      <c r="Q568" s="104">
        <f t="shared" si="43"/>
        <v>0.94667224520050042</v>
      </c>
      <c r="R568" s="104">
        <f t="shared" si="44"/>
        <v>20</v>
      </c>
    </row>
    <row r="569" spans="2:18">
      <c r="B569" s="109">
        <v>42534.291666666664</v>
      </c>
      <c r="C569" s="106">
        <v>133</v>
      </c>
      <c r="D569" s="106">
        <v>116.45999908447266</v>
      </c>
      <c r="E569" s="120">
        <v>12</v>
      </c>
      <c r="F569" s="107">
        <v>42534</v>
      </c>
      <c r="G569" s="120">
        <v>24.014227335166048</v>
      </c>
      <c r="H569" s="120">
        <v>37.329874044965813</v>
      </c>
      <c r="I569" s="120">
        <v>39.771712700834989</v>
      </c>
      <c r="J569" s="104">
        <f t="shared" si="40"/>
        <v>24.014227335166048</v>
      </c>
      <c r="K569" s="104">
        <f t="shared" si="41"/>
        <v>37.329874044965813</v>
      </c>
      <c r="L569" s="104">
        <f t="shared" si="42"/>
        <v>39.771712700834989</v>
      </c>
      <c r="N569" s="109">
        <v>42534.291666666664</v>
      </c>
      <c r="O569" s="103">
        <v>133</v>
      </c>
      <c r="P569" s="103">
        <v>116.45999908447266</v>
      </c>
      <c r="Q569" s="104">
        <f t="shared" si="43"/>
        <v>0.94667224520050042</v>
      </c>
      <c r="R569" s="104">
        <f t="shared" si="44"/>
        <v>20</v>
      </c>
    </row>
    <row r="570" spans="2:18">
      <c r="B570" s="109">
        <v>42535.291666666664</v>
      </c>
      <c r="C570" s="106">
        <v>460</v>
      </c>
      <c r="D570" s="106">
        <v>126.30000305175781</v>
      </c>
      <c r="E570" s="120">
        <v>12</v>
      </c>
      <c r="F570" s="107">
        <v>42535</v>
      </c>
      <c r="G570" s="120">
        <v>37.531870013574789</v>
      </c>
      <c r="H570" s="120">
        <v>35.756724635031539</v>
      </c>
      <c r="I570" s="120">
        <v>39.536575636598748</v>
      </c>
      <c r="J570" s="104">
        <f t="shared" si="40"/>
        <v>37.531870013574789</v>
      </c>
      <c r="K570" s="104">
        <f t="shared" si="41"/>
        <v>35.756724635031539</v>
      </c>
      <c r="L570" s="104">
        <f t="shared" si="42"/>
        <v>39.536575636598748</v>
      </c>
      <c r="N570" s="109">
        <v>42535.291666666664</v>
      </c>
      <c r="O570" s="103">
        <v>460</v>
      </c>
      <c r="P570" s="103">
        <v>126.30000305175781</v>
      </c>
      <c r="Q570" s="104">
        <f t="shared" si="43"/>
        <v>19.099426109331667</v>
      </c>
      <c r="R570" s="104">
        <f t="shared" si="44"/>
        <v>19.099426109331667</v>
      </c>
    </row>
    <row r="571" spans="2:18">
      <c r="B571" s="109">
        <v>42536.291666666664</v>
      </c>
      <c r="C571" s="106">
        <v>460</v>
      </c>
      <c r="D571" s="106">
        <v>126.30000305175781</v>
      </c>
      <c r="E571" s="120">
        <v>11.699999809265137</v>
      </c>
      <c r="F571" s="107">
        <v>42536</v>
      </c>
      <c r="G571" s="120">
        <v>46.776158623871964</v>
      </c>
      <c r="H571" s="120">
        <v>36.073396089452267</v>
      </c>
      <c r="I571" s="120">
        <v>39.212981448350121</v>
      </c>
      <c r="J571" s="104">
        <f t="shared" si="40"/>
        <v>46.776158623871964</v>
      </c>
      <c r="K571" s="104">
        <f t="shared" si="41"/>
        <v>36.073396089452267</v>
      </c>
      <c r="L571" s="104">
        <f t="shared" si="42"/>
        <v>39.212981448350121</v>
      </c>
      <c r="N571" s="109">
        <v>42536.291666666664</v>
      </c>
      <c r="O571" s="103">
        <v>460</v>
      </c>
      <c r="P571" s="103">
        <v>126.30000305175781</v>
      </c>
      <c r="Q571" s="104">
        <f t="shared" si="43"/>
        <v>19.099426109331667</v>
      </c>
      <c r="R571" s="104">
        <f t="shared" si="44"/>
        <v>20</v>
      </c>
    </row>
    <row r="572" spans="2:18">
      <c r="B572" s="109">
        <v>42537.291666666664</v>
      </c>
      <c r="C572" s="106">
        <v>435</v>
      </c>
      <c r="D572" s="106">
        <v>128.30000305175781</v>
      </c>
      <c r="E572" s="120">
        <v>11.800000190734863</v>
      </c>
      <c r="F572" s="107">
        <v>42537</v>
      </c>
      <c r="G572" s="120">
        <v>45.459454073596859</v>
      </c>
      <c r="H572" s="120">
        <v>36.322032437368662</v>
      </c>
      <c r="I572" s="120">
        <v>39.921193687959942</v>
      </c>
      <c r="J572" s="104">
        <f t="shared" si="40"/>
        <v>45.459454073596859</v>
      </c>
      <c r="K572" s="104">
        <f t="shared" si="41"/>
        <v>36.322032437368662</v>
      </c>
      <c r="L572" s="104">
        <f t="shared" si="42"/>
        <v>39.921193687959942</v>
      </c>
      <c r="N572" s="109">
        <v>42537.291666666664</v>
      </c>
      <c r="O572" s="103">
        <v>435</v>
      </c>
      <c r="P572" s="103">
        <v>128.30000305175781</v>
      </c>
      <c r="Q572" s="104">
        <f t="shared" si="43"/>
        <v>17.554072469331665</v>
      </c>
      <c r="R572" s="104">
        <f t="shared" si="44"/>
        <v>17.554072469331665</v>
      </c>
    </row>
    <row r="573" spans="2:18">
      <c r="B573" s="109">
        <v>42538.291666666664</v>
      </c>
      <c r="C573" s="106">
        <v>435</v>
      </c>
      <c r="D573" s="106">
        <v>128.30000305175781</v>
      </c>
      <c r="E573" s="120">
        <v>11.800000190734863</v>
      </c>
      <c r="F573" s="107">
        <v>42538</v>
      </c>
      <c r="G573" s="120">
        <v>44.314004553997968</v>
      </c>
      <c r="H573" s="120">
        <v>35.894675544544455</v>
      </c>
      <c r="I573" s="120">
        <v>38.476790155878746</v>
      </c>
      <c r="J573" s="104">
        <f t="shared" si="40"/>
        <v>44.314004553997968</v>
      </c>
      <c r="K573" s="104">
        <f t="shared" si="41"/>
        <v>35.894675544544455</v>
      </c>
      <c r="L573" s="104">
        <f t="shared" si="42"/>
        <v>38.476790155878746</v>
      </c>
      <c r="N573" s="109">
        <v>42538.291666666664</v>
      </c>
      <c r="O573" s="103">
        <v>435</v>
      </c>
      <c r="P573" s="103">
        <v>128.30000305175781</v>
      </c>
      <c r="Q573" s="104">
        <f t="shared" si="43"/>
        <v>17.554072469331665</v>
      </c>
      <c r="R573" s="104">
        <f t="shared" si="44"/>
        <v>20</v>
      </c>
    </row>
    <row r="574" spans="2:18">
      <c r="B574" s="109">
        <v>42539.291666666664</v>
      </c>
      <c r="C574" s="106">
        <v>435</v>
      </c>
      <c r="D574" s="106">
        <v>128.30000305175781</v>
      </c>
      <c r="E574" s="120">
        <v>11.800000190734863</v>
      </c>
      <c r="F574" s="107">
        <v>42539</v>
      </c>
      <c r="G574" s="120">
        <v>43.629861754752937</v>
      </c>
      <c r="H574" s="120">
        <v>35.78134385894846</v>
      </c>
      <c r="I574" s="120">
        <v>38.695181796153321</v>
      </c>
      <c r="J574" s="104">
        <f t="shared" si="40"/>
        <v>43.629861754752937</v>
      </c>
      <c r="K574" s="104">
        <f t="shared" si="41"/>
        <v>35.78134385894846</v>
      </c>
      <c r="L574" s="104">
        <f t="shared" si="42"/>
        <v>38.695181796153321</v>
      </c>
      <c r="N574" s="109">
        <v>42539.291666666664</v>
      </c>
      <c r="O574" s="103">
        <v>435</v>
      </c>
      <c r="P574" s="103">
        <v>128.30000305175781</v>
      </c>
      <c r="Q574" s="104">
        <f t="shared" si="43"/>
        <v>17.554072469331665</v>
      </c>
      <c r="R574" s="104">
        <f t="shared" si="44"/>
        <v>20</v>
      </c>
    </row>
    <row r="575" spans="2:18">
      <c r="B575" s="109">
        <v>42540.291666666664</v>
      </c>
      <c r="C575" s="106">
        <v>435</v>
      </c>
      <c r="D575" s="106">
        <v>128.30000305175781</v>
      </c>
      <c r="E575" s="120">
        <v>11.800000190734863</v>
      </c>
      <c r="F575" s="107">
        <v>42540</v>
      </c>
      <c r="G575" s="120">
        <v>42.944285534090461</v>
      </c>
      <c r="H575" s="120">
        <v>36.019164797465045</v>
      </c>
      <c r="I575" s="120">
        <v>39.867635387358824</v>
      </c>
      <c r="J575" s="104">
        <f t="shared" si="40"/>
        <v>42.944285534090461</v>
      </c>
      <c r="K575" s="104">
        <f t="shared" si="41"/>
        <v>36.019164797465045</v>
      </c>
      <c r="L575" s="104">
        <f t="shared" si="42"/>
        <v>39.867635387358824</v>
      </c>
      <c r="N575" s="109">
        <v>42540.291666666664</v>
      </c>
      <c r="O575" s="103">
        <v>435</v>
      </c>
      <c r="P575" s="103">
        <v>128.30000305175781</v>
      </c>
      <c r="Q575" s="104">
        <f t="shared" si="43"/>
        <v>17.554072469331665</v>
      </c>
      <c r="R575" s="104">
        <f t="shared" si="44"/>
        <v>20</v>
      </c>
    </row>
    <row r="576" spans="2:18">
      <c r="B576" s="109">
        <v>42541.291666666664</v>
      </c>
      <c r="C576" s="106">
        <v>435</v>
      </c>
      <c r="D576" s="106">
        <v>128.30000305175781</v>
      </c>
      <c r="E576" s="120">
        <v>11.699999809265137</v>
      </c>
      <c r="F576" s="107">
        <v>42541</v>
      </c>
      <c r="G576" s="120">
        <v>41.997160057182668</v>
      </c>
      <c r="H576" s="120">
        <v>36.548495750692133</v>
      </c>
      <c r="I576" s="120">
        <v>39.344107351921203</v>
      </c>
      <c r="J576" s="104">
        <f t="shared" si="40"/>
        <v>41.997160057182668</v>
      </c>
      <c r="K576" s="104">
        <f t="shared" si="41"/>
        <v>36.548495750692133</v>
      </c>
      <c r="L576" s="104">
        <f t="shared" si="42"/>
        <v>39.344107351921203</v>
      </c>
      <c r="N576" s="109">
        <v>42541.291666666664</v>
      </c>
      <c r="O576" s="103">
        <v>435</v>
      </c>
      <c r="P576" s="103">
        <v>128.30000305175781</v>
      </c>
      <c r="Q576" s="104">
        <f t="shared" si="43"/>
        <v>17.554072469331665</v>
      </c>
      <c r="R576" s="104">
        <f t="shared" si="44"/>
        <v>20</v>
      </c>
    </row>
    <row r="577" spans="2:18">
      <c r="B577" s="109">
        <v>42542.291666666664</v>
      </c>
      <c r="C577" s="106">
        <v>435</v>
      </c>
      <c r="D577" s="106">
        <v>128.30000305175781</v>
      </c>
      <c r="E577" s="120">
        <v>11.100000381469727</v>
      </c>
      <c r="F577" s="107">
        <v>42542</v>
      </c>
      <c r="G577" s="120">
        <v>41.483319542275581</v>
      </c>
      <c r="H577" s="120">
        <v>36.820824540257433</v>
      </c>
      <c r="I577" s="120">
        <v>38.239692040350697</v>
      </c>
      <c r="J577" s="104">
        <f t="shared" si="40"/>
        <v>41.483319542275581</v>
      </c>
      <c r="K577" s="104">
        <f t="shared" si="41"/>
        <v>36.820824540257433</v>
      </c>
      <c r="L577" s="104">
        <f t="shared" si="42"/>
        <v>38.239692040350697</v>
      </c>
      <c r="N577" s="109">
        <v>42542.291666666664</v>
      </c>
      <c r="O577" s="103">
        <v>435</v>
      </c>
      <c r="P577" s="103">
        <v>128.30000305175781</v>
      </c>
      <c r="Q577" s="104">
        <f t="shared" si="43"/>
        <v>17.554072469331665</v>
      </c>
      <c r="R577" s="104">
        <f t="shared" si="44"/>
        <v>20</v>
      </c>
    </row>
    <row r="578" spans="2:18">
      <c r="B578" s="109">
        <v>42543.291666666664</v>
      </c>
      <c r="C578" s="106">
        <v>435</v>
      </c>
      <c r="D578" s="106">
        <v>128.30000305175781</v>
      </c>
      <c r="E578" s="120">
        <v>11.899999618530273</v>
      </c>
      <c r="F578" s="107">
        <v>42543</v>
      </c>
      <c r="G578" s="120">
        <v>41.189799773648929</v>
      </c>
      <c r="H578" s="120">
        <v>36.768411496524514</v>
      </c>
      <c r="I578" s="120">
        <v>38.236565491667498</v>
      </c>
      <c r="J578" s="104">
        <f t="shared" si="40"/>
        <v>41.189799773648929</v>
      </c>
      <c r="K578" s="104">
        <f t="shared" si="41"/>
        <v>36.768411496524514</v>
      </c>
      <c r="L578" s="104">
        <f t="shared" si="42"/>
        <v>38.236565491667498</v>
      </c>
      <c r="N578" s="109">
        <v>42543.291666666664</v>
      </c>
      <c r="O578" s="103">
        <v>435</v>
      </c>
      <c r="P578" s="103">
        <v>128.30000305175781</v>
      </c>
      <c r="Q578" s="104">
        <f t="shared" si="43"/>
        <v>17.554072469331665</v>
      </c>
      <c r="R578" s="104">
        <f t="shared" si="44"/>
        <v>20</v>
      </c>
    </row>
    <row r="579" spans="2:18">
      <c r="B579" s="109">
        <v>42544.291666666664</v>
      </c>
      <c r="C579" s="106">
        <v>198</v>
      </c>
      <c r="D579" s="106">
        <v>123.45999908447266</v>
      </c>
      <c r="E579" s="120">
        <v>11.899999618530273</v>
      </c>
      <c r="F579" s="107">
        <v>42544</v>
      </c>
      <c r="G579" s="120">
        <v>40.397245982752921</v>
      </c>
      <c r="H579" s="120">
        <v>36.973986636731325</v>
      </c>
      <c r="I579" s="120">
        <v>39.020413012504598</v>
      </c>
      <c r="J579" s="104">
        <f t="shared" si="40"/>
        <v>40.397245982752921</v>
      </c>
      <c r="K579" s="104">
        <f t="shared" si="41"/>
        <v>36.973986636731325</v>
      </c>
      <c r="L579" s="104">
        <f t="shared" si="42"/>
        <v>39.020413012504598</v>
      </c>
      <c r="N579" s="109">
        <v>42544.291666666664</v>
      </c>
      <c r="O579" s="103">
        <v>198</v>
      </c>
      <c r="P579" s="103">
        <v>123.45999908447266</v>
      </c>
      <c r="Q579" s="104">
        <f t="shared" si="43"/>
        <v>4.2663208052005004</v>
      </c>
      <c r="R579" s="104">
        <f t="shared" si="44"/>
        <v>4.2663208052005004</v>
      </c>
    </row>
    <row r="580" spans="2:18">
      <c r="B580" s="109">
        <v>42545.291666666664</v>
      </c>
      <c r="C580" s="106">
        <v>198</v>
      </c>
      <c r="D580" s="106">
        <v>123.45999908447266</v>
      </c>
      <c r="E580" s="120">
        <v>12.100000381469727</v>
      </c>
      <c r="F580" s="107">
        <v>42545</v>
      </c>
      <c r="G580" s="120">
        <v>39.506496379375442</v>
      </c>
      <c r="H580" s="120">
        <v>37.004697333971663</v>
      </c>
      <c r="I580" s="120">
        <v>39.67168111222761</v>
      </c>
      <c r="J580" s="104">
        <f t="shared" si="40"/>
        <v>39.506496379375442</v>
      </c>
      <c r="K580" s="104">
        <f t="shared" si="41"/>
        <v>37.004697333971663</v>
      </c>
      <c r="L580" s="104">
        <f t="shared" si="42"/>
        <v>39.67168111222761</v>
      </c>
      <c r="N580" s="109">
        <v>42545.291666666664</v>
      </c>
      <c r="O580" s="103">
        <v>198</v>
      </c>
      <c r="P580" s="103">
        <v>123.45999908447266</v>
      </c>
      <c r="Q580" s="104">
        <f t="shared" si="43"/>
        <v>4.2663208052005004</v>
      </c>
      <c r="R580" s="104">
        <f t="shared" si="44"/>
        <v>20</v>
      </c>
    </row>
    <row r="581" spans="2:18">
      <c r="B581" s="109">
        <v>42546.291666666664</v>
      </c>
      <c r="C581" s="106">
        <v>198</v>
      </c>
      <c r="D581" s="106">
        <v>123.45999908447266</v>
      </c>
      <c r="E581" s="120">
        <v>11.5</v>
      </c>
      <c r="F581" s="107">
        <v>42546</v>
      </c>
      <c r="G581" s="120">
        <v>34.088062833061905</v>
      </c>
      <c r="H581" s="120">
        <v>37.648927757166135</v>
      </c>
      <c r="I581" s="120">
        <v>41.602239905375093</v>
      </c>
      <c r="J581" s="104">
        <f t="shared" si="40"/>
        <v>34.088062833061905</v>
      </c>
      <c r="K581" s="104">
        <f t="shared" si="41"/>
        <v>37.648927757166135</v>
      </c>
      <c r="L581" s="104">
        <f t="shared" si="42"/>
        <v>41.602239905375093</v>
      </c>
      <c r="N581" s="109">
        <v>42546.291666666664</v>
      </c>
      <c r="O581" s="103">
        <v>198</v>
      </c>
      <c r="P581" s="103">
        <v>123.45999908447266</v>
      </c>
      <c r="Q581" s="104">
        <f t="shared" si="43"/>
        <v>4.2663208052005004</v>
      </c>
      <c r="R581" s="104">
        <f t="shared" si="44"/>
        <v>20</v>
      </c>
    </row>
    <row r="582" spans="2:18">
      <c r="B582" s="109">
        <v>42547.291666666664</v>
      </c>
      <c r="C582" s="106">
        <v>198</v>
      </c>
      <c r="D582" s="106">
        <v>123.45999908447266</v>
      </c>
      <c r="E582" s="120">
        <v>11.899999618530273</v>
      </c>
      <c r="F582" s="107">
        <v>42547</v>
      </c>
      <c r="G582" s="120">
        <v>33.301489943089308</v>
      </c>
      <c r="H582" s="120">
        <v>36.916141801366088</v>
      </c>
      <c r="I582" s="120">
        <v>40.189628706243283</v>
      </c>
      <c r="J582" s="104">
        <f t="shared" si="40"/>
        <v>33.301489943089308</v>
      </c>
      <c r="K582" s="104">
        <f t="shared" si="41"/>
        <v>36.916141801366088</v>
      </c>
      <c r="L582" s="104">
        <f t="shared" si="42"/>
        <v>40.189628706243283</v>
      </c>
      <c r="N582" s="109">
        <v>42547.291666666664</v>
      </c>
      <c r="O582" s="103">
        <v>198</v>
      </c>
      <c r="P582" s="103">
        <v>123.45999908447266</v>
      </c>
      <c r="Q582" s="104">
        <f t="shared" si="43"/>
        <v>4.2663208052005004</v>
      </c>
      <c r="R582" s="104">
        <f t="shared" si="44"/>
        <v>20</v>
      </c>
    </row>
    <row r="583" spans="2:18">
      <c r="B583" s="109">
        <v>42548.291666666664</v>
      </c>
      <c r="C583" s="106">
        <v>198</v>
      </c>
      <c r="D583" s="106">
        <v>123.45999908447266</v>
      </c>
      <c r="E583" s="120">
        <v>11.600000381469727</v>
      </c>
      <c r="F583" s="107">
        <v>42548</v>
      </c>
      <c r="G583" s="120">
        <v>33.372879848127006</v>
      </c>
      <c r="H583" s="120">
        <v>37.421645793627739</v>
      </c>
      <c r="I583" s="120">
        <v>39.197606967820057</v>
      </c>
      <c r="J583" s="104">
        <f t="shared" si="40"/>
        <v>33.372879848127006</v>
      </c>
      <c r="K583" s="104">
        <f t="shared" si="41"/>
        <v>37.421645793627739</v>
      </c>
      <c r="L583" s="104">
        <f t="shared" si="42"/>
        <v>39.197606967820057</v>
      </c>
      <c r="N583" s="109">
        <v>42548.291666666664</v>
      </c>
      <c r="O583" s="103">
        <v>198</v>
      </c>
      <c r="P583" s="103">
        <v>123.45999908447266</v>
      </c>
      <c r="Q583" s="104">
        <f t="shared" si="43"/>
        <v>4.2663208052005004</v>
      </c>
      <c r="R583" s="104">
        <f t="shared" si="44"/>
        <v>20</v>
      </c>
    </row>
    <row r="584" spans="2:18">
      <c r="B584" s="109">
        <v>42549.291666666664</v>
      </c>
      <c r="C584" s="106">
        <v>198</v>
      </c>
      <c r="D584" s="106">
        <v>112.48999786376953</v>
      </c>
      <c r="E584" s="120">
        <v>11.699999809265137</v>
      </c>
      <c r="F584" s="107">
        <v>42549</v>
      </c>
      <c r="G584" s="120">
        <v>32.709798155073763</v>
      </c>
      <c r="H584" s="120">
        <v>37.155713101735792</v>
      </c>
      <c r="I584" s="120">
        <v>38.97561142890541</v>
      </c>
      <c r="J584" s="104">
        <f t="shared" si="40"/>
        <v>32.709798155073763</v>
      </c>
      <c r="K584" s="104">
        <f t="shared" si="41"/>
        <v>37.155713101735792</v>
      </c>
      <c r="L584" s="104">
        <f t="shared" si="42"/>
        <v>38.97561142890541</v>
      </c>
      <c r="N584" s="109">
        <v>42549.291666666664</v>
      </c>
      <c r="O584" s="103">
        <v>198</v>
      </c>
      <c r="P584" s="103">
        <v>112.48999786376953</v>
      </c>
      <c r="Q584" s="104">
        <f t="shared" si="43"/>
        <v>4.8941923354678343</v>
      </c>
      <c r="R584" s="104">
        <f t="shared" si="44"/>
        <v>4.8941923354678343</v>
      </c>
    </row>
    <row r="585" spans="2:18">
      <c r="B585" s="109">
        <v>42550.291666666664</v>
      </c>
      <c r="C585" s="106">
        <v>198</v>
      </c>
      <c r="D585" s="106">
        <v>112.48999786376953</v>
      </c>
      <c r="E585" s="120">
        <v>11.699999809265137</v>
      </c>
      <c r="F585" s="107">
        <v>42550</v>
      </c>
      <c r="G585" s="120">
        <v>30.882541449290741</v>
      </c>
      <c r="H585" s="120">
        <v>37.286143832891035</v>
      </c>
      <c r="I585" s="120">
        <v>39.578018484910359</v>
      </c>
      <c r="J585" s="104">
        <f t="shared" si="40"/>
        <v>30.882541449290741</v>
      </c>
      <c r="K585" s="104">
        <f t="shared" si="41"/>
        <v>37.286143832891035</v>
      </c>
      <c r="L585" s="104">
        <f t="shared" si="42"/>
        <v>39.578018484910359</v>
      </c>
      <c r="N585" s="109">
        <v>42550.291666666664</v>
      </c>
      <c r="O585" s="103">
        <v>198</v>
      </c>
      <c r="P585" s="103">
        <v>112.48999786376953</v>
      </c>
      <c r="Q585" s="104">
        <f t="shared" si="43"/>
        <v>4.8941923354678343</v>
      </c>
      <c r="R585" s="104">
        <f t="shared" si="44"/>
        <v>20</v>
      </c>
    </row>
    <row r="586" spans="2:18">
      <c r="B586" s="109">
        <v>42551.291666666664</v>
      </c>
      <c r="C586" s="106">
        <v>202</v>
      </c>
      <c r="D586" s="106">
        <v>112.22000122070313</v>
      </c>
      <c r="E586" s="120">
        <v>11.699999809265137</v>
      </c>
      <c r="F586" s="107">
        <v>42551</v>
      </c>
      <c r="G586" s="120">
        <v>28.608134136773916</v>
      </c>
      <c r="H586" s="120">
        <v>37.347500226894972</v>
      </c>
      <c r="I586" s="120">
        <v>40.899220281662714</v>
      </c>
      <c r="J586" s="104">
        <f t="shared" ref="J586:J649" si="45">IF(G586&lt;0,0,G586)</f>
        <v>28.608134136773916</v>
      </c>
      <c r="K586" s="104">
        <f t="shared" ref="K586:K649" si="46">IF(H586&lt;0,0,H586)</f>
        <v>37.347500226894972</v>
      </c>
      <c r="L586" s="104">
        <f t="shared" ref="L586:L649" si="47">IF(I586&lt;0,0,I586)</f>
        <v>40.899220281662714</v>
      </c>
      <c r="N586" s="109">
        <v>42551.291666666664</v>
      </c>
      <c r="O586" s="103">
        <v>202</v>
      </c>
      <c r="P586" s="103">
        <v>112.22000122070313</v>
      </c>
      <c r="Q586" s="104">
        <f t="shared" ref="Q586:Q649" si="48">ABS((O586-P586)*(1/1000)*0.36*158.987)</f>
        <v>5.1385869597326659</v>
      </c>
      <c r="R586" s="104">
        <f t="shared" si="44"/>
        <v>5.1385869597326659</v>
      </c>
    </row>
    <row r="587" spans="2:18">
      <c r="B587" s="109">
        <v>42552.291666666664</v>
      </c>
      <c r="C587" s="106">
        <v>202</v>
      </c>
      <c r="D587" s="106">
        <v>112.22000122070313</v>
      </c>
      <c r="E587" s="120">
        <v>11.699999809265137</v>
      </c>
      <c r="F587" s="107">
        <v>42552</v>
      </c>
      <c r="G587" s="120">
        <v>26.347635438927878</v>
      </c>
      <c r="H587" s="120">
        <v>37.292758201515248</v>
      </c>
      <c r="I587" s="120">
        <v>40.080264103765842</v>
      </c>
      <c r="J587" s="104">
        <f t="shared" si="45"/>
        <v>26.347635438927878</v>
      </c>
      <c r="K587" s="104">
        <f t="shared" si="46"/>
        <v>37.292758201515248</v>
      </c>
      <c r="L587" s="104">
        <f t="shared" si="47"/>
        <v>40.080264103765842</v>
      </c>
      <c r="N587" s="109">
        <v>42552.291666666664</v>
      </c>
      <c r="O587" s="103">
        <v>202</v>
      </c>
      <c r="P587" s="103">
        <v>112.22000122070313</v>
      </c>
      <c r="Q587" s="104">
        <f t="shared" si="48"/>
        <v>5.1385869597326659</v>
      </c>
      <c r="R587" s="104">
        <f t="shared" ref="R587:R650" si="49">IF(Q587=Q586, 20, Q587)</f>
        <v>20</v>
      </c>
    </row>
    <row r="588" spans="2:18">
      <c r="B588" s="109">
        <v>42553.291666666664</v>
      </c>
      <c r="C588" s="106">
        <v>202</v>
      </c>
      <c r="D588" s="106">
        <v>112.22000122070313</v>
      </c>
      <c r="E588" s="120">
        <v>11.899999618530273</v>
      </c>
      <c r="F588" s="107">
        <v>42553</v>
      </c>
      <c r="G588" s="120">
        <v>24.069338658981849</v>
      </c>
      <c r="H588" s="120">
        <v>36.831287422025632</v>
      </c>
      <c r="I588" s="120">
        <v>40.202005365203966</v>
      </c>
      <c r="J588" s="104">
        <f t="shared" si="45"/>
        <v>24.069338658981849</v>
      </c>
      <c r="K588" s="104">
        <f t="shared" si="46"/>
        <v>36.831287422025632</v>
      </c>
      <c r="L588" s="104">
        <f t="shared" si="47"/>
        <v>40.202005365203966</v>
      </c>
      <c r="N588" s="109">
        <v>42553.291666666664</v>
      </c>
      <c r="O588" s="103">
        <v>202</v>
      </c>
      <c r="P588" s="103">
        <v>112.22000122070313</v>
      </c>
      <c r="Q588" s="104">
        <f t="shared" si="48"/>
        <v>5.1385869597326659</v>
      </c>
      <c r="R588" s="104">
        <f t="shared" si="49"/>
        <v>20</v>
      </c>
    </row>
    <row r="589" spans="2:18">
      <c r="B589" s="109">
        <v>42554.291666666664</v>
      </c>
      <c r="C589" s="106">
        <v>202</v>
      </c>
      <c r="D589" s="106">
        <v>112.22000122070313</v>
      </c>
      <c r="E589" s="120">
        <v>12</v>
      </c>
      <c r="F589" s="107">
        <v>42554</v>
      </c>
      <c r="G589" s="120">
        <v>22.527804579955568</v>
      </c>
      <c r="H589" s="120">
        <v>36.895716925175101</v>
      </c>
      <c r="I589" s="120">
        <v>39.206358235059021</v>
      </c>
      <c r="J589" s="104">
        <f t="shared" si="45"/>
        <v>22.527804579955568</v>
      </c>
      <c r="K589" s="104">
        <f t="shared" si="46"/>
        <v>36.895716925175101</v>
      </c>
      <c r="L589" s="104">
        <f t="shared" si="47"/>
        <v>39.206358235059021</v>
      </c>
      <c r="N589" s="109">
        <v>42554.291666666664</v>
      </c>
      <c r="O589" s="103">
        <v>202</v>
      </c>
      <c r="P589" s="103">
        <v>112.22000122070313</v>
      </c>
      <c r="Q589" s="104">
        <f t="shared" si="48"/>
        <v>5.1385869597326659</v>
      </c>
      <c r="R589" s="104">
        <f t="shared" si="49"/>
        <v>20</v>
      </c>
    </row>
    <row r="590" spans="2:18">
      <c r="B590" s="109">
        <v>42555.291666666664</v>
      </c>
      <c r="C590" s="106">
        <v>202</v>
      </c>
      <c r="D590" s="106">
        <v>112.22000122070313</v>
      </c>
      <c r="E590" s="120">
        <v>11.800000190734863</v>
      </c>
      <c r="F590" s="107">
        <v>42555</v>
      </c>
      <c r="G590" s="120">
        <v>36.818838279953702</v>
      </c>
      <c r="H590" s="120">
        <v>36.666874024536902</v>
      </c>
      <c r="I590" s="120">
        <v>38.039786439780876</v>
      </c>
      <c r="J590" s="104">
        <f t="shared" si="45"/>
        <v>36.818838279953702</v>
      </c>
      <c r="K590" s="104">
        <f t="shared" si="46"/>
        <v>36.666874024536902</v>
      </c>
      <c r="L590" s="104">
        <f t="shared" si="47"/>
        <v>38.039786439780876</v>
      </c>
      <c r="N590" s="109">
        <v>42555.291666666664</v>
      </c>
      <c r="O590" s="103">
        <v>202</v>
      </c>
      <c r="P590" s="103">
        <v>112.22000122070313</v>
      </c>
      <c r="Q590" s="104">
        <f t="shared" si="48"/>
        <v>5.1385869597326659</v>
      </c>
      <c r="R590" s="104">
        <f t="shared" si="49"/>
        <v>20</v>
      </c>
    </row>
    <row r="591" spans="2:18">
      <c r="B591" s="109">
        <v>42556.291666666664</v>
      </c>
      <c r="C591" s="106">
        <v>202</v>
      </c>
      <c r="D591" s="106">
        <v>112.22000122070313</v>
      </c>
      <c r="E591" s="120">
        <v>11.800000190734863</v>
      </c>
      <c r="F591" s="107">
        <v>42556</v>
      </c>
      <c r="G591" s="120">
        <v>35.619172127688394</v>
      </c>
      <c r="H591" s="120">
        <v>36.957176009019243</v>
      </c>
      <c r="I591" s="120">
        <v>38.497463105961117</v>
      </c>
      <c r="J591" s="104">
        <f t="shared" si="45"/>
        <v>35.619172127688394</v>
      </c>
      <c r="K591" s="104">
        <f t="shared" si="46"/>
        <v>36.957176009019243</v>
      </c>
      <c r="L591" s="104">
        <f t="shared" si="47"/>
        <v>38.497463105961117</v>
      </c>
      <c r="N591" s="109">
        <v>42556.291666666664</v>
      </c>
      <c r="O591" s="103">
        <v>202</v>
      </c>
      <c r="P591" s="103">
        <v>112.22000122070313</v>
      </c>
      <c r="Q591" s="104">
        <f t="shared" si="48"/>
        <v>5.1385869597326659</v>
      </c>
      <c r="R591" s="104">
        <f t="shared" si="49"/>
        <v>20</v>
      </c>
    </row>
    <row r="592" spans="2:18">
      <c r="B592" s="109">
        <v>42557.291666666664</v>
      </c>
      <c r="C592" s="106">
        <v>202</v>
      </c>
      <c r="D592" s="106">
        <v>112.22000122070313</v>
      </c>
      <c r="E592" s="120">
        <v>12.300000190734863</v>
      </c>
      <c r="F592" s="107">
        <v>42557</v>
      </c>
      <c r="G592" s="120">
        <v>33.830700311572507</v>
      </c>
      <c r="H592" s="120">
        <v>36.611124541560798</v>
      </c>
      <c r="I592" s="120">
        <v>37.924703280175237</v>
      </c>
      <c r="J592" s="104">
        <f t="shared" si="45"/>
        <v>33.830700311572507</v>
      </c>
      <c r="K592" s="104">
        <f t="shared" si="46"/>
        <v>36.611124541560798</v>
      </c>
      <c r="L592" s="104">
        <f t="shared" si="47"/>
        <v>37.924703280175237</v>
      </c>
      <c r="N592" s="109">
        <v>42557.291666666664</v>
      </c>
      <c r="O592" s="103">
        <v>202</v>
      </c>
      <c r="P592" s="103">
        <v>112.22000122070313</v>
      </c>
      <c r="Q592" s="104">
        <f t="shared" si="48"/>
        <v>5.1385869597326659</v>
      </c>
      <c r="R592" s="104">
        <f t="shared" si="49"/>
        <v>20</v>
      </c>
    </row>
    <row r="593" spans="2:18">
      <c r="B593" s="109">
        <v>42558.291666666664</v>
      </c>
      <c r="C593" s="106">
        <v>167</v>
      </c>
      <c r="D593" s="106">
        <v>117.34999847412109</v>
      </c>
      <c r="E593" s="120">
        <v>11.899999618530273</v>
      </c>
      <c r="F593" s="107">
        <v>42558</v>
      </c>
      <c r="G593" s="120">
        <v>32.829585449452736</v>
      </c>
      <c r="H593" s="120">
        <v>36.842897966349597</v>
      </c>
      <c r="I593" s="120">
        <v>37.080042862141589</v>
      </c>
      <c r="J593" s="104">
        <f t="shared" si="45"/>
        <v>32.829585449452736</v>
      </c>
      <c r="K593" s="104">
        <f t="shared" si="46"/>
        <v>36.842897966349597</v>
      </c>
      <c r="L593" s="104">
        <f t="shared" si="47"/>
        <v>37.080042862141589</v>
      </c>
      <c r="N593" s="109">
        <v>42558.291666666664</v>
      </c>
      <c r="O593" s="103">
        <v>167</v>
      </c>
      <c r="P593" s="103">
        <v>117.34999847412109</v>
      </c>
      <c r="Q593" s="104">
        <f t="shared" si="48"/>
        <v>2.8417337253341675</v>
      </c>
      <c r="R593" s="104">
        <f t="shared" si="49"/>
        <v>2.8417337253341675</v>
      </c>
    </row>
    <row r="594" spans="2:18">
      <c r="B594" s="109">
        <v>42559.291666666664</v>
      </c>
      <c r="C594" s="106">
        <v>167</v>
      </c>
      <c r="D594" s="106">
        <v>117.34999847412109</v>
      </c>
      <c r="E594" s="120">
        <v>12</v>
      </c>
      <c r="F594" s="107">
        <v>42559</v>
      </c>
      <c r="G594" s="120">
        <v>32.443535461182961</v>
      </c>
      <c r="H594" s="120">
        <v>36.126667644933413</v>
      </c>
      <c r="I594" s="120">
        <v>33.604708830316866</v>
      </c>
      <c r="J594" s="104">
        <f t="shared" si="45"/>
        <v>32.443535461182961</v>
      </c>
      <c r="K594" s="104">
        <f t="shared" si="46"/>
        <v>36.126667644933413</v>
      </c>
      <c r="L594" s="104">
        <f t="shared" si="47"/>
        <v>33.604708830316866</v>
      </c>
      <c r="N594" s="109">
        <v>42559.291666666664</v>
      </c>
      <c r="O594" s="103">
        <v>167</v>
      </c>
      <c r="P594" s="103">
        <v>117.34999847412109</v>
      </c>
      <c r="Q594" s="104">
        <f t="shared" si="48"/>
        <v>2.8417337253341675</v>
      </c>
      <c r="R594" s="104">
        <f t="shared" si="49"/>
        <v>20</v>
      </c>
    </row>
    <row r="595" spans="2:18">
      <c r="B595" s="109">
        <v>42560.291666666664</v>
      </c>
      <c r="C595" s="106">
        <v>167</v>
      </c>
      <c r="D595" s="106">
        <v>117.34999847412109</v>
      </c>
      <c r="E595" s="120">
        <v>11.899999618530273</v>
      </c>
      <c r="F595" s="107">
        <v>42560</v>
      </c>
      <c r="G595" s="120">
        <v>31.808283538266462</v>
      </c>
      <c r="H595" s="120">
        <v>34.75272496475116</v>
      </c>
      <c r="I595" s="120">
        <v>32.364261453262117</v>
      </c>
      <c r="J595" s="104">
        <f t="shared" si="45"/>
        <v>31.808283538266462</v>
      </c>
      <c r="K595" s="104">
        <f t="shared" si="46"/>
        <v>34.75272496475116</v>
      </c>
      <c r="L595" s="104">
        <f t="shared" si="47"/>
        <v>32.364261453262117</v>
      </c>
      <c r="N595" s="109">
        <v>42560.291666666664</v>
      </c>
      <c r="O595" s="103">
        <v>167</v>
      </c>
      <c r="P595" s="103">
        <v>117.34999847412109</v>
      </c>
      <c r="Q595" s="104">
        <f t="shared" si="48"/>
        <v>2.8417337253341675</v>
      </c>
      <c r="R595" s="104">
        <f t="shared" si="49"/>
        <v>20</v>
      </c>
    </row>
    <row r="596" spans="2:18">
      <c r="B596" s="109">
        <v>42561.291666666664</v>
      </c>
      <c r="C596" s="106">
        <v>167</v>
      </c>
      <c r="D596" s="106">
        <v>117.34999847412109</v>
      </c>
      <c r="E596" s="120">
        <v>11.199999809265137</v>
      </c>
      <c r="F596" s="107">
        <v>42561</v>
      </c>
      <c r="G596" s="120">
        <v>30.676777990968148</v>
      </c>
      <c r="H596" s="120">
        <v>36.123010950574169</v>
      </c>
      <c r="I596" s="120">
        <v>32.987825050905876</v>
      </c>
      <c r="J596" s="104">
        <f t="shared" si="45"/>
        <v>30.676777990968148</v>
      </c>
      <c r="K596" s="104">
        <f t="shared" si="46"/>
        <v>36.123010950574169</v>
      </c>
      <c r="L596" s="104">
        <f t="shared" si="47"/>
        <v>32.987825050905876</v>
      </c>
      <c r="N596" s="109">
        <v>42561.291666666664</v>
      </c>
      <c r="O596" s="103">
        <v>167</v>
      </c>
      <c r="P596" s="103">
        <v>117.34999847412109</v>
      </c>
      <c r="Q596" s="104">
        <f t="shared" si="48"/>
        <v>2.8417337253341675</v>
      </c>
      <c r="R596" s="104">
        <f t="shared" si="49"/>
        <v>20</v>
      </c>
    </row>
    <row r="597" spans="2:18">
      <c r="B597" s="109">
        <v>42562.291666666664</v>
      </c>
      <c r="C597" s="106">
        <v>167</v>
      </c>
      <c r="D597" s="106">
        <v>117.34999847412109</v>
      </c>
      <c r="E597" s="120">
        <v>12</v>
      </c>
      <c r="F597" s="107">
        <v>42562</v>
      </c>
      <c r="G597" s="120">
        <v>28.506678677333714</v>
      </c>
      <c r="H597" s="120">
        <v>36.917522048376171</v>
      </c>
      <c r="I597" s="120">
        <v>35.583374399344144</v>
      </c>
      <c r="J597" s="104">
        <f t="shared" si="45"/>
        <v>28.506678677333714</v>
      </c>
      <c r="K597" s="104">
        <f t="shared" si="46"/>
        <v>36.917522048376171</v>
      </c>
      <c r="L597" s="104">
        <f t="shared" si="47"/>
        <v>35.583374399344144</v>
      </c>
      <c r="N597" s="109">
        <v>42562.291666666664</v>
      </c>
      <c r="O597" s="103">
        <v>167</v>
      </c>
      <c r="P597" s="103">
        <v>117.34999847412109</v>
      </c>
      <c r="Q597" s="104">
        <f t="shared" si="48"/>
        <v>2.8417337253341675</v>
      </c>
      <c r="R597" s="104">
        <f t="shared" si="49"/>
        <v>20</v>
      </c>
    </row>
    <row r="598" spans="2:18">
      <c r="B598" s="109">
        <v>42563.291666666664</v>
      </c>
      <c r="C598" s="106">
        <v>665</v>
      </c>
      <c r="D598" s="106">
        <v>100.66999816894531</v>
      </c>
      <c r="E598" s="120">
        <v>12</v>
      </c>
      <c r="F598" s="107">
        <v>42563</v>
      </c>
      <c r="G598" s="120">
        <v>26.055325995021395</v>
      </c>
      <c r="H598" s="120">
        <v>35.16694824942838</v>
      </c>
      <c r="I598" s="120">
        <v>35.954240303149923</v>
      </c>
      <c r="J598" s="104">
        <f t="shared" si="45"/>
        <v>26.055325995021395</v>
      </c>
      <c r="K598" s="104">
        <f t="shared" si="46"/>
        <v>35.16694824942838</v>
      </c>
      <c r="L598" s="104">
        <f t="shared" si="47"/>
        <v>35.954240303149923</v>
      </c>
      <c r="N598" s="109">
        <v>42563.291666666664</v>
      </c>
      <c r="O598" s="103">
        <v>665</v>
      </c>
      <c r="P598" s="103">
        <v>100.66999816894531</v>
      </c>
      <c r="Q598" s="104">
        <f t="shared" si="48"/>
        <v>32.299608240401007</v>
      </c>
      <c r="R598" s="104">
        <f t="shared" si="49"/>
        <v>32.299608240401007</v>
      </c>
    </row>
    <row r="599" spans="2:18">
      <c r="B599" s="109">
        <v>42564.291666666664</v>
      </c>
      <c r="C599" s="106">
        <v>665</v>
      </c>
      <c r="D599" s="106">
        <v>100.66999816894531</v>
      </c>
      <c r="E599" s="120">
        <v>12.399999618530273</v>
      </c>
      <c r="F599" s="107">
        <v>42564</v>
      </c>
      <c r="G599" s="120">
        <v>22.452045754701995</v>
      </c>
      <c r="H599" s="120">
        <v>29.509642462840826</v>
      </c>
      <c r="I599" s="120">
        <v>38.378944748860768</v>
      </c>
      <c r="J599" s="104">
        <f t="shared" si="45"/>
        <v>22.452045754701995</v>
      </c>
      <c r="K599" s="104">
        <f t="shared" si="46"/>
        <v>29.509642462840826</v>
      </c>
      <c r="L599" s="104">
        <f t="shared" si="47"/>
        <v>38.378944748860768</v>
      </c>
      <c r="N599" s="109">
        <v>42564.291666666664</v>
      </c>
      <c r="O599" s="103">
        <v>665</v>
      </c>
      <c r="P599" s="103">
        <v>100.66999816894531</v>
      </c>
      <c r="Q599" s="104">
        <f t="shared" si="48"/>
        <v>32.299608240401007</v>
      </c>
      <c r="R599" s="104">
        <f t="shared" si="49"/>
        <v>20</v>
      </c>
    </row>
    <row r="600" spans="2:18">
      <c r="B600" s="109">
        <v>42565.291666666664</v>
      </c>
      <c r="C600" s="106">
        <v>562</v>
      </c>
      <c r="D600" s="106">
        <v>117.23999786376953</v>
      </c>
      <c r="E600" s="120">
        <v>12</v>
      </c>
      <c r="F600" s="107">
        <v>42565</v>
      </c>
      <c r="G600" s="120">
        <v>24.692790339015154</v>
      </c>
      <c r="H600" s="120">
        <v>32.66279241025449</v>
      </c>
      <c r="I600" s="120">
        <v>39.430636472481254</v>
      </c>
      <c r="J600" s="104">
        <f t="shared" si="45"/>
        <v>24.692790339015154</v>
      </c>
      <c r="K600" s="104">
        <f t="shared" si="46"/>
        <v>32.66279241025449</v>
      </c>
      <c r="L600" s="104">
        <f t="shared" si="47"/>
        <v>39.430636472481254</v>
      </c>
      <c r="N600" s="109">
        <v>42565.291666666664</v>
      </c>
      <c r="O600" s="103">
        <v>562</v>
      </c>
      <c r="P600" s="103">
        <v>117.23999786376953</v>
      </c>
      <c r="Q600" s="104">
        <f t="shared" si="48"/>
        <v>25.455981045467833</v>
      </c>
      <c r="R600" s="104">
        <f t="shared" si="49"/>
        <v>25.455981045467833</v>
      </c>
    </row>
    <row r="601" spans="2:18">
      <c r="B601" s="109">
        <v>42566.291666666664</v>
      </c>
      <c r="C601" s="106">
        <v>562</v>
      </c>
      <c r="D601" s="106">
        <v>117.23999786376953</v>
      </c>
      <c r="E601" s="120">
        <v>11.800000190734863</v>
      </c>
      <c r="F601" s="107">
        <v>42566</v>
      </c>
      <c r="G601" s="120">
        <v>35.905997793365408</v>
      </c>
      <c r="H601" s="120">
        <v>37.246293834182943</v>
      </c>
      <c r="I601" s="120">
        <v>39.937199976091065</v>
      </c>
      <c r="J601" s="104">
        <f t="shared" si="45"/>
        <v>35.905997793365408</v>
      </c>
      <c r="K601" s="104">
        <f t="shared" si="46"/>
        <v>37.246293834182943</v>
      </c>
      <c r="L601" s="104">
        <f t="shared" si="47"/>
        <v>39.937199976091065</v>
      </c>
      <c r="N601" s="109">
        <v>42566.291666666664</v>
      </c>
      <c r="O601" s="103">
        <v>562</v>
      </c>
      <c r="P601" s="103">
        <v>117.23999786376953</v>
      </c>
      <c r="Q601" s="104">
        <f t="shared" si="48"/>
        <v>25.455981045467833</v>
      </c>
      <c r="R601" s="104">
        <f t="shared" si="49"/>
        <v>20</v>
      </c>
    </row>
    <row r="602" spans="2:18">
      <c r="B602" s="109">
        <v>42567.291666666664</v>
      </c>
      <c r="C602" s="106">
        <v>562</v>
      </c>
      <c r="D602" s="106">
        <v>117.23999786376953</v>
      </c>
      <c r="E602" s="120">
        <v>11.800000190734863</v>
      </c>
      <c r="F602" s="107">
        <v>42567</v>
      </c>
      <c r="G602" s="120">
        <v>34.340704468047157</v>
      </c>
      <c r="H602" s="120">
        <v>37.179674744186613</v>
      </c>
      <c r="I602" s="120">
        <v>40.880193695138964</v>
      </c>
      <c r="J602" s="104">
        <f t="shared" si="45"/>
        <v>34.340704468047157</v>
      </c>
      <c r="K602" s="104">
        <f t="shared" si="46"/>
        <v>37.179674744186613</v>
      </c>
      <c r="L602" s="104">
        <f t="shared" si="47"/>
        <v>40.880193695138964</v>
      </c>
      <c r="N602" s="109">
        <v>42567.291666666664</v>
      </c>
      <c r="O602" s="103">
        <v>562</v>
      </c>
      <c r="P602" s="103">
        <v>117.23999786376953</v>
      </c>
      <c r="Q602" s="104">
        <f t="shared" si="48"/>
        <v>25.455981045467833</v>
      </c>
      <c r="R602" s="104">
        <f t="shared" si="49"/>
        <v>20</v>
      </c>
    </row>
    <row r="603" spans="2:18">
      <c r="B603" s="109">
        <v>42568.291666666664</v>
      </c>
      <c r="C603" s="106">
        <v>562</v>
      </c>
      <c r="D603" s="106">
        <v>117.23999786376953</v>
      </c>
      <c r="E603" s="120">
        <v>12</v>
      </c>
      <c r="F603" s="107">
        <v>42568</v>
      </c>
      <c r="G603" s="120">
        <v>32.435196624089158</v>
      </c>
      <c r="H603" s="120">
        <v>37.909010386820214</v>
      </c>
      <c r="I603" s="120">
        <v>42.089378375168202</v>
      </c>
      <c r="J603" s="104">
        <f t="shared" si="45"/>
        <v>32.435196624089158</v>
      </c>
      <c r="K603" s="104">
        <f t="shared" si="46"/>
        <v>37.909010386820214</v>
      </c>
      <c r="L603" s="104">
        <f t="shared" si="47"/>
        <v>42.089378375168202</v>
      </c>
      <c r="N603" s="109">
        <v>42568.291666666664</v>
      </c>
      <c r="O603" s="103">
        <v>562</v>
      </c>
      <c r="P603" s="103">
        <v>117.23999786376953</v>
      </c>
      <c r="Q603" s="104">
        <f t="shared" si="48"/>
        <v>25.455981045467833</v>
      </c>
      <c r="R603" s="104">
        <f t="shared" si="49"/>
        <v>20</v>
      </c>
    </row>
    <row r="604" spans="2:18">
      <c r="B604" s="109">
        <v>42569.291666666664</v>
      </c>
      <c r="C604" s="106">
        <v>562</v>
      </c>
      <c r="D604" s="106">
        <v>117.23999786376953</v>
      </c>
      <c r="E604" s="120">
        <v>11.800000190734863</v>
      </c>
      <c r="F604" s="107">
        <v>42569</v>
      </c>
      <c r="G604" s="120">
        <v>29.964440525085831</v>
      </c>
      <c r="H604" s="120">
        <v>38.117736128767334</v>
      </c>
      <c r="I604" s="120">
        <v>41.334889505748336</v>
      </c>
      <c r="J604" s="104">
        <f t="shared" si="45"/>
        <v>29.964440525085831</v>
      </c>
      <c r="K604" s="104">
        <f t="shared" si="46"/>
        <v>38.117736128767334</v>
      </c>
      <c r="L604" s="104">
        <f t="shared" si="47"/>
        <v>41.334889505748336</v>
      </c>
      <c r="N604" s="109">
        <v>42569.291666666664</v>
      </c>
      <c r="O604" s="103">
        <v>562</v>
      </c>
      <c r="P604" s="103">
        <v>117.23999786376953</v>
      </c>
      <c r="Q604" s="104">
        <f t="shared" si="48"/>
        <v>25.455981045467833</v>
      </c>
      <c r="R604" s="104">
        <f t="shared" si="49"/>
        <v>20</v>
      </c>
    </row>
    <row r="605" spans="2:18">
      <c r="B605" s="109">
        <v>42570.291666666664</v>
      </c>
      <c r="C605" s="106">
        <v>562</v>
      </c>
      <c r="D605" s="106">
        <v>147.86000061035156</v>
      </c>
      <c r="E605" s="120">
        <v>11.800000190734863</v>
      </c>
      <c r="F605" s="107">
        <v>42570</v>
      </c>
      <c r="G605" s="120">
        <v>25.483888109083544</v>
      </c>
      <c r="H605" s="120">
        <v>38.308303535580556</v>
      </c>
      <c r="I605" s="120">
        <v>41.553506025561539</v>
      </c>
      <c r="J605" s="104">
        <f t="shared" si="45"/>
        <v>25.483888109083544</v>
      </c>
      <c r="K605" s="104">
        <f t="shared" si="46"/>
        <v>38.308303535580556</v>
      </c>
      <c r="L605" s="104">
        <f t="shared" si="47"/>
        <v>41.553506025561539</v>
      </c>
      <c r="N605" s="109">
        <v>42570.291666666664</v>
      </c>
      <c r="O605" s="103">
        <v>562</v>
      </c>
      <c r="P605" s="103">
        <v>147.86000061035156</v>
      </c>
      <c r="Q605" s="104">
        <f t="shared" si="48"/>
        <v>23.703435389866332</v>
      </c>
      <c r="R605" s="104">
        <f t="shared" si="49"/>
        <v>23.703435389866332</v>
      </c>
    </row>
    <row r="606" spans="2:18">
      <c r="B606" s="109">
        <v>42571.291666666664</v>
      </c>
      <c r="C606" s="106">
        <v>562</v>
      </c>
      <c r="D606" s="106">
        <v>147.86000061035156</v>
      </c>
      <c r="E606" s="120">
        <v>11.899999618530273</v>
      </c>
      <c r="F606" s="107">
        <v>42571</v>
      </c>
      <c r="G606" s="120">
        <v>23.260466267576913</v>
      </c>
      <c r="H606" s="120">
        <v>38.231137333622684</v>
      </c>
      <c r="I606" s="120">
        <v>42.671057259992295</v>
      </c>
      <c r="J606" s="104">
        <f t="shared" si="45"/>
        <v>23.260466267576913</v>
      </c>
      <c r="K606" s="104">
        <f t="shared" si="46"/>
        <v>38.231137333622684</v>
      </c>
      <c r="L606" s="104">
        <f t="shared" si="47"/>
        <v>42.671057259992295</v>
      </c>
      <c r="N606" s="109">
        <v>42571.291666666664</v>
      </c>
      <c r="O606" s="103">
        <v>562</v>
      </c>
      <c r="P606" s="103">
        <v>147.86000061035156</v>
      </c>
      <c r="Q606" s="104">
        <f t="shared" si="48"/>
        <v>23.703435389866332</v>
      </c>
      <c r="R606" s="104">
        <f t="shared" si="49"/>
        <v>20</v>
      </c>
    </row>
    <row r="607" spans="2:18">
      <c r="B607" s="109">
        <v>42572.291666666664</v>
      </c>
      <c r="C607" s="106">
        <v>204</v>
      </c>
      <c r="D607" s="106">
        <v>126.30000305175781</v>
      </c>
      <c r="E607" s="120">
        <v>12</v>
      </c>
      <c r="F607" s="107">
        <v>42572</v>
      </c>
      <c r="G607" s="120">
        <v>46.342436156405356</v>
      </c>
      <c r="H607" s="120">
        <v>37.22165041671861</v>
      </c>
      <c r="I607" s="120">
        <v>42.083931709483778</v>
      </c>
      <c r="J607" s="104">
        <f t="shared" si="45"/>
        <v>46.342436156405356</v>
      </c>
      <c r="K607" s="104">
        <f t="shared" si="46"/>
        <v>37.22165041671861</v>
      </c>
      <c r="L607" s="104">
        <f t="shared" si="47"/>
        <v>42.083931709483778</v>
      </c>
      <c r="N607" s="109">
        <v>42572.291666666664</v>
      </c>
      <c r="O607" s="103">
        <v>204</v>
      </c>
      <c r="P607" s="103">
        <v>126.30000305175781</v>
      </c>
      <c r="Q607" s="104">
        <f t="shared" si="48"/>
        <v>4.447184189331665</v>
      </c>
      <c r="R607" s="104">
        <f t="shared" si="49"/>
        <v>4.447184189331665</v>
      </c>
    </row>
    <row r="608" spans="2:18">
      <c r="B608" s="109">
        <v>42573.291666666664</v>
      </c>
      <c r="C608" s="106">
        <v>204</v>
      </c>
      <c r="D608" s="106">
        <v>126.30000305175781</v>
      </c>
      <c r="E608" s="120">
        <v>11.800000190734863</v>
      </c>
      <c r="F608" s="107">
        <v>42573</v>
      </c>
      <c r="G608" s="120">
        <v>42.804774382335154</v>
      </c>
      <c r="H608" s="120">
        <v>37.764572115893742</v>
      </c>
      <c r="I608" s="120">
        <v>42.359191629621748</v>
      </c>
      <c r="J608" s="104">
        <f t="shared" si="45"/>
        <v>42.804774382335154</v>
      </c>
      <c r="K608" s="104">
        <f t="shared" si="46"/>
        <v>37.764572115893742</v>
      </c>
      <c r="L608" s="104">
        <f t="shared" si="47"/>
        <v>42.359191629621748</v>
      </c>
      <c r="N608" s="109">
        <v>42573.291666666664</v>
      </c>
      <c r="O608" s="103">
        <v>204</v>
      </c>
      <c r="P608" s="103">
        <v>126.30000305175781</v>
      </c>
      <c r="Q608" s="104">
        <f t="shared" si="48"/>
        <v>4.447184189331665</v>
      </c>
      <c r="R608" s="104">
        <f t="shared" si="49"/>
        <v>20</v>
      </c>
    </row>
    <row r="609" spans="2:18">
      <c r="B609" s="109">
        <v>42574.291666666664</v>
      </c>
      <c r="C609" s="106">
        <v>204</v>
      </c>
      <c r="D609" s="106">
        <v>126.30000305175781</v>
      </c>
      <c r="E609" s="120">
        <v>11.800000190734863</v>
      </c>
      <c r="F609" s="107">
        <v>42574</v>
      </c>
      <c r="G609" s="120">
        <v>40.678184734671198</v>
      </c>
      <c r="H609" s="120">
        <v>37.839468584016458</v>
      </c>
      <c r="I609" s="120">
        <v>40.036533289926986</v>
      </c>
      <c r="J609" s="104">
        <f t="shared" si="45"/>
        <v>40.678184734671198</v>
      </c>
      <c r="K609" s="104">
        <f t="shared" si="46"/>
        <v>37.839468584016458</v>
      </c>
      <c r="L609" s="104">
        <f t="shared" si="47"/>
        <v>40.036533289926986</v>
      </c>
      <c r="N609" s="109">
        <v>42574.291666666664</v>
      </c>
      <c r="O609" s="103">
        <v>204</v>
      </c>
      <c r="P609" s="103">
        <v>126.30000305175781</v>
      </c>
      <c r="Q609" s="104">
        <f t="shared" si="48"/>
        <v>4.447184189331665</v>
      </c>
      <c r="R609" s="104">
        <f t="shared" si="49"/>
        <v>20</v>
      </c>
    </row>
    <row r="610" spans="2:18">
      <c r="B610" s="109">
        <v>42575.291666666664</v>
      </c>
      <c r="C610" s="106">
        <v>204</v>
      </c>
      <c r="D610" s="106">
        <v>126.30000305175781</v>
      </c>
      <c r="E610" s="120">
        <v>11.899999618530273</v>
      </c>
      <c r="F610" s="107">
        <v>42575</v>
      </c>
      <c r="G610" s="120">
        <v>39.605578244350561</v>
      </c>
      <c r="H610" s="120">
        <v>37.810759465915176</v>
      </c>
      <c r="I610" s="120">
        <v>38.104045359867591</v>
      </c>
      <c r="J610" s="104">
        <f t="shared" si="45"/>
        <v>39.605578244350561</v>
      </c>
      <c r="K610" s="104">
        <f t="shared" si="46"/>
        <v>37.810759465915176</v>
      </c>
      <c r="L610" s="104">
        <f t="shared" si="47"/>
        <v>38.104045359867591</v>
      </c>
      <c r="N610" s="109">
        <v>42575.291666666664</v>
      </c>
      <c r="O610" s="103">
        <v>204</v>
      </c>
      <c r="P610" s="103">
        <v>126.30000305175781</v>
      </c>
      <c r="Q610" s="104">
        <f t="shared" si="48"/>
        <v>4.447184189331665</v>
      </c>
      <c r="R610" s="104">
        <f t="shared" si="49"/>
        <v>20</v>
      </c>
    </row>
    <row r="611" spans="2:18">
      <c r="B611" s="109">
        <v>42576.291666666664</v>
      </c>
      <c r="C611" s="106">
        <v>204</v>
      </c>
      <c r="D611" s="106">
        <v>126.30000305175781</v>
      </c>
      <c r="E611" s="120">
        <v>12.100000381469727</v>
      </c>
      <c r="F611" s="107">
        <v>42576</v>
      </c>
      <c r="G611" s="120">
        <v>36.945876985479288</v>
      </c>
      <c r="H611" s="120">
        <v>37.766593796390104</v>
      </c>
      <c r="I611" s="120">
        <v>38.508141006672744</v>
      </c>
      <c r="J611" s="104">
        <f t="shared" si="45"/>
        <v>36.945876985479288</v>
      </c>
      <c r="K611" s="104">
        <f t="shared" si="46"/>
        <v>37.766593796390104</v>
      </c>
      <c r="L611" s="104">
        <f t="shared" si="47"/>
        <v>38.508141006672744</v>
      </c>
      <c r="N611" s="109">
        <v>42576.291666666664</v>
      </c>
      <c r="O611" s="103">
        <v>204</v>
      </c>
      <c r="P611" s="103">
        <v>126.30000305175781</v>
      </c>
      <c r="Q611" s="104">
        <f t="shared" si="48"/>
        <v>4.447184189331665</v>
      </c>
      <c r="R611" s="104">
        <f t="shared" si="49"/>
        <v>20</v>
      </c>
    </row>
    <row r="612" spans="2:18">
      <c r="B612" s="109">
        <v>42577.291666666664</v>
      </c>
      <c r="C612" s="106">
        <v>182</v>
      </c>
      <c r="D612" s="106">
        <v>127.19999694824219</v>
      </c>
      <c r="E612" s="120">
        <v>11.899999618530273</v>
      </c>
      <c r="F612" s="107">
        <v>42577</v>
      </c>
      <c r="G612" s="120">
        <v>32.257767823161892</v>
      </c>
      <c r="H612" s="120">
        <v>37.918795204869021</v>
      </c>
      <c r="I612" s="120">
        <v>41.380623406613289</v>
      </c>
      <c r="J612" s="104">
        <f t="shared" si="45"/>
        <v>32.257767823161892</v>
      </c>
      <c r="K612" s="104">
        <f t="shared" si="46"/>
        <v>37.918795204869021</v>
      </c>
      <c r="L612" s="104">
        <f t="shared" si="47"/>
        <v>41.380623406613289</v>
      </c>
      <c r="N612" s="109">
        <v>42577.291666666664</v>
      </c>
      <c r="O612" s="103">
        <v>182</v>
      </c>
      <c r="P612" s="103">
        <v>127.19999694824219</v>
      </c>
      <c r="Q612" s="104">
        <f t="shared" si="48"/>
        <v>3.1364957106683349</v>
      </c>
      <c r="R612" s="104">
        <f t="shared" si="49"/>
        <v>3.1364957106683349</v>
      </c>
    </row>
    <row r="613" spans="2:18">
      <c r="B613" s="109">
        <v>42578.291666666664</v>
      </c>
      <c r="C613" s="106">
        <v>182</v>
      </c>
      <c r="D613" s="106">
        <v>127.19999694824219</v>
      </c>
      <c r="E613" s="120">
        <v>11.899999618530273</v>
      </c>
      <c r="F613" s="107">
        <v>42578</v>
      </c>
      <c r="G613" s="120">
        <v>27.725269181507628</v>
      </c>
      <c r="H613" s="120">
        <v>38.455702541912018</v>
      </c>
      <c r="I613" s="120">
        <v>43.387646652151069</v>
      </c>
      <c r="J613" s="104">
        <f t="shared" si="45"/>
        <v>27.725269181507628</v>
      </c>
      <c r="K613" s="104">
        <f t="shared" si="46"/>
        <v>38.455702541912018</v>
      </c>
      <c r="L613" s="104">
        <f t="shared" si="47"/>
        <v>43.387646652151069</v>
      </c>
      <c r="N613" s="109">
        <v>42578.291666666664</v>
      </c>
      <c r="O613" s="103">
        <v>182</v>
      </c>
      <c r="P613" s="103">
        <v>127.19999694824219</v>
      </c>
      <c r="Q613" s="104">
        <f t="shared" si="48"/>
        <v>3.1364957106683349</v>
      </c>
      <c r="R613" s="104">
        <f t="shared" si="49"/>
        <v>20</v>
      </c>
    </row>
    <row r="614" spans="2:18">
      <c r="B614" s="109">
        <v>42579.291666666664</v>
      </c>
      <c r="C614" s="106">
        <v>225</v>
      </c>
      <c r="D614" s="106">
        <v>126.54000091552734</v>
      </c>
      <c r="E614" s="120">
        <v>11.899999618530273</v>
      </c>
      <c r="F614" s="107">
        <v>42579</v>
      </c>
      <c r="G614" s="120">
        <v>23.662868511765083</v>
      </c>
      <c r="H614" s="120">
        <v>38.037851716191611</v>
      </c>
      <c r="I614" s="120">
        <v>43.08332542997816</v>
      </c>
      <c r="J614" s="104">
        <f t="shared" si="45"/>
        <v>23.662868511765083</v>
      </c>
      <c r="K614" s="104">
        <f t="shared" si="46"/>
        <v>38.037851716191611</v>
      </c>
      <c r="L614" s="104">
        <f t="shared" si="47"/>
        <v>43.08332542997816</v>
      </c>
      <c r="N614" s="109">
        <v>42579.291666666664</v>
      </c>
      <c r="O614" s="103">
        <v>225</v>
      </c>
      <c r="P614" s="103">
        <v>126.54000091552734</v>
      </c>
      <c r="Q614" s="104">
        <f t="shared" si="48"/>
        <v>5.6353895547994988</v>
      </c>
      <c r="R614" s="104">
        <f t="shared" si="49"/>
        <v>5.6353895547994988</v>
      </c>
    </row>
    <row r="615" spans="2:18">
      <c r="B615" s="109">
        <v>42580.291666666664</v>
      </c>
      <c r="C615" s="106">
        <v>225</v>
      </c>
      <c r="D615" s="106">
        <v>126.54000091552734</v>
      </c>
      <c r="E615" s="120">
        <v>11.800000190734863</v>
      </c>
      <c r="F615" s="107">
        <v>42580</v>
      </c>
      <c r="G615" s="120">
        <v>34.536654696552837</v>
      </c>
      <c r="H615" s="120">
        <v>37.695106858059212</v>
      </c>
      <c r="I615" s="120">
        <v>43.283803868558735</v>
      </c>
      <c r="J615" s="104">
        <f t="shared" si="45"/>
        <v>34.536654696552837</v>
      </c>
      <c r="K615" s="104">
        <f t="shared" si="46"/>
        <v>37.695106858059212</v>
      </c>
      <c r="L615" s="104">
        <f t="shared" si="47"/>
        <v>43.283803868558735</v>
      </c>
      <c r="N615" s="109">
        <v>42580.291666666664</v>
      </c>
      <c r="O615" s="103">
        <v>225</v>
      </c>
      <c r="P615" s="103">
        <v>126.54000091552734</v>
      </c>
      <c r="Q615" s="104">
        <f t="shared" si="48"/>
        <v>5.6353895547994988</v>
      </c>
      <c r="R615" s="104">
        <f t="shared" si="49"/>
        <v>20</v>
      </c>
    </row>
    <row r="616" spans="2:18">
      <c r="B616" s="109">
        <v>42581.291666666664</v>
      </c>
      <c r="C616" s="106">
        <v>225</v>
      </c>
      <c r="D616" s="106">
        <v>126.54000091552734</v>
      </c>
      <c r="E616" s="120">
        <v>12</v>
      </c>
      <c r="F616" s="107">
        <v>42581</v>
      </c>
      <c r="G616" s="120">
        <v>43.495954220162517</v>
      </c>
      <c r="H616" s="120">
        <v>37.475545794522318</v>
      </c>
      <c r="I616" s="120">
        <v>42.015140659102656</v>
      </c>
      <c r="J616" s="104">
        <f t="shared" si="45"/>
        <v>43.495954220162517</v>
      </c>
      <c r="K616" s="104">
        <f t="shared" si="46"/>
        <v>37.475545794522318</v>
      </c>
      <c r="L616" s="104">
        <f t="shared" si="47"/>
        <v>42.015140659102656</v>
      </c>
      <c r="N616" s="109">
        <v>42581.291666666664</v>
      </c>
      <c r="O616" s="103">
        <v>225</v>
      </c>
      <c r="P616" s="103">
        <v>126.54000091552734</v>
      </c>
      <c r="Q616" s="104">
        <f t="shared" si="48"/>
        <v>5.6353895547994988</v>
      </c>
      <c r="R616" s="104">
        <f t="shared" si="49"/>
        <v>20</v>
      </c>
    </row>
    <row r="617" spans="2:18">
      <c r="B617" s="109">
        <v>42582.291666666664</v>
      </c>
      <c r="C617" s="106">
        <v>225</v>
      </c>
      <c r="D617" s="106">
        <v>126.54000091552734</v>
      </c>
      <c r="E617" s="120">
        <v>12.100000381469727</v>
      </c>
      <c r="F617" s="107">
        <v>42582</v>
      </c>
      <c r="G617" s="120">
        <v>43.872076835632306</v>
      </c>
      <c r="H617" s="120">
        <v>37.781349985621567</v>
      </c>
      <c r="I617" s="120">
        <v>40.676944113263389</v>
      </c>
      <c r="J617" s="104">
        <f t="shared" si="45"/>
        <v>43.872076835632306</v>
      </c>
      <c r="K617" s="104">
        <f t="shared" si="46"/>
        <v>37.781349985621567</v>
      </c>
      <c r="L617" s="104">
        <f t="shared" si="47"/>
        <v>40.676944113263389</v>
      </c>
      <c r="N617" s="109">
        <v>42582.291666666664</v>
      </c>
      <c r="O617" s="103">
        <v>225</v>
      </c>
      <c r="P617" s="103">
        <v>126.54000091552734</v>
      </c>
      <c r="Q617" s="104">
        <f t="shared" si="48"/>
        <v>5.6353895547994988</v>
      </c>
      <c r="R617" s="104">
        <f t="shared" si="49"/>
        <v>20</v>
      </c>
    </row>
    <row r="618" spans="2:18">
      <c r="B618" s="109">
        <v>42583.291666666664</v>
      </c>
      <c r="C618" s="106">
        <v>225</v>
      </c>
      <c r="D618" s="106">
        <v>126.54000091552734</v>
      </c>
      <c r="E618" s="120">
        <v>12</v>
      </c>
      <c r="F618" s="107">
        <v>42583</v>
      </c>
      <c r="G618" s="120">
        <v>42.985491188058177</v>
      </c>
      <c r="H618" s="120">
        <v>38.073299765807626</v>
      </c>
      <c r="I618" s="120">
        <v>39.839914615021783</v>
      </c>
      <c r="J618" s="104">
        <f t="shared" si="45"/>
        <v>42.985491188058177</v>
      </c>
      <c r="K618" s="104">
        <f t="shared" si="46"/>
        <v>38.073299765807626</v>
      </c>
      <c r="L618" s="104">
        <f t="shared" si="47"/>
        <v>39.839914615021783</v>
      </c>
      <c r="N618" s="109">
        <v>42583.291666666664</v>
      </c>
      <c r="O618" s="103">
        <v>225</v>
      </c>
      <c r="P618" s="103">
        <v>126.54000091552734</v>
      </c>
      <c r="Q618" s="104">
        <f t="shared" si="48"/>
        <v>5.6353895547994988</v>
      </c>
      <c r="R618" s="104">
        <f t="shared" si="49"/>
        <v>20</v>
      </c>
    </row>
    <row r="619" spans="2:18">
      <c r="B619" s="109">
        <v>42584.291666666664</v>
      </c>
      <c r="C619" s="106">
        <v>186</v>
      </c>
      <c r="D619" s="106">
        <v>107.26999664306641</v>
      </c>
      <c r="E619" s="120">
        <v>11.899999618530273</v>
      </c>
      <c r="F619" s="107">
        <v>42584</v>
      </c>
      <c r="G619" s="120">
        <v>40.523849557196641</v>
      </c>
      <c r="H619" s="120">
        <v>37.804490276729616</v>
      </c>
      <c r="I619" s="120">
        <v>38.622540624141664</v>
      </c>
      <c r="J619" s="104">
        <f t="shared" si="45"/>
        <v>40.523849557196641</v>
      </c>
      <c r="K619" s="104">
        <f t="shared" si="46"/>
        <v>37.804490276729616</v>
      </c>
      <c r="L619" s="104">
        <f t="shared" si="47"/>
        <v>38.622540624141664</v>
      </c>
      <c r="N619" s="109">
        <v>42584.291666666664</v>
      </c>
      <c r="O619" s="103">
        <v>186</v>
      </c>
      <c r="P619" s="103">
        <v>107.26999664306641</v>
      </c>
      <c r="Q619" s="104">
        <f t="shared" si="48"/>
        <v>4.506136935735169</v>
      </c>
      <c r="R619" s="104">
        <f t="shared" si="49"/>
        <v>4.506136935735169</v>
      </c>
    </row>
    <row r="620" spans="2:18">
      <c r="B620" s="109">
        <v>42585.291666666664</v>
      </c>
      <c r="C620" s="106">
        <v>186</v>
      </c>
      <c r="D620" s="106">
        <v>107.26999664306641</v>
      </c>
      <c r="E620" s="120">
        <v>12</v>
      </c>
      <c r="F620" s="107">
        <v>42585</v>
      </c>
      <c r="G620" s="120">
        <v>36.31402986424942</v>
      </c>
      <c r="H620" s="120">
        <v>37.925075507958766</v>
      </c>
      <c r="I620" s="120">
        <v>41.226753087926831</v>
      </c>
      <c r="J620" s="104">
        <f t="shared" si="45"/>
        <v>36.31402986424942</v>
      </c>
      <c r="K620" s="104">
        <f t="shared" si="46"/>
        <v>37.925075507958766</v>
      </c>
      <c r="L620" s="104">
        <f t="shared" si="47"/>
        <v>41.226753087926831</v>
      </c>
      <c r="N620" s="109">
        <v>42585.291666666664</v>
      </c>
      <c r="O620" s="103">
        <v>186</v>
      </c>
      <c r="P620" s="103">
        <v>107.26999664306641</v>
      </c>
      <c r="Q620" s="104">
        <f t="shared" si="48"/>
        <v>4.506136935735169</v>
      </c>
      <c r="R620" s="104">
        <f t="shared" si="49"/>
        <v>20</v>
      </c>
    </row>
    <row r="621" spans="2:18">
      <c r="B621" s="109">
        <v>42586.291666666664</v>
      </c>
      <c r="C621" s="106">
        <v>568</v>
      </c>
      <c r="D621" s="106">
        <v>151.21000671386719</v>
      </c>
      <c r="E621" s="120">
        <v>12.100000381469727</v>
      </c>
      <c r="F621" s="107">
        <v>42586</v>
      </c>
      <c r="G621" s="120">
        <v>33.196710951063373</v>
      </c>
      <c r="H621" s="120">
        <v>37.933705070658945</v>
      </c>
      <c r="I621" s="120">
        <v>43.671060425572982</v>
      </c>
      <c r="J621" s="104">
        <f t="shared" si="45"/>
        <v>33.196710951063373</v>
      </c>
      <c r="K621" s="104">
        <f t="shared" si="46"/>
        <v>37.933705070658945</v>
      </c>
      <c r="L621" s="104">
        <f t="shared" si="47"/>
        <v>43.671060425572982</v>
      </c>
      <c r="N621" s="109">
        <v>42586.291666666664</v>
      </c>
      <c r="O621" s="103">
        <v>568</v>
      </c>
      <c r="P621" s="103">
        <v>151.21000671386719</v>
      </c>
      <c r="Q621" s="104">
        <f t="shared" si="48"/>
        <v>23.855108638529661</v>
      </c>
      <c r="R621" s="104">
        <f t="shared" si="49"/>
        <v>23.855108638529661</v>
      </c>
    </row>
    <row r="622" spans="2:18">
      <c r="B622" s="109">
        <v>42587.291666666664</v>
      </c>
      <c r="C622" s="106">
        <v>568</v>
      </c>
      <c r="D622" s="106">
        <v>151.21000671386719</v>
      </c>
      <c r="E622" s="120">
        <v>12.300000190734863</v>
      </c>
      <c r="F622" s="107">
        <v>42587</v>
      </c>
      <c r="G622" s="120">
        <v>30.831002746224407</v>
      </c>
      <c r="H622" s="120">
        <v>37.978797865200889</v>
      </c>
      <c r="I622" s="120">
        <v>44.213231115915114</v>
      </c>
      <c r="J622" s="104">
        <f t="shared" si="45"/>
        <v>30.831002746224407</v>
      </c>
      <c r="K622" s="104">
        <f t="shared" si="46"/>
        <v>37.978797865200889</v>
      </c>
      <c r="L622" s="104">
        <f t="shared" si="47"/>
        <v>44.213231115915114</v>
      </c>
      <c r="N622" s="109">
        <v>42587.291666666664</v>
      </c>
      <c r="O622" s="103">
        <v>568</v>
      </c>
      <c r="P622" s="103">
        <v>151.21000671386719</v>
      </c>
      <c r="Q622" s="104">
        <f t="shared" si="48"/>
        <v>23.855108638529661</v>
      </c>
      <c r="R622" s="104">
        <f t="shared" si="49"/>
        <v>20</v>
      </c>
    </row>
    <row r="623" spans="2:18">
      <c r="B623" s="109">
        <v>42588.291666666664</v>
      </c>
      <c r="C623" s="106">
        <v>568</v>
      </c>
      <c r="D623" s="106">
        <v>151.21000671386719</v>
      </c>
      <c r="E623" s="120">
        <v>11.899999618530273</v>
      </c>
      <c r="F623" s="107">
        <v>42588</v>
      </c>
      <c r="G623" s="120">
        <v>30.63743522796916</v>
      </c>
      <c r="H623" s="120">
        <v>38.111667902160626</v>
      </c>
      <c r="I623" s="120">
        <v>43.612741129928139</v>
      </c>
      <c r="J623" s="104">
        <f t="shared" si="45"/>
        <v>30.63743522796916</v>
      </c>
      <c r="K623" s="104">
        <f t="shared" si="46"/>
        <v>38.111667902160626</v>
      </c>
      <c r="L623" s="104">
        <f t="shared" si="47"/>
        <v>43.612741129928139</v>
      </c>
      <c r="N623" s="109">
        <v>42588.291666666664</v>
      </c>
      <c r="O623" s="103">
        <v>568</v>
      </c>
      <c r="P623" s="103">
        <v>151.21000671386719</v>
      </c>
      <c r="Q623" s="104">
        <f t="shared" si="48"/>
        <v>23.855108638529661</v>
      </c>
      <c r="R623" s="104">
        <f t="shared" si="49"/>
        <v>20</v>
      </c>
    </row>
    <row r="624" spans="2:18">
      <c r="B624" s="109">
        <v>42589.291666666664</v>
      </c>
      <c r="C624" s="106">
        <v>568</v>
      </c>
      <c r="D624" s="106">
        <v>151.21000671386719</v>
      </c>
      <c r="E624" s="120">
        <v>11.899999618530273</v>
      </c>
      <c r="F624" s="107">
        <v>42589</v>
      </c>
      <c r="G624" s="120">
        <v>30.696518756945913</v>
      </c>
      <c r="H624" s="120">
        <v>37.959095233171027</v>
      </c>
      <c r="I624" s="120">
        <v>43.243054201514632</v>
      </c>
      <c r="J624" s="104">
        <f t="shared" si="45"/>
        <v>30.696518756945913</v>
      </c>
      <c r="K624" s="104">
        <f t="shared" si="46"/>
        <v>37.959095233171027</v>
      </c>
      <c r="L624" s="104">
        <f t="shared" si="47"/>
        <v>43.243054201514632</v>
      </c>
      <c r="N624" s="109">
        <v>42589.291666666664</v>
      </c>
      <c r="O624" s="103">
        <v>568</v>
      </c>
      <c r="P624" s="103">
        <v>151.21000671386719</v>
      </c>
      <c r="Q624" s="104">
        <f t="shared" si="48"/>
        <v>23.855108638529661</v>
      </c>
      <c r="R624" s="104">
        <f t="shared" si="49"/>
        <v>20</v>
      </c>
    </row>
    <row r="625" spans="2:18">
      <c r="B625" s="109">
        <v>42590.291666666664</v>
      </c>
      <c r="C625" s="106">
        <v>568</v>
      </c>
      <c r="D625" s="106">
        <v>151.21000671386719</v>
      </c>
      <c r="E625" s="120">
        <v>11.899999618530273</v>
      </c>
      <c r="F625" s="107">
        <v>42590</v>
      </c>
      <c r="G625" s="120">
        <v>28.037304233422986</v>
      </c>
      <c r="H625" s="120">
        <v>38.041991381932156</v>
      </c>
      <c r="I625" s="120">
        <v>39.888777469175857</v>
      </c>
      <c r="J625" s="104">
        <f t="shared" si="45"/>
        <v>28.037304233422986</v>
      </c>
      <c r="K625" s="104">
        <f t="shared" si="46"/>
        <v>38.041991381932156</v>
      </c>
      <c r="L625" s="104">
        <f t="shared" si="47"/>
        <v>39.888777469175857</v>
      </c>
      <c r="N625" s="109">
        <v>42590.291666666664</v>
      </c>
      <c r="O625" s="103">
        <v>568</v>
      </c>
      <c r="P625" s="103">
        <v>151.21000671386719</v>
      </c>
      <c r="Q625" s="104">
        <f t="shared" si="48"/>
        <v>23.855108638529661</v>
      </c>
      <c r="R625" s="104">
        <f t="shared" si="49"/>
        <v>20</v>
      </c>
    </row>
    <row r="626" spans="2:18">
      <c r="B626" s="109">
        <v>42591.291666666664</v>
      </c>
      <c r="C626" s="106">
        <v>727</v>
      </c>
      <c r="D626" s="106">
        <v>222.3699951171875</v>
      </c>
      <c r="E626" s="120">
        <v>11.899999618530273</v>
      </c>
      <c r="F626" s="107">
        <v>42591</v>
      </c>
      <c r="G626" s="120">
        <v>24.563489042321837</v>
      </c>
      <c r="H626" s="120">
        <v>37.824474987917519</v>
      </c>
      <c r="I626" s="120">
        <v>37.041224436539132</v>
      </c>
      <c r="J626" s="104">
        <f t="shared" si="45"/>
        <v>24.563489042321837</v>
      </c>
      <c r="K626" s="104">
        <f t="shared" si="46"/>
        <v>37.824474987917519</v>
      </c>
      <c r="L626" s="104">
        <f t="shared" si="47"/>
        <v>37.041224436539132</v>
      </c>
      <c r="N626" s="109">
        <v>42591.291666666664</v>
      </c>
      <c r="O626" s="103">
        <v>727</v>
      </c>
      <c r="P626" s="103">
        <v>222.3699951171875</v>
      </c>
      <c r="Q626" s="104">
        <f t="shared" si="48"/>
        <v>28.882659811069335</v>
      </c>
      <c r="R626" s="104">
        <f t="shared" si="49"/>
        <v>28.882659811069335</v>
      </c>
    </row>
    <row r="627" spans="2:18">
      <c r="B627" s="109">
        <v>42592.291666666664</v>
      </c>
      <c r="C627" s="106">
        <v>727</v>
      </c>
      <c r="D627" s="106">
        <v>222.3699951171875</v>
      </c>
      <c r="E627" s="120">
        <v>11.800000190734863</v>
      </c>
      <c r="F627" s="107">
        <v>42592</v>
      </c>
      <c r="G627" s="120">
        <v>34.595826690594336</v>
      </c>
      <c r="H627" s="120">
        <v>37.840651958253638</v>
      </c>
      <c r="I627" s="120">
        <v>36.489636981818421</v>
      </c>
      <c r="J627" s="104">
        <f t="shared" si="45"/>
        <v>34.595826690594336</v>
      </c>
      <c r="K627" s="104">
        <f t="shared" si="46"/>
        <v>37.840651958253638</v>
      </c>
      <c r="L627" s="104">
        <f t="shared" si="47"/>
        <v>36.489636981818421</v>
      </c>
      <c r="N627" s="109">
        <v>42592.291666666664</v>
      </c>
      <c r="O627" s="103">
        <v>727</v>
      </c>
      <c r="P627" s="103">
        <v>222.3699951171875</v>
      </c>
      <c r="Q627" s="104">
        <f t="shared" si="48"/>
        <v>28.882659811069335</v>
      </c>
      <c r="R627" s="104">
        <f t="shared" si="49"/>
        <v>20</v>
      </c>
    </row>
    <row r="628" spans="2:18">
      <c r="B628" s="109">
        <v>42593.291666666664</v>
      </c>
      <c r="C628" s="106">
        <v>672</v>
      </c>
      <c r="D628" s="106">
        <v>134.55999755859375</v>
      </c>
      <c r="E628" s="120">
        <v>11.899999618530273</v>
      </c>
      <c r="F628" s="107">
        <v>42593</v>
      </c>
      <c r="G628" s="120">
        <v>39.48373294547752</v>
      </c>
      <c r="H628" s="120">
        <v>37.471508410948331</v>
      </c>
      <c r="I628" s="120">
        <v>40.102918463503855</v>
      </c>
      <c r="J628" s="104">
        <f t="shared" si="45"/>
        <v>39.48373294547752</v>
      </c>
      <c r="K628" s="104">
        <f t="shared" si="46"/>
        <v>37.471508410948331</v>
      </c>
      <c r="L628" s="104">
        <f t="shared" si="47"/>
        <v>40.102918463503855</v>
      </c>
      <c r="N628" s="109">
        <v>42593.291666666664</v>
      </c>
      <c r="O628" s="103">
        <v>672</v>
      </c>
      <c r="P628" s="103">
        <v>134.55999755859375</v>
      </c>
      <c r="Q628" s="104">
        <f t="shared" si="48"/>
        <v>30.760550520534661</v>
      </c>
      <c r="R628" s="104">
        <f t="shared" si="49"/>
        <v>30.760550520534661</v>
      </c>
    </row>
    <row r="629" spans="2:18">
      <c r="B629" s="109">
        <v>42594.291666666664</v>
      </c>
      <c r="C629" s="106">
        <v>672</v>
      </c>
      <c r="D629" s="106">
        <v>134.55999755859375</v>
      </c>
      <c r="E629" s="120">
        <v>12</v>
      </c>
      <c r="F629" s="107">
        <v>42594</v>
      </c>
      <c r="G629" s="120">
        <v>33.246356773177759</v>
      </c>
      <c r="H629" s="120">
        <v>37.997331431596372</v>
      </c>
      <c r="I629" s="120">
        <v>40.913862284731039</v>
      </c>
      <c r="J629" s="104">
        <f t="shared" si="45"/>
        <v>33.246356773177759</v>
      </c>
      <c r="K629" s="104">
        <f t="shared" si="46"/>
        <v>37.997331431596372</v>
      </c>
      <c r="L629" s="104">
        <f t="shared" si="47"/>
        <v>40.913862284731039</v>
      </c>
      <c r="N629" s="109">
        <v>42594.291666666664</v>
      </c>
      <c r="O629" s="103">
        <v>672</v>
      </c>
      <c r="P629" s="103">
        <v>134.55999755859375</v>
      </c>
      <c r="Q629" s="104">
        <f t="shared" si="48"/>
        <v>30.760550520534661</v>
      </c>
      <c r="R629" s="104">
        <f t="shared" si="49"/>
        <v>20</v>
      </c>
    </row>
    <row r="630" spans="2:18">
      <c r="B630" s="109">
        <v>42595.291666666664</v>
      </c>
      <c r="C630" s="106">
        <v>672</v>
      </c>
      <c r="D630" s="106">
        <v>134.55999755859375</v>
      </c>
      <c r="E630" s="120">
        <v>11.899999618530273</v>
      </c>
      <c r="F630" s="107">
        <v>42595</v>
      </c>
      <c r="G630" s="120">
        <v>37.367420393625885</v>
      </c>
      <c r="H630" s="120">
        <v>37.409922121100891</v>
      </c>
      <c r="I630" s="120">
        <v>39.378461017123058</v>
      </c>
      <c r="J630" s="104">
        <f t="shared" si="45"/>
        <v>37.367420393625885</v>
      </c>
      <c r="K630" s="104">
        <f t="shared" si="46"/>
        <v>37.409922121100891</v>
      </c>
      <c r="L630" s="104">
        <f t="shared" si="47"/>
        <v>39.378461017123058</v>
      </c>
      <c r="N630" s="109">
        <v>42595.291666666664</v>
      </c>
      <c r="O630" s="103">
        <v>672</v>
      </c>
      <c r="P630" s="103">
        <v>134.55999755859375</v>
      </c>
      <c r="Q630" s="104">
        <f t="shared" si="48"/>
        <v>30.760550520534661</v>
      </c>
      <c r="R630" s="104">
        <f t="shared" si="49"/>
        <v>20</v>
      </c>
    </row>
    <row r="631" spans="2:18">
      <c r="B631" s="109">
        <v>42596.291666666664</v>
      </c>
      <c r="C631" s="106">
        <v>672</v>
      </c>
      <c r="D631" s="106">
        <v>134.55999755859375</v>
      </c>
      <c r="E631" s="120">
        <v>11.899999618530273</v>
      </c>
      <c r="F631" s="107">
        <v>42596</v>
      </c>
      <c r="G631" s="120">
        <v>41.832177153869935</v>
      </c>
      <c r="H631" s="120">
        <v>36.840370236745564</v>
      </c>
      <c r="I631" s="120">
        <v>39.291633070133358</v>
      </c>
      <c r="J631" s="104">
        <f t="shared" si="45"/>
        <v>41.832177153869935</v>
      </c>
      <c r="K631" s="104">
        <f t="shared" si="46"/>
        <v>36.840370236745564</v>
      </c>
      <c r="L631" s="104">
        <f t="shared" si="47"/>
        <v>39.291633070133358</v>
      </c>
      <c r="N631" s="109">
        <v>42596.291666666664</v>
      </c>
      <c r="O631" s="103">
        <v>672</v>
      </c>
      <c r="P631" s="103">
        <v>134.55999755859375</v>
      </c>
      <c r="Q631" s="104">
        <f t="shared" si="48"/>
        <v>30.760550520534661</v>
      </c>
      <c r="R631" s="104">
        <f t="shared" si="49"/>
        <v>20</v>
      </c>
    </row>
    <row r="632" spans="2:18">
      <c r="B632" s="109">
        <v>42597.291666666664</v>
      </c>
      <c r="C632" s="106">
        <v>672</v>
      </c>
      <c r="D632" s="106">
        <v>134.55999755859375</v>
      </c>
      <c r="E632" s="120">
        <v>12</v>
      </c>
      <c r="F632" s="107">
        <v>42597</v>
      </c>
      <c r="G632" s="120">
        <v>34.645594558583369</v>
      </c>
      <c r="H632" s="120">
        <v>37.200294859917072</v>
      </c>
      <c r="I632" s="120">
        <v>40.103612050436197</v>
      </c>
      <c r="J632" s="104">
        <f t="shared" si="45"/>
        <v>34.645594558583369</v>
      </c>
      <c r="K632" s="104">
        <f t="shared" si="46"/>
        <v>37.200294859917072</v>
      </c>
      <c r="L632" s="104">
        <f t="shared" si="47"/>
        <v>40.103612050436197</v>
      </c>
      <c r="N632" s="109">
        <v>42597.291666666664</v>
      </c>
      <c r="O632" s="103">
        <v>672</v>
      </c>
      <c r="P632" s="103">
        <v>134.55999755859375</v>
      </c>
      <c r="Q632" s="104">
        <f t="shared" si="48"/>
        <v>30.760550520534661</v>
      </c>
      <c r="R632" s="104">
        <f t="shared" si="49"/>
        <v>20</v>
      </c>
    </row>
    <row r="633" spans="2:18">
      <c r="B633" s="109">
        <v>42598.291666666664</v>
      </c>
      <c r="C633" s="106">
        <v>337</v>
      </c>
      <c r="D633" s="106">
        <v>134.25999450683594</v>
      </c>
      <c r="E633" s="120">
        <v>11.899999618530273</v>
      </c>
      <c r="F633" s="107">
        <v>42598</v>
      </c>
      <c r="G633" s="120">
        <v>40.236035346918662</v>
      </c>
      <c r="H633" s="120">
        <v>36.987076236274426</v>
      </c>
      <c r="I633" s="120">
        <v>40.117141137167231</v>
      </c>
      <c r="J633" s="104">
        <f t="shared" si="45"/>
        <v>40.236035346918662</v>
      </c>
      <c r="K633" s="104">
        <f t="shared" si="46"/>
        <v>36.987076236274426</v>
      </c>
      <c r="L633" s="104">
        <f t="shared" si="47"/>
        <v>40.117141137167231</v>
      </c>
      <c r="N633" s="109">
        <v>42598.291666666664</v>
      </c>
      <c r="O633" s="103">
        <v>337</v>
      </c>
      <c r="P633" s="103">
        <v>134.25999450683594</v>
      </c>
      <c r="Q633" s="104">
        <f t="shared" si="48"/>
        <v>11.603889091203001</v>
      </c>
      <c r="R633" s="104">
        <f t="shared" si="49"/>
        <v>11.603889091203001</v>
      </c>
    </row>
    <row r="634" spans="2:18">
      <c r="B634" s="109">
        <v>42599.291666666664</v>
      </c>
      <c r="C634" s="106">
        <v>337</v>
      </c>
      <c r="D634" s="106">
        <v>134.25999450683594</v>
      </c>
      <c r="E634" s="120">
        <v>12</v>
      </c>
      <c r="F634" s="107">
        <v>42599</v>
      </c>
      <c r="G634" s="120">
        <v>41.010053979555742</v>
      </c>
      <c r="H634" s="120">
        <v>36.742898377643677</v>
      </c>
      <c r="I634" s="120">
        <v>38.271712034675801</v>
      </c>
      <c r="J634" s="104">
        <f t="shared" si="45"/>
        <v>41.010053979555742</v>
      </c>
      <c r="K634" s="104">
        <f t="shared" si="46"/>
        <v>36.742898377643677</v>
      </c>
      <c r="L634" s="104">
        <f t="shared" si="47"/>
        <v>38.271712034675801</v>
      </c>
      <c r="N634" s="109">
        <v>42599.291666666664</v>
      </c>
      <c r="O634" s="103">
        <v>337</v>
      </c>
      <c r="P634" s="103">
        <v>134.25999450683594</v>
      </c>
      <c r="Q634" s="104">
        <f t="shared" si="48"/>
        <v>11.603889091203001</v>
      </c>
      <c r="R634" s="104">
        <f t="shared" si="49"/>
        <v>20</v>
      </c>
    </row>
    <row r="635" spans="2:18">
      <c r="B635" s="109">
        <v>42600.291666666664</v>
      </c>
      <c r="C635" s="106">
        <v>337</v>
      </c>
      <c r="D635" s="106">
        <v>134.25999450683594</v>
      </c>
      <c r="E635" s="120">
        <v>12</v>
      </c>
      <c r="F635" s="107">
        <v>42600</v>
      </c>
      <c r="G635" s="120">
        <v>32.734982298413918</v>
      </c>
      <c r="H635" s="120">
        <v>37.051155558383009</v>
      </c>
      <c r="I635" s="120">
        <v>40.785357982096862</v>
      </c>
      <c r="J635" s="104">
        <f t="shared" si="45"/>
        <v>32.734982298413918</v>
      </c>
      <c r="K635" s="104">
        <f t="shared" si="46"/>
        <v>37.051155558383009</v>
      </c>
      <c r="L635" s="104">
        <f t="shared" si="47"/>
        <v>40.785357982096862</v>
      </c>
      <c r="N635" s="109">
        <v>42600.291666666664</v>
      </c>
      <c r="O635" s="103">
        <v>337</v>
      </c>
      <c r="P635" s="103">
        <v>134.25999450683594</v>
      </c>
      <c r="Q635" s="104">
        <f t="shared" si="48"/>
        <v>11.603889091203001</v>
      </c>
      <c r="R635" s="104">
        <f t="shared" si="49"/>
        <v>20</v>
      </c>
    </row>
    <row r="636" spans="2:18">
      <c r="B636" s="109">
        <v>42601.291666666664</v>
      </c>
      <c r="C636" s="106">
        <v>566</v>
      </c>
      <c r="D636" s="106">
        <v>152.05999755859375</v>
      </c>
      <c r="E636" s="120">
        <v>11.5</v>
      </c>
      <c r="F636" s="107">
        <v>42601</v>
      </c>
      <c r="G636" s="120">
        <v>40.042167347879307</v>
      </c>
      <c r="H636" s="120">
        <v>36.628917036321369</v>
      </c>
      <c r="I636" s="120">
        <v>40.654249995814411</v>
      </c>
      <c r="J636" s="104">
        <f t="shared" si="45"/>
        <v>40.042167347879307</v>
      </c>
      <c r="K636" s="104">
        <f t="shared" si="46"/>
        <v>36.628917036321369</v>
      </c>
      <c r="L636" s="104">
        <f t="shared" si="47"/>
        <v>40.654249995814411</v>
      </c>
      <c r="N636" s="109">
        <v>42601.291666666664</v>
      </c>
      <c r="O636" s="103">
        <v>566</v>
      </c>
      <c r="P636" s="103">
        <v>152.05999755859375</v>
      </c>
      <c r="Q636" s="104">
        <f t="shared" si="48"/>
        <v>23.691988500534666</v>
      </c>
      <c r="R636" s="104">
        <f t="shared" si="49"/>
        <v>23.691988500534666</v>
      </c>
    </row>
    <row r="637" spans="2:18">
      <c r="B637" s="109">
        <v>42602.291666666664</v>
      </c>
      <c r="C637" s="106">
        <v>566</v>
      </c>
      <c r="D637" s="106">
        <v>152.05999755859375</v>
      </c>
      <c r="E637" s="120">
        <v>11.600000381469727</v>
      </c>
      <c r="F637" s="107">
        <v>42602</v>
      </c>
      <c r="G637" s="120">
        <v>43.110925315044561</v>
      </c>
      <c r="H637" s="120">
        <v>36.61910717045815</v>
      </c>
      <c r="I637" s="120">
        <v>39.837363564217533</v>
      </c>
      <c r="J637" s="104">
        <f t="shared" si="45"/>
        <v>43.110925315044561</v>
      </c>
      <c r="K637" s="104">
        <f t="shared" si="46"/>
        <v>36.61910717045815</v>
      </c>
      <c r="L637" s="104">
        <f t="shared" si="47"/>
        <v>39.837363564217533</v>
      </c>
      <c r="N637" s="109">
        <v>42602.291666666664</v>
      </c>
      <c r="O637" s="103">
        <v>566</v>
      </c>
      <c r="P637" s="103">
        <v>152.05999755859375</v>
      </c>
      <c r="Q637" s="104">
        <f t="shared" si="48"/>
        <v>23.691988500534666</v>
      </c>
      <c r="R637" s="104">
        <f t="shared" si="49"/>
        <v>20</v>
      </c>
    </row>
    <row r="638" spans="2:18">
      <c r="B638" s="109">
        <v>42603.291666666664</v>
      </c>
      <c r="C638" s="106">
        <v>566</v>
      </c>
      <c r="D638" s="106">
        <v>152.05999755859375</v>
      </c>
      <c r="E638" s="120">
        <v>11.699999809265137</v>
      </c>
      <c r="F638" s="107">
        <v>42603</v>
      </c>
      <c r="G638" s="120">
        <v>36.354570112581591</v>
      </c>
      <c r="H638" s="120">
        <v>36.622211294107984</v>
      </c>
      <c r="I638" s="120">
        <v>38.830873680203005</v>
      </c>
      <c r="J638" s="104">
        <f t="shared" si="45"/>
        <v>36.354570112581591</v>
      </c>
      <c r="K638" s="104">
        <f t="shared" si="46"/>
        <v>36.622211294107984</v>
      </c>
      <c r="L638" s="104">
        <f t="shared" si="47"/>
        <v>38.830873680203005</v>
      </c>
      <c r="N638" s="109">
        <v>42603.291666666664</v>
      </c>
      <c r="O638" s="103">
        <v>566</v>
      </c>
      <c r="P638" s="103">
        <v>152.05999755859375</v>
      </c>
      <c r="Q638" s="104">
        <f t="shared" si="48"/>
        <v>23.691988500534666</v>
      </c>
      <c r="R638" s="104">
        <f t="shared" si="49"/>
        <v>20</v>
      </c>
    </row>
    <row r="639" spans="2:18">
      <c r="B639" s="109">
        <v>42604.291666666664</v>
      </c>
      <c r="C639" s="106">
        <v>566</v>
      </c>
      <c r="D639" s="106">
        <v>152.05999755859375</v>
      </c>
      <c r="E639" s="120">
        <v>11.800000190734863</v>
      </c>
      <c r="F639" s="107">
        <v>42604</v>
      </c>
      <c r="G639" s="120">
        <v>28.365210406404927</v>
      </c>
      <c r="H639" s="120">
        <v>37.561990177145759</v>
      </c>
      <c r="I639" s="120">
        <v>41.3296892834151</v>
      </c>
      <c r="J639" s="104">
        <f t="shared" si="45"/>
        <v>28.365210406404927</v>
      </c>
      <c r="K639" s="104">
        <f t="shared" si="46"/>
        <v>37.561990177145759</v>
      </c>
      <c r="L639" s="104">
        <f t="shared" si="47"/>
        <v>41.3296892834151</v>
      </c>
      <c r="N639" s="109">
        <v>42604.291666666664</v>
      </c>
      <c r="O639" s="103">
        <v>566</v>
      </c>
      <c r="P639" s="103">
        <v>152.05999755859375</v>
      </c>
      <c r="Q639" s="104">
        <f t="shared" si="48"/>
        <v>23.691988500534666</v>
      </c>
      <c r="R639" s="104">
        <f t="shared" si="49"/>
        <v>20</v>
      </c>
    </row>
    <row r="640" spans="2:18">
      <c r="B640" s="109">
        <v>42605.291666666664</v>
      </c>
      <c r="C640" s="106">
        <v>285</v>
      </c>
      <c r="D640" s="106">
        <v>184.16000366210938</v>
      </c>
      <c r="E640" s="120">
        <v>11.699999809265137</v>
      </c>
      <c r="F640" s="107">
        <v>42605</v>
      </c>
      <c r="G640" s="120">
        <v>37.015681655826391</v>
      </c>
      <c r="H640" s="120">
        <v>36.430499183248607</v>
      </c>
      <c r="I640" s="120">
        <v>42.292610836205732</v>
      </c>
      <c r="J640" s="104">
        <f t="shared" si="45"/>
        <v>37.015681655826391</v>
      </c>
      <c r="K640" s="104">
        <f t="shared" si="46"/>
        <v>36.430499183248607</v>
      </c>
      <c r="L640" s="104">
        <f t="shared" si="47"/>
        <v>42.292610836205732</v>
      </c>
      <c r="N640" s="109">
        <v>42605.291666666664</v>
      </c>
      <c r="O640" s="103">
        <v>285</v>
      </c>
      <c r="P640" s="103">
        <v>184.16000366210938</v>
      </c>
      <c r="Q640" s="104">
        <f t="shared" si="48"/>
        <v>5.7716094591979976</v>
      </c>
      <c r="R640" s="104">
        <f t="shared" si="49"/>
        <v>5.7716094591979976</v>
      </c>
    </row>
    <row r="641" spans="2:18">
      <c r="B641" s="109">
        <v>42606.291666666664</v>
      </c>
      <c r="C641" s="106">
        <v>285</v>
      </c>
      <c r="D641" s="106">
        <v>184.16000366210938</v>
      </c>
      <c r="E641" s="120">
        <v>11.899999618530273</v>
      </c>
      <c r="F641" s="107">
        <v>42606</v>
      </c>
      <c r="G641" s="120">
        <v>41.736208593757041</v>
      </c>
      <c r="H641" s="120">
        <v>36.853964969515779</v>
      </c>
      <c r="I641" s="120">
        <v>41.035346902829616</v>
      </c>
      <c r="J641" s="104">
        <f t="shared" si="45"/>
        <v>41.736208593757041</v>
      </c>
      <c r="K641" s="104">
        <f t="shared" si="46"/>
        <v>36.853964969515779</v>
      </c>
      <c r="L641" s="104">
        <f t="shared" si="47"/>
        <v>41.035346902829616</v>
      </c>
      <c r="N641" s="109">
        <v>42606.291666666664</v>
      </c>
      <c r="O641" s="103">
        <v>285</v>
      </c>
      <c r="P641" s="103">
        <v>184.16000366210938</v>
      </c>
      <c r="Q641" s="104">
        <f t="shared" si="48"/>
        <v>5.7716094591979976</v>
      </c>
      <c r="R641" s="104">
        <f t="shared" si="49"/>
        <v>20</v>
      </c>
    </row>
    <row r="642" spans="2:18">
      <c r="B642" s="109">
        <v>42607.291666666664</v>
      </c>
      <c r="C642" s="106">
        <v>642</v>
      </c>
      <c r="D642" s="106">
        <v>233.63999938964844</v>
      </c>
      <c r="E642" s="120">
        <v>11</v>
      </c>
      <c r="F642" s="107">
        <v>42607</v>
      </c>
      <c r="G642" s="120">
        <v>37.815737188083141</v>
      </c>
      <c r="H642" s="120">
        <v>36.630073703196324</v>
      </c>
      <c r="I642" s="120">
        <v>43.304678544865737</v>
      </c>
      <c r="J642" s="104">
        <f t="shared" si="45"/>
        <v>37.815737188083141</v>
      </c>
      <c r="K642" s="104">
        <f t="shared" si="46"/>
        <v>36.630073703196324</v>
      </c>
      <c r="L642" s="104">
        <f t="shared" si="47"/>
        <v>43.304678544865737</v>
      </c>
      <c r="N642" s="109">
        <v>42607.291666666664</v>
      </c>
      <c r="O642" s="103">
        <v>642</v>
      </c>
      <c r="P642" s="103">
        <v>233.63999938964844</v>
      </c>
      <c r="Q642" s="104">
        <f t="shared" si="48"/>
        <v>23.372615310133664</v>
      </c>
      <c r="R642" s="104">
        <f t="shared" si="49"/>
        <v>23.372615310133664</v>
      </c>
    </row>
    <row r="643" spans="2:18">
      <c r="B643" s="109">
        <v>42608.291666666664</v>
      </c>
      <c r="C643" s="106">
        <v>642</v>
      </c>
      <c r="D643" s="106">
        <v>233.63999938964844</v>
      </c>
      <c r="E643" s="120">
        <v>11.199999809265137</v>
      </c>
      <c r="F643" s="107">
        <v>42608</v>
      </c>
      <c r="G643" s="120">
        <v>33.875384623584928</v>
      </c>
      <c r="H643" s="120">
        <v>36.829437281290701</v>
      </c>
      <c r="I643" s="120">
        <v>42.847469261001606</v>
      </c>
      <c r="J643" s="104">
        <f t="shared" si="45"/>
        <v>33.875384623584928</v>
      </c>
      <c r="K643" s="104">
        <f t="shared" si="46"/>
        <v>36.829437281290701</v>
      </c>
      <c r="L643" s="104">
        <f t="shared" si="47"/>
        <v>42.847469261001606</v>
      </c>
      <c r="N643" s="109">
        <v>42608.291666666664</v>
      </c>
      <c r="O643" s="103">
        <v>642</v>
      </c>
      <c r="P643" s="103">
        <v>233.63999938964844</v>
      </c>
      <c r="Q643" s="104">
        <f t="shared" si="48"/>
        <v>23.372615310133664</v>
      </c>
      <c r="R643" s="104">
        <f t="shared" si="49"/>
        <v>20</v>
      </c>
    </row>
    <row r="644" spans="2:18">
      <c r="B644" s="109">
        <v>42609.291666666664</v>
      </c>
      <c r="C644" s="106">
        <v>642</v>
      </c>
      <c r="D644" s="106">
        <v>233.63999938964844</v>
      </c>
      <c r="E644" s="120">
        <v>11.199999809265137</v>
      </c>
      <c r="F644" s="107">
        <v>42609</v>
      </c>
      <c r="G644" s="120">
        <v>27.375231754890208</v>
      </c>
      <c r="H644" s="120">
        <v>36.305135934352876</v>
      </c>
      <c r="I644" s="120">
        <v>42.18742630269788</v>
      </c>
      <c r="J644" s="104">
        <f t="shared" si="45"/>
        <v>27.375231754890208</v>
      </c>
      <c r="K644" s="104">
        <f t="shared" si="46"/>
        <v>36.305135934352876</v>
      </c>
      <c r="L644" s="104">
        <f t="shared" si="47"/>
        <v>42.18742630269788</v>
      </c>
      <c r="N644" s="109">
        <v>42609.291666666664</v>
      </c>
      <c r="O644" s="103">
        <v>642</v>
      </c>
      <c r="P644" s="103">
        <v>233.63999938964844</v>
      </c>
      <c r="Q644" s="104">
        <f t="shared" si="48"/>
        <v>23.372615310133664</v>
      </c>
      <c r="R644" s="104">
        <f t="shared" si="49"/>
        <v>20</v>
      </c>
    </row>
    <row r="645" spans="2:18">
      <c r="B645" s="109">
        <v>42610.291666666664</v>
      </c>
      <c r="C645" s="106">
        <v>642</v>
      </c>
      <c r="D645" s="106">
        <v>233.63999938964844</v>
      </c>
      <c r="E645" s="120">
        <v>11.5</v>
      </c>
      <c r="F645" s="107">
        <v>42610</v>
      </c>
      <c r="G645" s="120">
        <v>30.179500370533383</v>
      </c>
      <c r="H645" s="120">
        <v>35.716434822435716</v>
      </c>
      <c r="I645" s="120">
        <v>41.852009100207582</v>
      </c>
      <c r="J645" s="104">
        <f t="shared" si="45"/>
        <v>30.179500370533383</v>
      </c>
      <c r="K645" s="104">
        <f t="shared" si="46"/>
        <v>35.716434822435716</v>
      </c>
      <c r="L645" s="104">
        <f t="shared" si="47"/>
        <v>41.852009100207582</v>
      </c>
      <c r="N645" s="109">
        <v>42610.291666666664</v>
      </c>
      <c r="O645" s="103">
        <v>642</v>
      </c>
      <c r="P645" s="103">
        <v>233.63999938964844</v>
      </c>
      <c r="Q645" s="104">
        <f t="shared" si="48"/>
        <v>23.372615310133664</v>
      </c>
      <c r="R645" s="104">
        <f t="shared" si="49"/>
        <v>20</v>
      </c>
    </row>
    <row r="646" spans="2:18">
      <c r="B646" s="109">
        <v>42611.291666666664</v>
      </c>
      <c r="C646" s="106">
        <v>642</v>
      </c>
      <c r="D646" s="106">
        <v>233.63999938964844</v>
      </c>
      <c r="E646" s="120">
        <v>11.5</v>
      </c>
      <c r="F646" s="107">
        <v>42611</v>
      </c>
      <c r="G646" s="120">
        <v>47.321134316214824</v>
      </c>
      <c r="H646" s="120">
        <v>34.981447649289073</v>
      </c>
      <c r="I646" s="120">
        <v>41.470805797135355</v>
      </c>
      <c r="J646" s="104">
        <f t="shared" si="45"/>
        <v>47.321134316214824</v>
      </c>
      <c r="K646" s="104">
        <f t="shared" si="46"/>
        <v>34.981447649289073</v>
      </c>
      <c r="L646" s="104">
        <f t="shared" si="47"/>
        <v>41.470805797135355</v>
      </c>
      <c r="N646" s="109">
        <v>42611.291666666664</v>
      </c>
      <c r="O646" s="103">
        <v>642</v>
      </c>
      <c r="P646" s="103">
        <v>233.63999938964844</v>
      </c>
      <c r="Q646" s="104">
        <f t="shared" si="48"/>
        <v>23.372615310133664</v>
      </c>
      <c r="R646" s="104">
        <f t="shared" si="49"/>
        <v>20</v>
      </c>
    </row>
    <row r="647" spans="2:18">
      <c r="B647" s="109">
        <v>42612.291666666664</v>
      </c>
      <c r="C647" s="106">
        <v>162</v>
      </c>
      <c r="D647" s="106">
        <v>126.15000152587891</v>
      </c>
      <c r="E647" s="120">
        <v>11.800000190734863</v>
      </c>
      <c r="F647" s="107">
        <v>42612</v>
      </c>
      <c r="G647" s="120">
        <v>43.984195991798664</v>
      </c>
      <c r="H647" s="120">
        <v>35.347492633439835</v>
      </c>
      <c r="I647" s="120">
        <v>42.42580482138527</v>
      </c>
      <c r="J647" s="104">
        <f t="shared" si="45"/>
        <v>43.984195991798664</v>
      </c>
      <c r="K647" s="104">
        <f t="shared" si="46"/>
        <v>35.347492633439835</v>
      </c>
      <c r="L647" s="104">
        <f t="shared" si="47"/>
        <v>42.42580482138527</v>
      </c>
      <c r="N647" s="109">
        <v>42612.291666666664</v>
      </c>
      <c r="O647" s="103">
        <v>162</v>
      </c>
      <c r="P647" s="103">
        <v>126.15000152587891</v>
      </c>
      <c r="Q647" s="104">
        <f t="shared" si="48"/>
        <v>2.0518861346658324</v>
      </c>
      <c r="R647" s="104">
        <f t="shared" si="49"/>
        <v>2.0518861346658324</v>
      </c>
    </row>
    <row r="648" spans="2:18">
      <c r="B648" s="109">
        <v>42613.291666666664</v>
      </c>
      <c r="C648" s="106">
        <v>162</v>
      </c>
      <c r="D648" s="106">
        <v>126.15000152587891</v>
      </c>
      <c r="E648" s="120">
        <v>11.199999809265137</v>
      </c>
      <c r="F648" s="107">
        <v>42613</v>
      </c>
      <c r="G648" s="120">
        <v>40.298543236432259</v>
      </c>
      <c r="H648" s="120">
        <v>35.964184102062859</v>
      </c>
      <c r="I648" s="120">
        <v>42.126975128783158</v>
      </c>
      <c r="J648" s="104">
        <f t="shared" si="45"/>
        <v>40.298543236432259</v>
      </c>
      <c r="K648" s="104">
        <f t="shared" si="46"/>
        <v>35.964184102062859</v>
      </c>
      <c r="L648" s="104">
        <f t="shared" si="47"/>
        <v>42.126975128783158</v>
      </c>
      <c r="N648" s="109">
        <v>42613.291666666664</v>
      </c>
      <c r="O648" s="103">
        <v>162</v>
      </c>
      <c r="P648" s="103">
        <v>126.15000152587891</v>
      </c>
      <c r="Q648" s="104">
        <f t="shared" si="48"/>
        <v>2.0518861346658324</v>
      </c>
      <c r="R648" s="104">
        <f t="shared" si="49"/>
        <v>20</v>
      </c>
    </row>
    <row r="649" spans="2:18">
      <c r="B649" s="109">
        <v>42614.291666666664</v>
      </c>
      <c r="C649" s="106">
        <v>220</v>
      </c>
      <c r="D649" s="106">
        <v>135.85000610351563</v>
      </c>
      <c r="E649" s="120">
        <v>12.100000381469727</v>
      </c>
      <c r="F649" s="107">
        <v>42614</v>
      </c>
      <c r="G649" s="120">
        <v>39.382937493280153</v>
      </c>
      <c r="H649" s="120">
        <v>35.990256082812948</v>
      </c>
      <c r="I649" s="120">
        <v>37.459947543806472</v>
      </c>
      <c r="J649" s="104">
        <f t="shared" si="45"/>
        <v>39.382937493280153</v>
      </c>
      <c r="K649" s="104">
        <f t="shared" si="46"/>
        <v>35.990256082812948</v>
      </c>
      <c r="L649" s="104">
        <f t="shared" si="47"/>
        <v>37.459947543806472</v>
      </c>
      <c r="N649" s="109">
        <v>42614.291666666664</v>
      </c>
      <c r="O649" s="103">
        <v>220</v>
      </c>
      <c r="P649" s="103">
        <v>135.85000610351563</v>
      </c>
      <c r="Q649" s="104">
        <f t="shared" si="48"/>
        <v>4.81635182866333</v>
      </c>
      <c r="R649" s="104">
        <f t="shared" si="49"/>
        <v>4.81635182866333</v>
      </c>
    </row>
    <row r="650" spans="2:18">
      <c r="B650" s="109">
        <v>42615.291666666664</v>
      </c>
      <c r="C650" s="106">
        <v>220</v>
      </c>
      <c r="D650" s="106">
        <v>135.85000610351563</v>
      </c>
      <c r="E650" s="120">
        <v>12.300000190734863</v>
      </c>
      <c r="F650" s="107">
        <v>42615</v>
      </c>
      <c r="G650" s="120">
        <v>38.756842539663651</v>
      </c>
      <c r="H650" s="120">
        <v>36.623083810033677</v>
      </c>
      <c r="I650" s="120">
        <v>36.554065722182969</v>
      </c>
      <c r="J650" s="104">
        <f t="shared" ref="J650:J713" si="50">IF(G650&lt;0,0,G650)</f>
        <v>38.756842539663651</v>
      </c>
      <c r="K650" s="104">
        <f t="shared" ref="K650:K713" si="51">IF(H650&lt;0,0,H650)</f>
        <v>36.623083810033677</v>
      </c>
      <c r="L650" s="104">
        <f t="shared" ref="L650:L713" si="52">IF(I650&lt;0,0,I650)</f>
        <v>36.554065722182969</v>
      </c>
      <c r="N650" s="109">
        <v>42615.291666666664</v>
      </c>
      <c r="O650" s="103">
        <v>220</v>
      </c>
      <c r="P650" s="103">
        <v>135.85000610351563</v>
      </c>
      <c r="Q650" s="104">
        <f t="shared" ref="Q650:Q713" si="53">ABS((O650-P650)*(1/1000)*0.36*158.987)</f>
        <v>4.81635182866333</v>
      </c>
      <c r="R650" s="104">
        <f t="shared" si="49"/>
        <v>20</v>
      </c>
    </row>
    <row r="651" spans="2:18">
      <c r="B651" s="109">
        <v>42616.291666666664</v>
      </c>
      <c r="C651" s="106">
        <v>220</v>
      </c>
      <c r="D651" s="106">
        <v>135.85000610351563</v>
      </c>
      <c r="E651" s="120">
        <v>12</v>
      </c>
      <c r="F651" s="107">
        <v>42616</v>
      </c>
      <c r="G651" s="120">
        <v>33.59353357617502</v>
      </c>
      <c r="H651" s="120">
        <v>36.458168299573416</v>
      </c>
      <c r="I651" s="120">
        <v>36.831244933384447</v>
      </c>
      <c r="J651" s="104">
        <f t="shared" si="50"/>
        <v>33.59353357617502</v>
      </c>
      <c r="K651" s="104">
        <f t="shared" si="51"/>
        <v>36.458168299573416</v>
      </c>
      <c r="L651" s="104">
        <f t="shared" si="52"/>
        <v>36.831244933384447</v>
      </c>
      <c r="N651" s="109">
        <v>42616.291666666664</v>
      </c>
      <c r="O651" s="103">
        <v>220</v>
      </c>
      <c r="P651" s="103">
        <v>135.85000610351563</v>
      </c>
      <c r="Q651" s="104">
        <f t="shared" si="53"/>
        <v>4.81635182866333</v>
      </c>
      <c r="R651" s="104">
        <f t="shared" ref="R651:R714" si="54">IF(Q651=Q650, 20, Q651)</f>
        <v>20</v>
      </c>
    </row>
    <row r="652" spans="2:18">
      <c r="B652" s="109">
        <v>42617.291666666664</v>
      </c>
      <c r="C652" s="106">
        <v>220</v>
      </c>
      <c r="D652" s="106">
        <v>135.85000610351563</v>
      </c>
      <c r="E652" s="120">
        <v>12</v>
      </c>
      <c r="F652" s="107">
        <v>42617</v>
      </c>
      <c r="G652" s="120">
        <v>34.028763212672004</v>
      </c>
      <c r="H652" s="120">
        <v>36.970120587989101</v>
      </c>
      <c r="I652" s="120">
        <v>33.576212262091786</v>
      </c>
      <c r="J652" s="104">
        <f t="shared" si="50"/>
        <v>34.028763212672004</v>
      </c>
      <c r="K652" s="104">
        <f t="shared" si="51"/>
        <v>36.970120587989101</v>
      </c>
      <c r="L652" s="104">
        <f t="shared" si="52"/>
        <v>33.576212262091786</v>
      </c>
      <c r="N652" s="109">
        <v>42617.291666666664</v>
      </c>
      <c r="O652" s="103">
        <v>220</v>
      </c>
      <c r="P652" s="103">
        <v>135.85000610351563</v>
      </c>
      <c r="Q652" s="104">
        <f t="shared" si="53"/>
        <v>4.81635182866333</v>
      </c>
      <c r="R652" s="104">
        <f t="shared" si="54"/>
        <v>20</v>
      </c>
    </row>
    <row r="653" spans="2:18">
      <c r="B653" s="109">
        <v>42618.291666666664</v>
      </c>
      <c r="C653" s="106">
        <v>220</v>
      </c>
      <c r="D653" s="106">
        <v>135.85000610351563</v>
      </c>
      <c r="E653" s="120">
        <v>11.899999618530273</v>
      </c>
      <c r="F653" s="107">
        <v>42618</v>
      </c>
      <c r="G653" s="120">
        <v>40.93881226095889</v>
      </c>
      <c r="H653" s="120">
        <v>37.342482479810684</v>
      </c>
      <c r="I653" s="120">
        <v>31.050096858187967</v>
      </c>
      <c r="J653" s="104">
        <f t="shared" si="50"/>
        <v>40.93881226095889</v>
      </c>
      <c r="K653" s="104">
        <f t="shared" si="51"/>
        <v>37.342482479810684</v>
      </c>
      <c r="L653" s="104">
        <f t="shared" si="52"/>
        <v>31.050096858187967</v>
      </c>
      <c r="N653" s="109">
        <v>42618.291666666664</v>
      </c>
      <c r="O653" s="103">
        <v>220</v>
      </c>
      <c r="P653" s="103">
        <v>135.85000610351563</v>
      </c>
      <c r="Q653" s="104">
        <f t="shared" si="53"/>
        <v>4.81635182866333</v>
      </c>
      <c r="R653" s="104">
        <f t="shared" si="54"/>
        <v>20</v>
      </c>
    </row>
    <row r="654" spans="2:18">
      <c r="B654" s="109">
        <v>42619.291666666664</v>
      </c>
      <c r="C654" s="106">
        <v>220</v>
      </c>
      <c r="D654" s="106">
        <v>135.85000610351563</v>
      </c>
      <c r="E654" s="120">
        <v>12</v>
      </c>
      <c r="F654" s="107">
        <v>42619</v>
      </c>
      <c r="G654" s="120">
        <v>44.489037217034245</v>
      </c>
      <c r="H654" s="120">
        <v>37.566878040675753</v>
      </c>
      <c r="I654" s="120">
        <v>33.054895517009271</v>
      </c>
      <c r="J654" s="104">
        <f t="shared" si="50"/>
        <v>44.489037217034245</v>
      </c>
      <c r="K654" s="104">
        <f t="shared" si="51"/>
        <v>37.566878040675753</v>
      </c>
      <c r="L654" s="104">
        <f t="shared" si="52"/>
        <v>33.054895517009271</v>
      </c>
      <c r="N654" s="109">
        <v>42619.291666666664</v>
      </c>
      <c r="O654" s="103">
        <v>220</v>
      </c>
      <c r="P654" s="103">
        <v>135.85000610351563</v>
      </c>
      <c r="Q654" s="104">
        <f t="shared" si="53"/>
        <v>4.81635182866333</v>
      </c>
      <c r="R654" s="104">
        <f t="shared" si="54"/>
        <v>20</v>
      </c>
    </row>
    <row r="655" spans="2:18">
      <c r="B655" s="109">
        <v>42620.291666666664</v>
      </c>
      <c r="C655" s="106">
        <v>220</v>
      </c>
      <c r="D655" s="106">
        <v>135.85000610351563</v>
      </c>
      <c r="E655" s="120">
        <v>12.100000381469727</v>
      </c>
      <c r="F655" s="107">
        <v>42620</v>
      </c>
      <c r="G655" s="120">
        <v>39.492395601449211</v>
      </c>
      <c r="H655" s="120">
        <v>36.739852697164928</v>
      </c>
      <c r="I655" s="120">
        <v>32.820749135679655</v>
      </c>
      <c r="J655" s="104">
        <f t="shared" si="50"/>
        <v>39.492395601449211</v>
      </c>
      <c r="K655" s="104">
        <f t="shared" si="51"/>
        <v>36.739852697164928</v>
      </c>
      <c r="L655" s="104">
        <f t="shared" si="52"/>
        <v>32.820749135679655</v>
      </c>
      <c r="N655" s="109">
        <v>42620.291666666664</v>
      </c>
      <c r="O655" s="103">
        <v>220</v>
      </c>
      <c r="P655" s="103">
        <v>135.85000610351563</v>
      </c>
      <c r="Q655" s="104">
        <f t="shared" si="53"/>
        <v>4.81635182866333</v>
      </c>
      <c r="R655" s="104">
        <f t="shared" si="54"/>
        <v>20</v>
      </c>
    </row>
    <row r="656" spans="2:18">
      <c r="B656" s="109">
        <v>42621.291666666664</v>
      </c>
      <c r="C656" s="106">
        <v>220</v>
      </c>
      <c r="D656" s="106">
        <v>135.85000610351563</v>
      </c>
      <c r="E656" s="120">
        <v>12.100000381469727</v>
      </c>
      <c r="F656" s="107">
        <v>42621</v>
      </c>
      <c r="G656" s="120">
        <v>43.793080055934425</v>
      </c>
      <c r="H656" s="120">
        <v>36.946924029301684</v>
      </c>
      <c r="I656" s="120">
        <v>33.919000305334727</v>
      </c>
      <c r="J656" s="104">
        <f t="shared" si="50"/>
        <v>43.793080055934425</v>
      </c>
      <c r="K656" s="104">
        <f t="shared" si="51"/>
        <v>36.946924029301684</v>
      </c>
      <c r="L656" s="104">
        <f t="shared" si="52"/>
        <v>33.919000305334727</v>
      </c>
      <c r="N656" s="109">
        <v>42621.291666666664</v>
      </c>
      <c r="O656" s="103">
        <v>220</v>
      </c>
      <c r="P656" s="103">
        <v>135.85000610351563</v>
      </c>
      <c r="Q656" s="104">
        <f t="shared" si="53"/>
        <v>4.81635182866333</v>
      </c>
      <c r="R656" s="104">
        <f t="shared" si="54"/>
        <v>20</v>
      </c>
    </row>
    <row r="657" spans="2:18">
      <c r="B657" s="109">
        <v>42622.291666666664</v>
      </c>
      <c r="C657" s="106">
        <v>220</v>
      </c>
      <c r="D657" s="106">
        <v>135.85000610351563</v>
      </c>
      <c r="E657" s="120">
        <v>12.100000381469727</v>
      </c>
      <c r="F657" s="107">
        <v>42622</v>
      </c>
      <c r="G657" s="120">
        <v>47.804486327745323</v>
      </c>
      <c r="H657" s="120">
        <v>18.051837149659814</v>
      </c>
      <c r="I657" s="120">
        <v>31.019885680785915</v>
      </c>
      <c r="J657" s="104">
        <f t="shared" si="50"/>
        <v>47.804486327745323</v>
      </c>
      <c r="K657" s="104">
        <f t="shared" si="51"/>
        <v>18.051837149659814</v>
      </c>
      <c r="L657" s="104">
        <f t="shared" si="52"/>
        <v>31.019885680785915</v>
      </c>
      <c r="N657" s="109">
        <v>42622.291666666664</v>
      </c>
      <c r="O657" s="103">
        <v>220</v>
      </c>
      <c r="P657" s="103">
        <v>135.85000610351563</v>
      </c>
      <c r="Q657" s="104">
        <f t="shared" si="53"/>
        <v>4.81635182866333</v>
      </c>
      <c r="R657" s="104">
        <f t="shared" si="54"/>
        <v>20</v>
      </c>
    </row>
    <row r="658" spans="2:18">
      <c r="B658" s="109">
        <v>42623.291666666664</v>
      </c>
      <c r="C658" s="106">
        <v>220</v>
      </c>
      <c r="D658" s="106">
        <v>135.85000610351563</v>
      </c>
      <c r="E658" s="120">
        <v>12.100000381469727</v>
      </c>
      <c r="F658" s="107">
        <v>42623</v>
      </c>
      <c r="G658" s="120">
        <v>42.13929605647369</v>
      </c>
      <c r="H658" s="120">
        <v>29.323396071035521</v>
      </c>
      <c r="I658" s="120">
        <v>32.529472067113289</v>
      </c>
      <c r="J658" s="104">
        <f t="shared" si="50"/>
        <v>42.13929605647369</v>
      </c>
      <c r="K658" s="104">
        <f t="shared" si="51"/>
        <v>29.323396071035521</v>
      </c>
      <c r="L658" s="104">
        <f t="shared" si="52"/>
        <v>32.529472067113289</v>
      </c>
      <c r="N658" s="109">
        <v>42623.291666666664</v>
      </c>
      <c r="O658" s="103">
        <v>220</v>
      </c>
      <c r="P658" s="103">
        <v>135.85000610351563</v>
      </c>
      <c r="Q658" s="104">
        <f t="shared" si="53"/>
        <v>4.81635182866333</v>
      </c>
      <c r="R658" s="104">
        <f t="shared" si="54"/>
        <v>20</v>
      </c>
    </row>
    <row r="659" spans="2:18">
      <c r="B659" s="109">
        <v>42624.291666666664</v>
      </c>
      <c r="C659" s="106">
        <v>220</v>
      </c>
      <c r="D659" s="106">
        <v>135.85000610351563</v>
      </c>
      <c r="E659" s="120">
        <v>12.100000381469727</v>
      </c>
      <c r="F659" s="107">
        <v>42624</v>
      </c>
      <c r="G659" s="120">
        <v>37.250702740527956</v>
      </c>
      <c r="H659" s="120">
        <v>36.809673734130641</v>
      </c>
      <c r="I659" s="120">
        <v>35.438394317891863</v>
      </c>
      <c r="J659" s="104">
        <f t="shared" si="50"/>
        <v>37.250702740527956</v>
      </c>
      <c r="K659" s="104">
        <f t="shared" si="51"/>
        <v>36.809673734130641</v>
      </c>
      <c r="L659" s="104">
        <f t="shared" si="52"/>
        <v>35.438394317891863</v>
      </c>
      <c r="N659" s="109">
        <v>42624.291666666664</v>
      </c>
      <c r="O659" s="103">
        <v>220</v>
      </c>
      <c r="P659" s="103">
        <v>135.85000610351563</v>
      </c>
      <c r="Q659" s="104">
        <f t="shared" si="53"/>
        <v>4.81635182866333</v>
      </c>
      <c r="R659" s="104">
        <f t="shared" si="54"/>
        <v>20</v>
      </c>
    </row>
    <row r="660" spans="2:18">
      <c r="B660" s="109">
        <v>42625.291666666664</v>
      </c>
      <c r="C660" s="106">
        <v>220</v>
      </c>
      <c r="D660" s="106">
        <v>135.85000610351563</v>
      </c>
      <c r="E660" s="120">
        <v>11.899999618530273</v>
      </c>
      <c r="F660" s="107">
        <v>42625</v>
      </c>
      <c r="G660" s="120">
        <v>37.876018375699175</v>
      </c>
      <c r="H660" s="120">
        <v>36.97111098329227</v>
      </c>
      <c r="I660" s="120">
        <v>35.921753987206337</v>
      </c>
      <c r="J660" s="104">
        <f t="shared" si="50"/>
        <v>37.876018375699175</v>
      </c>
      <c r="K660" s="104">
        <f t="shared" si="51"/>
        <v>36.97111098329227</v>
      </c>
      <c r="L660" s="104">
        <f t="shared" si="52"/>
        <v>35.921753987206337</v>
      </c>
      <c r="N660" s="109">
        <v>42625.291666666664</v>
      </c>
      <c r="O660" s="103">
        <v>220</v>
      </c>
      <c r="P660" s="103">
        <v>135.85000610351563</v>
      </c>
      <c r="Q660" s="104">
        <f t="shared" si="53"/>
        <v>4.81635182866333</v>
      </c>
      <c r="R660" s="104">
        <f t="shared" si="54"/>
        <v>20</v>
      </c>
    </row>
    <row r="661" spans="2:18">
      <c r="B661" s="109">
        <v>42626.291666666664</v>
      </c>
      <c r="C661" s="106">
        <v>204</v>
      </c>
      <c r="D661" s="106">
        <v>118.08000183105469</v>
      </c>
      <c r="E661" s="120">
        <v>11.899999618530273</v>
      </c>
      <c r="F661" s="107">
        <v>42626</v>
      </c>
      <c r="G661" s="120">
        <v>40.630999514261866</v>
      </c>
      <c r="H661" s="120">
        <v>37.348599340452083</v>
      </c>
      <c r="I661" s="120">
        <v>34.860867417454749</v>
      </c>
      <c r="J661" s="104">
        <f t="shared" si="50"/>
        <v>40.630999514261866</v>
      </c>
      <c r="K661" s="104">
        <f t="shared" si="51"/>
        <v>37.348599340452083</v>
      </c>
      <c r="L661" s="104">
        <f t="shared" si="52"/>
        <v>34.860867417454749</v>
      </c>
      <c r="N661" s="109">
        <v>42626.291666666664</v>
      </c>
      <c r="O661" s="103">
        <v>204</v>
      </c>
      <c r="P661" s="103">
        <v>118.08000183105469</v>
      </c>
      <c r="Q661" s="104">
        <f t="shared" si="53"/>
        <v>4.9176585895989993</v>
      </c>
      <c r="R661" s="104">
        <f t="shared" si="54"/>
        <v>4.9176585895989993</v>
      </c>
    </row>
    <row r="662" spans="2:18">
      <c r="B662" s="109">
        <v>42627.291666666664</v>
      </c>
      <c r="C662" s="106">
        <v>204</v>
      </c>
      <c r="D662" s="106">
        <v>118.08000183105469</v>
      </c>
      <c r="E662" s="120">
        <v>11.899999618530273</v>
      </c>
      <c r="F662" s="107">
        <v>42627</v>
      </c>
      <c r="G662" s="120">
        <v>42.012677390133895</v>
      </c>
      <c r="H662" s="120">
        <v>37.987704976134786</v>
      </c>
      <c r="I662" s="120">
        <v>34.01583328452373</v>
      </c>
      <c r="J662" s="104">
        <f t="shared" si="50"/>
        <v>42.012677390133895</v>
      </c>
      <c r="K662" s="104">
        <f t="shared" si="51"/>
        <v>37.987704976134786</v>
      </c>
      <c r="L662" s="104">
        <f t="shared" si="52"/>
        <v>34.01583328452373</v>
      </c>
      <c r="N662" s="109">
        <v>42627.291666666664</v>
      </c>
      <c r="O662" s="103">
        <v>204</v>
      </c>
      <c r="P662" s="103">
        <v>118.08000183105469</v>
      </c>
      <c r="Q662" s="104">
        <f t="shared" si="53"/>
        <v>4.9176585895989993</v>
      </c>
      <c r="R662" s="104">
        <f t="shared" si="54"/>
        <v>20</v>
      </c>
    </row>
    <row r="663" spans="2:18">
      <c r="B663" s="109">
        <v>42628.291666666664</v>
      </c>
      <c r="C663" s="106">
        <v>320</v>
      </c>
      <c r="D663" s="106">
        <v>108.65000152587891</v>
      </c>
      <c r="E663" s="120">
        <v>11.899999618530273</v>
      </c>
      <c r="F663" s="107">
        <v>42628</v>
      </c>
      <c r="G663" s="120">
        <v>47.062614075475231</v>
      </c>
      <c r="H663" s="120">
        <v>37.164715188807939</v>
      </c>
      <c r="I663" s="120">
        <v>33.942966761324165</v>
      </c>
      <c r="J663" s="104">
        <f t="shared" si="50"/>
        <v>47.062614075475231</v>
      </c>
      <c r="K663" s="104">
        <f t="shared" si="51"/>
        <v>37.164715188807939</v>
      </c>
      <c r="L663" s="104">
        <f t="shared" si="52"/>
        <v>33.942966761324165</v>
      </c>
      <c r="N663" s="109">
        <v>42628.291666666664</v>
      </c>
      <c r="O663" s="103">
        <v>320</v>
      </c>
      <c r="P663" s="103">
        <v>108.65000152587891</v>
      </c>
      <c r="Q663" s="104">
        <f t="shared" si="53"/>
        <v>12.096684794665832</v>
      </c>
      <c r="R663" s="104">
        <f t="shared" si="54"/>
        <v>12.096684794665832</v>
      </c>
    </row>
    <row r="664" spans="2:18">
      <c r="B664" s="109">
        <v>42629.291666666664</v>
      </c>
      <c r="C664" s="106">
        <v>320</v>
      </c>
      <c r="D664" s="106">
        <v>108.65000152587891</v>
      </c>
      <c r="E664" s="120">
        <v>12</v>
      </c>
      <c r="F664" s="107">
        <v>42629</v>
      </c>
      <c r="G664" s="120">
        <v>45.317392701616988</v>
      </c>
      <c r="H664" s="120">
        <v>36.651911796419689</v>
      </c>
      <c r="I664" s="120">
        <v>34.09598843016007</v>
      </c>
      <c r="J664" s="104">
        <f t="shared" si="50"/>
        <v>45.317392701616988</v>
      </c>
      <c r="K664" s="104">
        <f t="shared" si="51"/>
        <v>36.651911796419689</v>
      </c>
      <c r="L664" s="104">
        <f t="shared" si="52"/>
        <v>34.09598843016007</v>
      </c>
      <c r="N664" s="109">
        <v>42629.291666666664</v>
      </c>
      <c r="O664" s="103">
        <v>320</v>
      </c>
      <c r="P664" s="103">
        <v>108.65000152587891</v>
      </c>
      <c r="Q664" s="104">
        <f t="shared" si="53"/>
        <v>12.096684794665832</v>
      </c>
      <c r="R664" s="104">
        <f t="shared" si="54"/>
        <v>20</v>
      </c>
    </row>
    <row r="665" spans="2:18">
      <c r="B665" s="109">
        <v>42630.291666666664</v>
      </c>
      <c r="C665" s="106">
        <v>320</v>
      </c>
      <c r="D665" s="106">
        <v>108.65000152587891</v>
      </c>
      <c r="E665" s="120">
        <v>12.100000381469727</v>
      </c>
      <c r="F665" s="107">
        <v>42630</v>
      </c>
      <c r="G665" s="120">
        <v>43.995434040846646</v>
      </c>
      <c r="H665" s="120">
        <v>36.01759006303768</v>
      </c>
      <c r="I665" s="120">
        <v>34.731610896167915</v>
      </c>
      <c r="J665" s="104">
        <f t="shared" si="50"/>
        <v>43.995434040846646</v>
      </c>
      <c r="K665" s="104">
        <f t="shared" si="51"/>
        <v>36.01759006303768</v>
      </c>
      <c r="L665" s="104">
        <f t="shared" si="52"/>
        <v>34.731610896167915</v>
      </c>
      <c r="N665" s="109">
        <v>42630.291666666664</v>
      </c>
      <c r="O665" s="103">
        <v>320</v>
      </c>
      <c r="P665" s="103">
        <v>108.65000152587891</v>
      </c>
      <c r="Q665" s="104">
        <f t="shared" si="53"/>
        <v>12.096684794665832</v>
      </c>
      <c r="R665" s="104">
        <f t="shared" si="54"/>
        <v>20</v>
      </c>
    </row>
    <row r="666" spans="2:18">
      <c r="B666" s="109">
        <v>42631.291666666664</v>
      </c>
      <c r="C666" s="106">
        <v>320</v>
      </c>
      <c r="D666" s="106">
        <v>108.65000152587891</v>
      </c>
      <c r="E666" s="120">
        <v>12.199999809265137</v>
      </c>
      <c r="F666" s="107">
        <v>42631</v>
      </c>
      <c r="G666" s="120">
        <v>41.455854357878366</v>
      </c>
      <c r="H666" s="120">
        <v>36.088382297334839</v>
      </c>
      <c r="I666" s="120">
        <v>35.785395369882941</v>
      </c>
      <c r="J666" s="104">
        <f t="shared" si="50"/>
        <v>41.455854357878366</v>
      </c>
      <c r="K666" s="104">
        <f t="shared" si="51"/>
        <v>36.088382297334839</v>
      </c>
      <c r="L666" s="104">
        <f t="shared" si="52"/>
        <v>35.785395369882941</v>
      </c>
      <c r="N666" s="109">
        <v>42631.291666666664</v>
      </c>
      <c r="O666" s="103">
        <v>320</v>
      </c>
      <c r="P666" s="103">
        <v>108.65000152587891</v>
      </c>
      <c r="Q666" s="104">
        <f t="shared" si="53"/>
        <v>12.096684794665832</v>
      </c>
      <c r="R666" s="104">
        <f t="shared" si="54"/>
        <v>20</v>
      </c>
    </row>
    <row r="667" spans="2:18">
      <c r="B667" s="109">
        <v>42632.291666666664</v>
      </c>
      <c r="C667" s="106">
        <v>320</v>
      </c>
      <c r="D667" s="106">
        <v>108.65000152587891</v>
      </c>
      <c r="E667" s="120">
        <v>12.199999809265137</v>
      </c>
      <c r="F667" s="107">
        <v>42632</v>
      </c>
      <c r="G667" s="120">
        <v>38.080858764339382</v>
      </c>
      <c r="H667" s="120">
        <v>36.621127530645438</v>
      </c>
      <c r="I667" s="120">
        <v>36.346325624474801</v>
      </c>
      <c r="J667" s="104">
        <f t="shared" si="50"/>
        <v>38.080858764339382</v>
      </c>
      <c r="K667" s="104">
        <f t="shared" si="51"/>
        <v>36.621127530645438</v>
      </c>
      <c r="L667" s="104">
        <f t="shared" si="52"/>
        <v>36.346325624474801</v>
      </c>
      <c r="N667" s="109">
        <v>42632.291666666664</v>
      </c>
      <c r="O667" s="103">
        <v>320</v>
      </c>
      <c r="P667" s="103">
        <v>108.65000152587891</v>
      </c>
      <c r="Q667" s="104">
        <f t="shared" si="53"/>
        <v>12.096684794665832</v>
      </c>
      <c r="R667" s="104">
        <f t="shared" si="54"/>
        <v>20</v>
      </c>
    </row>
    <row r="668" spans="2:18">
      <c r="B668" s="109">
        <v>42633.291666666664</v>
      </c>
      <c r="C668" s="106">
        <v>170</v>
      </c>
      <c r="D668" s="106">
        <v>122.62000274658203</v>
      </c>
      <c r="E668" s="120">
        <v>11.699999809265137</v>
      </c>
      <c r="F668" s="107">
        <v>42633</v>
      </c>
      <c r="G668" s="120">
        <v>42.336271008010236</v>
      </c>
      <c r="H668" s="120">
        <v>38.534089480174863</v>
      </c>
      <c r="I668" s="120">
        <v>35.342302440802278</v>
      </c>
      <c r="J668" s="104">
        <f t="shared" si="50"/>
        <v>42.336271008010236</v>
      </c>
      <c r="K668" s="104">
        <f t="shared" si="51"/>
        <v>38.534089480174863</v>
      </c>
      <c r="L668" s="104">
        <f t="shared" si="52"/>
        <v>35.342302440802278</v>
      </c>
      <c r="N668" s="109">
        <v>42633.291666666664</v>
      </c>
      <c r="O668" s="103">
        <v>170</v>
      </c>
      <c r="P668" s="103">
        <v>122.62000274658203</v>
      </c>
      <c r="Q668" s="104">
        <f t="shared" si="53"/>
        <v>2.7118093043984985</v>
      </c>
      <c r="R668" s="104">
        <f t="shared" si="54"/>
        <v>2.7118093043984985</v>
      </c>
    </row>
    <row r="669" spans="2:18">
      <c r="B669" s="109">
        <v>42634.291666666664</v>
      </c>
      <c r="C669" s="106">
        <v>170</v>
      </c>
      <c r="D669" s="106">
        <v>122.62000274658203</v>
      </c>
      <c r="E669" s="120">
        <v>11.699999809265137</v>
      </c>
      <c r="F669" s="107">
        <v>42634</v>
      </c>
      <c r="G669" s="120">
        <v>46.329629361806063</v>
      </c>
      <c r="H669" s="120">
        <v>40.000376853479182</v>
      </c>
      <c r="I669" s="120">
        <v>34.64653478225069</v>
      </c>
      <c r="J669" s="104">
        <f t="shared" si="50"/>
        <v>46.329629361806063</v>
      </c>
      <c r="K669" s="104">
        <f t="shared" si="51"/>
        <v>40.000376853479182</v>
      </c>
      <c r="L669" s="104">
        <f t="shared" si="52"/>
        <v>34.64653478225069</v>
      </c>
      <c r="N669" s="109">
        <v>42634.291666666664</v>
      </c>
      <c r="O669" s="103">
        <v>170</v>
      </c>
      <c r="P669" s="103">
        <v>122.62000274658203</v>
      </c>
      <c r="Q669" s="104">
        <f t="shared" si="53"/>
        <v>2.7118093043984985</v>
      </c>
      <c r="R669" s="104">
        <f t="shared" si="54"/>
        <v>20</v>
      </c>
    </row>
    <row r="670" spans="2:18">
      <c r="B670" s="109">
        <v>42635.291666666664</v>
      </c>
      <c r="C670" s="106">
        <v>201</v>
      </c>
      <c r="D670" s="106">
        <v>115.30000305175781</v>
      </c>
      <c r="E670" s="120">
        <v>11.899999618530273</v>
      </c>
      <c r="F670" s="107">
        <v>42635</v>
      </c>
      <c r="G670" s="120">
        <v>44.721843423666776</v>
      </c>
      <c r="H670" s="120">
        <v>39.799307403917645</v>
      </c>
      <c r="I670" s="120">
        <v>34.796914827691197</v>
      </c>
      <c r="J670" s="104">
        <f t="shared" si="50"/>
        <v>44.721843423666776</v>
      </c>
      <c r="K670" s="104">
        <f t="shared" si="51"/>
        <v>39.799307403917645</v>
      </c>
      <c r="L670" s="104">
        <f t="shared" si="52"/>
        <v>34.796914827691197</v>
      </c>
      <c r="N670" s="109">
        <v>42635.291666666664</v>
      </c>
      <c r="O670" s="103">
        <v>201</v>
      </c>
      <c r="P670" s="103">
        <v>115.30000305175781</v>
      </c>
      <c r="Q670" s="104">
        <f t="shared" si="53"/>
        <v>4.9050667493316649</v>
      </c>
      <c r="R670" s="104">
        <f t="shared" si="54"/>
        <v>4.9050667493316649</v>
      </c>
    </row>
    <row r="671" spans="2:18">
      <c r="B671" s="109">
        <v>42636.291666666664</v>
      </c>
      <c r="C671" s="106">
        <v>201</v>
      </c>
      <c r="D671" s="106">
        <v>115.30000305175781</v>
      </c>
      <c r="E671" s="120">
        <v>12</v>
      </c>
      <c r="F671" s="107">
        <v>42636</v>
      </c>
      <c r="G671" s="120">
        <v>41.6805711117497</v>
      </c>
      <c r="H671" s="120">
        <v>38.172130623724755</v>
      </c>
      <c r="I671" s="120">
        <v>35.57746898576066</v>
      </c>
      <c r="J671" s="104">
        <f t="shared" si="50"/>
        <v>41.6805711117497</v>
      </c>
      <c r="K671" s="104">
        <f t="shared" si="51"/>
        <v>38.172130623724755</v>
      </c>
      <c r="L671" s="104">
        <f t="shared" si="52"/>
        <v>35.57746898576066</v>
      </c>
      <c r="N671" s="109">
        <v>42636.291666666664</v>
      </c>
      <c r="O671" s="103">
        <v>201</v>
      </c>
      <c r="P671" s="103">
        <v>115.30000305175781</v>
      </c>
      <c r="Q671" s="104">
        <f t="shared" si="53"/>
        <v>4.9050667493316649</v>
      </c>
      <c r="R671" s="104">
        <f t="shared" si="54"/>
        <v>20</v>
      </c>
    </row>
    <row r="672" spans="2:18">
      <c r="B672" s="109">
        <v>42637.291666666664</v>
      </c>
      <c r="C672" s="106">
        <v>201</v>
      </c>
      <c r="D672" s="106">
        <v>115.30000305175781</v>
      </c>
      <c r="E672" s="120">
        <v>11.899999618530273</v>
      </c>
      <c r="F672" s="107">
        <v>42637</v>
      </c>
      <c r="G672" s="120">
        <v>40.835814802160968</v>
      </c>
      <c r="H672" s="120">
        <v>36.968373428870173</v>
      </c>
      <c r="I672" s="120">
        <v>35.93350594154105</v>
      </c>
      <c r="J672" s="104">
        <f t="shared" si="50"/>
        <v>40.835814802160968</v>
      </c>
      <c r="K672" s="104">
        <f t="shared" si="51"/>
        <v>36.968373428870173</v>
      </c>
      <c r="L672" s="104">
        <f t="shared" si="52"/>
        <v>35.93350594154105</v>
      </c>
      <c r="N672" s="109">
        <v>42637.291666666664</v>
      </c>
      <c r="O672" s="103">
        <v>201</v>
      </c>
      <c r="P672" s="103">
        <v>115.30000305175781</v>
      </c>
      <c r="Q672" s="104">
        <f t="shared" si="53"/>
        <v>4.9050667493316649</v>
      </c>
      <c r="R672" s="104">
        <f t="shared" si="54"/>
        <v>20</v>
      </c>
    </row>
    <row r="673" spans="2:18">
      <c r="B673" s="109">
        <v>42638.291666666664</v>
      </c>
      <c r="C673" s="106">
        <v>201</v>
      </c>
      <c r="D673" s="106">
        <v>115.30000305175781</v>
      </c>
      <c r="E673" s="120">
        <v>12</v>
      </c>
      <c r="F673" s="107">
        <v>42638</v>
      </c>
      <c r="G673" s="120">
        <v>38.67224320566212</v>
      </c>
      <c r="H673" s="120">
        <v>37.998139229173965</v>
      </c>
      <c r="I673" s="120">
        <v>35.585581505784319</v>
      </c>
      <c r="J673" s="104">
        <f t="shared" si="50"/>
        <v>38.67224320566212</v>
      </c>
      <c r="K673" s="104">
        <f t="shared" si="51"/>
        <v>37.998139229173965</v>
      </c>
      <c r="L673" s="104">
        <f t="shared" si="52"/>
        <v>35.585581505784319</v>
      </c>
      <c r="N673" s="109">
        <v>42638.291666666664</v>
      </c>
      <c r="O673" s="103">
        <v>201</v>
      </c>
      <c r="P673" s="103">
        <v>115.30000305175781</v>
      </c>
      <c r="Q673" s="104">
        <f t="shared" si="53"/>
        <v>4.9050667493316649</v>
      </c>
      <c r="R673" s="104">
        <f t="shared" si="54"/>
        <v>20</v>
      </c>
    </row>
    <row r="674" spans="2:18">
      <c r="B674" s="109">
        <v>42639.291666666664</v>
      </c>
      <c r="C674" s="106">
        <v>201</v>
      </c>
      <c r="D674" s="106">
        <v>115.30000305175781</v>
      </c>
      <c r="E674" s="120">
        <v>12</v>
      </c>
      <c r="F674" s="107">
        <v>42639</v>
      </c>
      <c r="G674" s="120">
        <v>35.522803594712862</v>
      </c>
      <c r="H674" s="120">
        <v>37.627026958598037</v>
      </c>
      <c r="I674" s="120">
        <v>36.081852803760093</v>
      </c>
      <c r="J674" s="104">
        <f t="shared" si="50"/>
        <v>35.522803594712862</v>
      </c>
      <c r="K674" s="104">
        <f t="shared" si="51"/>
        <v>37.627026958598037</v>
      </c>
      <c r="L674" s="104">
        <f t="shared" si="52"/>
        <v>36.081852803760093</v>
      </c>
      <c r="N674" s="109">
        <v>42639.291666666664</v>
      </c>
      <c r="O674" s="103">
        <v>201</v>
      </c>
      <c r="P674" s="103">
        <v>115.30000305175781</v>
      </c>
      <c r="Q674" s="104">
        <f t="shared" si="53"/>
        <v>4.9050667493316649</v>
      </c>
      <c r="R674" s="104">
        <f t="shared" si="54"/>
        <v>20</v>
      </c>
    </row>
    <row r="675" spans="2:18">
      <c r="B675" s="109">
        <v>42640.291666666664</v>
      </c>
      <c r="C675" s="106">
        <v>247</v>
      </c>
      <c r="D675" s="106">
        <v>243.27000427246094</v>
      </c>
      <c r="E675" s="120">
        <v>11.699999809265137</v>
      </c>
      <c r="F675" s="107">
        <v>42640</v>
      </c>
      <c r="G675" s="120">
        <v>40.043750263165563</v>
      </c>
      <c r="H675" s="120">
        <v>36.947340558634878</v>
      </c>
      <c r="I675" s="120">
        <v>35.472240832580511</v>
      </c>
      <c r="J675" s="104">
        <f t="shared" si="50"/>
        <v>40.043750263165563</v>
      </c>
      <c r="K675" s="104">
        <f t="shared" si="51"/>
        <v>36.947340558634878</v>
      </c>
      <c r="L675" s="104">
        <f t="shared" si="52"/>
        <v>35.472240832580511</v>
      </c>
      <c r="N675" s="109">
        <v>42640.291666666664</v>
      </c>
      <c r="O675" s="103">
        <v>247</v>
      </c>
      <c r="P675" s="103">
        <v>243.27000427246094</v>
      </c>
      <c r="Q675" s="104">
        <f t="shared" si="53"/>
        <v>0.21348749906433104</v>
      </c>
      <c r="R675" s="104">
        <f t="shared" si="54"/>
        <v>0.21348749906433104</v>
      </c>
    </row>
    <row r="676" spans="2:18">
      <c r="B676" s="109">
        <v>42641.291666666664</v>
      </c>
      <c r="C676" s="106">
        <v>247</v>
      </c>
      <c r="D676" s="106">
        <v>243.27000427246094</v>
      </c>
      <c r="E676" s="120">
        <v>11.800000190734863</v>
      </c>
      <c r="F676" s="107">
        <v>42641</v>
      </c>
      <c r="G676" s="120">
        <v>44.345553271505572</v>
      </c>
      <c r="H676" s="120">
        <v>37.121856559559163</v>
      </c>
      <c r="I676" s="120">
        <v>32.960395318424233</v>
      </c>
      <c r="J676" s="104">
        <f t="shared" si="50"/>
        <v>44.345553271505572</v>
      </c>
      <c r="K676" s="104">
        <f t="shared" si="51"/>
        <v>37.121856559559163</v>
      </c>
      <c r="L676" s="104">
        <f t="shared" si="52"/>
        <v>32.960395318424233</v>
      </c>
      <c r="N676" s="109">
        <v>42641.291666666664</v>
      </c>
      <c r="O676" s="103">
        <v>247</v>
      </c>
      <c r="P676" s="103">
        <v>243.27000427246094</v>
      </c>
      <c r="Q676" s="104">
        <f t="shared" si="53"/>
        <v>0.21348749906433104</v>
      </c>
      <c r="R676" s="104">
        <f t="shared" si="54"/>
        <v>20</v>
      </c>
    </row>
    <row r="677" spans="2:18">
      <c r="B677" s="109">
        <v>42642.291666666664</v>
      </c>
      <c r="C677" s="106">
        <v>427</v>
      </c>
      <c r="D677" s="106">
        <v>104.91999816894531</v>
      </c>
      <c r="E677" s="120">
        <v>11.600000381469727</v>
      </c>
      <c r="F677" s="107">
        <v>42642</v>
      </c>
      <c r="G677" s="120">
        <v>32.205756859989073</v>
      </c>
      <c r="H677" s="120">
        <v>36.814631254187269</v>
      </c>
      <c r="I677" s="120">
        <v>31.838032826163104</v>
      </c>
      <c r="J677" s="104">
        <f t="shared" si="50"/>
        <v>32.205756859989073</v>
      </c>
      <c r="K677" s="104">
        <f t="shared" si="51"/>
        <v>36.814631254187269</v>
      </c>
      <c r="L677" s="104">
        <f t="shared" si="52"/>
        <v>31.838032826163104</v>
      </c>
      <c r="N677" s="109">
        <v>42642.291666666664</v>
      </c>
      <c r="O677" s="103">
        <v>427</v>
      </c>
      <c r="P677" s="103">
        <v>104.91999816894531</v>
      </c>
      <c r="Q677" s="104">
        <f t="shared" si="53"/>
        <v>18.434351970401</v>
      </c>
      <c r="R677" s="104">
        <f t="shared" si="54"/>
        <v>18.434351970401</v>
      </c>
    </row>
    <row r="678" spans="2:18">
      <c r="B678" s="109">
        <v>42643.291666666664</v>
      </c>
      <c r="C678" s="106">
        <v>427</v>
      </c>
      <c r="D678" s="106">
        <v>104.91999816894531</v>
      </c>
      <c r="E678" s="120">
        <v>11.800000190734863</v>
      </c>
      <c r="F678" s="107">
        <v>42643</v>
      </c>
      <c r="G678" s="120">
        <v>36.712438268286213</v>
      </c>
      <c r="H678" s="120">
        <v>36.88703099506877</v>
      </c>
      <c r="I678" s="120">
        <v>31.349892950698187</v>
      </c>
      <c r="J678" s="104">
        <f t="shared" si="50"/>
        <v>36.712438268286213</v>
      </c>
      <c r="K678" s="104">
        <f t="shared" si="51"/>
        <v>36.88703099506877</v>
      </c>
      <c r="L678" s="104">
        <f t="shared" si="52"/>
        <v>31.349892950698187</v>
      </c>
      <c r="N678" s="109">
        <v>42643.291666666664</v>
      </c>
      <c r="O678" s="103">
        <v>427</v>
      </c>
      <c r="P678" s="103">
        <v>104.91999816894531</v>
      </c>
      <c r="Q678" s="104">
        <f t="shared" si="53"/>
        <v>18.434351970401</v>
      </c>
      <c r="R678" s="104">
        <f t="shared" si="54"/>
        <v>20</v>
      </c>
    </row>
    <row r="679" spans="2:18">
      <c r="B679" s="109">
        <v>42644.291666666664</v>
      </c>
      <c r="C679" s="106">
        <v>427</v>
      </c>
      <c r="D679" s="106">
        <v>104.91999816894531</v>
      </c>
      <c r="E679" s="120">
        <v>11.5</v>
      </c>
      <c r="F679" s="107">
        <v>42644</v>
      </c>
      <c r="G679" s="120">
        <v>44.029475733041757</v>
      </c>
      <c r="H679" s="120">
        <v>37.869122827560744</v>
      </c>
      <c r="I679" s="120">
        <v>32.279262466563118</v>
      </c>
      <c r="J679" s="104">
        <f t="shared" si="50"/>
        <v>44.029475733041757</v>
      </c>
      <c r="K679" s="104">
        <f t="shared" si="51"/>
        <v>37.869122827560744</v>
      </c>
      <c r="L679" s="104">
        <f t="shared" si="52"/>
        <v>32.279262466563118</v>
      </c>
      <c r="N679" s="109">
        <v>42644.291666666664</v>
      </c>
      <c r="O679" s="103">
        <v>427</v>
      </c>
      <c r="P679" s="103">
        <v>104.91999816894531</v>
      </c>
      <c r="Q679" s="104">
        <f t="shared" si="53"/>
        <v>18.434351970401</v>
      </c>
      <c r="R679" s="104">
        <f t="shared" si="54"/>
        <v>20</v>
      </c>
    </row>
    <row r="680" spans="2:18">
      <c r="B680" s="109">
        <v>42645.291666666664</v>
      </c>
      <c r="C680" s="106">
        <v>427</v>
      </c>
      <c r="D680" s="106">
        <v>104.91999816894531</v>
      </c>
      <c r="E680" s="120">
        <v>11.5</v>
      </c>
      <c r="F680" s="107">
        <v>42645</v>
      </c>
      <c r="G680" s="120">
        <v>37.452555535104509</v>
      </c>
      <c r="H680" s="120">
        <v>37.59953864236666</v>
      </c>
      <c r="I680" s="120">
        <v>37.588856420340356</v>
      </c>
      <c r="J680" s="104">
        <f t="shared" si="50"/>
        <v>37.452555535104509</v>
      </c>
      <c r="K680" s="104">
        <f t="shared" si="51"/>
        <v>37.59953864236666</v>
      </c>
      <c r="L680" s="104">
        <f t="shared" si="52"/>
        <v>37.588856420340356</v>
      </c>
      <c r="N680" s="109">
        <v>42645.291666666664</v>
      </c>
      <c r="O680" s="103">
        <v>427</v>
      </c>
      <c r="P680" s="103">
        <v>104.91999816894531</v>
      </c>
      <c r="Q680" s="104">
        <f t="shared" si="53"/>
        <v>18.434351970401</v>
      </c>
      <c r="R680" s="104">
        <f t="shared" si="54"/>
        <v>20</v>
      </c>
    </row>
    <row r="681" spans="2:18">
      <c r="B681" s="109">
        <v>42646.291666666664</v>
      </c>
      <c r="C681" s="106">
        <v>427</v>
      </c>
      <c r="D681" s="106">
        <v>104.91999816894531</v>
      </c>
      <c r="E681" s="120">
        <v>11.699999809265137</v>
      </c>
      <c r="F681" s="107">
        <v>42646</v>
      </c>
      <c r="G681" s="120">
        <v>34.506144630886901</v>
      </c>
      <c r="H681" s="120">
        <v>37.979124238005433</v>
      </c>
      <c r="I681" s="120">
        <v>37.880208668797081</v>
      </c>
      <c r="J681" s="104">
        <f t="shared" si="50"/>
        <v>34.506144630886901</v>
      </c>
      <c r="K681" s="104">
        <f t="shared" si="51"/>
        <v>37.979124238005433</v>
      </c>
      <c r="L681" s="104">
        <f t="shared" si="52"/>
        <v>37.880208668797081</v>
      </c>
      <c r="N681" s="109">
        <v>42646.291666666664</v>
      </c>
      <c r="O681" s="103">
        <v>427</v>
      </c>
      <c r="P681" s="103">
        <v>104.91999816894531</v>
      </c>
      <c r="Q681" s="104">
        <f t="shared" si="53"/>
        <v>18.434351970401</v>
      </c>
      <c r="R681" s="104">
        <f t="shared" si="54"/>
        <v>20</v>
      </c>
    </row>
    <row r="682" spans="2:18">
      <c r="B682" s="109">
        <v>42647.291666666664</v>
      </c>
      <c r="C682" s="106">
        <v>427</v>
      </c>
      <c r="D682" s="106">
        <v>123.58000183105469</v>
      </c>
      <c r="E682" s="120">
        <v>11.600000381469727</v>
      </c>
      <c r="F682" s="107">
        <v>42647</v>
      </c>
      <c r="G682" s="120">
        <v>44.167184167482233</v>
      </c>
      <c r="H682" s="120">
        <v>37.612611613626804</v>
      </c>
      <c r="I682" s="120">
        <v>37.442241734840259</v>
      </c>
      <c r="J682" s="104">
        <f t="shared" si="50"/>
        <v>44.167184167482233</v>
      </c>
      <c r="K682" s="104">
        <f t="shared" si="51"/>
        <v>37.612611613626804</v>
      </c>
      <c r="L682" s="104">
        <f t="shared" si="52"/>
        <v>37.442241734840259</v>
      </c>
      <c r="N682" s="109">
        <v>42647.291666666664</v>
      </c>
      <c r="O682" s="103">
        <v>427</v>
      </c>
      <c r="P682" s="103">
        <v>123.58000183105469</v>
      </c>
      <c r="Q682" s="104">
        <f t="shared" si="53"/>
        <v>17.366340689598999</v>
      </c>
      <c r="R682" s="104">
        <f t="shared" si="54"/>
        <v>17.366340689598999</v>
      </c>
    </row>
    <row r="683" spans="2:18">
      <c r="B683" s="109">
        <v>42648.291666666664</v>
      </c>
      <c r="C683" s="106">
        <v>313</v>
      </c>
      <c r="D683" s="106">
        <v>160.5</v>
      </c>
      <c r="E683" s="120">
        <v>11.699999809265137</v>
      </c>
      <c r="F683" s="107">
        <v>42648</v>
      </c>
      <c r="G683" s="120">
        <v>38.717312804946211</v>
      </c>
      <c r="H683" s="120">
        <v>38.071263834326359</v>
      </c>
      <c r="I683" s="120">
        <v>37.475467148489486</v>
      </c>
      <c r="J683" s="104">
        <f t="shared" si="50"/>
        <v>38.717312804946211</v>
      </c>
      <c r="K683" s="104">
        <f t="shared" si="51"/>
        <v>38.071263834326359</v>
      </c>
      <c r="L683" s="104">
        <f t="shared" si="52"/>
        <v>37.475467148489486</v>
      </c>
      <c r="N683" s="109">
        <v>42648.291666666664</v>
      </c>
      <c r="O683" s="103">
        <v>313</v>
      </c>
      <c r="P683" s="103">
        <v>160.5</v>
      </c>
      <c r="Q683" s="104">
        <f t="shared" si="53"/>
        <v>8.7283862999999986</v>
      </c>
      <c r="R683" s="104">
        <f t="shared" si="54"/>
        <v>8.7283862999999986</v>
      </c>
    </row>
    <row r="684" spans="2:18">
      <c r="B684" s="109">
        <v>42649.291666666664</v>
      </c>
      <c r="C684" s="106">
        <v>313</v>
      </c>
      <c r="D684" s="106">
        <v>173.78999328613281</v>
      </c>
      <c r="E684" s="120">
        <v>11.699999809265137</v>
      </c>
      <c r="F684" s="107">
        <v>42649</v>
      </c>
      <c r="G684" s="120">
        <v>32.998854221193845</v>
      </c>
      <c r="H684" s="120">
        <v>38.225183487490362</v>
      </c>
      <c r="I684" s="120">
        <v>36.351514152332598</v>
      </c>
      <c r="J684" s="104">
        <f t="shared" si="50"/>
        <v>32.998854221193845</v>
      </c>
      <c r="K684" s="104">
        <f t="shared" si="51"/>
        <v>38.225183487490362</v>
      </c>
      <c r="L684" s="104">
        <f t="shared" si="52"/>
        <v>36.351514152332598</v>
      </c>
      <c r="N684" s="109">
        <v>42649.291666666664</v>
      </c>
      <c r="O684" s="103">
        <v>313</v>
      </c>
      <c r="P684" s="103">
        <v>173.78999328613281</v>
      </c>
      <c r="Q684" s="104">
        <f t="shared" si="53"/>
        <v>7.9677292814703362</v>
      </c>
      <c r="R684" s="104">
        <f t="shared" si="54"/>
        <v>7.9677292814703362</v>
      </c>
    </row>
    <row r="685" spans="2:18">
      <c r="B685" s="109">
        <v>42650.291666666664</v>
      </c>
      <c r="C685" s="106">
        <v>313</v>
      </c>
      <c r="D685" s="106">
        <v>173.78999328613281</v>
      </c>
      <c r="E685" s="120">
        <v>11.600000381469727</v>
      </c>
      <c r="F685" s="107">
        <v>42650</v>
      </c>
      <c r="G685" s="120">
        <v>39.856815766957048</v>
      </c>
      <c r="H685" s="120">
        <v>37.686045813560504</v>
      </c>
      <c r="I685" s="120">
        <v>37.923142789425647</v>
      </c>
      <c r="J685" s="104">
        <f t="shared" si="50"/>
        <v>39.856815766957048</v>
      </c>
      <c r="K685" s="104">
        <f t="shared" si="51"/>
        <v>37.686045813560504</v>
      </c>
      <c r="L685" s="104">
        <f t="shared" si="52"/>
        <v>37.923142789425647</v>
      </c>
      <c r="N685" s="109">
        <v>42650.291666666664</v>
      </c>
      <c r="O685" s="103">
        <v>313</v>
      </c>
      <c r="P685" s="103">
        <v>173.78999328613281</v>
      </c>
      <c r="Q685" s="104">
        <f t="shared" si="53"/>
        <v>7.9677292814703362</v>
      </c>
      <c r="R685" s="104">
        <f t="shared" si="54"/>
        <v>20</v>
      </c>
    </row>
    <row r="686" spans="2:18">
      <c r="B686" s="109">
        <v>42651.291666666664</v>
      </c>
      <c r="C686" s="106">
        <v>313</v>
      </c>
      <c r="D686" s="106">
        <v>173.78999328613281</v>
      </c>
      <c r="E686" s="120">
        <v>11.800000190734863</v>
      </c>
      <c r="F686" s="107">
        <v>42651</v>
      </c>
      <c r="G686" s="120">
        <v>42.856559228058195</v>
      </c>
      <c r="H686" s="120">
        <v>38.130865336457909</v>
      </c>
      <c r="I686" s="120">
        <v>39.038551465052123</v>
      </c>
      <c r="J686" s="104">
        <f t="shared" si="50"/>
        <v>42.856559228058195</v>
      </c>
      <c r="K686" s="104">
        <f t="shared" si="51"/>
        <v>38.130865336457909</v>
      </c>
      <c r="L686" s="104">
        <f t="shared" si="52"/>
        <v>39.038551465052123</v>
      </c>
      <c r="N686" s="109">
        <v>42651.291666666664</v>
      </c>
      <c r="O686" s="103">
        <v>313</v>
      </c>
      <c r="P686" s="103">
        <v>173.78999328613281</v>
      </c>
      <c r="Q686" s="104">
        <f t="shared" si="53"/>
        <v>7.9677292814703362</v>
      </c>
      <c r="R686" s="104">
        <f t="shared" si="54"/>
        <v>20</v>
      </c>
    </row>
    <row r="687" spans="2:18">
      <c r="B687" s="109">
        <v>42652.291666666664</v>
      </c>
      <c r="C687" s="106">
        <v>313</v>
      </c>
      <c r="D687" s="106">
        <v>173.78999328613281</v>
      </c>
      <c r="E687" s="120">
        <v>11.699999809265137</v>
      </c>
      <c r="F687" s="107">
        <v>42652</v>
      </c>
      <c r="G687" s="120">
        <v>43.480185540737963</v>
      </c>
      <c r="H687" s="120">
        <v>38.249046514012136</v>
      </c>
      <c r="I687" s="120">
        <v>39.079587843638883</v>
      </c>
      <c r="J687" s="104">
        <f t="shared" si="50"/>
        <v>43.480185540737963</v>
      </c>
      <c r="K687" s="104">
        <f t="shared" si="51"/>
        <v>38.249046514012136</v>
      </c>
      <c r="L687" s="104">
        <f t="shared" si="52"/>
        <v>39.079587843638883</v>
      </c>
      <c r="N687" s="109">
        <v>42652.291666666664</v>
      </c>
      <c r="O687" s="103">
        <v>313</v>
      </c>
      <c r="P687" s="103">
        <v>173.78999328613281</v>
      </c>
      <c r="Q687" s="104">
        <f t="shared" si="53"/>
        <v>7.9677292814703362</v>
      </c>
      <c r="R687" s="104">
        <f t="shared" si="54"/>
        <v>20</v>
      </c>
    </row>
    <row r="688" spans="2:18">
      <c r="B688" s="109">
        <v>42653.291666666664</v>
      </c>
      <c r="C688" s="106">
        <v>313</v>
      </c>
      <c r="D688" s="106">
        <v>173.78999328613281</v>
      </c>
      <c r="E688" s="120">
        <v>11.800000190734863</v>
      </c>
      <c r="F688" s="107">
        <v>42653</v>
      </c>
      <c r="G688" s="120">
        <v>48.461128190358451</v>
      </c>
      <c r="H688" s="120">
        <v>38.061909147567178</v>
      </c>
      <c r="I688" s="120">
        <v>41.128906930994134</v>
      </c>
      <c r="J688" s="104">
        <f t="shared" si="50"/>
        <v>48.461128190358451</v>
      </c>
      <c r="K688" s="104">
        <f t="shared" si="51"/>
        <v>38.061909147567178</v>
      </c>
      <c r="L688" s="104">
        <f t="shared" si="52"/>
        <v>41.128906930994134</v>
      </c>
      <c r="N688" s="109">
        <v>42653.291666666664</v>
      </c>
      <c r="O688" s="103">
        <v>313</v>
      </c>
      <c r="P688" s="103">
        <v>173.78999328613281</v>
      </c>
      <c r="Q688" s="104">
        <f t="shared" si="53"/>
        <v>7.9677292814703362</v>
      </c>
      <c r="R688" s="104">
        <f t="shared" si="54"/>
        <v>20</v>
      </c>
    </row>
    <row r="689" spans="2:18">
      <c r="B689" s="109">
        <v>42654.291666666664</v>
      </c>
      <c r="C689" s="106">
        <v>313</v>
      </c>
      <c r="D689" s="106">
        <v>173.78999328613281</v>
      </c>
      <c r="E689" s="120">
        <v>11.600000381469727</v>
      </c>
      <c r="F689" s="107">
        <v>42654</v>
      </c>
      <c r="G689" s="120">
        <v>49.466153044391554</v>
      </c>
      <c r="H689" s="120">
        <v>39.601697163537665</v>
      </c>
      <c r="I689" s="120">
        <v>36.978263474746946</v>
      </c>
      <c r="J689" s="104">
        <f t="shared" si="50"/>
        <v>49.466153044391554</v>
      </c>
      <c r="K689" s="104">
        <f t="shared" si="51"/>
        <v>39.601697163537665</v>
      </c>
      <c r="L689" s="104">
        <f t="shared" si="52"/>
        <v>36.978263474746946</v>
      </c>
      <c r="N689" s="109">
        <v>42654.291666666664</v>
      </c>
      <c r="O689" s="103">
        <v>313</v>
      </c>
      <c r="P689" s="103">
        <v>173.78999328613281</v>
      </c>
      <c r="Q689" s="104">
        <f t="shared" si="53"/>
        <v>7.9677292814703362</v>
      </c>
      <c r="R689" s="104">
        <f t="shared" si="54"/>
        <v>20</v>
      </c>
    </row>
    <row r="690" spans="2:18">
      <c r="B690" s="109">
        <v>42655.291666666664</v>
      </c>
      <c r="C690" s="106">
        <v>313</v>
      </c>
      <c r="D690" s="106">
        <v>173.78999328613281</v>
      </c>
      <c r="E690" s="120">
        <v>11.800000190734863</v>
      </c>
      <c r="F690" s="107">
        <v>42655</v>
      </c>
      <c r="G690" s="120">
        <v>43.805109047094959</v>
      </c>
      <c r="H690" s="120">
        <v>40.135752438152295</v>
      </c>
      <c r="I690" s="120">
        <v>34.578180395695867</v>
      </c>
      <c r="J690" s="104">
        <f t="shared" si="50"/>
        <v>43.805109047094959</v>
      </c>
      <c r="K690" s="104">
        <f t="shared" si="51"/>
        <v>40.135752438152295</v>
      </c>
      <c r="L690" s="104">
        <f t="shared" si="52"/>
        <v>34.578180395695867</v>
      </c>
      <c r="N690" s="109">
        <v>42655.291666666664</v>
      </c>
      <c r="O690" s="103">
        <v>313</v>
      </c>
      <c r="P690" s="103">
        <v>173.78999328613281</v>
      </c>
      <c r="Q690" s="104">
        <f t="shared" si="53"/>
        <v>7.9677292814703362</v>
      </c>
      <c r="R690" s="104">
        <f t="shared" si="54"/>
        <v>20</v>
      </c>
    </row>
    <row r="691" spans="2:18">
      <c r="B691" s="109">
        <v>42656.291666666664</v>
      </c>
      <c r="C691" s="106">
        <v>457</v>
      </c>
      <c r="D691" s="106">
        <v>139.22000122070313</v>
      </c>
      <c r="E691" s="120">
        <v>11.800000190734863</v>
      </c>
      <c r="F691" s="107">
        <v>42656</v>
      </c>
      <c r="G691" s="120">
        <v>39.147072900312928</v>
      </c>
      <c r="H691" s="120">
        <v>39.222581848038523</v>
      </c>
      <c r="I691" s="120">
        <v>34.672568525914805</v>
      </c>
      <c r="J691" s="104">
        <f t="shared" si="50"/>
        <v>39.147072900312928</v>
      </c>
      <c r="K691" s="104">
        <f t="shared" si="51"/>
        <v>39.222581848038523</v>
      </c>
      <c r="L691" s="104">
        <f t="shared" si="52"/>
        <v>34.672568525914805</v>
      </c>
      <c r="N691" s="109">
        <v>42656.291666666664</v>
      </c>
      <c r="O691" s="103">
        <v>457</v>
      </c>
      <c r="P691" s="103">
        <v>139.22000122070313</v>
      </c>
      <c r="Q691" s="104">
        <f t="shared" si="53"/>
        <v>18.188239919732666</v>
      </c>
      <c r="R691" s="104">
        <f t="shared" si="54"/>
        <v>18.188239919732666</v>
      </c>
    </row>
    <row r="692" spans="2:18">
      <c r="B692" s="109">
        <v>42657.291666666664</v>
      </c>
      <c r="C692" s="106">
        <v>457</v>
      </c>
      <c r="D692" s="106">
        <v>139.22000122070313</v>
      </c>
      <c r="E692" s="120">
        <v>11.800000190734863</v>
      </c>
      <c r="F692" s="107">
        <v>42657</v>
      </c>
      <c r="G692" s="120">
        <v>35.461324354807516</v>
      </c>
      <c r="H692" s="120">
        <v>38.635038569790346</v>
      </c>
      <c r="I692" s="120">
        <v>35.611592137482447</v>
      </c>
      <c r="J692" s="104">
        <f t="shared" si="50"/>
        <v>35.461324354807516</v>
      </c>
      <c r="K692" s="104">
        <f t="shared" si="51"/>
        <v>38.635038569790346</v>
      </c>
      <c r="L692" s="104">
        <f t="shared" si="52"/>
        <v>35.611592137482447</v>
      </c>
      <c r="N692" s="109">
        <v>42657.291666666664</v>
      </c>
      <c r="O692" s="103">
        <v>457</v>
      </c>
      <c r="P692" s="103">
        <v>139.22000122070313</v>
      </c>
      <c r="Q692" s="104">
        <f t="shared" si="53"/>
        <v>18.188239919732666</v>
      </c>
      <c r="R692" s="104">
        <f t="shared" si="54"/>
        <v>20</v>
      </c>
    </row>
    <row r="693" spans="2:18">
      <c r="B693" s="109">
        <v>42658.291666666664</v>
      </c>
      <c r="C693" s="106">
        <v>457</v>
      </c>
      <c r="D693" s="106">
        <v>139.22000122070313</v>
      </c>
      <c r="E693" s="120">
        <v>11.899999618530273</v>
      </c>
      <c r="F693" s="107">
        <v>42658</v>
      </c>
      <c r="G693" s="120">
        <v>35.155774908617715</v>
      </c>
      <c r="H693" s="120">
        <v>38.694912211652138</v>
      </c>
      <c r="I693" s="120">
        <v>35.969648092057987</v>
      </c>
      <c r="J693" s="104">
        <f t="shared" si="50"/>
        <v>35.155774908617715</v>
      </c>
      <c r="K693" s="104">
        <f t="shared" si="51"/>
        <v>38.694912211652138</v>
      </c>
      <c r="L693" s="104">
        <f t="shared" si="52"/>
        <v>35.969648092057987</v>
      </c>
      <c r="N693" s="109">
        <v>42658.291666666664</v>
      </c>
      <c r="O693" s="103">
        <v>457</v>
      </c>
      <c r="P693" s="103">
        <v>139.22000122070313</v>
      </c>
      <c r="Q693" s="104">
        <f t="shared" si="53"/>
        <v>18.188239919732666</v>
      </c>
      <c r="R693" s="104">
        <f t="shared" si="54"/>
        <v>20</v>
      </c>
    </row>
    <row r="694" spans="2:18">
      <c r="B694" s="109">
        <v>42659.291666666664</v>
      </c>
      <c r="C694" s="106">
        <v>457</v>
      </c>
      <c r="D694" s="106">
        <v>139.22000122070313</v>
      </c>
      <c r="E694" s="120">
        <v>11.699999809265137</v>
      </c>
      <c r="F694" s="107">
        <v>42659</v>
      </c>
      <c r="G694" s="120">
        <v>40.761599927257585</v>
      </c>
      <c r="H694" s="120">
        <v>38.013631519586937</v>
      </c>
      <c r="I694" s="120">
        <v>36.910612364919132</v>
      </c>
      <c r="J694" s="104">
        <f t="shared" si="50"/>
        <v>40.761599927257585</v>
      </c>
      <c r="K694" s="104">
        <f t="shared" si="51"/>
        <v>38.013631519586937</v>
      </c>
      <c r="L694" s="104">
        <f t="shared" si="52"/>
        <v>36.910612364919132</v>
      </c>
      <c r="N694" s="109">
        <v>42659.291666666664</v>
      </c>
      <c r="O694" s="103">
        <v>457</v>
      </c>
      <c r="P694" s="103">
        <v>139.22000122070313</v>
      </c>
      <c r="Q694" s="104">
        <f t="shared" si="53"/>
        <v>18.188239919732666</v>
      </c>
      <c r="R694" s="104">
        <f t="shared" si="54"/>
        <v>20</v>
      </c>
    </row>
    <row r="695" spans="2:18">
      <c r="B695" s="109">
        <v>42660.291666666664</v>
      </c>
      <c r="C695" s="106">
        <v>457</v>
      </c>
      <c r="D695" s="106">
        <v>139.22000122070313</v>
      </c>
      <c r="E695" s="120">
        <v>12</v>
      </c>
      <c r="F695" s="107">
        <v>42660</v>
      </c>
      <c r="G695" s="120">
        <v>37.294184705990332</v>
      </c>
      <c r="H695" s="120">
        <v>38.597947259390786</v>
      </c>
      <c r="I695" s="120">
        <v>34.027493006255931</v>
      </c>
      <c r="J695" s="104">
        <f t="shared" si="50"/>
        <v>37.294184705990332</v>
      </c>
      <c r="K695" s="104">
        <f t="shared" si="51"/>
        <v>38.597947259390786</v>
      </c>
      <c r="L695" s="104">
        <f t="shared" si="52"/>
        <v>34.027493006255931</v>
      </c>
      <c r="N695" s="109">
        <v>42660.291666666664</v>
      </c>
      <c r="O695" s="103">
        <v>457</v>
      </c>
      <c r="P695" s="103">
        <v>139.22000122070313</v>
      </c>
      <c r="Q695" s="104">
        <f t="shared" si="53"/>
        <v>18.188239919732666</v>
      </c>
      <c r="R695" s="104">
        <f t="shared" si="54"/>
        <v>20</v>
      </c>
    </row>
    <row r="696" spans="2:18">
      <c r="B696" s="109">
        <v>42661.291666666664</v>
      </c>
      <c r="C696" s="106">
        <v>457</v>
      </c>
      <c r="D696" s="106">
        <v>126.72000122070313</v>
      </c>
      <c r="E696" s="120">
        <v>12.100000381469727</v>
      </c>
      <c r="F696" s="107">
        <v>42661</v>
      </c>
      <c r="G696" s="120">
        <v>29.266797106619212</v>
      </c>
      <c r="H696" s="120">
        <v>38.9116114892783</v>
      </c>
      <c r="I696" s="120">
        <v>38.763996887030416</v>
      </c>
      <c r="J696" s="104">
        <f t="shared" si="50"/>
        <v>29.266797106619212</v>
      </c>
      <c r="K696" s="104">
        <f t="shared" si="51"/>
        <v>38.9116114892783</v>
      </c>
      <c r="L696" s="104">
        <f t="shared" si="52"/>
        <v>38.763996887030416</v>
      </c>
      <c r="N696" s="109">
        <v>42661.291666666664</v>
      </c>
      <c r="O696" s="103">
        <v>457</v>
      </c>
      <c r="P696" s="103">
        <v>126.72000122070313</v>
      </c>
      <c r="Q696" s="104">
        <f t="shared" si="53"/>
        <v>18.903681419732667</v>
      </c>
      <c r="R696" s="104">
        <f t="shared" si="54"/>
        <v>18.903681419732667</v>
      </c>
    </row>
    <row r="697" spans="2:18">
      <c r="B697" s="109">
        <v>42662.291666666664</v>
      </c>
      <c r="C697" s="106">
        <v>457</v>
      </c>
      <c r="D697" s="106">
        <v>126.72000122070313</v>
      </c>
      <c r="E697" s="120">
        <v>11.699999809265137</v>
      </c>
      <c r="F697" s="107">
        <v>42662</v>
      </c>
      <c r="G697" s="120">
        <v>40.765258856349554</v>
      </c>
      <c r="H697" s="120">
        <v>38.470159155307009</v>
      </c>
      <c r="I697" s="120">
        <v>39.834891591690194</v>
      </c>
      <c r="J697" s="104">
        <f t="shared" si="50"/>
        <v>40.765258856349554</v>
      </c>
      <c r="K697" s="104">
        <f t="shared" si="51"/>
        <v>38.470159155307009</v>
      </c>
      <c r="L697" s="104">
        <f t="shared" si="52"/>
        <v>39.834891591690194</v>
      </c>
      <c r="N697" s="109">
        <v>42662.291666666664</v>
      </c>
      <c r="O697" s="103">
        <v>457</v>
      </c>
      <c r="P697" s="103">
        <v>126.72000122070313</v>
      </c>
      <c r="Q697" s="104">
        <f t="shared" si="53"/>
        <v>18.903681419732667</v>
      </c>
      <c r="R697" s="104">
        <f t="shared" si="54"/>
        <v>20</v>
      </c>
    </row>
    <row r="698" spans="2:18">
      <c r="B698" s="109">
        <v>42663.291666666664</v>
      </c>
      <c r="C698" s="106">
        <v>195</v>
      </c>
      <c r="D698" s="106">
        <v>119.41999816894531</v>
      </c>
      <c r="E698" s="120">
        <v>11.899999618530273</v>
      </c>
      <c r="F698" s="107">
        <v>42663</v>
      </c>
      <c r="G698" s="120">
        <v>40.930943507883285</v>
      </c>
      <c r="H698" s="120">
        <v>35.928418910481319</v>
      </c>
      <c r="I698" s="120">
        <v>39.923233331132799</v>
      </c>
      <c r="J698" s="104">
        <f t="shared" si="50"/>
        <v>40.930943507883285</v>
      </c>
      <c r="K698" s="104">
        <f t="shared" si="51"/>
        <v>35.928418910481319</v>
      </c>
      <c r="L698" s="104">
        <f t="shared" si="52"/>
        <v>39.923233331132799</v>
      </c>
      <c r="N698" s="109">
        <v>42663.291666666664</v>
      </c>
      <c r="O698" s="103">
        <v>195</v>
      </c>
      <c r="P698" s="103">
        <v>119.41999816894531</v>
      </c>
      <c r="Q698" s="104">
        <f t="shared" si="53"/>
        <v>4.3258455904010011</v>
      </c>
      <c r="R698" s="104">
        <f t="shared" si="54"/>
        <v>4.3258455904010011</v>
      </c>
    </row>
    <row r="699" spans="2:18">
      <c r="B699" s="109">
        <v>42664.291666666664</v>
      </c>
      <c r="C699" s="106">
        <v>195</v>
      </c>
      <c r="D699" s="106">
        <v>119.41999816894531</v>
      </c>
      <c r="E699" s="120">
        <v>11.899999618530273</v>
      </c>
      <c r="F699" s="107">
        <v>42664</v>
      </c>
      <c r="G699" s="120">
        <v>36.900053097495324</v>
      </c>
      <c r="H699" s="120">
        <v>45.239130486514831</v>
      </c>
      <c r="I699" s="120">
        <v>38.187021953176576</v>
      </c>
      <c r="J699" s="104">
        <f t="shared" si="50"/>
        <v>36.900053097495324</v>
      </c>
      <c r="K699" s="104">
        <f t="shared" si="51"/>
        <v>45.239130486514831</v>
      </c>
      <c r="L699" s="104">
        <f t="shared" si="52"/>
        <v>38.187021953176576</v>
      </c>
      <c r="N699" s="109">
        <v>42664.291666666664</v>
      </c>
      <c r="O699" s="103">
        <v>195</v>
      </c>
      <c r="P699" s="103">
        <v>119.41999816894531</v>
      </c>
      <c r="Q699" s="104">
        <f t="shared" si="53"/>
        <v>4.3258455904010011</v>
      </c>
      <c r="R699" s="104">
        <f t="shared" si="54"/>
        <v>20</v>
      </c>
    </row>
    <row r="700" spans="2:18">
      <c r="B700" s="109">
        <v>42665.291666666664</v>
      </c>
      <c r="C700" s="106">
        <v>195</v>
      </c>
      <c r="D700" s="106">
        <v>119.41999816894531</v>
      </c>
      <c r="E700" s="120">
        <v>11.899999618530273</v>
      </c>
      <c r="F700" s="107">
        <v>42665</v>
      </c>
      <c r="G700" s="120">
        <v>37.736709594726563</v>
      </c>
      <c r="H700" s="120">
        <v>45.162017822265625</v>
      </c>
      <c r="I700" s="120">
        <v>38.387336730957031</v>
      </c>
      <c r="J700" s="104">
        <f t="shared" si="50"/>
        <v>37.736709594726563</v>
      </c>
      <c r="K700" s="104">
        <f t="shared" si="51"/>
        <v>45.162017822265625</v>
      </c>
      <c r="L700" s="104">
        <f t="shared" si="52"/>
        <v>38.387336730957031</v>
      </c>
      <c r="N700" s="109">
        <v>42665.291666666664</v>
      </c>
      <c r="O700" s="103">
        <v>195</v>
      </c>
      <c r="P700" s="103">
        <v>119.41999816894531</v>
      </c>
      <c r="Q700" s="104">
        <f t="shared" si="53"/>
        <v>4.3258455904010011</v>
      </c>
      <c r="R700" s="104">
        <f t="shared" si="54"/>
        <v>20</v>
      </c>
    </row>
    <row r="701" spans="2:18">
      <c r="B701" s="109">
        <v>42666.291666666664</v>
      </c>
      <c r="C701" s="106">
        <v>195</v>
      </c>
      <c r="D701" s="106">
        <v>119.41999816894531</v>
      </c>
      <c r="E701" s="120">
        <v>11.899999618530273</v>
      </c>
      <c r="F701" s="107">
        <v>42666</v>
      </c>
      <c r="G701" s="120">
        <v>39.296844482421875</v>
      </c>
      <c r="H701" s="120">
        <v>42.648185729980469</v>
      </c>
      <c r="I701" s="120">
        <v>38.311492919921875</v>
      </c>
      <c r="J701" s="104">
        <f t="shared" si="50"/>
        <v>39.296844482421875</v>
      </c>
      <c r="K701" s="104">
        <f t="shared" si="51"/>
        <v>42.648185729980469</v>
      </c>
      <c r="L701" s="104">
        <f t="shared" si="52"/>
        <v>38.311492919921875</v>
      </c>
      <c r="N701" s="109">
        <v>42666.291666666664</v>
      </c>
      <c r="O701" s="103">
        <v>195</v>
      </c>
      <c r="P701" s="103">
        <v>119.41999816894531</v>
      </c>
      <c r="Q701" s="104">
        <f t="shared" si="53"/>
        <v>4.3258455904010011</v>
      </c>
      <c r="R701" s="104">
        <f t="shared" si="54"/>
        <v>20</v>
      </c>
    </row>
    <row r="702" spans="2:18">
      <c r="B702" s="109">
        <v>42667.291666666664</v>
      </c>
      <c r="C702" s="106">
        <v>195</v>
      </c>
      <c r="D702" s="106">
        <v>119.41999816894531</v>
      </c>
      <c r="E702" s="120">
        <v>11.899999618530273</v>
      </c>
      <c r="F702" s="107">
        <v>42667</v>
      </c>
      <c r="G702" s="120">
        <v>40.856979370117188</v>
      </c>
      <c r="H702" s="120">
        <v>40.134346008300781</v>
      </c>
      <c r="I702" s="120">
        <v>38.235641479492188</v>
      </c>
      <c r="J702" s="104">
        <f t="shared" si="50"/>
        <v>40.856979370117188</v>
      </c>
      <c r="K702" s="104">
        <f t="shared" si="51"/>
        <v>40.134346008300781</v>
      </c>
      <c r="L702" s="104">
        <f t="shared" si="52"/>
        <v>38.235641479492188</v>
      </c>
      <c r="N702" s="109">
        <v>42667.291666666664</v>
      </c>
      <c r="O702" s="103">
        <v>195</v>
      </c>
      <c r="P702" s="103">
        <v>119.41999816894531</v>
      </c>
      <c r="Q702" s="104">
        <f t="shared" si="53"/>
        <v>4.3258455904010011</v>
      </c>
      <c r="R702" s="104">
        <f t="shared" si="54"/>
        <v>20</v>
      </c>
    </row>
    <row r="703" spans="2:18">
      <c r="B703" s="109">
        <v>42668.291666666664</v>
      </c>
      <c r="C703" s="106">
        <v>188</v>
      </c>
      <c r="D703" s="106">
        <v>119.41999816894531</v>
      </c>
      <c r="E703" s="120">
        <v>11.899999618530273</v>
      </c>
      <c r="F703" s="107">
        <v>42668</v>
      </c>
      <c r="G703" s="120">
        <v>42.398914997974998</v>
      </c>
      <c r="H703" s="120">
        <v>38.1187782965766</v>
      </c>
      <c r="I703" s="120">
        <v>37.979659670105711</v>
      </c>
      <c r="J703" s="104">
        <f t="shared" si="50"/>
        <v>42.398914997974998</v>
      </c>
      <c r="K703" s="104">
        <f t="shared" si="51"/>
        <v>38.1187782965766</v>
      </c>
      <c r="L703" s="104">
        <f t="shared" si="52"/>
        <v>37.979659670105711</v>
      </c>
      <c r="N703" s="109">
        <v>42668.291666666664</v>
      </c>
      <c r="O703" s="103">
        <v>188</v>
      </c>
      <c r="P703" s="103">
        <v>119.41999816894531</v>
      </c>
      <c r="Q703" s="104">
        <f t="shared" si="53"/>
        <v>3.9251983504010006</v>
      </c>
      <c r="R703" s="104">
        <f t="shared" si="54"/>
        <v>3.9251983504010006</v>
      </c>
    </row>
    <row r="704" spans="2:18">
      <c r="B704" s="109">
        <v>42669.291666666664</v>
      </c>
      <c r="C704" s="106">
        <v>188</v>
      </c>
      <c r="D704" s="106">
        <v>119.41999816894531</v>
      </c>
      <c r="E704" s="120">
        <v>11.899999618530273</v>
      </c>
      <c r="F704" s="107">
        <v>42669</v>
      </c>
      <c r="G704" s="120">
        <v>41.289701139043885</v>
      </c>
      <c r="H704" s="120">
        <v>38.540748622858928</v>
      </c>
      <c r="I704" s="120">
        <v>36.350456226710918</v>
      </c>
      <c r="J704" s="104">
        <f t="shared" si="50"/>
        <v>41.289701139043885</v>
      </c>
      <c r="K704" s="104">
        <f t="shared" si="51"/>
        <v>38.540748622858928</v>
      </c>
      <c r="L704" s="104">
        <f t="shared" si="52"/>
        <v>36.350456226710918</v>
      </c>
      <c r="N704" s="109">
        <v>42669.291666666664</v>
      </c>
      <c r="O704" s="103">
        <v>188</v>
      </c>
      <c r="P704" s="103">
        <v>119.41999816894531</v>
      </c>
      <c r="Q704" s="104">
        <f t="shared" si="53"/>
        <v>3.9251983504010006</v>
      </c>
      <c r="R704" s="104">
        <f t="shared" si="54"/>
        <v>20</v>
      </c>
    </row>
    <row r="705" spans="2:18">
      <c r="B705" s="109">
        <v>42670.291666666664</v>
      </c>
      <c r="C705" s="106">
        <v>188</v>
      </c>
      <c r="D705" s="106">
        <v>119.41999816894531</v>
      </c>
      <c r="E705" s="120">
        <v>11.899999618530273</v>
      </c>
      <c r="F705" s="107">
        <v>42670</v>
      </c>
      <c r="G705" s="120">
        <v>38.361914327144618</v>
      </c>
      <c r="H705" s="120">
        <v>38.100675184815024</v>
      </c>
      <c r="I705" s="120">
        <v>34.265097804201929</v>
      </c>
      <c r="J705" s="104">
        <f t="shared" si="50"/>
        <v>38.361914327144618</v>
      </c>
      <c r="K705" s="104">
        <f t="shared" si="51"/>
        <v>38.100675184815024</v>
      </c>
      <c r="L705" s="104">
        <f t="shared" si="52"/>
        <v>34.265097804201929</v>
      </c>
      <c r="N705" s="109">
        <v>42670.291666666664</v>
      </c>
      <c r="O705" s="103">
        <v>188</v>
      </c>
      <c r="P705" s="103">
        <v>119.41999816894531</v>
      </c>
      <c r="Q705" s="104">
        <f t="shared" si="53"/>
        <v>3.9251983504010006</v>
      </c>
      <c r="R705" s="104">
        <f t="shared" si="54"/>
        <v>20</v>
      </c>
    </row>
    <row r="706" spans="2:18">
      <c r="B706" s="109">
        <v>42671.291666666664</v>
      </c>
      <c r="C706" s="106">
        <v>188</v>
      </c>
      <c r="D706" s="106">
        <v>119.41999816894531</v>
      </c>
      <c r="E706" s="120">
        <v>11.899999618530273</v>
      </c>
      <c r="F706" s="107">
        <v>42671</v>
      </c>
      <c r="G706" s="120">
        <v>35.827991711740154</v>
      </c>
      <c r="H706" s="120">
        <v>37.789347285208855</v>
      </c>
      <c r="I706" s="120">
        <v>33.810043023427319</v>
      </c>
      <c r="J706" s="104">
        <f t="shared" si="50"/>
        <v>35.827991711740154</v>
      </c>
      <c r="K706" s="104">
        <f t="shared" si="51"/>
        <v>37.789347285208855</v>
      </c>
      <c r="L706" s="104">
        <f t="shared" si="52"/>
        <v>33.810043023427319</v>
      </c>
      <c r="N706" s="109">
        <v>42671.291666666664</v>
      </c>
      <c r="O706" s="103">
        <v>188</v>
      </c>
      <c r="P706" s="103">
        <v>119.41999816894531</v>
      </c>
      <c r="Q706" s="104">
        <f t="shared" si="53"/>
        <v>3.9251983504010006</v>
      </c>
      <c r="R706" s="104">
        <f t="shared" si="54"/>
        <v>20</v>
      </c>
    </row>
    <row r="707" spans="2:18">
      <c r="B707" s="109">
        <v>42672.291666666664</v>
      </c>
      <c r="C707" s="106">
        <v>188</v>
      </c>
      <c r="D707" s="106">
        <v>119.41999816894531</v>
      </c>
      <c r="E707" s="120">
        <v>11.600000381469727</v>
      </c>
      <c r="F707" s="107">
        <v>42672</v>
      </c>
      <c r="G707" s="120">
        <v>39.760668252419521</v>
      </c>
      <c r="H707" s="120">
        <v>39.018654395297737</v>
      </c>
      <c r="I707" s="120">
        <v>35.309358582364183</v>
      </c>
      <c r="J707" s="104">
        <f t="shared" si="50"/>
        <v>39.760668252419521</v>
      </c>
      <c r="K707" s="104">
        <f t="shared" si="51"/>
        <v>39.018654395297737</v>
      </c>
      <c r="L707" s="104">
        <f t="shared" si="52"/>
        <v>35.309358582364183</v>
      </c>
      <c r="N707" s="109">
        <v>42672.291666666664</v>
      </c>
      <c r="O707" s="103">
        <v>188</v>
      </c>
      <c r="P707" s="103">
        <v>119.41999816894531</v>
      </c>
      <c r="Q707" s="104">
        <f t="shared" si="53"/>
        <v>3.9251983504010006</v>
      </c>
      <c r="R707" s="104">
        <f t="shared" si="54"/>
        <v>20</v>
      </c>
    </row>
    <row r="708" spans="2:18">
      <c r="B708" s="109">
        <v>42673.291666666664</v>
      </c>
      <c r="C708" s="106">
        <v>188</v>
      </c>
      <c r="D708" s="106">
        <v>119.41999816894531</v>
      </c>
      <c r="E708" s="120">
        <v>11.600000381469727</v>
      </c>
      <c r="F708" s="107">
        <v>42673</v>
      </c>
      <c r="G708" s="120">
        <v>40.241210533910298</v>
      </c>
      <c r="H708" s="120">
        <v>38.289897543235995</v>
      </c>
      <c r="I708" s="120">
        <v>36.554806447735494</v>
      </c>
      <c r="J708" s="104">
        <f t="shared" si="50"/>
        <v>40.241210533910298</v>
      </c>
      <c r="K708" s="104">
        <f t="shared" si="51"/>
        <v>38.289897543235995</v>
      </c>
      <c r="L708" s="104">
        <f t="shared" si="52"/>
        <v>36.554806447735494</v>
      </c>
      <c r="N708" s="109">
        <v>42673.291666666664</v>
      </c>
      <c r="O708" s="103">
        <v>188</v>
      </c>
      <c r="P708" s="103">
        <v>119.41999816894531</v>
      </c>
      <c r="Q708" s="104">
        <f t="shared" si="53"/>
        <v>3.9251983504010006</v>
      </c>
      <c r="R708" s="104">
        <f t="shared" si="54"/>
        <v>20</v>
      </c>
    </row>
    <row r="709" spans="2:18">
      <c r="B709" s="109">
        <v>42674.291666666664</v>
      </c>
      <c r="C709" s="106">
        <v>188</v>
      </c>
      <c r="D709" s="106">
        <v>119.41999816894531</v>
      </c>
      <c r="E709" s="120">
        <v>11.600000381469727</v>
      </c>
      <c r="F709" s="107">
        <v>42674</v>
      </c>
      <c r="G709" s="120">
        <v>35.054517591970928</v>
      </c>
      <c r="H709" s="120">
        <v>38.388314097876908</v>
      </c>
      <c r="I709" s="120">
        <v>36.864642558936701</v>
      </c>
      <c r="J709" s="104">
        <f t="shared" si="50"/>
        <v>35.054517591970928</v>
      </c>
      <c r="K709" s="104">
        <f t="shared" si="51"/>
        <v>38.388314097876908</v>
      </c>
      <c r="L709" s="104">
        <f t="shared" si="52"/>
        <v>36.864642558936701</v>
      </c>
      <c r="N709" s="109">
        <v>42674.291666666664</v>
      </c>
      <c r="O709" s="103">
        <v>188</v>
      </c>
      <c r="P709" s="103">
        <v>119.41999816894531</v>
      </c>
      <c r="Q709" s="104">
        <f t="shared" si="53"/>
        <v>3.9251983504010006</v>
      </c>
      <c r="R709" s="104">
        <f t="shared" si="54"/>
        <v>20</v>
      </c>
    </row>
    <row r="710" spans="2:18">
      <c r="B710" s="109">
        <v>42675.291666666664</v>
      </c>
      <c r="C710" s="106">
        <v>246</v>
      </c>
      <c r="D710" s="106">
        <v>124.51000213623047</v>
      </c>
      <c r="E710" s="120">
        <v>11.600000381469727</v>
      </c>
      <c r="F710" s="107">
        <v>42675</v>
      </c>
      <c r="G710" s="120">
        <v>30.486722784373526</v>
      </c>
      <c r="H710" s="120">
        <v>39.351113781575691</v>
      </c>
      <c r="I710" s="120">
        <v>37.684444240243387</v>
      </c>
      <c r="J710" s="104">
        <f t="shared" si="50"/>
        <v>30.486722784373526</v>
      </c>
      <c r="K710" s="104">
        <f t="shared" si="51"/>
        <v>39.351113781575691</v>
      </c>
      <c r="L710" s="104">
        <f t="shared" si="52"/>
        <v>37.684444240243387</v>
      </c>
      <c r="N710" s="109">
        <v>42675.291666666664</v>
      </c>
      <c r="O710" s="103">
        <v>246</v>
      </c>
      <c r="P710" s="103">
        <v>124.51000213623047</v>
      </c>
      <c r="Q710" s="104">
        <f t="shared" si="53"/>
        <v>6.9535189045321646</v>
      </c>
      <c r="R710" s="104">
        <f t="shared" si="54"/>
        <v>6.9535189045321646</v>
      </c>
    </row>
    <row r="711" spans="2:18">
      <c r="B711" s="109">
        <v>42676.291666666664</v>
      </c>
      <c r="C711" s="106">
        <v>246</v>
      </c>
      <c r="D711" s="106">
        <v>124.51000213623047</v>
      </c>
      <c r="E711" s="120">
        <v>11.600000381469727</v>
      </c>
      <c r="F711" s="107">
        <v>42676</v>
      </c>
      <c r="G711" s="120">
        <v>25.484202511818296</v>
      </c>
      <c r="H711" s="120">
        <v>38.593891185124704</v>
      </c>
      <c r="I711" s="120">
        <v>37.476964002273704</v>
      </c>
      <c r="J711" s="104">
        <f t="shared" si="50"/>
        <v>25.484202511818296</v>
      </c>
      <c r="K711" s="104">
        <f t="shared" si="51"/>
        <v>38.593891185124704</v>
      </c>
      <c r="L711" s="104">
        <f t="shared" si="52"/>
        <v>37.476964002273704</v>
      </c>
      <c r="N711" s="109">
        <v>42676.291666666664</v>
      </c>
      <c r="O711" s="103">
        <v>246</v>
      </c>
      <c r="P711" s="103">
        <v>124.51000213623047</v>
      </c>
      <c r="Q711" s="104">
        <f t="shared" si="53"/>
        <v>6.9535189045321646</v>
      </c>
      <c r="R711" s="104">
        <f t="shared" si="54"/>
        <v>20</v>
      </c>
    </row>
    <row r="712" spans="2:18">
      <c r="B712" s="109">
        <v>42677.291666666664</v>
      </c>
      <c r="C712" s="106">
        <v>246</v>
      </c>
      <c r="D712" s="106">
        <v>113.29000091552734</v>
      </c>
      <c r="E712" s="120">
        <v>11.600000381469727</v>
      </c>
      <c r="F712" s="107">
        <v>42677</v>
      </c>
      <c r="G712" s="120">
        <v>45.427354547602135</v>
      </c>
      <c r="H712" s="120">
        <v>39.478665544920489</v>
      </c>
      <c r="I712" s="120">
        <v>36.974532072279196</v>
      </c>
      <c r="J712" s="104">
        <f t="shared" si="50"/>
        <v>45.427354547602135</v>
      </c>
      <c r="K712" s="104">
        <f t="shared" si="51"/>
        <v>39.478665544920489</v>
      </c>
      <c r="L712" s="104">
        <f t="shared" si="52"/>
        <v>36.974532072279196</v>
      </c>
      <c r="N712" s="109">
        <v>42677.291666666664</v>
      </c>
      <c r="O712" s="103">
        <v>246</v>
      </c>
      <c r="P712" s="103">
        <v>113.29000091552734</v>
      </c>
      <c r="Q712" s="104">
        <f t="shared" si="53"/>
        <v>7.5956992647994985</v>
      </c>
      <c r="R712" s="104">
        <f t="shared" si="54"/>
        <v>7.5956992647994985</v>
      </c>
    </row>
    <row r="713" spans="2:18">
      <c r="B713" s="109">
        <v>42678.291666666664</v>
      </c>
      <c r="C713" s="106">
        <v>246</v>
      </c>
      <c r="D713" s="106">
        <v>113.29000091552734</v>
      </c>
      <c r="E713" s="120">
        <v>11.600000381469727</v>
      </c>
      <c r="F713" s="107">
        <v>42678</v>
      </c>
      <c r="G713" s="120">
        <v>40.030071659397194</v>
      </c>
      <c r="H713" s="120">
        <v>39.034450190133548</v>
      </c>
      <c r="I713" s="120">
        <v>37.94158743606669</v>
      </c>
      <c r="J713" s="104">
        <f t="shared" si="50"/>
        <v>40.030071659397194</v>
      </c>
      <c r="K713" s="104">
        <f t="shared" si="51"/>
        <v>39.034450190133548</v>
      </c>
      <c r="L713" s="104">
        <f t="shared" si="52"/>
        <v>37.94158743606669</v>
      </c>
      <c r="N713" s="109">
        <v>42678.291666666664</v>
      </c>
      <c r="O713" s="103">
        <v>246</v>
      </c>
      <c r="P713" s="103">
        <v>113.29000091552734</v>
      </c>
      <c r="Q713" s="104">
        <f t="shared" si="53"/>
        <v>7.5956992647994985</v>
      </c>
      <c r="R713" s="104">
        <f t="shared" si="54"/>
        <v>20</v>
      </c>
    </row>
    <row r="714" spans="2:18">
      <c r="B714" s="109">
        <v>42679.291666666664</v>
      </c>
      <c r="C714" s="106">
        <v>246</v>
      </c>
      <c r="D714" s="106">
        <v>113.29000091552734</v>
      </c>
      <c r="E714" s="120">
        <v>11.600000381469727</v>
      </c>
      <c r="F714" s="107">
        <v>42679</v>
      </c>
      <c r="G714" s="120">
        <v>42.124899661187747</v>
      </c>
      <c r="H714" s="120">
        <v>38.825105761819401</v>
      </c>
      <c r="I714" s="120">
        <v>37.557429703253248</v>
      </c>
      <c r="J714" s="104">
        <f t="shared" ref="J714:J777" si="55">IF(G714&lt;0,0,G714)</f>
        <v>42.124899661187747</v>
      </c>
      <c r="K714" s="104">
        <f t="shared" ref="K714:K777" si="56">IF(H714&lt;0,0,H714)</f>
        <v>38.825105761819401</v>
      </c>
      <c r="L714" s="104">
        <f t="shared" ref="L714:L777" si="57">IF(I714&lt;0,0,I714)</f>
        <v>37.557429703253248</v>
      </c>
      <c r="N714" s="109">
        <v>42679.291666666664</v>
      </c>
      <c r="O714" s="103">
        <v>246</v>
      </c>
      <c r="P714" s="103">
        <v>113.29000091552734</v>
      </c>
      <c r="Q714" s="104">
        <f t="shared" ref="Q714:Q777" si="58">ABS((O714-P714)*(1/1000)*0.36*158.987)</f>
        <v>7.5956992647994985</v>
      </c>
      <c r="R714" s="104">
        <f t="shared" si="54"/>
        <v>20</v>
      </c>
    </row>
    <row r="715" spans="2:18">
      <c r="B715" s="109">
        <v>42680.291666666664</v>
      </c>
      <c r="C715" s="106">
        <v>246</v>
      </c>
      <c r="D715" s="106">
        <v>113.29000091552734</v>
      </c>
      <c r="E715" s="120">
        <v>11.600000381469727</v>
      </c>
      <c r="F715" s="107">
        <v>42680</v>
      </c>
      <c r="G715" s="120">
        <v>37.822684621281063</v>
      </c>
      <c r="H715" s="120">
        <v>39.008119308816092</v>
      </c>
      <c r="I715" s="120">
        <v>39.141308674370833</v>
      </c>
      <c r="J715" s="104">
        <f t="shared" si="55"/>
        <v>37.822684621281063</v>
      </c>
      <c r="K715" s="104">
        <f t="shared" si="56"/>
        <v>39.008119308816092</v>
      </c>
      <c r="L715" s="104">
        <f t="shared" si="57"/>
        <v>39.141308674370833</v>
      </c>
      <c r="N715" s="109">
        <v>42680.291666666664</v>
      </c>
      <c r="O715" s="103">
        <v>246</v>
      </c>
      <c r="P715" s="103">
        <v>113.29000091552734</v>
      </c>
      <c r="Q715" s="104">
        <f t="shared" si="58"/>
        <v>7.5956992647994985</v>
      </c>
      <c r="R715" s="104">
        <f t="shared" ref="R715:R778" si="59">IF(Q715=Q714, 20, Q715)</f>
        <v>20</v>
      </c>
    </row>
    <row r="716" spans="2:18">
      <c r="B716" s="109">
        <v>42681.291666666664</v>
      </c>
      <c r="C716" s="106">
        <v>246</v>
      </c>
      <c r="D716" s="106">
        <v>113.29000091552734</v>
      </c>
      <c r="E716" s="120">
        <v>11.600000381469727</v>
      </c>
      <c r="F716" s="107">
        <v>42681</v>
      </c>
      <c r="G716" s="120">
        <v>30.62573073334163</v>
      </c>
      <c r="H716" s="120">
        <v>38.640024354457893</v>
      </c>
      <c r="I716" s="120">
        <v>39.443539463811469</v>
      </c>
      <c r="J716" s="104">
        <f t="shared" si="55"/>
        <v>30.62573073334163</v>
      </c>
      <c r="K716" s="104">
        <f t="shared" si="56"/>
        <v>38.640024354457893</v>
      </c>
      <c r="L716" s="104">
        <f t="shared" si="57"/>
        <v>39.443539463811469</v>
      </c>
      <c r="N716" s="109">
        <v>42681.291666666664</v>
      </c>
      <c r="O716" s="103">
        <v>246</v>
      </c>
      <c r="P716" s="103">
        <v>113.29000091552734</v>
      </c>
      <c r="Q716" s="104">
        <f t="shared" si="58"/>
        <v>7.5956992647994985</v>
      </c>
      <c r="R716" s="104">
        <f t="shared" si="59"/>
        <v>20</v>
      </c>
    </row>
    <row r="717" spans="2:18">
      <c r="B717" s="109">
        <v>42682.291666666664</v>
      </c>
      <c r="C717" s="106">
        <v>246</v>
      </c>
      <c r="D717" s="106">
        <v>113.29000091552734</v>
      </c>
      <c r="E717" s="120">
        <v>11.600000381469727</v>
      </c>
      <c r="F717" s="107">
        <v>42682</v>
      </c>
      <c r="G717" s="120">
        <v>39.958296468346227</v>
      </c>
      <c r="H717" s="120">
        <v>39.145697604020455</v>
      </c>
      <c r="I717" s="120">
        <v>37.615673888965894</v>
      </c>
      <c r="J717" s="104">
        <f t="shared" si="55"/>
        <v>39.958296468346227</v>
      </c>
      <c r="K717" s="104">
        <f t="shared" si="56"/>
        <v>39.145697604020455</v>
      </c>
      <c r="L717" s="104">
        <f t="shared" si="57"/>
        <v>37.615673888965894</v>
      </c>
      <c r="N717" s="109">
        <v>42682.291666666664</v>
      </c>
      <c r="O717" s="103">
        <v>246</v>
      </c>
      <c r="P717" s="103">
        <v>113.29000091552734</v>
      </c>
      <c r="Q717" s="104">
        <f t="shared" si="58"/>
        <v>7.5956992647994985</v>
      </c>
      <c r="R717" s="104">
        <f t="shared" si="59"/>
        <v>20</v>
      </c>
    </row>
    <row r="718" spans="2:18">
      <c r="B718" s="109">
        <v>42683.291666666664</v>
      </c>
      <c r="C718" s="106">
        <v>246</v>
      </c>
      <c r="D718" s="106">
        <v>113.29000091552734</v>
      </c>
      <c r="E718" s="120">
        <v>11.600000381469727</v>
      </c>
      <c r="F718" s="107">
        <v>42683</v>
      </c>
      <c r="G718" s="120">
        <v>48.508989074230222</v>
      </c>
      <c r="H718" s="120">
        <v>40.991602775498734</v>
      </c>
      <c r="I718" s="120">
        <v>38.755031798106621</v>
      </c>
      <c r="J718" s="104">
        <f t="shared" si="55"/>
        <v>48.508989074230222</v>
      </c>
      <c r="K718" s="104">
        <f t="shared" si="56"/>
        <v>40.991602775498734</v>
      </c>
      <c r="L718" s="104">
        <f t="shared" si="57"/>
        <v>38.755031798106621</v>
      </c>
      <c r="N718" s="109">
        <v>42683.291666666664</v>
      </c>
      <c r="O718" s="103">
        <v>246</v>
      </c>
      <c r="P718" s="103">
        <v>113.29000091552734</v>
      </c>
      <c r="Q718" s="104">
        <f t="shared" si="58"/>
        <v>7.5956992647994985</v>
      </c>
      <c r="R718" s="104">
        <f t="shared" si="59"/>
        <v>20</v>
      </c>
    </row>
    <row r="719" spans="2:18">
      <c r="B719" s="109">
        <v>42684.291666666664</v>
      </c>
      <c r="C719" s="106">
        <v>246</v>
      </c>
      <c r="D719" s="106">
        <v>113.29000091552734</v>
      </c>
      <c r="E719" s="120">
        <v>11.600000381469727</v>
      </c>
      <c r="F719" s="107">
        <v>42684</v>
      </c>
      <c r="G719" s="120">
        <v>48.741136661017407</v>
      </c>
      <c r="H719" s="120">
        <v>40.992762301807048</v>
      </c>
      <c r="I719" s="120">
        <v>39.136908206895541</v>
      </c>
      <c r="J719" s="104">
        <f t="shared" si="55"/>
        <v>48.741136661017407</v>
      </c>
      <c r="K719" s="104">
        <f t="shared" si="56"/>
        <v>40.992762301807048</v>
      </c>
      <c r="L719" s="104">
        <f t="shared" si="57"/>
        <v>39.136908206895541</v>
      </c>
      <c r="N719" s="109">
        <v>42684.291666666664</v>
      </c>
      <c r="O719" s="103">
        <v>246</v>
      </c>
      <c r="P719" s="103">
        <v>113.29000091552734</v>
      </c>
      <c r="Q719" s="104">
        <f t="shared" si="58"/>
        <v>7.5956992647994985</v>
      </c>
      <c r="R719" s="104">
        <f t="shared" si="59"/>
        <v>20</v>
      </c>
    </row>
    <row r="720" spans="2:18">
      <c r="B720" s="109">
        <v>42685.291666666664</v>
      </c>
      <c r="C720" s="106">
        <v>246</v>
      </c>
      <c r="D720" s="106">
        <v>113.29000091552734</v>
      </c>
      <c r="E720" s="120">
        <v>11.600000381469727</v>
      </c>
      <c r="F720" s="107">
        <v>42685</v>
      </c>
      <c r="G720" s="120">
        <v>48.837807625752944</v>
      </c>
      <c r="H720" s="120">
        <v>42.265342361507557</v>
      </c>
      <c r="I720" s="120">
        <v>38.518451105047149</v>
      </c>
      <c r="J720" s="104">
        <f t="shared" si="55"/>
        <v>48.837807625752944</v>
      </c>
      <c r="K720" s="104">
        <f t="shared" si="56"/>
        <v>42.265342361507557</v>
      </c>
      <c r="L720" s="104">
        <f t="shared" si="57"/>
        <v>38.518451105047149</v>
      </c>
      <c r="N720" s="109">
        <v>42685.291666666664</v>
      </c>
      <c r="O720" s="103">
        <v>246</v>
      </c>
      <c r="P720" s="103">
        <v>113.29000091552734</v>
      </c>
      <c r="Q720" s="104">
        <f t="shared" si="58"/>
        <v>7.5956992647994985</v>
      </c>
      <c r="R720" s="104">
        <f t="shared" si="59"/>
        <v>20</v>
      </c>
    </row>
    <row r="721" spans="2:18">
      <c r="B721" s="109">
        <v>42686.291666666664</v>
      </c>
      <c r="C721" s="106">
        <v>246</v>
      </c>
      <c r="D721" s="106">
        <v>113.29000091552734</v>
      </c>
      <c r="E721" s="120">
        <v>11.600000381469727</v>
      </c>
      <c r="F721" s="107">
        <v>42686</v>
      </c>
      <c r="G721" s="120">
        <v>47.632774267594009</v>
      </c>
      <c r="H721" s="120">
        <v>39.249508335524219</v>
      </c>
      <c r="I721" s="120">
        <v>36.454030286691811</v>
      </c>
      <c r="J721" s="104">
        <f t="shared" si="55"/>
        <v>47.632774267594009</v>
      </c>
      <c r="K721" s="104">
        <f t="shared" si="56"/>
        <v>39.249508335524219</v>
      </c>
      <c r="L721" s="104">
        <f t="shared" si="57"/>
        <v>36.454030286691811</v>
      </c>
      <c r="N721" s="109">
        <v>42686.291666666664</v>
      </c>
      <c r="O721" s="103">
        <v>246</v>
      </c>
      <c r="P721" s="103">
        <v>113.29000091552734</v>
      </c>
      <c r="Q721" s="104">
        <f t="shared" si="58"/>
        <v>7.5956992647994985</v>
      </c>
      <c r="R721" s="104">
        <f t="shared" si="59"/>
        <v>20</v>
      </c>
    </row>
    <row r="722" spans="2:18">
      <c r="B722" s="109">
        <v>42687.291666666664</v>
      </c>
      <c r="C722" s="106">
        <v>246</v>
      </c>
      <c r="D722" s="106">
        <v>113.29000091552734</v>
      </c>
      <c r="E722" s="120">
        <v>11.600000381469727</v>
      </c>
      <c r="F722" s="107">
        <v>42687</v>
      </c>
      <c r="G722" s="120">
        <v>42.868913205508846</v>
      </c>
      <c r="H722" s="120">
        <v>38.278645523389208</v>
      </c>
      <c r="I722" s="120">
        <v>34.701426247446619</v>
      </c>
      <c r="J722" s="104">
        <f t="shared" si="55"/>
        <v>42.868913205508846</v>
      </c>
      <c r="K722" s="104">
        <f t="shared" si="56"/>
        <v>38.278645523389208</v>
      </c>
      <c r="L722" s="104">
        <f t="shared" si="57"/>
        <v>34.701426247446619</v>
      </c>
      <c r="N722" s="109">
        <v>42687.291666666664</v>
      </c>
      <c r="O722" s="103">
        <v>246</v>
      </c>
      <c r="P722" s="103">
        <v>113.29000091552734</v>
      </c>
      <c r="Q722" s="104">
        <f t="shared" si="58"/>
        <v>7.5956992647994985</v>
      </c>
      <c r="R722" s="104">
        <f t="shared" si="59"/>
        <v>20</v>
      </c>
    </row>
    <row r="723" spans="2:18">
      <c r="B723" s="109">
        <v>42688.291666666664</v>
      </c>
      <c r="C723" s="106">
        <v>246</v>
      </c>
      <c r="D723" s="106">
        <v>113.29000091552734</v>
      </c>
      <c r="E723" s="120">
        <v>11.699999809265137</v>
      </c>
      <c r="F723" s="107">
        <v>42688</v>
      </c>
      <c r="G723" s="120">
        <v>35.878338909016719</v>
      </c>
      <c r="H723" s="120">
        <v>37.820811764156375</v>
      </c>
      <c r="I723" s="120">
        <v>34.974029983105517</v>
      </c>
      <c r="J723" s="104">
        <f t="shared" si="55"/>
        <v>35.878338909016719</v>
      </c>
      <c r="K723" s="104">
        <f t="shared" si="56"/>
        <v>37.820811764156375</v>
      </c>
      <c r="L723" s="104">
        <f t="shared" si="57"/>
        <v>34.974029983105517</v>
      </c>
      <c r="N723" s="109">
        <v>42688.291666666664</v>
      </c>
      <c r="O723" s="103">
        <v>246</v>
      </c>
      <c r="P723" s="103">
        <v>113.29000091552734</v>
      </c>
      <c r="Q723" s="104">
        <f t="shared" si="58"/>
        <v>7.5956992647994985</v>
      </c>
      <c r="R723" s="104">
        <f t="shared" si="59"/>
        <v>20</v>
      </c>
    </row>
    <row r="724" spans="2:18">
      <c r="B724" s="109">
        <v>42689.291666666664</v>
      </c>
      <c r="C724" s="106">
        <v>246</v>
      </c>
      <c r="D724" s="106">
        <v>113.29000091552734</v>
      </c>
      <c r="E724" s="120">
        <v>11.699999809265137</v>
      </c>
      <c r="F724" s="107">
        <v>42689</v>
      </c>
      <c r="G724" s="120">
        <v>40.4097965224584</v>
      </c>
      <c r="H724" s="120">
        <v>38.320469763632182</v>
      </c>
      <c r="I724" s="120">
        <v>35.386235210807207</v>
      </c>
      <c r="J724" s="104">
        <f t="shared" si="55"/>
        <v>40.4097965224584</v>
      </c>
      <c r="K724" s="104">
        <f t="shared" si="56"/>
        <v>38.320469763632182</v>
      </c>
      <c r="L724" s="104">
        <f t="shared" si="57"/>
        <v>35.386235210807207</v>
      </c>
      <c r="N724" s="109">
        <v>42689.291666666664</v>
      </c>
      <c r="O724" s="103">
        <v>246</v>
      </c>
      <c r="P724" s="103">
        <v>113.29000091552734</v>
      </c>
      <c r="Q724" s="104">
        <f t="shared" si="58"/>
        <v>7.5956992647994985</v>
      </c>
      <c r="R724" s="104">
        <f t="shared" si="59"/>
        <v>20</v>
      </c>
    </row>
    <row r="725" spans="2:18">
      <c r="B725" s="109">
        <v>42690.291666666664</v>
      </c>
      <c r="C725" s="106">
        <v>246</v>
      </c>
      <c r="D725" s="106">
        <v>113.29000091552734</v>
      </c>
      <c r="E725" s="120">
        <v>11.699999809265137</v>
      </c>
      <c r="F725" s="107">
        <v>42690</v>
      </c>
      <c r="G725" s="120">
        <v>41.13557300342454</v>
      </c>
      <c r="H725" s="120">
        <v>37.861886450670376</v>
      </c>
      <c r="I725" s="120">
        <v>33.883376684188796</v>
      </c>
      <c r="J725" s="104">
        <f t="shared" si="55"/>
        <v>41.13557300342454</v>
      </c>
      <c r="K725" s="104">
        <f t="shared" si="56"/>
        <v>37.861886450670376</v>
      </c>
      <c r="L725" s="104">
        <f t="shared" si="57"/>
        <v>33.883376684188796</v>
      </c>
      <c r="N725" s="109">
        <v>42690.291666666664</v>
      </c>
      <c r="O725" s="103">
        <v>246</v>
      </c>
      <c r="P725" s="103">
        <v>113.29000091552734</v>
      </c>
      <c r="Q725" s="104">
        <f t="shared" si="58"/>
        <v>7.5956992647994985</v>
      </c>
      <c r="R725" s="104">
        <f t="shared" si="59"/>
        <v>20</v>
      </c>
    </row>
    <row r="726" spans="2:18">
      <c r="B726" s="109">
        <v>42691.291666666664</v>
      </c>
      <c r="C726" s="106">
        <v>246</v>
      </c>
      <c r="D726" s="106">
        <v>113.29000091552734</v>
      </c>
      <c r="E726" s="120">
        <v>11.699999809265137</v>
      </c>
      <c r="F726" s="107">
        <v>42691</v>
      </c>
      <c r="G726" s="120">
        <v>36.236336175291619</v>
      </c>
      <c r="H726" s="120">
        <v>39.163297180665829</v>
      </c>
      <c r="I726" s="120">
        <v>35.000846187494403</v>
      </c>
      <c r="J726" s="104">
        <f t="shared" si="55"/>
        <v>36.236336175291619</v>
      </c>
      <c r="K726" s="104">
        <f t="shared" si="56"/>
        <v>39.163297180665829</v>
      </c>
      <c r="L726" s="104">
        <f t="shared" si="57"/>
        <v>35.000846187494403</v>
      </c>
      <c r="N726" s="109">
        <v>42691.291666666664</v>
      </c>
      <c r="O726" s="103">
        <v>246</v>
      </c>
      <c r="P726" s="103">
        <v>113.29000091552734</v>
      </c>
      <c r="Q726" s="104">
        <f t="shared" si="58"/>
        <v>7.5956992647994985</v>
      </c>
      <c r="R726" s="104">
        <f t="shared" si="59"/>
        <v>20</v>
      </c>
    </row>
    <row r="727" spans="2:18">
      <c r="B727" s="109">
        <v>42692.291666666664</v>
      </c>
      <c r="C727" s="106">
        <v>246</v>
      </c>
      <c r="D727" s="106">
        <v>113.29000091552734</v>
      </c>
      <c r="E727" s="120">
        <v>11.699999809265137</v>
      </c>
      <c r="F727" s="107">
        <v>42692</v>
      </c>
      <c r="G727" s="120">
        <v>39.82101004958151</v>
      </c>
      <c r="H727" s="120">
        <v>39.058331313508504</v>
      </c>
      <c r="I727" s="120">
        <v>35.56041492700578</v>
      </c>
      <c r="J727" s="104">
        <f t="shared" si="55"/>
        <v>39.82101004958151</v>
      </c>
      <c r="K727" s="104">
        <f t="shared" si="56"/>
        <v>39.058331313508504</v>
      </c>
      <c r="L727" s="104">
        <f t="shared" si="57"/>
        <v>35.56041492700578</v>
      </c>
      <c r="N727" s="109">
        <v>42692.291666666664</v>
      </c>
      <c r="O727" s="103">
        <v>246</v>
      </c>
      <c r="P727" s="103">
        <v>113.29000091552734</v>
      </c>
      <c r="Q727" s="104">
        <f t="shared" si="58"/>
        <v>7.5956992647994985</v>
      </c>
      <c r="R727" s="104">
        <f t="shared" si="59"/>
        <v>20</v>
      </c>
    </row>
    <row r="728" spans="2:18">
      <c r="B728" s="109">
        <v>42693.291666666664</v>
      </c>
      <c r="C728" s="106">
        <v>246</v>
      </c>
      <c r="D728" s="106">
        <v>113.29000091552734</v>
      </c>
      <c r="E728" s="120">
        <v>11.699999809265137</v>
      </c>
      <c r="F728" s="107">
        <v>42693</v>
      </c>
      <c r="G728" s="120">
        <v>41.820547714056801</v>
      </c>
      <c r="H728" s="120">
        <v>38.299641269798649</v>
      </c>
      <c r="I728" s="120">
        <v>34.921374105391621</v>
      </c>
      <c r="J728" s="104">
        <f t="shared" si="55"/>
        <v>41.820547714056801</v>
      </c>
      <c r="K728" s="104">
        <f t="shared" si="56"/>
        <v>38.299641269798649</v>
      </c>
      <c r="L728" s="104">
        <f t="shared" si="57"/>
        <v>34.921374105391621</v>
      </c>
      <c r="N728" s="109">
        <v>42693.291666666664</v>
      </c>
      <c r="O728" s="103">
        <v>246</v>
      </c>
      <c r="P728" s="103">
        <v>113.29000091552734</v>
      </c>
      <c r="Q728" s="104">
        <f t="shared" si="58"/>
        <v>7.5956992647994985</v>
      </c>
      <c r="R728" s="104">
        <f t="shared" si="59"/>
        <v>20</v>
      </c>
    </row>
    <row r="729" spans="2:18">
      <c r="B729" s="109">
        <v>42694.291666666664</v>
      </c>
      <c r="C729" s="106">
        <v>246</v>
      </c>
      <c r="D729" s="106">
        <v>113.29000091552734</v>
      </c>
      <c r="E729" s="120">
        <v>11.399999618530273</v>
      </c>
      <c r="F729" s="107">
        <v>42694</v>
      </c>
      <c r="G729" s="120">
        <v>38.7004948992641</v>
      </c>
      <c r="H729" s="120">
        <v>40.100057357483486</v>
      </c>
      <c r="I729" s="120">
        <v>33.338840747939209</v>
      </c>
      <c r="J729" s="104">
        <f t="shared" si="55"/>
        <v>38.7004948992641</v>
      </c>
      <c r="K729" s="104">
        <f t="shared" si="56"/>
        <v>40.100057357483486</v>
      </c>
      <c r="L729" s="104">
        <f t="shared" si="57"/>
        <v>33.338840747939209</v>
      </c>
      <c r="N729" s="109">
        <v>42694.291666666664</v>
      </c>
      <c r="O729" s="103">
        <v>246</v>
      </c>
      <c r="P729" s="103">
        <v>113.29000091552734</v>
      </c>
      <c r="Q729" s="104">
        <f t="shared" si="58"/>
        <v>7.5956992647994985</v>
      </c>
      <c r="R729" s="104">
        <f t="shared" si="59"/>
        <v>20</v>
      </c>
    </row>
    <row r="730" spans="2:18">
      <c r="B730" s="109">
        <v>42695.291666666664</v>
      </c>
      <c r="C730" s="106">
        <v>246</v>
      </c>
      <c r="D730" s="106">
        <v>113.29000091552734</v>
      </c>
      <c r="E730" s="120">
        <v>12.399999618530273</v>
      </c>
      <c r="F730" s="107">
        <v>42695</v>
      </c>
      <c r="G730" s="120">
        <v>34.779434741409844</v>
      </c>
      <c r="H730" s="120">
        <v>42.356572621575104</v>
      </c>
      <c r="I730" s="120">
        <v>34.027526439936096</v>
      </c>
      <c r="J730" s="104">
        <f t="shared" si="55"/>
        <v>34.779434741409844</v>
      </c>
      <c r="K730" s="104">
        <f t="shared" si="56"/>
        <v>42.356572621575104</v>
      </c>
      <c r="L730" s="104">
        <f t="shared" si="57"/>
        <v>34.027526439936096</v>
      </c>
      <c r="N730" s="109">
        <v>42695.291666666664</v>
      </c>
      <c r="O730" s="103">
        <v>246</v>
      </c>
      <c r="P730" s="103">
        <v>113.29000091552734</v>
      </c>
      <c r="Q730" s="104">
        <f t="shared" si="58"/>
        <v>7.5956992647994985</v>
      </c>
      <c r="R730" s="104">
        <f t="shared" si="59"/>
        <v>20</v>
      </c>
    </row>
    <row r="731" spans="2:18">
      <c r="B731" s="109">
        <v>42696.291666666664</v>
      </c>
      <c r="C731" s="106">
        <v>222</v>
      </c>
      <c r="D731" s="106">
        <v>113.29000091552734</v>
      </c>
      <c r="E731" s="120">
        <v>12.399999618530273</v>
      </c>
      <c r="F731" s="107">
        <v>42696</v>
      </c>
      <c r="G731" s="120">
        <v>41.806541726638919</v>
      </c>
      <c r="H731" s="120">
        <v>40.36403143006342</v>
      </c>
      <c r="I731" s="120">
        <v>34.343338160536938</v>
      </c>
      <c r="J731" s="104">
        <f t="shared" si="55"/>
        <v>41.806541726638919</v>
      </c>
      <c r="K731" s="104">
        <f t="shared" si="56"/>
        <v>40.36403143006342</v>
      </c>
      <c r="L731" s="104">
        <f t="shared" si="57"/>
        <v>34.343338160536938</v>
      </c>
      <c r="N731" s="109">
        <v>42696.291666666664</v>
      </c>
      <c r="O731" s="103">
        <v>222</v>
      </c>
      <c r="P731" s="103">
        <v>113.29000091552734</v>
      </c>
      <c r="Q731" s="104">
        <f t="shared" si="58"/>
        <v>6.2220515847994982</v>
      </c>
      <c r="R731" s="104">
        <f t="shared" si="59"/>
        <v>6.2220515847994982</v>
      </c>
    </row>
    <row r="732" spans="2:18">
      <c r="B732" s="109">
        <v>42697.291666666664</v>
      </c>
      <c r="C732" s="106">
        <v>222</v>
      </c>
      <c r="D732" s="106">
        <v>113.29000091552734</v>
      </c>
      <c r="E732" s="120">
        <v>12.399999618530273</v>
      </c>
      <c r="F732" s="107">
        <v>42697</v>
      </c>
      <c r="G732" s="120">
        <v>36.590291500709668</v>
      </c>
      <c r="H732" s="120">
        <v>39.05688994484926</v>
      </c>
      <c r="I732" s="120">
        <v>34.385980047605713</v>
      </c>
      <c r="J732" s="104">
        <f t="shared" si="55"/>
        <v>36.590291500709668</v>
      </c>
      <c r="K732" s="104">
        <f t="shared" si="56"/>
        <v>39.05688994484926</v>
      </c>
      <c r="L732" s="104">
        <f t="shared" si="57"/>
        <v>34.385980047605713</v>
      </c>
      <c r="N732" s="109">
        <v>42697.291666666664</v>
      </c>
      <c r="O732" s="103">
        <v>222</v>
      </c>
      <c r="P732" s="103">
        <v>113.29000091552734</v>
      </c>
      <c r="Q732" s="104">
        <f t="shared" si="58"/>
        <v>6.2220515847994982</v>
      </c>
      <c r="R732" s="104">
        <f t="shared" si="59"/>
        <v>20</v>
      </c>
    </row>
    <row r="733" spans="2:18">
      <c r="B733" s="109">
        <v>42698.291666666664</v>
      </c>
      <c r="C733" s="106">
        <v>199</v>
      </c>
      <c r="D733" s="106">
        <v>117.33999633789063</v>
      </c>
      <c r="E733" s="120">
        <v>12.399999618530273</v>
      </c>
      <c r="F733" s="107">
        <v>42698</v>
      </c>
      <c r="G733" s="120">
        <v>39.939653000831591</v>
      </c>
      <c r="H733" s="120">
        <v>39.842847954277651</v>
      </c>
      <c r="I733" s="120">
        <v>34.68365092017028</v>
      </c>
      <c r="J733" s="104">
        <f t="shared" si="55"/>
        <v>39.939653000831591</v>
      </c>
      <c r="K733" s="104">
        <f t="shared" si="56"/>
        <v>39.842847954277651</v>
      </c>
      <c r="L733" s="104">
        <f t="shared" si="57"/>
        <v>34.68365092017028</v>
      </c>
      <c r="N733" s="109">
        <v>42698.291666666664</v>
      </c>
      <c r="O733" s="103">
        <v>199</v>
      </c>
      <c r="P733" s="103">
        <v>117.33999633789063</v>
      </c>
      <c r="Q733" s="104">
        <f t="shared" si="58"/>
        <v>4.6738364408020017</v>
      </c>
      <c r="R733" s="104">
        <f t="shared" si="59"/>
        <v>4.6738364408020017</v>
      </c>
    </row>
    <row r="734" spans="2:18">
      <c r="B734" s="109">
        <v>42699.291666666664</v>
      </c>
      <c r="C734" s="106">
        <v>199</v>
      </c>
      <c r="D734" s="106">
        <v>117.33999633789063</v>
      </c>
      <c r="E734" s="120">
        <v>10.899999618530273</v>
      </c>
      <c r="F734" s="107">
        <v>42699</v>
      </c>
      <c r="G734" s="120">
        <v>40.233894747451536</v>
      </c>
      <c r="H734" s="120">
        <v>40.069747202021148</v>
      </c>
      <c r="I734" s="120">
        <v>37.943022617675645</v>
      </c>
      <c r="J734" s="104">
        <f t="shared" si="55"/>
        <v>40.233894747451536</v>
      </c>
      <c r="K734" s="104">
        <f t="shared" si="56"/>
        <v>40.069747202021148</v>
      </c>
      <c r="L734" s="104">
        <f t="shared" si="57"/>
        <v>37.943022617675645</v>
      </c>
      <c r="N734" s="109">
        <v>42699.291666666664</v>
      </c>
      <c r="O734" s="103">
        <v>199</v>
      </c>
      <c r="P734" s="103">
        <v>117.33999633789063</v>
      </c>
      <c r="Q734" s="104">
        <f t="shared" si="58"/>
        <v>4.6738364408020017</v>
      </c>
      <c r="R734" s="104">
        <f t="shared" si="59"/>
        <v>20</v>
      </c>
    </row>
    <row r="735" spans="2:18">
      <c r="B735" s="109">
        <v>42700.291666666664</v>
      </c>
      <c r="C735" s="106">
        <v>199</v>
      </c>
      <c r="D735" s="106">
        <v>117.33999633789063</v>
      </c>
      <c r="E735" s="120">
        <v>11.5</v>
      </c>
      <c r="F735" s="107">
        <v>42700</v>
      </c>
      <c r="G735" s="120">
        <v>39.077944663939647</v>
      </c>
      <c r="H735" s="120">
        <v>41.425678912489538</v>
      </c>
      <c r="I735" s="120">
        <v>37.023703875762429</v>
      </c>
      <c r="J735" s="104">
        <f t="shared" si="55"/>
        <v>39.077944663939647</v>
      </c>
      <c r="K735" s="104">
        <f t="shared" si="56"/>
        <v>41.425678912489538</v>
      </c>
      <c r="L735" s="104">
        <f t="shared" si="57"/>
        <v>37.023703875762429</v>
      </c>
      <c r="N735" s="109">
        <v>42700.291666666664</v>
      </c>
      <c r="O735" s="103">
        <v>199</v>
      </c>
      <c r="P735" s="103">
        <v>117.33999633789063</v>
      </c>
      <c r="Q735" s="104">
        <f t="shared" si="58"/>
        <v>4.6738364408020017</v>
      </c>
      <c r="R735" s="104">
        <f t="shared" si="59"/>
        <v>20</v>
      </c>
    </row>
    <row r="736" spans="2:18">
      <c r="B736" s="109">
        <v>42701.291666666664</v>
      </c>
      <c r="C736" s="106">
        <v>199</v>
      </c>
      <c r="D736" s="106">
        <v>117.33999633789063</v>
      </c>
      <c r="E736" s="120">
        <v>11.5</v>
      </c>
      <c r="F736" s="107">
        <v>42701</v>
      </c>
      <c r="G736" s="120">
        <v>39.48953748579379</v>
      </c>
      <c r="H736" s="120">
        <v>42.166116218566891</v>
      </c>
      <c r="I736" s="120">
        <v>35.129835874658987</v>
      </c>
      <c r="J736" s="104">
        <f t="shared" si="55"/>
        <v>39.48953748579379</v>
      </c>
      <c r="K736" s="104">
        <f t="shared" si="56"/>
        <v>42.166116218566891</v>
      </c>
      <c r="L736" s="104">
        <f t="shared" si="57"/>
        <v>35.129835874658987</v>
      </c>
      <c r="N736" s="109">
        <v>42701.291666666664</v>
      </c>
      <c r="O736" s="103">
        <v>199</v>
      </c>
      <c r="P736" s="103">
        <v>117.33999633789063</v>
      </c>
      <c r="Q736" s="104">
        <f t="shared" si="58"/>
        <v>4.6738364408020017</v>
      </c>
      <c r="R736" s="104">
        <f t="shared" si="59"/>
        <v>20</v>
      </c>
    </row>
    <row r="737" spans="2:18">
      <c r="B737" s="109">
        <v>42702.291666666664</v>
      </c>
      <c r="C737" s="106">
        <v>199</v>
      </c>
      <c r="D737" s="106">
        <v>117.33999633789063</v>
      </c>
      <c r="E737" s="120">
        <v>11.5</v>
      </c>
      <c r="F737" s="107">
        <v>42702</v>
      </c>
      <c r="G737" s="120">
        <v>38.640301213617697</v>
      </c>
      <c r="H737" s="120">
        <v>44.099085823981888</v>
      </c>
      <c r="I737" s="120">
        <v>36.599819257921652</v>
      </c>
      <c r="J737" s="104">
        <f t="shared" si="55"/>
        <v>38.640301213617697</v>
      </c>
      <c r="K737" s="104">
        <f t="shared" si="56"/>
        <v>44.099085823981888</v>
      </c>
      <c r="L737" s="104">
        <f t="shared" si="57"/>
        <v>36.599819257921652</v>
      </c>
      <c r="N737" s="109">
        <v>42702.291666666664</v>
      </c>
      <c r="O737" s="103">
        <v>199</v>
      </c>
      <c r="P737" s="103">
        <v>117.33999633789063</v>
      </c>
      <c r="Q737" s="104">
        <f t="shared" si="58"/>
        <v>4.6738364408020017</v>
      </c>
      <c r="R737" s="104">
        <f t="shared" si="59"/>
        <v>20</v>
      </c>
    </row>
    <row r="738" spans="2:18">
      <c r="B738" s="109">
        <v>42703.291666666664</v>
      </c>
      <c r="C738" s="106">
        <v>199</v>
      </c>
      <c r="D738" s="106">
        <v>117.33999633789063</v>
      </c>
      <c r="E738" s="120">
        <v>11.100000381469727</v>
      </c>
      <c r="F738" s="107">
        <v>42703</v>
      </c>
      <c r="G738" s="120">
        <v>44.26648569235094</v>
      </c>
      <c r="H738" s="120">
        <v>41.674972373180843</v>
      </c>
      <c r="I738" s="120">
        <v>38.022138831527151</v>
      </c>
      <c r="J738" s="104">
        <f t="shared" si="55"/>
        <v>44.26648569235094</v>
      </c>
      <c r="K738" s="104">
        <f t="shared" si="56"/>
        <v>41.674972373180843</v>
      </c>
      <c r="L738" s="104">
        <f t="shared" si="57"/>
        <v>38.022138831527151</v>
      </c>
      <c r="N738" s="109">
        <v>42703.291666666664</v>
      </c>
      <c r="O738" s="103">
        <v>199</v>
      </c>
      <c r="P738" s="103">
        <v>117.33999633789063</v>
      </c>
      <c r="Q738" s="104">
        <f t="shared" si="58"/>
        <v>4.6738364408020017</v>
      </c>
      <c r="R738" s="104">
        <f t="shared" si="59"/>
        <v>20</v>
      </c>
    </row>
    <row r="739" spans="2:18">
      <c r="B739" s="109">
        <v>42704.291666666664</v>
      </c>
      <c r="C739" s="106">
        <v>199</v>
      </c>
      <c r="D739" s="106">
        <v>117.33999633789063</v>
      </c>
      <c r="E739" s="120">
        <v>11.100000381469727</v>
      </c>
      <c r="F739" s="107">
        <v>42704</v>
      </c>
      <c r="G739" s="120">
        <v>48.026299475696376</v>
      </c>
      <c r="H739" s="120">
        <v>42.188760474500803</v>
      </c>
      <c r="I739" s="120">
        <v>36.115264006058347</v>
      </c>
      <c r="J739" s="104">
        <f t="shared" si="55"/>
        <v>48.026299475696376</v>
      </c>
      <c r="K739" s="104">
        <f t="shared" si="56"/>
        <v>42.188760474500803</v>
      </c>
      <c r="L739" s="104">
        <f t="shared" si="57"/>
        <v>36.115264006058347</v>
      </c>
      <c r="N739" s="109">
        <v>42704.291666666664</v>
      </c>
      <c r="O739" s="103">
        <v>199</v>
      </c>
      <c r="P739" s="103">
        <v>117.33999633789063</v>
      </c>
      <c r="Q739" s="104">
        <f t="shared" si="58"/>
        <v>4.6738364408020017</v>
      </c>
      <c r="R739" s="104">
        <f t="shared" si="59"/>
        <v>20</v>
      </c>
    </row>
    <row r="740" spans="2:18">
      <c r="B740" s="109">
        <v>42705.291666666664</v>
      </c>
      <c r="C740" s="106">
        <v>119</v>
      </c>
      <c r="D740" s="106">
        <v>107.55000305175781</v>
      </c>
      <c r="E740" s="120">
        <v>11.100000381469727</v>
      </c>
      <c r="F740" s="107">
        <v>42705</v>
      </c>
      <c r="G740" s="120">
        <v>48.679040244508663</v>
      </c>
      <c r="H740" s="120">
        <v>40.6117383993776</v>
      </c>
      <c r="I740" s="120">
        <v>36.28940425554913</v>
      </c>
      <c r="J740" s="104">
        <f t="shared" si="55"/>
        <v>48.679040244508663</v>
      </c>
      <c r="K740" s="104">
        <f t="shared" si="56"/>
        <v>40.6117383993776</v>
      </c>
      <c r="L740" s="104">
        <f t="shared" si="57"/>
        <v>36.28940425554913</v>
      </c>
      <c r="N740" s="109">
        <v>42705.291666666664</v>
      </c>
      <c r="O740" s="103">
        <v>119</v>
      </c>
      <c r="P740" s="103">
        <v>107.55000305175781</v>
      </c>
      <c r="Q740" s="104">
        <f t="shared" si="58"/>
        <v>0.65534423933166497</v>
      </c>
      <c r="R740" s="104">
        <f t="shared" si="59"/>
        <v>0.65534423933166497</v>
      </c>
    </row>
    <row r="741" spans="2:18">
      <c r="B741" s="109">
        <v>42706.291666666664</v>
      </c>
      <c r="C741" s="106">
        <v>119</v>
      </c>
      <c r="D741" s="106">
        <v>107.55000305175781</v>
      </c>
      <c r="E741" s="120">
        <v>11.100000381469727</v>
      </c>
      <c r="F741" s="107">
        <v>42706</v>
      </c>
      <c r="G741" s="120">
        <v>48.139778186480171</v>
      </c>
      <c r="H741" s="120">
        <v>41.25757521251839</v>
      </c>
      <c r="I741" s="120">
        <v>38.498096133912057</v>
      </c>
      <c r="J741" s="104">
        <f t="shared" si="55"/>
        <v>48.139778186480171</v>
      </c>
      <c r="K741" s="104">
        <f t="shared" si="56"/>
        <v>41.25757521251839</v>
      </c>
      <c r="L741" s="104">
        <f t="shared" si="57"/>
        <v>38.498096133912057</v>
      </c>
      <c r="N741" s="109">
        <v>42706.291666666664</v>
      </c>
      <c r="O741" s="103">
        <v>119</v>
      </c>
      <c r="P741" s="103">
        <v>107.55000305175781</v>
      </c>
      <c r="Q741" s="104">
        <f t="shared" si="58"/>
        <v>0.65534423933166497</v>
      </c>
      <c r="R741" s="104">
        <f t="shared" si="59"/>
        <v>20</v>
      </c>
    </row>
    <row r="742" spans="2:18">
      <c r="B742" s="109">
        <v>42707.291666666664</v>
      </c>
      <c r="C742" s="106">
        <v>119</v>
      </c>
      <c r="D742" s="106">
        <v>107.55000305175781</v>
      </c>
      <c r="E742" s="120">
        <v>11.100000381469727</v>
      </c>
      <c r="F742" s="107">
        <v>42707</v>
      </c>
      <c r="G742" s="120">
        <v>48.336565757813268</v>
      </c>
      <c r="H742" s="120">
        <v>42.172796759715737</v>
      </c>
      <c r="I742" s="120">
        <v>38.386670886587268</v>
      </c>
      <c r="J742" s="104">
        <f t="shared" si="55"/>
        <v>48.336565757813268</v>
      </c>
      <c r="K742" s="104">
        <f t="shared" si="56"/>
        <v>42.172796759715737</v>
      </c>
      <c r="L742" s="104">
        <f t="shared" si="57"/>
        <v>38.386670886587268</v>
      </c>
      <c r="N742" s="109">
        <v>42707.291666666664</v>
      </c>
      <c r="O742" s="103">
        <v>119</v>
      </c>
      <c r="P742" s="103">
        <v>107.55000305175781</v>
      </c>
      <c r="Q742" s="104">
        <f t="shared" si="58"/>
        <v>0.65534423933166497</v>
      </c>
      <c r="R742" s="104">
        <f t="shared" si="59"/>
        <v>20</v>
      </c>
    </row>
    <row r="743" spans="2:18">
      <c r="B743" s="109">
        <v>42708.291666666664</v>
      </c>
      <c r="C743" s="106">
        <v>119</v>
      </c>
      <c r="D743" s="106">
        <v>107.55000305175781</v>
      </c>
      <c r="E743" s="120">
        <v>11.100000381469727</v>
      </c>
      <c r="F743" s="107">
        <v>42708</v>
      </c>
      <c r="G743" s="120">
        <v>48.60759149763323</v>
      </c>
      <c r="H743" s="120">
        <v>41.819847482398693</v>
      </c>
      <c r="I743" s="120">
        <v>40.915710333453305</v>
      </c>
      <c r="J743" s="104">
        <f t="shared" si="55"/>
        <v>48.60759149763323</v>
      </c>
      <c r="K743" s="104">
        <f t="shared" si="56"/>
        <v>41.819847482398693</v>
      </c>
      <c r="L743" s="104">
        <f t="shared" si="57"/>
        <v>40.915710333453305</v>
      </c>
      <c r="N743" s="109">
        <v>42708.291666666664</v>
      </c>
      <c r="O743" s="103">
        <v>119</v>
      </c>
      <c r="P743" s="103">
        <v>107.55000305175781</v>
      </c>
      <c r="Q743" s="104">
        <f t="shared" si="58"/>
        <v>0.65534423933166497</v>
      </c>
      <c r="R743" s="104">
        <f t="shared" si="59"/>
        <v>20</v>
      </c>
    </row>
    <row r="744" spans="2:18">
      <c r="B744" s="109">
        <v>42709.291666666664</v>
      </c>
      <c r="C744" s="106">
        <v>119</v>
      </c>
      <c r="D744" s="106">
        <v>107.55000305175781</v>
      </c>
      <c r="E744" s="120">
        <v>11.600000381469727</v>
      </c>
      <c r="F744" s="107">
        <v>42709</v>
      </c>
      <c r="G744" s="120">
        <v>48.495650521163611</v>
      </c>
      <c r="H744" s="120">
        <v>43.293423780887231</v>
      </c>
      <c r="I744" s="120">
        <v>40.714889270508714</v>
      </c>
      <c r="J744" s="104">
        <f t="shared" si="55"/>
        <v>48.495650521163611</v>
      </c>
      <c r="K744" s="104">
        <f t="shared" si="56"/>
        <v>43.293423780887231</v>
      </c>
      <c r="L744" s="104">
        <f t="shared" si="57"/>
        <v>40.714889270508714</v>
      </c>
      <c r="N744" s="109">
        <v>42709.291666666664</v>
      </c>
      <c r="O744" s="103">
        <v>119</v>
      </c>
      <c r="P744" s="103">
        <v>107.55000305175781</v>
      </c>
      <c r="Q744" s="104">
        <f t="shared" si="58"/>
        <v>0.65534423933166497</v>
      </c>
      <c r="R744" s="104">
        <f t="shared" si="59"/>
        <v>20</v>
      </c>
    </row>
    <row r="745" spans="2:18">
      <c r="B745" s="109">
        <v>42710.291666666664</v>
      </c>
      <c r="C745" s="106">
        <v>119</v>
      </c>
      <c r="D745" s="106">
        <v>107.55000305175781</v>
      </c>
      <c r="E745" s="120">
        <v>11</v>
      </c>
      <c r="F745" s="107">
        <v>42710</v>
      </c>
      <c r="G745" s="120">
        <v>48.715139994621254</v>
      </c>
      <c r="H745" s="120">
        <v>43.576643648986433</v>
      </c>
      <c r="I745" s="120">
        <v>41.297761773180071</v>
      </c>
      <c r="J745" s="104">
        <f t="shared" si="55"/>
        <v>48.715139994621254</v>
      </c>
      <c r="K745" s="104">
        <f t="shared" si="56"/>
        <v>43.576643648986433</v>
      </c>
      <c r="L745" s="104">
        <f t="shared" si="57"/>
        <v>41.297761773180071</v>
      </c>
      <c r="N745" s="109">
        <v>42710.291666666664</v>
      </c>
      <c r="O745" s="103">
        <v>119</v>
      </c>
      <c r="P745" s="103">
        <v>107.55000305175781</v>
      </c>
      <c r="Q745" s="104">
        <f t="shared" si="58"/>
        <v>0.65534423933166497</v>
      </c>
      <c r="R745" s="104">
        <f t="shared" si="59"/>
        <v>20</v>
      </c>
    </row>
    <row r="746" spans="2:18">
      <c r="B746" s="109">
        <v>42711.291666666664</v>
      </c>
      <c r="C746" s="106">
        <v>119</v>
      </c>
      <c r="D746" s="106">
        <v>107.55000305175781</v>
      </c>
      <c r="E746" s="120">
        <v>11</v>
      </c>
      <c r="F746" s="107">
        <v>42711</v>
      </c>
      <c r="G746" s="120">
        <v>48.384014795312204</v>
      </c>
      <c r="H746" s="120">
        <v>43.847549220323479</v>
      </c>
      <c r="I746" s="120">
        <v>40.757406940592602</v>
      </c>
      <c r="J746" s="104">
        <f t="shared" si="55"/>
        <v>48.384014795312204</v>
      </c>
      <c r="K746" s="104">
        <f t="shared" si="56"/>
        <v>43.847549220323479</v>
      </c>
      <c r="L746" s="104">
        <f t="shared" si="57"/>
        <v>40.757406940592602</v>
      </c>
      <c r="N746" s="109">
        <v>42711.291666666664</v>
      </c>
      <c r="O746" s="103">
        <v>119</v>
      </c>
      <c r="P746" s="103">
        <v>107.55000305175781</v>
      </c>
      <c r="Q746" s="104">
        <f t="shared" si="58"/>
        <v>0.65534423933166497</v>
      </c>
      <c r="R746" s="104">
        <f t="shared" si="59"/>
        <v>20</v>
      </c>
    </row>
    <row r="747" spans="2:18">
      <c r="B747" s="109">
        <v>42712.291666666664</v>
      </c>
      <c r="C747" s="106">
        <v>119</v>
      </c>
      <c r="D747" s="106">
        <v>98.709999084472656</v>
      </c>
      <c r="E747" s="120">
        <v>10.899999618530273</v>
      </c>
      <c r="F747" s="107">
        <v>42712</v>
      </c>
      <c r="G747" s="120">
        <v>46.984460759648563</v>
      </c>
      <c r="H747" s="120">
        <v>43.933686636995382</v>
      </c>
      <c r="I747" s="120">
        <v>39.612897056341183</v>
      </c>
      <c r="J747" s="104">
        <f t="shared" si="55"/>
        <v>46.984460759648563</v>
      </c>
      <c r="K747" s="104">
        <f t="shared" si="56"/>
        <v>43.933686636995382</v>
      </c>
      <c r="L747" s="104">
        <f t="shared" si="57"/>
        <v>39.612897056341183</v>
      </c>
      <c r="N747" s="109">
        <v>42712.291666666664</v>
      </c>
      <c r="O747" s="103">
        <v>119</v>
      </c>
      <c r="P747" s="103">
        <v>98.709999084472656</v>
      </c>
      <c r="Q747" s="104">
        <f t="shared" si="58"/>
        <v>1.1613046952005004</v>
      </c>
      <c r="R747" s="104">
        <f t="shared" si="59"/>
        <v>1.1613046952005004</v>
      </c>
    </row>
    <row r="748" spans="2:18">
      <c r="B748" s="109">
        <v>42713.291666666664</v>
      </c>
      <c r="C748" s="106">
        <v>119</v>
      </c>
      <c r="D748" s="106">
        <v>98.709999084472656</v>
      </c>
      <c r="E748" s="120">
        <v>11</v>
      </c>
      <c r="F748" s="107">
        <v>42713</v>
      </c>
      <c r="G748" s="120">
        <v>47.011526057676036</v>
      </c>
      <c r="H748" s="120">
        <v>43.994582073313289</v>
      </c>
      <c r="I748" s="120">
        <v>37.153959401271912</v>
      </c>
      <c r="J748" s="104">
        <f t="shared" si="55"/>
        <v>47.011526057676036</v>
      </c>
      <c r="K748" s="104">
        <f t="shared" si="56"/>
        <v>43.994582073313289</v>
      </c>
      <c r="L748" s="104">
        <f t="shared" si="57"/>
        <v>37.153959401271912</v>
      </c>
      <c r="N748" s="109">
        <v>42713.291666666664</v>
      </c>
      <c r="O748" s="103">
        <v>119</v>
      </c>
      <c r="P748" s="103">
        <v>98.709999084472656</v>
      </c>
      <c r="Q748" s="104">
        <f t="shared" si="58"/>
        <v>1.1613046952005004</v>
      </c>
      <c r="R748" s="104">
        <f t="shared" si="59"/>
        <v>20</v>
      </c>
    </row>
    <row r="749" spans="2:18">
      <c r="B749" s="109">
        <v>42714.291666666664</v>
      </c>
      <c r="C749" s="106">
        <v>119</v>
      </c>
      <c r="D749" s="106">
        <v>98.709999084472656</v>
      </c>
      <c r="E749" s="120">
        <v>10.899999618530273</v>
      </c>
      <c r="F749" s="107">
        <v>42714</v>
      </c>
      <c r="G749" s="120">
        <v>46.218392962129052</v>
      </c>
      <c r="H749" s="120">
        <v>43.184970919600239</v>
      </c>
      <c r="I749" s="120">
        <v>36.58787156882115</v>
      </c>
      <c r="J749" s="104">
        <f t="shared" si="55"/>
        <v>46.218392962129052</v>
      </c>
      <c r="K749" s="104">
        <f t="shared" si="56"/>
        <v>43.184970919600239</v>
      </c>
      <c r="L749" s="104">
        <f t="shared" si="57"/>
        <v>36.58787156882115</v>
      </c>
      <c r="N749" s="109">
        <v>42714.291666666664</v>
      </c>
      <c r="O749" s="103">
        <v>119</v>
      </c>
      <c r="P749" s="103">
        <v>98.709999084472656</v>
      </c>
      <c r="Q749" s="104">
        <f t="shared" si="58"/>
        <v>1.1613046952005004</v>
      </c>
      <c r="R749" s="104">
        <f t="shared" si="59"/>
        <v>20</v>
      </c>
    </row>
    <row r="750" spans="2:18">
      <c r="B750" s="109">
        <v>42715.291666666664</v>
      </c>
      <c r="C750" s="106">
        <v>119</v>
      </c>
      <c r="D750" s="106">
        <v>98.709999084472656</v>
      </c>
      <c r="E750" s="120">
        <v>10.600000381469727</v>
      </c>
      <c r="F750" s="107">
        <v>42715</v>
      </c>
      <c r="G750" s="120">
        <v>45.708839886674234</v>
      </c>
      <c r="H750" s="120">
        <v>43.226085275433654</v>
      </c>
      <c r="I750" s="120">
        <v>36.834962598085404</v>
      </c>
      <c r="J750" s="104">
        <f t="shared" si="55"/>
        <v>45.708839886674234</v>
      </c>
      <c r="K750" s="104">
        <f t="shared" si="56"/>
        <v>43.226085275433654</v>
      </c>
      <c r="L750" s="104">
        <f t="shared" si="57"/>
        <v>36.834962598085404</v>
      </c>
      <c r="N750" s="109">
        <v>42715.291666666664</v>
      </c>
      <c r="O750" s="103">
        <v>119</v>
      </c>
      <c r="P750" s="103">
        <v>98.709999084472656</v>
      </c>
      <c r="Q750" s="104">
        <f t="shared" si="58"/>
        <v>1.1613046952005004</v>
      </c>
      <c r="R750" s="104">
        <f t="shared" si="59"/>
        <v>20</v>
      </c>
    </row>
    <row r="751" spans="2:18">
      <c r="B751" s="109">
        <v>42716.291666666664</v>
      </c>
      <c r="C751" s="106">
        <v>119</v>
      </c>
      <c r="D751" s="106">
        <v>98.709999084472656</v>
      </c>
      <c r="E751" s="120">
        <v>10.800000190734863</v>
      </c>
      <c r="F751" s="107">
        <v>42716</v>
      </c>
      <c r="G751" s="120">
        <v>45.528777732010226</v>
      </c>
      <c r="H751" s="120">
        <v>42.689359443209831</v>
      </c>
      <c r="I751" s="120">
        <v>37.80739676638882</v>
      </c>
      <c r="J751" s="104">
        <f t="shared" si="55"/>
        <v>45.528777732010226</v>
      </c>
      <c r="K751" s="104">
        <f t="shared" si="56"/>
        <v>42.689359443209831</v>
      </c>
      <c r="L751" s="104">
        <f t="shared" si="57"/>
        <v>37.80739676638882</v>
      </c>
      <c r="N751" s="109">
        <v>42716.291666666664</v>
      </c>
      <c r="O751" s="103">
        <v>119</v>
      </c>
      <c r="P751" s="103">
        <v>98.709999084472656</v>
      </c>
      <c r="Q751" s="104">
        <f t="shared" si="58"/>
        <v>1.1613046952005004</v>
      </c>
      <c r="R751" s="104">
        <f t="shared" si="59"/>
        <v>20</v>
      </c>
    </row>
    <row r="752" spans="2:18">
      <c r="B752" s="109">
        <v>42717.291666666664</v>
      </c>
      <c r="C752" s="106">
        <v>134</v>
      </c>
      <c r="D752" s="106">
        <v>109.08000183105469</v>
      </c>
      <c r="E752" s="120">
        <v>10.699999809265137</v>
      </c>
      <c r="F752" s="107">
        <v>42717</v>
      </c>
      <c r="G752" s="120">
        <v>45.268755107853138</v>
      </c>
      <c r="H752" s="120">
        <v>42.761003810078947</v>
      </c>
      <c r="I752" s="120">
        <v>38.854680027829275</v>
      </c>
      <c r="J752" s="104">
        <f t="shared" si="55"/>
        <v>45.268755107853138</v>
      </c>
      <c r="K752" s="104">
        <f t="shared" si="56"/>
        <v>42.761003810078947</v>
      </c>
      <c r="L752" s="104">
        <f t="shared" si="57"/>
        <v>38.854680027829275</v>
      </c>
      <c r="N752" s="109">
        <v>42717.291666666664</v>
      </c>
      <c r="O752" s="103">
        <v>134</v>
      </c>
      <c r="P752" s="103">
        <v>109.08000183105469</v>
      </c>
      <c r="Q752" s="104">
        <f t="shared" si="58"/>
        <v>1.4263040695989988</v>
      </c>
      <c r="R752" s="104">
        <f t="shared" si="59"/>
        <v>1.4263040695989988</v>
      </c>
    </row>
    <row r="753" spans="2:18">
      <c r="B753" s="109">
        <v>42718.291666666664</v>
      </c>
      <c r="C753" s="106">
        <v>134</v>
      </c>
      <c r="D753" s="106">
        <v>109.08000183105469</v>
      </c>
      <c r="E753" s="120">
        <v>10.800000190734863</v>
      </c>
      <c r="F753" s="107">
        <v>42718</v>
      </c>
      <c r="G753" s="120">
        <v>45.608726815824149</v>
      </c>
      <c r="H753" s="120">
        <v>43.023257457790557</v>
      </c>
      <c r="I753" s="120">
        <v>36.199873628881264</v>
      </c>
      <c r="J753" s="104">
        <f t="shared" si="55"/>
        <v>45.608726815824149</v>
      </c>
      <c r="K753" s="104">
        <f t="shared" si="56"/>
        <v>43.023257457790557</v>
      </c>
      <c r="L753" s="104">
        <f t="shared" si="57"/>
        <v>36.199873628881264</v>
      </c>
      <c r="N753" s="109">
        <v>42718.291666666664</v>
      </c>
      <c r="O753" s="103">
        <v>134</v>
      </c>
      <c r="P753" s="103">
        <v>109.08000183105469</v>
      </c>
      <c r="Q753" s="104">
        <f t="shared" si="58"/>
        <v>1.4263040695989988</v>
      </c>
      <c r="R753" s="104">
        <f t="shared" si="59"/>
        <v>20</v>
      </c>
    </row>
    <row r="754" spans="2:18">
      <c r="B754" s="109">
        <v>42719.291666666664</v>
      </c>
      <c r="C754" s="106">
        <v>131</v>
      </c>
      <c r="D754" s="106">
        <v>110.05999755859375</v>
      </c>
      <c r="E754" s="120">
        <v>10.800000190734863</v>
      </c>
      <c r="F754" s="107">
        <v>42719</v>
      </c>
      <c r="G754" s="120">
        <v>45.666467600575238</v>
      </c>
      <c r="H754" s="120">
        <v>42.414920463760758</v>
      </c>
      <c r="I754" s="120">
        <v>38.842317530402461</v>
      </c>
      <c r="J754" s="104">
        <f t="shared" si="55"/>
        <v>45.666467600575238</v>
      </c>
      <c r="K754" s="104">
        <f t="shared" si="56"/>
        <v>42.414920463760758</v>
      </c>
      <c r="L754" s="104">
        <f t="shared" si="57"/>
        <v>38.842317530402461</v>
      </c>
      <c r="N754" s="109">
        <v>42719.291666666664</v>
      </c>
      <c r="O754" s="103">
        <v>131</v>
      </c>
      <c r="P754" s="103">
        <v>110.05999755859375</v>
      </c>
      <c r="Q754" s="104">
        <f t="shared" si="58"/>
        <v>1.198507740534668</v>
      </c>
      <c r="R754" s="104">
        <f t="shared" si="59"/>
        <v>1.198507740534668</v>
      </c>
    </row>
    <row r="755" spans="2:18">
      <c r="B755" s="109">
        <v>42720.291666666664</v>
      </c>
      <c r="C755" s="106">
        <v>131</v>
      </c>
      <c r="D755" s="106">
        <v>110.05999755859375</v>
      </c>
      <c r="E755" s="120">
        <v>10.899999618530273</v>
      </c>
      <c r="F755" s="107">
        <v>42720</v>
      </c>
      <c r="G755" s="120">
        <v>44.282013060737533</v>
      </c>
      <c r="H755" s="120">
        <v>42.509569137295045</v>
      </c>
      <c r="I755" s="120">
        <v>42.268774497906357</v>
      </c>
      <c r="J755" s="104">
        <f t="shared" si="55"/>
        <v>44.282013060737533</v>
      </c>
      <c r="K755" s="104">
        <f t="shared" si="56"/>
        <v>42.509569137295045</v>
      </c>
      <c r="L755" s="104">
        <f t="shared" si="57"/>
        <v>42.268774497906357</v>
      </c>
      <c r="N755" s="109">
        <v>42720.291666666664</v>
      </c>
      <c r="O755" s="103">
        <v>131</v>
      </c>
      <c r="P755" s="103">
        <v>110.05999755859375</v>
      </c>
      <c r="Q755" s="104">
        <f t="shared" si="58"/>
        <v>1.198507740534668</v>
      </c>
      <c r="R755" s="104">
        <f t="shared" si="59"/>
        <v>20</v>
      </c>
    </row>
    <row r="756" spans="2:18">
      <c r="B756" s="109">
        <v>42721.291666666664</v>
      </c>
      <c r="C756" s="106">
        <v>131</v>
      </c>
      <c r="D756" s="106">
        <v>110.05999755859375</v>
      </c>
      <c r="E756" s="120">
        <v>10.800000190734863</v>
      </c>
      <c r="F756" s="107">
        <v>42721</v>
      </c>
      <c r="G756" s="120">
        <v>40.814412962419006</v>
      </c>
      <c r="H756" s="120">
        <v>43.434063407624159</v>
      </c>
      <c r="I756" s="120">
        <v>43.631068263186336</v>
      </c>
      <c r="J756" s="104">
        <f t="shared" si="55"/>
        <v>40.814412962419006</v>
      </c>
      <c r="K756" s="104">
        <f t="shared" si="56"/>
        <v>43.434063407624159</v>
      </c>
      <c r="L756" s="104">
        <f t="shared" si="57"/>
        <v>43.631068263186336</v>
      </c>
      <c r="N756" s="109">
        <v>42721.291666666664</v>
      </c>
      <c r="O756" s="103">
        <v>131</v>
      </c>
      <c r="P756" s="103">
        <v>110.05999755859375</v>
      </c>
      <c r="Q756" s="104">
        <f t="shared" si="58"/>
        <v>1.198507740534668</v>
      </c>
      <c r="R756" s="104">
        <f t="shared" si="59"/>
        <v>20</v>
      </c>
    </row>
    <row r="757" spans="2:18">
      <c r="B757" s="109">
        <v>42722.291666666664</v>
      </c>
      <c r="C757" s="106">
        <v>131</v>
      </c>
      <c r="D757" s="106">
        <v>110.05999755859375</v>
      </c>
      <c r="E757" s="120">
        <v>11</v>
      </c>
      <c r="F757" s="107">
        <v>42722</v>
      </c>
      <c r="G757" s="120">
        <v>37.236475006430226</v>
      </c>
      <c r="H757" s="120">
        <v>38.58356418530142</v>
      </c>
      <c r="I757" s="120">
        <v>45.592622441627341</v>
      </c>
      <c r="J757" s="104">
        <f t="shared" si="55"/>
        <v>37.236475006430226</v>
      </c>
      <c r="K757" s="104">
        <f t="shared" si="56"/>
        <v>38.58356418530142</v>
      </c>
      <c r="L757" s="104">
        <f t="shared" si="57"/>
        <v>45.592622441627341</v>
      </c>
      <c r="N757" s="109">
        <v>42722.291666666664</v>
      </c>
      <c r="O757" s="103">
        <v>131</v>
      </c>
      <c r="P757" s="103">
        <v>110.05999755859375</v>
      </c>
      <c r="Q757" s="104">
        <f t="shared" si="58"/>
        <v>1.198507740534668</v>
      </c>
      <c r="R757" s="104">
        <f t="shared" si="59"/>
        <v>20</v>
      </c>
    </row>
    <row r="758" spans="2:18">
      <c r="B758" s="109">
        <v>42723.291666666664</v>
      </c>
      <c r="C758" s="106">
        <v>131</v>
      </c>
      <c r="D758" s="106">
        <v>110.05999755859375</v>
      </c>
      <c r="E758" s="120">
        <v>11</v>
      </c>
      <c r="F758" s="107">
        <v>42723</v>
      </c>
      <c r="G758" s="120">
        <v>34.989858909006458</v>
      </c>
      <c r="H758" s="120">
        <v>39.433894415850958</v>
      </c>
      <c r="I758" s="120">
        <v>43.489535052069904</v>
      </c>
      <c r="J758" s="104">
        <f t="shared" si="55"/>
        <v>34.989858909006458</v>
      </c>
      <c r="K758" s="104">
        <f t="shared" si="56"/>
        <v>39.433894415850958</v>
      </c>
      <c r="L758" s="104">
        <f t="shared" si="57"/>
        <v>43.489535052069904</v>
      </c>
      <c r="N758" s="109">
        <v>42723.291666666664</v>
      </c>
      <c r="O758" s="103">
        <v>131</v>
      </c>
      <c r="P758" s="103">
        <v>110.05999755859375</v>
      </c>
      <c r="Q758" s="104">
        <f t="shared" si="58"/>
        <v>1.198507740534668</v>
      </c>
      <c r="R758" s="104">
        <f t="shared" si="59"/>
        <v>20</v>
      </c>
    </row>
    <row r="759" spans="2:18">
      <c r="B759" s="109">
        <v>42724.291666666664</v>
      </c>
      <c r="C759" s="106">
        <v>179</v>
      </c>
      <c r="D759" s="106">
        <v>143.16999816894531</v>
      </c>
      <c r="E759" s="120">
        <v>11.100000381469727</v>
      </c>
      <c r="F759" s="107">
        <v>42724</v>
      </c>
      <c r="G759" s="120">
        <v>32.583782201563892</v>
      </c>
      <c r="H759" s="120">
        <v>41.858546947594114</v>
      </c>
      <c r="I759" s="120">
        <v>43.817802056692209</v>
      </c>
      <c r="J759" s="104">
        <f t="shared" si="55"/>
        <v>32.583782201563892</v>
      </c>
      <c r="K759" s="104">
        <f t="shared" si="56"/>
        <v>41.858546947594114</v>
      </c>
      <c r="L759" s="104">
        <f t="shared" si="57"/>
        <v>43.817802056692209</v>
      </c>
      <c r="N759" s="109">
        <v>42724.291666666664</v>
      </c>
      <c r="O759" s="103">
        <v>179</v>
      </c>
      <c r="P759" s="103">
        <v>143.16999816894531</v>
      </c>
      <c r="Q759" s="104">
        <f t="shared" si="58"/>
        <v>2.0507416204010012</v>
      </c>
      <c r="R759" s="104">
        <f t="shared" si="59"/>
        <v>2.0507416204010012</v>
      </c>
    </row>
    <row r="760" spans="2:18">
      <c r="B760" s="109">
        <v>42725.291666666664</v>
      </c>
      <c r="C760" s="106">
        <v>179</v>
      </c>
      <c r="D760" s="106">
        <v>143.16999816894531</v>
      </c>
      <c r="E760" s="120">
        <v>11</v>
      </c>
      <c r="F760" s="107">
        <v>42725</v>
      </c>
      <c r="G760" s="120">
        <v>29.446424657216777</v>
      </c>
      <c r="H760" s="120">
        <v>42.983420554311145</v>
      </c>
      <c r="I760" s="120">
        <v>43.867999936474682</v>
      </c>
      <c r="J760" s="104">
        <f t="shared" si="55"/>
        <v>29.446424657216777</v>
      </c>
      <c r="K760" s="104">
        <f t="shared" si="56"/>
        <v>42.983420554311145</v>
      </c>
      <c r="L760" s="104">
        <f t="shared" si="57"/>
        <v>43.867999936474682</v>
      </c>
      <c r="N760" s="109">
        <v>42725.291666666664</v>
      </c>
      <c r="O760" s="103">
        <v>179</v>
      </c>
      <c r="P760" s="103">
        <v>143.16999816894531</v>
      </c>
      <c r="Q760" s="104">
        <f t="shared" si="58"/>
        <v>2.0507416204010012</v>
      </c>
      <c r="R760" s="104">
        <f t="shared" si="59"/>
        <v>20</v>
      </c>
    </row>
    <row r="761" spans="2:18">
      <c r="B761" s="109">
        <v>42726.291666666664</v>
      </c>
      <c r="C761" s="106">
        <v>137</v>
      </c>
      <c r="D761" s="106">
        <v>109.95999908447266</v>
      </c>
      <c r="E761" s="120">
        <v>10.899999618530273</v>
      </c>
      <c r="F761" s="107">
        <v>42726</v>
      </c>
      <c r="G761" s="120">
        <v>27.647285896694203</v>
      </c>
      <c r="H761" s="120">
        <v>43.754111566830531</v>
      </c>
      <c r="I761" s="120">
        <v>42.322495746259307</v>
      </c>
      <c r="J761" s="104">
        <f t="shared" si="55"/>
        <v>27.647285896694203</v>
      </c>
      <c r="K761" s="104">
        <f t="shared" si="56"/>
        <v>43.754111566830531</v>
      </c>
      <c r="L761" s="104">
        <f t="shared" si="57"/>
        <v>42.322495746259307</v>
      </c>
      <c r="N761" s="109">
        <v>42726.291666666664</v>
      </c>
      <c r="O761" s="103">
        <v>137</v>
      </c>
      <c r="P761" s="103">
        <v>109.95999908447266</v>
      </c>
      <c r="Q761" s="104">
        <f t="shared" si="58"/>
        <v>1.5476431052005004</v>
      </c>
      <c r="R761" s="104">
        <f t="shared" si="59"/>
        <v>1.5476431052005004</v>
      </c>
    </row>
    <row r="762" spans="2:18">
      <c r="B762" s="109">
        <v>42727.291666666664</v>
      </c>
      <c r="C762" s="106">
        <v>137</v>
      </c>
      <c r="D762" s="106">
        <v>109.95999908447266</v>
      </c>
      <c r="E762" s="120">
        <v>11.100000381469727</v>
      </c>
      <c r="F762" s="107">
        <v>42727</v>
      </c>
      <c r="G762" s="120">
        <v>29.23753081244449</v>
      </c>
      <c r="H762" s="120">
        <v>42.036252553396807</v>
      </c>
      <c r="I762" s="120">
        <v>40.523251715456958</v>
      </c>
      <c r="J762" s="104">
        <f t="shared" si="55"/>
        <v>29.23753081244449</v>
      </c>
      <c r="K762" s="104">
        <f t="shared" si="56"/>
        <v>42.036252553396807</v>
      </c>
      <c r="L762" s="104">
        <f t="shared" si="57"/>
        <v>40.523251715456958</v>
      </c>
      <c r="N762" s="109">
        <v>42727.291666666664</v>
      </c>
      <c r="O762" s="103">
        <v>137</v>
      </c>
      <c r="P762" s="103">
        <v>109.95999908447266</v>
      </c>
      <c r="Q762" s="104">
        <f t="shared" si="58"/>
        <v>1.5476431052005004</v>
      </c>
      <c r="R762" s="104">
        <f t="shared" si="59"/>
        <v>20</v>
      </c>
    </row>
    <row r="763" spans="2:18">
      <c r="B763" s="109">
        <v>42728.291666666664</v>
      </c>
      <c r="C763" s="106">
        <v>137</v>
      </c>
      <c r="D763" s="106">
        <v>109.95999908447266</v>
      </c>
      <c r="E763" s="120">
        <v>10.899999618530273</v>
      </c>
      <c r="F763" s="107">
        <v>42728</v>
      </c>
      <c r="G763" s="120">
        <v>46.167504885903085</v>
      </c>
      <c r="H763" s="120">
        <v>40.755319335019131</v>
      </c>
      <c r="I763" s="120">
        <v>35.217236920595148</v>
      </c>
      <c r="J763" s="104">
        <f t="shared" si="55"/>
        <v>46.167504885903085</v>
      </c>
      <c r="K763" s="104">
        <f t="shared" si="56"/>
        <v>40.755319335019131</v>
      </c>
      <c r="L763" s="104">
        <f t="shared" si="57"/>
        <v>35.217236920595148</v>
      </c>
      <c r="N763" s="109">
        <v>42728.291666666664</v>
      </c>
      <c r="O763" s="103">
        <v>137</v>
      </c>
      <c r="P763" s="103">
        <v>109.95999908447266</v>
      </c>
      <c r="Q763" s="104">
        <f t="shared" si="58"/>
        <v>1.5476431052005004</v>
      </c>
      <c r="R763" s="104">
        <f t="shared" si="59"/>
        <v>20</v>
      </c>
    </row>
    <row r="764" spans="2:18">
      <c r="B764" s="109">
        <v>42729.291666666664</v>
      </c>
      <c r="C764" s="106">
        <v>137</v>
      </c>
      <c r="D764" s="106">
        <v>109.95999908447266</v>
      </c>
      <c r="E764" s="120">
        <v>11</v>
      </c>
      <c r="F764" s="107">
        <v>42729</v>
      </c>
      <c r="G764" s="120">
        <v>41.792353447631577</v>
      </c>
      <c r="H764" s="120">
        <v>41.896074692739383</v>
      </c>
      <c r="I764" s="120">
        <v>35.621378287076929</v>
      </c>
      <c r="J764" s="104">
        <f t="shared" si="55"/>
        <v>41.792353447631577</v>
      </c>
      <c r="K764" s="104">
        <f t="shared" si="56"/>
        <v>41.896074692739383</v>
      </c>
      <c r="L764" s="104">
        <f t="shared" si="57"/>
        <v>35.621378287076929</v>
      </c>
      <c r="N764" s="109">
        <v>42729.291666666664</v>
      </c>
      <c r="O764" s="103">
        <v>137</v>
      </c>
      <c r="P764" s="103">
        <v>109.95999908447266</v>
      </c>
      <c r="Q764" s="104">
        <f t="shared" si="58"/>
        <v>1.5476431052005004</v>
      </c>
      <c r="R764" s="104">
        <f t="shared" si="59"/>
        <v>20</v>
      </c>
    </row>
    <row r="765" spans="2:18">
      <c r="B765" s="109">
        <v>42730.291666666664</v>
      </c>
      <c r="C765" s="106">
        <v>137</v>
      </c>
      <c r="D765" s="106">
        <v>109.95999908447266</v>
      </c>
      <c r="E765" s="120">
        <v>11</v>
      </c>
      <c r="F765" s="107">
        <v>42730</v>
      </c>
      <c r="G765" s="120">
        <v>39.103927307747014</v>
      </c>
      <c r="H765" s="120">
        <v>41.641748868624383</v>
      </c>
      <c r="I765" s="120">
        <v>35.392000121849549</v>
      </c>
      <c r="J765" s="104">
        <f t="shared" si="55"/>
        <v>39.103927307747014</v>
      </c>
      <c r="K765" s="104">
        <f t="shared" si="56"/>
        <v>41.641748868624383</v>
      </c>
      <c r="L765" s="104">
        <f t="shared" si="57"/>
        <v>35.392000121849549</v>
      </c>
      <c r="N765" s="109">
        <v>42730.291666666664</v>
      </c>
      <c r="O765" s="103">
        <v>137</v>
      </c>
      <c r="P765" s="103">
        <v>109.95999908447266</v>
      </c>
      <c r="Q765" s="104">
        <f t="shared" si="58"/>
        <v>1.5476431052005004</v>
      </c>
      <c r="R765" s="104">
        <f t="shared" si="59"/>
        <v>20</v>
      </c>
    </row>
    <row r="766" spans="2:18">
      <c r="B766" s="109">
        <v>42731.291666666664</v>
      </c>
      <c r="C766" s="106">
        <v>287</v>
      </c>
      <c r="D766" s="106">
        <v>130.50999450683594</v>
      </c>
      <c r="E766" s="120">
        <v>11</v>
      </c>
      <c r="F766" s="107">
        <v>42731</v>
      </c>
      <c r="G766" s="120">
        <v>37.885787006881507</v>
      </c>
      <c r="H766" s="120">
        <v>41.787307725107205</v>
      </c>
      <c r="I766" s="120">
        <v>32.061272670670768</v>
      </c>
      <c r="J766" s="104">
        <f t="shared" si="55"/>
        <v>37.885787006881507</v>
      </c>
      <c r="K766" s="104">
        <f t="shared" si="56"/>
        <v>41.787307725107205</v>
      </c>
      <c r="L766" s="104">
        <f t="shared" si="57"/>
        <v>32.061272670670768</v>
      </c>
      <c r="N766" s="109">
        <v>42731.291666666664</v>
      </c>
      <c r="O766" s="103">
        <v>287</v>
      </c>
      <c r="P766" s="103">
        <v>130.50999450683594</v>
      </c>
      <c r="Q766" s="104">
        <f t="shared" si="58"/>
        <v>8.9567555412030018</v>
      </c>
      <c r="R766" s="104">
        <f t="shared" si="59"/>
        <v>8.9567555412030018</v>
      </c>
    </row>
    <row r="767" spans="2:18">
      <c r="B767" s="109">
        <v>42732.291666666664</v>
      </c>
      <c r="C767" s="106">
        <v>287</v>
      </c>
      <c r="D767" s="106">
        <v>130.50999450683594</v>
      </c>
      <c r="E767" s="120">
        <v>10.899999618530273</v>
      </c>
      <c r="F767" s="107">
        <v>42732</v>
      </c>
      <c r="G767" s="120">
        <v>41.119310774626577</v>
      </c>
      <c r="H767" s="120">
        <v>40.588368742686775</v>
      </c>
      <c r="I767" s="120">
        <v>35.806143205695683</v>
      </c>
      <c r="J767" s="104">
        <f t="shared" si="55"/>
        <v>41.119310774626577</v>
      </c>
      <c r="K767" s="104">
        <f t="shared" si="56"/>
        <v>40.588368742686775</v>
      </c>
      <c r="L767" s="104">
        <f t="shared" si="57"/>
        <v>35.806143205695683</v>
      </c>
      <c r="N767" s="109">
        <v>42732.291666666664</v>
      </c>
      <c r="O767" s="103">
        <v>287</v>
      </c>
      <c r="P767" s="103">
        <v>130.50999450683594</v>
      </c>
      <c r="Q767" s="104">
        <f t="shared" si="58"/>
        <v>8.9567555412030018</v>
      </c>
      <c r="R767" s="104">
        <f t="shared" si="59"/>
        <v>20</v>
      </c>
    </row>
    <row r="768" spans="2:18">
      <c r="B768" s="109">
        <v>42733.291666666664</v>
      </c>
      <c r="C768" s="106">
        <v>204</v>
      </c>
      <c r="D768" s="106">
        <v>124.55999755859375</v>
      </c>
      <c r="E768" s="120">
        <v>11.600000381469727</v>
      </c>
      <c r="F768" s="107">
        <v>42733</v>
      </c>
      <c r="G768" s="120">
        <v>41.898713968859774</v>
      </c>
      <c r="H768" s="120">
        <v>40.971489790832528</v>
      </c>
      <c r="I768" s="120">
        <v>35.22762636798403</v>
      </c>
      <c r="J768" s="104">
        <f t="shared" si="55"/>
        <v>41.898713968859774</v>
      </c>
      <c r="K768" s="104">
        <f t="shared" si="56"/>
        <v>40.971489790832528</v>
      </c>
      <c r="L768" s="104">
        <f t="shared" si="57"/>
        <v>35.22762636798403</v>
      </c>
      <c r="N768" s="109">
        <v>42733.291666666664</v>
      </c>
      <c r="O768" s="103">
        <v>204</v>
      </c>
      <c r="P768" s="103">
        <v>124.55999755859375</v>
      </c>
      <c r="Q768" s="104">
        <f t="shared" si="58"/>
        <v>4.5467739605346678</v>
      </c>
      <c r="R768" s="104">
        <f t="shared" si="59"/>
        <v>4.5467739605346678</v>
      </c>
    </row>
    <row r="769" spans="2:18">
      <c r="B769" s="109">
        <v>42734.291666666664</v>
      </c>
      <c r="C769" s="106">
        <v>204</v>
      </c>
      <c r="D769" s="106">
        <v>124.55999755859375</v>
      </c>
      <c r="E769" s="120">
        <v>11.100000381469727</v>
      </c>
      <c r="F769" s="107">
        <v>42734</v>
      </c>
      <c r="G769" s="120">
        <v>39.663627876396504</v>
      </c>
      <c r="H769" s="120">
        <v>41.172548698275136</v>
      </c>
      <c r="I769" s="120">
        <v>35.38251666585596</v>
      </c>
      <c r="J769" s="104">
        <f t="shared" si="55"/>
        <v>39.663627876396504</v>
      </c>
      <c r="K769" s="104">
        <f t="shared" si="56"/>
        <v>41.172548698275136</v>
      </c>
      <c r="L769" s="104">
        <f t="shared" si="57"/>
        <v>35.38251666585596</v>
      </c>
      <c r="N769" s="109">
        <v>42734.291666666664</v>
      </c>
      <c r="O769" s="103">
        <v>204</v>
      </c>
      <c r="P769" s="103">
        <v>124.55999755859375</v>
      </c>
      <c r="Q769" s="104">
        <f t="shared" si="58"/>
        <v>4.5467739605346678</v>
      </c>
      <c r="R769" s="104">
        <f t="shared" si="59"/>
        <v>20</v>
      </c>
    </row>
    <row r="770" spans="2:18">
      <c r="B770" s="109">
        <v>42735.291666666664</v>
      </c>
      <c r="C770" s="106">
        <v>204</v>
      </c>
      <c r="D770" s="106">
        <v>124.55999755859375</v>
      </c>
      <c r="E770" s="120">
        <v>11.100000381469727</v>
      </c>
      <c r="F770" s="107">
        <v>42735</v>
      </c>
      <c r="G770" s="120">
        <v>37.18939957601053</v>
      </c>
      <c r="H770" s="120">
        <v>41.241300899960407</v>
      </c>
      <c r="I770" s="120">
        <v>35.191257104719092</v>
      </c>
      <c r="J770" s="104">
        <f t="shared" si="55"/>
        <v>37.18939957601053</v>
      </c>
      <c r="K770" s="104">
        <f t="shared" si="56"/>
        <v>41.241300899960407</v>
      </c>
      <c r="L770" s="104">
        <f t="shared" si="57"/>
        <v>35.191257104719092</v>
      </c>
      <c r="N770" s="109">
        <v>42735.291666666664</v>
      </c>
      <c r="O770" s="103">
        <v>204</v>
      </c>
      <c r="P770" s="103">
        <v>124.55999755859375</v>
      </c>
      <c r="Q770" s="104">
        <f t="shared" si="58"/>
        <v>4.5467739605346678</v>
      </c>
      <c r="R770" s="104">
        <f t="shared" si="59"/>
        <v>20</v>
      </c>
    </row>
    <row r="771" spans="2:18">
      <c r="B771" s="109">
        <v>42736.291666666664</v>
      </c>
      <c r="C771" s="106">
        <v>204</v>
      </c>
      <c r="D771" s="106">
        <v>124.55999755859375</v>
      </c>
      <c r="E771" s="120">
        <v>11.199999809265137</v>
      </c>
      <c r="F771" s="107">
        <v>42736</v>
      </c>
      <c r="G771" s="120">
        <v>36.017757804437927</v>
      </c>
      <c r="H771" s="120">
        <v>41.194563837272128</v>
      </c>
      <c r="I771" s="120">
        <v>33.221270033937877</v>
      </c>
      <c r="J771" s="104">
        <f t="shared" si="55"/>
        <v>36.017757804437927</v>
      </c>
      <c r="K771" s="104">
        <f t="shared" si="56"/>
        <v>41.194563837272128</v>
      </c>
      <c r="L771" s="104">
        <f t="shared" si="57"/>
        <v>33.221270033937877</v>
      </c>
      <c r="N771" s="109">
        <v>42736.291666666664</v>
      </c>
      <c r="O771" s="103">
        <v>204</v>
      </c>
      <c r="P771" s="103">
        <v>124.55999755859375</v>
      </c>
      <c r="Q771" s="104">
        <f t="shared" si="58"/>
        <v>4.5467739605346678</v>
      </c>
      <c r="R771" s="104">
        <f t="shared" si="59"/>
        <v>20</v>
      </c>
    </row>
    <row r="772" spans="2:18">
      <c r="B772" s="109">
        <v>42737.291666666664</v>
      </c>
      <c r="C772" s="106">
        <v>204</v>
      </c>
      <c r="D772" s="106">
        <v>124.55999755859375</v>
      </c>
      <c r="E772" s="120">
        <v>11.199999809265137</v>
      </c>
      <c r="F772" s="107">
        <v>42737</v>
      </c>
      <c r="G772" s="120">
        <v>35.390863003554166</v>
      </c>
      <c r="H772" s="120">
        <v>40.215690123791994</v>
      </c>
      <c r="I772" s="120">
        <v>32.123921781314763</v>
      </c>
      <c r="J772" s="104">
        <f t="shared" si="55"/>
        <v>35.390863003554166</v>
      </c>
      <c r="K772" s="104">
        <f t="shared" si="56"/>
        <v>40.215690123791994</v>
      </c>
      <c r="L772" s="104">
        <f t="shared" si="57"/>
        <v>32.123921781314763</v>
      </c>
      <c r="N772" s="109">
        <v>42737.291666666664</v>
      </c>
      <c r="O772" s="103">
        <v>204</v>
      </c>
      <c r="P772" s="103">
        <v>124.55999755859375</v>
      </c>
      <c r="Q772" s="104">
        <f t="shared" si="58"/>
        <v>4.5467739605346678</v>
      </c>
      <c r="R772" s="104">
        <f t="shared" si="59"/>
        <v>20</v>
      </c>
    </row>
    <row r="773" spans="2:18">
      <c r="B773" s="109">
        <v>42738.291666666664</v>
      </c>
      <c r="C773" s="106">
        <v>137</v>
      </c>
      <c r="D773" s="106">
        <v>119.44000244140625</v>
      </c>
      <c r="E773" s="120">
        <v>11.199999809265137</v>
      </c>
      <c r="F773" s="107">
        <v>42738</v>
      </c>
      <c r="G773" s="120">
        <v>33.98918672146619</v>
      </c>
      <c r="H773" s="120">
        <v>40.822632998338428</v>
      </c>
      <c r="I773" s="120">
        <v>32.664534456619442</v>
      </c>
      <c r="J773" s="104">
        <f t="shared" si="55"/>
        <v>33.98918672146619</v>
      </c>
      <c r="K773" s="104">
        <f t="shared" si="56"/>
        <v>40.822632998338428</v>
      </c>
      <c r="L773" s="104">
        <f t="shared" si="57"/>
        <v>32.664534456619442</v>
      </c>
      <c r="N773" s="109">
        <v>42738.291666666664</v>
      </c>
      <c r="O773" s="103">
        <v>137</v>
      </c>
      <c r="P773" s="103">
        <v>119.44000244140625</v>
      </c>
      <c r="Q773" s="104">
        <f t="shared" si="58"/>
        <v>1.0050520794653321</v>
      </c>
      <c r="R773" s="104">
        <f t="shared" si="59"/>
        <v>1.0050520794653321</v>
      </c>
    </row>
    <row r="774" spans="2:18">
      <c r="B774" s="109">
        <v>42739.291666666664</v>
      </c>
      <c r="C774" s="106">
        <v>137</v>
      </c>
      <c r="D774" s="106">
        <v>119.44000244140625</v>
      </c>
      <c r="E774" s="120">
        <v>11.199999809265137</v>
      </c>
      <c r="F774" s="107">
        <v>42739</v>
      </c>
      <c r="G774" s="120">
        <v>32.772907687535991</v>
      </c>
      <c r="H774" s="120">
        <v>40.135111799968641</v>
      </c>
      <c r="I774" s="120">
        <v>33.633229254462115</v>
      </c>
      <c r="J774" s="104">
        <f t="shared" si="55"/>
        <v>32.772907687535991</v>
      </c>
      <c r="K774" s="104">
        <f t="shared" si="56"/>
        <v>40.135111799968641</v>
      </c>
      <c r="L774" s="104">
        <f t="shared" si="57"/>
        <v>33.633229254462115</v>
      </c>
      <c r="N774" s="109">
        <v>42739.291666666664</v>
      </c>
      <c r="O774" s="103">
        <v>137</v>
      </c>
      <c r="P774" s="103">
        <v>119.44000244140625</v>
      </c>
      <c r="Q774" s="104">
        <f t="shared" si="58"/>
        <v>1.0050520794653321</v>
      </c>
      <c r="R774" s="104">
        <f t="shared" si="59"/>
        <v>20</v>
      </c>
    </row>
    <row r="775" spans="2:18">
      <c r="B775" s="109">
        <v>42740.291666666664</v>
      </c>
      <c r="C775" s="106">
        <v>179</v>
      </c>
      <c r="D775" s="106">
        <v>112.43000030517578</v>
      </c>
      <c r="E775" s="120">
        <v>10.699999809265137</v>
      </c>
      <c r="F775" s="107">
        <v>42740</v>
      </c>
      <c r="G775" s="120">
        <v>39.655101917805482</v>
      </c>
      <c r="H775" s="120">
        <v>39.249755495168557</v>
      </c>
      <c r="I775" s="120">
        <v>33.709865431785623</v>
      </c>
      <c r="J775" s="104">
        <f t="shared" si="55"/>
        <v>39.655101917805482</v>
      </c>
      <c r="K775" s="104">
        <f t="shared" si="56"/>
        <v>39.249755495168557</v>
      </c>
      <c r="L775" s="104">
        <f t="shared" si="57"/>
        <v>33.709865431785623</v>
      </c>
      <c r="N775" s="109">
        <v>42740.291666666664</v>
      </c>
      <c r="O775" s="103">
        <v>179</v>
      </c>
      <c r="P775" s="103">
        <v>112.43000030517578</v>
      </c>
      <c r="Q775" s="104">
        <f t="shared" si="58"/>
        <v>3.8101552349331662</v>
      </c>
      <c r="R775" s="104">
        <f t="shared" si="59"/>
        <v>3.8101552349331662</v>
      </c>
    </row>
    <row r="776" spans="2:18">
      <c r="B776" s="109">
        <v>42741.291666666664</v>
      </c>
      <c r="C776" s="106">
        <v>179</v>
      </c>
      <c r="D776" s="106">
        <v>112.43000030517578</v>
      </c>
      <c r="E776" s="120">
        <v>12</v>
      </c>
      <c r="F776" s="107">
        <v>42741</v>
      </c>
      <c r="G776" s="120">
        <v>42.963491546312945</v>
      </c>
      <c r="H776" s="120">
        <v>40.333394214930387</v>
      </c>
      <c r="I776" s="120">
        <v>33.363011074132359</v>
      </c>
      <c r="J776" s="104">
        <f t="shared" si="55"/>
        <v>42.963491546312945</v>
      </c>
      <c r="K776" s="104">
        <f t="shared" si="56"/>
        <v>40.333394214930387</v>
      </c>
      <c r="L776" s="104">
        <f t="shared" si="57"/>
        <v>33.363011074132359</v>
      </c>
      <c r="N776" s="109">
        <v>42741.291666666664</v>
      </c>
      <c r="O776" s="103">
        <v>179</v>
      </c>
      <c r="P776" s="103">
        <v>112.43000030517578</v>
      </c>
      <c r="Q776" s="104">
        <f t="shared" si="58"/>
        <v>3.8101552349331662</v>
      </c>
      <c r="R776" s="104">
        <f t="shared" si="59"/>
        <v>20</v>
      </c>
    </row>
    <row r="777" spans="2:18">
      <c r="B777" s="109">
        <v>42742.291666666664</v>
      </c>
      <c r="C777" s="106">
        <v>179</v>
      </c>
      <c r="D777" s="106">
        <v>112.43000030517578</v>
      </c>
      <c r="E777" s="120">
        <v>11</v>
      </c>
      <c r="F777" s="107">
        <v>42742</v>
      </c>
      <c r="G777" s="120">
        <v>41.063848842647317</v>
      </c>
      <c r="H777" s="120">
        <v>40.644348306324773</v>
      </c>
      <c r="I777" s="120">
        <v>33.890573239944636</v>
      </c>
      <c r="J777" s="104">
        <f t="shared" si="55"/>
        <v>41.063848842647317</v>
      </c>
      <c r="K777" s="104">
        <f t="shared" si="56"/>
        <v>40.644348306324773</v>
      </c>
      <c r="L777" s="104">
        <f t="shared" si="57"/>
        <v>33.890573239944636</v>
      </c>
      <c r="N777" s="109">
        <v>42742.291666666664</v>
      </c>
      <c r="O777" s="103">
        <v>179</v>
      </c>
      <c r="P777" s="103">
        <v>112.43000030517578</v>
      </c>
      <c r="Q777" s="104">
        <f t="shared" si="58"/>
        <v>3.8101552349331662</v>
      </c>
      <c r="R777" s="104">
        <f t="shared" si="59"/>
        <v>20</v>
      </c>
    </row>
    <row r="778" spans="2:18">
      <c r="B778" s="109">
        <v>42743.291666666664</v>
      </c>
      <c r="C778" s="106">
        <v>179</v>
      </c>
      <c r="D778" s="106">
        <v>112.43000030517578</v>
      </c>
      <c r="E778" s="120">
        <v>11</v>
      </c>
      <c r="F778" s="107">
        <v>42743</v>
      </c>
      <c r="G778" s="120">
        <v>38.615911561029968</v>
      </c>
      <c r="H778" s="120">
        <v>41.4121508073586</v>
      </c>
      <c r="I778" s="120">
        <v>33.636333549221334</v>
      </c>
      <c r="J778" s="104">
        <f t="shared" ref="J778:J841" si="60">IF(G778&lt;0,0,G778)</f>
        <v>38.615911561029968</v>
      </c>
      <c r="K778" s="104">
        <f t="shared" ref="K778:K841" si="61">IF(H778&lt;0,0,H778)</f>
        <v>41.4121508073586</v>
      </c>
      <c r="L778" s="104">
        <f t="shared" ref="L778:L841" si="62">IF(I778&lt;0,0,I778)</f>
        <v>33.636333549221334</v>
      </c>
      <c r="N778" s="109">
        <v>42743.291666666664</v>
      </c>
      <c r="O778" s="103">
        <v>179</v>
      </c>
      <c r="P778" s="103">
        <v>112.43000030517578</v>
      </c>
      <c r="Q778" s="104">
        <f t="shared" ref="Q778:Q841" si="63">ABS((O778-P778)*(1/1000)*0.36*158.987)</f>
        <v>3.8101552349331662</v>
      </c>
      <c r="R778" s="104">
        <f t="shared" si="59"/>
        <v>20</v>
      </c>
    </row>
    <row r="779" spans="2:18">
      <c r="B779" s="109">
        <v>42744.291666666664</v>
      </c>
      <c r="C779" s="106">
        <v>179</v>
      </c>
      <c r="D779" s="106">
        <v>112.43000030517578</v>
      </c>
      <c r="E779" s="120">
        <v>11.600000381469727</v>
      </c>
      <c r="F779" s="107">
        <v>42744</v>
      </c>
      <c r="G779" s="120">
        <v>37.160683757684858</v>
      </c>
      <c r="H779" s="120">
        <v>41.022293078590366</v>
      </c>
      <c r="I779" s="120">
        <v>32.13178998404085</v>
      </c>
      <c r="J779" s="104">
        <f t="shared" si="60"/>
        <v>37.160683757684858</v>
      </c>
      <c r="K779" s="104">
        <f t="shared" si="61"/>
        <v>41.022293078590366</v>
      </c>
      <c r="L779" s="104">
        <f t="shared" si="62"/>
        <v>32.13178998404085</v>
      </c>
      <c r="N779" s="109">
        <v>42744.291666666664</v>
      </c>
      <c r="O779" s="103">
        <v>179</v>
      </c>
      <c r="P779" s="103">
        <v>112.43000030517578</v>
      </c>
      <c r="Q779" s="104">
        <f t="shared" si="63"/>
        <v>3.8101552349331662</v>
      </c>
      <c r="R779" s="104">
        <f t="shared" ref="R779:R842" si="64">IF(Q779=Q778, 20, Q779)</f>
        <v>20</v>
      </c>
    </row>
    <row r="780" spans="2:18">
      <c r="B780" s="109">
        <v>42745.291666666664</v>
      </c>
      <c r="C780" s="106">
        <v>174</v>
      </c>
      <c r="D780" s="106">
        <v>105.88999938964844</v>
      </c>
      <c r="E780" s="120">
        <v>11</v>
      </c>
      <c r="F780" s="107">
        <v>42745</v>
      </c>
      <c r="G780" s="120">
        <v>35.096188254268093</v>
      </c>
      <c r="H780" s="120">
        <v>40.700936426100881</v>
      </c>
      <c r="I780" s="120">
        <v>33.404947173507132</v>
      </c>
      <c r="J780" s="104">
        <f t="shared" si="60"/>
        <v>35.096188254268093</v>
      </c>
      <c r="K780" s="104">
        <f t="shared" si="61"/>
        <v>40.700936426100881</v>
      </c>
      <c r="L780" s="104">
        <f t="shared" si="62"/>
        <v>33.404947173507132</v>
      </c>
      <c r="N780" s="109">
        <v>42745.291666666664</v>
      </c>
      <c r="O780" s="103">
        <v>174</v>
      </c>
      <c r="P780" s="103">
        <v>105.88999938964844</v>
      </c>
      <c r="Q780" s="104">
        <f t="shared" si="63"/>
        <v>3.8982976801336671</v>
      </c>
      <c r="R780" s="104">
        <f t="shared" si="64"/>
        <v>3.8982976801336671</v>
      </c>
    </row>
    <row r="781" spans="2:18">
      <c r="B781" s="109">
        <v>42746.291666666664</v>
      </c>
      <c r="C781" s="106">
        <v>174</v>
      </c>
      <c r="D781" s="106">
        <v>105.88999938964844</v>
      </c>
      <c r="E781" s="120">
        <v>11.199999809265137</v>
      </c>
      <c r="F781" s="107">
        <v>42746</v>
      </c>
      <c r="G781" s="120">
        <v>33.800412711214122</v>
      </c>
      <c r="H781" s="120">
        <v>40.740686240814391</v>
      </c>
      <c r="I781" s="120">
        <v>31.453574406129285</v>
      </c>
      <c r="J781" s="104">
        <f t="shared" si="60"/>
        <v>33.800412711214122</v>
      </c>
      <c r="K781" s="104">
        <f t="shared" si="61"/>
        <v>40.740686240814391</v>
      </c>
      <c r="L781" s="104">
        <f t="shared" si="62"/>
        <v>31.453574406129285</v>
      </c>
      <c r="N781" s="109">
        <v>42746.291666666664</v>
      </c>
      <c r="O781" s="103">
        <v>174</v>
      </c>
      <c r="P781" s="103">
        <v>105.88999938964844</v>
      </c>
      <c r="Q781" s="104">
        <f t="shared" si="63"/>
        <v>3.8982976801336671</v>
      </c>
      <c r="R781" s="104">
        <f t="shared" si="64"/>
        <v>20</v>
      </c>
    </row>
    <row r="782" spans="2:18">
      <c r="B782" s="109">
        <v>42747.291666666664</v>
      </c>
      <c r="C782" s="106">
        <v>159</v>
      </c>
      <c r="D782" s="106">
        <v>114.63999938964844</v>
      </c>
      <c r="E782" s="120">
        <v>11.100000381469727</v>
      </c>
      <c r="F782" s="107">
        <v>42747</v>
      </c>
      <c r="G782" s="120">
        <v>41.140369289142129</v>
      </c>
      <c r="H782" s="120">
        <v>38.454206241987379</v>
      </c>
      <c r="I782" s="120">
        <v>32.894645366492107</v>
      </c>
      <c r="J782" s="104">
        <f t="shared" si="60"/>
        <v>41.140369289142129</v>
      </c>
      <c r="K782" s="104">
        <f t="shared" si="61"/>
        <v>38.454206241987379</v>
      </c>
      <c r="L782" s="104">
        <f t="shared" si="62"/>
        <v>32.894645366492107</v>
      </c>
      <c r="N782" s="109">
        <v>42747.291666666664</v>
      </c>
      <c r="O782" s="103">
        <v>159</v>
      </c>
      <c r="P782" s="103">
        <v>114.63999938964844</v>
      </c>
      <c r="Q782" s="104">
        <f t="shared" si="63"/>
        <v>2.5389588301336672</v>
      </c>
      <c r="R782" s="104">
        <f t="shared" si="64"/>
        <v>2.5389588301336672</v>
      </c>
    </row>
    <row r="783" spans="2:18">
      <c r="B783" s="109">
        <v>42748.291666666664</v>
      </c>
      <c r="C783" s="106">
        <v>159</v>
      </c>
      <c r="D783" s="106">
        <v>114.63999938964844</v>
      </c>
      <c r="E783" s="120">
        <v>11.399999618530273</v>
      </c>
      <c r="F783" s="107">
        <v>42748</v>
      </c>
      <c r="G783" s="120">
        <v>45.639933696852772</v>
      </c>
      <c r="H783" s="120">
        <v>40.127099706883826</v>
      </c>
      <c r="I783" s="120">
        <v>34.51876831222468</v>
      </c>
      <c r="J783" s="104">
        <f t="shared" si="60"/>
        <v>45.639933696852772</v>
      </c>
      <c r="K783" s="104">
        <f t="shared" si="61"/>
        <v>40.127099706883826</v>
      </c>
      <c r="L783" s="104">
        <f t="shared" si="62"/>
        <v>34.51876831222468</v>
      </c>
      <c r="N783" s="109">
        <v>42748.291666666664</v>
      </c>
      <c r="O783" s="103">
        <v>159</v>
      </c>
      <c r="P783" s="103">
        <v>114.63999938964844</v>
      </c>
      <c r="Q783" s="104">
        <f t="shared" si="63"/>
        <v>2.5389588301336672</v>
      </c>
      <c r="R783" s="104">
        <f t="shared" si="64"/>
        <v>20</v>
      </c>
    </row>
    <row r="784" spans="2:18">
      <c r="B784" s="109">
        <v>42749.291666666664</v>
      </c>
      <c r="C784" s="106">
        <v>159</v>
      </c>
      <c r="D784" s="106">
        <v>114.63999938964844</v>
      </c>
      <c r="E784" s="120">
        <v>11.199999809265137</v>
      </c>
      <c r="F784" s="107">
        <v>42749</v>
      </c>
      <c r="G784" s="120">
        <v>41.918141077271187</v>
      </c>
      <c r="H784" s="120">
        <v>40.579837001517973</v>
      </c>
      <c r="I784" s="120">
        <v>35.365936105516248</v>
      </c>
      <c r="J784" s="104">
        <f t="shared" si="60"/>
        <v>41.918141077271187</v>
      </c>
      <c r="K784" s="104">
        <f t="shared" si="61"/>
        <v>40.579837001517973</v>
      </c>
      <c r="L784" s="104">
        <f t="shared" si="62"/>
        <v>35.365936105516248</v>
      </c>
      <c r="N784" s="109">
        <v>42749.291666666664</v>
      </c>
      <c r="O784" s="103">
        <v>159</v>
      </c>
      <c r="P784" s="103">
        <v>114.63999938964844</v>
      </c>
      <c r="Q784" s="104">
        <f t="shared" si="63"/>
        <v>2.5389588301336672</v>
      </c>
      <c r="R784" s="104">
        <f t="shared" si="64"/>
        <v>20</v>
      </c>
    </row>
    <row r="785" spans="2:18">
      <c r="B785" s="109">
        <v>42750.291666666664</v>
      </c>
      <c r="C785" s="106">
        <v>159</v>
      </c>
      <c r="D785" s="106">
        <v>114.63999938964844</v>
      </c>
      <c r="E785" s="120">
        <v>11.300000190734863</v>
      </c>
      <c r="F785" s="107">
        <v>42750</v>
      </c>
      <c r="G785" s="120">
        <v>38.323324209716567</v>
      </c>
      <c r="H785" s="120">
        <v>40.908779800710917</v>
      </c>
      <c r="I785" s="120">
        <v>35.874940955329819</v>
      </c>
      <c r="J785" s="104">
        <f t="shared" si="60"/>
        <v>38.323324209716567</v>
      </c>
      <c r="K785" s="104">
        <f t="shared" si="61"/>
        <v>40.908779800710917</v>
      </c>
      <c r="L785" s="104">
        <f t="shared" si="62"/>
        <v>35.874940955329819</v>
      </c>
      <c r="N785" s="109">
        <v>42750.291666666664</v>
      </c>
      <c r="O785" s="103">
        <v>159</v>
      </c>
      <c r="P785" s="103">
        <v>114.63999938964844</v>
      </c>
      <c r="Q785" s="104">
        <f t="shared" si="63"/>
        <v>2.5389588301336672</v>
      </c>
      <c r="R785" s="104">
        <f t="shared" si="64"/>
        <v>20</v>
      </c>
    </row>
    <row r="786" spans="2:18">
      <c r="B786" s="109">
        <v>42751.291666666664</v>
      </c>
      <c r="C786" s="106">
        <v>159</v>
      </c>
      <c r="D786" s="106">
        <v>114.63999938964844</v>
      </c>
      <c r="E786" s="120">
        <v>12</v>
      </c>
      <c r="F786" s="107">
        <v>42751</v>
      </c>
      <c r="G786" s="120">
        <v>34.288962127146853</v>
      </c>
      <c r="H786" s="120">
        <v>41.242281713993414</v>
      </c>
      <c r="I786" s="120">
        <v>35.789010130078687</v>
      </c>
      <c r="J786" s="104">
        <f t="shared" si="60"/>
        <v>34.288962127146853</v>
      </c>
      <c r="K786" s="104">
        <f t="shared" si="61"/>
        <v>41.242281713993414</v>
      </c>
      <c r="L786" s="104">
        <f t="shared" si="62"/>
        <v>35.789010130078687</v>
      </c>
      <c r="N786" s="109">
        <v>42751.291666666664</v>
      </c>
      <c r="O786" s="103">
        <v>159</v>
      </c>
      <c r="P786" s="103">
        <v>114.63999938964844</v>
      </c>
      <c r="Q786" s="104">
        <f t="shared" si="63"/>
        <v>2.5389588301336672</v>
      </c>
      <c r="R786" s="104">
        <f t="shared" si="64"/>
        <v>20</v>
      </c>
    </row>
    <row r="787" spans="2:18">
      <c r="B787" s="109">
        <v>42752.291666666664</v>
      </c>
      <c r="C787" s="106">
        <v>134</v>
      </c>
      <c r="D787" s="106">
        <v>108.63999938964844</v>
      </c>
      <c r="E787" s="120">
        <v>11.899999618530273</v>
      </c>
      <c r="F787" s="107">
        <v>42752</v>
      </c>
      <c r="G787" s="120">
        <v>31.612774890992355</v>
      </c>
      <c r="H787" s="120">
        <v>41.41624234811021</v>
      </c>
      <c r="I787" s="120">
        <v>34.238439245091563</v>
      </c>
      <c r="J787" s="104">
        <f t="shared" si="60"/>
        <v>31.612774890992355</v>
      </c>
      <c r="K787" s="104">
        <f t="shared" si="61"/>
        <v>41.41624234811021</v>
      </c>
      <c r="L787" s="104">
        <f t="shared" si="62"/>
        <v>34.238439245091563</v>
      </c>
      <c r="N787" s="109">
        <v>42752.291666666664</v>
      </c>
      <c r="O787" s="103">
        <v>134</v>
      </c>
      <c r="P787" s="103">
        <v>108.63999938964844</v>
      </c>
      <c r="Q787" s="104">
        <f t="shared" si="63"/>
        <v>1.4514877501336667</v>
      </c>
      <c r="R787" s="104">
        <f t="shared" si="64"/>
        <v>1.4514877501336667</v>
      </c>
    </row>
    <row r="788" spans="2:18">
      <c r="B788" s="109">
        <v>42753.291666666664</v>
      </c>
      <c r="C788" s="106">
        <v>134</v>
      </c>
      <c r="D788" s="106">
        <v>108.63999938964844</v>
      </c>
      <c r="E788" s="120">
        <v>11.600000381469727</v>
      </c>
      <c r="F788" s="107">
        <v>42753</v>
      </c>
      <c r="G788" s="120">
        <v>36.33685322993334</v>
      </c>
      <c r="H788" s="120">
        <v>40.730782446684714</v>
      </c>
      <c r="I788" s="120">
        <v>32.383265634488154</v>
      </c>
      <c r="J788" s="104">
        <f t="shared" si="60"/>
        <v>36.33685322993334</v>
      </c>
      <c r="K788" s="104">
        <f t="shared" si="61"/>
        <v>40.730782446684714</v>
      </c>
      <c r="L788" s="104">
        <f t="shared" si="62"/>
        <v>32.383265634488154</v>
      </c>
      <c r="N788" s="109">
        <v>42753.291666666664</v>
      </c>
      <c r="O788" s="103">
        <v>134</v>
      </c>
      <c r="P788" s="103">
        <v>108.63999938964844</v>
      </c>
      <c r="Q788" s="104">
        <f t="shared" si="63"/>
        <v>1.4514877501336667</v>
      </c>
      <c r="R788" s="104">
        <f t="shared" si="64"/>
        <v>20</v>
      </c>
    </row>
    <row r="789" spans="2:18">
      <c r="B789" s="109">
        <v>42754.291666666664</v>
      </c>
      <c r="C789" s="106">
        <v>116</v>
      </c>
      <c r="D789" s="106">
        <v>100.95999908447266</v>
      </c>
      <c r="E789" s="120">
        <v>11.600000381469727</v>
      </c>
      <c r="F789" s="107">
        <v>42754</v>
      </c>
      <c r="G789" s="120">
        <v>40.200478332263422</v>
      </c>
      <c r="H789" s="120">
        <v>40.333338525692575</v>
      </c>
      <c r="I789" s="120">
        <v>32.821049214049545</v>
      </c>
      <c r="J789" s="104">
        <f t="shared" si="60"/>
        <v>40.200478332263422</v>
      </c>
      <c r="K789" s="104">
        <f t="shared" si="61"/>
        <v>40.333338525692575</v>
      </c>
      <c r="L789" s="104">
        <f t="shared" si="62"/>
        <v>32.821049214049545</v>
      </c>
      <c r="N789" s="109">
        <v>42754.291666666664</v>
      </c>
      <c r="O789" s="103">
        <v>116</v>
      </c>
      <c r="P789" s="103">
        <v>100.95999908447266</v>
      </c>
      <c r="Q789" s="104">
        <f t="shared" si="63"/>
        <v>0.86081926520050045</v>
      </c>
      <c r="R789" s="104">
        <f t="shared" si="64"/>
        <v>0.86081926520050045</v>
      </c>
    </row>
    <row r="790" spans="2:18">
      <c r="B790" s="109">
        <v>42755.291666666664</v>
      </c>
      <c r="C790" s="106">
        <v>116</v>
      </c>
      <c r="D790" s="106">
        <v>100.95999908447266</v>
      </c>
      <c r="E790" s="120">
        <v>11.600000381469727</v>
      </c>
      <c r="F790" s="107">
        <v>42755</v>
      </c>
      <c r="G790" s="120">
        <v>39.424507605014036</v>
      </c>
      <c r="H790" s="120">
        <v>39.820184052321636</v>
      </c>
      <c r="I790" s="120">
        <v>32.883572653951425</v>
      </c>
      <c r="J790" s="104">
        <f t="shared" si="60"/>
        <v>39.424507605014036</v>
      </c>
      <c r="K790" s="104">
        <f t="shared" si="61"/>
        <v>39.820184052321636</v>
      </c>
      <c r="L790" s="104">
        <f t="shared" si="62"/>
        <v>32.883572653951425</v>
      </c>
      <c r="N790" s="109">
        <v>42755.291666666664</v>
      </c>
      <c r="O790" s="103">
        <v>116</v>
      </c>
      <c r="P790" s="103">
        <v>100.95999908447266</v>
      </c>
      <c r="Q790" s="104">
        <f t="shared" si="63"/>
        <v>0.86081926520050045</v>
      </c>
      <c r="R790" s="104">
        <f t="shared" si="64"/>
        <v>20</v>
      </c>
    </row>
    <row r="791" spans="2:18">
      <c r="B791" s="109">
        <v>42756.291666666664</v>
      </c>
      <c r="C791" s="106">
        <v>116</v>
      </c>
      <c r="D791" s="106">
        <v>100.95999908447266</v>
      </c>
      <c r="E791" s="120">
        <v>11.600000381469727</v>
      </c>
      <c r="F791" s="107">
        <v>42756</v>
      </c>
      <c r="G791" s="120">
        <v>38.273649303515775</v>
      </c>
      <c r="H791" s="120">
        <v>40.196280551111244</v>
      </c>
      <c r="I791" s="120">
        <v>33.267387939691517</v>
      </c>
      <c r="J791" s="104">
        <f t="shared" si="60"/>
        <v>38.273649303515775</v>
      </c>
      <c r="K791" s="104">
        <f t="shared" si="61"/>
        <v>40.196280551111244</v>
      </c>
      <c r="L791" s="104">
        <f t="shared" si="62"/>
        <v>33.267387939691517</v>
      </c>
      <c r="N791" s="109">
        <v>42756.291666666664</v>
      </c>
      <c r="O791" s="103">
        <v>116</v>
      </c>
      <c r="P791" s="103">
        <v>100.95999908447266</v>
      </c>
      <c r="Q791" s="104">
        <f t="shared" si="63"/>
        <v>0.86081926520050045</v>
      </c>
      <c r="R791" s="104">
        <f t="shared" si="64"/>
        <v>20</v>
      </c>
    </row>
    <row r="792" spans="2:18">
      <c r="B792" s="109">
        <v>42757.291666666664</v>
      </c>
      <c r="C792" s="106">
        <v>116</v>
      </c>
      <c r="D792" s="106">
        <v>100.95999908447266</v>
      </c>
      <c r="E792" s="120">
        <v>11.699999809265137</v>
      </c>
      <c r="F792" s="107">
        <v>42757</v>
      </c>
      <c r="G792" s="120">
        <v>36.578725167910257</v>
      </c>
      <c r="H792" s="120">
        <v>40.453212708919111</v>
      </c>
      <c r="I792" s="120">
        <v>33.025603697498582</v>
      </c>
      <c r="J792" s="104">
        <f t="shared" si="60"/>
        <v>36.578725167910257</v>
      </c>
      <c r="K792" s="104">
        <f t="shared" si="61"/>
        <v>40.453212708919111</v>
      </c>
      <c r="L792" s="104">
        <f t="shared" si="62"/>
        <v>33.025603697498582</v>
      </c>
      <c r="N792" s="109">
        <v>42757.291666666664</v>
      </c>
      <c r="O792" s="103">
        <v>116</v>
      </c>
      <c r="P792" s="103">
        <v>100.95999908447266</v>
      </c>
      <c r="Q792" s="104">
        <f t="shared" si="63"/>
        <v>0.86081926520050045</v>
      </c>
      <c r="R792" s="104">
        <f t="shared" si="64"/>
        <v>20</v>
      </c>
    </row>
    <row r="793" spans="2:18">
      <c r="B793" s="109">
        <v>42758.291666666664</v>
      </c>
      <c r="C793" s="106">
        <v>116</v>
      </c>
      <c r="D793" s="106">
        <v>100.95999908447266</v>
      </c>
      <c r="E793" s="120">
        <v>11.699999809265137</v>
      </c>
      <c r="F793" s="107">
        <v>42758</v>
      </c>
      <c r="G793" s="120">
        <v>35.389790990485096</v>
      </c>
      <c r="H793" s="120">
        <v>40.133232351100041</v>
      </c>
      <c r="I793" s="120">
        <v>33.209990570677604</v>
      </c>
      <c r="J793" s="104">
        <f t="shared" si="60"/>
        <v>35.389790990485096</v>
      </c>
      <c r="K793" s="104">
        <f t="shared" si="61"/>
        <v>40.133232351100041</v>
      </c>
      <c r="L793" s="104">
        <f t="shared" si="62"/>
        <v>33.209990570677604</v>
      </c>
      <c r="N793" s="109">
        <v>42758.291666666664</v>
      </c>
      <c r="O793" s="103">
        <v>116</v>
      </c>
      <c r="P793" s="103">
        <v>100.95999908447266</v>
      </c>
      <c r="Q793" s="104">
        <f t="shared" si="63"/>
        <v>0.86081926520050045</v>
      </c>
      <c r="R793" s="104">
        <f t="shared" si="64"/>
        <v>20</v>
      </c>
    </row>
    <row r="794" spans="2:18">
      <c r="B794" s="109">
        <v>42759.291666666664</v>
      </c>
      <c r="C794" s="106">
        <v>116</v>
      </c>
      <c r="D794" s="106">
        <v>119.01000213623047</v>
      </c>
      <c r="E794" s="120">
        <v>12.5</v>
      </c>
      <c r="F794" s="107">
        <v>42759</v>
      </c>
      <c r="G794" s="120">
        <v>34.699767955497464</v>
      </c>
      <c r="H794" s="120">
        <v>40.187700524749566</v>
      </c>
      <c r="I794" s="120">
        <v>32.2451734496046</v>
      </c>
      <c r="J794" s="104">
        <f t="shared" si="60"/>
        <v>34.699767955497464</v>
      </c>
      <c r="K794" s="104">
        <f t="shared" si="61"/>
        <v>40.187700524749566</v>
      </c>
      <c r="L794" s="104">
        <f t="shared" si="62"/>
        <v>32.2451734496046</v>
      </c>
      <c r="N794" s="109">
        <v>42759.291666666664</v>
      </c>
      <c r="O794" s="103">
        <v>116</v>
      </c>
      <c r="P794" s="103">
        <v>119.01000213623047</v>
      </c>
      <c r="Q794" s="104">
        <f t="shared" si="63"/>
        <v>0.17227843546783447</v>
      </c>
      <c r="R794" s="104">
        <f t="shared" si="64"/>
        <v>0.17227843546783447</v>
      </c>
    </row>
    <row r="795" spans="2:18">
      <c r="B795" s="109">
        <v>42760.291666666664</v>
      </c>
      <c r="C795" s="106">
        <v>116</v>
      </c>
      <c r="D795" s="106">
        <v>119.01000213623047</v>
      </c>
      <c r="E795" s="120">
        <v>11.699999809265137</v>
      </c>
      <c r="F795" s="107">
        <v>42760</v>
      </c>
      <c r="G795" s="120">
        <v>42.128115430319752</v>
      </c>
      <c r="H795" s="120">
        <v>40.279995060563081</v>
      </c>
      <c r="I795" s="120">
        <v>31.989627508322361</v>
      </c>
      <c r="J795" s="104">
        <f t="shared" si="60"/>
        <v>42.128115430319752</v>
      </c>
      <c r="K795" s="104">
        <f t="shared" si="61"/>
        <v>40.279995060563081</v>
      </c>
      <c r="L795" s="104">
        <f t="shared" si="62"/>
        <v>31.989627508322361</v>
      </c>
      <c r="N795" s="109">
        <v>42760.291666666664</v>
      </c>
      <c r="O795" s="103">
        <v>116</v>
      </c>
      <c r="P795" s="103">
        <v>119.01000213623047</v>
      </c>
      <c r="Q795" s="104">
        <f t="shared" si="63"/>
        <v>0.17227843546783447</v>
      </c>
      <c r="R795" s="104">
        <f t="shared" si="64"/>
        <v>20</v>
      </c>
    </row>
    <row r="796" spans="2:18">
      <c r="B796" s="109">
        <v>42761.291666666664</v>
      </c>
      <c r="C796" s="106">
        <v>174</v>
      </c>
      <c r="D796" s="106">
        <v>110.87000274658203</v>
      </c>
      <c r="E796" s="120">
        <v>12.600000381469727</v>
      </c>
      <c r="F796" s="107">
        <v>42761</v>
      </c>
      <c r="G796" s="120">
        <v>46.498793476599239</v>
      </c>
      <c r="H796" s="120">
        <v>40.511055180474528</v>
      </c>
      <c r="I796" s="120">
        <v>32.934553305131431</v>
      </c>
      <c r="J796" s="104">
        <f t="shared" si="60"/>
        <v>46.498793476599239</v>
      </c>
      <c r="K796" s="104">
        <f t="shared" si="61"/>
        <v>40.511055180474528</v>
      </c>
      <c r="L796" s="104">
        <f t="shared" si="62"/>
        <v>32.934553305131431</v>
      </c>
      <c r="N796" s="109">
        <v>42761.291666666664</v>
      </c>
      <c r="O796" s="103">
        <v>174</v>
      </c>
      <c r="P796" s="103">
        <v>110.87000274658203</v>
      </c>
      <c r="Q796" s="104">
        <f t="shared" si="63"/>
        <v>3.6132655943984986</v>
      </c>
      <c r="R796" s="104">
        <f t="shared" si="64"/>
        <v>3.6132655943984986</v>
      </c>
    </row>
    <row r="797" spans="2:18">
      <c r="B797" s="109">
        <v>42762.291666666664</v>
      </c>
      <c r="C797" s="106">
        <v>174</v>
      </c>
      <c r="D797" s="106">
        <v>110.87000274658203</v>
      </c>
      <c r="E797" s="120">
        <v>12.5</v>
      </c>
      <c r="F797" s="107">
        <v>42762</v>
      </c>
      <c r="G797" s="120">
        <v>45.454288888154245</v>
      </c>
      <c r="H797" s="120">
        <v>40.33050054241113</v>
      </c>
      <c r="I797" s="120">
        <v>33.887097174768037</v>
      </c>
      <c r="J797" s="104">
        <f t="shared" si="60"/>
        <v>45.454288888154245</v>
      </c>
      <c r="K797" s="104">
        <f t="shared" si="61"/>
        <v>40.33050054241113</v>
      </c>
      <c r="L797" s="104">
        <f t="shared" si="62"/>
        <v>33.887097174768037</v>
      </c>
      <c r="N797" s="109">
        <v>42762.291666666664</v>
      </c>
      <c r="O797" s="103">
        <v>174</v>
      </c>
      <c r="P797" s="103">
        <v>110.87000274658203</v>
      </c>
      <c r="Q797" s="104">
        <f t="shared" si="63"/>
        <v>3.6132655943984986</v>
      </c>
      <c r="R797" s="104">
        <f t="shared" si="64"/>
        <v>20</v>
      </c>
    </row>
    <row r="798" spans="2:18">
      <c r="B798" s="109">
        <v>42763.291666666664</v>
      </c>
      <c r="C798" s="106">
        <v>174</v>
      </c>
      <c r="D798" s="106">
        <v>110.87000274658203</v>
      </c>
      <c r="E798" s="120">
        <v>11.600000381469727</v>
      </c>
      <c r="F798" s="107">
        <v>42763</v>
      </c>
      <c r="G798" s="120">
        <v>47.746161594810275</v>
      </c>
      <c r="H798" s="120">
        <v>39.072259050828414</v>
      </c>
      <c r="I798" s="120">
        <v>34.862650807499925</v>
      </c>
      <c r="J798" s="104">
        <f t="shared" si="60"/>
        <v>47.746161594810275</v>
      </c>
      <c r="K798" s="104">
        <f t="shared" si="61"/>
        <v>39.072259050828414</v>
      </c>
      <c r="L798" s="104">
        <f t="shared" si="62"/>
        <v>34.862650807499925</v>
      </c>
      <c r="N798" s="109">
        <v>42763.291666666664</v>
      </c>
      <c r="O798" s="103">
        <v>174</v>
      </c>
      <c r="P798" s="103">
        <v>110.87000274658203</v>
      </c>
      <c r="Q798" s="104">
        <f t="shared" si="63"/>
        <v>3.6132655943984986</v>
      </c>
      <c r="R798" s="104">
        <f t="shared" si="64"/>
        <v>20</v>
      </c>
    </row>
    <row r="799" spans="2:18">
      <c r="B799" s="109">
        <v>42764.291666666664</v>
      </c>
      <c r="C799" s="106">
        <v>174</v>
      </c>
      <c r="D799" s="106">
        <v>110.87000274658203</v>
      </c>
      <c r="E799" s="120">
        <v>12.100000381469727</v>
      </c>
      <c r="F799" s="107">
        <v>42764</v>
      </c>
      <c r="G799" s="120">
        <v>46.804080690896093</v>
      </c>
      <c r="H799" s="120">
        <v>38.881761180714307</v>
      </c>
      <c r="I799" s="120">
        <v>33.193024560875351</v>
      </c>
      <c r="J799" s="104">
        <f t="shared" si="60"/>
        <v>46.804080690896093</v>
      </c>
      <c r="K799" s="104">
        <f t="shared" si="61"/>
        <v>38.881761180714307</v>
      </c>
      <c r="L799" s="104">
        <f t="shared" si="62"/>
        <v>33.193024560875351</v>
      </c>
      <c r="N799" s="109">
        <v>42764.291666666664</v>
      </c>
      <c r="O799" s="103">
        <v>174</v>
      </c>
      <c r="P799" s="103">
        <v>110.87000274658203</v>
      </c>
      <c r="Q799" s="104">
        <f t="shared" si="63"/>
        <v>3.6132655943984986</v>
      </c>
      <c r="R799" s="104">
        <f t="shared" si="64"/>
        <v>20</v>
      </c>
    </row>
    <row r="800" spans="2:18">
      <c r="B800" s="109">
        <v>42765.291666666664</v>
      </c>
      <c r="C800" s="106">
        <v>174</v>
      </c>
      <c r="D800" s="106">
        <v>110.87000274658203</v>
      </c>
      <c r="E800" s="120">
        <v>11.699999809265137</v>
      </c>
      <c r="F800" s="107">
        <v>42765</v>
      </c>
      <c r="G800" s="120">
        <v>45.089644134044633</v>
      </c>
      <c r="H800" s="120">
        <v>40.048463683503684</v>
      </c>
      <c r="I800" s="120">
        <v>33.961719798026216</v>
      </c>
      <c r="J800" s="104">
        <f t="shared" si="60"/>
        <v>45.089644134044633</v>
      </c>
      <c r="K800" s="104">
        <f t="shared" si="61"/>
        <v>40.048463683503684</v>
      </c>
      <c r="L800" s="104">
        <f t="shared" si="62"/>
        <v>33.961719798026216</v>
      </c>
      <c r="N800" s="109">
        <v>42765.291666666664</v>
      </c>
      <c r="O800" s="103">
        <v>174</v>
      </c>
      <c r="P800" s="103">
        <v>110.87000274658203</v>
      </c>
      <c r="Q800" s="104">
        <f t="shared" si="63"/>
        <v>3.6132655943984986</v>
      </c>
      <c r="R800" s="104">
        <f t="shared" si="64"/>
        <v>20</v>
      </c>
    </row>
    <row r="801" spans="2:18">
      <c r="B801" s="109">
        <v>42766.291666666664</v>
      </c>
      <c r="C801" s="106">
        <v>174</v>
      </c>
      <c r="D801" s="106">
        <v>143.80999755859375</v>
      </c>
      <c r="E801" s="120">
        <v>11.899999618530273</v>
      </c>
      <c r="F801" s="107">
        <v>42766</v>
      </c>
      <c r="G801" s="120">
        <v>42.514261010487857</v>
      </c>
      <c r="H801" s="120">
        <v>40.663791654595641</v>
      </c>
      <c r="I801" s="120">
        <v>34.594603978130522</v>
      </c>
      <c r="J801" s="104">
        <f t="shared" si="60"/>
        <v>42.514261010487857</v>
      </c>
      <c r="K801" s="104">
        <f t="shared" si="61"/>
        <v>40.663791654595641</v>
      </c>
      <c r="L801" s="104">
        <f t="shared" si="62"/>
        <v>34.594603978130522</v>
      </c>
      <c r="N801" s="109">
        <v>42766.291666666664</v>
      </c>
      <c r="O801" s="103">
        <v>174</v>
      </c>
      <c r="P801" s="103">
        <v>143.80999755859375</v>
      </c>
      <c r="Q801" s="104">
        <f t="shared" si="63"/>
        <v>1.7279344505346679</v>
      </c>
      <c r="R801" s="104">
        <f t="shared" si="64"/>
        <v>1.7279344505346679</v>
      </c>
    </row>
    <row r="802" spans="2:18">
      <c r="B802" s="109">
        <v>42767.291666666664</v>
      </c>
      <c r="C802" s="106">
        <v>174</v>
      </c>
      <c r="D802" s="106">
        <v>143.80999755859375</v>
      </c>
      <c r="E802" s="120">
        <v>12.199999809265137</v>
      </c>
      <c r="F802" s="107">
        <v>42767</v>
      </c>
      <c r="G802" s="120">
        <v>39.178735891403988</v>
      </c>
      <c r="H802" s="120">
        <v>40.810659134454163</v>
      </c>
      <c r="I802" s="120">
        <v>35.061730442334131</v>
      </c>
      <c r="J802" s="104">
        <f t="shared" si="60"/>
        <v>39.178735891403988</v>
      </c>
      <c r="K802" s="104">
        <f t="shared" si="61"/>
        <v>40.810659134454163</v>
      </c>
      <c r="L802" s="104">
        <f t="shared" si="62"/>
        <v>35.061730442334131</v>
      </c>
      <c r="N802" s="109">
        <v>42767.291666666664</v>
      </c>
      <c r="O802" s="103">
        <v>174</v>
      </c>
      <c r="P802" s="103">
        <v>143.80999755859375</v>
      </c>
      <c r="Q802" s="104">
        <f t="shared" si="63"/>
        <v>1.7279344505346679</v>
      </c>
      <c r="R802" s="104">
        <f t="shared" si="64"/>
        <v>20</v>
      </c>
    </row>
    <row r="803" spans="2:18">
      <c r="B803" s="109">
        <v>42768.291666666664</v>
      </c>
      <c r="C803" s="106">
        <v>137</v>
      </c>
      <c r="D803" s="106">
        <v>134.92999267578125</v>
      </c>
      <c r="E803" s="120">
        <v>11.600000381469727</v>
      </c>
      <c r="F803" s="107">
        <v>42768</v>
      </c>
      <c r="G803" s="120">
        <v>43.331682450396031</v>
      </c>
      <c r="H803" s="120">
        <v>41.074791909434119</v>
      </c>
      <c r="I803" s="120">
        <v>34.342159870818783</v>
      </c>
      <c r="J803" s="104">
        <f t="shared" si="60"/>
        <v>43.331682450396031</v>
      </c>
      <c r="K803" s="104">
        <f t="shared" si="61"/>
        <v>41.074791909434119</v>
      </c>
      <c r="L803" s="104">
        <f t="shared" si="62"/>
        <v>34.342159870818783</v>
      </c>
      <c r="N803" s="109">
        <v>42768.291666666664</v>
      </c>
      <c r="O803" s="103">
        <v>137</v>
      </c>
      <c r="P803" s="103">
        <v>134.92999267578125</v>
      </c>
      <c r="Q803" s="104">
        <f t="shared" si="63"/>
        <v>0.11847753160400389</v>
      </c>
      <c r="R803" s="104">
        <f t="shared" si="64"/>
        <v>0.11847753160400389</v>
      </c>
    </row>
    <row r="804" spans="2:18">
      <c r="B804" s="109">
        <v>42769.291666666664</v>
      </c>
      <c r="C804" s="106">
        <v>137</v>
      </c>
      <c r="D804" s="106">
        <v>134.92999267578125</v>
      </c>
      <c r="E804" s="120">
        <v>11.5</v>
      </c>
      <c r="F804" s="107">
        <v>42769</v>
      </c>
      <c r="G804" s="120">
        <v>45.585031461274177</v>
      </c>
      <c r="H804" s="120">
        <v>40.8363760536689</v>
      </c>
      <c r="I804" s="120">
        <v>33.266205535486897</v>
      </c>
      <c r="J804" s="104">
        <f t="shared" si="60"/>
        <v>45.585031461274177</v>
      </c>
      <c r="K804" s="104">
        <f t="shared" si="61"/>
        <v>40.8363760536689</v>
      </c>
      <c r="L804" s="104">
        <f t="shared" si="62"/>
        <v>33.266205535486897</v>
      </c>
      <c r="N804" s="109">
        <v>42769.291666666664</v>
      </c>
      <c r="O804" s="103">
        <v>137</v>
      </c>
      <c r="P804" s="103">
        <v>134.92999267578125</v>
      </c>
      <c r="Q804" s="104">
        <f t="shared" si="63"/>
        <v>0.11847753160400389</v>
      </c>
      <c r="R804" s="104">
        <f t="shared" si="64"/>
        <v>20</v>
      </c>
    </row>
    <row r="805" spans="2:18">
      <c r="B805" s="109">
        <v>42770.291666666664</v>
      </c>
      <c r="C805" s="106">
        <v>137</v>
      </c>
      <c r="D805" s="106">
        <v>134.92999267578125</v>
      </c>
      <c r="E805" s="120">
        <v>11.600000381469727</v>
      </c>
      <c r="F805" s="107">
        <v>42770</v>
      </c>
      <c r="G805" s="120">
        <v>42.5269899457031</v>
      </c>
      <c r="H805" s="120">
        <v>40.479705629834498</v>
      </c>
      <c r="I805" s="120">
        <v>33.27861504896925</v>
      </c>
      <c r="J805" s="104">
        <f t="shared" si="60"/>
        <v>42.5269899457031</v>
      </c>
      <c r="K805" s="104">
        <f t="shared" si="61"/>
        <v>40.479705629834498</v>
      </c>
      <c r="L805" s="104">
        <f t="shared" si="62"/>
        <v>33.27861504896925</v>
      </c>
      <c r="N805" s="109">
        <v>42770.291666666664</v>
      </c>
      <c r="O805" s="103">
        <v>137</v>
      </c>
      <c r="P805" s="103">
        <v>134.92999267578125</v>
      </c>
      <c r="Q805" s="104">
        <f t="shared" si="63"/>
        <v>0.11847753160400389</v>
      </c>
      <c r="R805" s="104">
        <f t="shared" si="64"/>
        <v>20</v>
      </c>
    </row>
    <row r="806" spans="2:18">
      <c r="B806" s="109">
        <v>42771.291666666664</v>
      </c>
      <c r="C806" s="106">
        <v>137</v>
      </c>
      <c r="D806" s="106">
        <v>134.92999267578125</v>
      </c>
      <c r="E806" s="120">
        <v>12</v>
      </c>
      <c r="F806" s="107">
        <v>42771</v>
      </c>
      <c r="G806" s="120">
        <v>40.601957522454086</v>
      </c>
      <c r="H806" s="120">
        <v>40.595209489199846</v>
      </c>
      <c r="I806" s="120">
        <v>32.493468082988691</v>
      </c>
      <c r="J806" s="104">
        <f t="shared" si="60"/>
        <v>40.601957522454086</v>
      </c>
      <c r="K806" s="104">
        <f t="shared" si="61"/>
        <v>40.595209489199846</v>
      </c>
      <c r="L806" s="104">
        <f t="shared" si="62"/>
        <v>32.493468082988691</v>
      </c>
      <c r="N806" s="109">
        <v>42771.291666666664</v>
      </c>
      <c r="O806" s="103">
        <v>137</v>
      </c>
      <c r="P806" s="103">
        <v>134.92999267578125</v>
      </c>
      <c r="Q806" s="104">
        <f t="shared" si="63"/>
        <v>0.11847753160400389</v>
      </c>
      <c r="R806" s="104">
        <f t="shared" si="64"/>
        <v>20</v>
      </c>
    </row>
    <row r="807" spans="2:18">
      <c r="B807" s="109">
        <v>42772.291666666664</v>
      </c>
      <c r="C807" s="106">
        <v>137</v>
      </c>
      <c r="D807" s="106">
        <v>134.92999267578125</v>
      </c>
      <c r="E807" s="120">
        <v>11.699999809265137</v>
      </c>
      <c r="F807" s="107">
        <v>42772</v>
      </c>
      <c r="G807" s="120">
        <v>38.590823767715037</v>
      </c>
      <c r="H807" s="120">
        <v>40.641037913097207</v>
      </c>
      <c r="I807" s="120">
        <v>33.16030812508528</v>
      </c>
      <c r="J807" s="104">
        <f t="shared" si="60"/>
        <v>38.590823767715037</v>
      </c>
      <c r="K807" s="104">
        <f t="shared" si="61"/>
        <v>40.641037913097207</v>
      </c>
      <c r="L807" s="104">
        <f t="shared" si="62"/>
        <v>33.16030812508528</v>
      </c>
      <c r="N807" s="109">
        <v>42772.291666666664</v>
      </c>
      <c r="O807" s="103">
        <v>137</v>
      </c>
      <c r="P807" s="103">
        <v>134.92999267578125</v>
      </c>
      <c r="Q807" s="104">
        <f t="shared" si="63"/>
        <v>0.11847753160400389</v>
      </c>
      <c r="R807" s="104">
        <f t="shared" si="64"/>
        <v>20</v>
      </c>
    </row>
    <row r="808" spans="2:18">
      <c r="B808" s="109">
        <v>42773.291666666664</v>
      </c>
      <c r="C808" s="106">
        <v>137</v>
      </c>
      <c r="D808" s="106">
        <v>134.92999267578125</v>
      </c>
      <c r="E808" s="120">
        <v>11.600000381469727</v>
      </c>
      <c r="F808" s="107">
        <v>42773</v>
      </c>
      <c r="G808" s="120">
        <v>35.86812662168785</v>
      </c>
      <c r="H808" s="120">
        <v>40.664126403861594</v>
      </c>
      <c r="I808" s="120">
        <v>33.463149711666247</v>
      </c>
      <c r="J808" s="104">
        <f t="shared" si="60"/>
        <v>35.86812662168785</v>
      </c>
      <c r="K808" s="104">
        <f t="shared" si="61"/>
        <v>40.664126403861594</v>
      </c>
      <c r="L808" s="104">
        <f t="shared" si="62"/>
        <v>33.463149711666247</v>
      </c>
      <c r="N808" s="109">
        <v>42773.291666666664</v>
      </c>
      <c r="O808" s="103">
        <v>137</v>
      </c>
      <c r="P808" s="103">
        <v>134.92999267578125</v>
      </c>
      <c r="Q808" s="104">
        <f t="shared" si="63"/>
        <v>0.11847753160400389</v>
      </c>
      <c r="R808" s="104">
        <f t="shared" si="64"/>
        <v>20</v>
      </c>
    </row>
    <row r="809" spans="2:18">
      <c r="B809" s="109">
        <v>42774.291666666664</v>
      </c>
      <c r="C809" s="106">
        <v>137</v>
      </c>
      <c r="D809" s="106">
        <v>127.23999786376953</v>
      </c>
      <c r="E809" s="120">
        <v>11.600000381469727</v>
      </c>
      <c r="F809" s="107">
        <v>42774</v>
      </c>
      <c r="G809" s="120">
        <v>33.196998121363116</v>
      </c>
      <c r="H809" s="120">
        <v>40.227819463036667</v>
      </c>
      <c r="I809" s="120">
        <v>33.459423630193427</v>
      </c>
      <c r="J809" s="104">
        <f t="shared" si="60"/>
        <v>33.196998121363116</v>
      </c>
      <c r="K809" s="104">
        <f t="shared" si="61"/>
        <v>40.227819463036667</v>
      </c>
      <c r="L809" s="104">
        <f t="shared" si="62"/>
        <v>33.459423630193427</v>
      </c>
      <c r="N809" s="109">
        <v>42774.291666666664</v>
      </c>
      <c r="O809" s="103">
        <v>137</v>
      </c>
      <c r="P809" s="103">
        <v>127.23999786376953</v>
      </c>
      <c r="Q809" s="104">
        <f t="shared" si="63"/>
        <v>0.55861684546783441</v>
      </c>
      <c r="R809" s="104">
        <f t="shared" si="64"/>
        <v>0.55861684546783441</v>
      </c>
    </row>
    <row r="810" spans="2:18">
      <c r="B810" s="109">
        <v>42775.291666666664</v>
      </c>
      <c r="C810" s="106">
        <v>137</v>
      </c>
      <c r="D810" s="106">
        <v>126.45999908447266</v>
      </c>
      <c r="E810" s="120">
        <v>12</v>
      </c>
      <c r="F810" s="107">
        <v>42775</v>
      </c>
      <c r="G810" s="120">
        <v>30.809207084245141</v>
      </c>
      <c r="H810" s="120">
        <v>40.439028139290983</v>
      </c>
      <c r="I810" s="120">
        <v>33.1590996136268</v>
      </c>
      <c r="J810" s="104">
        <f t="shared" si="60"/>
        <v>30.809207084245141</v>
      </c>
      <c r="K810" s="104">
        <f t="shared" si="61"/>
        <v>40.439028139290983</v>
      </c>
      <c r="L810" s="104">
        <f t="shared" si="62"/>
        <v>33.1590996136268</v>
      </c>
      <c r="N810" s="109">
        <v>42775.291666666664</v>
      </c>
      <c r="O810" s="103">
        <v>137</v>
      </c>
      <c r="P810" s="103">
        <v>126.45999908447266</v>
      </c>
      <c r="Q810" s="104">
        <f t="shared" si="63"/>
        <v>0.60326032520050044</v>
      </c>
      <c r="R810" s="104">
        <f t="shared" si="64"/>
        <v>0.60326032520050044</v>
      </c>
    </row>
    <row r="811" spans="2:18">
      <c r="B811" s="109">
        <v>42776.291666666664</v>
      </c>
      <c r="C811" s="106">
        <v>137</v>
      </c>
      <c r="D811" s="106">
        <v>126.45999908447266</v>
      </c>
      <c r="E811" s="120">
        <v>12.100000381469727</v>
      </c>
      <c r="F811" s="107">
        <v>42776</v>
      </c>
      <c r="G811" s="120">
        <v>28.956205397866359</v>
      </c>
      <c r="H811" s="120">
        <v>39.997331477513917</v>
      </c>
      <c r="I811" s="120">
        <v>33.269057978634493</v>
      </c>
      <c r="J811" s="104">
        <f t="shared" si="60"/>
        <v>28.956205397866359</v>
      </c>
      <c r="K811" s="104">
        <f t="shared" si="61"/>
        <v>39.997331477513917</v>
      </c>
      <c r="L811" s="104">
        <f t="shared" si="62"/>
        <v>33.269057978634493</v>
      </c>
      <c r="N811" s="109">
        <v>42776.291666666664</v>
      </c>
      <c r="O811" s="103">
        <v>137</v>
      </c>
      <c r="P811" s="103">
        <v>126.45999908447266</v>
      </c>
      <c r="Q811" s="104">
        <f t="shared" si="63"/>
        <v>0.60326032520050044</v>
      </c>
      <c r="R811" s="104">
        <f t="shared" si="64"/>
        <v>20</v>
      </c>
    </row>
    <row r="812" spans="2:18">
      <c r="B812" s="109">
        <v>42777.291666666664</v>
      </c>
      <c r="C812" s="106">
        <v>137</v>
      </c>
      <c r="D812" s="106">
        <v>126.45999908447266</v>
      </c>
      <c r="E812" s="120">
        <v>11.699999809265137</v>
      </c>
      <c r="F812" s="107">
        <v>42777</v>
      </c>
      <c r="G812" s="120">
        <v>29.175197603106476</v>
      </c>
      <c r="H812" s="120">
        <v>39.707201347902874</v>
      </c>
      <c r="I812" s="120">
        <v>32.194933045374036</v>
      </c>
      <c r="J812" s="104">
        <f t="shared" si="60"/>
        <v>29.175197603106476</v>
      </c>
      <c r="K812" s="104">
        <f t="shared" si="61"/>
        <v>39.707201347902874</v>
      </c>
      <c r="L812" s="104">
        <f t="shared" si="62"/>
        <v>32.194933045374036</v>
      </c>
      <c r="N812" s="109">
        <v>42777.291666666664</v>
      </c>
      <c r="O812" s="103">
        <v>137</v>
      </c>
      <c r="P812" s="103">
        <v>126.45999908447266</v>
      </c>
      <c r="Q812" s="104">
        <f t="shared" si="63"/>
        <v>0.60326032520050044</v>
      </c>
      <c r="R812" s="104">
        <f t="shared" si="64"/>
        <v>20</v>
      </c>
    </row>
    <row r="813" spans="2:18">
      <c r="B813" s="109">
        <v>42778.291666666664</v>
      </c>
      <c r="C813" s="106">
        <v>137</v>
      </c>
      <c r="D813" s="106">
        <v>126.45999908447266</v>
      </c>
      <c r="E813" s="120">
        <v>12</v>
      </c>
      <c r="F813" s="107">
        <v>42778</v>
      </c>
      <c r="G813" s="120">
        <v>27.051530071916392</v>
      </c>
      <c r="H813" s="120">
        <v>40.281996512876567</v>
      </c>
      <c r="I813" s="120">
        <v>32.478291343229827</v>
      </c>
      <c r="J813" s="104">
        <f t="shared" si="60"/>
        <v>27.051530071916392</v>
      </c>
      <c r="K813" s="104">
        <f t="shared" si="61"/>
        <v>40.281996512876567</v>
      </c>
      <c r="L813" s="104">
        <f t="shared" si="62"/>
        <v>32.478291343229827</v>
      </c>
      <c r="N813" s="109">
        <v>42778.291666666664</v>
      </c>
      <c r="O813" s="103">
        <v>137</v>
      </c>
      <c r="P813" s="103">
        <v>126.45999908447266</v>
      </c>
      <c r="Q813" s="104">
        <f t="shared" si="63"/>
        <v>0.60326032520050044</v>
      </c>
      <c r="R813" s="104">
        <f t="shared" si="64"/>
        <v>20</v>
      </c>
    </row>
    <row r="814" spans="2:18">
      <c r="B814" s="109">
        <v>42779.291666666664</v>
      </c>
      <c r="C814" s="106">
        <v>137</v>
      </c>
      <c r="D814" s="106">
        <v>126.45999908447266</v>
      </c>
      <c r="E814" s="120">
        <v>12.100000381469727</v>
      </c>
      <c r="F814" s="107">
        <v>42779</v>
      </c>
      <c r="G814" s="120">
        <v>26.120666559735938</v>
      </c>
      <c r="H814" s="120">
        <v>39.68639496299955</v>
      </c>
      <c r="I814" s="120">
        <v>31.34816794960587</v>
      </c>
      <c r="J814" s="104">
        <f t="shared" si="60"/>
        <v>26.120666559735938</v>
      </c>
      <c r="K814" s="104">
        <f t="shared" si="61"/>
        <v>39.68639496299955</v>
      </c>
      <c r="L814" s="104">
        <f t="shared" si="62"/>
        <v>31.34816794960587</v>
      </c>
      <c r="N814" s="109">
        <v>42779.291666666664</v>
      </c>
      <c r="O814" s="103">
        <v>137</v>
      </c>
      <c r="P814" s="103">
        <v>126.45999908447266</v>
      </c>
      <c r="Q814" s="104">
        <f t="shared" si="63"/>
        <v>0.60326032520050044</v>
      </c>
      <c r="R814" s="104">
        <f t="shared" si="64"/>
        <v>20</v>
      </c>
    </row>
    <row r="815" spans="2:18">
      <c r="B815" s="109">
        <v>42780.291666666664</v>
      </c>
      <c r="C815" s="106">
        <v>137</v>
      </c>
      <c r="D815" s="106">
        <v>144.97999572753906</v>
      </c>
      <c r="E815" s="120">
        <v>11.800000190734863</v>
      </c>
      <c r="F815" s="107">
        <v>42780</v>
      </c>
      <c r="G815" s="120">
        <v>24.001867235987305</v>
      </c>
      <c r="H815" s="120">
        <v>40.809811314454826</v>
      </c>
      <c r="I815" s="120">
        <v>31.732242289008898</v>
      </c>
      <c r="J815" s="104">
        <f t="shared" si="60"/>
        <v>24.001867235987305</v>
      </c>
      <c r="K815" s="104">
        <f t="shared" si="61"/>
        <v>40.809811314454826</v>
      </c>
      <c r="L815" s="104">
        <f t="shared" si="62"/>
        <v>31.732242289008898</v>
      </c>
      <c r="N815" s="109">
        <v>42780.291666666664</v>
      </c>
      <c r="O815" s="103">
        <v>137</v>
      </c>
      <c r="P815" s="103">
        <v>144.97999572753906</v>
      </c>
      <c r="Q815" s="104">
        <f t="shared" si="63"/>
        <v>0.45673760906433103</v>
      </c>
      <c r="R815" s="104">
        <f t="shared" si="64"/>
        <v>0.45673760906433103</v>
      </c>
    </row>
    <row r="816" spans="2:18">
      <c r="B816" s="109">
        <v>42781.291666666664</v>
      </c>
      <c r="C816" s="106">
        <v>137</v>
      </c>
      <c r="D816" s="106">
        <v>144.97999572753906</v>
      </c>
      <c r="E816" s="120">
        <v>11.699999809265137</v>
      </c>
      <c r="F816" s="107">
        <v>42781</v>
      </c>
      <c r="G816" s="120">
        <v>45.202692554924191</v>
      </c>
      <c r="H816" s="120">
        <v>39.080700723109437</v>
      </c>
      <c r="I816" s="120">
        <v>31.965433908237369</v>
      </c>
      <c r="J816" s="104">
        <f t="shared" si="60"/>
        <v>45.202692554924191</v>
      </c>
      <c r="K816" s="104">
        <f t="shared" si="61"/>
        <v>39.080700723109437</v>
      </c>
      <c r="L816" s="104">
        <f t="shared" si="62"/>
        <v>31.965433908237369</v>
      </c>
      <c r="N816" s="109">
        <v>42781.291666666664</v>
      </c>
      <c r="O816" s="103">
        <v>137</v>
      </c>
      <c r="P816" s="103">
        <v>144.97999572753906</v>
      </c>
      <c r="Q816" s="104">
        <f t="shared" si="63"/>
        <v>0.45673760906433103</v>
      </c>
      <c r="R816" s="104">
        <f t="shared" si="64"/>
        <v>20</v>
      </c>
    </row>
    <row r="817" spans="2:18">
      <c r="B817" s="109">
        <v>42782.291666666664</v>
      </c>
      <c r="C817" s="106">
        <v>137</v>
      </c>
      <c r="D817" s="106">
        <v>124.44999694824219</v>
      </c>
      <c r="E817" s="120">
        <v>11.699999809265137</v>
      </c>
      <c r="F817" s="107">
        <v>42782</v>
      </c>
      <c r="G817" s="120">
        <v>39.201183554243158</v>
      </c>
      <c r="H817" s="120">
        <v>40.155605069597563</v>
      </c>
      <c r="I817" s="120">
        <v>30.919311390232068</v>
      </c>
      <c r="J817" s="104">
        <f t="shared" si="60"/>
        <v>39.201183554243158</v>
      </c>
      <c r="K817" s="104">
        <f t="shared" si="61"/>
        <v>40.155605069597563</v>
      </c>
      <c r="L817" s="104">
        <f t="shared" si="62"/>
        <v>30.919311390232068</v>
      </c>
      <c r="N817" s="109">
        <v>42782.291666666664</v>
      </c>
      <c r="O817" s="103">
        <v>137</v>
      </c>
      <c r="P817" s="103">
        <v>124.44999694824219</v>
      </c>
      <c r="Q817" s="104">
        <f t="shared" si="63"/>
        <v>0.71830344066833485</v>
      </c>
      <c r="R817" s="104">
        <f t="shared" si="64"/>
        <v>0.71830344066833485</v>
      </c>
    </row>
    <row r="818" spans="2:18">
      <c r="B818" s="109">
        <v>42783.291666666664</v>
      </c>
      <c r="C818" s="106">
        <v>137</v>
      </c>
      <c r="D818" s="106">
        <v>124.44999694824219</v>
      </c>
      <c r="E818" s="120">
        <v>11.699999809265137</v>
      </c>
      <c r="F818" s="107">
        <v>42783</v>
      </c>
      <c r="G818" s="120">
        <v>34.531941215727052</v>
      </c>
      <c r="H818" s="120">
        <v>40.402996733828793</v>
      </c>
      <c r="I818" s="120">
        <v>31.888822870453208</v>
      </c>
      <c r="J818" s="104">
        <f t="shared" si="60"/>
        <v>34.531941215727052</v>
      </c>
      <c r="K818" s="104">
        <f t="shared" si="61"/>
        <v>40.402996733828793</v>
      </c>
      <c r="L818" s="104">
        <f t="shared" si="62"/>
        <v>31.888822870453208</v>
      </c>
      <c r="N818" s="109">
        <v>42783.291666666664</v>
      </c>
      <c r="O818" s="103">
        <v>137</v>
      </c>
      <c r="P818" s="103">
        <v>124.44999694824219</v>
      </c>
      <c r="Q818" s="104">
        <f t="shared" si="63"/>
        <v>0.71830344066833485</v>
      </c>
      <c r="R818" s="104">
        <f t="shared" si="64"/>
        <v>20</v>
      </c>
    </row>
    <row r="819" spans="2:18">
      <c r="B819" s="109">
        <v>42784.291666666664</v>
      </c>
      <c r="C819" s="106">
        <v>137</v>
      </c>
      <c r="D819" s="106">
        <v>124.44999694824219</v>
      </c>
      <c r="E819" s="120">
        <v>11.699999809265137</v>
      </c>
      <c r="F819" s="107">
        <v>42784</v>
      </c>
      <c r="G819" s="120">
        <v>30.588185669956374</v>
      </c>
      <c r="H819" s="120">
        <v>39.890964623137762</v>
      </c>
      <c r="I819" s="120">
        <v>32.467966502485439</v>
      </c>
      <c r="J819" s="104">
        <f t="shared" si="60"/>
        <v>30.588185669956374</v>
      </c>
      <c r="K819" s="104">
        <f t="shared" si="61"/>
        <v>39.890964623137762</v>
      </c>
      <c r="L819" s="104">
        <f t="shared" si="62"/>
        <v>32.467966502485439</v>
      </c>
      <c r="N819" s="109">
        <v>42784.291666666664</v>
      </c>
      <c r="O819" s="103">
        <v>137</v>
      </c>
      <c r="P819" s="103">
        <v>124.44999694824219</v>
      </c>
      <c r="Q819" s="104">
        <f t="shared" si="63"/>
        <v>0.71830344066833485</v>
      </c>
      <c r="R819" s="104">
        <f t="shared" si="64"/>
        <v>20</v>
      </c>
    </row>
    <row r="820" spans="2:18">
      <c r="B820" s="109">
        <v>42785.291666666664</v>
      </c>
      <c r="C820" s="106">
        <v>137</v>
      </c>
      <c r="D820" s="106">
        <v>124.44999694824219</v>
      </c>
      <c r="E820" s="120">
        <v>11.800000190734863</v>
      </c>
      <c r="F820" s="107">
        <v>42785</v>
      </c>
      <c r="G820" s="120">
        <v>27.534996080288185</v>
      </c>
      <c r="H820" s="120">
        <v>40.257729428520889</v>
      </c>
      <c r="I820" s="120">
        <v>32.705337940255781</v>
      </c>
      <c r="J820" s="104">
        <f t="shared" si="60"/>
        <v>27.534996080288185</v>
      </c>
      <c r="K820" s="104">
        <f t="shared" si="61"/>
        <v>40.257729428520889</v>
      </c>
      <c r="L820" s="104">
        <f t="shared" si="62"/>
        <v>32.705337940255781</v>
      </c>
      <c r="N820" s="109">
        <v>42785.291666666664</v>
      </c>
      <c r="O820" s="103">
        <v>137</v>
      </c>
      <c r="P820" s="103">
        <v>124.44999694824219</v>
      </c>
      <c r="Q820" s="104">
        <f t="shared" si="63"/>
        <v>0.71830344066833485</v>
      </c>
      <c r="R820" s="104">
        <f t="shared" si="64"/>
        <v>20</v>
      </c>
    </row>
    <row r="821" spans="2:18">
      <c r="B821" s="109">
        <v>42786.291666666664</v>
      </c>
      <c r="C821" s="106">
        <v>137</v>
      </c>
      <c r="D821" s="106">
        <v>124.44999694824219</v>
      </c>
      <c r="E821" s="120">
        <v>11.800000190734863</v>
      </c>
      <c r="F821" s="107">
        <v>42786</v>
      </c>
      <c r="G821" s="120">
        <v>25.904578297071982</v>
      </c>
      <c r="H821" s="120">
        <v>39.918475299278839</v>
      </c>
      <c r="I821" s="120">
        <v>33.594633296110011</v>
      </c>
      <c r="J821" s="104">
        <f t="shared" si="60"/>
        <v>25.904578297071982</v>
      </c>
      <c r="K821" s="104">
        <f t="shared" si="61"/>
        <v>39.918475299278839</v>
      </c>
      <c r="L821" s="104">
        <f t="shared" si="62"/>
        <v>33.594633296110011</v>
      </c>
      <c r="N821" s="109">
        <v>42786.291666666664</v>
      </c>
      <c r="O821" s="103">
        <v>137</v>
      </c>
      <c r="P821" s="103">
        <v>124.44999694824219</v>
      </c>
      <c r="Q821" s="104">
        <f t="shared" si="63"/>
        <v>0.71830344066833485</v>
      </c>
      <c r="R821" s="104">
        <f t="shared" si="64"/>
        <v>20</v>
      </c>
    </row>
    <row r="822" spans="2:18">
      <c r="B822" s="109">
        <v>42787.291666666664</v>
      </c>
      <c r="C822" s="106">
        <v>137</v>
      </c>
      <c r="D822" s="106">
        <v>124.44999694824219</v>
      </c>
      <c r="E822" s="120">
        <v>11.800000190734863</v>
      </c>
      <c r="F822" s="107">
        <v>42787</v>
      </c>
      <c r="G822" s="120">
        <v>35.773435628392079</v>
      </c>
      <c r="H822" s="120">
        <v>39.203528736520703</v>
      </c>
      <c r="I822" s="120">
        <v>34.436167842525037</v>
      </c>
      <c r="J822" s="104">
        <f t="shared" si="60"/>
        <v>35.773435628392079</v>
      </c>
      <c r="K822" s="104">
        <f t="shared" si="61"/>
        <v>39.203528736520703</v>
      </c>
      <c r="L822" s="104">
        <f t="shared" si="62"/>
        <v>34.436167842525037</v>
      </c>
      <c r="N822" s="109">
        <v>42787.291666666664</v>
      </c>
      <c r="O822" s="103">
        <v>137</v>
      </c>
      <c r="P822" s="103">
        <v>124.44999694824219</v>
      </c>
      <c r="Q822" s="104">
        <f t="shared" si="63"/>
        <v>0.71830344066833485</v>
      </c>
      <c r="R822" s="104">
        <f t="shared" si="64"/>
        <v>20</v>
      </c>
    </row>
    <row r="823" spans="2:18">
      <c r="B823" s="109">
        <v>42788.291666666664</v>
      </c>
      <c r="C823" s="106">
        <v>137</v>
      </c>
      <c r="D823" s="106">
        <v>124.44999694824219</v>
      </c>
      <c r="E823" s="120">
        <v>11.800000190734863</v>
      </c>
      <c r="F823" s="107">
        <v>42788</v>
      </c>
      <c r="G823" s="120">
        <v>39.018820683558751</v>
      </c>
      <c r="H823" s="120">
        <v>39.330742862931046</v>
      </c>
      <c r="I823" s="120">
        <v>35.30462759569842</v>
      </c>
      <c r="J823" s="104">
        <f t="shared" si="60"/>
        <v>39.018820683558751</v>
      </c>
      <c r="K823" s="104">
        <f t="shared" si="61"/>
        <v>39.330742862931046</v>
      </c>
      <c r="L823" s="104">
        <f t="shared" si="62"/>
        <v>35.30462759569842</v>
      </c>
      <c r="N823" s="109">
        <v>42788.291666666664</v>
      </c>
      <c r="O823" s="103">
        <v>137</v>
      </c>
      <c r="P823" s="103">
        <v>124.44999694824219</v>
      </c>
      <c r="Q823" s="104">
        <f t="shared" si="63"/>
        <v>0.71830344066833485</v>
      </c>
      <c r="R823" s="104">
        <f t="shared" si="64"/>
        <v>20</v>
      </c>
    </row>
    <row r="824" spans="2:18">
      <c r="B824" s="109">
        <v>42789.291666666664</v>
      </c>
      <c r="C824" s="106">
        <v>728</v>
      </c>
      <c r="D824" s="106">
        <v>153.80999755859375</v>
      </c>
      <c r="E824" s="120">
        <v>11.800000190734863</v>
      </c>
      <c r="F824" s="107">
        <v>42789</v>
      </c>
      <c r="G824" s="120">
        <v>35.154297672289367</v>
      </c>
      <c r="H824" s="120">
        <v>40.019116564989147</v>
      </c>
      <c r="I824" s="120">
        <v>34.193163986493005</v>
      </c>
      <c r="J824" s="104">
        <f t="shared" si="60"/>
        <v>35.154297672289367</v>
      </c>
      <c r="K824" s="104">
        <f t="shared" si="61"/>
        <v>40.019116564989147</v>
      </c>
      <c r="L824" s="104">
        <f t="shared" si="62"/>
        <v>34.193163986493005</v>
      </c>
      <c r="N824" s="109">
        <v>42789.291666666664</v>
      </c>
      <c r="O824" s="103">
        <v>728</v>
      </c>
      <c r="P824" s="103">
        <v>153.80999755859375</v>
      </c>
      <c r="Q824" s="104">
        <f t="shared" si="63"/>
        <v>32.863948530534664</v>
      </c>
      <c r="R824" s="104">
        <f t="shared" si="64"/>
        <v>32.863948530534664</v>
      </c>
    </row>
    <row r="825" spans="2:18">
      <c r="B825" s="109">
        <v>42790.291666666664</v>
      </c>
      <c r="C825" s="106">
        <v>728</v>
      </c>
      <c r="D825" s="106">
        <v>153.80999755859375</v>
      </c>
      <c r="E825" s="120">
        <v>12.100000381469727</v>
      </c>
      <c r="F825" s="107">
        <v>42790</v>
      </c>
      <c r="G825" s="120">
        <v>32.406218706700514</v>
      </c>
      <c r="H825" s="120">
        <v>40.068007756847003</v>
      </c>
      <c r="I825" s="120">
        <v>36.424367921815985</v>
      </c>
      <c r="J825" s="104">
        <f t="shared" si="60"/>
        <v>32.406218706700514</v>
      </c>
      <c r="K825" s="104">
        <f t="shared" si="61"/>
        <v>40.068007756847003</v>
      </c>
      <c r="L825" s="104">
        <f t="shared" si="62"/>
        <v>36.424367921815985</v>
      </c>
      <c r="N825" s="109">
        <v>42790.291666666664</v>
      </c>
      <c r="O825" s="103">
        <v>728</v>
      </c>
      <c r="P825" s="103">
        <v>153.80999755859375</v>
      </c>
      <c r="Q825" s="104">
        <f t="shared" si="63"/>
        <v>32.863948530534664</v>
      </c>
      <c r="R825" s="104">
        <f t="shared" si="64"/>
        <v>20</v>
      </c>
    </row>
    <row r="826" spans="2:18">
      <c r="B826" s="109">
        <v>42791.291666666664</v>
      </c>
      <c r="C826" s="106">
        <v>728</v>
      </c>
      <c r="D826" s="106">
        <v>153.80999755859375</v>
      </c>
      <c r="E826" s="120">
        <v>12</v>
      </c>
      <c r="F826" s="107">
        <v>42791</v>
      </c>
      <c r="G826" s="120">
        <v>28.612656310200723</v>
      </c>
      <c r="H826" s="120">
        <v>40.666532658007441</v>
      </c>
      <c r="I826" s="120">
        <v>39.586965504708147</v>
      </c>
      <c r="J826" s="104">
        <f t="shared" si="60"/>
        <v>28.612656310200723</v>
      </c>
      <c r="K826" s="104">
        <f t="shared" si="61"/>
        <v>40.666532658007441</v>
      </c>
      <c r="L826" s="104">
        <f t="shared" si="62"/>
        <v>39.586965504708147</v>
      </c>
      <c r="N826" s="109">
        <v>42791.291666666664</v>
      </c>
      <c r="O826" s="103">
        <v>728</v>
      </c>
      <c r="P826" s="103">
        <v>153.80999755859375</v>
      </c>
      <c r="Q826" s="104">
        <f t="shared" si="63"/>
        <v>32.863948530534664</v>
      </c>
      <c r="R826" s="104">
        <f t="shared" si="64"/>
        <v>20</v>
      </c>
    </row>
    <row r="827" spans="2:18">
      <c r="B827" s="109">
        <v>42792.291666666664</v>
      </c>
      <c r="C827" s="106">
        <v>728</v>
      </c>
      <c r="D827" s="106">
        <v>153.80999755859375</v>
      </c>
      <c r="E827" s="120">
        <v>11.800000190734863</v>
      </c>
      <c r="F827" s="107">
        <v>42792</v>
      </c>
      <c r="G827" s="120">
        <v>26.163851862549784</v>
      </c>
      <c r="H827" s="120">
        <v>40.898574085677183</v>
      </c>
      <c r="I827" s="120">
        <v>40.508598205601757</v>
      </c>
      <c r="J827" s="104">
        <f t="shared" si="60"/>
        <v>26.163851862549784</v>
      </c>
      <c r="K827" s="104">
        <f t="shared" si="61"/>
        <v>40.898574085677183</v>
      </c>
      <c r="L827" s="104">
        <f t="shared" si="62"/>
        <v>40.508598205601757</v>
      </c>
      <c r="N827" s="109">
        <v>42792.291666666664</v>
      </c>
      <c r="O827" s="103">
        <v>728</v>
      </c>
      <c r="P827" s="103">
        <v>153.80999755859375</v>
      </c>
      <c r="Q827" s="104">
        <f t="shared" si="63"/>
        <v>32.863948530534664</v>
      </c>
      <c r="R827" s="104">
        <f t="shared" si="64"/>
        <v>20</v>
      </c>
    </row>
    <row r="828" spans="2:18">
      <c r="B828" s="109">
        <v>42793.291666666664</v>
      </c>
      <c r="C828" s="106">
        <v>728</v>
      </c>
      <c r="D828" s="106">
        <v>153.80999755859375</v>
      </c>
      <c r="E828" s="120">
        <v>11.699999809265137</v>
      </c>
      <c r="F828" s="107">
        <v>42793</v>
      </c>
      <c r="G828" s="120">
        <v>24.531727240195966</v>
      </c>
      <c r="H828" s="120">
        <v>40.642513276073629</v>
      </c>
      <c r="I828" s="120">
        <v>40.373935880087068</v>
      </c>
      <c r="J828" s="104">
        <f t="shared" si="60"/>
        <v>24.531727240195966</v>
      </c>
      <c r="K828" s="104">
        <f t="shared" si="61"/>
        <v>40.642513276073629</v>
      </c>
      <c r="L828" s="104">
        <f t="shared" si="62"/>
        <v>40.373935880087068</v>
      </c>
      <c r="N828" s="109">
        <v>42793.291666666664</v>
      </c>
      <c r="O828" s="103">
        <v>728</v>
      </c>
      <c r="P828" s="103">
        <v>153.80999755859375</v>
      </c>
      <c r="Q828" s="104">
        <f t="shared" si="63"/>
        <v>32.863948530534664</v>
      </c>
      <c r="R828" s="104">
        <f t="shared" si="64"/>
        <v>20</v>
      </c>
    </row>
    <row r="829" spans="2:18">
      <c r="B829" s="109">
        <v>42794.291666666664</v>
      </c>
      <c r="C829" s="106">
        <v>253</v>
      </c>
      <c r="D829" s="106">
        <v>223.96000671386719</v>
      </c>
      <c r="E829" s="120">
        <v>11.699999809265137</v>
      </c>
      <c r="F829" s="107">
        <v>42794</v>
      </c>
      <c r="G829" s="120">
        <v>23.185108248856338</v>
      </c>
      <c r="H829" s="120">
        <v>40.307753112757631</v>
      </c>
      <c r="I829" s="120">
        <v>41.36279482607484</v>
      </c>
      <c r="J829" s="104">
        <f t="shared" si="60"/>
        <v>23.185108248856338</v>
      </c>
      <c r="K829" s="104">
        <f t="shared" si="61"/>
        <v>40.307753112757631</v>
      </c>
      <c r="L829" s="104">
        <f t="shared" si="62"/>
        <v>41.36279482607484</v>
      </c>
      <c r="N829" s="109">
        <v>42794.291666666664</v>
      </c>
      <c r="O829" s="103">
        <v>253</v>
      </c>
      <c r="P829" s="103">
        <v>223.96000671386719</v>
      </c>
      <c r="Q829" s="104">
        <f t="shared" si="63"/>
        <v>1.6621133085296629</v>
      </c>
      <c r="R829" s="104">
        <f t="shared" si="64"/>
        <v>1.6621133085296629</v>
      </c>
    </row>
    <row r="830" spans="2:18">
      <c r="B830" s="109">
        <v>42795.291666666664</v>
      </c>
      <c r="C830" s="106">
        <v>253</v>
      </c>
      <c r="D830" s="106">
        <v>223.96000671386719</v>
      </c>
      <c r="E830" s="120">
        <v>10.800000190734863</v>
      </c>
      <c r="F830" s="107">
        <v>42795</v>
      </c>
      <c r="G830" s="120">
        <v>26.866931835081854</v>
      </c>
      <c r="H830" s="120">
        <v>39.692933028009243</v>
      </c>
      <c r="I830" s="120">
        <v>40.907003982994304</v>
      </c>
      <c r="J830" s="104">
        <f t="shared" si="60"/>
        <v>26.866931835081854</v>
      </c>
      <c r="K830" s="104">
        <f t="shared" si="61"/>
        <v>39.692933028009243</v>
      </c>
      <c r="L830" s="104">
        <f t="shared" si="62"/>
        <v>40.907003982994304</v>
      </c>
      <c r="N830" s="109">
        <v>42795.291666666664</v>
      </c>
      <c r="O830" s="103">
        <v>253</v>
      </c>
      <c r="P830" s="103">
        <v>223.96000671386719</v>
      </c>
      <c r="Q830" s="104">
        <f t="shared" si="63"/>
        <v>1.6621133085296629</v>
      </c>
      <c r="R830" s="104">
        <f t="shared" si="64"/>
        <v>20</v>
      </c>
    </row>
    <row r="831" spans="2:18">
      <c r="B831" s="109">
        <v>42796.291666666664</v>
      </c>
      <c r="C831" s="106">
        <v>253</v>
      </c>
      <c r="D831" s="106">
        <v>143.39999389648438</v>
      </c>
      <c r="E831" s="120">
        <v>12</v>
      </c>
      <c r="F831" s="107">
        <v>42796</v>
      </c>
      <c r="G831" s="120">
        <v>46.040918982470494</v>
      </c>
      <c r="H831" s="120">
        <v>40.28323553118441</v>
      </c>
      <c r="I831" s="120">
        <v>40.314215705173986</v>
      </c>
      <c r="J831" s="104">
        <f t="shared" si="60"/>
        <v>46.040918982470494</v>
      </c>
      <c r="K831" s="104">
        <f t="shared" si="61"/>
        <v>40.28323553118441</v>
      </c>
      <c r="L831" s="104">
        <f t="shared" si="62"/>
        <v>40.314215705173986</v>
      </c>
      <c r="N831" s="109">
        <v>42796.291666666664</v>
      </c>
      <c r="O831" s="103">
        <v>253</v>
      </c>
      <c r="P831" s="103">
        <v>143.39999389648438</v>
      </c>
      <c r="Q831" s="104">
        <f t="shared" si="63"/>
        <v>6.2729914213366698</v>
      </c>
      <c r="R831" s="104">
        <f t="shared" si="64"/>
        <v>6.2729914213366698</v>
      </c>
    </row>
    <row r="832" spans="2:18">
      <c r="B832" s="109">
        <v>42797.291666666664</v>
      </c>
      <c r="C832" s="106">
        <v>253</v>
      </c>
      <c r="D832" s="106">
        <v>143.39999389648438</v>
      </c>
      <c r="E832" s="120">
        <v>12</v>
      </c>
      <c r="F832" s="107">
        <v>42797</v>
      </c>
      <c r="G832" s="120">
        <v>43.739056481255425</v>
      </c>
      <c r="H832" s="120">
        <v>41.717187346065458</v>
      </c>
      <c r="I832" s="120">
        <v>38.787400643472331</v>
      </c>
      <c r="J832" s="104">
        <f t="shared" si="60"/>
        <v>43.739056481255425</v>
      </c>
      <c r="K832" s="104">
        <f t="shared" si="61"/>
        <v>41.717187346065458</v>
      </c>
      <c r="L832" s="104">
        <f t="shared" si="62"/>
        <v>38.787400643472331</v>
      </c>
      <c r="N832" s="109">
        <v>42797.291666666664</v>
      </c>
      <c r="O832" s="103">
        <v>253</v>
      </c>
      <c r="P832" s="103">
        <v>143.39999389648438</v>
      </c>
      <c r="Q832" s="104">
        <f t="shared" si="63"/>
        <v>6.2729914213366698</v>
      </c>
      <c r="R832" s="104">
        <f t="shared" si="64"/>
        <v>20</v>
      </c>
    </row>
    <row r="833" spans="2:18">
      <c r="B833" s="109">
        <v>42798.291666666664</v>
      </c>
      <c r="C833" s="106">
        <v>253</v>
      </c>
      <c r="D833" s="106">
        <v>143.39999389648438</v>
      </c>
      <c r="E833" s="120">
        <v>12.100000381469727</v>
      </c>
      <c r="F833" s="107">
        <v>42798</v>
      </c>
      <c r="G833" s="120">
        <v>40.262843947940446</v>
      </c>
      <c r="H833" s="120">
        <v>42.564419635821196</v>
      </c>
      <c r="I833" s="120">
        <v>41.329393661596143</v>
      </c>
      <c r="J833" s="104">
        <f t="shared" si="60"/>
        <v>40.262843947940446</v>
      </c>
      <c r="K833" s="104">
        <f t="shared" si="61"/>
        <v>42.564419635821196</v>
      </c>
      <c r="L833" s="104">
        <f t="shared" si="62"/>
        <v>41.329393661596143</v>
      </c>
      <c r="N833" s="109">
        <v>42798.291666666664</v>
      </c>
      <c r="O833" s="103">
        <v>253</v>
      </c>
      <c r="P833" s="103">
        <v>143.39999389648438</v>
      </c>
      <c r="Q833" s="104">
        <f t="shared" si="63"/>
        <v>6.2729914213366698</v>
      </c>
      <c r="R833" s="104">
        <f t="shared" si="64"/>
        <v>20</v>
      </c>
    </row>
    <row r="834" spans="2:18">
      <c r="B834" s="109">
        <v>42799.291666666664</v>
      </c>
      <c r="C834" s="106">
        <v>253</v>
      </c>
      <c r="D834" s="106">
        <v>143.39999389648438</v>
      </c>
      <c r="E834" s="120">
        <v>11.600000381469727</v>
      </c>
      <c r="F834" s="107">
        <v>42799</v>
      </c>
      <c r="G834" s="120">
        <v>39.523314653899945</v>
      </c>
      <c r="H834" s="120">
        <v>41.860428745282938</v>
      </c>
      <c r="I834" s="120">
        <v>37.934263833098889</v>
      </c>
      <c r="J834" s="104">
        <f t="shared" si="60"/>
        <v>39.523314653899945</v>
      </c>
      <c r="K834" s="104">
        <f t="shared" si="61"/>
        <v>41.860428745282938</v>
      </c>
      <c r="L834" s="104">
        <f t="shared" si="62"/>
        <v>37.934263833098889</v>
      </c>
      <c r="N834" s="109">
        <v>42799.291666666664</v>
      </c>
      <c r="O834" s="103">
        <v>253</v>
      </c>
      <c r="P834" s="103">
        <v>143.39999389648438</v>
      </c>
      <c r="Q834" s="104">
        <f t="shared" si="63"/>
        <v>6.2729914213366698</v>
      </c>
      <c r="R834" s="104">
        <f t="shared" si="64"/>
        <v>20</v>
      </c>
    </row>
    <row r="835" spans="2:18">
      <c r="B835" s="109">
        <v>42800.291666666664</v>
      </c>
      <c r="C835" s="106">
        <v>253</v>
      </c>
      <c r="D835" s="106">
        <v>143.39999389648438</v>
      </c>
      <c r="E835" s="120">
        <v>11.600000381469727</v>
      </c>
      <c r="F835" s="107">
        <v>42800</v>
      </c>
      <c r="G835" s="120">
        <v>35.283492385016544</v>
      </c>
      <c r="H835" s="120">
        <v>41.093170262310259</v>
      </c>
      <c r="I835" s="120">
        <v>39.710338293225711</v>
      </c>
      <c r="J835" s="104">
        <f t="shared" si="60"/>
        <v>35.283492385016544</v>
      </c>
      <c r="K835" s="104">
        <f t="shared" si="61"/>
        <v>41.093170262310259</v>
      </c>
      <c r="L835" s="104">
        <f t="shared" si="62"/>
        <v>39.710338293225711</v>
      </c>
      <c r="N835" s="109">
        <v>42800.291666666664</v>
      </c>
      <c r="O835" s="103">
        <v>253</v>
      </c>
      <c r="P835" s="103">
        <v>143.39999389648438</v>
      </c>
      <c r="Q835" s="104">
        <f t="shared" si="63"/>
        <v>6.2729914213366698</v>
      </c>
      <c r="R835" s="104">
        <f t="shared" si="64"/>
        <v>20</v>
      </c>
    </row>
    <row r="836" spans="2:18">
      <c r="B836" s="109">
        <v>42801.291666666664</v>
      </c>
      <c r="C836" s="106">
        <v>253</v>
      </c>
      <c r="D836" s="106">
        <v>165.85000610351563</v>
      </c>
      <c r="E836" s="120">
        <v>11.600000381469727</v>
      </c>
      <c r="F836" s="107">
        <v>42801</v>
      </c>
      <c r="G836" s="120">
        <v>29.381837253195304</v>
      </c>
      <c r="H836" s="120">
        <v>42.793406938998785</v>
      </c>
      <c r="I836" s="120">
        <v>41.577762256816541</v>
      </c>
      <c r="J836" s="104">
        <f t="shared" si="60"/>
        <v>29.381837253195304</v>
      </c>
      <c r="K836" s="104">
        <f t="shared" si="61"/>
        <v>42.793406938998785</v>
      </c>
      <c r="L836" s="104">
        <f t="shared" si="62"/>
        <v>41.577762256816541</v>
      </c>
      <c r="N836" s="109">
        <v>42801.291666666664</v>
      </c>
      <c r="O836" s="103">
        <v>253</v>
      </c>
      <c r="P836" s="103">
        <v>165.85000610351563</v>
      </c>
      <c r="Q836" s="104">
        <f t="shared" si="63"/>
        <v>4.9880577886633306</v>
      </c>
      <c r="R836" s="104">
        <f t="shared" si="64"/>
        <v>4.9880577886633306</v>
      </c>
    </row>
    <row r="837" spans="2:18">
      <c r="B837" s="109">
        <v>42802.291666666664</v>
      </c>
      <c r="C837" s="106">
        <v>253</v>
      </c>
      <c r="D837" s="106">
        <v>165.85000610351563</v>
      </c>
      <c r="E837" s="120">
        <v>11.600000381469727</v>
      </c>
      <c r="F837" s="107">
        <v>42802</v>
      </c>
      <c r="G837" s="120">
        <v>26.904795629624992</v>
      </c>
      <c r="H837" s="120">
        <v>42.700885905071523</v>
      </c>
      <c r="I837" s="120">
        <v>41.682215280709471</v>
      </c>
      <c r="J837" s="104">
        <f t="shared" si="60"/>
        <v>26.904795629624992</v>
      </c>
      <c r="K837" s="104">
        <f t="shared" si="61"/>
        <v>42.700885905071523</v>
      </c>
      <c r="L837" s="104">
        <f t="shared" si="62"/>
        <v>41.682215280709471</v>
      </c>
      <c r="N837" s="109">
        <v>42802.291666666664</v>
      </c>
      <c r="O837" s="103">
        <v>253</v>
      </c>
      <c r="P837" s="103">
        <v>165.85000610351563</v>
      </c>
      <c r="Q837" s="104">
        <f t="shared" si="63"/>
        <v>4.9880577886633306</v>
      </c>
      <c r="R837" s="104">
        <f t="shared" si="64"/>
        <v>20</v>
      </c>
    </row>
    <row r="838" spans="2:18">
      <c r="B838" s="109">
        <v>42803.291666666664</v>
      </c>
      <c r="C838" s="106">
        <v>253</v>
      </c>
      <c r="D838" s="106">
        <v>165.85000610351563</v>
      </c>
      <c r="E838" s="120">
        <v>11.600000381469727</v>
      </c>
      <c r="F838" s="107">
        <v>42803</v>
      </c>
      <c r="G838" s="120">
        <v>23.764195622029124</v>
      </c>
      <c r="H838" s="120">
        <v>42.034309764680991</v>
      </c>
      <c r="I838" s="120">
        <v>43.094815992514206</v>
      </c>
      <c r="J838" s="104">
        <f t="shared" si="60"/>
        <v>23.764195622029124</v>
      </c>
      <c r="K838" s="104">
        <f t="shared" si="61"/>
        <v>42.034309764680991</v>
      </c>
      <c r="L838" s="104">
        <f t="shared" si="62"/>
        <v>43.094815992514206</v>
      </c>
      <c r="N838" s="109">
        <v>42803.291666666664</v>
      </c>
      <c r="O838" s="103">
        <v>253</v>
      </c>
      <c r="P838" s="103">
        <v>165.85000610351563</v>
      </c>
      <c r="Q838" s="104">
        <f t="shared" si="63"/>
        <v>4.9880577886633306</v>
      </c>
      <c r="R838" s="104">
        <f t="shared" si="64"/>
        <v>20</v>
      </c>
    </row>
    <row r="839" spans="2:18">
      <c r="B839" s="109">
        <v>42804.291666666664</v>
      </c>
      <c r="C839" s="106">
        <v>253</v>
      </c>
      <c r="D839" s="106">
        <v>165.85000610351563</v>
      </c>
      <c r="E839" s="120">
        <v>11.600000381469727</v>
      </c>
      <c r="F839" s="107">
        <v>42804</v>
      </c>
      <c r="G839" s="120">
        <v>27.716815629778075</v>
      </c>
      <c r="H839" s="120">
        <v>42.222160507286098</v>
      </c>
      <c r="I839" s="120">
        <v>43.648014425524941</v>
      </c>
      <c r="J839" s="104">
        <f t="shared" si="60"/>
        <v>27.716815629778075</v>
      </c>
      <c r="K839" s="104">
        <f t="shared" si="61"/>
        <v>42.222160507286098</v>
      </c>
      <c r="L839" s="104">
        <f t="shared" si="62"/>
        <v>43.648014425524941</v>
      </c>
      <c r="N839" s="109">
        <v>42804.291666666664</v>
      </c>
      <c r="O839" s="103">
        <v>253</v>
      </c>
      <c r="P839" s="103">
        <v>165.85000610351563</v>
      </c>
      <c r="Q839" s="104">
        <f t="shared" si="63"/>
        <v>4.9880577886633306</v>
      </c>
      <c r="R839" s="104">
        <f t="shared" si="64"/>
        <v>20</v>
      </c>
    </row>
    <row r="840" spans="2:18">
      <c r="B840" s="109">
        <v>42805.291666666664</v>
      </c>
      <c r="C840" s="106">
        <v>253</v>
      </c>
      <c r="D840" s="106">
        <v>165.85000610351563</v>
      </c>
      <c r="E840" s="120">
        <v>11.800000190734863</v>
      </c>
      <c r="F840" s="107">
        <v>42805</v>
      </c>
      <c r="G840" s="120">
        <v>34.014025830935594</v>
      </c>
      <c r="H840" s="120">
        <v>42.753503725241792</v>
      </c>
      <c r="I840" s="120">
        <v>42.094316033257307</v>
      </c>
      <c r="J840" s="104">
        <f t="shared" si="60"/>
        <v>34.014025830935594</v>
      </c>
      <c r="K840" s="104">
        <f t="shared" si="61"/>
        <v>42.753503725241792</v>
      </c>
      <c r="L840" s="104">
        <f t="shared" si="62"/>
        <v>42.094316033257307</v>
      </c>
      <c r="N840" s="109">
        <v>42805.291666666664</v>
      </c>
      <c r="O840" s="103">
        <v>253</v>
      </c>
      <c r="P840" s="103">
        <v>165.85000610351563</v>
      </c>
      <c r="Q840" s="104">
        <f t="shared" si="63"/>
        <v>4.9880577886633306</v>
      </c>
      <c r="R840" s="104">
        <f t="shared" si="64"/>
        <v>20</v>
      </c>
    </row>
    <row r="841" spans="2:18">
      <c r="B841" s="109">
        <v>42806.291666666664</v>
      </c>
      <c r="C841" s="106">
        <v>253</v>
      </c>
      <c r="D841" s="106">
        <v>165.85000610351563</v>
      </c>
      <c r="E841" s="120">
        <v>12</v>
      </c>
      <c r="F841" s="107">
        <v>42806</v>
      </c>
      <c r="G841" s="120">
        <v>31.2317927509546</v>
      </c>
      <c r="H841" s="120">
        <v>41.356242426832473</v>
      </c>
      <c r="I841" s="120">
        <v>36.665486120118018</v>
      </c>
      <c r="J841" s="104">
        <f t="shared" si="60"/>
        <v>31.2317927509546</v>
      </c>
      <c r="K841" s="104">
        <f t="shared" si="61"/>
        <v>41.356242426832473</v>
      </c>
      <c r="L841" s="104">
        <f t="shared" si="62"/>
        <v>36.665486120118018</v>
      </c>
      <c r="N841" s="109">
        <v>42806.291666666664</v>
      </c>
      <c r="O841" s="103">
        <v>253</v>
      </c>
      <c r="P841" s="103">
        <v>165.85000610351563</v>
      </c>
      <c r="Q841" s="104">
        <f t="shared" si="63"/>
        <v>4.9880577886633306</v>
      </c>
      <c r="R841" s="104">
        <f t="shared" si="64"/>
        <v>20</v>
      </c>
    </row>
    <row r="842" spans="2:18">
      <c r="B842" s="109">
        <v>42807.291666666664</v>
      </c>
      <c r="C842" s="106">
        <v>253</v>
      </c>
      <c r="D842" s="106">
        <v>165.85000610351563</v>
      </c>
      <c r="E842" s="120">
        <v>11.699999809265137</v>
      </c>
      <c r="F842" s="107">
        <v>42807</v>
      </c>
      <c r="G842" s="120">
        <v>30.512225293870262</v>
      </c>
      <c r="H842" s="120">
        <v>39.019523948475168</v>
      </c>
      <c r="I842" s="120">
        <v>35.707273777348036</v>
      </c>
      <c r="J842" s="104">
        <f t="shared" ref="J842:J905" si="65">IF(G842&lt;0,0,G842)</f>
        <v>30.512225293870262</v>
      </c>
      <c r="K842" s="104">
        <f t="shared" ref="K842:K905" si="66">IF(H842&lt;0,0,H842)</f>
        <v>39.019523948475168</v>
      </c>
      <c r="L842" s="104">
        <f t="shared" ref="L842:L905" si="67">IF(I842&lt;0,0,I842)</f>
        <v>35.707273777348036</v>
      </c>
      <c r="N842" s="109">
        <v>42807.291666666664</v>
      </c>
      <c r="O842" s="103">
        <v>253</v>
      </c>
      <c r="P842" s="103">
        <v>165.85000610351563</v>
      </c>
      <c r="Q842" s="104">
        <f t="shared" ref="Q842:Q905" si="68">ABS((O842-P842)*(1/1000)*0.36*158.987)</f>
        <v>4.9880577886633306</v>
      </c>
      <c r="R842" s="104">
        <f t="shared" si="64"/>
        <v>20</v>
      </c>
    </row>
    <row r="843" spans="2:18">
      <c r="B843" s="109">
        <v>42808.291666666664</v>
      </c>
      <c r="C843" s="106">
        <v>691</v>
      </c>
      <c r="D843" s="106">
        <v>170.13999938964844</v>
      </c>
      <c r="E843" s="120">
        <v>11.600000381469727</v>
      </c>
      <c r="F843" s="107">
        <v>42808</v>
      </c>
      <c r="G843" s="120">
        <v>27.364137876453242</v>
      </c>
      <c r="H843" s="120">
        <v>42.583012586765754</v>
      </c>
      <c r="I843" s="120">
        <v>38.253351245765323</v>
      </c>
      <c r="J843" s="104">
        <f t="shared" si="65"/>
        <v>27.364137876453242</v>
      </c>
      <c r="K843" s="104">
        <f t="shared" si="66"/>
        <v>42.583012586765754</v>
      </c>
      <c r="L843" s="104">
        <f t="shared" si="67"/>
        <v>38.253351245765323</v>
      </c>
      <c r="N843" s="109">
        <v>42808.291666666664</v>
      </c>
      <c r="O843" s="103">
        <v>691</v>
      </c>
      <c r="P843" s="103">
        <v>170.13999938964844</v>
      </c>
      <c r="Q843" s="104">
        <f t="shared" si="68"/>
        <v>29.811588810133664</v>
      </c>
      <c r="R843" s="104">
        <f t="shared" ref="R843:R906" si="69">IF(Q843=Q842, 20, Q843)</f>
        <v>29.811588810133664</v>
      </c>
    </row>
    <row r="844" spans="2:18">
      <c r="B844" s="109">
        <v>42809.291666666664</v>
      </c>
      <c r="C844" s="106">
        <v>691</v>
      </c>
      <c r="D844" s="106">
        <v>170.13999938964844</v>
      </c>
      <c r="E844" s="120">
        <v>12.100000381469727</v>
      </c>
      <c r="F844" s="107">
        <v>42809</v>
      </c>
      <c r="G844" s="120">
        <v>35.608660280660281</v>
      </c>
      <c r="H844" s="120">
        <v>39.897001883564137</v>
      </c>
      <c r="I844" s="120">
        <v>38.93376216354195</v>
      </c>
      <c r="J844" s="104">
        <f t="shared" si="65"/>
        <v>35.608660280660281</v>
      </c>
      <c r="K844" s="104">
        <f t="shared" si="66"/>
        <v>39.897001883564137</v>
      </c>
      <c r="L844" s="104">
        <f t="shared" si="67"/>
        <v>38.93376216354195</v>
      </c>
      <c r="N844" s="109">
        <v>42809.291666666664</v>
      </c>
      <c r="O844" s="103">
        <v>691</v>
      </c>
      <c r="P844" s="103">
        <v>170.13999938964844</v>
      </c>
      <c r="Q844" s="104">
        <f t="shared" si="68"/>
        <v>29.811588810133664</v>
      </c>
      <c r="R844" s="104">
        <f t="shared" si="69"/>
        <v>20</v>
      </c>
    </row>
    <row r="845" spans="2:18">
      <c r="B845" s="109">
        <v>42810.291666666664</v>
      </c>
      <c r="C845" s="106">
        <v>581</v>
      </c>
      <c r="D845" s="106">
        <v>189.52999877929688</v>
      </c>
      <c r="E845" s="120">
        <v>11.5</v>
      </c>
      <c r="F845" s="107">
        <v>42810</v>
      </c>
      <c r="G845" s="120">
        <v>39.761075407399112</v>
      </c>
      <c r="H845" s="120">
        <v>40.313026292324039</v>
      </c>
      <c r="I845" s="120">
        <v>39.356648116553274</v>
      </c>
      <c r="J845" s="104">
        <f t="shared" si="65"/>
        <v>39.761075407399112</v>
      </c>
      <c r="K845" s="104">
        <f t="shared" si="66"/>
        <v>40.313026292324039</v>
      </c>
      <c r="L845" s="104">
        <f t="shared" si="67"/>
        <v>39.356648116553274</v>
      </c>
      <c r="N845" s="109">
        <v>42810.291666666664</v>
      </c>
      <c r="O845" s="103">
        <v>581</v>
      </c>
      <c r="P845" s="103">
        <v>189.52999877929688</v>
      </c>
      <c r="Q845" s="104">
        <f t="shared" si="68"/>
        <v>22.405910790267331</v>
      </c>
      <c r="R845" s="104">
        <f t="shared" si="69"/>
        <v>22.405910790267331</v>
      </c>
    </row>
    <row r="846" spans="2:18">
      <c r="B846" s="109">
        <v>42811.291666666664</v>
      </c>
      <c r="C846" s="106">
        <v>581</v>
      </c>
      <c r="D846" s="106">
        <v>189.52999877929688</v>
      </c>
      <c r="E846" s="120">
        <v>11.5</v>
      </c>
      <c r="F846" s="107">
        <v>42811</v>
      </c>
      <c r="G846" s="120">
        <v>37.584298890255148</v>
      </c>
      <c r="H846" s="120">
        <v>41.828394299701401</v>
      </c>
      <c r="I846" s="120">
        <v>39.011178706442877</v>
      </c>
      <c r="J846" s="104">
        <f t="shared" si="65"/>
        <v>37.584298890255148</v>
      </c>
      <c r="K846" s="104">
        <f t="shared" si="66"/>
        <v>41.828394299701401</v>
      </c>
      <c r="L846" s="104">
        <f t="shared" si="67"/>
        <v>39.011178706442877</v>
      </c>
      <c r="N846" s="109">
        <v>42811.291666666664</v>
      </c>
      <c r="O846" s="103">
        <v>581</v>
      </c>
      <c r="P846" s="103">
        <v>189.52999877929688</v>
      </c>
      <c r="Q846" s="104">
        <f t="shared" si="68"/>
        <v>22.405910790267331</v>
      </c>
      <c r="R846" s="104">
        <f t="shared" si="69"/>
        <v>20</v>
      </c>
    </row>
    <row r="847" spans="2:18">
      <c r="B847" s="109">
        <v>42812.291666666664</v>
      </c>
      <c r="C847" s="106">
        <v>581</v>
      </c>
      <c r="D847" s="106">
        <v>189.52999877929688</v>
      </c>
      <c r="E847" s="120">
        <v>11.5</v>
      </c>
      <c r="F847" s="107">
        <v>42812</v>
      </c>
      <c r="G847" s="120">
        <v>32.901734666117918</v>
      </c>
      <c r="H847" s="120">
        <v>42.203514098856189</v>
      </c>
      <c r="I847" s="120">
        <v>38.365705470464881</v>
      </c>
      <c r="J847" s="104">
        <f t="shared" si="65"/>
        <v>32.901734666117918</v>
      </c>
      <c r="K847" s="104">
        <f t="shared" si="66"/>
        <v>42.203514098856189</v>
      </c>
      <c r="L847" s="104">
        <f t="shared" si="67"/>
        <v>38.365705470464881</v>
      </c>
      <c r="N847" s="109">
        <v>42812.291666666664</v>
      </c>
      <c r="O847" s="103">
        <v>581</v>
      </c>
      <c r="P847" s="103">
        <v>189.52999877929688</v>
      </c>
      <c r="Q847" s="104">
        <f t="shared" si="68"/>
        <v>22.405910790267331</v>
      </c>
      <c r="R847" s="104">
        <f t="shared" si="69"/>
        <v>20</v>
      </c>
    </row>
    <row r="848" spans="2:18">
      <c r="B848" s="109">
        <v>42813.291666666664</v>
      </c>
      <c r="C848" s="106">
        <v>581</v>
      </c>
      <c r="D848" s="106">
        <v>189.52999877929688</v>
      </c>
      <c r="E848" s="120">
        <v>11.600000381469727</v>
      </c>
      <c r="F848" s="107">
        <v>42813</v>
      </c>
      <c r="G848" s="120">
        <v>28.88684246118418</v>
      </c>
      <c r="H848" s="120">
        <v>41.748615761178584</v>
      </c>
      <c r="I848" s="120">
        <v>37.879288978355895</v>
      </c>
      <c r="J848" s="104">
        <f t="shared" si="65"/>
        <v>28.88684246118418</v>
      </c>
      <c r="K848" s="104">
        <f t="shared" si="66"/>
        <v>41.748615761178584</v>
      </c>
      <c r="L848" s="104">
        <f t="shared" si="67"/>
        <v>37.879288978355895</v>
      </c>
      <c r="N848" s="109">
        <v>42813.291666666664</v>
      </c>
      <c r="O848" s="103">
        <v>581</v>
      </c>
      <c r="P848" s="103">
        <v>189.52999877929688</v>
      </c>
      <c r="Q848" s="104">
        <f t="shared" si="68"/>
        <v>22.405910790267331</v>
      </c>
      <c r="R848" s="104">
        <f t="shared" si="69"/>
        <v>20</v>
      </c>
    </row>
    <row r="849" spans="2:18">
      <c r="B849" s="109">
        <v>42814.291666666664</v>
      </c>
      <c r="C849" s="106">
        <v>581</v>
      </c>
      <c r="D849" s="106">
        <v>189.52999877929688</v>
      </c>
      <c r="E849" s="120">
        <v>11.699999809265137</v>
      </c>
      <c r="F849" s="107">
        <v>42814</v>
      </c>
      <c r="G849" s="120">
        <v>30.883856768276996</v>
      </c>
      <c r="H849" s="120">
        <v>40.978041114498083</v>
      </c>
      <c r="I849" s="120">
        <v>35.619546590359079</v>
      </c>
      <c r="J849" s="104">
        <f t="shared" si="65"/>
        <v>30.883856768276996</v>
      </c>
      <c r="K849" s="104">
        <f t="shared" si="66"/>
        <v>40.978041114498083</v>
      </c>
      <c r="L849" s="104">
        <f t="shared" si="67"/>
        <v>35.619546590359079</v>
      </c>
      <c r="N849" s="109">
        <v>42814.291666666664</v>
      </c>
      <c r="O849" s="103">
        <v>581</v>
      </c>
      <c r="P849" s="103">
        <v>189.52999877929688</v>
      </c>
      <c r="Q849" s="104">
        <f t="shared" si="68"/>
        <v>22.405910790267331</v>
      </c>
      <c r="R849" s="104">
        <f t="shared" si="69"/>
        <v>20</v>
      </c>
    </row>
    <row r="850" spans="2:18">
      <c r="B850" s="109">
        <v>42815.291666666664</v>
      </c>
      <c r="C850" s="106">
        <v>581</v>
      </c>
      <c r="D850" s="106">
        <v>251.25999450683594</v>
      </c>
      <c r="E850" s="120">
        <v>11.600000381469727</v>
      </c>
      <c r="F850" s="107">
        <v>42815</v>
      </c>
      <c r="G850" s="120">
        <v>31.538128577581112</v>
      </c>
      <c r="H850" s="120">
        <v>40.562779195948877</v>
      </c>
      <c r="I850" s="120">
        <v>35.583491165571708</v>
      </c>
      <c r="J850" s="104">
        <f t="shared" si="65"/>
        <v>31.538128577581112</v>
      </c>
      <c r="K850" s="104">
        <f t="shared" si="66"/>
        <v>40.562779195948877</v>
      </c>
      <c r="L850" s="104">
        <f t="shared" si="67"/>
        <v>35.583491165571708</v>
      </c>
      <c r="N850" s="109">
        <v>42815.291666666664</v>
      </c>
      <c r="O850" s="103">
        <v>581</v>
      </c>
      <c r="P850" s="103">
        <v>251.25999450683594</v>
      </c>
      <c r="Q850" s="104">
        <f t="shared" si="68"/>
        <v>18.872774731203002</v>
      </c>
      <c r="R850" s="104">
        <f t="shared" si="69"/>
        <v>18.872774731203002</v>
      </c>
    </row>
    <row r="851" spans="2:18">
      <c r="B851" s="109">
        <v>42816.291666666664</v>
      </c>
      <c r="C851" s="106">
        <v>581</v>
      </c>
      <c r="D851" s="106">
        <v>251.25999450683594</v>
      </c>
      <c r="E851" s="120">
        <v>11.699999809265137</v>
      </c>
      <c r="F851" s="107">
        <v>42816</v>
      </c>
      <c r="G851" s="120">
        <v>25.924605868944411</v>
      </c>
      <c r="H851" s="120">
        <v>41.337422630831036</v>
      </c>
      <c r="I851" s="120">
        <v>34.126282320397856</v>
      </c>
      <c r="J851" s="104">
        <f t="shared" si="65"/>
        <v>25.924605868944411</v>
      </c>
      <c r="K851" s="104">
        <f t="shared" si="66"/>
        <v>41.337422630831036</v>
      </c>
      <c r="L851" s="104">
        <f t="shared" si="67"/>
        <v>34.126282320397856</v>
      </c>
      <c r="N851" s="109">
        <v>42816.291666666664</v>
      </c>
      <c r="O851" s="103">
        <v>581</v>
      </c>
      <c r="P851" s="103">
        <v>251.25999450683594</v>
      </c>
      <c r="Q851" s="104">
        <f t="shared" si="68"/>
        <v>18.872774731203002</v>
      </c>
      <c r="R851" s="104">
        <f t="shared" si="69"/>
        <v>20</v>
      </c>
    </row>
    <row r="852" spans="2:18">
      <c r="B852" s="109">
        <v>42817.291666666664</v>
      </c>
      <c r="C852" s="106">
        <v>581</v>
      </c>
      <c r="D852" s="106">
        <v>236.30000305175781</v>
      </c>
      <c r="E852" s="120">
        <v>11.5</v>
      </c>
      <c r="F852" s="107">
        <v>42817</v>
      </c>
      <c r="G852" s="120">
        <v>35.731716560257794</v>
      </c>
      <c r="H852" s="120">
        <v>40.835714467587273</v>
      </c>
      <c r="I852" s="120">
        <v>35.697326180029812</v>
      </c>
      <c r="J852" s="104">
        <f t="shared" si="65"/>
        <v>35.731716560257794</v>
      </c>
      <c r="K852" s="104">
        <f t="shared" si="66"/>
        <v>40.835714467587273</v>
      </c>
      <c r="L852" s="104">
        <f t="shared" si="67"/>
        <v>35.697326180029812</v>
      </c>
      <c r="N852" s="109">
        <v>42817.291666666664</v>
      </c>
      <c r="O852" s="103">
        <v>581</v>
      </c>
      <c r="P852" s="103">
        <v>236.30000305175781</v>
      </c>
      <c r="Q852" s="104">
        <f t="shared" si="68"/>
        <v>19.729014629331665</v>
      </c>
      <c r="R852" s="104">
        <f t="shared" si="69"/>
        <v>19.729014629331665</v>
      </c>
    </row>
    <row r="853" spans="2:18">
      <c r="B853" s="109">
        <v>42818.291666666664</v>
      </c>
      <c r="C853" s="106">
        <v>581</v>
      </c>
      <c r="D853" s="106">
        <v>236.30000305175781</v>
      </c>
      <c r="E853" s="120">
        <v>12.100000381469727</v>
      </c>
      <c r="F853" s="107">
        <v>42818</v>
      </c>
      <c r="G853" s="120">
        <v>29.961348945410165</v>
      </c>
      <c r="H853" s="120">
        <v>40.560342249759941</v>
      </c>
      <c r="I853" s="120">
        <v>36.982581862652786</v>
      </c>
      <c r="J853" s="104">
        <f t="shared" si="65"/>
        <v>29.961348945410165</v>
      </c>
      <c r="K853" s="104">
        <f t="shared" si="66"/>
        <v>40.560342249759941</v>
      </c>
      <c r="L853" s="104">
        <f t="shared" si="67"/>
        <v>36.982581862652786</v>
      </c>
      <c r="N853" s="109">
        <v>42818.291666666664</v>
      </c>
      <c r="O853" s="103">
        <v>581</v>
      </c>
      <c r="P853" s="103">
        <v>236.30000305175781</v>
      </c>
      <c r="Q853" s="104">
        <f t="shared" si="68"/>
        <v>19.729014629331665</v>
      </c>
      <c r="R853" s="104">
        <f t="shared" si="69"/>
        <v>20</v>
      </c>
    </row>
    <row r="854" spans="2:18">
      <c r="B854" s="109">
        <v>42819.291666666664</v>
      </c>
      <c r="C854" s="106">
        <v>581</v>
      </c>
      <c r="D854" s="106">
        <v>236.30000305175781</v>
      </c>
      <c r="E854" s="120">
        <v>11.800000190734863</v>
      </c>
      <c r="F854" s="107">
        <v>42819</v>
      </c>
      <c r="G854" s="120">
        <v>32.415753427192001</v>
      </c>
      <c r="H854" s="120">
        <v>40.658168346771461</v>
      </c>
      <c r="I854" s="120">
        <v>38.678211772927519</v>
      </c>
      <c r="J854" s="104">
        <f t="shared" si="65"/>
        <v>32.415753427192001</v>
      </c>
      <c r="K854" s="104">
        <f t="shared" si="66"/>
        <v>40.658168346771461</v>
      </c>
      <c r="L854" s="104">
        <f t="shared" si="67"/>
        <v>38.678211772927519</v>
      </c>
      <c r="N854" s="109">
        <v>42819.291666666664</v>
      </c>
      <c r="O854" s="103">
        <v>581</v>
      </c>
      <c r="P854" s="103">
        <v>236.30000305175781</v>
      </c>
      <c r="Q854" s="104">
        <f t="shared" si="68"/>
        <v>19.729014629331665</v>
      </c>
      <c r="R854" s="104">
        <f t="shared" si="69"/>
        <v>20</v>
      </c>
    </row>
    <row r="855" spans="2:18">
      <c r="B855" s="109">
        <v>42820.291666666664</v>
      </c>
      <c r="C855" s="106">
        <v>581</v>
      </c>
      <c r="D855" s="106">
        <v>236.30000305175781</v>
      </c>
      <c r="E855" s="120">
        <v>11.699999809265137</v>
      </c>
      <c r="F855" s="107">
        <v>42820</v>
      </c>
      <c r="G855" s="120">
        <v>30.650104802030082</v>
      </c>
      <c r="H855" s="120">
        <v>36.825606682742112</v>
      </c>
      <c r="I855" s="120">
        <v>37.702185571370272</v>
      </c>
      <c r="J855" s="104">
        <f t="shared" si="65"/>
        <v>30.650104802030082</v>
      </c>
      <c r="K855" s="104">
        <f t="shared" si="66"/>
        <v>36.825606682742112</v>
      </c>
      <c r="L855" s="104">
        <f t="shared" si="67"/>
        <v>37.702185571370272</v>
      </c>
      <c r="N855" s="109">
        <v>42820.291666666664</v>
      </c>
      <c r="O855" s="103">
        <v>581</v>
      </c>
      <c r="P855" s="103">
        <v>236.30000305175781</v>
      </c>
      <c r="Q855" s="104">
        <f t="shared" si="68"/>
        <v>19.729014629331665</v>
      </c>
      <c r="R855" s="104">
        <f t="shared" si="69"/>
        <v>20</v>
      </c>
    </row>
    <row r="856" spans="2:18">
      <c r="B856" s="109">
        <v>42821.291666666664</v>
      </c>
      <c r="C856" s="106">
        <v>581</v>
      </c>
      <c r="D856" s="106">
        <v>236.30000305175781</v>
      </c>
      <c r="E856" s="120">
        <v>11.800000190734863</v>
      </c>
      <c r="F856" s="107">
        <v>42821</v>
      </c>
      <c r="G856" s="120">
        <v>34.858527384444528</v>
      </c>
      <c r="H856" s="120">
        <v>40.358275981744136</v>
      </c>
      <c r="I856" s="120">
        <v>38.057562085036864</v>
      </c>
      <c r="J856" s="104">
        <f t="shared" si="65"/>
        <v>34.858527384444528</v>
      </c>
      <c r="K856" s="104">
        <f t="shared" si="66"/>
        <v>40.358275981744136</v>
      </c>
      <c r="L856" s="104">
        <f t="shared" si="67"/>
        <v>38.057562085036864</v>
      </c>
      <c r="N856" s="109">
        <v>42821.291666666664</v>
      </c>
      <c r="O856" s="103">
        <v>581</v>
      </c>
      <c r="P856" s="103">
        <v>236.30000305175781</v>
      </c>
      <c r="Q856" s="104">
        <f t="shared" si="68"/>
        <v>19.729014629331665</v>
      </c>
      <c r="R856" s="104">
        <f t="shared" si="69"/>
        <v>20</v>
      </c>
    </row>
    <row r="857" spans="2:18">
      <c r="B857" s="109">
        <v>42822.291666666664</v>
      </c>
      <c r="C857" s="106">
        <v>564</v>
      </c>
      <c r="D857" s="106">
        <v>547.27001953125</v>
      </c>
      <c r="E857" s="120">
        <v>11.699999809265137</v>
      </c>
      <c r="F857" s="107">
        <v>42822</v>
      </c>
      <c r="G857" s="120">
        <v>40.964285287415564</v>
      </c>
      <c r="H857" s="120">
        <v>39.93794239909559</v>
      </c>
      <c r="I857" s="120">
        <v>37.699214133377453</v>
      </c>
      <c r="J857" s="104">
        <f t="shared" si="65"/>
        <v>40.964285287415564</v>
      </c>
      <c r="K857" s="104">
        <f t="shared" si="66"/>
        <v>39.93794239909559</v>
      </c>
      <c r="L857" s="104">
        <f t="shared" si="67"/>
        <v>37.699214133377453</v>
      </c>
      <c r="N857" s="109">
        <v>42822.291666666664</v>
      </c>
      <c r="O857" s="103">
        <v>564</v>
      </c>
      <c r="P857" s="103">
        <v>547.27001953125</v>
      </c>
      <c r="Q857" s="104">
        <f t="shared" si="68"/>
        <v>0.95754578572265614</v>
      </c>
      <c r="R857" s="104">
        <f t="shared" si="69"/>
        <v>0.95754578572265614</v>
      </c>
    </row>
    <row r="858" spans="2:18">
      <c r="B858" s="109">
        <v>42823.291666666664</v>
      </c>
      <c r="C858" s="106">
        <v>564</v>
      </c>
      <c r="D858" s="106">
        <v>547.27001953125</v>
      </c>
      <c r="E858" s="120">
        <v>12.600000381469727</v>
      </c>
      <c r="F858" s="107">
        <v>42823</v>
      </c>
      <c r="G858" s="120">
        <v>32.023350882530217</v>
      </c>
      <c r="H858" s="120">
        <v>41.272280461434967</v>
      </c>
      <c r="I858" s="120">
        <v>37.392902196557458</v>
      </c>
      <c r="J858" s="104">
        <f t="shared" si="65"/>
        <v>32.023350882530217</v>
      </c>
      <c r="K858" s="104">
        <f t="shared" si="66"/>
        <v>41.272280461434967</v>
      </c>
      <c r="L858" s="104">
        <f t="shared" si="67"/>
        <v>37.392902196557458</v>
      </c>
      <c r="N858" s="109">
        <v>42823.291666666664</v>
      </c>
      <c r="O858" s="103">
        <v>564</v>
      </c>
      <c r="P858" s="103">
        <v>547.27001953125</v>
      </c>
      <c r="Q858" s="104">
        <f t="shared" si="68"/>
        <v>0.95754578572265614</v>
      </c>
      <c r="R858" s="104">
        <f t="shared" si="69"/>
        <v>20</v>
      </c>
    </row>
    <row r="859" spans="2:18">
      <c r="B859" s="109">
        <v>42824.291666666664</v>
      </c>
      <c r="C859" s="106">
        <v>212</v>
      </c>
      <c r="D859" s="106">
        <v>157.08000183105469</v>
      </c>
      <c r="E859" s="120">
        <v>12.100000381469727</v>
      </c>
      <c r="F859" s="107">
        <v>42824</v>
      </c>
      <c r="G859" s="120">
        <v>34.653076823088853</v>
      </c>
      <c r="H859" s="120">
        <v>41.492627686527051</v>
      </c>
      <c r="I859" s="120">
        <v>35.78110219169541</v>
      </c>
      <c r="J859" s="104">
        <f t="shared" si="65"/>
        <v>34.653076823088853</v>
      </c>
      <c r="K859" s="104">
        <f t="shared" si="66"/>
        <v>41.492627686527051</v>
      </c>
      <c r="L859" s="104">
        <f t="shared" si="67"/>
        <v>35.78110219169541</v>
      </c>
      <c r="N859" s="109">
        <v>42824.291666666664</v>
      </c>
      <c r="O859" s="103">
        <v>212</v>
      </c>
      <c r="P859" s="103">
        <v>157.08000183105469</v>
      </c>
      <c r="Q859" s="104">
        <f t="shared" si="68"/>
        <v>3.1433636695989988</v>
      </c>
      <c r="R859" s="104">
        <f t="shared" si="69"/>
        <v>3.1433636695989988</v>
      </c>
    </row>
    <row r="860" spans="2:18">
      <c r="B860" s="109">
        <v>42825.291666666664</v>
      </c>
      <c r="C860" s="106">
        <v>212</v>
      </c>
      <c r="D860" s="106">
        <v>157.08000183105469</v>
      </c>
      <c r="E860" s="120">
        <v>11.800000190734863</v>
      </c>
      <c r="F860" s="107">
        <v>42825</v>
      </c>
      <c r="G860" s="120">
        <v>40.846162739683102</v>
      </c>
      <c r="H860" s="120">
        <v>40.734253101017785</v>
      </c>
      <c r="I860" s="120">
        <v>35.798200434159348</v>
      </c>
      <c r="J860" s="104">
        <f t="shared" si="65"/>
        <v>40.846162739683102</v>
      </c>
      <c r="K860" s="104">
        <f t="shared" si="66"/>
        <v>40.734253101017785</v>
      </c>
      <c r="L860" s="104">
        <f t="shared" si="67"/>
        <v>35.798200434159348</v>
      </c>
      <c r="N860" s="109">
        <v>42825.291666666664</v>
      </c>
      <c r="O860" s="103">
        <v>212</v>
      </c>
      <c r="P860" s="103">
        <v>157.08000183105469</v>
      </c>
      <c r="Q860" s="104">
        <f t="shared" si="68"/>
        <v>3.1433636695989988</v>
      </c>
      <c r="R860" s="104">
        <f t="shared" si="69"/>
        <v>20</v>
      </c>
    </row>
    <row r="861" spans="2:18">
      <c r="B861" s="109">
        <v>42826.291666666664</v>
      </c>
      <c r="C861" s="106">
        <v>212</v>
      </c>
      <c r="D861" s="106">
        <v>157.08000183105469</v>
      </c>
      <c r="E861" s="120">
        <v>11.800000190734863</v>
      </c>
      <c r="F861" s="107">
        <v>42826</v>
      </c>
      <c r="G861" s="120">
        <v>34.271557764411</v>
      </c>
      <c r="H861" s="120">
        <v>41.431219594147514</v>
      </c>
      <c r="I861" s="120">
        <v>35.365821961098199</v>
      </c>
      <c r="J861" s="104">
        <f t="shared" si="65"/>
        <v>34.271557764411</v>
      </c>
      <c r="K861" s="104">
        <f t="shared" si="66"/>
        <v>41.431219594147514</v>
      </c>
      <c r="L861" s="104">
        <f t="shared" si="67"/>
        <v>35.365821961098199</v>
      </c>
      <c r="N861" s="109">
        <v>42826.291666666664</v>
      </c>
      <c r="O861" s="103">
        <v>212</v>
      </c>
      <c r="P861" s="103">
        <v>157.08000183105469</v>
      </c>
      <c r="Q861" s="104">
        <f t="shared" si="68"/>
        <v>3.1433636695989988</v>
      </c>
      <c r="R861" s="104">
        <f t="shared" si="69"/>
        <v>20</v>
      </c>
    </row>
    <row r="862" spans="2:18">
      <c r="B862" s="109">
        <v>42827.291666666664</v>
      </c>
      <c r="C862" s="106">
        <v>212</v>
      </c>
      <c r="D862" s="106">
        <v>157.08000183105469</v>
      </c>
      <c r="E862" s="120">
        <v>11.699999809265137</v>
      </c>
      <c r="F862" s="107">
        <v>42827</v>
      </c>
      <c r="G862" s="120">
        <v>30.386237059964056</v>
      </c>
      <c r="H862" s="120">
        <v>40.954493204024089</v>
      </c>
      <c r="I862" s="120">
        <v>35.516042594291555</v>
      </c>
      <c r="J862" s="104">
        <f t="shared" si="65"/>
        <v>30.386237059964056</v>
      </c>
      <c r="K862" s="104">
        <f t="shared" si="66"/>
        <v>40.954493204024089</v>
      </c>
      <c r="L862" s="104">
        <f t="shared" si="67"/>
        <v>35.516042594291555</v>
      </c>
      <c r="N862" s="109">
        <v>42827.291666666664</v>
      </c>
      <c r="O862" s="103">
        <v>212</v>
      </c>
      <c r="P862" s="103">
        <v>157.08000183105469</v>
      </c>
      <c r="Q862" s="104">
        <f t="shared" si="68"/>
        <v>3.1433636695989988</v>
      </c>
      <c r="R862" s="104">
        <f t="shared" si="69"/>
        <v>20</v>
      </c>
    </row>
    <row r="863" spans="2:18">
      <c r="B863" s="109">
        <v>42828.291666666664</v>
      </c>
      <c r="C863" s="106">
        <v>212</v>
      </c>
      <c r="D863" s="106">
        <v>157.08000183105469</v>
      </c>
      <c r="E863" s="120">
        <v>11.699999809265137</v>
      </c>
      <c r="F863" s="107">
        <v>42828</v>
      </c>
      <c r="G863" s="120">
        <v>27.375273570749503</v>
      </c>
      <c r="H863" s="120">
        <v>40.368415255259578</v>
      </c>
      <c r="I863" s="120">
        <v>35.051529602739528</v>
      </c>
      <c r="J863" s="104">
        <f t="shared" si="65"/>
        <v>27.375273570749503</v>
      </c>
      <c r="K863" s="104">
        <f t="shared" si="66"/>
        <v>40.368415255259578</v>
      </c>
      <c r="L863" s="104">
        <f t="shared" si="67"/>
        <v>35.051529602739528</v>
      </c>
      <c r="N863" s="109">
        <v>42828.291666666664</v>
      </c>
      <c r="O863" s="103">
        <v>212</v>
      </c>
      <c r="P863" s="103">
        <v>157.08000183105469</v>
      </c>
      <c r="Q863" s="104">
        <f t="shared" si="68"/>
        <v>3.1433636695989988</v>
      </c>
      <c r="R863" s="104">
        <f t="shared" si="69"/>
        <v>20</v>
      </c>
    </row>
    <row r="864" spans="2:18">
      <c r="B864" s="109">
        <v>42829.291666666664</v>
      </c>
      <c r="C864" s="106">
        <v>520</v>
      </c>
      <c r="D864" s="106">
        <v>213.28999328613281</v>
      </c>
      <c r="E864" s="120">
        <v>11.699999809265137</v>
      </c>
      <c r="F864" s="107">
        <v>42829</v>
      </c>
      <c r="G864" s="120">
        <v>26.288521827569735</v>
      </c>
      <c r="H864" s="120">
        <v>39.640812940089781</v>
      </c>
      <c r="I864" s="120">
        <v>32.518365879478225</v>
      </c>
      <c r="J864" s="104">
        <f t="shared" si="65"/>
        <v>26.288521827569735</v>
      </c>
      <c r="K864" s="104">
        <f t="shared" si="66"/>
        <v>39.640812940089781</v>
      </c>
      <c r="L864" s="104">
        <f t="shared" si="67"/>
        <v>32.518365879478225</v>
      </c>
      <c r="N864" s="109">
        <v>42829.291666666664</v>
      </c>
      <c r="O864" s="103">
        <v>520</v>
      </c>
      <c r="P864" s="103">
        <v>213.28999328613281</v>
      </c>
      <c r="Q864" s="104">
        <f t="shared" si="68"/>
        <v>17.554645381470333</v>
      </c>
      <c r="R864" s="104">
        <f t="shared" si="69"/>
        <v>17.554645381470333</v>
      </c>
    </row>
    <row r="865" spans="2:18">
      <c r="B865" s="109">
        <v>42830.291666666664</v>
      </c>
      <c r="C865" s="106">
        <v>520</v>
      </c>
      <c r="D865" s="106">
        <v>213.28999328613281</v>
      </c>
      <c r="E865" s="120">
        <v>11.800000190734863</v>
      </c>
      <c r="F865" s="107">
        <v>42830</v>
      </c>
      <c r="G865" s="120">
        <v>31.344460690904526</v>
      </c>
      <c r="H865" s="120">
        <v>38.73804761054339</v>
      </c>
      <c r="I865" s="120">
        <v>33.237718977287976</v>
      </c>
      <c r="J865" s="104">
        <f t="shared" si="65"/>
        <v>31.344460690904526</v>
      </c>
      <c r="K865" s="104">
        <f t="shared" si="66"/>
        <v>38.73804761054339</v>
      </c>
      <c r="L865" s="104">
        <f t="shared" si="67"/>
        <v>33.237718977287976</v>
      </c>
      <c r="N865" s="109">
        <v>42830.291666666664</v>
      </c>
      <c r="O865" s="103">
        <v>520</v>
      </c>
      <c r="P865" s="103">
        <v>213.28999328613281</v>
      </c>
      <c r="Q865" s="104">
        <f t="shared" si="68"/>
        <v>17.554645381470333</v>
      </c>
      <c r="R865" s="104">
        <f t="shared" si="69"/>
        <v>20</v>
      </c>
    </row>
    <row r="866" spans="2:18">
      <c r="B866" s="109">
        <v>42831.291666666664</v>
      </c>
      <c r="C866" s="106">
        <v>286</v>
      </c>
      <c r="D866" s="106">
        <v>170.85000610351563</v>
      </c>
      <c r="E866" s="120">
        <v>11.699999809265137</v>
      </c>
      <c r="F866" s="107">
        <v>42831</v>
      </c>
      <c r="G866" s="120">
        <v>43.451747893227441</v>
      </c>
      <c r="H866" s="120">
        <v>37.941015111009243</v>
      </c>
      <c r="I866" s="120">
        <v>32.859547529330982</v>
      </c>
      <c r="J866" s="104">
        <f t="shared" si="65"/>
        <v>43.451747893227441</v>
      </c>
      <c r="K866" s="104">
        <f t="shared" si="66"/>
        <v>37.941015111009243</v>
      </c>
      <c r="L866" s="104">
        <f t="shared" si="67"/>
        <v>32.859547529330982</v>
      </c>
      <c r="N866" s="109">
        <v>42831.291666666664</v>
      </c>
      <c r="O866" s="103">
        <v>286</v>
      </c>
      <c r="P866" s="103">
        <v>170.85000610351563</v>
      </c>
      <c r="Q866" s="104">
        <f t="shared" si="68"/>
        <v>6.5906467486633291</v>
      </c>
      <c r="R866" s="104">
        <f t="shared" si="69"/>
        <v>6.5906467486633291</v>
      </c>
    </row>
    <row r="867" spans="2:18">
      <c r="B867" s="109">
        <v>42832.291666666664</v>
      </c>
      <c r="C867" s="106">
        <v>286</v>
      </c>
      <c r="D867" s="106">
        <v>170.85000610351563</v>
      </c>
      <c r="E867" s="120">
        <v>11.699999809265137</v>
      </c>
      <c r="F867" s="107">
        <v>42832</v>
      </c>
      <c r="G867" s="120">
        <v>36.759632997181683</v>
      </c>
      <c r="H867" s="120">
        <v>38.988062185049124</v>
      </c>
      <c r="I867" s="120">
        <v>38.762190826071652</v>
      </c>
      <c r="J867" s="104">
        <f t="shared" si="65"/>
        <v>36.759632997181683</v>
      </c>
      <c r="K867" s="104">
        <f t="shared" si="66"/>
        <v>38.988062185049124</v>
      </c>
      <c r="L867" s="104">
        <f t="shared" si="67"/>
        <v>38.762190826071652</v>
      </c>
      <c r="N867" s="109">
        <v>42832.291666666664</v>
      </c>
      <c r="O867" s="103">
        <v>286</v>
      </c>
      <c r="P867" s="103">
        <v>170.85000610351563</v>
      </c>
      <c r="Q867" s="104">
        <f t="shared" si="68"/>
        <v>6.5906467486633291</v>
      </c>
      <c r="R867" s="104">
        <f t="shared" si="69"/>
        <v>20</v>
      </c>
    </row>
    <row r="868" spans="2:18">
      <c r="B868" s="109">
        <v>42833.291666666664</v>
      </c>
      <c r="C868" s="106">
        <v>286</v>
      </c>
      <c r="D868" s="106">
        <v>170.85000610351563</v>
      </c>
      <c r="E868" s="120">
        <v>11.699999809265137</v>
      </c>
      <c r="F868" s="107">
        <v>42833</v>
      </c>
      <c r="G868" s="120">
        <v>25.902185197737467</v>
      </c>
      <c r="H868" s="120">
        <v>40.965262018199297</v>
      </c>
      <c r="I868" s="120">
        <v>44.088121577280539</v>
      </c>
      <c r="J868" s="104">
        <f t="shared" si="65"/>
        <v>25.902185197737467</v>
      </c>
      <c r="K868" s="104">
        <f t="shared" si="66"/>
        <v>40.965262018199297</v>
      </c>
      <c r="L868" s="104">
        <f t="shared" si="67"/>
        <v>44.088121577280539</v>
      </c>
      <c r="N868" s="109">
        <v>42833.291666666664</v>
      </c>
      <c r="O868" s="103">
        <v>286</v>
      </c>
      <c r="P868" s="103">
        <v>170.85000610351563</v>
      </c>
      <c r="Q868" s="104">
        <f t="shared" si="68"/>
        <v>6.5906467486633291</v>
      </c>
      <c r="R868" s="104">
        <f t="shared" si="69"/>
        <v>20</v>
      </c>
    </row>
    <row r="869" spans="2:18">
      <c r="B869" s="109">
        <v>42834.291666666664</v>
      </c>
      <c r="C869" s="106">
        <v>286</v>
      </c>
      <c r="D869" s="106">
        <v>170.85000610351563</v>
      </c>
      <c r="E869" s="120">
        <v>11.699999809265137</v>
      </c>
      <c r="F869" s="107">
        <v>42834</v>
      </c>
      <c r="G869" s="120">
        <v>31.86273623247941</v>
      </c>
      <c r="H869" s="120">
        <v>39.5412652144609</v>
      </c>
      <c r="I869" s="120">
        <v>47.082742246080329</v>
      </c>
      <c r="J869" s="104">
        <f t="shared" si="65"/>
        <v>31.86273623247941</v>
      </c>
      <c r="K869" s="104">
        <f t="shared" si="66"/>
        <v>39.5412652144609</v>
      </c>
      <c r="L869" s="104">
        <f t="shared" si="67"/>
        <v>47.082742246080329</v>
      </c>
      <c r="N869" s="109">
        <v>42834.291666666664</v>
      </c>
      <c r="O869" s="103">
        <v>286</v>
      </c>
      <c r="P869" s="103">
        <v>170.85000610351563</v>
      </c>
      <c r="Q869" s="104">
        <f t="shared" si="68"/>
        <v>6.5906467486633291</v>
      </c>
      <c r="R869" s="104">
        <f t="shared" si="69"/>
        <v>20</v>
      </c>
    </row>
    <row r="870" spans="2:18">
      <c r="B870" s="109">
        <v>42835.291666666664</v>
      </c>
      <c r="C870" s="106">
        <v>286</v>
      </c>
      <c r="D870" s="106">
        <v>170.85000610351563</v>
      </c>
      <c r="E870" s="120">
        <v>12</v>
      </c>
      <c r="F870" s="107">
        <v>42835</v>
      </c>
      <c r="G870" s="120">
        <v>28.608094927690612</v>
      </c>
      <c r="H870" s="120">
        <v>40.013444055694144</v>
      </c>
      <c r="I870" s="120">
        <v>47.623020095251192</v>
      </c>
      <c r="J870" s="104">
        <f t="shared" si="65"/>
        <v>28.608094927690612</v>
      </c>
      <c r="K870" s="104">
        <f t="shared" si="66"/>
        <v>40.013444055694144</v>
      </c>
      <c r="L870" s="104">
        <f t="shared" si="67"/>
        <v>47.623020095251192</v>
      </c>
      <c r="N870" s="109">
        <v>42835.291666666664</v>
      </c>
      <c r="O870" s="103">
        <v>286</v>
      </c>
      <c r="P870" s="103">
        <v>170.85000610351563</v>
      </c>
      <c r="Q870" s="104">
        <f t="shared" si="68"/>
        <v>6.5906467486633291</v>
      </c>
      <c r="R870" s="104">
        <f t="shared" si="69"/>
        <v>20</v>
      </c>
    </row>
    <row r="871" spans="2:18">
      <c r="B871" s="109">
        <v>42836.291666666664</v>
      </c>
      <c r="C871" s="106">
        <v>987</v>
      </c>
      <c r="D871" s="106">
        <v>170.85000610351563</v>
      </c>
      <c r="E871" s="120">
        <v>11.800000190734863</v>
      </c>
      <c r="F871" s="107">
        <v>42836</v>
      </c>
      <c r="G871" s="120">
        <v>23.441590897418834</v>
      </c>
      <c r="H871" s="120">
        <v>41.749933933681938</v>
      </c>
      <c r="I871" s="120">
        <v>45.707027083237918</v>
      </c>
      <c r="J871" s="104">
        <f t="shared" si="65"/>
        <v>23.441590897418834</v>
      </c>
      <c r="K871" s="104">
        <f t="shared" si="66"/>
        <v>41.749933933681938</v>
      </c>
      <c r="L871" s="104">
        <f t="shared" si="67"/>
        <v>45.707027083237918</v>
      </c>
      <c r="N871" s="109">
        <v>42836.291666666664</v>
      </c>
      <c r="O871" s="103">
        <v>987</v>
      </c>
      <c r="P871" s="103">
        <v>170.85000610351563</v>
      </c>
      <c r="Q871" s="104">
        <f t="shared" si="68"/>
        <v>46.712606068663327</v>
      </c>
      <c r="R871" s="104">
        <f t="shared" si="69"/>
        <v>46.712606068663327</v>
      </c>
    </row>
    <row r="872" spans="2:18">
      <c r="B872" s="109">
        <v>42837.291666666664</v>
      </c>
      <c r="C872" s="106">
        <v>987</v>
      </c>
      <c r="D872" s="106">
        <v>170.85000610351563</v>
      </c>
      <c r="E872" s="120">
        <v>11.800000190734863</v>
      </c>
      <c r="F872" s="107">
        <v>42837</v>
      </c>
      <c r="G872" s="120">
        <v>30.232451439190804</v>
      </c>
      <c r="H872" s="120">
        <v>41.166439336405872</v>
      </c>
      <c r="I872" s="120">
        <v>46.175956603774232</v>
      </c>
      <c r="J872" s="104">
        <f t="shared" si="65"/>
        <v>30.232451439190804</v>
      </c>
      <c r="K872" s="104">
        <f t="shared" si="66"/>
        <v>41.166439336405872</v>
      </c>
      <c r="L872" s="104">
        <f t="shared" si="67"/>
        <v>46.175956603774232</v>
      </c>
      <c r="N872" s="109">
        <v>42837.291666666664</v>
      </c>
      <c r="O872" s="103">
        <v>987</v>
      </c>
      <c r="P872" s="103">
        <v>170.85000610351563</v>
      </c>
      <c r="Q872" s="104">
        <f t="shared" si="68"/>
        <v>46.712606068663327</v>
      </c>
      <c r="R872" s="104">
        <f t="shared" si="69"/>
        <v>20</v>
      </c>
    </row>
    <row r="873" spans="2:18">
      <c r="B873" s="109">
        <v>42838.291666666664</v>
      </c>
      <c r="C873" s="106">
        <v>502</v>
      </c>
      <c r="D873" s="106">
        <v>538.3599853515625</v>
      </c>
      <c r="E873" s="120">
        <v>12.100000381469727</v>
      </c>
      <c r="F873" s="107">
        <v>42838</v>
      </c>
      <c r="G873" s="120">
        <v>35.213271024668671</v>
      </c>
      <c r="H873" s="120">
        <v>40.759091071795574</v>
      </c>
      <c r="I873" s="120">
        <v>44.714339629235127</v>
      </c>
      <c r="J873" s="104">
        <f t="shared" si="65"/>
        <v>35.213271024668671</v>
      </c>
      <c r="K873" s="104">
        <f t="shared" si="66"/>
        <v>40.759091071795574</v>
      </c>
      <c r="L873" s="104">
        <f t="shared" si="67"/>
        <v>44.714339629235127</v>
      </c>
      <c r="N873" s="109">
        <v>42838.291666666664</v>
      </c>
      <c r="O873" s="103">
        <v>502</v>
      </c>
      <c r="P873" s="103">
        <v>538.3599853515625</v>
      </c>
      <c r="Q873" s="104">
        <f t="shared" si="68"/>
        <v>2.0810753967919919</v>
      </c>
      <c r="R873" s="104">
        <f t="shared" si="69"/>
        <v>2.0810753967919919</v>
      </c>
    </row>
    <row r="874" spans="2:18">
      <c r="B874" s="109">
        <v>42839.291666666664</v>
      </c>
      <c r="C874" s="106">
        <v>502</v>
      </c>
      <c r="D874" s="106">
        <v>538.3599853515625</v>
      </c>
      <c r="E874" s="120">
        <v>12</v>
      </c>
      <c r="F874" s="107">
        <v>42839</v>
      </c>
      <c r="G874" s="120">
        <v>35.095440596673214</v>
      </c>
      <c r="H874" s="120">
        <v>40.759526337605905</v>
      </c>
      <c r="I874" s="120">
        <v>39.803378932166964</v>
      </c>
      <c r="J874" s="104">
        <f t="shared" si="65"/>
        <v>35.095440596673214</v>
      </c>
      <c r="K874" s="104">
        <f t="shared" si="66"/>
        <v>40.759526337605905</v>
      </c>
      <c r="L874" s="104">
        <f t="shared" si="67"/>
        <v>39.803378932166964</v>
      </c>
      <c r="N874" s="109">
        <v>42839.291666666664</v>
      </c>
      <c r="O874" s="103">
        <v>502</v>
      </c>
      <c r="P874" s="103">
        <v>538.3599853515625</v>
      </c>
      <c r="Q874" s="104">
        <f t="shared" si="68"/>
        <v>2.0810753967919919</v>
      </c>
      <c r="R874" s="104">
        <f t="shared" si="69"/>
        <v>20</v>
      </c>
    </row>
    <row r="875" spans="2:18">
      <c r="B875" s="109">
        <v>42840.291666666664</v>
      </c>
      <c r="C875" s="106">
        <v>502</v>
      </c>
      <c r="D875" s="106">
        <v>538.3599853515625</v>
      </c>
      <c r="E875" s="120">
        <v>11.800000190734863</v>
      </c>
      <c r="F875" s="107">
        <v>42840</v>
      </c>
      <c r="G875" s="120">
        <v>33.82181206455936</v>
      </c>
      <c r="H875" s="120">
        <v>40.433056384788586</v>
      </c>
      <c r="I875" s="120">
        <v>39.756319870948751</v>
      </c>
      <c r="J875" s="104">
        <f t="shared" si="65"/>
        <v>33.82181206455936</v>
      </c>
      <c r="K875" s="104">
        <f t="shared" si="66"/>
        <v>40.433056384788586</v>
      </c>
      <c r="L875" s="104">
        <f t="shared" si="67"/>
        <v>39.756319870948751</v>
      </c>
      <c r="N875" s="109">
        <v>42840.291666666664</v>
      </c>
      <c r="O875" s="103">
        <v>502</v>
      </c>
      <c r="P875" s="103">
        <v>538.3599853515625</v>
      </c>
      <c r="Q875" s="104">
        <f t="shared" si="68"/>
        <v>2.0810753967919919</v>
      </c>
      <c r="R875" s="104">
        <f t="shared" si="69"/>
        <v>20</v>
      </c>
    </row>
    <row r="876" spans="2:18">
      <c r="B876" s="109">
        <v>42841.291666666664</v>
      </c>
      <c r="C876" s="106">
        <v>502</v>
      </c>
      <c r="D876" s="106">
        <v>538.3599853515625</v>
      </c>
      <c r="E876" s="120">
        <v>11.899999618530273</v>
      </c>
      <c r="F876" s="107">
        <v>42841</v>
      </c>
      <c r="G876" s="120">
        <v>28.089798837568988</v>
      </c>
      <c r="H876" s="120">
        <v>40.470923976456689</v>
      </c>
      <c r="I876" s="120">
        <v>38.269702685718208</v>
      </c>
      <c r="J876" s="104">
        <f t="shared" si="65"/>
        <v>28.089798837568988</v>
      </c>
      <c r="K876" s="104">
        <f t="shared" si="66"/>
        <v>40.470923976456689</v>
      </c>
      <c r="L876" s="104">
        <f t="shared" si="67"/>
        <v>38.269702685718208</v>
      </c>
      <c r="N876" s="109">
        <v>42841.291666666664</v>
      </c>
      <c r="O876" s="103">
        <v>502</v>
      </c>
      <c r="P876" s="103">
        <v>538.3599853515625</v>
      </c>
      <c r="Q876" s="104">
        <f t="shared" si="68"/>
        <v>2.0810753967919919</v>
      </c>
      <c r="R876" s="104">
        <f t="shared" si="69"/>
        <v>20</v>
      </c>
    </row>
    <row r="877" spans="2:18">
      <c r="B877" s="109">
        <v>42842.291666666664</v>
      </c>
      <c r="C877" s="106">
        <v>502</v>
      </c>
      <c r="D877" s="106">
        <v>538.3599853515625</v>
      </c>
      <c r="E877" s="120">
        <v>11.899999618530273</v>
      </c>
      <c r="F877" s="107">
        <v>42842</v>
      </c>
      <c r="G877" s="120">
        <v>22.371510527465087</v>
      </c>
      <c r="H877" s="120">
        <v>39.814026855605682</v>
      </c>
      <c r="I877" s="120">
        <v>32.768385113610115</v>
      </c>
      <c r="J877" s="104">
        <f t="shared" si="65"/>
        <v>22.371510527465087</v>
      </c>
      <c r="K877" s="104">
        <f t="shared" si="66"/>
        <v>39.814026855605682</v>
      </c>
      <c r="L877" s="104">
        <f t="shared" si="67"/>
        <v>32.768385113610115</v>
      </c>
      <c r="N877" s="109">
        <v>42842.291666666664</v>
      </c>
      <c r="O877" s="103">
        <v>502</v>
      </c>
      <c r="P877" s="103">
        <v>538.3599853515625</v>
      </c>
      <c r="Q877" s="104">
        <f t="shared" si="68"/>
        <v>2.0810753967919919</v>
      </c>
      <c r="R877" s="104">
        <f t="shared" si="69"/>
        <v>20</v>
      </c>
    </row>
    <row r="878" spans="2:18">
      <c r="B878" s="109">
        <v>42843.291666666664</v>
      </c>
      <c r="C878" s="106">
        <v>313</v>
      </c>
      <c r="D878" s="106">
        <v>201.08999633789063</v>
      </c>
      <c r="E878" s="120">
        <v>11.899999618530273</v>
      </c>
      <c r="F878" s="107">
        <v>42843</v>
      </c>
      <c r="G878" s="120">
        <v>21.514971030083373</v>
      </c>
      <c r="H878" s="120">
        <v>38.854175167569409</v>
      </c>
      <c r="I878" s="120">
        <v>34.395726957056304</v>
      </c>
      <c r="J878" s="104">
        <f t="shared" si="65"/>
        <v>21.514971030083373</v>
      </c>
      <c r="K878" s="104">
        <f t="shared" si="66"/>
        <v>38.854175167569409</v>
      </c>
      <c r="L878" s="104">
        <f t="shared" si="67"/>
        <v>34.395726957056304</v>
      </c>
      <c r="N878" s="109">
        <v>42843.291666666664</v>
      </c>
      <c r="O878" s="103">
        <v>313</v>
      </c>
      <c r="P878" s="103">
        <v>201.08999633789063</v>
      </c>
      <c r="Q878" s="104">
        <f t="shared" si="68"/>
        <v>6.4052048708020015</v>
      </c>
      <c r="R878" s="104">
        <f t="shared" si="69"/>
        <v>6.4052048708020015</v>
      </c>
    </row>
    <row r="879" spans="2:18">
      <c r="B879" s="109">
        <v>42844.291666666664</v>
      </c>
      <c r="C879" s="106">
        <v>313</v>
      </c>
      <c r="D879" s="106">
        <v>201.08999633789063</v>
      </c>
      <c r="E879" s="120">
        <v>11.800000190734863</v>
      </c>
      <c r="F879" s="107">
        <v>42844</v>
      </c>
      <c r="G879" s="120">
        <v>37.832690991361901</v>
      </c>
      <c r="H879" s="120">
        <v>38.348444290492203</v>
      </c>
      <c r="I879" s="120">
        <v>35.15690197807772</v>
      </c>
      <c r="J879" s="104">
        <f t="shared" si="65"/>
        <v>37.832690991361901</v>
      </c>
      <c r="K879" s="104">
        <f t="shared" si="66"/>
        <v>38.348444290492203</v>
      </c>
      <c r="L879" s="104">
        <f t="shared" si="67"/>
        <v>35.15690197807772</v>
      </c>
      <c r="N879" s="109">
        <v>42844.291666666664</v>
      </c>
      <c r="O879" s="103">
        <v>313</v>
      </c>
      <c r="P879" s="103">
        <v>201.08999633789063</v>
      </c>
      <c r="Q879" s="104">
        <f t="shared" si="68"/>
        <v>6.4052048708020015</v>
      </c>
      <c r="R879" s="104">
        <f t="shared" si="69"/>
        <v>20</v>
      </c>
    </row>
    <row r="880" spans="2:18">
      <c r="B880" s="109">
        <v>42845.291666666664</v>
      </c>
      <c r="C880" s="106">
        <v>313</v>
      </c>
      <c r="D880" s="106">
        <v>201.08999633789063</v>
      </c>
      <c r="E880" s="120">
        <v>11.800000190734863</v>
      </c>
      <c r="F880" s="107">
        <v>42845</v>
      </c>
      <c r="G880" s="120">
        <v>27.657440512842598</v>
      </c>
      <c r="H880" s="120">
        <v>36.540713447773946</v>
      </c>
      <c r="I880" s="120">
        <v>35.2543670588732</v>
      </c>
      <c r="J880" s="104">
        <f t="shared" si="65"/>
        <v>27.657440512842598</v>
      </c>
      <c r="K880" s="104">
        <f t="shared" si="66"/>
        <v>36.540713447773946</v>
      </c>
      <c r="L880" s="104">
        <f t="shared" si="67"/>
        <v>35.2543670588732</v>
      </c>
      <c r="N880" s="109">
        <v>42845.291666666664</v>
      </c>
      <c r="O880" s="103">
        <v>313</v>
      </c>
      <c r="P880" s="103">
        <v>201.08999633789063</v>
      </c>
      <c r="Q880" s="104">
        <f t="shared" si="68"/>
        <v>6.4052048708020015</v>
      </c>
      <c r="R880" s="104">
        <f t="shared" si="69"/>
        <v>20</v>
      </c>
    </row>
    <row r="881" spans="2:18">
      <c r="B881" s="109">
        <v>42846.291666666664</v>
      </c>
      <c r="C881" s="106">
        <v>313</v>
      </c>
      <c r="D881" s="106">
        <v>201.08999633789063</v>
      </c>
      <c r="E881" s="120">
        <v>11.800000190734863</v>
      </c>
      <c r="F881" s="107">
        <v>42846</v>
      </c>
      <c r="G881" s="120">
        <v>39.355291287943125</v>
      </c>
      <c r="H881" s="120">
        <v>37.178118887433271</v>
      </c>
      <c r="I881" s="120">
        <v>35.012948946754157</v>
      </c>
      <c r="J881" s="104">
        <f t="shared" si="65"/>
        <v>39.355291287943125</v>
      </c>
      <c r="K881" s="104">
        <f t="shared" si="66"/>
        <v>37.178118887433271</v>
      </c>
      <c r="L881" s="104">
        <f t="shared" si="67"/>
        <v>35.012948946754157</v>
      </c>
      <c r="N881" s="109">
        <v>42846.291666666664</v>
      </c>
      <c r="O881" s="103">
        <v>313</v>
      </c>
      <c r="P881" s="103">
        <v>201.08999633789063</v>
      </c>
      <c r="Q881" s="104">
        <f t="shared" si="68"/>
        <v>6.4052048708020015</v>
      </c>
      <c r="R881" s="104">
        <f t="shared" si="69"/>
        <v>20</v>
      </c>
    </row>
    <row r="882" spans="2:18">
      <c r="B882" s="109">
        <v>42847.291666666664</v>
      </c>
      <c r="C882" s="106">
        <v>313</v>
      </c>
      <c r="D882" s="106">
        <v>201.08999633789063</v>
      </c>
      <c r="E882" s="120">
        <v>11.800000190734863</v>
      </c>
      <c r="F882" s="107">
        <v>42847</v>
      </c>
      <c r="G882" s="120">
        <v>36.173727718635824</v>
      </c>
      <c r="H882" s="120">
        <v>39.077866180252194</v>
      </c>
      <c r="I882" s="120">
        <v>37.728820318910813</v>
      </c>
      <c r="J882" s="104">
        <f t="shared" si="65"/>
        <v>36.173727718635824</v>
      </c>
      <c r="K882" s="104">
        <f t="shared" si="66"/>
        <v>39.077866180252194</v>
      </c>
      <c r="L882" s="104">
        <f t="shared" si="67"/>
        <v>37.728820318910813</v>
      </c>
      <c r="N882" s="109">
        <v>42847.291666666664</v>
      </c>
      <c r="O882" s="103">
        <v>313</v>
      </c>
      <c r="P882" s="103">
        <v>201.08999633789063</v>
      </c>
      <c r="Q882" s="104">
        <f t="shared" si="68"/>
        <v>6.4052048708020015</v>
      </c>
      <c r="R882" s="104">
        <f t="shared" si="69"/>
        <v>20</v>
      </c>
    </row>
    <row r="883" spans="2:18">
      <c r="B883" s="109">
        <v>42848.291666666664</v>
      </c>
      <c r="C883" s="106">
        <v>313</v>
      </c>
      <c r="D883" s="106">
        <v>201.08999633789063</v>
      </c>
      <c r="E883" s="120">
        <v>11.800000190734863</v>
      </c>
      <c r="F883" s="107">
        <v>42848</v>
      </c>
      <c r="G883" s="120">
        <v>43.188004089284874</v>
      </c>
      <c r="H883" s="120">
        <v>38.3097313494373</v>
      </c>
      <c r="I883" s="120">
        <v>33.123163472524404</v>
      </c>
      <c r="J883" s="104">
        <f t="shared" si="65"/>
        <v>43.188004089284874</v>
      </c>
      <c r="K883" s="104">
        <f t="shared" si="66"/>
        <v>38.3097313494373</v>
      </c>
      <c r="L883" s="104">
        <f t="shared" si="67"/>
        <v>33.123163472524404</v>
      </c>
      <c r="N883" s="109">
        <v>42848.291666666664</v>
      </c>
      <c r="O883" s="103">
        <v>313</v>
      </c>
      <c r="P883" s="103">
        <v>201.08999633789063</v>
      </c>
      <c r="Q883" s="104">
        <f t="shared" si="68"/>
        <v>6.4052048708020015</v>
      </c>
      <c r="R883" s="104">
        <f t="shared" si="69"/>
        <v>20</v>
      </c>
    </row>
    <row r="884" spans="2:18">
      <c r="B884" s="109">
        <v>42849.291666666664</v>
      </c>
      <c r="C884" s="106">
        <v>313</v>
      </c>
      <c r="D884" s="106">
        <v>201.08999633789063</v>
      </c>
      <c r="E884" s="120">
        <v>11.800000190734863</v>
      </c>
      <c r="F884" s="107">
        <v>42849</v>
      </c>
      <c r="G884" s="120">
        <v>33.11468788250729</v>
      </c>
      <c r="H884" s="120">
        <v>39.862102390373209</v>
      </c>
      <c r="I884" s="120">
        <v>34.965081820002318</v>
      </c>
      <c r="J884" s="104">
        <f t="shared" si="65"/>
        <v>33.11468788250729</v>
      </c>
      <c r="K884" s="104">
        <f t="shared" si="66"/>
        <v>39.862102390373209</v>
      </c>
      <c r="L884" s="104">
        <f t="shared" si="67"/>
        <v>34.965081820002318</v>
      </c>
      <c r="N884" s="109">
        <v>42849.291666666664</v>
      </c>
      <c r="O884" s="103">
        <v>313</v>
      </c>
      <c r="P884" s="103">
        <v>201.08999633789063</v>
      </c>
      <c r="Q884" s="104">
        <f t="shared" si="68"/>
        <v>6.4052048708020015</v>
      </c>
      <c r="R884" s="104">
        <f t="shared" si="69"/>
        <v>20</v>
      </c>
    </row>
    <row r="885" spans="2:18">
      <c r="B885" s="109">
        <v>42850.291666666664</v>
      </c>
      <c r="C885" s="106">
        <v>313</v>
      </c>
      <c r="D885" s="106">
        <v>201.08999633789063</v>
      </c>
      <c r="E885" s="120">
        <v>11.699999809265137</v>
      </c>
      <c r="F885" s="107">
        <v>42850</v>
      </c>
      <c r="G885" s="120">
        <v>23.979045827234245</v>
      </c>
      <c r="H885" s="120">
        <v>37.253394268353702</v>
      </c>
      <c r="I885" s="120">
        <v>34.950123006017151</v>
      </c>
      <c r="J885" s="104">
        <f t="shared" si="65"/>
        <v>23.979045827234245</v>
      </c>
      <c r="K885" s="104">
        <f t="shared" si="66"/>
        <v>37.253394268353702</v>
      </c>
      <c r="L885" s="104">
        <f t="shared" si="67"/>
        <v>34.950123006017151</v>
      </c>
      <c r="N885" s="109">
        <v>42850.291666666664</v>
      </c>
      <c r="O885" s="103">
        <v>313</v>
      </c>
      <c r="P885" s="103">
        <v>201.08999633789063</v>
      </c>
      <c r="Q885" s="104">
        <f t="shared" si="68"/>
        <v>6.4052048708020015</v>
      </c>
      <c r="R885" s="104">
        <f t="shared" si="69"/>
        <v>20</v>
      </c>
    </row>
    <row r="886" spans="2:18">
      <c r="B886" s="109">
        <v>42851.291666666664</v>
      </c>
      <c r="C886" s="106">
        <v>313</v>
      </c>
      <c r="D886" s="106">
        <v>201.08999633789063</v>
      </c>
      <c r="E886" s="120">
        <v>11.800000190734863</v>
      </c>
      <c r="F886" s="107">
        <v>42851</v>
      </c>
      <c r="G886" s="120">
        <v>36.713574085257648</v>
      </c>
      <c r="H886" s="120">
        <v>36.642978034350655</v>
      </c>
      <c r="I886" s="120">
        <v>34.61113065657792</v>
      </c>
      <c r="J886" s="104">
        <f t="shared" si="65"/>
        <v>36.713574085257648</v>
      </c>
      <c r="K886" s="104">
        <f t="shared" si="66"/>
        <v>36.642978034350655</v>
      </c>
      <c r="L886" s="104">
        <f t="shared" si="67"/>
        <v>34.61113065657792</v>
      </c>
      <c r="N886" s="109">
        <v>42851.291666666664</v>
      </c>
      <c r="O886" s="103">
        <v>313</v>
      </c>
      <c r="P886" s="103">
        <v>201.08999633789063</v>
      </c>
      <c r="Q886" s="104">
        <f t="shared" si="68"/>
        <v>6.4052048708020015</v>
      </c>
      <c r="R886" s="104">
        <f t="shared" si="69"/>
        <v>20</v>
      </c>
    </row>
    <row r="887" spans="2:18">
      <c r="B887" s="109">
        <v>42852.291666666664</v>
      </c>
      <c r="C887" s="106">
        <v>313</v>
      </c>
      <c r="D887" s="106">
        <v>201.08999633789063</v>
      </c>
      <c r="E887" s="120">
        <v>11.800000190734863</v>
      </c>
      <c r="F887" s="107">
        <v>42852</v>
      </c>
      <c r="G887" s="120">
        <v>27.777356972628148</v>
      </c>
      <c r="H887" s="120">
        <v>34.340019064788486</v>
      </c>
      <c r="I887" s="120">
        <v>34.150750827921691</v>
      </c>
      <c r="J887" s="104">
        <f t="shared" si="65"/>
        <v>27.777356972628148</v>
      </c>
      <c r="K887" s="104">
        <f t="shared" si="66"/>
        <v>34.340019064788486</v>
      </c>
      <c r="L887" s="104">
        <f t="shared" si="67"/>
        <v>34.150750827921691</v>
      </c>
      <c r="N887" s="109">
        <v>42852.291666666664</v>
      </c>
      <c r="O887" s="103">
        <v>313</v>
      </c>
      <c r="P887" s="103">
        <v>201.08999633789063</v>
      </c>
      <c r="Q887" s="104">
        <f t="shared" si="68"/>
        <v>6.4052048708020015</v>
      </c>
      <c r="R887" s="104">
        <f t="shared" si="69"/>
        <v>20</v>
      </c>
    </row>
    <row r="888" spans="2:18">
      <c r="B888" s="109">
        <v>42853.291666666664</v>
      </c>
      <c r="C888" s="106">
        <v>313</v>
      </c>
      <c r="D888" s="106">
        <v>201.08999633789063</v>
      </c>
      <c r="E888" s="120">
        <v>11.800000190734863</v>
      </c>
      <c r="F888" s="107">
        <v>42853</v>
      </c>
      <c r="G888" s="120">
        <v>41.880704377492272</v>
      </c>
      <c r="H888" s="120">
        <v>36.126615520605306</v>
      </c>
      <c r="I888" s="120">
        <v>35.131471034155958</v>
      </c>
      <c r="J888" s="104">
        <f t="shared" si="65"/>
        <v>41.880704377492272</v>
      </c>
      <c r="K888" s="104">
        <f t="shared" si="66"/>
        <v>36.126615520605306</v>
      </c>
      <c r="L888" s="104">
        <f t="shared" si="67"/>
        <v>35.131471034155958</v>
      </c>
      <c r="N888" s="109">
        <v>42853.291666666664</v>
      </c>
      <c r="O888" s="103">
        <v>313</v>
      </c>
      <c r="P888" s="103">
        <v>201.08999633789063</v>
      </c>
      <c r="Q888" s="104">
        <f t="shared" si="68"/>
        <v>6.4052048708020015</v>
      </c>
      <c r="R888" s="104">
        <f t="shared" si="69"/>
        <v>20</v>
      </c>
    </row>
    <row r="889" spans="2:18">
      <c r="B889" s="109">
        <v>42854.291666666664</v>
      </c>
      <c r="C889" s="106">
        <v>313</v>
      </c>
      <c r="D889" s="106">
        <v>201.08999633789063</v>
      </c>
      <c r="E889" s="120">
        <v>11.800000190734863</v>
      </c>
      <c r="F889" s="107">
        <v>42854</v>
      </c>
      <c r="G889" s="120">
        <v>23.86022183336593</v>
      </c>
      <c r="H889" s="120">
        <v>38.573779005827724</v>
      </c>
      <c r="I889" s="120">
        <v>32.968311203894807</v>
      </c>
      <c r="J889" s="104">
        <f t="shared" si="65"/>
        <v>23.86022183336593</v>
      </c>
      <c r="K889" s="104">
        <f t="shared" si="66"/>
        <v>38.573779005827724</v>
      </c>
      <c r="L889" s="104">
        <f t="shared" si="67"/>
        <v>32.968311203894807</v>
      </c>
      <c r="N889" s="109">
        <v>42854.291666666664</v>
      </c>
      <c r="O889" s="103">
        <v>313</v>
      </c>
      <c r="P889" s="103">
        <v>201.08999633789063</v>
      </c>
      <c r="Q889" s="104">
        <f t="shared" si="68"/>
        <v>6.4052048708020015</v>
      </c>
      <c r="R889" s="104">
        <f t="shared" si="69"/>
        <v>20</v>
      </c>
    </row>
    <row r="890" spans="2:18">
      <c r="B890" s="109">
        <v>42855.291666666664</v>
      </c>
      <c r="C890" s="106">
        <v>313</v>
      </c>
      <c r="D890" s="106">
        <v>201.08999633789063</v>
      </c>
      <c r="E890" s="120">
        <v>11.800000190734863</v>
      </c>
      <c r="F890" s="107">
        <v>42855</v>
      </c>
      <c r="G890" s="120">
        <v>16.897165445569481</v>
      </c>
      <c r="H890" s="120">
        <v>38.209301274992768</v>
      </c>
      <c r="I890" s="120">
        <v>32.052388354407455</v>
      </c>
      <c r="J890" s="104">
        <f t="shared" si="65"/>
        <v>16.897165445569481</v>
      </c>
      <c r="K890" s="104">
        <f t="shared" si="66"/>
        <v>38.209301274992768</v>
      </c>
      <c r="L890" s="104">
        <f t="shared" si="67"/>
        <v>32.052388354407455</v>
      </c>
      <c r="N890" s="109">
        <v>42855.291666666664</v>
      </c>
      <c r="O890" s="103">
        <v>313</v>
      </c>
      <c r="P890" s="103">
        <v>201.08999633789063</v>
      </c>
      <c r="Q890" s="104">
        <f t="shared" si="68"/>
        <v>6.4052048708020015</v>
      </c>
      <c r="R890" s="104">
        <f t="shared" si="69"/>
        <v>20</v>
      </c>
    </row>
    <row r="891" spans="2:18">
      <c r="B891" s="109">
        <v>42856.291666666664</v>
      </c>
      <c r="C891" s="106">
        <v>313</v>
      </c>
      <c r="D891" s="106">
        <v>201.08999633789063</v>
      </c>
      <c r="E891" s="120">
        <v>11.800000190734863</v>
      </c>
      <c r="F891" s="107">
        <v>42856</v>
      </c>
      <c r="G891" s="120">
        <v>0.30711652217363872</v>
      </c>
      <c r="H891" s="120">
        <v>35.506334933837273</v>
      </c>
      <c r="I891" s="120">
        <v>31.248096178438971</v>
      </c>
      <c r="J891" s="104">
        <f t="shared" si="65"/>
        <v>0.30711652217363872</v>
      </c>
      <c r="K891" s="104">
        <f t="shared" si="66"/>
        <v>35.506334933837273</v>
      </c>
      <c r="L891" s="104">
        <f t="shared" si="67"/>
        <v>31.248096178438971</v>
      </c>
      <c r="N891" s="109">
        <v>42856.291666666664</v>
      </c>
      <c r="O891" s="103">
        <v>313</v>
      </c>
      <c r="P891" s="103">
        <v>201.08999633789063</v>
      </c>
      <c r="Q891" s="104">
        <f t="shared" si="68"/>
        <v>6.4052048708020015</v>
      </c>
      <c r="R891" s="104">
        <f t="shared" si="69"/>
        <v>20</v>
      </c>
    </row>
    <row r="892" spans="2:18">
      <c r="B892" s="109">
        <v>42857.291666666664</v>
      </c>
      <c r="C892" s="106">
        <v>313</v>
      </c>
      <c r="D892" s="106">
        <v>201.08999633789063</v>
      </c>
      <c r="E892" s="120">
        <v>11.800000190734863</v>
      </c>
      <c r="F892" s="107">
        <v>42857</v>
      </c>
      <c r="G892" s="120">
        <v>0</v>
      </c>
      <c r="H892" s="120">
        <v>37.059153002456426</v>
      </c>
      <c r="I892" s="120">
        <v>31.996511656134214</v>
      </c>
      <c r="J892" s="104">
        <f t="shared" si="65"/>
        <v>0</v>
      </c>
      <c r="K892" s="104">
        <f t="shared" si="66"/>
        <v>37.059153002456426</v>
      </c>
      <c r="L892" s="104">
        <f t="shared" si="67"/>
        <v>31.996511656134214</v>
      </c>
      <c r="N892" s="109">
        <v>42857.291666666664</v>
      </c>
      <c r="O892" s="103">
        <v>313</v>
      </c>
      <c r="P892" s="103">
        <v>201.08999633789063</v>
      </c>
      <c r="Q892" s="104">
        <f t="shared" si="68"/>
        <v>6.4052048708020015</v>
      </c>
      <c r="R892" s="104">
        <f t="shared" si="69"/>
        <v>20</v>
      </c>
    </row>
    <row r="893" spans="2:18">
      <c r="B893" s="109">
        <v>42858.291666666664</v>
      </c>
      <c r="C893" s="106">
        <v>313</v>
      </c>
      <c r="D893" s="106">
        <v>201.08999633789063</v>
      </c>
      <c r="E893" s="120">
        <v>11.800000190734863</v>
      </c>
      <c r="F893" s="107">
        <v>42858</v>
      </c>
      <c r="G893" s="120">
        <v>0</v>
      </c>
      <c r="H893" s="120">
        <v>36.665334912715203</v>
      </c>
      <c r="I893" s="120">
        <v>32.492741944966532</v>
      </c>
      <c r="J893" s="104">
        <f t="shared" si="65"/>
        <v>0</v>
      </c>
      <c r="K893" s="104">
        <f t="shared" si="66"/>
        <v>36.665334912715203</v>
      </c>
      <c r="L893" s="104">
        <f t="shared" si="67"/>
        <v>32.492741944966532</v>
      </c>
      <c r="N893" s="109">
        <v>42858.291666666664</v>
      </c>
      <c r="O893" s="103">
        <v>313</v>
      </c>
      <c r="P893" s="103">
        <v>201.08999633789063</v>
      </c>
      <c r="Q893" s="104">
        <f t="shared" si="68"/>
        <v>6.4052048708020015</v>
      </c>
      <c r="R893" s="104">
        <f t="shared" si="69"/>
        <v>20</v>
      </c>
    </row>
    <row r="894" spans="2:18">
      <c r="B894" s="109">
        <v>42859.291666666664</v>
      </c>
      <c r="C894" s="106">
        <v>313</v>
      </c>
      <c r="D894" s="106">
        <v>201.08999633789063</v>
      </c>
      <c r="E894" s="120">
        <v>11.800000190734863</v>
      </c>
      <c r="F894" s="107">
        <v>42859</v>
      </c>
      <c r="G894" s="120">
        <v>0</v>
      </c>
      <c r="H894" s="120">
        <v>37.002972890182797</v>
      </c>
      <c r="I894" s="120">
        <v>31.975566646478764</v>
      </c>
      <c r="J894" s="104">
        <f t="shared" si="65"/>
        <v>0</v>
      </c>
      <c r="K894" s="104">
        <f t="shared" si="66"/>
        <v>37.002972890182797</v>
      </c>
      <c r="L894" s="104">
        <f t="shared" si="67"/>
        <v>31.975566646478764</v>
      </c>
      <c r="N894" s="109">
        <v>42859.291666666664</v>
      </c>
      <c r="O894" s="103">
        <v>313</v>
      </c>
      <c r="P894" s="103">
        <v>201.08999633789063</v>
      </c>
      <c r="Q894" s="104">
        <f t="shared" si="68"/>
        <v>6.4052048708020015</v>
      </c>
      <c r="R894" s="104">
        <f t="shared" si="69"/>
        <v>20</v>
      </c>
    </row>
    <row r="895" spans="2:18">
      <c r="B895" s="109">
        <v>42860.291666666664</v>
      </c>
      <c r="C895" s="106">
        <v>313</v>
      </c>
      <c r="D895" s="106">
        <v>201.08999633789063</v>
      </c>
      <c r="E895" s="120">
        <v>11.800000190734863</v>
      </c>
      <c r="F895" s="107">
        <v>42860</v>
      </c>
      <c r="G895" s="120">
        <v>0</v>
      </c>
      <c r="H895" s="120">
        <v>37.216881167976922</v>
      </c>
      <c r="I895" s="120">
        <v>33.046098768115023</v>
      </c>
      <c r="J895" s="104">
        <f t="shared" si="65"/>
        <v>0</v>
      </c>
      <c r="K895" s="104">
        <f t="shared" si="66"/>
        <v>37.216881167976922</v>
      </c>
      <c r="L895" s="104">
        <f t="shared" si="67"/>
        <v>33.046098768115023</v>
      </c>
      <c r="N895" s="109">
        <v>42860.291666666664</v>
      </c>
      <c r="O895" s="103">
        <v>313</v>
      </c>
      <c r="P895" s="103">
        <v>201.08999633789063</v>
      </c>
      <c r="Q895" s="104">
        <f t="shared" si="68"/>
        <v>6.4052048708020015</v>
      </c>
      <c r="R895" s="104">
        <f t="shared" si="69"/>
        <v>20</v>
      </c>
    </row>
    <row r="896" spans="2:18">
      <c r="B896" s="109">
        <v>42861.291666666664</v>
      </c>
      <c r="C896" s="106">
        <v>313</v>
      </c>
      <c r="D896" s="106">
        <v>201.08999633789063</v>
      </c>
      <c r="E896" s="120">
        <v>11.800000190734863</v>
      </c>
      <c r="F896" s="107">
        <v>42861</v>
      </c>
      <c r="G896" s="120">
        <v>0</v>
      </c>
      <c r="H896" s="120">
        <v>37.040699004420503</v>
      </c>
      <c r="I896" s="120">
        <v>32.467676016798741</v>
      </c>
      <c r="J896" s="104">
        <f t="shared" si="65"/>
        <v>0</v>
      </c>
      <c r="K896" s="104">
        <f t="shared" si="66"/>
        <v>37.040699004420503</v>
      </c>
      <c r="L896" s="104">
        <f t="shared" si="67"/>
        <v>32.467676016798741</v>
      </c>
      <c r="N896" s="109">
        <v>42861.291666666664</v>
      </c>
      <c r="O896" s="103">
        <v>313</v>
      </c>
      <c r="P896" s="103">
        <v>201.08999633789063</v>
      </c>
      <c r="Q896" s="104">
        <f t="shared" si="68"/>
        <v>6.4052048708020015</v>
      </c>
      <c r="R896" s="104">
        <f t="shared" si="69"/>
        <v>20</v>
      </c>
    </row>
    <row r="897" spans="2:18">
      <c r="B897" s="109">
        <v>42862.291666666664</v>
      </c>
      <c r="C897" s="106">
        <v>313</v>
      </c>
      <c r="D897" s="106">
        <v>201.08999633789063</v>
      </c>
      <c r="E897" s="120">
        <v>11.800000190734863</v>
      </c>
      <c r="F897" s="107">
        <v>42862</v>
      </c>
      <c r="G897" s="120">
        <v>0</v>
      </c>
      <c r="H897" s="120">
        <v>37.029688542816416</v>
      </c>
      <c r="I897" s="120">
        <v>32.007880765133422</v>
      </c>
      <c r="J897" s="104">
        <f t="shared" si="65"/>
        <v>0</v>
      </c>
      <c r="K897" s="104">
        <f t="shared" si="66"/>
        <v>37.029688542816416</v>
      </c>
      <c r="L897" s="104">
        <f t="shared" si="67"/>
        <v>32.007880765133422</v>
      </c>
      <c r="N897" s="109">
        <v>42862.291666666664</v>
      </c>
      <c r="O897" s="103">
        <v>313</v>
      </c>
      <c r="P897" s="103">
        <v>201.08999633789063</v>
      </c>
      <c r="Q897" s="104">
        <f t="shared" si="68"/>
        <v>6.4052048708020015</v>
      </c>
      <c r="R897" s="104">
        <f t="shared" si="69"/>
        <v>20</v>
      </c>
    </row>
    <row r="898" spans="2:18">
      <c r="B898" s="109">
        <v>42863.291666666664</v>
      </c>
      <c r="C898" s="106">
        <v>313</v>
      </c>
      <c r="D898" s="106">
        <v>201.08999633789063</v>
      </c>
      <c r="E898" s="120">
        <v>11.800000190734863</v>
      </c>
      <c r="F898" s="107">
        <v>42863</v>
      </c>
      <c r="G898" s="120">
        <v>0</v>
      </c>
      <c r="H898" s="120">
        <v>37.05938683372959</v>
      </c>
      <c r="I898" s="120">
        <v>32.156466144853169</v>
      </c>
      <c r="J898" s="104">
        <f t="shared" si="65"/>
        <v>0</v>
      </c>
      <c r="K898" s="104">
        <f t="shared" si="66"/>
        <v>37.05938683372959</v>
      </c>
      <c r="L898" s="104">
        <f t="shared" si="67"/>
        <v>32.156466144853169</v>
      </c>
      <c r="N898" s="109">
        <v>42863.291666666664</v>
      </c>
      <c r="O898" s="103">
        <v>313</v>
      </c>
      <c r="P898" s="103">
        <v>201.08999633789063</v>
      </c>
      <c r="Q898" s="104">
        <f t="shared" si="68"/>
        <v>6.4052048708020015</v>
      </c>
      <c r="R898" s="104">
        <f t="shared" si="69"/>
        <v>20</v>
      </c>
    </row>
    <row r="899" spans="2:18">
      <c r="B899" s="109">
        <v>42864.291666666664</v>
      </c>
      <c r="C899" s="106">
        <v>313</v>
      </c>
      <c r="D899" s="106">
        <v>201.08999633789063</v>
      </c>
      <c r="E899" s="120">
        <v>11.800000190734863</v>
      </c>
      <c r="F899" s="107">
        <v>42864</v>
      </c>
      <c r="G899" s="120">
        <v>0</v>
      </c>
      <c r="H899" s="120">
        <v>37.161973360379541</v>
      </c>
      <c r="I899" s="120">
        <v>32.401472455263146</v>
      </c>
      <c r="J899" s="104">
        <f t="shared" si="65"/>
        <v>0</v>
      </c>
      <c r="K899" s="104">
        <f t="shared" si="66"/>
        <v>37.161973360379541</v>
      </c>
      <c r="L899" s="104">
        <f t="shared" si="67"/>
        <v>32.401472455263146</v>
      </c>
      <c r="N899" s="109">
        <v>42864.291666666664</v>
      </c>
      <c r="O899" s="103">
        <v>313</v>
      </c>
      <c r="P899" s="103">
        <v>201.08999633789063</v>
      </c>
      <c r="Q899" s="104">
        <f t="shared" si="68"/>
        <v>6.4052048708020015</v>
      </c>
      <c r="R899" s="104">
        <f t="shared" si="69"/>
        <v>20</v>
      </c>
    </row>
    <row r="900" spans="2:18">
      <c r="B900" s="109">
        <v>42865.291666666664</v>
      </c>
      <c r="C900" s="106">
        <v>313</v>
      </c>
      <c r="D900" s="106">
        <v>201.08999633789063</v>
      </c>
      <c r="E900" s="120">
        <v>11.800000190734863</v>
      </c>
      <c r="F900" s="107">
        <v>42865</v>
      </c>
      <c r="G900" s="120">
        <v>0</v>
      </c>
      <c r="H900" s="120">
        <v>37.274262028446941</v>
      </c>
      <c r="I900" s="120">
        <v>32.233238299864318</v>
      </c>
      <c r="J900" s="104">
        <f t="shared" si="65"/>
        <v>0</v>
      </c>
      <c r="K900" s="104">
        <f t="shared" si="66"/>
        <v>37.274262028446941</v>
      </c>
      <c r="L900" s="104">
        <f t="shared" si="67"/>
        <v>32.233238299864318</v>
      </c>
      <c r="N900" s="109">
        <v>42865.291666666664</v>
      </c>
      <c r="O900" s="103">
        <v>313</v>
      </c>
      <c r="P900" s="103">
        <v>201.08999633789063</v>
      </c>
      <c r="Q900" s="104">
        <f t="shared" si="68"/>
        <v>6.4052048708020015</v>
      </c>
      <c r="R900" s="104">
        <f t="shared" si="69"/>
        <v>20</v>
      </c>
    </row>
    <row r="901" spans="2:18">
      <c r="B901" s="109">
        <v>42866.291666666664</v>
      </c>
      <c r="C901" s="106">
        <v>313</v>
      </c>
      <c r="D901" s="106">
        <v>201.08999633789063</v>
      </c>
      <c r="E901" s="120">
        <v>11.800000190734863</v>
      </c>
      <c r="F901" s="107">
        <v>42866</v>
      </c>
      <c r="G901" s="120">
        <v>0</v>
      </c>
      <c r="H901" s="120">
        <v>37.258414093344321</v>
      </c>
      <c r="I901" s="120">
        <v>32.484086304505645</v>
      </c>
      <c r="J901" s="104">
        <f t="shared" si="65"/>
        <v>0</v>
      </c>
      <c r="K901" s="104">
        <f t="shared" si="66"/>
        <v>37.258414093344321</v>
      </c>
      <c r="L901" s="104">
        <f t="shared" si="67"/>
        <v>32.484086304505645</v>
      </c>
      <c r="N901" s="109">
        <v>42866.291666666664</v>
      </c>
      <c r="O901" s="103">
        <v>313</v>
      </c>
      <c r="P901" s="103">
        <v>201.08999633789063</v>
      </c>
      <c r="Q901" s="104">
        <f t="shared" si="68"/>
        <v>6.4052048708020015</v>
      </c>
      <c r="R901" s="104">
        <f t="shared" si="69"/>
        <v>20</v>
      </c>
    </row>
    <row r="902" spans="2:18">
      <c r="B902" s="109">
        <v>42867.291666666664</v>
      </c>
      <c r="C902" s="106">
        <v>313</v>
      </c>
      <c r="D902" s="106">
        <v>201.08999633789063</v>
      </c>
      <c r="E902" s="120">
        <v>11.800000190734863</v>
      </c>
      <c r="F902" s="107">
        <v>42867</v>
      </c>
      <c r="G902" s="120">
        <v>0</v>
      </c>
      <c r="H902" s="120">
        <v>37.262755223424321</v>
      </c>
      <c r="I902" s="120">
        <v>31.975756633988091</v>
      </c>
      <c r="J902" s="104">
        <f t="shared" si="65"/>
        <v>0</v>
      </c>
      <c r="K902" s="104">
        <f t="shared" si="66"/>
        <v>37.262755223424321</v>
      </c>
      <c r="L902" s="104">
        <f t="shared" si="67"/>
        <v>31.975756633988091</v>
      </c>
      <c r="N902" s="109">
        <v>42867.291666666664</v>
      </c>
      <c r="O902" s="103">
        <v>313</v>
      </c>
      <c r="P902" s="103">
        <v>201.08999633789063</v>
      </c>
      <c r="Q902" s="104">
        <f t="shared" si="68"/>
        <v>6.4052048708020015</v>
      </c>
      <c r="R902" s="104">
        <f t="shared" si="69"/>
        <v>20</v>
      </c>
    </row>
    <row r="903" spans="2:18">
      <c r="B903" s="109">
        <v>42868.291666666664</v>
      </c>
      <c r="C903" s="106">
        <v>313</v>
      </c>
      <c r="D903" s="106">
        <v>201.08999633789063</v>
      </c>
      <c r="E903" s="120">
        <v>11.800000190734863</v>
      </c>
      <c r="F903" s="107">
        <v>42868</v>
      </c>
      <c r="G903" s="120">
        <v>0</v>
      </c>
      <c r="H903" s="120">
        <v>37.405495768873763</v>
      </c>
      <c r="I903" s="120">
        <v>32.115613063198495</v>
      </c>
      <c r="J903" s="104">
        <f t="shared" si="65"/>
        <v>0</v>
      </c>
      <c r="K903" s="104">
        <f t="shared" si="66"/>
        <v>37.405495768873763</v>
      </c>
      <c r="L903" s="104">
        <f t="shared" si="67"/>
        <v>32.115613063198495</v>
      </c>
      <c r="N903" s="109">
        <v>42868.291666666664</v>
      </c>
      <c r="O903" s="103">
        <v>313</v>
      </c>
      <c r="P903" s="103">
        <v>201.08999633789063</v>
      </c>
      <c r="Q903" s="104">
        <f t="shared" si="68"/>
        <v>6.4052048708020015</v>
      </c>
      <c r="R903" s="104">
        <f t="shared" si="69"/>
        <v>20</v>
      </c>
    </row>
    <row r="904" spans="2:18">
      <c r="B904" s="109">
        <v>42869.291666666664</v>
      </c>
      <c r="C904" s="106">
        <v>313</v>
      </c>
      <c r="D904" s="106">
        <v>201.08999633789063</v>
      </c>
      <c r="E904" s="120">
        <v>11.800000190734863</v>
      </c>
      <c r="F904" s="107">
        <v>42869</v>
      </c>
      <c r="G904" s="120">
        <v>0</v>
      </c>
      <c r="H904" s="120">
        <v>37.335235761801435</v>
      </c>
      <c r="I904" s="120">
        <v>32.806510242378209</v>
      </c>
      <c r="J904" s="104">
        <f t="shared" si="65"/>
        <v>0</v>
      </c>
      <c r="K904" s="104">
        <f t="shared" si="66"/>
        <v>37.335235761801435</v>
      </c>
      <c r="L904" s="104">
        <f t="shared" si="67"/>
        <v>32.806510242378209</v>
      </c>
      <c r="N904" s="109">
        <v>42869.291666666664</v>
      </c>
      <c r="O904" s="103">
        <v>313</v>
      </c>
      <c r="P904" s="103">
        <v>201.08999633789063</v>
      </c>
      <c r="Q904" s="104">
        <f t="shared" si="68"/>
        <v>6.4052048708020015</v>
      </c>
      <c r="R904" s="104">
        <f t="shared" si="69"/>
        <v>20</v>
      </c>
    </row>
    <row r="905" spans="2:18">
      <c r="B905" s="109">
        <v>42870.291666666664</v>
      </c>
      <c r="C905" s="106">
        <v>313</v>
      </c>
      <c r="D905" s="106">
        <v>201.08999633789063</v>
      </c>
      <c r="E905" s="120">
        <v>11.800000190734863</v>
      </c>
      <c r="F905" s="107">
        <v>42870</v>
      </c>
      <c r="G905" s="120">
        <v>0</v>
      </c>
      <c r="H905" s="120">
        <v>37.388746224023684</v>
      </c>
      <c r="I905" s="120">
        <v>32.7558084543546</v>
      </c>
      <c r="J905" s="104">
        <f t="shared" si="65"/>
        <v>0</v>
      </c>
      <c r="K905" s="104">
        <f t="shared" si="66"/>
        <v>37.388746224023684</v>
      </c>
      <c r="L905" s="104">
        <f t="shared" si="67"/>
        <v>32.7558084543546</v>
      </c>
      <c r="N905" s="109">
        <v>42870.291666666664</v>
      </c>
      <c r="O905" s="103">
        <v>313</v>
      </c>
      <c r="P905" s="103">
        <v>201.08999633789063</v>
      </c>
      <c r="Q905" s="104">
        <f t="shared" si="68"/>
        <v>6.4052048708020015</v>
      </c>
      <c r="R905" s="104">
        <f t="shared" si="69"/>
        <v>20</v>
      </c>
    </row>
    <row r="906" spans="2:18">
      <c r="B906" s="109">
        <v>42871.291666666664</v>
      </c>
      <c r="C906" s="106">
        <v>313</v>
      </c>
      <c r="D906" s="106">
        <v>201.08999633789063</v>
      </c>
      <c r="E906" s="120">
        <v>11.800000190734863</v>
      </c>
      <c r="F906" s="107">
        <v>42871</v>
      </c>
      <c r="G906" s="120">
        <v>0</v>
      </c>
      <c r="H906" s="120">
        <v>37.312508382576489</v>
      </c>
      <c r="I906" s="120">
        <v>32.578624961663188</v>
      </c>
      <c r="J906" s="104">
        <f t="shared" ref="J906:J969" si="70">IF(G906&lt;0,0,G906)</f>
        <v>0</v>
      </c>
      <c r="K906" s="104">
        <f t="shared" ref="K906:K969" si="71">IF(H906&lt;0,0,H906)</f>
        <v>37.312508382576489</v>
      </c>
      <c r="L906" s="104">
        <f t="shared" ref="L906:L969" si="72">IF(I906&lt;0,0,I906)</f>
        <v>32.578624961663188</v>
      </c>
      <c r="N906" s="109">
        <v>42871.291666666664</v>
      </c>
      <c r="O906" s="103">
        <v>313</v>
      </c>
      <c r="P906" s="103">
        <v>201.08999633789063</v>
      </c>
      <c r="Q906" s="104">
        <f t="shared" ref="Q906:Q969" si="73">ABS((O906-P906)*(1/1000)*0.36*158.987)</f>
        <v>6.4052048708020015</v>
      </c>
      <c r="R906" s="104">
        <f t="shared" si="69"/>
        <v>20</v>
      </c>
    </row>
    <row r="907" spans="2:18">
      <c r="B907" s="109">
        <v>42872.291666666664</v>
      </c>
      <c r="C907" s="106">
        <v>313</v>
      </c>
      <c r="D907" s="106">
        <v>201.08999633789063</v>
      </c>
      <c r="E907" s="120">
        <v>11.800000190734863</v>
      </c>
      <c r="F907" s="107">
        <v>42872</v>
      </c>
      <c r="G907" s="120">
        <v>0</v>
      </c>
      <c r="H907" s="120">
        <v>37.476753663928505</v>
      </c>
      <c r="I907" s="120">
        <v>32.572885509332004</v>
      </c>
      <c r="J907" s="104">
        <f t="shared" si="70"/>
        <v>0</v>
      </c>
      <c r="K907" s="104">
        <f t="shared" si="71"/>
        <v>37.476753663928505</v>
      </c>
      <c r="L907" s="104">
        <f t="shared" si="72"/>
        <v>32.572885509332004</v>
      </c>
      <c r="N907" s="109">
        <v>42872.291666666664</v>
      </c>
      <c r="O907" s="103">
        <v>313</v>
      </c>
      <c r="P907" s="103">
        <v>201.08999633789063</v>
      </c>
      <c r="Q907" s="104">
        <f t="shared" si="73"/>
        <v>6.4052048708020015</v>
      </c>
      <c r="R907" s="104">
        <f t="shared" ref="R907:R970" si="74">IF(Q907=Q906, 20, Q907)</f>
        <v>20</v>
      </c>
    </row>
    <row r="908" spans="2:18">
      <c r="B908" s="109">
        <v>42873.291666666664</v>
      </c>
      <c r="C908" s="106">
        <v>313</v>
      </c>
      <c r="D908" s="106">
        <v>201.08999633789063</v>
      </c>
      <c r="E908" s="120">
        <v>11.800000190734863</v>
      </c>
      <c r="F908" s="107">
        <v>42873</v>
      </c>
      <c r="G908" s="120">
        <v>0</v>
      </c>
      <c r="H908" s="120">
        <v>37.565978130322968</v>
      </c>
      <c r="I908" s="120">
        <v>31.577810186876118</v>
      </c>
      <c r="J908" s="104">
        <f t="shared" si="70"/>
        <v>0</v>
      </c>
      <c r="K908" s="104">
        <f t="shared" si="71"/>
        <v>37.565978130322968</v>
      </c>
      <c r="L908" s="104">
        <f t="shared" si="72"/>
        <v>31.577810186876118</v>
      </c>
      <c r="N908" s="109">
        <v>42873.291666666664</v>
      </c>
      <c r="O908" s="103">
        <v>313</v>
      </c>
      <c r="P908" s="103">
        <v>201.08999633789063</v>
      </c>
      <c r="Q908" s="104">
        <f t="shared" si="73"/>
        <v>6.4052048708020015</v>
      </c>
      <c r="R908" s="104">
        <f t="shared" si="74"/>
        <v>20</v>
      </c>
    </row>
    <row r="909" spans="2:18">
      <c r="B909" s="109">
        <v>42874.291666666664</v>
      </c>
      <c r="C909" s="106">
        <v>313</v>
      </c>
      <c r="D909" s="106">
        <v>201.08999633789063</v>
      </c>
      <c r="E909" s="120">
        <v>11.800000190734863</v>
      </c>
      <c r="F909" s="107">
        <v>42874</v>
      </c>
      <c r="G909" s="120">
        <v>0</v>
      </c>
      <c r="H909" s="120">
        <v>37.772971071667108</v>
      </c>
      <c r="I909" s="120">
        <v>31.170012031285857</v>
      </c>
      <c r="J909" s="104">
        <f t="shared" si="70"/>
        <v>0</v>
      </c>
      <c r="K909" s="104">
        <f t="shared" si="71"/>
        <v>37.772971071667108</v>
      </c>
      <c r="L909" s="104">
        <f t="shared" si="72"/>
        <v>31.170012031285857</v>
      </c>
      <c r="N909" s="109">
        <v>42874.291666666664</v>
      </c>
      <c r="O909" s="103">
        <v>313</v>
      </c>
      <c r="P909" s="103">
        <v>201.08999633789063</v>
      </c>
      <c r="Q909" s="104">
        <f t="shared" si="73"/>
        <v>6.4052048708020015</v>
      </c>
      <c r="R909" s="104">
        <f t="shared" si="74"/>
        <v>20</v>
      </c>
    </row>
    <row r="910" spans="2:18">
      <c r="B910" s="109">
        <v>42875.291666666664</v>
      </c>
      <c r="C910" s="106">
        <v>313</v>
      </c>
      <c r="D910" s="106">
        <v>201.08999633789063</v>
      </c>
      <c r="E910" s="120">
        <v>11.800000190734863</v>
      </c>
      <c r="F910" s="107">
        <v>42875</v>
      </c>
      <c r="G910" s="120">
        <v>0</v>
      </c>
      <c r="H910" s="120">
        <v>37.285652381534938</v>
      </c>
      <c r="I910" s="120">
        <v>31.465070641526463</v>
      </c>
      <c r="J910" s="104">
        <f t="shared" si="70"/>
        <v>0</v>
      </c>
      <c r="K910" s="104">
        <f t="shared" si="71"/>
        <v>37.285652381534938</v>
      </c>
      <c r="L910" s="104">
        <f t="shared" si="72"/>
        <v>31.465070641526463</v>
      </c>
      <c r="N910" s="109">
        <v>42875.291666666664</v>
      </c>
      <c r="O910" s="103">
        <v>313</v>
      </c>
      <c r="P910" s="103">
        <v>201.08999633789063</v>
      </c>
      <c r="Q910" s="104">
        <f t="shared" si="73"/>
        <v>6.4052048708020015</v>
      </c>
      <c r="R910" s="104">
        <f t="shared" si="74"/>
        <v>20</v>
      </c>
    </row>
    <row r="911" spans="2:18">
      <c r="B911" s="109">
        <v>42876.291666666664</v>
      </c>
      <c r="C911" s="106">
        <v>313</v>
      </c>
      <c r="D911" s="106">
        <v>201.08999633789063</v>
      </c>
      <c r="E911" s="120">
        <v>11.800000190734863</v>
      </c>
      <c r="F911" s="107">
        <v>42876</v>
      </c>
      <c r="G911" s="120">
        <v>0</v>
      </c>
      <c r="H911" s="120">
        <v>37.896668506639983</v>
      </c>
      <c r="I911" s="120">
        <v>31.162397725361366</v>
      </c>
      <c r="J911" s="104">
        <f t="shared" si="70"/>
        <v>0</v>
      </c>
      <c r="K911" s="104">
        <f t="shared" si="71"/>
        <v>37.896668506639983</v>
      </c>
      <c r="L911" s="104">
        <f t="shared" si="72"/>
        <v>31.162397725361366</v>
      </c>
      <c r="N911" s="109">
        <v>42876.291666666664</v>
      </c>
      <c r="O911" s="103">
        <v>313</v>
      </c>
      <c r="P911" s="103">
        <v>201.08999633789063</v>
      </c>
      <c r="Q911" s="104">
        <f t="shared" si="73"/>
        <v>6.4052048708020015</v>
      </c>
      <c r="R911" s="104">
        <f t="shared" si="74"/>
        <v>20</v>
      </c>
    </row>
    <row r="912" spans="2:18">
      <c r="B912" s="109">
        <v>42877.291666666664</v>
      </c>
      <c r="C912" s="106">
        <v>313</v>
      </c>
      <c r="D912" s="106">
        <v>201.08999633789063</v>
      </c>
      <c r="E912" s="120">
        <v>11.800000190734863</v>
      </c>
      <c r="F912" s="107">
        <v>42877</v>
      </c>
      <c r="G912" s="120">
        <v>0</v>
      </c>
      <c r="H912" s="120">
        <v>37.671334443489762</v>
      </c>
      <c r="I912" s="120">
        <v>30.914431589201619</v>
      </c>
      <c r="J912" s="104">
        <f t="shared" si="70"/>
        <v>0</v>
      </c>
      <c r="K912" s="104">
        <f t="shared" si="71"/>
        <v>37.671334443489762</v>
      </c>
      <c r="L912" s="104">
        <f t="shared" si="72"/>
        <v>30.914431589201619</v>
      </c>
      <c r="N912" s="109">
        <v>42877.291666666664</v>
      </c>
      <c r="O912" s="103">
        <v>313</v>
      </c>
      <c r="P912" s="103">
        <v>201.08999633789063</v>
      </c>
      <c r="Q912" s="104">
        <f t="shared" si="73"/>
        <v>6.4052048708020015</v>
      </c>
      <c r="R912" s="104">
        <f t="shared" si="74"/>
        <v>20</v>
      </c>
    </row>
    <row r="913" spans="2:18">
      <c r="B913" s="109">
        <v>42878.291666666664</v>
      </c>
      <c r="C913" s="106">
        <v>155</v>
      </c>
      <c r="D913" s="106">
        <v>117.83999633789063</v>
      </c>
      <c r="E913" s="120">
        <v>11.800000190734863</v>
      </c>
      <c r="F913" s="107">
        <v>42878</v>
      </c>
      <c r="G913" s="120">
        <v>0.53243129195990391</v>
      </c>
      <c r="H913" s="120">
        <v>37.792172232027376</v>
      </c>
      <c r="I913" s="120">
        <v>33.190646337270728</v>
      </c>
      <c r="J913" s="104">
        <f t="shared" si="70"/>
        <v>0.53243129195990391</v>
      </c>
      <c r="K913" s="104">
        <f t="shared" si="71"/>
        <v>37.792172232027376</v>
      </c>
      <c r="L913" s="104">
        <f t="shared" si="72"/>
        <v>33.190646337270728</v>
      </c>
      <c r="N913" s="109">
        <v>42878.291666666664</v>
      </c>
      <c r="O913" s="103">
        <v>155</v>
      </c>
      <c r="P913" s="103">
        <v>117.83999633789063</v>
      </c>
      <c r="Q913" s="104">
        <f t="shared" si="73"/>
        <v>2.1268647008020021</v>
      </c>
      <c r="R913" s="104">
        <f t="shared" si="74"/>
        <v>2.1268647008020021</v>
      </c>
    </row>
    <row r="914" spans="2:18">
      <c r="B914" s="109">
        <v>42879.291666666664</v>
      </c>
      <c r="C914" s="106">
        <v>155</v>
      </c>
      <c r="D914" s="106">
        <v>117.83999633789063</v>
      </c>
      <c r="E914" s="120">
        <v>11.800000190734863</v>
      </c>
      <c r="F914" s="107">
        <v>42879</v>
      </c>
      <c r="G914" s="120">
        <v>38.689611149187471</v>
      </c>
      <c r="H914" s="120">
        <v>40.163765400714354</v>
      </c>
      <c r="I914" s="120">
        <v>37.849731973409703</v>
      </c>
      <c r="J914" s="104">
        <f t="shared" si="70"/>
        <v>38.689611149187471</v>
      </c>
      <c r="K914" s="104">
        <f t="shared" si="71"/>
        <v>40.163765400714354</v>
      </c>
      <c r="L914" s="104">
        <f t="shared" si="72"/>
        <v>37.849731973409703</v>
      </c>
      <c r="N914" s="109">
        <v>42879.291666666664</v>
      </c>
      <c r="O914" s="103">
        <v>155</v>
      </c>
      <c r="P914" s="103">
        <v>117.83999633789063</v>
      </c>
      <c r="Q914" s="104">
        <f t="shared" si="73"/>
        <v>2.1268647008020021</v>
      </c>
      <c r="R914" s="104">
        <f t="shared" si="74"/>
        <v>20</v>
      </c>
    </row>
    <row r="915" spans="2:18">
      <c r="B915" s="109">
        <v>42880.291666666664</v>
      </c>
      <c r="C915" s="106">
        <v>154</v>
      </c>
      <c r="D915" s="106">
        <v>118.94000244140625</v>
      </c>
      <c r="E915" s="120">
        <v>11.800000190734863</v>
      </c>
      <c r="F915" s="107">
        <v>42880</v>
      </c>
      <c r="G915" s="120">
        <v>36.622838372786845</v>
      </c>
      <c r="H915" s="120">
        <v>41.556162916907596</v>
      </c>
      <c r="I915" s="120">
        <v>38.195147170225809</v>
      </c>
      <c r="J915" s="104">
        <f t="shared" si="70"/>
        <v>36.622838372786845</v>
      </c>
      <c r="K915" s="104">
        <f t="shared" si="71"/>
        <v>41.556162916907596</v>
      </c>
      <c r="L915" s="104">
        <f t="shared" si="72"/>
        <v>38.195147170225809</v>
      </c>
      <c r="N915" s="109">
        <v>42880.291666666664</v>
      </c>
      <c r="O915" s="103">
        <v>154</v>
      </c>
      <c r="P915" s="103">
        <v>118.94000244140625</v>
      </c>
      <c r="Q915" s="104">
        <f t="shared" si="73"/>
        <v>2.0066701794653321</v>
      </c>
      <c r="R915" s="104">
        <f t="shared" si="74"/>
        <v>2.0066701794653321</v>
      </c>
    </row>
    <row r="916" spans="2:18">
      <c r="B916" s="109">
        <v>42881.291666666664</v>
      </c>
      <c r="C916" s="106">
        <v>154</v>
      </c>
      <c r="D916" s="106">
        <v>118.94000244140625</v>
      </c>
      <c r="E916" s="120">
        <v>11</v>
      </c>
      <c r="F916" s="107">
        <v>42881</v>
      </c>
      <c r="G916" s="120">
        <v>38.640494617267883</v>
      </c>
      <c r="H916" s="120">
        <v>43.14633801972419</v>
      </c>
      <c r="I916" s="120">
        <v>39.017463709866512</v>
      </c>
      <c r="J916" s="104">
        <f t="shared" si="70"/>
        <v>38.640494617267883</v>
      </c>
      <c r="K916" s="104">
        <f t="shared" si="71"/>
        <v>43.14633801972419</v>
      </c>
      <c r="L916" s="104">
        <f t="shared" si="72"/>
        <v>39.017463709866512</v>
      </c>
      <c r="N916" s="109">
        <v>42881.291666666664</v>
      </c>
      <c r="O916" s="103">
        <v>154</v>
      </c>
      <c r="P916" s="103">
        <v>118.94000244140625</v>
      </c>
      <c r="Q916" s="104">
        <f t="shared" si="73"/>
        <v>2.0066701794653321</v>
      </c>
      <c r="R916" s="104">
        <f t="shared" si="74"/>
        <v>20</v>
      </c>
    </row>
    <row r="917" spans="2:18">
      <c r="B917" s="109">
        <v>42882.291666666664</v>
      </c>
      <c r="C917" s="106">
        <v>154</v>
      </c>
      <c r="D917" s="106">
        <v>118.94000244140625</v>
      </c>
      <c r="E917" s="120">
        <v>11</v>
      </c>
      <c r="F917" s="107">
        <v>42882</v>
      </c>
      <c r="G917" s="120">
        <v>37.948723319415706</v>
      </c>
      <c r="H917" s="120">
        <v>36.811587201599693</v>
      </c>
      <c r="I917" s="120">
        <v>38.587561210526346</v>
      </c>
      <c r="J917" s="104">
        <f t="shared" si="70"/>
        <v>37.948723319415706</v>
      </c>
      <c r="K917" s="104">
        <f t="shared" si="71"/>
        <v>36.811587201599693</v>
      </c>
      <c r="L917" s="104">
        <f t="shared" si="72"/>
        <v>38.587561210526346</v>
      </c>
      <c r="N917" s="109">
        <v>42882.291666666664</v>
      </c>
      <c r="O917" s="103">
        <v>154</v>
      </c>
      <c r="P917" s="103">
        <v>118.94000244140625</v>
      </c>
      <c r="Q917" s="104">
        <f t="shared" si="73"/>
        <v>2.0066701794653321</v>
      </c>
      <c r="R917" s="104">
        <f t="shared" si="74"/>
        <v>20</v>
      </c>
    </row>
    <row r="918" spans="2:18">
      <c r="B918" s="109">
        <v>42883.291666666664</v>
      </c>
      <c r="C918" s="106">
        <v>154</v>
      </c>
      <c r="D918" s="106">
        <v>118.94000244140625</v>
      </c>
      <c r="E918" s="120">
        <v>11</v>
      </c>
      <c r="F918" s="107">
        <v>42883</v>
      </c>
      <c r="G918" s="120">
        <v>36.964351094343066</v>
      </c>
      <c r="H918" s="120">
        <v>37.013708423022848</v>
      </c>
      <c r="I918" s="120">
        <v>38.713201256990395</v>
      </c>
      <c r="J918" s="104">
        <f t="shared" si="70"/>
        <v>36.964351094343066</v>
      </c>
      <c r="K918" s="104">
        <f t="shared" si="71"/>
        <v>37.013708423022848</v>
      </c>
      <c r="L918" s="104">
        <f t="shared" si="72"/>
        <v>38.713201256990395</v>
      </c>
      <c r="N918" s="109">
        <v>42883.291666666664</v>
      </c>
      <c r="O918" s="103">
        <v>154</v>
      </c>
      <c r="P918" s="103">
        <v>118.94000244140625</v>
      </c>
      <c r="Q918" s="104">
        <f t="shared" si="73"/>
        <v>2.0066701794653321</v>
      </c>
      <c r="R918" s="104">
        <f t="shared" si="74"/>
        <v>20</v>
      </c>
    </row>
    <row r="919" spans="2:18">
      <c r="B919" s="109">
        <v>42884.291666666664</v>
      </c>
      <c r="C919" s="106">
        <v>154</v>
      </c>
      <c r="D919" s="106">
        <v>118.94000244140625</v>
      </c>
      <c r="E919" s="120">
        <v>11.600000381469727</v>
      </c>
      <c r="F919" s="107">
        <v>42884</v>
      </c>
      <c r="G919" s="120">
        <v>37.61573017045302</v>
      </c>
      <c r="H919" s="120">
        <v>47.011443093198345</v>
      </c>
      <c r="I919" s="120">
        <v>38.222341667457812</v>
      </c>
      <c r="J919" s="104">
        <f t="shared" si="70"/>
        <v>37.61573017045302</v>
      </c>
      <c r="K919" s="104">
        <f t="shared" si="71"/>
        <v>47.011443093198345</v>
      </c>
      <c r="L919" s="104">
        <f t="shared" si="72"/>
        <v>38.222341667457812</v>
      </c>
      <c r="N919" s="109">
        <v>42884.291666666664</v>
      </c>
      <c r="O919" s="103">
        <v>154</v>
      </c>
      <c r="P919" s="103">
        <v>118.94000244140625</v>
      </c>
      <c r="Q919" s="104">
        <f t="shared" si="73"/>
        <v>2.0066701794653321</v>
      </c>
      <c r="R919" s="104">
        <f t="shared" si="74"/>
        <v>20</v>
      </c>
    </row>
    <row r="920" spans="2:18">
      <c r="B920" s="109">
        <v>42885.291666666664</v>
      </c>
      <c r="C920" s="106">
        <v>154</v>
      </c>
      <c r="D920" s="106">
        <v>118.94000244140625</v>
      </c>
      <c r="E920" s="120">
        <v>11.600000381469727</v>
      </c>
      <c r="F920" s="107">
        <v>42885</v>
      </c>
      <c r="G920" s="120">
        <v>36.90405333585209</v>
      </c>
      <c r="H920" s="120">
        <v>46.540627897933774</v>
      </c>
      <c r="I920" s="120">
        <v>38.886565944751119</v>
      </c>
      <c r="J920" s="104">
        <f t="shared" si="70"/>
        <v>36.90405333585209</v>
      </c>
      <c r="K920" s="104">
        <f t="shared" si="71"/>
        <v>46.540627897933774</v>
      </c>
      <c r="L920" s="104">
        <f t="shared" si="72"/>
        <v>38.886565944751119</v>
      </c>
      <c r="N920" s="109">
        <v>42885.291666666664</v>
      </c>
      <c r="O920" s="103">
        <v>154</v>
      </c>
      <c r="P920" s="103">
        <v>118.94000244140625</v>
      </c>
      <c r="Q920" s="104">
        <f t="shared" si="73"/>
        <v>2.0066701794653321</v>
      </c>
      <c r="R920" s="104">
        <f t="shared" si="74"/>
        <v>20</v>
      </c>
    </row>
    <row r="921" spans="2:18">
      <c r="B921" s="109">
        <v>42886.291666666664</v>
      </c>
      <c r="C921" s="106">
        <v>154</v>
      </c>
      <c r="D921" s="106">
        <v>118.94000244140625</v>
      </c>
      <c r="E921" s="120">
        <v>10.899999618530273</v>
      </c>
      <c r="F921" s="107">
        <v>42886</v>
      </c>
      <c r="G921" s="120">
        <v>37.326023030678456</v>
      </c>
      <c r="H921" s="120">
        <v>46.323025020140122</v>
      </c>
      <c r="I921" s="120">
        <v>38.154884730312588</v>
      </c>
      <c r="J921" s="104">
        <f t="shared" si="70"/>
        <v>37.326023030678456</v>
      </c>
      <c r="K921" s="104">
        <f t="shared" si="71"/>
        <v>46.323025020140122</v>
      </c>
      <c r="L921" s="104">
        <f t="shared" si="72"/>
        <v>38.154884730312588</v>
      </c>
      <c r="N921" s="109">
        <v>42886.291666666664</v>
      </c>
      <c r="O921" s="103">
        <v>154</v>
      </c>
      <c r="P921" s="103">
        <v>118.94000244140625</v>
      </c>
      <c r="Q921" s="104">
        <f t="shared" si="73"/>
        <v>2.0066701794653321</v>
      </c>
      <c r="R921" s="104">
        <f t="shared" si="74"/>
        <v>20</v>
      </c>
    </row>
    <row r="922" spans="2:18">
      <c r="B922" s="109">
        <v>42887.291666666664</v>
      </c>
      <c r="C922" s="106">
        <v>124</v>
      </c>
      <c r="D922" s="106">
        <v>109.87000274658203</v>
      </c>
      <c r="E922" s="120">
        <v>11</v>
      </c>
      <c r="F922" s="107">
        <v>42887</v>
      </c>
      <c r="G922" s="120">
        <v>37.694359024718963</v>
      </c>
      <c r="H922" s="120">
        <v>31.24908631205556</v>
      </c>
      <c r="I922" s="120">
        <v>37.779102525490309</v>
      </c>
      <c r="J922" s="104">
        <f t="shared" si="70"/>
        <v>37.694359024718963</v>
      </c>
      <c r="K922" s="104">
        <f t="shared" si="71"/>
        <v>31.24908631205556</v>
      </c>
      <c r="L922" s="104">
        <f t="shared" si="72"/>
        <v>37.779102525490309</v>
      </c>
      <c r="N922" s="109">
        <v>42887.291666666664</v>
      </c>
      <c r="O922" s="103">
        <v>124</v>
      </c>
      <c r="P922" s="103">
        <v>109.87000274658203</v>
      </c>
      <c r="Q922" s="104">
        <f t="shared" si="73"/>
        <v>0.80873491439849843</v>
      </c>
      <c r="R922" s="104">
        <f t="shared" si="74"/>
        <v>0.80873491439849843</v>
      </c>
    </row>
    <row r="923" spans="2:18">
      <c r="B923" s="109">
        <v>42888.291666666664</v>
      </c>
      <c r="C923" s="106">
        <v>124</v>
      </c>
      <c r="D923" s="106">
        <v>109.87000274658203</v>
      </c>
      <c r="E923" s="120">
        <v>11.399999618530273</v>
      </c>
      <c r="F923" s="107">
        <v>42888</v>
      </c>
      <c r="G923" s="120">
        <v>37.891778773466726</v>
      </c>
      <c r="H923" s="120">
        <v>36.684926383053835</v>
      </c>
      <c r="I923" s="120">
        <v>38.218829258503732</v>
      </c>
      <c r="J923" s="104">
        <f t="shared" si="70"/>
        <v>37.891778773466726</v>
      </c>
      <c r="K923" s="104">
        <f t="shared" si="71"/>
        <v>36.684926383053835</v>
      </c>
      <c r="L923" s="104">
        <f t="shared" si="72"/>
        <v>38.218829258503732</v>
      </c>
      <c r="N923" s="109">
        <v>42888.291666666664</v>
      </c>
      <c r="O923" s="103">
        <v>124</v>
      </c>
      <c r="P923" s="103">
        <v>109.87000274658203</v>
      </c>
      <c r="Q923" s="104">
        <f t="shared" si="73"/>
        <v>0.80873491439849843</v>
      </c>
      <c r="R923" s="104">
        <f t="shared" si="74"/>
        <v>20</v>
      </c>
    </row>
    <row r="924" spans="2:18">
      <c r="B924" s="109">
        <v>42889.291666666664</v>
      </c>
      <c r="C924" s="106">
        <v>124</v>
      </c>
      <c r="D924" s="106">
        <v>109.87000274658203</v>
      </c>
      <c r="E924" s="120">
        <v>11.399999618530273</v>
      </c>
      <c r="F924" s="107">
        <v>42889</v>
      </c>
      <c r="G924" s="120">
        <v>37.904788286156112</v>
      </c>
      <c r="H924" s="120">
        <v>37.408363389726063</v>
      </c>
      <c r="I924" s="120">
        <v>35.796494090292207</v>
      </c>
      <c r="J924" s="104">
        <f t="shared" si="70"/>
        <v>37.904788286156112</v>
      </c>
      <c r="K924" s="104">
        <f t="shared" si="71"/>
        <v>37.408363389726063</v>
      </c>
      <c r="L924" s="104">
        <f t="shared" si="72"/>
        <v>35.796494090292207</v>
      </c>
      <c r="N924" s="109">
        <v>42889.291666666664</v>
      </c>
      <c r="O924" s="103">
        <v>124</v>
      </c>
      <c r="P924" s="103">
        <v>109.87000274658203</v>
      </c>
      <c r="Q924" s="104">
        <f t="shared" si="73"/>
        <v>0.80873491439849843</v>
      </c>
      <c r="R924" s="104">
        <f t="shared" si="74"/>
        <v>20</v>
      </c>
    </row>
    <row r="925" spans="2:18">
      <c r="B925" s="109">
        <v>42890.291666666664</v>
      </c>
      <c r="C925" s="106">
        <v>124</v>
      </c>
      <c r="D925" s="106">
        <v>109.87000274658203</v>
      </c>
      <c r="E925" s="120">
        <v>11.100000381469727</v>
      </c>
      <c r="F925" s="107">
        <v>42890</v>
      </c>
      <c r="G925" s="120">
        <v>37.420971652975815</v>
      </c>
      <c r="H925" s="120">
        <v>36.882396515983103</v>
      </c>
      <c r="I925" s="120">
        <v>35.180343515608065</v>
      </c>
      <c r="J925" s="104">
        <f t="shared" si="70"/>
        <v>37.420971652975815</v>
      </c>
      <c r="K925" s="104">
        <f t="shared" si="71"/>
        <v>36.882396515983103</v>
      </c>
      <c r="L925" s="104">
        <f t="shared" si="72"/>
        <v>35.180343515608065</v>
      </c>
      <c r="N925" s="109">
        <v>42890.291666666664</v>
      </c>
      <c r="O925" s="103">
        <v>124</v>
      </c>
      <c r="P925" s="103">
        <v>109.87000274658203</v>
      </c>
      <c r="Q925" s="104">
        <f t="shared" si="73"/>
        <v>0.80873491439849843</v>
      </c>
      <c r="R925" s="104">
        <f t="shared" si="74"/>
        <v>20</v>
      </c>
    </row>
    <row r="926" spans="2:18">
      <c r="B926" s="109">
        <v>42891.291666666664</v>
      </c>
      <c r="C926" s="106">
        <v>124</v>
      </c>
      <c r="D926" s="106">
        <v>109.87000274658203</v>
      </c>
      <c r="E926" s="120">
        <v>11</v>
      </c>
      <c r="F926" s="107">
        <v>42891</v>
      </c>
      <c r="G926" s="120">
        <v>38.966246950582217</v>
      </c>
      <c r="H926" s="120">
        <v>36.52465907717194</v>
      </c>
      <c r="I926" s="120">
        <v>35.174639337239455</v>
      </c>
      <c r="J926" s="104">
        <f t="shared" si="70"/>
        <v>38.966246950582217</v>
      </c>
      <c r="K926" s="104">
        <f t="shared" si="71"/>
        <v>36.52465907717194</v>
      </c>
      <c r="L926" s="104">
        <f t="shared" si="72"/>
        <v>35.174639337239455</v>
      </c>
      <c r="N926" s="109">
        <v>42891.291666666664</v>
      </c>
      <c r="O926" s="103">
        <v>124</v>
      </c>
      <c r="P926" s="103">
        <v>109.87000274658203</v>
      </c>
      <c r="Q926" s="104">
        <f t="shared" si="73"/>
        <v>0.80873491439849843</v>
      </c>
      <c r="R926" s="104">
        <f t="shared" si="74"/>
        <v>20</v>
      </c>
    </row>
    <row r="927" spans="2:18">
      <c r="B927" s="109">
        <v>42892.291666666664</v>
      </c>
      <c r="C927" s="106">
        <v>125</v>
      </c>
      <c r="D927" s="106">
        <v>107.08999633789063</v>
      </c>
      <c r="E927" s="120">
        <v>11</v>
      </c>
      <c r="F927" s="107">
        <v>42892</v>
      </c>
      <c r="G927" s="120">
        <v>38.409768941314084</v>
      </c>
      <c r="H927" s="120">
        <v>37.533954918980584</v>
      </c>
      <c r="I927" s="120">
        <v>35.480169158909042</v>
      </c>
      <c r="J927" s="104">
        <f t="shared" si="70"/>
        <v>38.409768941314084</v>
      </c>
      <c r="K927" s="104">
        <f t="shared" si="71"/>
        <v>37.533954918980584</v>
      </c>
      <c r="L927" s="104">
        <f t="shared" si="72"/>
        <v>35.480169158909042</v>
      </c>
      <c r="N927" s="109">
        <v>42892.291666666664</v>
      </c>
      <c r="O927" s="103">
        <v>125</v>
      </c>
      <c r="P927" s="103">
        <v>107.08999633789063</v>
      </c>
      <c r="Q927" s="104">
        <f t="shared" si="73"/>
        <v>1.025084790802002</v>
      </c>
      <c r="R927" s="104">
        <f t="shared" si="74"/>
        <v>1.025084790802002</v>
      </c>
    </row>
    <row r="928" spans="2:18">
      <c r="B928" s="109">
        <v>42893.291666666664</v>
      </c>
      <c r="C928" s="106">
        <v>125</v>
      </c>
      <c r="D928" s="106">
        <v>107.08999633789063</v>
      </c>
      <c r="E928" s="120">
        <v>11.100000381469727</v>
      </c>
      <c r="F928" s="107">
        <v>42893</v>
      </c>
      <c r="G928" s="120">
        <v>38.375175467641242</v>
      </c>
      <c r="H928" s="120">
        <v>38.403172599408357</v>
      </c>
      <c r="I928" s="120">
        <v>35.181773151644926</v>
      </c>
      <c r="J928" s="104">
        <f t="shared" si="70"/>
        <v>38.375175467641242</v>
      </c>
      <c r="K928" s="104">
        <f t="shared" si="71"/>
        <v>38.403172599408357</v>
      </c>
      <c r="L928" s="104">
        <f t="shared" si="72"/>
        <v>35.181773151644926</v>
      </c>
      <c r="N928" s="109">
        <v>42893.291666666664</v>
      </c>
      <c r="O928" s="103">
        <v>125</v>
      </c>
      <c r="P928" s="103">
        <v>107.08999633789063</v>
      </c>
      <c r="Q928" s="104">
        <f t="shared" si="73"/>
        <v>1.025084790802002</v>
      </c>
      <c r="R928" s="104">
        <f t="shared" si="74"/>
        <v>20</v>
      </c>
    </row>
    <row r="929" spans="2:18">
      <c r="B929" s="109">
        <v>42894.291666666664</v>
      </c>
      <c r="C929" s="106">
        <v>125</v>
      </c>
      <c r="D929" s="106">
        <v>107.08999633789063</v>
      </c>
      <c r="E929" s="120">
        <v>11.5</v>
      </c>
      <c r="F929" s="107">
        <v>42894</v>
      </c>
      <c r="G929" s="120">
        <v>38.08553445992645</v>
      </c>
      <c r="H929" s="120">
        <v>37.527760010140895</v>
      </c>
      <c r="I929" s="120">
        <v>35.093041727057155</v>
      </c>
      <c r="J929" s="104">
        <f t="shared" si="70"/>
        <v>38.08553445992645</v>
      </c>
      <c r="K929" s="104">
        <f t="shared" si="71"/>
        <v>37.527760010140895</v>
      </c>
      <c r="L929" s="104">
        <f t="shared" si="72"/>
        <v>35.093041727057155</v>
      </c>
      <c r="N929" s="109">
        <v>42894.291666666664</v>
      </c>
      <c r="O929" s="103">
        <v>125</v>
      </c>
      <c r="P929" s="103">
        <v>107.08999633789063</v>
      </c>
      <c r="Q929" s="104">
        <f t="shared" si="73"/>
        <v>1.025084790802002</v>
      </c>
      <c r="R929" s="104">
        <f t="shared" si="74"/>
        <v>20</v>
      </c>
    </row>
    <row r="930" spans="2:18">
      <c r="B930" s="109">
        <v>42895.291666666664</v>
      </c>
      <c r="C930" s="106">
        <v>125</v>
      </c>
      <c r="D930" s="106">
        <v>107.08999633789063</v>
      </c>
      <c r="E930" s="120">
        <v>11.5</v>
      </c>
      <c r="F930" s="107">
        <v>42895</v>
      </c>
      <c r="G930" s="120">
        <v>37.736220159795543</v>
      </c>
      <c r="H930" s="120">
        <v>36.761186573902727</v>
      </c>
      <c r="I930" s="120">
        <v>36.004522646974628</v>
      </c>
      <c r="J930" s="104">
        <f t="shared" si="70"/>
        <v>37.736220159795543</v>
      </c>
      <c r="K930" s="104">
        <f t="shared" si="71"/>
        <v>36.761186573902727</v>
      </c>
      <c r="L930" s="104">
        <f t="shared" si="72"/>
        <v>36.004522646974628</v>
      </c>
      <c r="N930" s="109">
        <v>42895.291666666664</v>
      </c>
      <c r="O930" s="103">
        <v>125</v>
      </c>
      <c r="P930" s="103">
        <v>107.08999633789063</v>
      </c>
      <c r="Q930" s="104">
        <f t="shared" si="73"/>
        <v>1.025084790802002</v>
      </c>
      <c r="R930" s="104">
        <f t="shared" si="74"/>
        <v>20</v>
      </c>
    </row>
    <row r="931" spans="2:18">
      <c r="B931" s="109">
        <v>42896.291666666664</v>
      </c>
      <c r="C931" s="106">
        <v>125</v>
      </c>
      <c r="D931" s="106">
        <v>107.08999633789063</v>
      </c>
      <c r="E931" s="120">
        <v>11</v>
      </c>
      <c r="F931" s="107">
        <v>42896</v>
      </c>
      <c r="G931" s="120">
        <v>37.771009614511748</v>
      </c>
      <c r="H931" s="120">
        <v>36.802540979893081</v>
      </c>
      <c r="I931" s="120">
        <v>34.924750926031066</v>
      </c>
      <c r="J931" s="104">
        <f t="shared" si="70"/>
        <v>37.771009614511748</v>
      </c>
      <c r="K931" s="104">
        <f t="shared" si="71"/>
        <v>36.802540979893081</v>
      </c>
      <c r="L931" s="104">
        <f t="shared" si="72"/>
        <v>34.924750926031066</v>
      </c>
      <c r="N931" s="109">
        <v>42896.291666666664</v>
      </c>
      <c r="O931" s="103">
        <v>125</v>
      </c>
      <c r="P931" s="103">
        <v>107.08999633789063</v>
      </c>
      <c r="Q931" s="104">
        <f t="shared" si="73"/>
        <v>1.025084790802002</v>
      </c>
      <c r="R931" s="104">
        <f t="shared" si="74"/>
        <v>20</v>
      </c>
    </row>
    <row r="932" spans="2:18">
      <c r="B932" s="109">
        <v>42897.291666666664</v>
      </c>
      <c r="C932" s="106">
        <v>125</v>
      </c>
      <c r="D932" s="106">
        <v>107.08999633789063</v>
      </c>
      <c r="E932" s="120">
        <v>11.399999618530273</v>
      </c>
      <c r="F932" s="107">
        <v>42897</v>
      </c>
      <c r="G932" s="120">
        <v>39.099062411652689</v>
      </c>
      <c r="H932" s="120">
        <v>35.655418122543274</v>
      </c>
      <c r="I932" s="120">
        <v>35.134306636165697</v>
      </c>
      <c r="J932" s="104">
        <f t="shared" si="70"/>
        <v>39.099062411652689</v>
      </c>
      <c r="K932" s="104">
        <f t="shared" si="71"/>
        <v>35.655418122543274</v>
      </c>
      <c r="L932" s="104">
        <f t="shared" si="72"/>
        <v>35.134306636165697</v>
      </c>
      <c r="N932" s="109">
        <v>42897.291666666664</v>
      </c>
      <c r="O932" s="103">
        <v>125</v>
      </c>
      <c r="P932" s="103">
        <v>107.08999633789063</v>
      </c>
      <c r="Q932" s="104">
        <f t="shared" si="73"/>
        <v>1.025084790802002</v>
      </c>
      <c r="R932" s="104">
        <f t="shared" si="74"/>
        <v>20</v>
      </c>
    </row>
    <row r="933" spans="2:18">
      <c r="B933" s="109">
        <v>42898.291666666664</v>
      </c>
      <c r="C933" s="106">
        <v>125</v>
      </c>
      <c r="D933" s="106">
        <v>107.08999633789063</v>
      </c>
      <c r="E933" s="120">
        <v>11.300000190734863</v>
      </c>
      <c r="F933" s="107">
        <v>42898</v>
      </c>
      <c r="G933" s="120">
        <v>38.743979374435241</v>
      </c>
      <c r="H933" s="120">
        <v>36.370864997859364</v>
      </c>
      <c r="I933" s="120">
        <v>36.144689987059003</v>
      </c>
      <c r="J933" s="104">
        <f t="shared" si="70"/>
        <v>38.743979374435241</v>
      </c>
      <c r="K933" s="104">
        <f t="shared" si="71"/>
        <v>36.370864997859364</v>
      </c>
      <c r="L933" s="104">
        <f t="shared" si="72"/>
        <v>36.144689987059003</v>
      </c>
      <c r="N933" s="109">
        <v>42898.291666666664</v>
      </c>
      <c r="O933" s="103">
        <v>125</v>
      </c>
      <c r="P933" s="103">
        <v>107.08999633789063</v>
      </c>
      <c r="Q933" s="104">
        <f t="shared" si="73"/>
        <v>1.025084790802002</v>
      </c>
      <c r="R933" s="104">
        <f t="shared" si="74"/>
        <v>20</v>
      </c>
    </row>
    <row r="934" spans="2:18">
      <c r="B934" s="109">
        <v>42899.291666666664</v>
      </c>
      <c r="C934" s="106">
        <v>125</v>
      </c>
      <c r="D934" s="106">
        <v>88.699996948242188</v>
      </c>
      <c r="E934" s="120">
        <v>11</v>
      </c>
      <c r="F934" s="107">
        <v>42899</v>
      </c>
      <c r="G934" s="120">
        <v>38.362534480933789</v>
      </c>
      <c r="H934" s="120">
        <v>36.997011149635938</v>
      </c>
      <c r="I934" s="120">
        <v>36.760126099983857</v>
      </c>
      <c r="J934" s="104">
        <f t="shared" si="70"/>
        <v>38.362534480933789</v>
      </c>
      <c r="K934" s="104">
        <f t="shared" si="71"/>
        <v>36.997011149635938</v>
      </c>
      <c r="L934" s="104">
        <f t="shared" si="72"/>
        <v>36.760126099983857</v>
      </c>
      <c r="N934" s="109">
        <v>42899.291666666664</v>
      </c>
      <c r="O934" s="103">
        <v>125</v>
      </c>
      <c r="P934" s="103">
        <v>88.699996948242188</v>
      </c>
      <c r="Q934" s="104">
        <f t="shared" si="73"/>
        <v>2.0776422906683347</v>
      </c>
      <c r="R934" s="104">
        <f t="shared" si="74"/>
        <v>2.0776422906683347</v>
      </c>
    </row>
    <row r="935" spans="2:18">
      <c r="B935" s="109">
        <v>42900.291666666664</v>
      </c>
      <c r="C935" s="106">
        <v>125</v>
      </c>
      <c r="D935" s="106">
        <v>88.699996948242188</v>
      </c>
      <c r="E935" s="120">
        <v>10.800000190734863</v>
      </c>
      <c r="F935" s="107">
        <v>42900</v>
      </c>
      <c r="G935" s="120">
        <v>38.092624925198372</v>
      </c>
      <c r="H935" s="120">
        <v>37.593799302931195</v>
      </c>
      <c r="I935" s="120">
        <v>36.518088173159782</v>
      </c>
      <c r="J935" s="104">
        <f t="shared" si="70"/>
        <v>38.092624925198372</v>
      </c>
      <c r="K935" s="104">
        <f t="shared" si="71"/>
        <v>37.593799302931195</v>
      </c>
      <c r="L935" s="104">
        <f t="shared" si="72"/>
        <v>36.518088173159782</v>
      </c>
      <c r="N935" s="109">
        <v>42900.291666666664</v>
      </c>
      <c r="O935" s="103">
        <v>125</v>
      </c>
      <c r="P935" s="103">
        <v>88.699996948242188</v>
      </c>
      <c r="Q935" s="104">
        <f t="shared" si="73"/>
        <v>2.0776422906683347</v>
      </c>
      <c r="R935" s="104">
        <f t="shared" si="74"/>
        <v>20</v>
      </c>
    </row>
    <row r="936" spans="2:18">
      <c r="B936" s="109">
        <v>42901.291666666664</v>
      </c>
      <c r="C936" s="106">
        <v>131</v>
      </c>
      <c r="D936" s="106">
        <v>114.63999938964844</v>
      </c>
      <c r="E936" s="120">
        <v>10.699999809265137</v>
      </c>
      <c r="F936" s="107">
        <v>42901</v>
      </c>
      <c r="G936" s="120">
        <v>38.793016590983804</v>
      </c>
      <c r="H936" s="120">
        <v>37.695751793340371</v>
      </c>
      <c r="I936" s="120">
        <v>36.647488488709492</v>
      </c>
      <c r="J936" s="104">
        <f t="shared" si="70"/>
        <v>38.793016590983804</v>
      </c>
      <c r="K936" s="104">
        <f t="shared" si="71"/>
        <v>37.695751793340371</v>
      </c>
      <c r="L936" s="104">
        <f t="shared" si="72"/>
        <v>36.647488488709492</v>
      </c>
      <c r="N936" s="109">
        <v>42901.291666666664</v>
      </c>
      <c r="O936" s="103">
        <v>131</v>
      </c>
      <c r="P936" s="103">
        <v>114.63999938964844</v>
      </c>
      <c r="Q936" s="104">
        <f t="shared" si="73"/>
        <v>0.93636987013366701</v>
      </c>
      <c r="R936" s="104">
        <f t="shared" si="74"/>
        <v>0.93636987013366701</v>
      </c>
    </row>
    <row r="937" spans="2:18">
      <c r="B937" s="109">
        <v>42902.291666666664</v>
      </c>
      <c r="C937" s="106">
        <v>131</v>
      </c>
      <c r="D937" s="106">
        <v>114.63999938964844</v>
      </c>
      <c r="E937" s="120">
        <v>10.800000190734863</v>
      </c>
      <c r="F937" s="107">
        <v>42902</v>
      </c>
      <c r="G937" s="120">
        <v>37.090291019236602</v>
      </c>
      <c r="H937" s="120">
        <v>38.095788949065721</v>
      </c>
      <c r="I937" s="120">
        <v>36.553609644218717</v>
      </c>
      <c r="J937" s="104">
        <f t="shared" si="70"/>
        <v>37.090291019236602</v>
      </c>
      <c r="K937" s="104">
        <f t="shared" si="71"/>
        <v>38.095788949065721</v>
      </c>
      <c r="L937" s="104">
        <f t="shared" si="72"/>
        <v>36.553609644218717</v>
      </c>
      <c r="N937" s="109">
        <v>42902.291666666664</v>
      </c>
      <c r="O937" s="103">
        <v>131</v>
      </c>
      <c r="P937" s="103">
        <v>114.63999938964844</v>
      </c>
      <c r="Q937" s="104">
        <f t="shared" si="73"/>
        <v>0.93636987013366701</v>
      </c>
      <c r="R937" s="104">
        <f t="shared" si="74"/>
        <v>20</v>
      </c>
    </row>
    <row r="938" spans="2:18">
      <c r="B938" s="109">
        <v>42903.291666666664</v>
      </c>
      <c r="C938" s="106">
        <v>131</v>
      </c>
      <c r="D938" s="106">
        <v>114.63999938964844</v>
      </c>
      <c r="E938" s="120">
        <v>11.399999618530273</v>
      </c>
      <c r="F938" s="107">
        <v>42903</v>
      </c>
      <c r="G938" s="120">
        <v>35.740263610195242</v>
      </c>
      <c r="H938" s="120">
        <v>38.190119481991815</v>
      </c>
      <c r="I938" s="120">
        <v>37.01700809726011</v>
      </c>
      <c r="J938" s="104">
        <f t="shared" si="70"/>
        <v>35.740263610195242</v>
      </c>
      <c r="K938" s="104">
        <f t="shared" si="71"/>
        <v>38.190119481991815</v>
      </c>
      <c r="L938" s="104">
        <f t="shared" si="72"/>
        <v>37.01700809726011</v>
      </c>
      <c r="N938" s="109">
        <v>42903.291666666664</v>
      </c>
      <c r="O938" s="103">
        <v>131</v>
      </c>
      <c r="P938" s="103">
        <v>114.63999938964844</v>
      </c>
      <c r="Q938" s="104">
        <f t="shared" si="73"/>
        <v>0.93636987013366701</v>
      </c>
      <c r="R938" s="104">
        <f t="shared" si="74"/>
        <v>20</v>
      </c>
    </row>
    <row r="939" spans="2:18">
      <c r="B939" s="109">
        <v>42904.291666666664</v>
      </c>
      <c r="C939" s="106">
        <v>131</v>
      </c>
      <c r="D939" s="106">
        <v>114.63999938964844</v>
      </c>
      <c r="E939" s="120">
        <v>10.800000190734863</v>
      </c>
      <c r="F939" s="107">
        <v>42904</v>
      </c>
      <c r="G939" s="120">
        <v>34.997231512246323</v>
      </c>
      <c r="H939" s="120">
        <v>36.342099925500392</v>
      </c>
      <c r="I939" s="120">
        <v>37.387775719209941</v>
      </c>
      <c r="J939" s="104">
        <f t="shared" si="70"/>
        <v>34.997231512246323</v>
      </c>
      <c r="K939" s="104">
        <f t="shared" si="71"/>
        <v>36.342099925500392</v>
      </c>
      <c r="L939" s="104">
        <f t="shared" si="72"/>
        <v>37.387775719209941</v>
      </c>
      <c r="N939" s="109">
        <v>42904.291666666664</v>
      </c>
      <c r="O939" s="103">
        <v>131</v>
      </c>
      <c r="P939" s="103">
        <v>114.63999938964844</v>
      </c>
      <c r="Q939" s="104">
        <f t="shared" si="73"/>
        <v>0.93636987013366701</v>
      </c>
      <c r="R939" s="104">
        <f t="shared" si="74"/>
        <v>20</v>
      </c>
    </row>
    <row r="940" spans="2:18">
      <c r="B940" s="109">
        <v>42905.291666666664</v>
      </c>
      <c r="C940" s="106">
        <v>131</v>
      </c>
      <c r="D940" s="106">
        <v>114.63999938964844</v>
      </c>
      <c r="E940" s="120">
        <v>10.800000190734863</v>
      </c>
      <c r="F940" s="107">
        <v>42905</v>
      </c>
      <c r="G940" s="120">
        <v>33.737175480083181</v>
      </c>
      <c r="H940" s="120">
        <v>37.336851628400659</v>
      </c>
      <c r="I940" s="120">
        <v>37.464599037170316</v>
      </c>
      <c r="J940" s="104">
        <f t="shared" si="70"/>
        <v>33.737175480083181</v>
      </c>
      <c r="K940" s="104">
        <f t="shared" si="71"/>
        <v>37.336851628400659</v>
      </c>
      <c r="L940" s="104">
        <f t="shared" si="72"/>
        <v>37.464599037170316</v>
      </c>
      <c r="N940" s="109">
        <v>42905.291666666664</v>
      </c>
      <c r="O940" s="103">
        <v>131</v>
      </c>
      <c r="P940" s="103">
        <v>114.63999938964844</v>
      </c>
      <c r="Q940" s="104">
        <f t="shared" si="73"/>
        <v>0.93636987013366701</v>
      </c>
      <c r="R940" s="104">
        <f t="shared" si="74"/>
        <v>20</v>
      </c>
    </row>
    <row r="941" spans="2:18">
      <c r="B941" s="109">
        <v>42906.291666666664</v>
      </c>
      <c r="C941" s="106">
        <v>148</v>
      </c>
      <c r="D941" s="106">
        <v>92.360000610351563</v>
      </c>
      <c r="E941" s="120">
        <v>10.899999618530273</v>
      </c>
      <c r="F941" s="107">
        <v>42906</v>
      </c>
      <c r="G941" s="120">
        <v>31.980800082440737</v>
      </c>
      <c r="H941" s="120">
        <v>36.219337574707176</v>
      </c>
      <c r="I941" s="120">
        <v>37.19294734420604</v>
      </c>
      <c r="J941" s="104">
        <f t="shared" si="70"/>
        <v>31.980800082440737</v>
      </c>
      <c r="K941" s="104">
        <f t="shared" si="71"/>
        <v>36.219337574707176</v>
      </c>
      <c r="L941" s="104">
        <f t="shared" si="72"/>
        <v>37.19294734420604</v>
      </c>
      <c r="N941" s="109">
        <v>42906.291666666664</v>
      </c>
      <c r="O941" s="103">
        <v>148</v>
      </c>
      <c r="P941" s="103">
        <v>92.360000610351563</v>
      </c>
      <c r="Q941" s="104">
        <f t="shared" si="73"/>
        <v>3.1845731698663329</v>
      </c>
      <c r="R941" s="104">
        <f t="shared" si="74"/>
        <v>3.1845731698663329</v>
      </c>
    </row>
    <row r="942" spans="2:18">
      <c r="B942" s="109">
        <v>42907.291666666664</v>
      </c>
      <c r="C942" s="106">
        <v>148</v>
      </c>
      <c r="D942" s="106">
        <v>92.360000610351563</v>
      </c>
      <c r="E942" s="120">
        <v>10.899999618530273</v>
      </c>
      <c r="F942" s="107">
        <v>42907</v>
      </c>
      <c r="G942" s="120">
        <v>31.264815757053864</v>
      </c>
      <c r="H942" s="120">
        <v>37.174081507236892</v>
      </c>
      <c r="I942" s="120">
        <v>37.036177102106542</v>
      </c>
      <c r="J942" s="104">
        <f t="shared" si="70"/>
        <v>31.264815757053864</v>
      </c>
      <c r="K942" s="104">
        <f t="shared" si="71"/>
        <v>37.174081507236892</v>
      </c>
      <c r="L942" s="104">
        <f t="shared" si="72"/>
        <v>37.036177102106542</v>
      </c>
      <c r="N942" s="109">
        <v>42907.291666666664</v>
      </c>
      <c r="O942" s="103">
        <v>148</v>
      </c>
      <c r="P942" s="103">
        <v>92.360000610351563</v>
      </c>
      <c r="Q942" s="104">
        <f t="shared" si="73"/>
        <v>3.1845731698663329</v>
      </c>
      <c r="R942" s="104">
        <f t="shared" si="74"/>
        <v>20</v>
      </c>
    </row>
    <row r="943" spans="2:18">
      <c r="B943" s="109">
        <v>42908.291666666664</v>
      </c>
      <c r="C943" s="106">
        <v>220</v>
      </c>
      <c r="D943" s="106">
        <v>139.3800048828125</v>
      </c>
      <c r="E943" s="120">
        <v>11.399999618530273</v>
      </c>
      <c r="F943" s="107">
        <v>42908</v>
      </c>
      <c r="G943" s="120">
        <v>27.691678781178283</v>
      </c>
      <c r="H943" s="120">
        <v>37.592283846515144</v>
      </c>
      <c r="I943" s="120">
        <v>36.922100058617424</v>
      </c>
      <c r="J943" s="104">
        <f t="shared" si="70"/>
        <v>27.691678781178283</v>
      </c>
      <c r="K943" s="104">
        <f t="shared" si="71"/>
        <v>37.592283846515144</v>
      </c>
      <c r="L943" s="104">
        <f t="shared" si="72"/>
        <v>36.922100058617424</v>
      </c>
      <c r="N943" s="109">
        <v>42908.291666666664</v>
      </c>
      <c r="O943" s="103">
        <v>220</v>
      </c>
      <c r="P943" s="103">
        <v>139.3800048828125</v>
      </c>
      <c r="Q943" s="104">
        <f t="shared" si="73"/>
        <v>4.6143112189306636</v>
      </c>
      <c r="R943" s="104">
        <f t="shared" si="74"/>
        <v>4.6143112189306636</v>
      </c>
    </row>
    <row r="944" spans="2:18">
      <c r="B944" s="109">
        <v>42909.291666666664</v>
      </c>
      <c r="C944" s="106">
        <v>220</v>
      </c>
      <c r="D944" s="106">
        <v>139.3800048828125</v>
      </c>
      <c r="E944" s="120">
        <v>10.699999809265137</v>
      </c>
      <c r="F944" s="107">
        <v>42909</v>
      </c>
      <c r="G944" s="120">
        <v>23.88818809056723</v>
      </c>
      <c r="H944" s="120">
        <v>37.749945818980528</v>
      </c>
      <c r="I944" s="120">
        <v>36.35808269681759</v>
      </c>
      <c r="J944" s="104">
        <f t="shared" si="70"/>
        <v>23.88818809056723</v>
      </c>
      <c r="K944" s="104">
        <f t="shared" si="71"/>
        <v>37.749945818980528</v>
      </c>
      <c r="L944" s="104">
        <f t="shared" si="72"/>
        <v>36.35808269681759</v>
      </c>
      <c r="N944" s="109">
        <v>42909.291666666664</v>
      </c>
      <c r="O944" s="103">
        <v>220</v>
      </c>
      <c r="P944" s="103">
        <v>139.3800048828125</v>
      </c>
      <c r="Q944" s="104">
        <f t="shared" si="73"/>
        <v>4.6143112189306636</v>
      </c>
      <c r="R944" s="104">
        <f t="shared" si="74"/>
        <v>20</v>
      </c>
    </row>
    <row r="945" spans="2:18">
      <c r="B945" s="109">
        <v>42910.291666666664</v>
      </c>
      <c r="C945" s="106">
        <v>220</v>
      </c>
      <c r="D945" s="106">
        <v>139.3800048828125</v>
      </c>
      <c r="E945" s="120">
        <v>11</v>
      </c>
      <c r="F945" s="107">
        <v>42910</v>
      </c>
      <c r="G945" s="120">
        <v>18.890392957329752</v>
      </c>
      <c r="H945" s="120">
        <v>38.095196103828954</v>
      </c>
      <c r="I945" s="120">
        <v>33.647167761414153</v>
      </c>
      <c r="J945" s="104">
        <f t="shared" si="70"/>
        <v>18.890392957329752</v>
      </c>
      <c r="K945" s="104">
        <f t="shared" si="71"/>
        <v>38.095196103828954</v>
      </c>
      <c r="L945" s="104">
        <f t="shared" si="72"/>
        <v>33.647167761414153</v>
      </c>
      <c r="N945" s="109">
        <v>42910.291666666664</v>
      </c>
      <c r="O945" s="103">
        <v>220</v>
      </c>
      <c r="P945" s="103">
        <v>139.3800048828125</v>
      </c>
      <c r="Q945" s="104">
        <f t="shared" si="73"/>
        <v>4.6143112189306636</v>
      </c>
      <c r="R945" s="104">
        <f t="shared" si="74"/>
        <v>20</v>
      </c>
    </row>
    <row r="946" spans="2:18">
      <c r="B946" s="109">
        <v>42911.291666666664</v>
      </c>
      <c r="C946" s="106">
        <v>220</v>
      </c>
      <c r="D946" s="106">
        <v>139.3800048828125</v>
      </c>
      <c r="E946" s="120">
        <v>10.899999618530273</v>
      </c>
      <c r="F946" s="107">
        <v>42911</v>
      </c>
      <c r="G946" s="120">
        <v>31.639734560626529</v>
      </c>
      <c r="H946" s="120">
        <v>36.684911257668801</v>
      </c>
      <c r="I946" s="120">
        <v>34.467205205383117</v>
      </c>
      <c r="J946" s="104">
        <f t="shared" si="70"/>
        <v>31.639734560626529</v>
      </c>
      <c r="K946" s="104">
        <f t="shared" si="71"/>
        <v>36.684911257668801</v>
      </c>
      <c r="L946" s="104">
        <f t="shared" si="72"/>
        <v>34.467205205383117</v>
      </c>
      <c r="N946" s="109">
        <v>42911.291666666664</v>
      </c>
      <c r="O946" s="103">
        <v>220</v>
      </c>
      <c r="P946" s="103">
        <v>139.3800048828125</v>
      </c>
      <c r="Q946" s="104">
        <f t="shared" si="73"/>
        <v>4.6143112189306636</v>
      </c>
      <c r="R946" s="104">
        <f t="shared" si="74"/>
        <v>20</v>
      </c>
    </row>
    <row r="947" spans="2:18">
      <c r="B947" s="109">
        <v>42912.291666666664</v>
      </c>
      <c r="C947" s="106">
        <v>220</v>
      </c>
      <c r="D947" s="106">
        <v>139.3800048828125</v>
      </c>
      <c r="E947" s="120">
        <v>10.899999618530273</v>
      </c>
      <c r="F947" s="107">
        <v>42912</v>
      </c>
      <c r="G947" s="120">
        <v>31.957124647144923</v>
      </c>
      <c r="H947" s="120">
        <v>36.661835121313729</v>
      </c>
      <c r="I947" s="120">
        <v>35.189156834770174</v>
      </c>
      <c r="J947" s="104">
        <f t="shared" si="70"/>
        <v>31.957124647144923</v>
      </c>
      <c r="K947" s="104">
        <f t="shared" si="71"/>
        <v>36.661835121313729</v>
      </c>
      <c r="L947" s="104">
        <f t="shared" si="72"/>
        <v>35.189156834770174</v>
      </c>
      <c r="N947" s="109">
        <v>42912.291666666664</v>
      </c>
      <c r="O947" s="103">
        <v>220</v>
      </c>
      <c r="P947" s="103">
        <v>139.3800048828125</v>
      </c>
      <c r="Q947" s="104">
        <f t="shared" si="73"/>
        <v>4.6143112189306636</v>
      </c>
      <c r="R947" s="104">
        <f t="shared" si="74"/>
        <v>20</v>
      </c>
    </row>
    <row r="948" spans="2:18">
      <c r="B948" s="109">
        <v>42913.291666666664</v>
      </c>
      <c r="C948" s="106">
        <v>296</v>
      </c>
      <c r="D948" s="106">
        <v>135.71000671386719</v>
      </c>
      <c r="E948" s="120">
        <v>10.899999618530273</v>
      </c>
      <c r="F948" s="107">
        <v>42913</v>
      </c>
      <c r="G948" s="120">
        <v>27.348672489281064</v>
      </c>
      <c r="H948" s="120">
        <v>37.25276937637058</v>
      </c>
      <c r="I948" s="120">
        <v>35.13239259075231</v>
      </c>
      <c r="J948" s="104">
        <f t="shared" si="70"/>
        <v>27.348672489281064</v>
      </c>
      <c r="K948" s="104">
        <f t="shared" si="71"/>
        <v>37.25276937637058</v>
      </c>
      <c r="L948" s="104">
        <f t="shared" si="72"/>
        <v>35.13239259075231</v>
      </c>
      <c r="N948" s="109">
        <v>42913.291666666664</v>
      </c>
      <c r="O948" s="103">
        <v>296</v>
      </c>
      <c r="P948" s="103">
        <v>135.71000671386719</v>
      </c>
      <c r="Q948" s="104">
        <f t="shared" si="73"/>
        <v>9.1742490585296625</v>
      </c>
      <c r="R948" s="104">
        <f t="shared" si="74"/>
        <v>9.1742490585296625</v>
      </c>
    </row>
    <row r="949" spans="2:18">
      <c r="B949" s="109">
        <v>42914.291666666664</v>
      </c>
      <c r="C949" s="106">
        <v>296</v>
      </c>
      <c r="D949" s="106">
        <v>135.71000671386719</v>
      </c>
      <c r="E949" s="120">
        <v>11.5</v>
      </c>
      <c r="F949" s="107">
        <v>42914</v>
      </c>
      <c r="G949" s="120">
        <v>27.75714118429908</v>
      </c>
      <c r="H949" s="120">
        <v>38.574525332826184</v>
      </c>
      <c r="I949" s="120">
        <v>35.496627441247362</v>
      </c>
      <c r="J949" s="104">
        <f t="shared" si="70"/>
        <v>27.75714118429908</v>
      </c>
      <c r="K949" s="104">
        <f t="shared" si="71"/>
        <v>38.574525332826184</v>
      </c>
      <c r="L949" s="104">
        <f t="shared" si="72"/>
        <v>35.496627441247362</v>
      </c>
      <c r="N949" s="109">
        <v>42914.291666666664</v>
      </c>
      <c r="O949" s="103">
        <v>296</v>
      </c>
      <c r="P949" s="103">
        <v>135.71000671386719</v>
      </c>
      <c r="Q949" s="104">
        <f t="shared" si="73"/>
        <v>9.1742490585296625</v>
      </c>
      <c r="R949" s="104">
        <f t="shared" si="74"/>
        <v>20</v>
      </c>
    </row>
    <row r="950" spans="2:18">
      <c r="B950" s="109">
        <v>42915.291666666664</v>
      </c>
      <c r="C950" s="106">
        <v>207</v>
      </c>
      <c r="D950" s="106">
        <v>94.860000610351563</v>
      </c>
      <c r="E950" s="120">
        <v>11.399999618530273</v>
      </c>
      <c r="F950" s="107">
        <v>42915</v>
      </c>
      <c r="G950" s="120">
        <v>37.37257492034523</v>
      </c>
      <c r="H950" s="120">
        <v>36.986466179688748</v>
      </c>
      <c r="I950" s="120">
        <v>34.1103804503988</v>
      </c>
      <c r="J950" s="104">
        <f t="shared" si="70"/>
        <v>37.37257492034523</v>
      </c>
      <c r="K950" s="104">
        <f t="shared" si="71"/>
        <v>36.986466179688748</v>
      </c>
      <c r="L950" s="104">
        <f t="shared" si="72"/>
        <v>34.1103804503988</v>
      </c>
      <c r="N950" s="109">
        <v>42915.291666666664</v>
      </c>
      <c r="O950" s="103">
        <v>207</v>
      </c>
      <c r="P950" s="103">
        <v>94.860000610351563</v>
      </c>
      <c r="Q950" s="104">
        <f t="shared" si="73"/>
        <v>6.4183687498663327</v>
      </c>
      <c r="R950" s="104">
        <f t="shared" si="74"/>
        <v>6.4183687498663327</v>
      </c>
    </row>
    <row r="951" spans="2:18">
      <c r="B951" s="109">
        <v>42916.291666666664</v>
      </c>
      <c r="C951" s="106">
        <v>207</v>
      </c>
      <c r="D951" s="106">
        <v>94.860000610351563</v>
      </c>
      <c r="E951" s="120">
        <v>11.699999809265137</v>
      </c>
      <c r="F951" s="107">
        <v>42916</v>
      </c>
      <c r="G951" s="120">
        <v>34.805831004381176</v>
      </c>
      <c r="H951" s="120">
        <v>37.326486818746233</v>
      </c>
      <c r="I951" s="120">
        <v>34.176496981338232</v>
      </c>
      <c r="J951" s="104">
        <f t="shared" si="70"/>
        <v>34.805831004381176</v>
      </c>
      <c r="K951" s="104">
        <f t="shared" si="71"/>
        <v>37.326486818746233</v>
      </c>
      <c r="L951" s="104">
        <f t="shared" si="72"/>
        <v>34.176496981338232</v>
      </c>
      <c r="N951" s="109">
        <v>42916.291666666664</v>
      </c>
      <c r="O951" s="103">
        <v>207</v>
      </c>
      <c r="P951" s="103">
        <v>94.860000610351563</v>
      </c>
      <c r="Q951" s="104">
        <f t="shared" si="73"/>
        <v>6.4183687498663327</v>
      </c>
      <c r="R951" s="104">
        <f t="shared" si="74"/>
        <v>20</v>
      </c>
    </row>
    <row r="952" spans="2:18">
      <c r="B952" s="109">
        <v>42917.291666666664</v>
      </c>
      <c r="C952" s="106">
        <v>207</v>
      </c>
      <c r="D952" s="106">
        <v>94.860000610351563</v>
      </c>
      <c r="E952" s="120">
        <v>11.399999618530273</v>
      </c>
      <c r="F952" s="107">
        <v>42917</v>
      </c>
      <c r="G952" s="120">
        <v>28.269092695646833</v>
      </c>
      <c r="H952" s="120">
        <v>37.199018536232217</v>
      </c>
      <c r="I952" s="120">
        <v>35.005747140116199</v>
      </c>
      <c r="J952" s="104">
        <f t="shared" si="70"/>
        <v>28.269092695646833</v>
      </c>
      <c r="K952" s="104">
        <f t="shared" si="71"/>
        <v>37.199018536232217</v>
      </c>
      <c r="L952" s="104">
        <f t="shared" si="72"/>
        <v>35.005747140116199</v>
      </c>
      <c r="N952" s="109">
        <v>42917.291666666664</v>
      </c>
      <c r="O952" s="103">
        <v>207</v>
      </c>
      <c r="P952" s="103">
        <v>94.860000610351563</v>
      </c>
      <c r="Q952" s="104">
        <f t="shared" si="73"/>
        <v>6.4183687498663327</v>
      </c>
      <c r="R952" s="104">
        <f t="shared" si="74"/>
        <v>20</v>
      </c>
    </row>
    <row r="953" spans="2:18">
      <c r="B953" s="109">
        <v>42918.291666666664</v>
      </c>
      <c r="C953" s="106">
        <v>207</v>
      </c>
      <c r="D953" s="106">
        <v>94.860000610351563</v>
      </c>
      <c r="E953" s="120">
        <v>11.399999618530273</v>
      </c>
      <c r="F953" s="107">
        <v>42918</v>
      </c>
      <c r="G953" s="120">
        <v>23.911253274524661</v>
      </c>
      <c r="H953" s="120">
        <v>37.175950556220833</v>
      </c>
      <c r="I953" s="120">
        <v>35.225342598005582</v>
      </c>
      <c r="J953" s="104">
        <f t="shared" si="70"/>
        <v>23.911253274524661</v>
      </c>
      <c r="K953" s="104">
        <f t="shared" si="71"/>
        <v>37.175950556220833</v>
      </c>
      <c r="L953" s="104">
        <f t="shared" si="72"/>
        <v>35.225342598005582</v>
      </c>
      <c r="N953" s="109">
        <v>42918.291666666664</v>
      </c>
      <c r="O953" s="103">
        <v>207</v>
      </c>
      <c r="P953" s="103">
        <v>94.860000610351563</v>
      </c>
      <c r="Q953" s="104">
        <f t="shared" si="73"/>
        <v>6.4183687498663327</v>
      </c>
      <c r="R953" s="104">
        <f t="shared" si="74"/>
        <v>20</v>
      </c>
    </row>
    <row r="954" spans="2:18">
      <c r="B954" s="109">
        <v>42919.291666666664</v>
      </c>
      <c r="C954" s="106">
        <v>207</v>
      </c>
      <c r="D954" s="106">
        <v>94.860000610351563</v>
      </c>
      <c r="E954" s="120">
        <v>10.800000190734863</v>
      </c>
      <c r="F954" s="107">
        <v>42919</v>
      </c>
      <c r="G954" s="120">
        <v>36.646599649146722</v>
      </c>
      <c r="H954" s="120">
        <v>36.822725905135783</v>
      </c>
      <c r="I954" s="120">
        <v>34.328265131932689</v>
      </c>
      <c r="J954" s="104">
        <f t="shared" si="70"/>
        <v>36.646599649146722</v>
      </c>
      <c r="K954" s="104">
        <f t="shared" si="71"/>
        <v>36.822725905135783</v>
      </c>
      <c r="L954" s="104">
        <f t="shared" si="72"/>
        <v>34.328265131932689</v>
      </c>
      <c r="N954" s="109">
        <v>42919.291666666664</v>
      </c>
      <c r="O954" s="103">
        <v>207</v>
      </c>
      <c r="P954" s="103">
        <v>94.860000610351563</v>
      </c>
      <c r="Q954" s="104">
        <f t="shared" si="73"/>
        <v>6.4183687498663327</v>
      </c>
      <c r="R954" s="104">
        <f t="shared" si="74"/>
        <v>20</v>
      </c>
    </row>
    <row r="955" spans="2:18">
      <c r="B955" s="109">
        <v>42920.291666666664</v>
      </c>
      <c r="C955" s="106">
        <v>205</v>
      </c>
      <c r="D955" s="106">
        <v>104.48999786376953</v>
      </c>
      <c r="E955" s="120">
        <v>10.800000190734863</v>
      </c>
      <c r="F955" s="107">
        <v>42920</v>
      </c>
      <c r="G955" s="120">
        <v>34.507473663224097</v>
      </c>
      <c r="H955" s="120">
        <v>36.772868984937659</v>
      </c>
      <c r="I955" s="120">
        <v>32.608097510690996</v>
      </c>
      <c r="J955" s="104">
        <f t="shared" si="70"/>
        <v>34.507473663224097</v>
      </c>
      <c r="K955" s="104">
        <f t="shared" si="71"/>
        <v>36.772868984937659</v>
      </c>
      <c r="L955" s="104">
        <f t="shared" si="72"/>
        <v>32.608097510690996</v>
      </c>
      <c r="N955" s="109">
        <v>42920.291666666664</v>
      </c>
      <c r="O955" s="103">
        <v>205</v>
      </c>
      <c r="P955" s="103">
        <v>104.48999786376953</v>
      </c>
      <c r="Q955" s="104">
        <f t="shared" si="73"/>
        <v>5.7527221354678346</v>
      </c>
      <c r="R955" s="104">
        <f t="shared" si="74"/>
        <v>5.7527221354678346</v>
      </c>
    </row>
    <row r="956" spans="2:18">
      <c r="B956" s="109">
        <v>42921.291666666664</v>
      </c>
      <c r="C956" s="106">
        <v>205</v>
      </c>
      <c r="D956" s="106">
        <v>104.48999786376953</v>
      </c>
      <c r="E956" s="120">
        <v>10.699999809265137</v>
      </c>
      <c r="F956" s="107">
        <v>42921</v>
      </c>
      <c r="G956" s="120">
        <v>30.501441773816406</v>
      </c>
      <c r="H956" s="120">
        <v>37.304855875682037</v>
      </c>
      <c r="I956" s="120">
        <v>33.490931277650397</v>
      </c>
      <c r="J956" s="104">
        <f t="shared" si="70"/>
        <v>30.501441773816406</v>
      </c>
      <c r="K956" s="104">
        <f t="shared" si="71"/>
        <v>37.304855875682037</v>
      </c>
      <c r="L956" s="104">
        <f t="shared" si="72"/>
        <v>33.490931277650397</v>
      </c>
      <c r="N956" s="109">
        <v>42921.291666666664</v>
      </c>
      <c r="O956" s="103">
        <v>205</v>
      </c>
      <c r="P956" s="103">
        <v>104.48999786376953</v>
      </c>
      <c r="Q956" s="104">
        <f t="shared" si="73"/>
        <v>5.7527221354678346</v>
      </c>
      <c r="R956" s="104">
        <f t="shared" si="74"/>
        <v>20</v>
      </c>
    </row>
    <row r="957" spans="2:18">
      <c r="B957" s="109">
        <v>42922.291666666664</v>
      </c>
      <c r="C957" s="106">
        <v>205</v>
      </c>
      <c r="D957" s="106">
        <v>104.48999786376953</v>
      </c>
      <c r="E957" s="120">
        <v>10.800000190734863</v>
      </c>
      <c r="F957" s="107">
        <v>42922</v>
      </c>
      <c r="G957" s="120">
        <v>27.167069822726422</v>
      </c>
      <c r="H957" s="120">
        <v>37.736426987603807</v>
      </c>
      <c r="I957" s="120">
        <v>34.221858567220174</v>
      </c>
      <c r="J957" s="104">
        <f t="shared" si="70"/>
        <v>27.167069822726422</v>
      </c>
      <c r="K957" s="104">
        <f t="shared" si="71"/>
        <v>37.736426987603807</v>
      </c>
      <c r="L957" s="104">
        <f t="shared" si="72"/>
        <v>34.221858567220174</v>
      </c>
      <c r="N957" s="109">
        <v>42922.291666666664</v>
      </c>
      <c r="O957" s="103">
        <v>205</v>
      </c>
      <c r="P957" s="103">
        <v>104.48999786376953</v>
      </c>
      <c r="Q957" s="104">
        <f t="shared" si="73"/>
        <v>5.7527221354678346</v>
      </c>
      <c r="R957" s="104">
        <f t="shared" si="74"/>
        <v>20</v>
      </c>
    </row>
    <row r="958" spans="2:18">
      <c r="B958" s="109">
        <v>42923.291666666664</v>
      </c>
      <c r="C958" s="106">
        <v>205</v>
      </c>
      <c r="D958" s="106">
        <v>104.48999786376953</v>
      </c>
      <c r="E958" s="120">
        <v>10.5</v>
      </c>
      <c r="F958" s="107">
        <v>42923</v>
      </c>
      <c r="G958" s="120">
        <v>36.395827921717249</v>
      </c>
      <c r="H958" s="120">
        <v>37.957715511807692</v>
      </c>
      <c r="I958" s="120">
        <v>35.494845018475161</v>
      </c>
      <c r="J958" s="104">
        <f t="shared" si="70"/>
        <v>36.395827921717249</v>
      </c>
      <c r="K958" s="104">
        <f t="shared" si="71"/>
        <v>37.957715511807692</v>
      </c>
      <c r="L958" s="104">
        <f t="shared" si="72"/>
        <v>35.494845018475161</v>
      </c>
      <c r="N958" s="109">
        <v>42923.291666666664</v>
      </c>
      <c r="O958" s="103">
        <v>205</v>
      </c>
      <c r="P958" s="103">
        <v>104.48999786376953</v>
      </c>
      <c r="Q958" s="104">
        <f t="shared" si="73"/>
        <v>5.7527221354678346</v>
      </c>
      <c r="R958" s="104">
        <f t="shared" si="74"/>
        <v>20</v>
      </c>
    </row>
    <row r="959" spans="2:18">
      <c r="B959" s="109">
        <v>42924.291666666664</v>
      </c>
      <c r="C959" s="106">
        <v>205</v>
      </c>
      <c r="D959" s="106">
        <v>104.48999786376953</v>
      </c>
      <c r="E959" s="120">
        <v>11.300000190734863</v>
      </c>
      <c r="F959" s="107">
        <v>42924</v>
      </c>
      <c r="G959" s="120">
        <v>30.069275052370848</v>
      </c>
      <c r="H959" s="120">
        <v>38.90110978135354</v>
      </c>
      <c r="I959" s="120">
        <v>36.324027734994843</v>
      </c>
      <c r="J959" s="104">
        <f t="shared" si="70"/>
        <v>30.069275052370848</v>
      </c>
      <c r="K959" s="104">
        <f t="shared" si="71"/>
        <v>38.90110978135354</v>
      </c>
      <c r="L959" s="104">
        <f t="shared" si="72"/>
        <v>36.324027734994843</v>
      </c>
      <c r="N959" s="109">
        <v>42924.291666666664</v>
      </c>
      <c r="O959" s="103">
        <v>205</v>
      </c>
      <c r="P959" s="103">
        <v>104.48999786376953</v>
      </c>
      <c r="Q959" s="104">
        <f t="shared" si="73"/>
        <v>5.7527221354678346</v>
      </c>
      <c r="R959" s="104">
        <f t="shared" si="74"/>
        <v>20</v>
      </c>
    </row>
    <row r="960" spans="2:18">
      <c r="B960" s="109">
        <v>42925.291666666664</v>
      </c>
      <c r="C960" s="106">
        <v>205</v>
      </c>
      <c r="D960" s="106">
        <v>104.48999786376953</v>
      </c>
      <c r="E960" s="120">
        <v>11.399999618530273</v>
      </c>
      <c r="F960" s="107">
        <v>42925</v>
      </c>
      <c r="G960" s="120">
        <v>30.037887337980436</v>
      </c>
      <c r="H960" s="120">
        <v>39.199980326670151</v>
      </c>
      <c r="I960" s="120">
        <v>35.650642593171924</v>
      </c>
      <c r="J960" s="104">
        <f t="shared" si="70"/>
        <v>30.037887337980436</v>
      </c>
      <c r="K960" s="104">
        <f t="shared" si="71"/>
        <v>39.199980326670151</v>
      </c>
      <c r="L960" s="104">
        <f t="shared" si="72"/>
        <v>35.650642593171924</v>
      </c>
      <c r="N960" s="109">
        <v>42925.291666666664</v>
      </c>
      <c r="O960" s="103">
        <v>205</v>
      </c>
      <c r="P960" s="103">
        <v>104.48999786376953</v>
      </c>
      <c r="Q960" s="104">
        <f t="shared" si="73"/>
        <v>5.7527221354678346</v>
      </c>
      <c r="R960" s="104">
        <f t="shared" si="74"/>
        <v>20</v>
      </c>
    </row>
    <row r="961" spans="2:18">
      <c r="B961" s="109">
        <v>42926.291666666664</v>
      </c>
      <c r="C961" s="106">
        <v>205</v>
      </c>
      <c r="D961" s="106">
        <v>104.48999786376953</v>
      </c>
      <c r="E961" s="120">
        <v>10.699999809265137</v>
      </c>
      <c r="F961" s="107">
        <v>42926</v>
      </c>
      <c r="G961" s="120">
        <v>35.559398268240493</v>
      </c>
      <c r="H961" s="120">
        <v>39.193779216099713</v>
      </c>
      <c r="I961" s="120">
        <v>35.094267343370994</v>
      </c>
      <c r="J961" s="104">
        <f t="shared" si="70"/>
        <v>35.559398268240493</v>
      </c>
      <c r="K961" s="104">
        <f t="shared" si="71"/>
        <v>39.193779216099713</v>
      </c>
      <c r="L961" s="104">
        <f t="shared" si="72"/>
        <v>35.094267343370994</v>
      </c>
      <c r="N961" s="109">
        <v>42926.291666666664</v>
      </c>
      <c r="O961" s="103">
        <v>205</v>
      </c>
      <c r="P961" s="103">
        <v>104.48999786376953</v>
      </c>
      <c r="Q961" s="104">
        <f t="shared" si="73"/>
        <v>5.7527221354678346</v>
      </c>
      <c r="R961" s="104">
        <f t="shared" si="74"/>
        <v>20</v>
      </c>
    </row>
    <row r="962" spans="2:18">
      <c r="B962" s="109">
        <v>42927.291666666664</v>
      </c>
      <c r="C962" s="106">
        <v>205</v>
      </c>
      <c r="D962" s="106">
        <v>94.80999755859375</v>
      </c>
      <c r="E962" s="120">
        <v>11</v>
      </c>
      <c r="F962" s="107">
        <v>42927</v>
      </c>
      <c r="G962" s="120">
        <v>29.013747198118086</v>
      </c>
      <c r="H962" s="120">
        <v>40.246860790583874</v>
      </c>
      <c r="I962" s="120">
        <v>34.554875493778177</v>
      </c>
      <c r="J962" s="104">
        <f t="shared" si="70"/>
        <v>29.013747198118086</v>
      </c>
      <c r="K962" s="104">
        <f t="shared" si="71"/>
        <v>40.246860790583874</v>
      </c>
      <c r="L962" s="104">
        <f t="shared" si="72"/>
        <v>34.554875493778177</v>
      </c>
      <c r="N962" s="109">
        <v>42927.291666666664</v>
      </c>
      <c r="O962" s="103">
        <v>205</v>
      </c>
      <c r="P962" s="103">
        <v>94.80999755859375</v>
      </c>
      <c r="Q962" s="104">
        <f t="shared" si="73"/>
        <v>6.3067600505346686</v>
      </c>
      <c r="R962" s="104">
        <f t="shared" si="74"/>
        <v>6.3067600505346686</v>
      </c>
    </row>
    <row r="963" spans="2:18">
      <c r="B963" s="109">
        <v>42928.291666666664</v>
      </c>
      <c r="C963" s="106">
        <v>205</v>
      </c>
      <c r="D963" s="106">
        <v>94.80999755859375</v>
      </c>
      <c r="E963" s="120">
        <v>11.399999618530273</v>
      </c>
      <c r="F963" s="107">
        <v>42928</v>
      </c>
      <c r="G963" s="120">
        <v>33.560210054251868</v>
      </c>
      <c r="H963" s="120">
        <v>41.049505360325185</v>
      </c>
      <c r="I963" s="120">
        <v>35.102109457916697</v>
      </c>
      <c r="J963" s="104">
        <f t="shared" si="70"/>
        <v>33.560210054251868</v>
      </c>
      <c r="K963" s="104">
        <f t="shared" si="71"/>
        <v>41.049505360325185</v>
      </c>
      <c r="L963" s="104">
        <f t="shared" si="72"/>
        <v>35.102109457916697</v>
      </c>
      <c r="N963" s="109">
        <v>42928.291666666664</v>
      </c>
      <c r="O963" s="103">
        <v>205</v>
      </c>
      <c r="P963" s="103">
        <v>94.80999755859375</v>
      </c>
      <c r="Q963" s="104">
        <f t="shared" si="73"/>
        <v>6.3067600505346686</v>
      </c>
      <c r="R963" s="104">
        <f t="shared" si="74"/>
        <v>20</v>
      </c>
    </row>
    <row r="964" spans="2:18">
      <c r="B964" s="109">
        <v>42929.291666666664</v>
      </c>
      <c r="C964" s="106">
        <v>255</v>
      </c>
      <c r="D964" s="106">
        <v>97.889999389648438</v>
      </c>
      <c r="E964" s="120">
        <v>11.800000190734863</v>
      </c>
      <c r="F964" s="107">
        <v>42929</v>
      </c>
      <c r="G964" s="120">
        <v>35.578753743569052</v>
      </c>
      <c r="H964" s="120">
        <v>39.477984289526958</v>
      </c>
      <c r="I964" s="120">
        <v>34.803926676092338</v>
      </c>
      <c r="J964" s="104">
        <f t="shared" si="70"/>
        <v>35.578753743569052</v>
      </c>
      <c r="K964" s="104">
        <f t="shared" si="71"/>
        <v>39.477984289526958</v>
      </c>
      <c r="L964" s="104">
        <f t="shared" si="72"/>
        <v>34.803926676092338</v>
      </c>
      <c r="N964" s="109">
        <v>42929.291666666664</v>
      </c>
      <c r="O964" s="103">
        <v>255</v>
      </c>
      <c r="P964" s="103">
        <v>97.889999389648438</v>
      </c>
      <c r="Q964" s="104">
        <f t="shared" si="73"/>
        <v>8.9922411601336663</v>
      </c>
      <c r="R964" s="104">
        <f t="shared" si="74"/>
        <v>8.9922411601336663</v>
      </c>
    </row>
    <row r="965" spans="2:18">
      <c r="B965" s="109">
        <v>42930.291666666664</v>
      </c>
      <c r="C965" s="106">
        <v>255</v>
      </c>
      <c r="D965" s="106">
        <v>97.889999389648438</v>
      </c>
      <c r="E965" s="120">
        <v>12</v>
      </c>
      <c r="F965" s="107">
        <v>42930</v>
      </c>
      <c r="G965" s="120">
        <v>27.856868204143314</v>
      </c>
      <c r="H965" s="120">
        <v>40.118107279715673</v>
      </c>
      <c r="I965" s="120">
        <v>34.532953906986464</v>
      </c>
      <c r="J965" s="104">
        <f t="shared" si="70"/>
        <v>27.856868204143314</v>
      </c>
      <c r="K965" s="104">
        <f t="shared" si="71"/>
        <v>40.118107279715673</v>
      </c>
      <c r="L965" s="104">
        <f t="shared" si="72"/>
        <v>34.532953906986464</v>
      </c>
      <c r="N965" s="109">
        <v>42930.291666666664</v>
      </c>
      <c r="O965" s="103">
        <v>255</v>
      </c>
      <c r="P965" s="103">
        <v>97.889999389648438</v>
      </c>
      <c r="Q965" s="104">
        <f t="shared" si="73"/>
        <v>8.9922411601336663</v>
      </c>
      <c r="R965" s="104">
        <f t="shared" si="74"/>
        <v>20</v>
      </c>
    </row>
    <row r="966" spans="2:18">
      <c r="B966" s="109">
        <v>42931.291666666664</v>
      </c>
      <c r="C966" s="106">
        <v>255</v>
      </c>
      <c r="D966" s="106">
        <v>97.889999389648438</v>
      </c>
      <c r="E966" s="120">
        <v>11.899999618530273</v>
      </c>
      <c r="F966" s="107">
        <v>42931</v>
      </c>
      <c r="G966" s="120">
        <v>31.822879769780005</v>
      </c>
      <c r="H966" s="120">
        <v>39.651393904354812</v>
      </c>
      <c r="I966" s="120">
        <v>33.085473588241513</v>
      </c>
      <c r="J966" s="104">
        <f t="shared" si="70"/>
        <v>31.822879769780005</v>
      </c>
      <c r="K966" s="104">
        <f t="shared" si="71"/>
        <v>39.651393904354812</v>
      </c>
      <c r="L966" s="104">
        <f t="shared" si="72"/>
        <v>33.085473588241513</v>
      </c>
      <c r="N966" s="109">
        <v>42931.291666666664</v>
      </c>
      <c r="O966" s="103">
        <v>255</v>
      </c>
      <c r="P966" s="103">
        <v>97.889999389648438</v>
      </c>
      <c r="Q966" s="104">
        <f t="shared" si="73"/>
        <v>8.9922411601336663</v>
      </c>
      <c r="R966" s="104">
        <f t="shared" si="74"/>
        <v>20</v>
      </c>
    </row>
    <row r="967" spans="2:18">
      <c r="B967" s="109">
        <v>42932.291666666664</v>
      </c>
      <c r="C967" s="106">
        <v>255</v>
      </c>
      <c r="D967" s="106">
        <v>97.889999389648438</v>
      </c>
      <c r="E967" s="120">
        <v>11</v>
      </c>
      <c r="F967" s="107">
        <v>42932</v>
      </c>
      <c r="G967" s="120">
        <v>33.692499785158368</v>
      </c>
      <c r="H967" s="120">
        <v>39.885343513687438</v>
      </c>
      <c r="I967" s="120">
        <v>33.95947478473181</v>
      </c>
      <c r="J967" s="104">
        <f t="shared" si="70"/>
        <v>33.692499785158368</v>
      </c>
      <c r="K967" s="104">
        <f t="shared" si="71"/>
        <v>39.885343513687438</v>
      </c>
      <c r="L967" s="104">
        <f t="shared" si="72"/>
        <v>33.95947478473181</v>
      </c>
      <c r="N967" s="109">
        <v>42932.291666666664</v>
      </c>
      <c r="O967" s="103">
        <v>255</v>
      </c>
      <c r="P967" s="103">
        <v>97.889999389648438</v>
      </c>
      <c r="Q967" s="104">
        <f t="shared" si="73"/>
        <v>8.9922411601336663</v>
      </c>
      <c r="R967" s="104">
        <f t="shared" si="74"/>
        <v>20</v>
      </c>
    </row>
    <row r="968" spans="2:18">
      <c r="B968" s="109">
        <v>42933.291666666664</v>
      </c>
      <c r="C968" s="106">
        <v>255</v>
      </c>
      <c r="D968" s="106">
        <v>97.889999389648438</v>
      </c>
      <c r="E968" s="120">
        <v>11.100000381469727</v>
      </c>
      <c r="F968" s="107">
        <v>42933</v>
      </c>
      <c r="G968" s="120">
        <v>24.852027340862492</v>
      </c>
      <c r="H968" s="120">
        <v>39.999535345677941</v>
      </c>
      <c r="I968" s="120">
        <v>34.492309160718214</v>
      </c>
      <c r="J968" s="104">
        <f t="shared" si="70"/>
        <v>24.852027340862492</v>
      </c>
      <c r="K968" s="104">
        <f t="shared" si="71"/>
        <v>39.999535345677941</v>
      </c>
      <c r="L968" s="104">
        <f t="shared" si="72"/>
        <v>34.492309160718214</v>
      </c>
      <c r="N968" s="109">
        <v>42933.291666666664</v>
      </c>
      <c r="O968" s="103">
        <v>255</v>
      </c>
      <c r="P968" s="103">
        <v>97.889999389648438</v>
      </c>
      <c r="Q968" s="104">
        <f t="shared" si="73"/>
        <v>8.9922411601336663</v>
      </c>
      <c r="R968" s="104">
        <f t="shared" si="74"/>
        <v>20</v>
      </c>
    </row>
    <row r="969" spans="2:18">
      <c r="B969" s="109">
        <v>42934.291666666664</v>
      </c>
      <c r="C969" s="106">
        <v>893</v>
      </c>
      <c r="D969" s="106">
        <v>120.62000274658203</v>
      </c>
      <c r="E969" s="120">
        <v>11</v>
      </c>
      <c r="F969" s="107">
        <v>42934</v>
      </c>
      <c r="G969" s="120">
        <v>28.637553351996122</v>
      </c>
      <c r="H969" s="120">
        <v>39.352836348922096</v>
      </c>
      <c r="I969" s="120">
        <v>35.971004566130816</v>
      </c>
      <c r="J969" s="104">
        <f t="shared" si="70"/>
        <v>28.637553351996122</v>
      </c>
      <c r="K969" s="104">
        <f t="shared" si="71"/>
        <v>39.352836348922096</v>
      </c>
      <c r="L969" s="104">
        <f t="shared" si="72"/>
        <v>35.971004566130816</v>
      </c>
      <c r="N969" s="109">
        <v>42934.291666666664</v>
      </c>
      <c r="O969" s="103">
        <v>893</v>
      </c>
      <c r="P969" s="103">
        <v>120.62000274658203</v>
      </c>
      <c r="Q969" s="104">
        <f t="shared" si="73"/>
        <v>44.2074163043985</v>
      </c>
      <c r="R969" s="104">
        <f t="shared" si="74"/>
        <v>44.2074163043985</v>
      </c>
    </row>
    <row r="970" spans="2:18">
      <c r="B970" s="109">
        <v>42935.291666666664</v>
      </c>
      <c r="C970" s="106">
        <v>893</v>
      </c>
      <c r="D970" s="106">
        <v>120.62000274658203</v>
      </c>
      <c r="E970" s="120">
        <v>11.5</v>
      </c>
      <c r="F970" s="107">
        <v>42935</v>
      </c>
      <c r="G970" s="120">
        <v>22.947143560670025</v>
      </c>
      <c r="H970" s="120">
        <v>39.067606919761083</v>
      </c>
      <c r="I970" s="120">
        <v>35.903103040942447</v>
      </c>
      <c r="J970" s="104">
        <f t="shared" ref="J970:J1033" si="75">IF(G970&lt;0,0,G970)</f>
        <v>22.947143560670025</v>
      </c>
      <c r="K970" s="104">
        <f t="shared" ref="K970:K1033" si="76">IF(H970&lt;0,0,H970)</f>
        <v>39.067606919761083</v>
      </c>
      <c r="L970" s="104">
        <f t="shared" ref="L970:L1033" si="77">IF(I970&lt;0,0,I970)</f>
        <v>35.903103040942447</v>
      </c>
      <c r="N970" s="109">
        <v>42935.291666666664</v>
      </c>
      <c r="O970" s="103">
        <v>893</v>
      </c>
      <c r="P970" s="103">
        <v>120.62000274658203</v>
      </c>
      <c r="Q970" s="104">
        <f t="shared" ref="Q970:Q1033" si="78">ABS((O970-P970)*(1/1000)*0.36*158.987)</f>
        <v>44.2074163043985</v>
      </c>
      <c r="R970" s="104">
        <f t="shared" si="74"/>
        <v>20</v>
      </c>
    </row>
    <row r="971" spans="2:18">
      <c r="B971" s="109">
        <v>42936.291666666664</v>
      </c>
      <c r="C971" s="106">
        <v>893</v>
      </c>
      <c r="D971" s="106">
        <v>113.44000244140625</v>
      </c>
      <c r="E971" s="120">
        <v>11.5</v>
      </c>
      <c r="F971" s="107">
        <v>42936</v>
      </c>
      <c r="G971" s="120">
        <v>19.48090244824137</v>
      </c>
      <c r="H971" s="120">
        <v>39.50584430822618</v>
      </c>
      <c r="I971" s="120">
        <v>35.426567573547324</v>
      </c>
      <c r="J971" s="104">
        <f t="shared" si="75"/>
        <v>19.48090244824137</v>
      </c>
      <c r="K971" s="104">
        <f t="shared" si="76"/>
        <v>39.50584430822618</v>
      </c>
      <c r="L971" s="104">
        <f t="shared" si="77"/>
        <v>35.426567573547324</v>
      </c>
      <c r="N971" s="109">
        <v>42936.291666666664</v>
      </c>
      <c r="O971" s="103">
        <v>893</v>
      </c>
      <c r="P971" s="103">
        <v>113.44000244140625</v>
      </c>
      <c r="Q971" s="104">
        <f t="shared" si="78"/>
        <v>44.618365919465326</v>
      </c>
      <c r="R971" s="104">
        <f t="shared" ref="R971:R1034" si="79">IF(Q971=Q970, 20, Q971)</f>
        <v>44.618365919465326</v>
      </c>
    </row>
    <row r="972" spans="2:18">
      <c r="B972" s="109">
        <v>42937.291666666664</v>
      </c>
      <c r="C972" s="106">
        <v>893</v>
      </c>
      <c r="D972" s="106">
        <v>113.44000244140625</v>
      </c>
      <c r="E972" s="120">
        <v>10.5</v>
      </c>
      <c r="F972" s="107">
        <v>42937</v>
      </c>
      <c r="G972" s="120">
        <v>35.745982208605163</v>
      </c>
      <c r="H972" s="120">
        <v>39.459556769507913</v>
      </c>
      <c r="I972" s="120">
        <v>35.093292886813416</v>
      </c>
      <c r="J972" s="104">
        <f t="shared" si="75"/>
        <v>35.745982208605163</v>
      </c>
      <c r="K972" s="104">
        <f t="shared" si="76"/>
        <v>39.459556769507913</v>
      </c>
      <c r="L972" s="104">
        <f t="shared" si="77"/>
        <v>35.093292886813416</v>
      </c>
      <c r="N972" s="109">
        <v>42937.291666666664</v>
      </c>
      <c r="O972" s="103">
        <v>893</v>
      </c>
      <c r="P972" s="103">
        <v>113.44000244140625</v>
      </c>
      <c r="Q972" s="104">
        <f t="shared" si="78"/>
        <v>44.618365919465326</v>
      </c>
      <c r="R972" s="104">
        <f t="shared" si="79"/>
        <v>20</v>
      </c>
    </row>
    <row r="973" spans="2:18">
      <c r="B973" s="109">
        <v>42938.291666666664</v>
      </c>
      <c r="C973" s="106">
        <v>893</v>
      </c>
      <c r="D973" s="106">
        <v>113.44000244140625</v>
      </c>
      <c r="E973" s="120">
        <v>10.899999618530273</v>
      </c>
      <c r="F973" s="107">
        <v>42938</v>
      </c>
      <c r="G973" s="120">
        <v>37.305666778573261</v>
      </c>
      <c r="H973" s="120">
        <v>39.797081935229123</v>
      </c>
      <c r="I973" s="120">
        <v>35.033221878740513</v>
      </c>
      <c r="J973" s="104">
        <f t="shared" si="75"/>
        <v>37.305666778573261</v>
      </c>
      <c r="K973" s="104">
        <f t="shared" si="76"/>
        <v>39.797081935229123</v>
      </c>
      <c r="L973" s="104">
        <f t="shared" si="77"/>
        <v>35.033221878740513</v>
      </c>
      <c r="N973" s="109">
        <v>42938.291666666664</v>
      </c>
      <c r="O973" s="103">
        <v>893</v>
      </c>
      <c r="P973" s="103">
        <v>113.44000244140625</v>
      </c>
      <c r="Q973" s="104">
        <f t="shared" si="78"/>
        <v>44.618365919465326</v>
      </c>
      <c r="R973" s="104">
        <f t="shared" si="79"/>
        <v>20</v>
      </c>
    </row>
    <row r="974" spans="2:18">
      <c r="B974" s="109">
        <v>42939.291666666664</v>
      </c>
      <c r="C974" s="106">
        <v>893</v>
      </c>
      <c r="D974" s="106">
        <v>113.44000244140625</v>
      </c>
      <c r="E974" s="120">
        <v>11.199999809265137</v>
      </c>
      <c r="F974" s="107">
        <v>42939</v>
      </c>
      <c r="G974" s="120">
        <v>31.950788018880047</v>
      </c>
      <c r="H974" s="120">
        <v>40.192505242868712</v>
      </c>
      <c r="I974" s="120">
        <v>34.732457062491711</v>
      </c>
      <c r="J974" s="104">
        <f t="shared" si="75"/>
        <v>31.950788018880047</v>
      </c>
      <c r="K974" s="104">
        <f t="shared" si="76"/>
        <v>40.192505242868712</v>
      </c>
      <c r="L974" s="104">
        <f t="shared" si="77"/>
        <v>34.732457062491711</v>
      </c>
      <c r="N974" s="109">
        <v>42939.291666666664</v>
      </c>
      <c r="O974" s="103">
        <v>893</v>
      </c>
      <c r="P974" s="103">
        <v>113.44000244140625</v>
      </c>
      <c r="Q974" s="104">
        <f t="shared" si="78"/>
        <v>44.618365919465326</v>
      </c>
      <c r="R974" s="104">
        <f t="shared" si="79"/>
        <v>20</v>
      </c>
    </row>
    <row r="975" spans="2:18">
      <c r="B975" s="109">
        <v>42940.291666666664</v>
      </c>
      <c r="C975" s="106">
        <v>893</v>
      </c>
      <c r="D975" s="106">
        <v>113.44000244140625</v>
      </c>
      <c r="E975" s="120">
        <v>12</v>
      </c>
      <c r="F975" s="107">
        <v>42940</v>
      </c>
      <c r="G975" s="120">
        <v>24.320931083317163</v>
      </c>
      <c r="H975" s="120">
        <v>39.938177373144349</v>
      </c>
      <c r="I975" s="120">
        <v>34.794108363389974</v>
      </c>
      <c r="J975" s="104">
        <f t="shared" si="75"/>
        <v>24.320931083317163</v>
      </c>
      <c r="K975" s="104">
        <f t="shared" si="76"/>
        <v>39.938177373144349</v>
      </c>
      <c r="L975" s="104">
        <f t="shared" si="77"/>
        <v>34.794108363389974</v>
      </c>
      <c r="N975" s="109">
        <v>42940.291666666664</v>
      </c>
      <c r="O975" s="103">
        <v>893</v>
      </c>
      <c r="P975" s="103">
        <v>113.44000244140625</v>
      </c>
      <c r="Q975" s="104">
        <f t="shared" si="78"/>
        <v>44.618365919465326</v>
      </c>
      <c r="R975" s="104">
        <f t="shared" si="79"/>
        <v>20</v>
      </c>
    </row>
    <row r="976" spans="2:18">
      <c r="B976" s="109">
        <v>42941.291666666664</v>
      </c>
      <c r="C976" s="106">
        <v>893</v>
      </c>
      <c r="D976" s="106">
        <v>101.93000030517578</v>
      </c>
      <c r="E976" s="120">
        <v>12</v>
      </c>
      <c r="F976" s="107">
        <v>42941</v>
      </c>
      <c r="G976" s="120">
        <v>36.181983797770954</v>
      </c>
      <c r="H976" s="120">
        <v>39.695166423320742</v>
      </c>
      <c r="I976" s="120">
        <v>34.621217997118272</v>
      </c>
      <c r="J976" s="104">
        <f t="shared" si="75"/>
        <v>36.181983797770954</v>
      </c>
      <c r="K976" s="104">
        <f t="shared" si="76"/>
        <v>39.695166423320742</v>
      </c>
      <c r="L976" s="104">
        <f t="shared" si="77"/>
        <v>34.621217997118272</v>
      </c>
      <c r="N976" s="109">
        <v>42941.291666666664</v>
      </c>
      <c r="O976" s="103">
        <v>893</v>
      </c>
      <c r="P976" s="103">
        <v>101.93000030517578</v>
      </c>
      <c r="Q976" s="104">
        <f t="shared" si="78"/>
        <v>45.277144574933168</v>
      </c>
      <c r="R976" s="104">
        <f t="shared" si="79"/>
        <v>45.277144574933168</v>
      </c>
    </row>
    <row r="977" spans="2:18">
      <c r="B977" s="109">
        <v>42942.291666666664</v>
      </c>
      <c r="C977" s="106">
        <v>893</v>
      </c>
      <c r="D977" s="106">
        <v>101.93000030517578</v>
      </c>
      <c r="E977" s="120">
        <v>12</v>
      </c>
      <c r="F977" s="107">
        <v>42942</v>
      </c>
      <c r="G977" s="120">
        <v>41.866780544298685</v>
      </c>
      <c r="H977" s="120">
        <v>37.64790528127444</v>
      </c>
      <c r="I977" s="120">
        <v>32.54941784176556</v>
      </c>
      <c r="J977" s="104">
        <f t="shared" si="75"/>
        <v>41.866780544298685</v>
      </c>
      <c r="K977" s="104">
        <f t="shared" si="76"/>
        <v>37.64790528127444</v>
      </c>
      <c r="L977" s="104">
        <f t="shared" si="77"/>
        <v>32.54941784176556</v>
      </c>
      <c r="N977" s="109">
        <v>42942.291666666664</v>
      </c>
      <c r="O977" s="103">
        <v>893</v>
      </c>
      <c r="P977" s="103">
        <v>101.93000030517578</v>
      </c>
      <c r="Q977" s="104">
        <f t="shared" si="78"/>
        <v>45.277144574933168</v>
      </c>
      <c r="R977" s="104">
        <f t="shared" si="79"/>
        <v>20</v>
      </c>
    </row>
    <row r="978" spans="2:18">
      <c r="B978" s="109">
        <v>42943.291666666664</v>
      </c>
      <c r="C978" s="106">
        <v>149</v>
      </c>
      <c r="D978" s="106">
        <v>96.040000915527344</v>
      </c>
      <c r="E978" s="120">
        <v>11.100000381469727</v>
      </c>
      <c r="F978" s="107">
        <v>42943</v>
      </c>
      <c r="G978" s="120">
        <v>42.643398558166311</v>
      </c>
      <c r="H978" s="120">
        <v>37.071284522877761</v>
      </c>
      <c r="I978" s="120">
        <v>30.695474856760725</v>
      </c>
      <c r="J978" s="104">
        <f t="shared" si="75"/>
        <v>42.643398558166311</v>
      </c>
      <c r="K978" s="104">
        <f t="shared" si="76"/>
        <v>37.071284522877761</v>
      </c>
      <c r="L978" s="104">
        <f t="shared" si="77"/>
        <v>30.695474856760725</v>
      </c>
      <c r="N978" s="109">
        <v>42943.291666666664</v>
      </c>
      <c r="O978" s="103">
        <v>149</v>
      </c>
      <c r="P978" s="103">
        <v>96.040000915527344</v>
      </c>
      <c r="Q978" s="104">
        <f t="shared" si="78"/>
        <v>3.0311824947994994</v>
      </c>
      <c r="R978" s="104">
        <f t="shared" si="79"/>
        <v>3.0311824947994994</v>
      </c>
    </row>
    <row r="979" spans="2:18">
      <c r="B979" s="109">
        <v>42944.291666666664</v>
      </c>
      <c r="C979" s="106">
        <v>149</v>
      </c>
      <c r="D979" s="106">
        <v>96.040000915527344</v>
      </c>
      <c r="E979" s="120">
        <v>11.399999618530273</v>
      </c>
      <c r="F979" s="107">
        <v>42944</v>
      </c>
      <c r="G979" s="120">
        <v>41.420866627516546</v>
      </c>
      <c r="H979" s="120">
        <v>36.993965884667851</v>
      </c>
      <c r="I979" s="120">
        <v>30.610003614646434</v>
      </c>
      <c r="J979" s="104">
        <f t="shared" si="75"/>
        <v>41.420866627516546</v>
      </c>
      <c r="K979" s="104">
        <f t="shared" si="76"/>
        <v>36.993965884667851</v>
      </c>
      <c r="L979" s="104">
        <f t="shared" si="77"/>
        <v>30.610003614646434</v>
      </c>
      <c r="N979" s="109">
        <v>42944.291666666664</v>
      </c>
      <c r="O979" s="103">
        <v>149</v>
      </c>
      <c r="P979" s="103">
        <v>96.040000915527344</v>
      </c>
      <c r="Q979" s="104">
        <f t="shared" si="78"/>
        <v>3.0311824947994994</v>
      </c>
      <c r="R979" s="104">
        <f t="shared" si="79"/>
        <v>20</v>
      </c>
    </row>
    <row r="980" spans="2:18">
      <c r="B980" s="109">
        <v>42945.291666666664</v>
      </c>
      <c r="C980" s="106">
        <v>149</v>
      </c>
      <c r="D980" s="106">
        <v>96.040000915527344</v>
      </c>
      <c r="E980" s="120">
        <v>11.100000381469727</v>
      </c>
      <c r="F980" s="107">
        <v>42945</v>
      </c>
      <c r="G980" s="120">
        <v>40.49179043173789</v>
      </c>
      <c r="H980" s="120">
        <v>37.22072008157221</v>
      </c>
      <c r="I980" s="120">
        <v>31.131857931260758</v>
      </c>
      <c r="J980" s="104">
        <f t="shared" si="75"/>
        <v>40.49179043173789</v>
      </c>
      <c r="K980" s="104">
        <f t="shared" si="76"/>
        <v>37.22072008157221</v>
      </c>
      <c r="L980" s="104">
        <f t="shared" si="77"/>
        <v>31.131857931260758</v>
      </c>
      <c r="N980" s="109">
        <v>42945.291666666664</v>
      </c>
      <c r="O980" s="103">
        <v>149</v>
      </c>
      <c r="P980" s="103">
        <v>96.040000915527344</v>
      </c>
      <c r="Q980" s="104">
        <f t="shared" si="78"/>
        <v>3.0311824947994994</v>
      </c>
      <c r="R980" s="104">
        <f t="shared" si="79"/>
        <v>20</v>
      </c>
    </row>
    <row r="981" spans="2:18">
      <c r="B981" s="109">
        <v>42946.291666666664</v>
      </c>
      <c r="C981" s="106">
        <v>149</v>
      </c>
      <c r="D981" s="106">
        <v>96.040000915527344</v>
      </c>
      <c r="E981" s="120">
        <v>11.100000381469727</v>
      </c>
      <c r="F981" s="107">
        <v>42946</v>
      </c>
      <c r="G981" s="120">
        <v>38.618334435180373</v>
      </c>
      <c r="H981" s="120">
        <v>37.083804930095262</v>
      </c>
      <c r="I981" s="120">
        <v>32.193446045849122</v>
      </c>
      <c r="J981" s="104">
        <f t="shared" si="75"/>
        <v>38.618334435180373</v>
      </c>
      <c r="K981" s="104">
        <f t="shared" si="76"/>
        <v>37.083804930095262</v>
      </c>
      <c r="L981" s="104">
        <f t="shared" si="77"/>
        <v>32.193446045849122</v>
      </c>
      <c r="N981" s="109">
        <v>42946.291666666664</v>
      </c>
      <c r="O981" s="103">
        <v>149</v>
      </c>
      <c r="P981" s="103">
        <v>96.040000915527344</v>
      </c>
      <c r="Q981" s="104">
        <f t="shared" si="78"/>
        <v>3.0311824947994994</v>
      </c>
      <c r="R981" s="104">
        <f t="shared" si="79"/>
        <v>20</v>
      </c>
    </row>
    <row r="982" spans="2:18">
      <c r="B982" s="109">
        <v>42947.291666666664</v>
      </c>
      <c r="C982" s="106">
        <v>149</v>
      </c>
      <c r="D982" s="106">
        <v>96.040000915527344</v>
      </c>
      <c r="E982" s="120">
        <v>11.699999809265137</v>
      </c>
      <c r="F982" s="107">
        <v>42947</v>
      </c>
      <c r="G982" s="120">
        <v>38.337259605637307</v>
      </c>
      <c r="H982" s="120">
        <v>36.790234037637688</v>
      </c>
      <c r="I982" s="120">
        <v>31.31189519094098</v>
      </c>
      <c r="J982" s="104">
        <f t="shared" si="75"/>
        <v>38.337259605637307</v>
      </c>
      <c r="K982" s="104">
        <f t="shared" si="76"/>
        <v>36.790234037637688</v>
      </c>
      <c r="L982" s="104">
        <f t="shared" si="77"/>
        <v>31.31189519094098</v>
      </c>
      <c r="N982" s="109">
        <v>42947.291666666664</v>
      </c>
      <c r="O982" s="103">
        <v>149</v>
      </c>
      <c r="P982" s="103">
        <v>96.040000915527344</v>
      </c>
      <c r="Q982" s="104">
        <f t="shared" si="78"/>
        <v>3.0311824947994994</v>
      </c>
      <c r="R982" s="104">
        <f t="shared" si="79"/>
        <v>20</v>
      </c>
    </row>
    <row r="983" spans="2:18">
      <c r="B983" s="109">
        <v>42948.291666666664</v>
      </c>
      <c r="C983" s="106">
        <v>121</v>
      </c>
      <c r="D983" s="106">
        <v>115.05000305175781</v>
      </c>
      <c r="E983" s="120">
        <v>11.5</v>
      </c>
      <c r="F983" s="107">
        <v>42948</v>
      </c>
      <c r="G983" s="120">
        <v>37.745675743641669</v>
      </c>
      <c r="H983" s="120">
        <v>37.278537628805168</v>
      </c>
      <c r="I983" s="120">
        <v>31.693490473892936</v>
      </c>
      <c r="J983" s="104">
        <f t="shared" si="75"/>
        <v>37.745675743641669</v>
      </c>
      <c r="K983" s="104">
        <f t="shared" si="76"/>
        <v>37.278537628805168</v>
      </c>
      <c r="L983" s="104">
        <f t="shared" si="77"/>
        <v>31.693490473892936</v>
      </c>
      <c r="N983" s="109">
        <v>42948.291666666664</v>
      </c>
      <c r="O983" s="103">
        <v>121</v>
      </c>
      <c r="P983" s="103">
        <v>115.05000305175781</v>
      </c>
      <c r="Q983" s="104">
        <f t="shared" si="78"/>
        <v>0.34054997933166503</v>
      </c>
      <c r="R983" s="104">
        <f t="shared" si="79"/>
        <v>0.34054997933166503</v>
      </c>
    </row>
    <row r="984" spans="2:18">
      <c r="B984" s="109">
        <v>42949.291666666664</v>
      </c>
      <c r="C984" s="106">
        <v>121</v>
      </c>
      <c r="D984" s="106">
        <v>115.05000305175781</v>
      </c>
      <c r="E984" s="120">
        <v>11.800000190734863</v>
      </c>
      <c r="F984" s="107">
        <v>42949</v>
      </c>
      <c r="G984" s="120">
        <v>35.252614388333434</v>
      </c>
      <c r="H984" s="120">
        <v>35.899641757894408</v>
      </c>
      <c r="I984" s="120">
        <v>32.891975982233326</v>
      </c>
      <c r="J984" s="104">
        <f t="shared" si="75"/>
        <v>35.252614388333434</v>
      </c>
      <c r="K984" s="104">
        <f t="shared" si="76"/>
        <v>35.899641757894408</v>
      </c>
      <c r="L984" s="104">
        <f t="shared" si="77"/>
        <v>32.891975982233326</v>
      </c>
      <c r="N984" s="109">
        <v>42949.291666666664</v>
      </c>
      <c r="O984" s="103">
        <v>121</v>
      </c>
      <c r="P984" s="103">
        <v>115.05000305175781</v>
      </c>
      <c r="Q984" s="104">
        <f t="shared" si="78"/>
        <v>0.34054997933166503</v>
      </c>
      <c r="R984" s="104">
        <f t="shared" si="79"/>
        <v>20</v>
      </c>
    </row>
    <row r="985" spans="2:18">
      <c r="B985" s="109">
        <v>42950.291666666664</v>
      </c>
      <c r="C985" s="106">
        <v>115</v>
      </c>
      <c r="D985" s="106">
        <v>99.230003356933594</v>
      </c>
      <c r="E985" s="120">
        <v>11.199999809265137</v>
      </c>
      <c r="F985" s="107">
        <v>42950</v>
      </c>
      <c r="G985" s="120">
        <v>40.520321918924651</v>
      </c>
      <c r="H985" s="120">
        <v>38.183987893020678</v>
      </c>
      <c r="I985" s="120">
        <v>31.128459387112539</v>
      </c>
      <c r="J985" s="104">
        <f t="shared" si="75"/>
        <v>40.520321918924651</v>
      </c>
      <c r="K985" s="104">
        <f t="shared" si="76"/>
        <v>38.183987893020678</v>
      </c>
      <c r="L985" s="104">
        <f t="shared" si="77"/>
        <v>31.128459387112539</v>
      </c>
      <c r="N985" s="109">
        <v>42950.291666666664</v>
      </c>
      <c r="O985" s="103">
        <v>115</v>
      </c>
      <c r="P985" s="103">
        <v>99.230003356933594</v>
      </c>
      <c r="Q985" s="104">
        <f t="shared" si="78"/>
        <v>0.90260080426483147</v>
      </c>
      <c r="R985" s="104">
        <f t="shared" si="79"/>
        <v>0.90260080426483147</v>
      </c>
    </row>
    <row r="986" spans="2:18">
      <c r="B986" s="109">
        <v>42951.291666666664</v>
      </c>
      <c r="C986" s="106">
        <v>115</v>
      </c>
      <c r="D986" s="106">
        <v>99.230003356933594</v>
      </c>
      <c r="E986" s="120">
        <v>11.199999809265137</v>
      </c>
      <c r="F986" s="107">
        <v>42951</v>
      </c>
      <c r="G986" s="120">
        <v>42.984045312139713</v>
      </c>
      <c r="H986" s="120">
        <v>34.887061150758427</v>
      </c>
      <c r="I986" s="120">
        <v>31.67441783999962</v>
      </c>
      <c r="J986" s="104">
        <f t="shared" si="75"/>
        <v>42.984045312139713</v>
      </c>
      <c r="K986" s="104">
        <f t="shared" si="76"/>
        <v>34.887061150758427</v>
      </c>
      <c r="L986" s="104">
        <f t="shared" si="77"/>
        <v>31.67441783999962</v>
      </c>
      <c r="N986" s="109">
        <v>42951.291666666664</v>
      </c>
      <c r="O986" s="103">
        <v>115</v>
      </c>
      <c r="P986" s="103">
        <v>99.230003356933594</v>
      </c>
      <c r="Q986" s="104">
        <f t="shared" si="78"/>
        <v>0.90260080426483147</v>
      </c>
      <c r="R986" s="104">
        <f t="shared" si="79"/>
        <v>20</v>
      </c>
    </row>
    <row r="987" spans="2:18">
      <c r="B987" s="109">
        <v>42952.291666666664</v>
      </c>
      <c r="C987" s="106">
        <v>115</v>
      </c>
      <c r="D987" s="106">
        <v>99.230003356933594</v>
      </c>
      <c r="E987" s="120">
        <v>11.399999618530273</v>
      </c>
      <c r="F987" s="107">
        <v>42952</v>
      </c>
      <c r="G987" s="120">
        <v>40.306753369216587</v>
      </c>
      <c r="H987" s="120">
        <v>37.097606806203125</v>
      </c>
      <c r="I987" s="120">
        <v>31.966618903146859</v>
      </c>
      <c r="J987" s="104">
        <f t="shared" si="75"/>
        <v>40.306753369216587</v>
      </c>
      <c r="K987" s="104">
        <f t="shared" si="76"/>
        <v>37.097606806203125</v>
      </c>
      <c r="L987" s="104">
        <f t="shared" si="77"/>
        <v>31.966618903146859</v>
      </c>
      <c r="N987" s="109">
        <v>42952.291666666664</v>
      </c>
      <c r="O987" s="103">
        <v>115</v>
      </c>
      <c r="P987" s="103">
        <v>99.230003356933594</v>
      </c>
      <c r="Q987" s="104">
        <f t="shared" si="78"/>
        <v>0.90260080426483147</v>
      </c>
      <c r="R987" s="104">
        <f t="shared" si="79"/>
        <v>20</v>
      </c>
    </row>
    <row r="988" spans="2:18">
      <c r="B988" s="109">
        <v>42953.291666666664</v>
      </c>
      <c r="C988" s="106">
        <v>115</v>
      </c>
      <c r="D988" s="106">
        <v>99.230003356933594</v>
      </c>
      <c r="E988" s="120">
        <v>11.199999809265137</v>
      </c>
      <c r="F988" s="107">
        <v>42953</v>
      </c>
      <c r="G988" s="120">
        <v>37.776999095899072</v>
      </c>
      <c r="H988" s="120">
        <v>38.083274997958377</v>
      </c>
      <c r="I988" s="120">
        <v>33.347224036079886</v>
      </c>
      <c r="J988" s="104">
        <f t="shared" si="75"/>
        <v>37.776999095899072</v>
      </c>
      <c r="K988" s="104">
        <f t="shared" si="76"/>
        <v>38.083274997958377</v>
      </c>
      <c r="L988" s="104">
        <f t="shared" si="77"/>
        <v>33.347224036079886</v>
      </c>
      <c r="N988" s="109">
        <v>42953.291666666664</v>
      </c>
      <c r="O988" s="103">
        <v>115</v>
      </c>
      <c r="P988" s="103">
        <v>99.230003356933594</v>
      </c>
      <c r="Q988" s="104">
        <f t="shared" si="78"/>
        <v>0.90260080426483147</v>
      </c>
      <c r="R988" s="104">
        <f t="shared" si="79"/>
        <v>20</v>
      </c>
    </row>
    <row r="989" spans="2:18">
      <c r="B989" s="109">
        <v>42954.291666666664</v>
      </c>
      <c r="C989" s="106">
        <v>115</v>
      </c>
      <c r="D989" s="106">
        <v>99.230003356933594</v>
      </c>
      <c r="E989" s="120">
        <v>11.300000190734863</v>
      </c>
      <c r="F989" s="107">
        <v>42954</v>
      </c>
      <c r="G989" s="120">
        <v>34.185864137874709</v>
      </c>
      <c r="H989" s="120">
        <v>38.252511135361793</v>
      </c>
      <c r="I989" s="120">
        <v>35.210640487074791</v>
      </c>
      <c r="J989" s="104">
        <f t="shared" si="75"/>
        <v>34.185864137874709</v>
      </c>
      <c r="K989" s="104">
        <f t="shared" si="76"/>
        <v>38.252511135361793</v>
      </c>
      <c r="L989" s="104">
        <f t="shared" si="77"/>
        <v>35.210640487074791</v>
      </c>
      <c r="N989" s="109">
        <v>42954.291666666664</v>
      </c>
      <c r="O989" s="103">
        <v>115</v>
      </c>
      <c r="P989" s="103">
        <v>99.230003356933594</v>
      </c>
      <c r="Q989" s="104">
        <f t="shared" si="78"/>
        <v>0.90260080426483147</v>
      </c>
      <c r="R989" s="104">
        <f t="shared" si="79"/>
        <v>20</v>
      </c>
    </row>
    <row r="990" spans="2:18">
      <c r="B990" s="109">
        <v>42955.291666666664</v>
      </c>
      <c r="C990" s="106">
        <v>163</v>
      </c>
      <c r="D990" s="106">
        <v>115.15000152587891</v>
      </c>
      <c r="E990" s="120">
        <v>12.399999618530273</v>
      </c>
      <c r="F990" s="107">
        <v>42955</v>
      </c>
      <c r="G990" s="120">
        <v>31.942312376079744</v>
      </c>
      <c r="H990" s="120">
        <v>36.999291790238161</v>
      </c>
      <c r="I990" s="120">
        <v>36.298449239730843</v>
      </c>
      <c r="J990" s="104">
        <f t="shared" si="75"/>
        <v>31.942312376079744</v>
      </c>
      <c r="K990" s="104">
        <f t="shared" si="76"/>
        <v>36.999291790238161</v>
      </c>
      <c r="L990" s="104">
        <f t="shared" si="77"/>
        <v>36.298449239730843</v>
      </c>
      <c r="N990" s="109">
        <v>42955.291666666664</v>
      </c>
      <c r="O990" s="103">
        <v>163</v>
      </c>
      <c r="P990" s="103">
        <v>115.15000152587891</v>
      </c>
      <c r="Q990" s="104">
        <f t="shared" si="78"/>
        <v>2.7387099746658325</v>
      </c>
      <c r="R990" s="104">
        <f t="shared" si="79"/>
        <v>2.7387099746658325</v>
      </c>
    </row>
    <row r="991" spans="2:18">
      <c r="B991" s="109">
        <v>42956.291666666664</v>
      </c>
      <c r="C991" s="106">
        <v>163</v>
      </c>
      <c r="D991" s="106">
        <v>115.15000152587891</v>
      </c>
      <c r="E991" s="120">
        <v>11.699999809265137</v>
      </c>
      <c r="F991" s="107">
        <v>42956</v>
      </c>
      <c r="G991" s="120">
        <v>40.591372003202061</v>
      </c>
      <c r="H991" s="120">
        <v>37.33972757008344</v>
      </c>
      <c r="I991" s="120">
        <v>36.368967314119686</v>
      </c>
      <c r="J991" s="104">
        <f t="shared" si="75"/>
        <v>40.591372003202061</v>
      </c>
      <c r="K991" s="104">
        <f t="shared" si="76"/>
        <v>37.33972757008344</v>
      </c>
      <c r="L991" s="104">
        <f t="shared" si="77"/>
        <v>36.368967314119686</v>
      </c>
      <c r="N991" s="109">
        <v>42956.291666666664</v>
      </c>
      <c r="O991" s="103">
        <v>163</v>
      </c>
      <c r="P991" s="103">
        <v>115.15000152587891</v>
      </c>
      <c r="Q991" s="104">
        <f t="shared" si="78"/>
        <v>2.7387099746658325</v>
      </c>
      <c r="R991" s="104">
        <f t="shared" si="79"/>
        <v>20</v>
      </c>
    </row>
    <row r="992" spans="2:18">
      <c r="B992" s="109">
        <v>42957.291666666664</v>
      </c>
      <c r="C992" s="106">
        <v>163</v>
      </c>
      <c r="D992" s="106">
        <v>117.40000152587891</v>
      </c>
      <c r="E992" s="120">
        <v>11.399999618530273</v>
      </c>
      <c r="F992" s="107">
        <v>42957</v>
      </c>
      <c r="G992" s="120">
        <v>44.217590616797985</v>
      </c>
      <c r="H992" s="120">
        <v>37.114272274352906</v>
      </c>
      <c r="I992" s="120">
        <v>37.728634189499765</v>
      </c>
      <c r="J992" s="104">
        <f t="shared" si="75"/>
        <v>44.217590616797985</v>
      </c>
      <c r="K992" s="104">
        <f t="shared" si="76"/>
        <v>37.114272274352906</v>
      </c>
      <c r="L992" s="104">
        <f t="shared" si="77"/>
        <v>37.728634189499765</v>
      </c>
      <c r="N992" s="109">
        <v>42957.291666666664</v>
      </c>
      <c r="O992" s="103">
        <v>163</v>
      </c>
      <c r="P992" s="103">
        <v>117.40000152587891</v>
      </c>
      <c r="Q992" s="104">
        <f t="shared" si="78"/>
        <v>2.6099305046658321</v>
      </c>
      <c r="R992" s="104">
        <f t="shared" si="79"/>
        <v>2.6099305046658321</v>
      </c>
    </row>
    <row r="993" spans="2:18">
      <c r="B993" s="109">
        <v>42958.291666666664</v>
      </c>
      <c r="C993" s="106">
        <v>163</v>
      </c>
      <c r="D993" s="106">
        <v>117.40000152587891</v>
      </c>
      <c r="E993" s="120">
        <v>11.100000381469727</v>
      </c>
      <c r="F993" s="107">
        <v>42958</v>
      </c>
      <c r="G993" s="120">
        <v>39.217029698424874</v>
      </c>
      <c r="H993" s="120">
        <v>37.832423536932069</v>
      </c>
      <c r="I993" s="120">
        <v>39.390512040544486</v>
      </c>
      <c r="J993" s="104">
        <f t="shared" si="75"/>
        <v>39.217029698424874</v>
      </c>
      <c r="K993" s="104">
        <f t="shared" si="76"/>
        <v>37.832423536932069</v>
      </c>
      <c r="L993" s="104">
        <f t="shared" si="77"/>
        <v>39.390512040544486</v>
      </c>
      <c r="N993" s="109">
        <v>42958.291666666664</v>
      </c>
      <c r="O993" s="103">
        <v>163</v>
      </c>
      <c r="P993" s="103">
        <v>117.40000152587891</v>
      </c>
      <c r="Q993" s="104">
        <f t="shared" si="78"/>
        <v>2.6099305046658321</v>
      </c>
      <c r="R993" s="104">
        <f t="shared" si="79"/>
        <v>20</v>
      </c>
    </row>
    <row r="994" spans="2:18">
      <c r="B994" s="109">
        <v>42959.291666666664</v>
      </c>
      <c r="C994" s="106">
        <v>163</v>
      </c>
      <c r="D994" s="106">
        <v>117.40000152587891</v>
      </c>
      <c r="E994" s="120">
        <v>11.100000381469727</v>
      </c>
      <c r="F994" s="107">
        <v>42959</v>
      </c>
      <c r="G994" s="120">
        <v>36.293431953765726</v>
      </c>
      <c r="H994" s="120">
        <v>37.193530152395894</v>
      </c>
      <c r="I994" s="120">
        <v>39.376222044052831</v>
      </c>
      <c r="J994" s="104">
        <f t="shared" si="75"/>
        <v>36.293431953765726</v>
      </c>
      <c r="K994" s="104">
        <f t="shared" si="76"/>
        <v>37.193530152395894</v>
      </c>
      <c r="L994" s="104">
        <f t="shared" si="77"/>
        <v>39.376222044052831</v>
      </c>
      <c r="N994" s="109">
        <v>42959.291666666664</v>
      </c>
      <c r="O994" s="103">
        <v>163</v>
      </c>
      <c r="P994" s="103">
        <v>117.40000152587891</v>
      </c>
      <c r="Q994" s="104">
        <f t="shared" si="78"/>
        <v>2.6099305046658321</v>
      </c>
      <c r="R994" s="104">
        <f t="shared" si="79"/>
        <v>20</v>
      </c>
    </row>
    <row r="995" spans="2:18">
      <c r="B995" s="109">
        <v>42960.291666666664</v>
      </c>
      <c r="C995" s="106">
        <v>163</v>
      </c>
      <c r="D995" s="106">
        <v>117.40000152587891</v>
      </c>
      <c r="E995" s="120">
        <v>11.699999809265137</v>
      </c>
      <c r="F995" s="107">
        <v>42960</v>
      </c>
      <c r="G995" s="120">
        <v>33.453345130284632</v>
      </c>
      <c r="H995" s="120">
        <v>37.19441314317563</v>
      </c>
      <c r="I995" s="120">
        <v>40.034147176874974</v>
      </c>
      <c r="J995" s="104">
        <f t="shared" si="75"/>
        <v>33.453345130284632</v>
      </c>
      <c r="K995" s="104">
        <f t="shared" si="76"/>
        <v>37.19441314317563</v>
      </c>
      <c r="L995" s="104">
        <f t="shared" si="77"/>
        <v>40.034147176874974</v>
      </c>
      <c r="N995" s="109">
        <v>42960.291666666664</v>
      </c>
      <c r="O995" s="103">
        <v>163</v>
      </c>
      <c r="P995" s="103">
        <v>117.40000152587891</v>
      </c>
      <c r="Q995" s="104">
        <f t="shared" si="78"/>
        <v>2.6099305046658321</v>
      </c>
      <c r="R995" s="104">
        <f t="shared" si="79"/>
        <v>20</v>
      </c>
    </row>
    <row r="996" spans="2:18">
      <c r="B996" s="109">
        <v>42961.291666666664</v>
      </c>
      <c r="C996" s="106">
        <v>163</v>
      </c>
      <c r="D996" s="106">
        <v>117.40000152587891</v>
      </c>
      <c r="E996" s="120">
        <v>12.300000190734863</v>
      </c>
      <c r="F996" s="107">
        <v>42961</v>
      </c>
      <c r="G996" s="120">
        <v>29.496994892160096</v>
      </c>
      <c r="H996" s="120">
        <v>37.114625506114074</v>
      </c>
      <c r="I996" s="120">
        <v>41.063019004088865</v>
      </c>
      <c r="J996" s="104">
        <f t="shared" si="75"/>
        <v>29.496994892160096</v>
      </c>
      <c r="K996" s="104">
        <f t="shared" si="76"/>
        <v>37.114625506114074</v>
      </c>
      <c r="L996" s="104">
        <f t="shared" si="77"/>
        <v>41.063019004088865</v>
      </c>
      <c r="N996" s="109">
        <v>42961.291666666664</v>
      </c>
      <c r="O996" s="103">
        <v>163</v>
      </c>
      <c r="P996" s="103">
        <v>117.40000152587891</v>
      </c>
      <c r="Q996" s="104">
        <f t="shared" si="78"/>
        <v>2.6099305046658321</v>
      </c>
      <c r="R996" s="104">
        <f t="shared" si="79"/>
        <v>20</v>
      </c>
    </row>
    <row r="997" spans="2:18">
      <c r="B997" s="109">
        <v>42962.291666666664</v>
      </c>
      <c r="C997" s="106">
        <v>163</v>
      </c>
      <c r="D997" s="106">
        <v>126.80999755859375</v>
      </c>
      <c r="E997" s="120">
        <v>11.5</v>
      </c>
      <c r="F997" s="107">
        <v>42962</v>
      </c>
      <c r="G997" s="120">
        <v>46.411405492204217</v>
      </c>
      <c r="H997" s="120">
        <v>37.348615176346598</v>
      </c>
      <c r="I997" s="120">
        <v>41.020529990461121</v>
      </c>
      <c r="J997" s="104">
        <f t="shared" si="75"/>
        <v>46.411405492204217</v>
      </c>
      <c r="K997" s="104">
        <f t="shared" si="76"/>
        <v>37.348615176346598</v>
      </c>
      <c r="L997" s="104">
        <f t="shared" si="77"/>
        <v>41.020529990461121</v>
      </c>
      <c r="N997" s="109">
        <v>42962.291666666664</v>
      </c>
      <c r="O997" s="103">
        <v>163</v>
      </c>
      <c r="P997" s="103">
        <v>126.80999755859375</v>
      </c>
      <c r="Q997" s="104">
        <f t="shared" si="78"/>
        <v>2.071346370534668</v>
      </c>
      <c r="R997" s="104">
        <f t="shared" si="79"/>
        <v>2.071346370534668</v>
      </c>
    </row>
    <row r="998" spans="2:18">
      <c r="B998" s="109">
        <v>42963.291666666664</v>
      </c>
      <c r="C998" s="106">
        <v>163</v>
      </c>
      <c r="D998" s="106">
        <v>126.80999755859375</v>
      </c>
      <c r="E998" s="120">
        <v>12.399999618530273</v>
      </c>
      <c r="F998" s="107">
        <v>42963</v>
      </c>
      <c r="G998" s="120">
        <v>43.748908951988952</v>
      </c>
      <c r="H998" s="120">
        <v>36.955507243099085</v>
      </c>
      <c r="I998" s="120">
        <v>41.946600296983021</v>
      </c>
      <c r="J998" s="104">
        <f t="shared" si="75"/>
        <v>43.748908951988952</v>
      </c>
      <c r="K998" s="104">
        <f t="shared" si="76"/>
        <v>36.955507243099085</v>
      </c>
      <c r="L998" s="104">
        <f t="shared" si="77"/>
        <v>41.946600296983021</v>
      </c>
      <c r="N998" s="109">
        <v>42963.291666666664</v>
      </c>
      <c r="O998" s="103">
        <v>163</v>
      </c>
      <c r="P998" s="103">
        <v>126.80999755859375</v>
      </c>
      <c r="Q998" s="104">
        <f t="shared" si="78"/>
        <v>2.071346370534668</v>
      </c>
      <c r="R998" s="104">
        <f t="shared" si="79"/>
        <v>20</v>
      </c>
    </row>
    <row r="999" spans="2:18">
      <c r="B999" s="109">
        <v>42964.291666666664</v>
      </c>
      <c r="C999" s="106">
        <v>262</v>
      </c>
      <c r="D999" s="106">
        <v>113.59999847412109</v>
      </c>
      <c r="E999" s="120">
        <v>11.399999618530273</v>
      </c>
      <c r="F999" s="107">
        <v>42964</v>
      </c>
      <c r="G999" s="120">
        <v>41.305988654406008</v>
      </c>
      <c r="H999" s="120">
        <v>38.056405624416122</v>
      </c>
      <c r="I999" s="120">
        <v>41.610680319953886</v>
      </c>
      <c r="J999" s="104">
        <f t="shared" si="75"/>
        <v>41.305988654406008</v>
      </c>
      <c r="K999" s="104">
        <f t="shared" si="76"/>
        <v>38.056405624416122</v>
      </c>
      <c r="L999" s="104">
        <f t="shared" si="77"/>
        <v>41.610680319953886</v>
      </c>
      <c r="N999" s="109">
        <v>42964.291666666664</v>
      </c>
      <c r="O999" s="103">
        <v>262</v>
      </c>
      <c r="P999" s="103">
        <v>113.59999847412109</v>
      </c>
      <c r="Q999" s="104">
        <f t="shared" si="78"/>
        <v>8.4937215753341668</v>
      </c>
      <c r="R999" s="104">
        <f t="shared" si="79"/>
        <v>8.4937215753341668</v>
      </c>
    </row>
    <row r="1000" spans="2:18">
      <c r="B1000" s="109">
        <v>42965.291666666664</v>
      </c>
      <c r="C1000" s="106">
        <v>262</v>
      </c>
      <c r="D1000" s="106">
        <v>113.59999847412109</v>
      </c>
      <c r="E1000" s="120">
        <v>11.399999618530273</v>
      </c>
      <c r="F1000" s="107">
        <v>42965</v>
      </c>
      <c r="G1000" s="120">
        <v>36.084553018587584</v>
      </c>
      <c r="H1000" s="120">
        <v>39.65572732755426</v>
      </c>
      <c r="I1000" s="120">
        <v>43.455372864449451</v>
      </c>
      <c r="J1000" s="104">
        <f t="shared" si="75"/>
        <v>36.084553018587584</v>
      </c>
      <c r="K1000" s="104">
        <f t="shared" si="76"/>
        <v>39.65572732755426</v>
      </c>
      <c r="L1000" s="104">
        <f t="shared" si="77"/>
        <v>43.455372864449451</v>
      </c>
      <c r="N1000" s="109">
        <v>42965.291666666664</v>
      </c>
      <c r="O1000" s="103">
        <v>262</v>
      </c>
      <c r="P1000" s="103">
        <v>113.59999847412109</v>
      </c>
      <c r="Q1000" s="104">
        <f t="shared" si="78"/>
        <v>8.4937215753341668</v>
      </c>
      <c r="R1000" s="104">
        <f t="shared" si="79"/>
        <v>20</v>
      </c>
    </row>
    <row r="1001" spans="2:18">
      <c r="B1001" s="109">
        <v>42966.291666666664</v>
      </c>
      <c r="C1001" s="106">
        <v>262</v>
      </c>
      <c r="D1001" s="106">
        <v>113.59999847412109</v>
      </c>
      <c r="E1001" s="120">
        <v>11.399999618530273</v>
      </c>
      <c r="F1001" s="107">
        <v>42966</v>
      </c>
      <c r="G1001" s="120">
        <v>34.459779327092349</v>
      </c>
      <c r="H1001" s="120">
        <v>37.864279902798174</v>
      </c>
      <c r="I1001" s="120">
        <v>41.308726507027899</v>
      </c>
      <c r="J1001" s="104">
        <f t="shared" si="75"/>
        <v>34.459779327092349</v>
      </c>
      <c r="K1001" s="104">
        <f t="shared" si="76"/>
        <v>37.864279902798174</v>
      </c>
      <c r="L1001" s="104">
        <f t="shared" si="77"/>
        <v>41.308726507027899</v>
      </c>
      <c r="N1001" s="109">
        <v>42966.291666666664</v>
      </c>
      <c r="O1001" s="103">
        <v>262</v>
      </c>
      <c r="P1001" s="103">
        <v>113.59999847412109</v>
      </c>
      <c r="Q1001" s="104">
        <f t="shared" si="78"/>
        <v>8.4937215753341668</v>
      </c>
      <c r="R1001" s="104">
        <f t="shared" si="79"/>
        <v>20</v>
      </c>
    </row>
    <row r="1002" spans="2:18">
      <c r="B1002" s="109">
        <v>42967.291666666664</v>
      </c>
      <c r="C1002" s="106">
        <v>262</v>
      </c>
      <c r="D1002" s="106">
        <v>113.59999847412109</v>
      </c>
      <c r="E1002" s="120">
        <v>11.600000381469727</v>
      </c>
      <c r="F1002" s="107">
        <v>42967</v>
      </c>
      <c r="G1002" s="120">
        <v>37.241328098950582</v>
      </c>
      <c r="H1002" s="120">
        <v>36.99857068571783</v>
      </c>
      <c r="I1002" s="120">
        <v>35.180805079362962</v>
      </c>
      <c r="J1002" s="104">
        <f t="shared" si="75"/>
        <v>37.241328098950582</v>
      </c>
      <c r="K1002" s="104">
        <f t="shared" si="76"/>
        <v>36.99857068571783</v>
      </c>
      <c r="L1002" s="104">
        <f t="shared" si="77"/>
        <v>35.180805079362962</v>
      </c>
      <c r="N1002" s="109">
        <v>42967.291666666664</v>
      </c>
      <c r="O1002" s="103">
        <v>262</v>
      </c>
      <c r="P1002" s="103">
        <v>113.59999847412109</v>
      </c>
      <c r="Q1002" s="104">
        <f t="shared" si="78"/>
        <v>8.4937215753341668</v>
      </c>
      <c r="R1002" s="104">
        <f t="shared" si="79"/>
        <v>20</v>
      </c>
    </row>
    <row r="1003" spans="2:18">
      <c r="B1003" s="109">
        <v>42968.291666666664</v>
      </c>
      <c r="C1003" s="106">
        <v>262</v>
      </c>
      <c r="D1003" s="106">
        <v>113.59999847412109</v>
      </c>
      <c r="E1003" s="120">
        <v>11.600000381469727</v>
      </c>
      <c r="F1003" s="107">
        <v>42968</v>
      </c>
      <c r="G1003" s="120">
        <v>35.896004546704127</v>
      </c>
      <c r="H1003" s="120">
        <v>36.981332318451713</v>
      </c>
      <c r="I1003" s="120">
        <v>34.958152753203017</v>
      </c>
      <c r="J1003" s="104">
        <f t="shared" si="75"/>
        <v>35.896004546704127</v>
      </c>
      <c r="K1003" s="104">
        <f t="shared" si="76"/>
        <v>36.981332318451713</v>
      </c>
      <c r="L1003" s="104">
        <f t="shared" si="77"/>
        <v>34.958152753203017</v>
      </c>
      <c r="N1003" s="109">
        <v>42968.291666666664</v>
      </c>
      <c r="O1003" s="103">
        <v>262</v>
      </c>
      <c r="P1003" s="103">
        <v>113.59999847412109</v>
      </c>
      <c r="Q1003" s="104">
        <f t="shared" si="78"/>
        <v>8.4937215753341668</v>
      </c>
      <c r="R1003" s="104">
        <f t="shared" si="79"/>
        <v>20</v>
      </c>
    </row>
    <row r="1004" spans="2:18">
      <c r="B1004" s="109">
        <v>42969.291666666664</v>
      </c>
      <c r="C1004" s="106">
        <v>165</v>
      </c>
      <c r="D1004" s="106">
        <v>98.379997253417969</v>
      </c>
      <c r="E1004" s="120">
        <v>11.899999618530273</v>
      </c>
      <c r="F1004" s="107">
        <v>42969</v>
      </c>
      <c r="G1004" s="120">
        <v>36.016131769727785</v>
      </c>
      <c r="H1004" s="120">
        <v>38.207064366583452</v>
      </c>
      <c r="I1004" s="120">
        <v>32.723619828135888</v>
      </c>
      <c r="J1004" s="104">
        <f t="shared" si="75"/>
        <v>36.016131769727785</v>
      </c>
      <c r="K1004" s="104">
        <f t="shared" si="76"/>
        <v>38.207064366583452</v>
      </c>
      <c r="L1004" s="104">
        <f t="shared" si="77"/>
        <v>32.723619828135888</v>
      </c>
      <c r="N1004" s="109">
        <v>42969.291666666664</v>
      </c>
      <c r="O1004" s="103">
        <v>165</v>
      </c>
      <c r="P1004" s="103">
        <v>98.379997253417969</v>
      </c>
      <c r="Q1004" s="104">
        <f t="shared" si="78"/>
        <v>3.8130171756015012</v>
      </c>
      <c r="R1004" s="104">
        <f t="shared" si="79"/>
        <v>3.8130171756015012</v>
      </c>
    </row>
    <row r="1005" spans="2:18">
      <c r="B1005" s="109">
        <v>42970.291666666664</v>
      </c>
      <c r="C1005" s="106">
        <v>165</v>
      </c>
      <c r="D1005" s="106">
        <v>98.379997253417969</v>
      </c>
      <c r="E1005" s="120">
        <v>11.899999618530273</v>
      </c>
      <c r="F1005" s="107">
        <v>42970</v>
      </c>
      <c r="G1005" s="120">
        <v>35.208763857064405</v>
      </c>
      <c r="H1005" s="120">
        <v>37.50413114552142</v>
      </c>
      <c r="I1005" s="120">
        <v>32.327549600490769</v>
      </c>
      <c r="J1005" s="104">
        <f t="shared" si="75"/>
        <v>35.208763857064405</v>
      </c>
      <c r="K1005" s="104">
        <f t="shared" si="76"/>
        <v>37.50413114552142</v>
      </c>
      <c r="L1005" s="104">
        <f t="shared" si="77"/>
        <v>32.327549600490769</v>
      </c>
      <c r="N1005" s="109">
        <v>42970.291666666664</v>
      </c>
      <c r="O1005" s="103">
        <v>165</v>
      </c>
      <c r="P1005" s="103">
        <v>98.379997253417969</v>
      </c>
      <c r="Q1005" s="104">
        <f t="shared" si="78"/>
        <v>3.8130171756015012</v>
      </c>
      <c r="R1005" s="104">
        <f t="shared" si="79"/>
        <v>20</v>
      </c>
    </row>
    <row r="1006" spans="2:18">
      <c r="B1006" s="109">
        <v>42971.291666666664</v>
      </c>
      <c r="C1006" s="106">
        <v>139</v>
      </c>
      <c r="D1006" s="106">
        <v>98.650001525878906</v>
      </c>
      <c r="E1006" s="120">
        <v>11.800000190734863</v>
      </c>
      <c r="F1006" s="107">
        <v>42971</v>
      </c>
      <c r="G1006" s="120">
        <v>31.692912088742968</v>
      </c>
      <c r="H1006" s="120">
        <v>37.097146056669793</v>
      </c>
      <c r="I1006" s="120">
        <v>33.786196094354011</v>
      </c>
      <c r="J1006" s="104">
        <f t="shared" si="75"/>
        <v>31.692912088742968</v>
      </c>
      <c r="K1006" s="104">
        <f t="shared" si="76"/>
        <v>37.097146056669793</v>
      </c>
      <c r="L1006" s="104">
        <f t="shared" si="77"/>
        <v>33.786196094354011</v>
      </c>
      <c r="N1006" s="109">
        <v>42971.291666666664</v>
      </c>
      <c r="O1006" s="103">
        <v>139</v>
      </c>
      <c r="P1006" s="103">
        <v>98.650001525878906</v>
      </c>
      <c r="Q1006" s="104">
        <f t="shared" si="78"/>
        <v>2.3094450746658324</v>
      </c>
      <c r="R1006" s="104">
        <f t="shared" si="79"/>
        <v>2.3094450746658324</v>
      </c>
    </row>
    <row r="1007" spans="2:18">
      <c r="B1007" s="109">
        <v>42972.291666666664</v>
      </c>
      <c r="C1007" s="106">
        <v>139</v>
      </c>
      <c r="D1007" s="106">
        <v>98.650001525878906</v>
      </c>
      <c r="E1007" s="120">
        <v>11.899999618530273</v>
      </c>
      <c r="F1007" s="107">
        <v>42972</v>
      </c>
      <c r="G1007" s="120">
        <v>28.951285153141715</v>
      </c>
      <c r="H1007" s="120">
        <v>37.688647950622816</v>
      </c>
      <c r="I1007" s="120">
        <v>34.028560703109797</v>
      </c>
      <c r="J1007" s="104">
        <f t="shared" si="75"/>
        <v>28.951285153141715</v>
      </c>
      <c r="K1007" s="104">
        <f t="shared" si="76"/>
        <v>37.688647950622816</v>
      </c>
      <c r="L1007" s="104">
        <f t="shared" si="77"/>
        <v>34.028560703109797</v>
      </c>
      <c r="N1007" s="109">
        <v>42972.291666666664</v>
      </c>
      <c r="O1007" s="103">
        <v>139</v>
      </c>
      <c r="P1007" s="103">
        <v>98.650001525878906</v>
      </c>
      <c r="Q1007" s="104">
        <f t="shared" si="78"/>
        <v>2.3094450746658324</v>
      </c>
      <c r="R1007" s="104">
        <f t="shared" si="79"/>
        <v>20</v>
      </c>
    </row>
    <row r="1008" spans="2:18">
      <c r="B1008" s="109">
        <v>42973.291666666664</v>
      </c>
      <c r="C1008" s="106">
        <v>139</v>
      </c>
      <c r="D1008" s="106">
        <v>98.650001525878906</v>
      </c>
      <c r="E1008" s="120">
        <v>12</v>
      </c>
      <c r="F1008" s="107">
        <v>42973</v>
      </c>
      <c r="G1008" s="120">
        <v>27.282567800680809</v>
      </c>
      <c r="H1008" s="120">
        <v>37.178287001892357</v>
      </c>
      <c r="I1008" s="120">
        <v>31.641967217745638</v>
      </c>
      <c r="J1008" s="104">
        <f t="shared" si="75"/>
        <v>27.282567800680809</v>
      </c>
      <c r="K1008" s="104">
        <f t="shared" si="76"/>
        <v>37.178287001892357</v>
      </c>
      <c r="L1008" s="104">
        <f t="shared" si="77"/>
        <v>31.641967217745638</v>
      </c>
      <c r="N1008" s="109">
        <v>42973.291666666664</v>
      </c>
      <c r="O1008" s="103">
        <v>139</v>
      </c>
      <c r="P1008" s="103">
        <v>98.650001525878906</v>
      </c>
      <c r="Q1008" s="104">
        <f t="shared" si="78"/>
        <v>2.3094450746658324</v>
      </c>
      <c r="R1008" s="104">
        <f t="shared" si="79"/>
        <v>20</v>
      </c>
    </row>
    <row r="1009" spans="2:18">
      <c r="B1009" s="109">
        <v>42974.291666666664</v>
      </c>
      <c r="C1009" s="106">
        <v>139</v>
      </c>
      <c r="D1009" s="106">
        <v>98.650001525878906</v>
      </c>
      <c r="E1009" s="120">
        <v>11.800000190734863</v>
      </c>
      <c r="F1009" s="107">
        <v>42974</v>
      </c>
      <c r="G1009" s="120">
        <v>32.091928486846136</v>
      </c>
      <c r="H1009" s="120">
        <v>37.486609300043732</v>
      </c>
      <c r="I1009" s="120">
        <v>32.207886110235115</v>
      </c>
      <c r="J1009" s="104">
        <f t="shared" si="75"/>
        <v>32.091928486846136</v>
      </c>
      <c r="K1009" s="104">
        <f t="shared" si="76"/>
        <v>37.486609300043732</v>
      </c>
      <c r="L1009" s="104">
        <f t="shared" si="77"/>
        <v>32.207886110235115</v>
      </c>
      <c r="N1009" s="109">
        <v>42974.291666666664</v>
      </c>
      <c r="O1009" s="103">
        <v>139</v>
      </c>
      <c r="P1009" s="103">
        <v>98.650001525878906</v>
      </c>
      <c r="Q1009" s="104">
        <f t="shared" si="78"/>
        <v>2.3094450746658324</v>
      </c>
      <c r="R1009" s="104">
        <f t="shared" si="79"/>
        <v>20</v>
      </c>
    </row>
    <row r="1010" spans="2:18">
      <c r="B1010" s="109">
        <v>42975.291666666664</v>
      </c>
      <c r="C1010" s="106">
        <v>139</v>
      </c>
      <c r="D1010" s="106">
        <v>98.650001525878906</v>
      </c>
      <c r="E1010" s="120">
        <v>12.100000381469727</v>
      </c>
      <c r="F1010" s="107">
        <v>42975</v>
      </c>
      <c r="G1010" s="120">
        <v>45.945298159519801</v>
      </c>
      <c r="H1010" s="120">
        <v>37.568559673605193</v>
      </c>
      <c r="I1010" s="120">
        <v>34.007872298713075</v>
      </c>
      <c r="J1010" s="104">
        <f t="shared" si="75"/>
        <v>45.945298159519801</v>
      </c>
      <c r="K1010" s="104">
        <f t="shared" si="76"/>
        <v>37.568559673605193</v>
      </c>
      <c r="L1010" s="104">
        <f t="shared" si="77"/>
        <v>34.007872298713075</v>
      </c>
      <c r="N1010" s="109">
        <v>42975.291666666664</v>
      </c>
      <c r="O1010" s="103">
        <v>139</v>
      </c>
      <c r="P1010" s="103">
        <v>98.650001525878906</v>
      </c>
      <c r="Q1010" s="104">
        <f t="shared" si="78"/>
        <v>2.3094450746658324</v>
      </c>
      <c r="R1010" s="104">
        <f t="shared" si="79"/>
        <v>20</v>
      </c>
    </row>
    <row r="1011" spans="2:18">
      <c r="B1011" s="109">
        <v>42976.291666666664</v>
      </c>
      <c r="C1011" s="106">
        <v>193</v>
      </c>
      <c r="D1011" s="106">
        <v>116.34999847412109</v>
      </c>
      <c r="E1011" s="120">
        <v>11.899999618530273</v>
      </c>
      <c r="F1011" s="107">
        <v>42976</v>
      </c>
      <c r="G1011" s="120">
        <v>41.184218073774275</v>
      </c>
      <c r="H1011" s="120">
        <v>37.820535098910312</v>
      </c>
      <c r="I1011" s="120">
        <v>36.089537752778455</v>
      </c>
      <c r="J1011" s="104">
        <f t="shared" si="75"/>
        <v>41.184218073774275</v>
      </c>
      <c r="K1011" s="104">
        <f t="shared" si="76"/>
        <v>37.820535098910312</v>
      </c>
      <c r="L1011" s="104">
        <f t="shared" si="77"/>
        <v>36.089537752778455</v>
      </c>
      <c r="N1011" s="109">
        <v>42976.291666666664</v>
      </c>
      <c r="O1011" s="103">
        <v>193</v>
      </c>
      <c r="P1011" s="103">
        <v>116.34999847412109</v>
      </c>
      <c r="Q1011" s="104">
        <f t="shared" si="78"/>
        <v>4.3870873653341675</v>
      </c>
      <c r="R1011" s="104">
        <f t="shared" si="79"/>
        <v>4.3870873653341675</v>
      </c>
    </row>
    <row r="1012" spans="2:18">
      <c r="B1012" s="109">
        <v>42977.291666666664</v>
      </c>
      <c r="C1012" s="106">
        <v>193</v>
      </c>
      <c r="D1012" s="106">
        <v>116.34999847412109</v>
      </c>
      <c r="E1012" s="120">
        <v>11.699999809265137</v>
      </c>
      <c r="F1012" s="107">
        <v>42977</v>
      </c>
      <c r="G1012" s="120">
        <v>42.435547676527939</v>
      </c>
      <c r="H1012" s="120">
        <v>37.550695694662963</v>
      </c>
      <c r="I1012" s="120">
        <v>36.733142696221691</v>
      </c>
      <c r="J1012" s="104">
        <f t="shared" si="75"/>
        <v>42.435547676527939</v>
      </c>
      <c r="K1012" s="104">
        <f t="shared" si="76"/>
        <v>37.550695694662963</v>
      </c>
      <c r="L1012" s="104">
        <f t="shared" si="77"/>
        <v>36.733142696221691</v>
      </c>
      <c r="N1012" s="109">
        <v>42977.291666666664</v>
      </c>
      <c r="O1012" s="103">
        <v>193</v>
      </c>
      <c r="P1012" s="103">
        <v>116.34999847412109</v>
      </c>
      <c r="Q1012" s="104">
        <f t="shared" si="78"/>
        <v>4.3870873653341675</v>
      </c>
      <c r="R1012" s="104">
        <f t="shared" si="79"/>
        <v>20</v>
      </c>
    </row>
    <row r="1013" spans="2:18">
      <c r="B1013" s="109">
        <v>42978.291666666664</v>
      </c>
      <c r="C1013" s="106">
        <v>193</v>
      </c>
      <c r="D1013" s="106">
        <v>116.34999847412109</v>
      </c>
      <c r="E1013" s="120">
        <v>11.899999618530273</v>
      </c>
      <c r="F1013" s="107">
        <v>42978</v>
      </c>
      <c r="G1013" s="120">
        <v>43.145148580030138</v>
      </c>
      <c r="H1013" s="120">
        <v>38.909853998974462</v>
      </c>
      <c r="I1013" s="120">
        <v>35.579787714393042</v>
      </c>
      <c r="J1013" s="104">
        <f t="shared" si="75"/>
        <v>43.145148580030138</v>
      </c>
      <c r="K1013" s="104">
        <f t="shared" si="76"/>
        <v>38.909853998974462</v>
      </c>
      <c r="L1013" s="104">
        <f t="shared" si="77"/>
        <v>35.579787714393042</v>
      </c>
      <c r="N1013" s="109">
        <v>42978.291666666664</v>
      </c>
      <c r="O1013" s="103">
        <v>193</v>
      </c>
      <c r="P1013" s="103">
        <v>116.34999847412109</v>
      </c>
      <c r="Q1013" s="104">
        <f t="shared" si="78"/>
        <v>4.3870873653341675</v>
      </c>
      <c r="R1013" s="104">
        <f t="shared" si="79"/>
        <v>20</v>
      </c>
    </row>
    <row r="1014" spans="2:18">
      <c r="B1014" s="109">
        <v>42979.291666666664</v>
      </c>
      <c r="C1014" s="106">
        <v>193</v>
      </c>
      <c r="D1014" s="106">
        <v>116.34999847412109</v>
      </c>
      <c r="E1014" s="120">
        <v>12.300000190734863</v>
      </c>
      <c r="F1014" s="107">
        <v>42979</v>
      </c>
      <c r="G1014" s="120">
        <v>40.263202775937572</v>
      </c>
      <c r="H1014" s="120">
        <v>37.869322544755761</v>
      </c>
      <c r="I1014" s="120">
        <v>35.755199757946841</v>
      </c>
      <c r="J1014" s="104">
        <f t="shared" si="75"/>
        <v>40.263202775937572</v>
      </c>
      <c r="K1014" s="104">
        <f t="shared" si="76"/>
        <v>37.869322544755761</v>
      </c>
      <c r="L1014" s="104">
        <f t="shared" si="77"/>
        <v>35.755199757946841</v>
      </c>
      <c r="N1014" s="109">
        <v>42979.291666666664</v>
      </c>
      <c r="O1014" s="103">
        <v>193</v>
      </c>
      <c r="P1014" s="103">
        <v>116.34999847412109</v>
      </c>
      <c r="Q1014" s="104">
        <f t="shared" si="78"/>
        <v>4.3870873653341675</v>
      </c>
      <c r="R1014" s="104">
        <f t="shared" si="79"/>
        <v>20</v>
      </c>
    </row>
    <row r="1015" spans="2:18">
      <c r="B1015" s="109">
        <v>42980.291666666664</v>
      </c>
      <c r="C1015" s="106">
        <v>193</v>
      </c>
      <c r="D1015" s="106">
        <v>116.34999847412109</v>
      </c>
      <c r="E1015" s="120">
        <v>12.5</v>
      </c>
      <c r="F1015" s="107">
        <v>42980</v>
      </c>
      <c r="G1015" s="120">
        <v>40.764642651031416</v>
      </c>
      <c r="H1015" s="120">
        <v>37.384688503764316</v>
      </c>
      <c r="I1015" s="120">
        <v>34.991484800952463</v>
      </c>
      <c r="J1015" s="104">
        <f t="shared" si="75"/>
        <v>40.764642651031416</v>
      </c>
      <c r="K1015" s="104">
        <f t="shared" si="76"/>
        <v>37.384688503764316</v>
      </c>
      <c r="L1015" s="104">
        <f t="shared" si="77"/>
        <v>34.991484800952463</v>
      </c>
      <c r="N1015" s="109">
        <v>42980.291666666664</v>
      </c>
      <c r="O1015" s="103">
        <v>193</v>
      </c>
      <c r="P1015" s="103">
        <v>116.34999847412109</v>
      </c>
      <c r="Q1015" s="104">
        <f t="shared" si="78"/>
        <v>4.3870873653341675</v>
      </c>
      <c r="R1015" s="104">
        <f t="shared" si="79"/>
        <v>20</v>
      </c>
    </row>
    <row r="1016" spans="2:18">
      <c r="B1016" s="109">
        <v>42981.291666666664</v>
      </c>
      <c r="C1016" s="106">
        <v>193</v>
      </c>
      <c r="D1016" s="106">
        <v>116.34999847412109</v>
      </c>
      <c r="E1016" s="120">
        <v>11.699999809265137</v>
      </c>
      <c r="F1016" s="107">
        <v>42981</v>
      </c>
      <c r="G1016" s="120">
        <v>39.976651164337419</v>
      </c>
      <c r="H1016" s="120">
        <v>37.297924367277766</v>
      </c>
      <c r="I1016" s="120">
        <v>36.149950895486086</v>
      </c>
      <c r="J1016" s="104">
        <f t="shared" si="75"/>
        <v>39.976651164337419</v>
      </c>
      <c r="K1016" s="104">
        <f t="shared" si="76"/>
        <v>37.297924367277766</v>
      </c>
      <c r="L1016" s="104">
        <f t="shared" si="77"/>
        <v>36.149950895486086</v>
      </c>
      <c r="N1016" s="109">
        <v>42981.291666666664</v>
      </c>
      <c r="O1016" s="103">
        <v>193</v>
      </c>
      <c r="P1016" s="103">
        <v>116.34999847412109</v>
      </c>
      <c r="Q1016" s="104">
        <f t="shared" si="78"/>
        <v>4.3870873653341675</v>
      </c>
      <c r="R1016" s="104">
        <f t="shared" si="79"/>
        <v>20</v>
      </c>
    </row>
    <row r="1017" spans="2:18">
      <c r="B1017" s="109">
        <v>42982.291666666664</v>
      </c>
      <c r="C1017" s="106">
        <v>193</v>
      </c>
      <c r="D1017" s="106">
        <v>116.34999847412109</v>
      </c>
      <c r="E1017" s="120">
        <v>11.699999809265137</v>
      </c>
      <c r="F1017" s="107">
        <v>42982</v>
      </c>
      <c r="G1017" s="120">
        <v>32.12715768573463</v>
      </c>
      <c r="H1017" s="120">
        <v>36.194753467352321</v>
      </c>
      <c r="I1017" s="120">
        <v>36.794709986624966</v>
      </c>
      <c r="J1017" s="104">
        <f t="shared" si="75"/>
        <v>32.12715768573463</v>
      </c>
      <c r="K1017" s="104">
        <f t="shared" si="76"/>
        <v>36.194753467352321</v>
      </c>
      <c r="L1017" s="104">
        <f t="shared" si="77"/>
        <v>36.794709986624966</v>
      </c>
      <c r="N1017" s="109">
        <v>42982.291666666664</v>
      </c>
      <c r="O1017" s="103">
        <v>193</v>
      </c>
      <c r="P1017" s="103">
        <v>116.34999847412109</v>
      </c>
      <c r="Q1017" s="104">
        <f t="shared" si="78"/>
        <v>4.3870873653341675</v>
      </c>
      <c r="R1017" s="104">
        <f t="shared" si="79"/>
        <v>20</v>
      </c>
    </row>
    <row r="1018" spans="2:18">
      <c r="B1018" s="109">
        <v>42983.291666666664</v>
      </c>
      <c r="C1018" s="106">
        <v>193</v>
      </c>
      <c r="D1018" s="106">
        <v>116.34999847412109</v>
      </c>
      <c r="E1018" s="120">
        <v>12.800000190734863</v>
      </c>
      <c r="F1018" s="107">
        <v>42983</v>
      </c>
      <c r="G1018" s="120">
        <v>31.297437414041234</v>
      </c>
      <c r="H1018" s="120">
        <v>36.022245344453353</v>
      </c>
      <c r="I1018" s="120">
        <v>35.994933875136915</v>
      </c>
      <c r="J1018" s="104">
        <f t="shared" si="75"/>
        <v>31.297437414041234</v>
      </c>
      <c r="K1018" s="104">
        <f t="shared" si="76"/>
        <v>36.022245344453353</v>
      </c>
      <c r="L1018" s="104">
        <f t="shared" si="77"/>
        <v>35.994933875136915</v>
      </c>
      <c r="N1018" s="109">
        <v>42983.291666666664</v>
      </c>
      <c r="O1018" s="103">
        <v>193</v>
      </c>
      <c r="P1018" s="103">
        <v>116.34999847412109</v>
      </c>
      <c r="Q1018" s="104">
        <f t="shared" si="78"/>
        <v>4.3870873653341675</v>
      </c>
      <c r="R1018" s="104">
        <f t="shared" si="79"/>
        <v>20</v>
      </c>
    </row>
    <row r="1019" spans="2:18">
      <c r="B1019" s="109">
        <v>42984.291666666664</v>
      </c>
      <c r="C1019" s="106">
        <v>193</v>
      </c>
      <c r="D1019" s="106">
        <v>116.34999847412109</v>
      </c>
      <c r="E1019" s="120">
        <v>11.800000190734863</v>
      </c>
      <c r="F1019" s="107">
        <v>42984</v>
      </c>
      <c r="G1019" s="120">
        <v>31.591128366606085</v>
      </c>
      <c r="H1019" s="120">
        <v>35.571942660124208</v>
      </c>
      <c r="I1019" s="120">
        <v>34.044693514461876</v>
      </c>
      <c r="J1019" s="104">
        <f t="shared" si="75"/>
        <v>31.591128366606085</v>
      </c>
      <c r="K1019" s="104">
        <f t="shared" si="76"/>
        <v>35.571942660124208</v>
      </c>
      <c r="L1019" s="104">
        <f t="shared" si="77"/>
        <v>34.044693514461876</v>
      </c>
      <c r="N1019" s="109">
        <v>42984.291666666664</v>
      </c>
      <c r="O1019" s="103">
        <v>193</v>
      </c>
      <c r="P1019" s="103">
        <v>116.34999847412109</v>
      </c>
      <c r="Q1019" s="104">
        <f t="shared" si="78"/>
        <v>4.3870873653341675</v>
      </c>
      <c r="R1019" s="104">
        <f t="shared" si="79"/>
        <v>20</v>
      </c>
    </row>
    <row r="1020" spans="2:18">
      <c r="B1020" s="109">
        <v>42985.291666666664</v>
      </c>
      <c r="C1020" s="106">
        <v>128</v>
      </c>
      <c r="D1020" s="106">
        <v>103.91999816894531</v>
      </c>
      <c r="E1020" s="120">
        <v>11.800000190734863</v>
      </c>
      <c r="F1020" s="107">
        <v>42985</v>
      </c>
      <c r="G1020" s="120">
        <v>29.269573592753328</v>
      </c>
      <c r="H1020" s="120">
        <v>37.302543766211606</v>
      </c>
      <c r="I1020" s="120">
        <v>33.890478207689753</v>
      </c>
      <c r="J1020" s="104">
        <f t="shared" si="75"/>
        <v>29.269573592753328</v>
      </c>
      <c r="K1020" s="104">
        <f t="shared" si="76"/>
        <v>37.302543766211606</v>
      </c>
      <c r="L1020" s="104">
        <f t="shared" si="77"/>
        <v>33.890478207689753</v>
      </c>
      <c r="N1020" s="109">
        <v>42985.291666666664</v>
      </c>
      <c r="O1020" s="103">
        <v>128</v>
      </c>
      <c r="P1020" s="103">
        <v>103.91999816894531</v>
      </c>
      <c r="Q1020" s="104">
        <f t="shared" si="78"/>
        <v>1.3782266104010008</v>
      </c>
      <c r="R1020" s="104">
        <f t="shared" si="79"/>
        <v>1.3782266104010008</v>
      </c>
    </row>
    <row r="1021" spans="2:18">
      <c r="B1021" s="109">
        <v>42986.291666666664</v>
      </c>
      <c r="C1021" s="106">
        <v>128</v>
      </c>
      <c r="D1021" s="106">
        <v>103.91999816894531</v>
      </c>
      <c r="E1021" s="120">
        <v>11.699999809265137</v>
      </c>
      <c r="F1021" s="107">
        <v>42986</v>
      </c>
      <c r="G1021" s="120">
        <v>30.130185435171441</v>
      </c>
      <c r="H1021" s="120">
        <v>36.135604906059996</v>
      </c>
      <c r="I1021" s="120">
        <v>34.09307306971818</v>
      </c>
      <c r="J1021" s="104">
        <f t="shared" si="75"/>
        <v>30.130185435171441</v>
      </c>
      <c r="K1021" s="104">
        <f t="shared" si="76"/>
        <v>36.135604906059996</v>
      </c>
      <c r="L1021" s="104">
        <f t="shared" si="77"/>
        <v>34.09307306971818</v>
      </c>
      <c r="N1021" s="109">
        <v>42986.291666666664</v>
      </c>
      <c r="O1021" s="103">
        <v>128</v>
      </c>
      <c r="P1021" s="103">
        <v>103.91999816894531</v>
      </c>
      <c r="Q1021" s="104">
        <f t="shared" si="78"/>
        <v>1.3782266104010008</v>
      </c>
      <c r="R1021" s="104">
        <f t="shared" si="79"/>
        <v>20</v>
      </c>
    </row>
    <row r="1022" spans="2:18">
      <c r="B1022" s="109">
        <v>42987.291666666664</v>
      </c>
      <c r="C1022" s="106">
        <v>128</v>
      </c>
      <c r="D1022" s="106">
        <v>103.91999816894531</v>
      </c>
      <c r="E1022" s="120">
        <v>11.800000190734863</v>
      </c>
      <c r="F1022" s="107">
        <v>42987</v>
      </c>
      <c r="G1022" s="120">
        <v>27.303381505785165</v>
      </c>
      <c r="H1022" s="120">
        <v>34.738448568141074</v>
      </c>
      <c r="I1022" s="120">
        <v>34.78035092667298</v>
      </c>
      <c r="J1022" s="104">
        <f t="shared" si="75"/>
        <v>27.303381505785165</v>
      </c>
      <c r="K1022" s="104">
        <f t="shared" si="76"/>
        <v>34.738448568141074</v>
      </c>
      <c r="L1022" s="104">
        <f t="shared" si="77"/>
        <v>34.78035092667298</v>
      </c>
      <c r="N1022" s="109">
        <v>42987.291666666664</v>
      </c>
      <c r="O1022" s="103">
        <v>128</v>
      </c>
      <c r="P1022" s="103">
        <v>103.91999816894531</v>
      </c>
      <c r="Q1022" s="104">
        <f t="shared" si="78"/>
        <v>1.3782266104010008</v>
      </c>
      <c r="R1022" s="104">
        <f t="shared" si="79"/>
        <v>20</v>
      </c>
    </row>
    <row r="1023" spans="2:18">
      <c r="B1023" s="109">
        <v>42988.291666666664</v>
      </c>
      <c r="C1023" s="106">
        <v>128</v>
      </c>
      <c r="D1023" s="106">
        <v>103.91999816894531</v>
      </c>
      <c r="E1023" s="120">
        <v>11.899999618530273</v>
      </c>
      <c r="F1023" s="107">
        <v>42988</v>
      </c>
      <c r="G1023" s="120">
        <v>26.2219381497966</v>
      </c>
      <c r="H1023" s="120">
        <v>36.370428586226907</v>
      </c>
      <c r="I1023" s="120">
        <v>35.335039693271682</v>
      </c>
      <c r="J1023" s="104">
        <f t="shared" si="75"/>
        <v>26.2219381497966</v>
      </c>
      <c r="K1023" s="104">
        <f t="shared" si="76"/>
        <v>36.370428586226907</v>
      </c>
      <c r="L1023" s="104">
        <f t="shared" si="77"/>
        <v>35.335039693271682</v>
      </c>
      <c r="N1023" s="109">
        <v>42988.291666666664</v>
      </c>
      <c r="O1023" s="103">
        <v>128</v>
      </c>
      <c r="P1023" s="103">
        <v>103.91999816894531</v>
      </c>
      <c r="Q1023" s="104">
        <f t="shared" si="78"/>
        <v>1.3782266104010008</v>
      </c>
      <c r="R1023" s="104">
        <f t="shared" si="79"/>
        <v>20</v>
      </c>
    </row>
    <row r="1024" spans="2:18">
      <c r="B1024" s="109">
        <v>42989.291666666664</v>
      </c>
      <c r="C1024" s="106">
        <v>128</v>
      </c>
      <c r="D1024" s="106">
        <v>103.91999816894531</v>
      </c>
      <c r="E1024" s="120">
        <v>11.699999809265137</v>
      </c>
      <c r="F1024" s="107">
        <v>42989</v>
      </c>
      <c r="G1024" s="120">
        <v>28.994524425356481</v>
      </c>
      <c r="H1024" s="120">
        <v>37.090179906796529</v>
      </c>
      <c r="I1024" s="120">
        <v>35.474878571408787</v>
      </c>
      <c r="J1024" s="104">
        <f t="shared" si="75"/>
        <v>28.994524425356481</v>
      </c>
      <c r="K1024" s="104">
        <f t="shared" si="76"/>
        <v>37.090179906796529</v>
      </c>
      <c r="L1024" s="104">
        <f t="shared" si="77"/>
        <v>35.474878571408787</v>
      </c>
      <c r="N1024" s="109">
        <v>42989.291666666664</v>
      </c>
      <c r="O1024" s="103">
        <v>128</v>
      </c>
      <c r="P1024" s="103">
        <v>103.91999816894531</v>
      </c>
      <c r="Q1024" s="104">
        <f t="shared" si="78"/>
        <v>1.3782266104010008</v>
      </c>
      <c r="R1024" s="104">
        <f t="shared" si="79"/>
        <v>20</v>
      </c>
    </row>
    <row r="1025" spans="2:18">
      <c r="B1025" s="109">
        <v>42990.291666666664</v>
      </c>
      <c r="C1025" s="106">
        <v>451</v>
      </c>
      <c r="D1025" s="106">
        <v>103.70999908447266</v>
      </c>
      <c r="E1025" s="120">
        <v>11.800000190734863</v>
      </c>
      <c r="F1025" s="107">
        <v>42990</v>
      </c>
      <c r="G1025" s="120">
        <v>33.300224712181965</v>
      </c>
      <c r="H1025" s="120">
        <v>37.016824046218865</v>
      </c>
      <c r="I1025" s="120">
        <v>33.19525241001886</v>
      </c>
      <c r="J1025" s="104">
        <f t="shared" si="75"/>
        <v>33.300224712181965</v>
      </c>
      <c r="K1025" s="104">
        <f t="shared" si="76"/>
        <v>37.016824046218865</v>
      </c>
      <c r="L1025" s="104">
        <f t="shared" si="77"/>
        <v>33.19525241001886</v>
      </c>
      <c r="N1025" s="109">
        <v>42990.291666666664</v>
      </c>
      <c r="O1025" s="103">
        <v>451</v>
      </c>
      <c r="P1025" s="103">
        <v>103.70999908447266</v>
      </c>
      <c r="Q1025" s="104">
        <f t="shared" si="78"/>
        <v>19.877254335200497</v>
      </c>
      <c r="R1025" s="104">
        <f t="shared" si="79"/>
        <v>19.877254335200497</v>
      </c>
    </row>
    <row r="1026" spans="2:18">
      <c r="B1026" s="109">
        <v>42991.291666666664</v>
      </c>
      <c r="C1026" s="106">
        <v>451</v>
      </c>
      <c r="D1026" s="106">
        <v>103.70999908447266</v>
      </c>
      <c r="E1026" s="120">
        <v>11.800000190734863</v>
      </c>
      <c r="F1026" s="107">
        <v>42991</v>
      </c>
      <c r="G1026" s="120">
        <v>44.563744608936467</v>
      </c>
      <c r="H1026" s="120">
        <v>35.10840776584763</v>
      </c>
      <c r="I1026" s="120">
        <v>31.132859604976801</v>
      </c>
      <c r="J1026" s="104">
        <f t="shared" si="75"/>
        <v>44.563744608936467</v>
      </c>
      <c r="K1026" s="104">
        <f t="shared" si="76"/>
        <v>35.10840776584763</v>
      </c>
      <c r="L1026" s="104">
        <f t="shared" si="77"/>
        <v>31.132859604976801</v>
      </c>
      <c r="N1026" s="109">
        <v>42991.291666666664</v>
      </c>
      <c r="O1026" s="103">
        <v>451</v>
      </c>
      <c r="P1026" s="103">
        <v>103.70999908447266</v>
      </c>
      <c r="Q1026" s="104">
        <f t="shared" si="78"/>
        <v>19.877254335200497</v>
      </c>
      <c r="R1026" s="104">
        <f t="shared" si="79"/>
        <v>20</v>
      </c>
    </row>
    <row r="1027" spans="2:18">
      <c r="B1027" s="109">
        <v>42992.291666666664</v>
      </c>
      <c r="C1027" s="106">
        <v>152</v>
      </c>
      <c r="D1027" s="106">
        <v>101.62000274658203</v>
      </c>
      <c r="E1027" s="120">
        <v>11.800000190734863</v>
      </c>
      <c r="F1027" s="107">
        <v>42992</v>
      </c>
      <c r="G1027" s="120">
        <v>50.535573334649747</v>
      </c>
      <c r="H1027" s="120">
        <v>34.971164346734689</v>
      </c>
      <c r="I1027" s="120">
        <v>33.246614805945669</v>
      </c>
      <c r="J1027" s="104">
        <f t="shared" si="75"/>
        <v>50.535573334649747</v>
      </c>
      <c r="K1027" s="104">
        <f t="shared" si="76"/>
        <v>34.971164346734689</v>
      </c>
      <c r="L1027" s="104">
        <f t="shared" si="77"/>
        <v>33.246614805945669</v>
      </c>
      <c r="N1027" s="109">
        <v>42992.291666666664</v>
      </c>
      <c r="O1027" s="103">
        <v>152</v>
      </c>
      <c r="P1027" s="103">
        <v>101.62000274658203</v>
      </c>
      <c r="Q1027" s="104">
        <f t="shared" si="78"/>
        <v>2.8835152643984987</v>
      </c>
      <c r="R1027" s="104">
        <f t="shared" si="79"/>
        <v>2.8835152643984987</v>
      </c>
    </row>
    <row r="1028" spans="2:18">
      <c r="B1028" s="109">
        <v>42993.291666666664</v>
      </c>
      <c r="C1028" s="106">
        <v>152</v>
      </c>
      <c r="D1028" s="106">
        <v>101.62000274658203</v>
      </c>
      <c r="E1028" s="120">
        <v>12</v>
      </c>
      <c r="F1028" s="107">
        <v>42993</v>
      </c>
      <c r="G1028" s="120">
        <v>44.485964365005515</v>
      </c>
      <c r="H1028" s="120">
        <v>34.711737287022423</v>
      </c>
      <c r="I1028" s="120">
        <v>34.99067065846036</v>
      </c>
      <c r="J1028" s="104">
        <f t="shared" si="75"/>
        <v>44.485964365005515</v>
      </c>
      <c r="K1028" s="104">
        <f t="shared" si="76"/>
        <v>34.711737287022423</v>
      </c>
      <c r="L1028" s="104">
        <f t="shared" si="77"/>
        <v>34.99067065846036</v>
      </c>
      <c r="N1028" s="109">
        <v>42993.291666666664</v>
      </c>
      <c r="O1028" s="103">
        <v>152</v>
      </c>
      <c r="P1028" s="103">
        <v>101.62000274658203</v>
      </c>
      <c r="Q1028" s="104">
        <f t="shared" si="78"/>
        <v>2.8835152643984987</v>
      </c>
      <c r="R1028" s="104">
        <f t="shared" si="79"/>
        <v>20</v>
      </c>
    </row>
    <row r="1029" spans="2:18">
      <c r="B1029" s="109">
        <v>42994.291666666664</v>
      </c>
      <c r="C1029" s="106">
        <v>152</v>
      </c>
      <c r="D1029" s="106">
        <v>101.62000274658203</v>
      </c>
      <c r="E1029" s="120">
        <v>11.600000381469727</v>
      </c>
      <c r="F1029" s="107">
        <v>42994</v>
      </c>
      <c r="G1029" s="120">
        <v>50.621275732406893</v>
      </c>
      <c r="H1029" s="120">
        <v>33.267506326635704</v>
      </c>
      <c r="I1029" s="120">
        <v>33.753727547173142</v>
      </c>
      <c r="J1029" s="104">
        <f t="shared" si="75"/>
        <v>50.621275732406893</v>
      </c>
      <c r="K1029" s="104">
        <f t="shared" si="76"/>
        <v>33.267506326635704</v>
      </c>
      <c r="L1029" s="104">
        <f t="shared" si="77"/>
        <v>33.753727547173142</v>
      </c>
      <c r="N1029" s="109">
        <v>42994.291666666664</v>
      </c>
      <c r="O1029" s="103">
        <v>152</v>
      </c>
      <c r="P1029" s="103">
        <v>101.62000274658203</v>
      </c>
      <c r="Q1029" s="104">
        <f t="shared" si="78"/>
        <v>2.8835152643984987</v>
      </c>
      <c r="R1029" s="104">
        <f t="shared" si="79"/>
        <v>20</v>
      </c>
    </row>
    <row r="1030" spans="2:18">
      <c r="B1030" s="109">
        <v>42995.291666666664</v>
      </c>
      <c r="C1030" s="106">
        <v>152</v>
      </c>
      <c r="D1030" s="106">
        <v>101.62000274658203</v>
      </c>
      <c r="E1030" s="120">
        <v>12.199999809265137</v>
      </c>
      <c r="F1030" s="107">
        <v>42995</v>
      </c>
      <c r="G1030" s="120">
        <v>52.230457838685453</v>
      </c>
      <c r="H1030" s="120">
        <v>35.720603471000921</v>
      </c>
      <c r="I1030" s="120">
        <v>33.806972653623035</v>
      </c>
      <c r="J1030" s="104">
        <f t="shared" si="75"/>
        <v>52.230457838685453</v>
      </c>
      <c r="K1030" s="104">
        <f t="shared" si="76"/>
        <v>35.720603471000921</v>
      </c>
      <c r="L1030" s="104">
        <f t="shared" si="77"/>
        <v>33.806972653623035</v>
      </c>
      <c r="N1030" s="109">
        <v>42995.291666666664</v>
      </c>
      <c r="O1030" s="103">
        <v>152</v>
      </c>
      <c r="P1030" s="103">
        <v>101.62000274658203</v>
      </c>
      <c r="Q1030" s="104">
        <f t="shared" si="78"/>
        <v>2.8835152643984987</v>
      </c>
      <c r="R1030" s="104">
        <f t="shared" si="79"/>
        <v>20</v>
      </c>
    </row>
    <row r="1031" spans="2:18">
      <c r="B1031" s="109">
        <v>42996.291666666664</v>
      </c>
      <c r="C1031" s="106">
        <v>152</v>
      </c>
      <c r="D1031" s="106">
        <v>101.62000274658203</v>
      </c>
      <c r="E1031" s="120">
        <v>12.199999809265137</v>
      </c>
      <c r="F1031" s="107">
        <v>42996</v>
      </c>
      <c r="G1031" s="120">
        <v>48.111469457193692</v>
      </c>
      <c r="H1031" s="120">
        <v>35.281767199569252</v>
      </c>
      <c r="I1031" s="120">
        <v>34.596710396960923</v>
      </c>
      <c r="J1031" s="104">
        <f t="shared" si="75"/>
        <v>48.111469457193692</v>
      </c>
      <c r="K1031" s="104">
        <f t="shared" si="76"/>
        <v>35.281767199569252</v>
      </c>
      <c r="L1031" s="104">
        <f t="shared" si="77"/>
        <v>34.596710396960923</v>
      </c>
      <c r="N1031" s="109">
        <v>42996.291666666664</v>
      </c>
      <c r="O1031" s="103">
        <v>152</v>
      </c>
      <c r="P1031" s="103">
        <v>101.62000274658203</v>
      </c>
      <c r="Q1031" s="104">
        <f t="shared" si="78"/>
        <v>2.8835152643984987</v>
      </c>
      <c r="R1031" s="104">
        <f t="shared" si="79"/>
        <v>20</v>
      </c>
    </row>
    <row r="1032" spans="2:18">
      <c r="B1032" s="109">
        <v>42997.291666666664</v>
      </c>
      <c r="C1032" s="106">
        <v>156</v>
      </c>
      <c r="D1032" s="106">
        <v>103.08000183105469</v>
      </c>
      <c r="E1032" s="120">
        <v>11.600000381469727</v>
      </c>
      <c r="F1032" s="107">
        <v>42997</v>
      </c>
      <c r="G1032" s="120">
        <v>52.249509806213538</v>
      </c>
      <c r="H1032" s="120">
        <v>35.168934874821559</v>
      </c>
      <c r="I1032" s="120">
        <v>34.220801967249983</v>
      </c>
      <c r="J1032" s="104">
        <f t="shared" si="75"/>
        <v>52.249509806213538</v>
      </c>
      <c r="K1032" s="104">
        <f t="shared" si="76"/>
        <v>35.168934874821559</v>
      </c>
      <c r="L1032" s="104">
        <f t="shared" si="77"/>
        <v>34.220801967249983</v>
      </c>
      <c r="N1032" s="109">
        <v>42997.291666666664</v>
      </c>
      <c r="O1032" s="103">
        <v>156</v>
      </c>
      <c r="P1032" s="103">
        <v>103.08000183105469</v>
      </c>
      <c r="Q1032" s="104">
        <f t="shared" si="78"/>
        <v>3.0288930295989989</v>
      </c>
      <c r="R1032" s="104">
        <f t="shared" si="79"/>
        <v>3.0288930295989989</v>
      </c>
    </row>
    <row r="1033" spans="2:18">
      <c r="B1033" s="109">
        <v>42998.291666666664</v>
      </c>
      <c r="C1033" s="106">
        <v>156</v>
      </c>
      <c r="D1033" s="106">
        <v>103.08000183105469</v>
      </c>
      <c r="E1033" s="120">
        <v>11.800000190734863</v>
      </c>
      <c r="F1033" s="107">
        <v>42998</v>
      </c>
      <c r="G1033" s="120">
        <v>49.929091192152804</v>
      </c>
      <c r="H1033" s="120">
        <v>35.222131844317467</v>
      </c>
      <c r="I1033" s="120">
        <v>33.541366757684301</v>
      </c>
      <c r="J1033" s="104">
        <f t="shared" si="75"/>
        <v>49.929091192152804</v>
      </c>
      <c r="K1033" s="104">
        <f t="shared" si="76"/>
        <v>35.222131844317467</v>
      </c>
      <c r="L1033" s="104">
        <f t="shared" si="77"/>
        <v>33.541366757684301</v>
      </c>
      <c r="N1033" s="109">
        <v>42998.291666666664</v>
      </c>
      <c r="O1033" s="103">
        <v>156</v>
      </c>
      <c r="P1033" s="103">
        <v>103.08000183105469</v>
      </c>
      <c r="Q1033" s="104">
        <f t="shared" si="78"/>
        <v>3.0288930295989989</v>
      </c>
      <c r="R1033" s="104">
        <f t="shared" si="79"/>
        <v>20</v>
      </c>
    </row>
    <row r="1034" spans="2:18">
      <c r="B1034" s="109">
        <v>42999.291666666664</v>
      </c>
      <c r="C1034" s="106">
        <v>158</v>
      </c>
      <c r="D1034" s="106">
        <v>112.83000183105469</v>
      </c>
      <c r="E1034" s="120">
        <v>11.800000190734863</v>
      </c>
      <c r="F1034" s="107">
        <v>42999</v>
      </c>
      <c r="G1034" s="120">
        <v>46.099435429396458</v>
      </c>
      <c r="H1034" s="120">
        <v>35.086662470455529</v>
      </c>
      <c r="I1034" s="120">
        <v>32.139956232839211</v>
      </c>
      <c r="J1034" s="104">
        <f t="shared" ref="J1034:J1097" si="80">IF(G1034&lt;0,0,G1034)</f>
        <v>46.099435429396458</v>
      </c>
      <c r="K1034" s="104">
        <f t="shared" ref="K1034:K1097" si="81">IF(H1034&lt;0,0,H1034)</f>
        <v>35.086662470455529</v>
      </c>
      <c r="L1034" s="104">
        <f t="shared" ref="L1034:L1097" si="82">IF(I1034&lt;0,0,I1034)</f>
        <v>32.139956232839211</v>
      </c>
      <c r="N1034" s="109">
        <v>42999.291666666664</v>
      </c>
      <c r="O1034" s="103">
        <v>158</v>
      </c>
      <c r="P1034" s="103">
        <v>112.83000183105469</v>
      </c>
      <c r="Q1034" s="104">
        <f t="shared" ref="Q1034:Q1097" si="83">ABS((O1034-P1034)*(1/1000)*0.36*158.987)</f>
        <v>2.5853192995989991</v>
      </c>
      <c r="R1034" s="104">
        <f t="shared" si="79"/>
        <v>2.5853192995989991</v>
      </c>
    </row>
    <row r="1035" spans="2:18">
      <c r="B1035" s="109">
        <v>43000.291666666664</v>
      </c>
      <c r="C1035" s="106">
        <v>158</v>
      </c>
      <c r="D1035" s="106">
        <v>112.83000183105469</v>
      </c>
      <c r="E1035" s="120">
        <v>12.600000381469727</v>
      </c>
      <c r="F1035" s="107">
        <v>43000</v>
      </c>
      <c r="G1035" s="120">
        <v>46.528883696761383</v>
      </c>
      <c r="H1035" s="120">
        <v>34.662717621856295</v>
      </c>
      <c r="I1035" s="120">
        <v>33.641618776851224</v>
      </c>
      <c r="J1035" s="104">
        <f t="shared" si="80"/>
        <v>46.528883696761383</v>
      </c>
      <c r="K1035" s="104">
        <f t="shared" si="81"/>
        <v>34.662717621856295</v>
      </c>
      <c r="L1035" s="104">
        <f t="shared" si="82"/>
        <v>33.641618776851224</v>
      </c>
      <c r="N1035" s="109">
        <v>43000.291666666664</v>
      </c>
      <c r="O1035" s="103">
        <v>158</v>
      </c>
      <c r="P1035" s="103">
        <v>112.83000183105469</v>
      </c>
      <c r="Q1035" s="104">
        <f t="shared" si="83"/>
        <v>2.5853192995989991</v>
      </c>
      <c r="R1035" s="104">
        <f t="shared" ref="R1035:R1098" si="84">IF(Q1035=Q1034, 20, Q1035)</f>
        <v>20</v>
      </c>
    </row>
    <row r="1036" spans="2:18">
      <c r="B1036" s="109">
        <v>43001.291666666664</v>
      </c>
      <c r="C1036" s="106">
        <v>158</v>
      </c>
      <c r="D1036" s="106">
        <v>112.83000183105469</v>
      </c>
      <c r="E1036" s="120">
        <v>12.699999809265137</v>
      </c>
      <c r="F1036" s="107">
        <v>43001</v>
      </c>
      <c r="G1036" s="120">
        <v>43.639897125716551</v>
      </c>
      <c r="H1036" s="120">
        <v>34.337041116665873</v>
      </c>
      <c r="I1036" s="120">
        <v>33.898440375328065</v>
      </c>
      <c r="J1036" s="104">
        <f t="shared" si="80"/>
        <v>43.639897125716551</v>
      </c>
      <c r="K1036" s="104">
        <f t="shared" si="81"/>
        <v>34.337041116665873</v>
      </c>
      <c r="L1036" s="104">
        <f t="shared" si="82"/>
        <v>33.898440375328065</v>
      </c>
      <c r="N1036" s="109">
        <v>43001.291666666664</v>
      </c>
      <c r="O1036" s="103">
        <v>158</v>
      </c>
      <c r="P1036" s="103">
        <v>112.83000183105469</v>
      </c>
      <c r="Q1036" s="104">
        <f t="shared" si="83"/>
        <v>2.5853192995989991</v>
      </c>
      <c r="R1036" s="104">
        <f t="shared" si="84"/>
        <v>20</v>
      </c>
    </row>
    <row r="1037" spans="2:18">
      <c r="B1037" s="109">
        <v>43002.291666666664</v>
      </c>
      <c r="C1037" s="106">
        <v>158</v>
      </c>
      <c r="D1037" s="106">
        <v>112.83000183105469</v>
      </c>
      <c r="E1037" s="120">
        <v>12</v>
      </c>
      <c r="F1037" s="107">
        <v>43002</v>
      </c>
      <c r="G1037" s="120">
        <v>55.809040026090727</v>
      </c>
      <c r="H1037" s="120">
        <v>35.105042231723083</v>
      </c>
      <c r="I1037" s="120">
        <v>31.577425943039081</v>
      </c>
      <c r="J1037" s="104">
        <f t="shared" si="80"/>
        <v>55.809040026090727</v>
      </c>
      <c r="K1037" s="104">
        <f t="shared" si="81"/>
        <v>35.105042231723083</v>
      </c>
      <c r="L1037" s="104">
        <f t="shared" si="82"/>
        <v>31.577425943039081</v>
      </c>
      <c r="N1037" s="109">
        <v>43002.291666666664</v>
      </c>
      <c r="O1037" s="103">
        <v>158</v>
      </c>
      <c r="P1037" s="103">
        <v>112.83000183105469</v>
      </c>
      <c r="Q1037" s="104">
        <f t="shared" si="83"/>
        <v>2.5853192995989991</v>
      </c>
      <c r="R1037" s="104">
        <f t="shared" si="84"/>
        <v>20</v>
      </c>
    </row>
    <row r="1038" spans="2:18">
      <c r="B1038" s="109">
        <v>43003.291666666664</v>
      </c>
      <c r="C1038" s="106">
        <v>158</v>
      </c>
      <c r="D1038" s="106">
        <v>112.83000183105469</v>
      </c>
      <c r="E1038" s="120">
        <v>12</v>
      </c>
      <c r="F1038" s="107">
        <v>43003</v>
      </c>
      <c r="G1038" s="120">
        <v>53.045388163813868</v>
      </c>
      <c r="H1038" s="120">
        <v>34.14763351343295</v>
      </c>
      <c r="I1038" s="120">
        <v>35.245656260737626</v>
      </c>
      <c r="J1038" s="104">
        <f t="shared" si="80"/>
        <v>53.045388163813868</v>
      </c>
      <c r="K1038" s="104">
        <f t="shared" si="81"/>
        <v>34.14763351343295</v>
      </c>
      <c r="L1038" s="104">
        <f t="shared" si="82"/>
        <v>35.245656260737626</v>
      </c>
      <c r="N1038" s="109">
        <v>43003.291666666664</v>
      </c>
      <c r="O1038" s="103">
        <v>158</v>
      </c>
      <c r="P1038" s="103">
        <v>112.83000183105469</v>
      </c>
      <c r="Q1038" s="104">
        <f t="shared" si="83"/>
        <v>2.5853192995989991</v>
      </c>
      <c r="R1038" s="104">
        <f t="shared" si="84"/>
        <v>20</v>
      </c>
    </row>
    <row r="1039" spans="2:18">
      <c r="B1039" s="109">
        <v>43004.291666666664</v>
      </c>
      <c r="C1039" s="106">
        <v>108</v>
      </c>
      <c r="D1039" s="106">
        <v>96.699996948242188</v>
      </c>
      <c r="E1039" s="120">
        <v>12.199999809265137</v>
      </c>
      <c r="F1039" s="107">
        <v>43004</v>
      </c>
      <c r="G1039" s="120">
        <v>51.582254542023996</v>
      </c>
      <c r="H1039" s="120">
        <v>34.317043378816706</v>
      </c>
      <c r="I1039" s="120">
        <v>33.222944904234737</v>
      </c>
      <c r="J1039" s="104">
        <f t="shared" si="80"/>
        <v>51.582254542023996</v>
      </c>
      <c r="K1039" s="104">
        <f t="shared" si="81"/>
        <v>34.317043378816706</v>
      </c>
      <c r="L1039" s="104">
        <f t="shared" si="82"/>
        <v>33.222944904234737</v>
      </c>
      <c r="N1039" s="109">
        <v>43004.291666666664</v>
      </c>
      <c r="O1039" s="103">
        <v>108</v>
      </c>
      <c r="P1039" s="103">
        <v>96.699996948242188</v>
      </c>
      <c r="Q1039" s="104">
        <f t="shared" si="83"/>
        <v>0.64675929066833493</v>
      </c>
      <c r="R1039" s="104">
        <f t="shared" si="84"/>
        <v>0.64675929066833493</v>
      </c>
    </row>
    <row r="1040" spans="2:18">
      <c r="B1040" s="109">
        <v>43005.291666666664</v>
      </c>
      <c r="C1040" s="106">
        <v>108</v>
      </c>
      <c r="D1040" s="106">
        <v>96.699996948242188</v>
      </c>
      <c r="E1040" s="120">
        <v>12.100000381469727</v>
      </c>
      <c r="F1040" s="107">
        <v>43005</v>
      </c>
      <c r="G1040" s="120">
        <v>55.663852284241578</v>
      </c>
      <c r="H1040" s="120">
        <v>28.868558414677807</v>
      </c>
      <c r="I1040" s="120">
        <v>29.114850508372033</v>
      </c>
      <c r="J1040" s="104">
        <f t="shared" si="80"/>
        <v>55.663852284241578</v>
      </c>
      <c r="K1040" s="104">
        <f t="shared" si="81"/>
        <v>28.868558414677807</v>
      </c>
      <c r="L1040" s="104">
        <f t="shared" si="82"/>
        <v>29.114850508372033</v>
      </c>
      <c r="N1040" s="109">
        <v>43005.291666666664</v>
      </c>
      <c r="O1040" s="103">
        <v>108</v>
      </c>
      <c r="P1040" s="103">
        <v>96.699996948242188</v>
      </c>
      <c r="Q1040" s="104">
        <f t="shared" si="83"/>
        <v>0.64675929066833493</v>
      </c>
      <c r="R1040" s="104">
        <f t="shared" si="84"/>
        <v>20</v>
      </c>
    </row>
    <row r="1041" spans="2:18">
      <c r="B1041" s="109">
        <v>43006.291666666664</v>
      </c>
      <c r="C1041" s="106">
        <v>108</v>
      </c>
      <c r="D1041" s="106">
        <v>96.699996948242188</v>
      </c>
      <c r="E1041" s="120">
        <v>12.100000381469727</v>
      </c>
      <c r="F1041" s="107">
        <v>43006</v>
      </c>
      <c r="G1041" s="120">
        <v>51.819896452161963</v>
      </c>
      <c r="H1041" s="120">
        <v>10.092086303686653</v>
      </c>
      <c r="I1041" s="120">
        <v>30.386317384839028</v>
      </c>
      <c r="J1041" s="104">
        <f t="shared" si="80"/>
        <v>51.819896452161963</v>
      </c>
      <c r="K1041" s="104">
        <f t="shared" si="81"/>
        <v>10.092086303686653</v>
      </c>
      <c r="L1041" s="104">
        <f t="shared" si="82"/>
        <v>30.386317384839028</v>
      </c>
      <c r="N1041" s="109">
        <v>43006.291666666664</v>
      </c>
      <c r="O1041" s="103">
        <v>108</v>
      </c>
      <c r="P1041" s="103">
        <v>96.699996948242188</v>
      </c>
      <c r="Q1041" s="104">
        <f t="shared" si="83"/>
        <v>0.64675929066833493</v>
      </c>
      <c r="R1041" s="104">
        <f t="shared" si="84"/>
        <v>20</v>
      </c>
    </row>
    <row r="1042" spans="2:18">
      <c r="B1042" s="109">
        <v>43007.291666666664</v>
      </c>
      <c r="C1042" s="106">
        <v>108</v>
      </c>
      <c r="D1042" s="106">
        <v>96.699996948242188</v>
      </c>
      <c r="E1042" s="120">
        <v>12.100000381469727</v>
      </c>
      <c r="F1042" s="107">
        <v>43007</v>
      </c>
      <c r="G1042" s="120">
        <v>46.562732111568799</v>
      </c>
      <c r="H1042" s="120">
        <v>8.2207763106955429</v>
      </c>
      <c r="I1042" s="120">
        <v>30.871734978093027</v>
      </c>
      <c r="J1042" s="104">
        <f t="shared" si="80"/>
        <v>46.562732111568799</v>
      </c>
      <c r="K1042" s="104">
        <f t="shared" si="81"/>
        <v>8.2207763106955429</v>
      </c>
      <c r="L1042" s="104">
        <f t="shared" si="82"/>
        <v>30.871734978093027</v>
      </c>
      <c r="N1042" s="109">
        <v>43007.291666666664</v>
      </c>
      <c r="O1042" s="103">
        <v>108</v>
      </c>
      <c r="P1042" s="103">
        <v>96.699996948242188</v>
      </c>
      <c r="Q1042" s="104">
        <f t="shared" si="83"/>
        <v>0.64675929066833493</v>
      </c>
      <c r="R1042" s="104">
        <f t="shared" si="84"/>
        <v>20</v>
      </c>
    </row>
    <row r="1043" spans="2:18">
      <c r="B1043" s="109">
        <v>43008.291666666664</v>
      </c>
      <c r="C1043" s="106">
        <v>108</v>
      </c>
      <c r="D1043" s="106">
        <v>96.699996948242188</v>
      </c>
      <c r="E1043" s="120">
        <v>12.100000381469727</v>
      </c>
      <c r="F1043" s="107">
        <v>43008</v>
      </c>
      <c r="G1043" s="120">
        <v>31.097148785113742</v>
      </c>
      <c r="H1043" s="120">
        <v>4.4194440841674805</v>
      </c>
      <c r="I1043" s="120">
        <v>30.595462582023067</v>
      </c>
      <c r="J1043" s="104">
        <f t="shared" si="80"/>
        <v>31.097148785113742</v>
      </c>
      <c r="K1043" s="104">
        <f t="shared" si="81"/>
        <v>4.4194440841674805</v>
      </c>
      <c r="L1043" s="104">
        <f t="shared" si="82"/>
        <v>30.595462582023067</v>
      </c>
      <c r="N1043" s="109">
        <v>43008.291666666664</v>
      </c>
      <c r="O1043" s="103">
        <v>108</v>
      </c>
      <c r="P1043" s="103">
        <v>96.699996948242188</v>
      </c>
      <c r="Q1043" s="104">
        <f t="shared" si="83"/>
        <v>0.64675929066833493</v>
      </c>
      <c r="R1043" s="104">
        <f t="shared" si="84"/>
        <v>20</v>
      </c>
    </row>
    <row r="1044" spans="2:18">
      <c r="B1044" s="109">
        <v>43009.291666666664</v>
      </c>
      <c r="C1044" s="106">
        <v>108</v>
      </c>
      <c r="D1044" s="106">
        <v>96.699996948242188</v>
      </c>
      <c r="E1044" s="120">
        <v>12.100000381469727</v>
      </c>
      <c r="F1044" s="107">
        <v>43009</v>
      </c>
      <c r="G1044" s="120">
        <v>8.5864316650089378</v>
      </c>
      <c r="H1044" s="120">
        <v>11.049613431492144</v>
      </c>
      <c r="I1044" s="120">
        <v>30.122778262562246</v>
      </c>
      <c r="J1044" s="104">
        <f t="shared" si="80"/>
        <v>8.5864316650089378</v>
      </c>
      <c r="K1044" s="104">
        <f t="shared" si="81"/>
        <v>11.049613431492144</v>
      </c>
      <c r="L1044" s="104">
        <f t="shared" si="82"/>
        <v>30.122778262562246</v>
      </c>
      <c r="N1044" s="109">
        <v>43009.291666666664</v>
      </c>
      <c r="O1044" s="103">
        <v>108</v>
      </c>
      <c r="P1044" s="103">
        <v>96.699996948242188</v>
      </c>
      <c r="Q1044" s="104">
        <f t="shared" si="83"/>
        <v>0.64675929066833493</v>
      </c>
      <c r="R1044" s="104">
        <f t="shared" si="84"/>
        <v>20</v>
      </c>
    </row>
    <row r="1045" spans="2:18">
      <c r="B1045" s="109">
        <v>43010.291666666664</v>
      </c>
      <c r="C1045" s="106">
        <v>108</v>
      </c>
      <c r="D1045" s="106">
        <v>96.699996948242188</v>
      </c>
      <c r="E1045" s="120">
        <v>11.399999618530273</v>
      </c>
      <c r="F1045" s="107">
        <v>43010</v>
      </c>
      <c r="G1045" s="120">
        <v>56.865844439444686</v>
      </c>
      <c r="H1045" s="120">
        <v>40.461713974939492</v>
      </c>
      <c r="I1045" s="120">
        <v>30.943891366896818</v>
      </c>
      <c r="J1045" s="104">
        <f t="shared" si="80"/>
        <v>56.865844439444686</v>
      </c>
      <c r="K1045" s="104">
        <f t="shared" si="81"/>
        <v>40.461713974939492</v>
      </c>
      <c r="L1045" s="104">
        <f t="shared" si="82"/>
        <v>30.943891366896818</v>
      </c>
      <c r="N1045" s="109">
        <v>43010.291666666664</v>
      </c>
      <c r="O1045" s="103">
        <v>108</v>
      </c>
      <c r="P1045" s="103">
        <v>96.699996948242188</v>
      </c>
      <c r="Q1045" s="104">
        <f t="shared" si="83"/>
        <v>0.64675929066833493</v>
      </c>
      <c r="R1045" s="104">
        <f t="shared" si="84"/>
        <v>20</v>
      </c>
    </row>
    <row r="1046" spans="2:18">
      <c r="B1046" s="109">
        <v>43011.291666666664</v>
      </c>
      <c r="C1046" s="106">
        <v>285</v>
      </c>
      <c r="D1046" s="106">
        <v>97.300003051757813</v>
      </c>
      <c r="E1046" s="120">
        <v>11.5</v>
      </c>
      <c r="F1046" s="107">
        <v>43011</v>
      </c>
      <c r="G1046" s="120">
        <v>50.431353933237247</v>
      </c>
      <c r="H1046" s="120">
        <v>35.788147690075441</v>
      </c>
      <c r="I1046" s="120">
        <v>31.2998820212152</v>
      </c>
      <c r="J1046" s="104">
        <f t="shared" si="80"/>
        <v>50.431353933237247</v>
      </c>
      <c r="K1046" s="104">
        <f t="shared" si="81"/>
        <v>35.788147690075441</v>
      </c>
      <c r="L1046" s="104">
        <f t="shared" si="82"/>
        <v>31.2998820212152</v>
      </c>
      <c r="N1046" s="109">
        <v>43011.291666666664</v>
      </c>
      <c r="O1046" s="103">
        <v>285</v>
      </c>
      <c r="P1046" s="103">
        <v>97.300003051757813</v>
      </c>
      <c r="Q1046" s="104">
        <f t="shared" si="83"/>
        <v>10.743069389331664</v>
      </c>
      <c r="R1046" s="104">
        <f t="shared" si="84"/>
        <v>10.743069389331664</v>
      </c>
    </row>
    <row r="1047" spans="2:18">
      <c r="B1047" s="109">
        <v>43012.291666666664</v>
      </c>
      <c r="C1047" s="106">
        <v>285</v>
      </c>
      <c r="D1047" s="106">
        <v>97.300003051757813</v>
      </c>
      <c r="E1047" s="120">
        <v>11.600000381469727</v>
      </c>
      <c r="F1047" s="107">
        <v>43012</v>
      </c>
      <c r="G1047" s="120">
        <v>45.835830438506839</v>
      </c>
      <c r="H1047" s="120">
        <v>35.569017367407113</v>
      </c>
      <c r="I1047" s="120">
        <v>30.883101617848453</v>
      </c>
      <c r="J1047" s="104">
        <f t="shared" si="80"/>
        <v>45.835830438506839</v>
      </c>
      <c r="K1047" s="104">
        <f t="shared" si="81"/>
        <v>35.569017367407113</v>
      </c>
      <c r="L1047" s="104">
        <f t="shared" si="82"/>
        <v>30.883101617848453</v>
      </c>
      <c r="N1047" s="109">
        <v>43012.291666666664</v>
      </c>
      <c r="O1047" s="103">
        <v>285</v>
      </c>
      <c r="P1047" s="103">
        <v>97.300003051757813</v>
      </c>
      <c r="Q1047" s="104">
        <f t="shared" si="83"/>
        <v>10.743069389331664</v>
      </c>
      <c r="R1047" s="104">
        <f t="shared" si="84"/>
        <v>20</v>
      </c>
    </row>
    <row r="1048" spans="2:18">
      <c r="B1048" s="109">
        <v>43013.291666666664</v>
      </c>
      <c r="C1048" s="106">
        <v>238</v>
      </c>
      <c r="D1048" s="106">
        <v>103.13999938964844</v>
      </c>
      <c r="E1048" s="120">
        <v>11.699999809265137</v>
      </c>
      <c r="F1048" s="107">
        <v>43013</v>
      </c>
      <c r="G1048" s="120">
        <v>65.496890641230166</v>
      </c>
      <c r="H1048" s="120">
        <v>35.928844489278589</v>
      </c>
      <c r="I1048" s="120">
        <v>32.369680397885865</v>
      </c>
      <c r="J1048" s="104">
        <f t="shared" si="80"/>
        <v>65.496890641230166</v>
      </c>
      <c r="K1048" s="104">
        <f t="shared" si="81"/>
        <v>35.928844489278589</v>
      </c>
      <c r="L1048" s="104">
        <f t="shared" si="82"/>
        <v>32.369680397885865</v>
      </c>
      <c r="N1048" s="109">
        <v>43013.291666666664</v>
      </c>
      <c r="O1048" s="103">
        <v>238</v>
      </c>
      <c r="P1048" s="103">
        <v>103.13999938964844</v>
      </c>
      <c r="Q1048" s="104">
        <f t="shared" si="83"/>
        <v>7.7187552901336653</v>
      </c>
      <c r="R1048" s="104">
        <f t="shared" si="84"/>
        <v>7.7187552901336653</v>
      </c>
    </row>
    <row r="1049" spans="2:18">
      <c r="B1049" s="109">
        <v>43014.291666666664</v>
      </c>
      <c r="C1049" s="106">
        <v>238</v>
      </c>
      <c r="D1049" s="106">
        <v>103.13999938964844</v>
      </c>
      <c r="E1049" s="120">
        <v>11.5</v>
      </c>
      <c r="F1049" s="107">
        <v>43014</v>
      </c>
      <c r="G1049" s="120">
        <v>63.173938070668115</v>
      </c>
      <c r="H1049" s="120">
        <v>36.007939027658161</v>
      </c>
      <c r="I1049" s="120">
        <v>31.855930035666187</v>
      </c>
      <c r="J1049" s="104">
        <f t="shared" si="80"/>
        <v>63.173938070668115</v>
      </c>
      <c r="K1049" s="104">
        <f t="shared" si="81"/>
        <v>36.007939027658161</v>
      </c>
      <c r="L1049" s="104">
        <f t="shared" si="82"/>
        <v>31.855930035666187</v>
      </c>
      <c r="N1049" s="109">
        <v>43014.291666666664</v>
      </c>
      <c r="O1049" s="103">
        <v>238</v>
      </c>
      <c r="P1049" s="103">
        <v>103.13999938964844</v>
      </c>
      <c r="Q1049" s="104">
        <f t="shared" si="83"/>
        <v>7.7187552901336653</v>
      </c>
      <c r="R1049" s="104">
        <f t="shared" si="84"/>
        <v>20</v>
      </c>
    </row>
    <row r="1050" spans="2:18">
      <c r="B1050" s="109">
        <v>43015.291666666664</v>
      </c>
      <c r="C1050" s="106">
        <v>238</v>
      </c>
      <c r="D1050" s="106">
        <v>103.13999938964844</v>
      </c>
      <c r="E1050" s="120">
        <v>11.899999618530273</v>
      </c>
      <c r="F1050" s="107">
        <v>43015</v>
      </c>
      <c r="G1050" s="120">
        <v>59.912642157430987</v>
      </c>
      <c r="H1050" s="120">
        <v>35.967987865121309</v>
      </c>
      <c r="I1050" s="120">
        <v>32.459298923236304</v>
      </c>
      <c r="J1050" s="104">
        <f t="shared" si="80"/>
        <v>59.912642157430987</v>
      </c>
      <c r="K1050" s="104">
        <f t="shared" si="81"/>
        <v>35.967987865121309</v>
      </c>
      <c r="L1050" s="104">
        <f t="shared" si="82"/>
        <v>32.459298923236304</v>
      </c>
      <c r="N1050" s="109">
        <v>43015.291666666664</v>
      </c>
      <c r="O1050" s="103">
        <v>238</v>
      </c>
      <c r="P1050" s="103">
        <v>103.13999938964844</v>
      </c>
      <c r="Q1050" s="104">
        <f t="shared" si="83"/>
        <v>7.7187552901336653</v>
      </c>
      <c r="R1050" s="104">
        <f t="shared" si="84"/>
        <v>20</v>
      </c>
    </row>
    <row r="1051" spans="2:18">
      <c r="B1051" s="109">
        <v>43016.291666666664</v>
      </c>
      <c r="C1051" s="106">
        <v>238</v>
      </c>
      <c r="D1051" s="106">
        <v>103.13999938964844</v>
      </c>
      <c r="E1051" s="120">
        <v>11.699999809265137</v>
      </c>
      <c r="F1051" s="107">
        <v>43016</v>
      </c>
      <c r="G1051" s="120">
        <v>55.623569223792408</v>
      </c>
      <c r="H1051" s="120">
        <v>35.785199161260216</v>
      </c>
      <c r="I1051" s="120">
        <v>32.519173321105846</v>
      </c>
      <c r="J1051" s="104">
        <f t="shared" si="80"/>
        <v>55.623569223792408</v>
      </c>
      <c r="K1051" s="104">
        <f t="shared" si="81"/>
        <v>35.785199161260216</v>
      </c>
      <c r="L1051" s="104">
        <f t="shared" si="82"/>
        <v>32.519173321105846</v>
      </c>
      <c r="N1051" s="109">
        <v>43016.291666666664</v>
      </c>
      <c r="O1051" s="103">
        <v>238</v>
      </c>
      <c r="P1051" s="103">
        <v>103.13999938964844</v>
      </c>
      <c r="Q1051" s="104">
        <f t="shared" si="83"/>
        <v>7.7187552901336653</v>
      </c>
      <c r="R1051" s="104">
        <f t="shared" si="84"/>
        <v>20</v>
      </c>
    </row>
    <row r="1052" spans="2:18">
      <c r="B1052" s="109">
        <v>43017.291666666664</v>
      </c>
      <c r="C1052" s="106">
        <v>238</v>
      </c>
      <c r="D1052" s="106">
        <v>103.13999938964844</v>
      </c>
      <c r="E1052" s="120">
        <v>12</v>
      </c>
      <c r="F1052" s="107">
        <v>43017</v>
      </c>
      <c r="G1052" s="120">
        <v>51.727853481637105</v>
      </c>
      <c r="H1052" s="120">
        <v>35.685838380080632</v>
      </c>
      <c r="I1052" s="120">
        <v>31.792196041058595</v>
      </c>
      <c r="J1052" s="104">
        <f t="shared" si="80"/>
        <v>51.727853481637105</v>
      </c>
      <c r="K1052" s="104">
        <f t="shared" si="81"/>
        <v>35.685838380080632</v>
      </c>
      <c r="L1052" s="104">
        <f t="shared" si="82"/>
        <v>31.792196041058595</v>
      </c>
      <c r="N1052" s="109">
        <v>43017.291666666664</v>
      </c>
      <c r="O1052" s="103">
        <v>238</v>
      </c>
      <c r="P1052" s="103">
        <v>103.13999938964844</v>
      </c>
      <c r="Q1052" s="104">
        <f t="shared" si="83"/>
        <v>7.7187552901336653</v>
      </c>
      <c r="R1052" s="104">
        <f t="shared" si="84"/>
        <v>20</v>
      </c>
    </row>
    <row r="1053" spans="2:18">
      <c r="B1053" s="109">
        <v>43018.291666666664</v>
      </c>
      <c r="C1053" s="106">
        <v>128</v>
      </c>
      <c r="D1053" s="106">
        <v>102.38999938964844</v>
      </c>
      <c r="E1053" s="120">
        <v>11.800000190734863</v>
      </c>
      <c r="F1053" s="107">
        <v>43018</v>
      </c>
      <c r="G1053" s="120">
        <v>56.337363049895643</v>
      </c>
      <c r="H1053" s="120">
        <v>35.918694322330012</v>
      </c>
      <c r="I1053" s="120">
        <v>31.73781651839063</v>
      </c>
      <c r="J1053" s="104">
        <f t="shared" si="80"/>
        <v>56.337363049895643</v>
      </c>
      <c r="K1053" s="104">
        <f t="shared" si="81"/>
        <v>35.918694322330012</v>
      </c>
      <c r="L1053" s="104">
        <f t="shared" si="82"/>
        <v>31.73781651839063</v>
      </c>
      <c r="N1053" s="109">
        <v>43018.291666666664</v>
      </c>
      <c r="O1053" s="103">
        <v>128</v>
      </c>
      <c r="P1053" s="103">
        <v>102.38999938964844</v>
      </c>
      <c r="Q1053" s="104">
        <f t="shared" si="83"/>
        <v>1.4657965801336668</v>
      </c>
      <c r="R1053" s="104">
        <f t="shared" si="84"/>
        <v>1.4657965801336668</v>
      </c>
    </row>
    <row r="1054" spans="2:18">
      <c r="B1054" s="109">
        <v>43019.291666666664</v>
      </c>
      <c r="C1054" s="106">
        <v>128</v>
      </c>
      <c r="D1054" s="106">
        <v>102.38999938964844</v>
      </c>
      <c r="E1054" s="120">
        <v>11.399999618530273</v>
      </c>
      <c r="F1054" s="107">
        <v>43019</v>
      </c>
      <c r="G1054" s="120">
        <v>64.410621037171424</v>
      </c>
      <c r="H1054" s="120">
        <v>37.027613778092274</v>
      </c>
      <c r="I1054" s="120">
        <v>31.689067787285214</v>
      </c>
      <c r="J1054" s="104">
        <f t="shared" si="80"/>
        <v>64.410621037171424</v>
      </c>
      <c r="K1054" s="104">
        <f t="shared" si="81"/>
        <v>37.027613778092274</v>
      </c>
      <c r="L1054" s="104">
        <f t="shared" si="82"/>
        <v>31.689067787285214</v>
      </c>
      <c r="N1054" s="109">
        <v>43019.291666666664</v>
      </c>
      <c r="O1054" s="103">
        <v>128</v>
      </c>
      <c r="P1054" s="103">
        <v>102.38999938964844</v>
      </c>
      <c r="Q1054" s="104">
        <f t="shared" si="83"/>
        <v>1.4657965801336668</v>
      </c>
      <c r="R1054" s="104">
        <f t="shared" si="84"/>
        <v>20</v>
      </c>
    </row>
    <row r="1055" spans="2:18">
      <c r="B1055" s="109">
        <v>43020.291666666664</v>
      </c>
      <c r="C1055" s="106">
        <v>212</v>
      </c>
      <c r="D1055" s="106">
        <v>104.5</v>
      </c>
      <c r="E1055" s="120">
        <v>11.5</v>
      </c>
      <c r="F1055" s="107">
        <v>43020</v>
      </c>
      <c r="G1055" s="120">
        <v>66.843170510077968</v>
      </c>
      <c r="H1055" s="120">
        <v>35.83562077244121</v>
      </c>
      <c r="I1055" s="120">
        <v>32.189039613670651</v>
      </c>
      <c r="J1055" s="104">
        <f t="shared" si="80"/>
        <v>66.843170510077968</v>
      </c>
      <c r="K1055" s="104">
        <f t="shared" si="81"/>
        <v>35.83562077244121</v>
      </c>
      <c r="L1055" s="104">
        <f t="shared" si="82"/>
        <v>32.189039613670651</v>
      </c>
      <c r="N1055" s="109">
        <v>43020.291666666664</v>
      </c>
      <c r="O1055" s="103">
        <v>212</v>
      </c>
      <c r="P1055" s="103">
        <v>104.5</v>
      </c>
      <c r="Q1055" s="104">
        <f t="shared" si="83"/>
        <v>6.1527968999999993</v>
      </c>
      <c r="R1055" s="104">
        <f t="shared" si="84"/>
        <v>6.1527968999999993</v>
      </c>
    </row>
    <row r="1056" spans="2:18">
      <c r="B1056" s="109">
        <v>43021.291666666664</v>
      </c>
      <c r="C1056" s="106">
        <v>212</v>
      </c>
      <c r="D1056" s="106">
        <v>104.5</v>
      </c>
      <c r="E1056" s="120">
        <v>11.5</v>
      </c>
      <c r="F1056" s="107">
        <v>43021</v>
      </c>
      <c r="G1056" s="120">
        <v>67.247088749174139</v>
      </c>
      <c r="H1056" s="120">
        <v>35.390259982303327</v>
      </c>
      <c r="I1056" s="120">
        <v>33.117627391594404</v>
      </c>
      <c r="J1056" s="104">
        <f t="shared" si="80"/>
        <v>67.247088749174139</v>
      </c>
      <c r="K1056" s="104">
        <f t="shared" si="81"/>
        <v>35.390259982303327</v>
      </c>
      <c r="L1056" s="104">
        <f t="shared" si="82"/>
        <v>33.117627391594404</v>
      </c>
      <c r="N1056" s="109">
        <v>43021.291666666664</v>
      </c>
      <c r="O1056" s="103">
        <v>212</v>
      </c>
      <c r="P1056" s="103">
        <v>104.5</v>
      </c>
      <c r="Q1056" s="104">
        <f t="shared" si="83"/>
        <v>6.1527968999999993</v>
      </c>
      <c r="R1056" s="104">
        <f t="shared" si="84"/>
        <v>20</v>
      </c>
    </row>
    <row r="1057" spans="2:18">
      <c r="B1057" s="109">
        <v>43022.291666666664</v>
      </c>
      <c r="C1057" s="106">
        <v>212</v>
      </c>
      <c r="D1057" s="106">
        <v>104.5</v>
      </c>
      <c r="E1057" s="120">
        <v>11.300000190734863</v>
      </c>
      <c r="F1057" s="107">
        <v>43022</v>
      </c>
      <c r="G1057" s="120">
        <v>65.912170470776346</v>
      </c>
      <c r="H1057" s="120">
        <v>35.212662042710491</v>
      </c>
      <c r="I1057" s="120">
        <v>32.852725273061672</v>
      </c>
      <c r="J1057" s="104">
        <f t="shared" si="80"/>
        <v>65.912170470776346</v>
      </c>
      <c r="K1057" s="104">
        <f t="shared" si="81"/>
        <v>35.212662042710491</v>
      </c>
      <c r="L1057" s="104">
        <f t="shared" si="82"/>
        <v>32.852725273061672</v>
      </c>
      <c r="N1057" s="109">
        <v>43022.291666666664</v>
      </c>
      <c r="O1057" s="103">
        <v>212</v>
      </c>
      <c r="P1057" s="103">
        <v>104.5</v>
      </c>
      <c r="Q1057" s="104">
        <f t="shared" si="83"/>
        <v>6.1527968999999993</v>
      </c>
      <c r="R1057" s="104">
        <f t="shared" si="84"/>
        <v>20</v>
      </c>
    </row>
    <row r="1058" spans="2:18">
      <c r="B1058" s="109">
        <v>43023.291666666664</v>
      </c>
      <c r="C1058" s="106">
        <v>212</v>
      </c>
      <c r="D1058" s="106">
        <v>104.5</v>
      </c>
      <c r="E1058" s="120">
        <v>11.5</v>
      </c>
      <c r="F1058" s="107">
        <v>43023</v>
      </c>
      <c r="G1058" s="120">
        <v>63.252113527721839</v>
      </c>
      <c r="H1058" s="120">
        <v>35.938641621978192</v>
      </c>
      <c r="I1058" s="120">
        <v>31.930726901977128</v>
      </c>
      <c r="J1058" s="104">
        <f t="shared" si="80"/>
        <v>63.252113527721839</v>
      </c>
      <c r="K1058" s="104">
        <f t="shared" si="81"/>
        <v>35.938641621978192</v>
      </c>
      <c r="L1058" s="104">
        <f t="shared" si="82"/>
        <v>31.930726901977128</v>
      </c>
      <c r="N1058" s="109">
        <v>43023.291666666664</v>
      </c>
      <c r="O1058" s="103">
        <v>212</v>
      </c>
      <c r="P1058" s="103">
        <v>104.5</v>
      </c>
      <c r="Q1058" s="104">
        <f t="shared" si="83"/>
        <v>6.1527968999999993</v>
      </c>
      <c r="R1058" s="104">
        <f t="shared" si="84"/>
        <v>20</v>
      </c>
    </row>
    <row r="1059" spans="2:18">
      <c r="B1059" s="109">
        <v>43024.291666666664</v>
      </c>
      <c r="C1059" s="106">
        <v>212</v>
      </c>
      <c r="D1059" s="106">
        <v>104.5</v>
      </c>
      <c r="E1059" s="120">
        <v>11.600000381469727</v>
      </c>
      <c r="F1059" s="107">
        <v>43024</v>
      </c>
      <c r="G1059" s="120">
        <v>59.941867741434649</v>
      </c>
      <c r="H1059" s="120">
        <v>35.976334764096457</v>
      </c>
      <c r="I1059" s="120">
        <v>32.627611825179194</v>
      </c>
      <c r="J1059" s="104">
        <f t="shared" si="80"/>
        <v>59.941867741434649</v>
      </c>
      <c r="K1059" s="104">
        <f t="shared" si="81"/>
        <v>35.976334764096457</v>
      </c>
      <c r="L1059" s="104">
        <f t="shared" si="82"/>
        <v>32.627611825179194</v>
      </c>
      <c r="N1059" s="109">
        <v>43024.291666666664</v>
      </c>
      <c r="O1059" s="103">
        <v>212</v>
      </c>
      <c r="P1059" s="103">
        <v>104.5</v>
      </c>
      <c r="Q1059" s="104">
        <f t="shared" si="83"/>
        <v>6.1527968999999993</v>
      </c>
      <c r="R1059" s="104">
        <f t="shared" si="84"/>
        <v>20</v>
      </c>
    </row>
    <row r="1060" spans="2:18">
      <c r="B1060" s="109">
        <v>43025.291666666664</v>
      </c>
      <c r="C1060" s="106">
        <v>267</v>
      </c>
      <c r="D1060" s="106">
        <v>117.29000091552734</v>
      </c>
      <c r="E1060" s="120">
        <v>11.800000190734863</v>
      </c>
      <c r="F1060" s="107">
        <v>43025</v>
      </c>
      <c r="G1060" s="120">
        <v>54.094490828580383</v>
      </c>
      <c r="H1060" s="120">
        <v>36.080791922344133</v>
      </c>
      <c r="I1060" s="120">
        <v>34.227952733481317</v>
      </c>
      <c r="J1060" s="104">
        <f t="shared" si="80"/>
        <v>54.094490828580383</v>
      </c>
      <c r="K1060" s="104">
        <f t="shared" si="81"/>
        <v>36.080791922344133</v>
      </c>
      <c r="L1060" s="104">
        <f t="shared" si="82"/>
        <v>34.227952733481317</v>
      </c>
      <c r="N1060" s="109">
        <v>43025.291666666664</v>
      </c>
      <c r="O1060" s="103">
        <v>267</v>
      </c>
      <c r="P1060" s="103">
        <v>117.29000091552734</v>
      </c>
      <c r="Q1060" s="104">
        <f t="shared" si="83"/>
        <v>8.5686997047994993</v>
      </c>
      <c r="R1060" s="104">
        <f t="shared" si="84"/>
        <v>8.5686997047994993</v>
      </c>
    </row>
    <row r="1061" spans="2:18">
      <c r="B1061" s="109">
        <v>43026.291666666664</v>
      </c>
      <c r="C1061" s="106">
        <v>267</v>
      </c>
      <c r="D1061" s="106">
        <v>117.29000091552734</v>
      </c>
      <c r="E1061" s="120">
        <v>11.5</v>
      </c>
      <c r="F1061" s="107">
        <v>43026</v>
      </c>
      <c r="G1061" s="120">
        <v>53.971560321869696</v>
      </c>
      <c r="H1061" s="120">
        <v>36.465995809369581</v>
      </c>
      <c r="I1061" s="120">
        <v>35.592667864737706</v>
      </c>
      <c r="J1061" s="104">
        <f t="shared" si="80"/>
        <v>53.971560321869696</v>
      </c>
      <c r="K1061" s="104">
        <f t="shared" si="81"/>
        <v>36.465995809369581</v>
      </c>
      <c r="L1061" s="104">
        <f t="shared" si="82"/>
        <v>35.592667864737706</v>
      </c>
      <c r="N1061" s="109">
        <v>43026.291666666664</v>
      </c>
      <c r="O1061" s="103">
        <v>267</v>
      </c>
      <c r="P1061" s="103">
        <v>117.29000091552734</v>
      </c>
      <c r="Q1061" s="104">
        <f t="shared" si="83"/>
        <v>8.5686997047994993</v>
      </c>
      <c r="R1061" s="104">
        <f t="shared" si="84"/>
        <v>20</v>
      </c>
    </row>
    <row r="1062" spans="2:18">
      <c r="B1062" s="109">
        <v>43027.291666666664</v>
      </c>
      <c r="C1062" s="106">
        <v>277</v>
      </c>
      <c r="D1062" s="106">
        <v>116.41999816894531</v>
      </c>
      <c r="E1062" s="120">
        <v>12.199999809265137</v>
      </c>
      <c r="F1062" s="107">
        <v>43027</v>
      </c>
      <c r="G1062" s="120">
        <v>50.085610516998472</v>
      </c>
      <c r="H1062" s="120">
        <v>36.544568090416746</v>
      </c>
      <c r="I1062" s="120">
        <v>36.029129433013729</v>
      </c>
      <c r="J1062" s="104">
        <f t="shared" si="80"/>
        <v>50.085610516998472</v>
      </c>
      <c r="K1062" s="104">
        <f t="shared" si="81"/>
        <v>36.544568090416746</v>
      </c>
      <c r="L1062" s="104">
        <f t="shared" si="82"/>
        <v>36.029129433013729</v>
      </c>
      <c r="N1062" s="109">
        <v>43027.291666666664</v>
      </c>
      <c r="O1062" s="103">
        <v>277</v>
      </c>
      <c r="P1062" s="103">
        <v>116.41999816894531</v>
      </c>
      <c r="Q1062" s="104">
        <f t="shared" si="83"/>
        <v>9.1908477904010013</v>
      </c>
      <c r="R1062" s="104">
        <f t="shared" si="84"/>
        <v>9.1908477904010013</v>
      </c>
    </row>
    <row r="1063" spans="2:18">
      <c r="B1063" s="109">
        <v>43028.291666666664</v>
      </c>
      <c r="C1063" s="106">
        <v>277</v>
      </c>
      <c r="D1063" s="106">
        <v>116.41999816894531</v>
      </c>
      <c r="E1063" s="120">
        <v>12.5</v>
      </c>
      <c r="F1063" s="107">
        <v>43028</v>
      </c>
      <c r="G1063" s="120">
        <v>44.552943357538297</v>
      </c>
      <c r="H1063" s="120">
        <v>36.001390635459529</v>
      </c>
      <c r="I1063" s="120">
        <v>34.226308817421952</v>
      </c>
      <c r="J1063" s="104">
        <f t="shared" si="80"/>
        <v>44.552943357538297</v>
      </c>
      <c r="K1063" s="104">
        <f t="shared" si="81"/>
        <v>36.001390635459529</v>
      </c>
      <c r="L1063" s="104">
        <f t="shared" si="82"/>
        <v>34.226308817421952</v>
      </c>
      <c r="N1063" s="109">
        <v>43028.291666666664</v>
      </c>
      <c r="O1063" s="103">
        <v>277</v>
      </c>
      <c r="P1063" s="103">
        <v>116.41999816894531</v>
      </c>
      <c r="Q1063" s="104">
        <f t="shared" si="83"/>
        <v>9.1908477904010013</v>
      </c>
      <c r="R1063" s="104">
        <f t="shared" si="84"/>
        <v>20</v>
      </c>
    </row>
    <row r="1064" spans="2:18">
      <c r="B1064" s="109">
        <v>43029.291666666664</v>
      </c>
      <c r="C1064" s="106">
        <v>277</v>
      </c>
      <c r="D1064" s="106">
        <v>116.41999816894531</v>
      </c>
      <c r="E1064" s="120">
        <v>12.399999618530273</v>
      </c>
      <c r="F1064" s="107">
        <v>43029</v>
      </c>
      <c r="G1064" s="120">
        <v>48.480452770590745</v>
      </c>
      <c r="H1064" s="120">
        <v>35.894689757294067</v>
      </c>
      <c r="I1064" s="120">
        <v>35.10151854943345</v>
      </c>
      <c r="J1064" s="104">
        <f t="shared" si="80"/>
        <v>48.480452770590745</v>
      </c>
      <c r="K1064" s="104">
        <f t="shared" si="81"/>
        <v>35.894689757294067</v>
      </c>
      <c r="L1064" s="104">
        <f t="shared" si="82"/>
        <v>35.10151854943345</v>
      </c>
      <c r="N1064" s="109">
        <v>43029.291666666664</v>
      </c>
      <c r="O1064" s="103">
        <v>277</v>
      </c>
      <c r="P1064" s="103">
        <v>116.41999816894531</v>
      </c>
      <c r="Q1064" s="104">
        <f t="shared" si="83"/>
        <v>9.1908477904010013</v>
      </c>
      <c r="R1064" s="104">
        <f t="shared" si="84"/>
        <v>20</v>
      </c>
    </row>
    <row r="1065" spans="2:18">
      <c r="B1065" s="109">
        <v>43030.291666666664</v>
      </c>
      <c r="C1065" s="106">
        <v>277</v>
      </c>
      <c r="D1065" s="106">
        <v>116.41999816894531</v>
      </c>
      <c r="E1065" s="120">
        <v>12.5</v>
      </c>
      <c r="F1065" s="107">
        <v>43030</v>
      </c>
      <c r="G1065" s="120">
        <v>51.530204603627887</v>
      </c>
      <c r="H1065" s="120">
        <v>36.216142461277812</v>
      </c>
      <c r="I1065" s="120">
        <v>34.486800088176018</v>
      </c>
      <c r="J1065" s="104">
        <f t="shared" si="80"/>
        <v>51.530204603627887</v>
      </c>
      <c r="K1065" s="104">
        <f t="shared" si="81"/>
        <v>36.216142461277812</v>
      </c>
      <c r="L1065" s="104">
        <f t="shared" si="82"/>
        <v>34.486800088176018</v>
      </c>
      <c r="N1065" s="109">
        <v>43030.291666666664</v>
      </c>
      <c r="O1065" s="103">
        <v>277</v>
      </c>
      <c r="P1065" s="103">
        <v>116.41999816894531</v>
      </c>
      <c r="Q1065" s="104">
        <f t="shared" si="83"/>
        <v>9.1908477904010013</v>
      </c>
      <c r="R1065" s="104">
        <f t="shared" si="84"/>
        <v>20</v>
      </c>
    </row>
    <row r="1066" spans="2:18">
      <c r="B1066" s="109">
        <v>43031.291666666664</v>
      </c>
      <c r="C1066" s="106">
        <v>277</v>
      </c>
      <c r="D1066" s="106">
        <v>116.41999816894531</v>
      </c>
      <c r="E1066" s="120">
        <v>12.399999618530273</v>
      </c>
      <c r="F1066" s="107">
        <v>43031</v>
      </c>
      <c r="G1066" s="120">
        <v>53.592250283868282</v>
      </c>
      <c r="H1066" s="120">
        <v>36.45052297808504</v>
      </c>
      <c r="I1066" s="120">
        <v>34.614591776883159</v>
      </c>
      <c r="J1066" s="104">
        <f t="shared" si="80"/>
        <v>53.592250283868282</v>
      </c>
      <c r="K1066" s="104">
        <f t="shared" si="81"/>
        <v>36.45052297808504</v>
      </c>
      <c r="L1066" s="104">
        <f t="shared" si="82"/>
        <v>34.614591776883159</v>
      </c>
      <c r="N1066" s="109">
        <v>43031.291666666664</v>
      </c>
      <c r="O1066" s="103">
        <v>277</v>
      </c>
      <c r="P1066" s="103">
        <v>116.41999816894531</v>
      </c>
      <c r="Q1066" s="104">
        <f t="shared" si="83"/>
        <v>9.1908477904010013</v>
      </c>
      <c r="R1066" s="104">
        <f t="shared" si="84"/>
        <v>20</v>
      </c>
    </row>
    <row r="1067" spans="2:18">
      <c r="B1067" s="109">
        <v>43032.291666666664</v>
      </c>
      <c r="C1067" s="106">
        <v>212</v>
      </c>
      <c r="D1067" s="106">
        <v>100.52999877929688</v>
      </c>
      <c r="E1067" s="120">
        <v>12.5</v>
      </c>
      <c r="F1067" s="107">
        <v>43032</v>
      </c>
      <c r="G1067" s="120">
        <v>39.816489429341409</v>
      </c>
      <c r="H1067" s="120">
        <v>37.429061710856629</v>
      </c>
      <c r="I1067" s="120">
        <v>33.906802958051323</v>
      </c>
      <c r="J1067" s="104">
        <f t="shared" si="80"/>
        <v>39.816489429341409</v>
      </c>
      <c r="K1067" s="104">
        <f t="shared" si="81"/>
        <v>37.429061710856629</v>
      </c>
      <c r="L1067" s="104">
        <f t="shared" si="82"/>
        <v>33.906802958051323</v>
      </c>
      <c r="N1067" s="109">
        <v>43032.291666666664</v>
      </c>
      <c r="O1067" s="103">
        <v>212</v>
      </c>
      <c r="P1067" s="103">
        <v>100.52999877929688</v>
      </c>
      <c r="Q1067" s="104">
        <f t="shared" si="83"/>
        <v>6.3800211902673336</v>
      </c>
      <c r="R1067" s="104">
        <f t="shared" si="84"/>
        <v>6.3800211902673336</v>
      </c>
    </row>
    <row r="1068" spans="2:18">
      <c r="B1068" s="109">
        <v>43033.291666666664</v>
      </c>
      <c r="C1068" s="106">
        <v>212</v>
      </c>
      <c r="D1068" s="106">
        <v>100.52999877929688</v>
      </c>
      <c r="E1068" s="120">
        <v>12.199999809265137</v>
      </c>
      <c r="F1068" s="107">
        <v>43033</v>
      </c>
      <c r="G1068" s="120">
        <v>45.568166404940428</v>
      </c>
      <c r="H1068" s="120">
        <v>37.388696358093462</v>
      </c>
      <c r="I1068" s="120">
        <v>35.772347667702896</v>
      </c>
      <c r="J1068" s="104">
        <f t="shared" si="80"/>
        <v>45.568166404940428</v>
      </c>
      <c r="K1068" s="104">
        <f t="shared" si="81"/>
        <v>37.388696358093462</v>
      </c>
      <c r="L1068" s="104">
        <f t="shared" si="82"/>
        <v>35.772347667702896</v>
      </c>
      <c r="N1068" s="109">
        <v>43033.291666666664</v>
      </c>
      <c r="O1068" s="103">
        <v>212</v>
      </c>
      <c r="P1068" s="103">
        <v>100.52999877929688</v>
      </c>
      <c r="Q1068" s="104">
        <f t="shared" si="83"/>
        <v>6.3800211902673336</v>
      </c>
      <c r="R1068" s="104">
        <f t="shared" si="84"/>
        <v>20</v>
      </c>
    </row>
    <row r="1069" spans="2:18">
      <c r="B1069" s="109">
        <v>43034.291666666664</v>
      </c>
      <c r="C1069" s="106">
        <v>300</v>
      </c>
      <c r="D1069" s="106">
        <v>108.51000213623047</v>
      </c>
      <c r="E1069" s="120">
        <v>12.300000190734863</v>
      </c>
      <c r="F1069" s="107">
        <v>43034</v>
      </c>
      <c r="G1069" s="120">
        <v>56.89907241211997</v>
      </c>
      <c r="H1069" s="120">
        <v>36.265275456750821</v>
      </c>
      <c r="I1069" s="120">
        <v>34.862278020558556</v>
      </c>
      <c r="J1069" s="104">
        <f t="shared" si="80"/>
        <v>56.89907241211997</v>
      </c>
      <c r="K1069" s="104">
        <f t="shared" si="81"/>
        <v>36.265275456750821</v>
      </c>
      <c r="L1069" s="104">
        <f t="shared" si="82"/>
        <v>34.862278020558556</v>
      </c>
      <c r="N1069" s="109">
        <v>43034.291666666664</v>
      </c>
      <c r="O1069" s="103">
        <v>300</v>
      </c>
      <c r="P1069" s="103">
        <v>108.51000213623047</v>
      </c>
      <c r="Q1069" s="104">
        <f t="shared" si="83"/>
        <v>10.959991304532165</v>
      </c>
      <c r="R1069" s="104">
        <f t="shared" si="84"/>
        <v>10.959991304532165</v>
      </c>
    </row>
    <row r="1070" spans="2:18">
      <c r="B1070" s="109">
        <v>43035.291666666664</v>
      </c>
      <c r="C1070" s="106">
        <v>300</v>
      </c>
      <c r="D1070" s="106">
        <v>108.51000213623047</v>
      </c>
      <c r="E1070" s="120">
        <v>12.300000190734863</v>
      </c>
      <c r="F1070" s="107">
        <v>43035</v>
      </c>
      <c r="G1070" s="120">
        <v>58.866449083707963</v>
      </c>
      <c r="H1070" s="120">
        <v>37.16178879426581</v>
      </c>
      <c r="I1070" s="120">
        <v>35.41971007960813</v>
      </c>
      <c r="J1070" s="104">
        <f t="shared" si="80"/>
        <v>58.866449083707963</v>
      </c>
      <c r="K1070" s="104">
        <f t="shared" si="81"/>
        <v>37.16178879426581</v>
      </c>
      <c r="L1070" s="104">
        <f t="shared" si="82"/>
        <v>35.41971007960813</v>
      </c>
      <c r="N1070" s="109">
        <v>43035.291666666664</v>
      </c>
      <c r="O1070" s="103">
        <v>300</v>
      </c>
      <c r="P1070" s="103">
        <v>108.51000213623047</v>
      </c>
      <c r="Q1070" s="104">
        <f t="shared" si="83"/>
        <v>10.959991304532165</v>
      </c>
      <c r="R1070" s="104">
        <f t="shared" si="84"/>
        <v>20</v>
      </c>
    </row>
    <row r="1071" spans="2:18">
      <c r="B1071" s="109">
        <v>43036.291666666664</v>
      </c>
      <c r="C1071" s="106">
        <v>300</v>
      </c>
      <c r="D1071" s="106">
        <v>108.51000213623047</v>
      </c>
      <c r="E1071" s="120">
        <v>12.399999618530273</v>
      </c>
      <c r="F1071" s="107">
        <v>43036</v>
      </c>
      <c r="G1071" s="120">
        <v>56.379747470992598</v>
      </c>
      <c r="H1071" s="120">
        <v>38.455302627903414</v>
      </c>
      <c r="I1071" s="120">
        <v>35.004305549285945</v>
      </c>
      <c r="J1071" s="104">
        <f t="shared" si="80"/>
        <v>56.379747470992598</v>
      </c>
      <c r="K1071" s="104">
        <f t="shared" si="81"/>
        <v>38.455302627903414</v>
      </c>
      <c r="L1071" s="104">
        <f t="shared" si="82"/>
        <v>35.004305549285945</v>
      </c>
      <c r="N1071" s="109">
        <v>43036.291666666664</v>
      </c>
      <c r="O1071" s="103">
        <v>300</v>
      </c>
      <c r="P1071" s="103">
        <v>108.51000213623047</v>
      </c>
      <c r="Q1071" s="104">
        <f t="shared" si="83"/>
        <v>10.959991304532165</v>
      </c>
      <c r="R1071" s="104">
        <f t="shared" si="84"/>
        <v>20</v>
      </c>
    </row>
    <row r="1072" spans="2:18">
      <c r="B1072" s="109">
        <v>43037.291666666664</v>
      </c>
      <c r="C1072" s="106">
        <v>300</v>
      </c>
      <c r="D1072" s="106">
        <v>108.51000213623047</v>
      </c>
      <c r="E1072" s="120">
        <v>12.300000190734863</v>
      </c>
      <c r="F1072" s="107">
        <v>43037</v>
      </c>
      <c r="G1072" s="120">
        <v>49.725146334347883</v>
      </c>
      <c r="H1072" s="120">
        <v>38.026125710253382</v>
      </c>
      <c r="I1072" s="120">
        <v>35.131899852222801</v>
      </c>
      <c r="J1072" s="104">
        <f t="shared" si="80"/>
        <v>49.725146334347883</v>
      </c>
      <c r="K1072" s="104">
        <f t="shared" si="81"/>
        <v>38.026125710253382</v>
      </c>
      <c r="L1072" s="104">
        <f t="shared" si="82"/>
        <v>35.131899852222801</v>
      </c>
      <c r="N1072" s="109">
        <v>43037.291666666664</v>
      </c>
      <c r="O1072" s="103">
        <v>300</v>
      </c>
      <c r="P1072" s="103">
        <v>108.51000213623047</v>
      </c>
      <c r="Q1072" s="104">
        <f t="shared" si="83"/>
        <v>10.959991304532165</v>
      </c>
      <c r="R1072" s="104">
        <f t="shared" si="84"/>
        <v>20</v>
      </c>
    </row>
    <row r="1073" spans="2:18">
      <c r="B1073" s="109">
        <v>43038.291666666664</v>
      </c>
      <c r="C1073" s="106">
        <v>300</v>
      </c>
      <c r="D1073" s="106">
        <v>108.51000213623047</v>
      </c>
      <c r="E1073" s="120">
        <v>12.399999618530273</v>
      </c>
      <c r="F1073" s="107">
        <v>43038</v>
      </c>
      <c r="G1073" s="120">
        <v>46.173409486037727</v>
      </c>
      <c r="H1073" s="120">
        <v>36.58191832723444</v>
      </c>
      <c r="I1073" s="120">
        <v>35.37815809607509</v>
      </c>
      <c r="J1073" s="104">
        <f t="shared" si="80"/>
        <v>46.173409486037727</v>
      </c>
      <c r="K1073" s="104">
        <f t="shared" si="81"/>
        <v>36.58191832723444</v>
      </c>
      <c r="L1073" s="104">
        <f t="shared" si="82"/>
        <v>35.37815809607509</v>
      </c>
      <c r="N1073" s="109">
        <v>43038.291666666664</v>
      </c>
      <c r="O1073" s="103">
        <v>300</v>
      </c>
      <c r="P1073" s="103">
        <v>108.51000213623047</v>
      </c>
      <c r="Q1073" s="104">
        <f t="shared" si="83"/>
        <v>10.959991304532165</v>
      </c>
      <c r="R1073" s="104">
        <f t="shared" si="84"/>
        <v>20</v>
      </c>
    </row>
    <row r="1074" spans="2:18">
      <c r="B1074" s="109">
        <v>43039.291666666664</v>
      </c>
      <c r="C1074" s="106">
        <v>300</v>
      </c>
      <c r="D1074" s="106">
        <v>108.51000213623047</v>
      </c>
      <c r="E1074" s="120">
        <v>12.5</v>
      </c>
      <c r="F1074" s="107">
        <v>43039</v>
      </c>
      <c r="G1074" s="120">
        <v>55.430267725344144</v>
      </c>
      <c r="H1074" s="120">
        <v>37.280881784624555</v>
      </c>
      <c r="I1074" s="120">
        <v>35.902016307954433</v>
      </c>
      <c r="J1074" s="104">
        <f t="shared" si="80"/>
        <v>55.430267725344144</v>
      </c>
      <c r="K1074" s="104">
        <f t="shared" si="81"/>
        <v>37.280881784624555</v>
      </c>
      <c r="L1074" s="104">
        <f t="shared" si="82"/>
        <v>35.902016307954433</v>
      </c>
      <c r="N1074" s="109">
        <v>43039.291666666664</v>
      </c>
      <c r="O1074" s="103">
        <v>300</v>
      </c>
      <c r="P1074" s="103">
        <v>108.51000213623047</v>
      </c>
      <c r="Q1074" s="104">
        <f t="shared" si="83"/>
        <v>10.959991304532165</v>
      </c>
      <c r="R1074" s="104">
        <f t="shared" si="84"/>
        <v>20</v>
      </c>
    </row>
    <row r="1075" spans="2:18">
      <c r="B1075" s="109">
        <v>43040.291666666664</v>
      </c>
      <c r="C1075" s="106">
        <v>300</v>
      </c>
      <c r="D1075" s="106">
        <v>108.51000213623047</v>
      </c>
      <c r="E1075" s="120">
        <v>12.199999809265137</v>
      </c>
      <c r="F1075" s="107">
        <v>43040</v>
      </c>
      <c r="G1075" s="120">
        <v>58.08066754711998</v>
      </c>
      <c r="H1075" s="120">
        <v>36.809014701048532</v>
      </c>
      <c r="I1075" s="120">
        <v>33.795640708936602</v>
      </c>
      <c r="J1075" s="104">
        <f t="shared" si="80"/>
        <v>58.08066754711998</v>
      </c>
      <c r="K1075" s="104">
        <f t="shared" si="81"/>
        <v>36.809014701048532</v>
      </c>
      <c r="L1075" s="104">
        <f t="shared" si="82"/>
        <v>33.795640708936602</v>
      </c>
      <c r="N1075" s="109">
        <v>43040.291666666664</v>
      </c>
      <c r="O1075" s="103">
        <v>300</v>
      </c>
      <c r="P1075" s="103">
        <v>108.51000213623047</v>
      </c>
      <c r="Q1075" s="104">
        <f t="shared" si="83"/>
        <v>10.959991304532165</v>
      </c>
      <c r="R1075" s="104">
        <f t="shared" si="84"/>
        <v>20</v>
      </c>
    </row>
    <row r="1076" spans="2:18">
      <c r="B1076" s="109">
        <v>43041.291666666664</v>
      </c>
      <c r="C1076" s="106">
        <v>125</v>
      </c>
      <c r="D1076" s="106">
        <v>103.81999969482422</v>
      </c>
      <c r="E1076" s="120">
        <v>12.5</v>
      </c>
      <c r="F1076" s="107">
        <v>43041</v>
      </c>
      <c r="G1076" s="120">
        <v>55.976577806428629</v>
      </c>
      <c r="H1076" s="120">
        <v>37.799877660362782</v>
      </c>
      <c r="I1076" s="120">
        <v>31.808684147706721</v>
      </c>
      <c r="J1076" s="104">
        <f t="shared" si="80"/>
        <v>55.976577806428629</v>
      </c>
      <c r="K1076" s="104">
        <f t="shared" si="81"/>
        <v>37.799877660362782</v>
      </c>
      <c r="L1076" s="104">
        <f t="shared" si="82"/>
        <v>31.808684147706721</v>
      </c>
      <c r="N1076" s="109">
        <v>43041.291666666664</v>
      </c>
      <c r="O1076" s="103">
        <v>125</v>
      </c>
      <c r="P1076" s="103">
        <v>103.81999969482422</v>
      </c>
      <c r="Q1076" s="104">
        <f t="shared" si="83"/>
        <v>1.2122440950668334</v>
      </c>
      <c r="R1076" s="104">
        <f t="shared" si="84"/>
        <v>1.2122440950668334</v>
      </c>
    </row>
    <row r="1077" spans="2:18">
      <c r="B1077" s="109">
        <v>43042.291666666664</v>
      </c>
      <c r="C1077" s="106">
        <v>125</v>
      </c>
      <c r="D1077" s="106">
        <v>103.81999969482422</v>
      </c>
      <c r="E1077" s="120">
        <v>12.300000190734863</v>
      </c>
      <c r="F1077" s="107">
        <v>43042</v>
      </c>
      <c r="G1077" s="120">
        <v>51.007346990969403</v>
      </c>
      <c r="H1077" s="120">
        <v>37.940754205871471</v>
      </c>
      <c r="I1077" s="120">
        <v>33.409670405321663</v>
      </c>
      <c r="J1077" s="104">
        <f t="shared" si="80"/>
        <v>51.007346990969403</v>
      </c>
      <c r="K1077" s="104">
        <f t="shared" si="81"/>
        <v>37.940754205871471</v>
      </c>
      <c r="L1077" s="104">
        <f t="shared" si="82"/>
        <v>33.409670405321663</v>
      </c>
      <c r="N1077" s="109">
        <v>43042.291666666664</v>
      </c>
      <c r="O1077" s="103">
        <v>125</v>
      </c>
      <c r="P1077" s="103">
        <v>103.81999969482422</v>
      </c>
      <c r="Q1077" s="104">
        <f t="shared" si="83"/>
        <v>1.2122440950668334</v>
      </c>
      <c r="R1077" s="104">
        <f t="shared" si="84"/>
        <v>20</v>
      </c>
    </row>
    <row r="1078" spans="2:18">
      <c r="B1078" s="109">
        <v>43043.291666666664</v>
      </c>
      <c r="C1078" s="106">
        <v>125</v>
      </c>
      <c r="D1078" s="106">
        <v>103.81999969482422</v>
      </c>
      <c r="E1078" s="120">
        <v>12.399999618530273</v>
      </c>
      <c r="F1078" s="107">
        <v>43043</v>
      </c>
      <c r="G1078" s="120">
        <v>51.872254003860313</v>
      </c>
      <c r="H1078" s="120">
        <v>37.504763020056266</v>
      </c>
      <c r="I1078" s="120">
        <v>36.640533672394618</v>
      </c>
      <c r="J1078" s="104">
        <f t="shared" si="80"/>
        <v>51.872254003860313</v>
      </c>
      <c r="K1078" s="104">
        <f t="shared" si="81"/>
        <v>37.504763020056266</v>
      </c>
      <c r="L1078" s="104">
        <f t="shared" si="82"/>
        <v>36.640533672394618</v>
      </c>
      <c r="N1078" s="109">
        <v>43043.291666666664</v>
      </c>
      <c r="O1078" s="103">
        <v>125</v>
      </c>
      <c r="P1078" s="103">
        <v>103.81999969482422</v>
      </c>
      <c r="Q1078" s="104">
        <f t="shared" si="83"/>
        <v>1.2122440950668334</v>
      </c>
      <c r="R1078" s="104">
        <f t="shared" si="84"/>
        <v>20</v>
      </c>
    </row>
    <row r="1079" spans="2:18">
      <c r="B1079" s="109">
        <v>43044.291666666664</v>
      </c>
      <c r="C1079" s="106">
        <v>125</v>
      </c>
      <c r="D1079" s="106">
        <v>103.81999969482422</v>
      </c>
      <c r="E1079" s="120">
        <v>12.399999618530273</v>
      </c>
      <c r="F1079" s="107">
        <v>43044</v>
      </c>
      <c r="G1079" s="120">
        <v>56.850122540306131</v>
      </c>
      <c r="H1079" s="120">
        <v>37.574688323846587</v>
      </c>
      <c r="I1079" s="120">
        <v>34.636883850826131</v>
      </c>
      <c r="J1079" s="104">
        <f t="shared" si="80"/>
        <v>56.850122540306131</v>
      </c>
      <c r="K1079" s="104">
        <f t="shared" si="81"/>
        <v>37.574688323846587</v>
      </c>
      <c r="L1079" s="104">
        <f t="shared" si="82"/>
        <v>34.636883850826131</v>
      </c>
      <c r="N1079" s="109">
        <v>43044.291666666664</v>
      </c>
      <c r="O1079" s="103">
        <v>125</v>
      </c>
      <c r="P1079" s="103">
        <v>103.81999969482422</v>
      </c>
      <c r="Q1079" s="104">
        <f t="shared" si="83"/>
        <v>1.2122440950668334</v>
      </c>
      <c r="R1079" s="104">
        <f t="shared" si="84"/>
        <v>20</v>
      </c>
    </row>
    <row r="1080" spans="2:18">
      <c r="B1080" s="109">
        <v>43045.291666666664</v>
      </c>
      <c r="C1080" s="106">
        <v>125</v>
      </c>
      <c r="D1080" s="106">
        <v>103.81999969482422</v>
      </c>
      <c r="E1080" s="120">
        <v>12.399999618530273</v>
      </c>
      <c r="F1080" s="107">
        <v>43045</v>
      </c>
      <c r="G1080" s="120">
        <v>56.522641745849896</v>
      </c>
      <c r="H1080" s="120">
        <v>37.437305226348101</v>
      </c>
      <c r="I1080" s="120">
        <v>32.774709118472273</v>
      </c>
      <c r="J1080" s="104">
        <f t="shared" si="80"/>
        <v>56.522641745849896</v>
      </c>
      <c r="K1080" s="104">
        <f t="shared" si="81"/>
        <v>37.437305226348101</v>
      </c>
      <c r="L1080" s="104">
        <f t="shared" si="82"/>
        <v>32.774709118472273</v>
      </c>
      <c r="N1080" s="109">
        <v>43045.291666666664</v>
      </c>
      <c r="O1080" s="103">
        <v>125</v>
      </c>
      <c r="P1080" s="103">
        <v>103.81999969482422</v>
      </c>
      <c r="Q1080" s="104">
        <f t="shared" si="83"/>
        <v>1.2122440950668334</v>
      </c>
      <c r="R1080" s="104">
        <f t="shared" si="84"/>
        <v>20</v>
      </c>
    </row>
    <row r="1081" spans="2:18">
      <c r="B1081" s="109">
        <v>43046.291666666664</v>
      </c>
      <c r="C1081" s="106">
        <v>144</v>
      </c>
      <c r="D1081" s="106">
        <v>109.13999938964844</v>
      </c>
      <c r="E1081" s="120">
        <v>12.100000381469727</v>
      </c>
      <c r="F1081" s="107">
        <v>43046</v>
      </c>
      <c r="G1081" s="120">
        <v>61.023873799310827</v>
      </c>
      <c r="H1081" s="120">
        <v>37.024540685967203</v>
      </c>
      <c r="I1081" s="120">
        <v>34.022140886540754</v>
      </c>
      <c r="J1081" s="104">
        <f t="shared" si="80"/>
        <v>61.023873799310827</v>
      </c>
      <c r="K1081" s="104">
        <f t="shared" si="81"/>
        <v>37.024540685967203</v>
      </c>
      <c r="L1081" s="104">
        <f t="shared" si="82"/>
        <v>34.022140886540754</v>
      </c>
      <c r="N1081" s="109">
        <v>43046.291666666664</v>
      </c>
      <c r="O1081" s="103">
        <v>144</v>
      </c>
      <c r="P1081" s="103">
        <v>109.13999938964844</v>
      </c>
      <c r="Q1081" s="104">
        <f t="shared" si="83"/>
        <v>1.9952232901336668</v>
      </c>
      <c r="R1081" s="104">
        <f t="shared" si="84"/>
        <v>1.9952232901336668</v>
      </c>
    </row>
    <row r="1082" spans="2:18">
      <c r="B1082" s="109">
        <v>43047.291666666664</v>
      </c>
      <c r="C1082" s="106">
        <v>144</v>
      </c>
      <c r="D1082" s="106">
        <v>109.13999938964844</v>
      </c>
      <c r="E1082" s="120">
        <v>12.199999809265137</v>
      </c>
      <c r="F1082" s="107">
        <v>43047</v>
      </c>
      <c r="G1082" s="120">
        <v>67.333981105983241</v>
      </c>
      <c r="H1082" s="120">
        <v>37.11764917578958</v>
      </c>
      <c r="I1082" s="120">
        <v>33.958797205311242</v>
      </c>
      <c r="J1082" s="104">
        <f t="shared" si="80"/>
        <v>67.333981105983241</v>
      </c>
      <c r="K1082" s="104">
        <f t="shared" si="81"/>
        <v>37.11764917578958</v>
      </c>
      <c r="L1082" s="104">
        <f t="shared" si="82"/>
        <v>33.958797205311242</v>
      </c>
      <c r="N1082" s="109">
        <v>43047.291666666664</v>
      </c>
      <c r="O1082" s="103">
        <v>144</v>
      </c>
      <c r="P1082" s="103">
        <v>109.13999938964844</v>
      </c>
      <c r="Q1082" s="104">
        <f t="shared" si="83"/>
        <v>1.9952232901336668</v>
      </c>
      <c r="R1082" s="104">
        <f t="shared" si="84"/>
        <v>20</v>
      </c>
    </row>
    <row r="1083" spans="2:18">
      <c r="B1083" s="109">
        <v>43048.291666666664</v>
      </c>
      <c r="C1083" s="106">
        <v>423</v>
      </c>
      <c r="D1083" s="106">
        <v>119.81999969482422</v>
      </c>
      <c r="E1083" s="120">
        <v>12.199999809265137</v>
      </c>
      <c r="F1083" s="107">
        <v>43048</v>
      </c>
      <c r="G1083" s="120">
        <v>66.70602490857803</v>
      </c>
      <c r="H1083" s="120">
        <v>37.007260841329845</v>
      </c>
      <c r="I1083" s="120">
        <v>33.406291549691502</v>
      </c>
      <c r="J1083" s="104">
        <f t="shared" si="80"/>
        <v>66.70602490857803</v>
      </c>
      <c r="K1083" s="104">
        <f t="shared" si="81"/>
        <v>37.007260841329845</v>
      </c>
      <c r="L1083" s="104">
        <f t="shared" si="82"/>
        <v>33.406291549691502</v>
      </c>
      <c r="N1083" s="109">
        <v>43048.291666666664</v>
      </c>
      <c r="O1083" s="103">
        <v>423</v>
      </c>
      <c r="P1083" s="103">
        <v>119.81999969482422</v>
      </c>
      <c r="Q1083" s="104">
        <f t="shared" si="83"/>
        <v>17.352604335066832</v>
      </c>
      <c r="R1083" s="104">
        <f t="shared" si="84"/>
        <v>17.352604335066832</v>
      </c>
    </row>
    <row r="1084" spans="2:18">
      <c r="B1084" s="109">
        <v>43049.291666666664</v>
      </c>
      <c r="C1084" s="106">
        <v>423</v>
      </c>
      <c r="D1084" s="106">
        <v>119.81999969482422</v>
      </c>
      <c r="E1084" s="120">
        <v>12</v>
      </c>
      <c r="F1084" s="107">
        <v>43049</v>
      </c>
      <c r="G1084" s="120">
        <v>68.733649452571484</v>
      </c>
      <c r="H1084" s="120">
        <v>36.995910770694387</v>
      </c>
      <c r="I1084" s="120">
        <v>30.085794199638926</v>
      </c>
      <c r="J1084" s="104">
        <f t="shared" si="80"/>
        <v>68.733649452571484</v>
      </c>
      <c r="K1084" s="104">
        <f t="shared" si="81"/>
        <v>36.995910770694387</v>
      </c>
      <c r="L1084" s="104">
        <f t="shared" si="82"/>
        <v>30.085794199638926</v>
      </c>
      <c r="N1084" s="109">
        <v>43049.291666666664</v>
      </c>
      <c r="O1084" s="103">
        <v>423</v>
      </c>
      <c r="P1084" s="103">
        <v>119.81999969482422</v>
      </c>
      <c r="Q1084" s="104">
        <f t="shared" si="83"/>
        <v>17.352604335066832</v>
      </c>
      <c r="R1084" s="104">
        <f t="shared" si="84"/>
        <v>20</v>
      </c>
    </row>
    <row r="1085" spans="2:18">
      <c r="B1085" s="109">
        <v>43050.291666666664</v>
      </c>
      <c r="C1085" s="106">
        <v>423</v>
      </c>
      <c r="D1085" s="106">
        <v>119.81999969482422</v>
      </c>
      <c r="E1085" s="120">
        <v>11.899999618530273</v>
      </c>
      <c r="F1085" s="107">
        <v>43050</v>
      </c>
      <c r="G1085" s="120">
        <v>64.348807259003308</v>
      </c>
      <c r="H1085" s="120">
        <v>37.280106922056923</v>
      </c>
      <c r="I1085" s="120">
        <v>31.855776557017261</v>
      </c>
      <c r="J1085" s="104">
        <f t="shared" si="80"/>
        <v>64.348807259003308</v>
      </c>
      <c r="K1085" s="104">
        <f t="shared" si="81"/>
        <v>37.280106922056923</v>
      </c>
      <c r="L1085" s="104">
        <f t="shared" si="82"/>
        <v>31.855776557017261</v>
      </c>
      <c r="N1085" s="109">
        <v>43050.291666666664</v>
      </c>
      <c r="O1085" s="103">
        <v>423</v>
      </c>
      <c r="P1085" s="103">
        <v>119.81999969482422</v>
      </c>
      <c r="Q1085" s="104">
        <f t="shared" si="83"/>
        <v>17.352604335066832</v>
      </c>
      <c r="R1085" s="104">
        <f t="shared" si="84"/>
        <v>20</v>
      </c>
    </row>
    <row r="1086" spans="2:18">
      <c r="B1086" s="109">
        <v>43051.291666666664</v>
      </c>
      <c r="C1086" s="106">
        <v>423</v>
      </c>
      <c r="D1086" s="106">
        <v>119.81999969482422</v>
      </c>
      <c r="E1086" s="120">
        <v>11.899999618530273</v>
      </c>
      <c r="F1086" s="107">
        <v>43051</v>
      </c>
      <c r="G1086" s="120">
        <v>59.537757538910299</v>
      </c>
      <c r="H1086" s="120">
        <v>37.012764257987342</v>
      </c>
      <c r="I1086" s="120">
        <v>33.3096258694817</v>
      </c>
      <c r="J1086" s="104">
        <f t="shared" si="80"/>
        <v>59.537757538910299</v>
      </c>
      <c r="K1086" s="104">
        <f t="shared" si="81"/>
        <v>37.012764257987342</v>
      </c>
      <c r="L1086" s="104">
        <f t="shared" si="82"/>
        <v>33.3096258694817</v>
      </c>
      <c r="N1086" s="109">
        <v>43051.291666666664</v>
      </c>
      <c r="O1086" s="103">
        <v>423</v>
      </c>
      <c r="P1086" s="103">
        <v>119.81999969482422</v>
      </c>
      <c r="Q1086" s="104">
        <f t="shared" si="83"/>
        <v>17.352604335066832</v>
      </c>
      <c r="R1086" s="104">
        <f t="shared" si="84"/>
        <v>20</v>
      </c>
    </row>
    <row r="1087" spans="2:18">
      <c r="B1087" s="109">
        <v>43052.291666666664</v>
      </c>
      <c r="C1087" s="106">
        <v>423</v>
      </c>
      <c r="D1087" s="106">
        <v>119.81999969482422</v>
      </c>
      <c r="E1087" s="120">
        <v>12</v>
      </c>
      <c r="F1087" s="107">
        <v>43052</v>
      </c>
      <c r="G1087" s="120">
        <v>55.956047441164678</v>
      </c>
      <c r="H1087" s="120">
        <v>37.00135588105077</v>
      </c>
      <c r="I1087" s="120">
        <v>33.027678124551393</v>
      </c>
      <c r="J1087" s="104">
        <f t="shared" si="80"/>
        <v>55.956047441164678</v>
      </c>
      <c r="K1087" s="104">
        <f t="shared" si="81"/>
        <v>37.00135588105077</v>
      </c>
      <c r="L1087" s="104">
        <f t="shared" si="82"/>
        <v>33.027678124551393</v>
      </c>
      <c r="N1087" s="109">
        <v>43052.291666666664</v>
      </c>
      <c r="O1087" s="103">
        <v>423</v>
      </c>
      <c r="P1087" s="103">
        <v>119.81999969482422</v>
      </c>
      <c r="Q1087" s="104">
        <f t="shared" si="83"/>
        <v>17.352604335066832</v>
      </c>
      <c r="R1087" s="104">
        <f t="shared" si="84"/>
        <v>20</v>
      </c>
    </row>
    <row r="1088" spans="2:18">
      <c r="B1088" s="109">
        <v>43053.291666666664</v>
      </c>
      <c r="C1088" s="106">
        <v>423</v>
      </c>
      <c r="D1088" s="106">
        <v>119.81999969482422</v>
      </c>
      <c r="E1088" s="120">
        <v>12</v>
      </c>
      <c r="F1088" s="107">
        <v>43053</v>
      </c>
      <c r="G1088" s="120">
        <v>57.414708038855494</v>
      </c>
      <c r="H1088" s="120">
        <v>37.106722938440505</v>
      </c>
      <c r="I1088" s="120">
        <v>32.716322968624247</v>
      </c>
      <c r="J1088" s="104">
        <f t="shared" si="80"/>
        <v>57.414708038855494</v>
      </c>
      <c r="K1088" s="104">
        <f t="shared" si="81"/>
        <v>37.106722938440505</v>
      </c>
      <c r="L1088" s="104">
        <f t="shared" si="82"/>
        <v>32.716322968624247</v>
      </c>
      <c r="N1088" s="109">
        <v>43053.291666666664</v>
      </c>
      <c r="O1088" s="103">
        <v>423</v>
      </c>
      <c r="P1088" s="103">
        <v>119.81999969482422</v>
      </c>
      <c r="Q1088" s="104">
        <f t="shared" si="83"/>
        <v>17.352604335066832</v>
      </c>
      <c r="R1088" s="104">
        <f t="shared" si="84"/>
        <v>20</v>
      </c>
    </row>
    <row r="1089" spans="2:18">
      <c r="B1089" s="109">
        <v>43054.291666666664</v>
      </c>
      <c r="C1089" s="106">
        <v>423</v>
      </c>
      <c r="D1089" s="106">
        <v>119.81999969482422</v>
      </c>
      <c r="E1089" s="120">
        <v>12.100000381469727</v>
      </c>
      <c r="F1089" s="107">
        <v>43054</v>
      </c>
      <c r="G1089" s="120">
        <v>63.51676204498726</v>
      </c>
      <c r="H1089" s="120">
        <v>37.237704665351778</v>
      </c>
      <c r="I1089" s="120">
        <v>33.179085820670501</v>
      </c>
      <c r="J1089" s="104">
        <f t="shared" si="80"/>
        <v>63.51676204498726</v>
      </c>
      <c r="K1089" s="104">
        <f t="shared" si="81"/>
        <v>37.237704665351778</v>
      </c>
      <c r="L1089" s="104">
        <f t="shared" si="82"/>
        <v>33.179085820670501</v>
      </c>
      <c r="N1089" s="109">
        <v>43054.291666666664</v>
      </c>
      <c r="O1089" s="103">
        <v>423</v>
      </c>
      <c r="P1089" s="103">
        <v>119.81999969482422</v>
      </c>
      <c r="Q1089" s="104">
        <f t="shared" si="83"/>
        <v>17.352604335066832</v>
      </c>
      <c r="R1089" s="104">
        <f t="shared" si="84"/>
        <v>20</v>
      </c>
    </row>
    <row r="1090" spans="2:18">
      <c r="B1090" s="109">
        <v>43055.291666666664</v>
      </c>
      <c r="C1090" s="106">
        <v>111</v>
      </c>
      <c r="D1090" s="106">
        <v>96.699996948242188</v>
      </c>
      <c r="E1090" s="120">
        <v>11.699999809265137</v>
      </c>
      <c r="F1090" s="107">
        <v>43055</v>
      </c>
      <c r="G1090" s="120">
        <v>55.26250508180371</v>
      </c>
      <c r="H1090" s="120">
        <v>37.530321003971288</v>
      </c>
      <c r="I1090" s="120">
        <v>33.801101795081721</v>
      </c>
      <c r="J1090" s="104">
        <f t="shared" si="80"/>
        <v>55.26250508180371</v>
      </c>
      <c r="K1090" s="104">
        <f t="shared" si="81"/>
        <v>37.530321003971288</v>
      </c>
      <c r="L1090" s="104">
        <f t="shared" si="82"/>
        <v>33.801101795081721</v>
      </c>
      <c r="N1090" s="109">
        <v>43055.291666666664</v>
      </c>
      <c r="O1090" s="103">
        <v>111</v>
      </c>
      <c r="P1090" s="103">
        <v>96.699996948242188</v>
      </c>
      <c r="Q1090" s="104">
        <f t="shared" si="83"/>
        <v>0.81846525066833486</v>
      </c>
      <c r="R1090" s="104">
        <f t="shared" si="84"/>
        <v>0.81846525066833486</v>
      </c>
    </row>
    <row r="1091" spans="2:18">
      <c r="B1091" s="109">
        <v>43056.291666666664</v>
      </c>
      <c r="C1091" s="106">
        <v>111</v>
      </c>
      <c r="D1091" s="106">
        <v>96.699996948242188</v>
      </c>
      <c r="E1091" s="120">
        <v>11.699999809265137</v>
      </c>
      <c r="F1091" s="107">
        <v>43056</v>
      </c>
      <c r="G1091" s="120">
        <v>55.065290498777721</v>
      </c>
      <c r="H1091" s="120">
        <v>37.302245882970311</v>
      </c>
      <c r="I1091" s="120">
        <v>32.590241244015907</v>
      </c>
      <c r="J1091" s="104">
        <f t="shared" si="80"/>
        <v>55.065290498777721</v>
      </c>
      <c r="K1091" s="104">
        <f t="shared" si="81"/>
        <v>37.302245882970311</v>
      </c>
      <c r="L1091" s="104">
        <f t="shared" si="82"/>
        <v>32.590241244015907</v>
      </c>
      <c r="N1091" s="109">
        <v>43056.291666666664</v>
      </c>
      <c r="O1091" s="103">
        <v>111</v>
      </c>
      <c r="P1091" s="103">
        <v>96.699996948242188</v>
      </c>
      <c r="Q1091" s="104">
        <f t="shared" si="83"/>
        <v>0.81846525066833486</v>
      </c>
      <c r="R1091" s="104">
        <f t="shared" si="84"/>
        <v>20</v>
      </c>
    </row>
    <row r="1092" spans="2:18">
      <c r="B1092" s="109">
        <v>43057.291666666664</v>
      </c>
      <c r="C1092" s="106">
        <v>111</v>
      </c>
      <c r="D1092" s="106">
        <v>96.699996948242188</v>
      </c>
      <c r="E1092" s="120">
        <v>11.800000190734863</v>
      </c>
      <c r="F1092" s="107">
        <v>43057</v>
      </c>
      <c r="G1092" s="120">
        <v>57.619922615444153</v>
      </c>
      <c r="H1092" s="120">
        <v>37.449732383003926</v>
      </c>
      <c r="I1092" s="120">
        <v>32.052838198366018</v>
      </c>
      <c r="J1092" s="104">
        <f t="shared" si="80"/>
        <v>57.619922615444153</v>
      </c>
      <c r="K1092" s="104">
        <f t="shared" si="81"/>
        <v>37.449732383003926</v>
      </c>
      <c r="L1092" s="104">
        <f t="shared" si="82"/>
        <v>32.052838198366018</v>
      </c>
      <c r="N1092" s="109">
        <v>43057.291666666664</v>
      </c>
      <c r="O1092" s="103">
        <v>111</v>
      </c>
      <c r="P1092" s="103">
        <v>96.699996948242188</v>
      </c>
      <c r="Q1092" s="104">
        <f t="shared" si="83"/>
        <v>0.81846525066833486</v>
      </c>
      <c r="R1092" s="104">
        <f t="shared" si="84"/>
        <v>20</v>
      </c>
    </row>
    <row r="1093" spans="2:18">
      <c r="B1093" s="109">
        <v>43058.291666666664</v>
      </c>
      <c r="C1093" s="106">
        <v>111</v>
      </c>
      <c r="D1093" s="106">
        <v>96.699996948242188</v>
      </c>
      <c r="E1093" s="120">
        <v>11.800000190734863</v>
      </c>
      <c r="F1093" s="107">
        <v>43058</v>
      </c>
      <c r="G1093" s="120">
        <v>57.417638165884568</v>
      </c>
      <c r="H1093" s="120">
        <v>37.479992449526442</v>
      </c>
      <c r="I1093" s="120">
        <v>34.436776309101667</v>
      </c>
      <c r="J1093" s="104">
        <f t="shared" si="80"/>
        <v>57.417638165884568</v>
      </c>
      <c r="K1093" s="104">
        <f t="shared" si="81"/>
        <v>37.479992449526442</v>
      </c>
      <c r="L1093" s="104">
        <f t="shared" si="82"/>
        <v>34.436776309101667</v>
      </c>
      <c r="N1093" s="109">
        <v>43058.291666666664</v>
      </c>
      <c r="O1093" s="103">
        <v>111</v>
      </c>
      <c r="P1093" s="103">
        <v>96.699996948242188</v>
      </c>
      <c r="Q1093" s="104">
        <f t="shared" si="83"/>
        <v>0.81846525066833486</v>
      </c>
      <c r="R1093" s="104">
        <f t="shared" si="84"/>
        <v>20</v>
      </c>
    </row>
    <row r="1094" spans="2:18">
      <c r="B1094" s="109">
        <v>43059.291666666664</v>
      </c>
      <c r="C1094" s="106">
        <v>111</v>
      </c>
      <c r="D1094" s="106">
        <v>96.699996948242188</v>
      </c>
      <c r="E1094" s="120">
        <v>12.5</v>
      </c>
      <c r="F1094" s="107">
        <v>43059</v>
      </c>
      <c r="G1094" s="120">
        <v>54.978744755641216</v>
      </c>
      <c r="H1094" s="120">
        <v>37.549940546574476</v>
      </c>
      <c r="I1094" s="120">
        <v>35.233903926566803</v>
      </c>
      <c r="J1094" s="104">
        <f t="shared" si="80"/>
        <v>54.978744755641216</v>
      </c>
      <c r="K1094" s="104">
        <f t="shared" si="81"/>
        <v>37.549940546574476</v>
      </c>
      <c r="L1094" s="104">
        <f t="shared" si="82"/>
        <v>35.233903926566803</v>
      </c>
      <c r="N1094" s="109">
        <v>43059.291666666664</v>
      </c>
      <c r="O1094" s="103">
        <v>111</v>
      </c>
      <c r="P1094" s="103">
        <v>96.699996948242188</v>
      </c>
      <c r="Q1094" s="104">
        <f t="shared" si="83"/>
        <v>0.81846525066833486</v>
      </c>
      <c r="R1094" s="104">
        <f t="shared" si="84"/>
        <v>20</v>
      </c>
    </row>
    <row r="1095" spans="2:18">
      <c r="B1095" s="109">
        <v>43060.291666666664</v>
      </c>
      <c r="C1095" s="106">
        <v>186</v>
      </c>
      <c r="D1095" s="106">
        <v>124.62999725341797</v>
      </c>
      <c r="E1095" s="120">
        <v>11.899999618530273</v>
      </c>
      <c r="F1095" s="107">
        <v>43060</v>
      </c>
      <c r="G1095" s="120">
        <v>49.249016075840601</v>
      </c>
      <c r="H1095" s="120">
        <v>37.568010472677358</v>
      </c>
      <c r="I1095" s="120">
        <v>34.073349689576325</v>
      </c>
      <c r="J1095" s="104">
        <f t="shared" si="80"/>
        <v>49.249016075840601</v>
      </c>
      <c r="K1095" s="104">
        <f t="shared" si="81"/>
        <v>37.568010472677358</v>
      </c>
      <c r="L1095" s="104">
        <f t="shared" si="82"/>
        <v>34.073349689576325</v>
      </c>
      <c r="N1095" s="109">
        <v>43060.291666666664</v>
      </c>
      <c r="O1095" s="103">
        <v>186</v>
      </c>
      <c r="P1095" s="103">
        <v>124.62999725341797</v>
      </c>
      <c r="Q1095" s="104">
        <f t="shared" si="83"/>
        <v>3.5125317456015015</v>
      </c>
      <c r="R1095" s="104">
        <f t="shared" si="84"/>
        <v>3.5125317456015015</v>
      </c>
    </row>
    <row r="1096" spans="2:18">
      <c r="B1096" s="109">
        <v>43061.291666666664</v>
      </c>
      <c r="C1096" s="106">
        <v>186</v>
      </c>
      <c r="D1096" s="106">
        <v>124.62999725341797</v>
      </c>
      <c r="E1096" s="120">
        <v>12.100000381469727</v>
      </c>
      <c r="F1096" s="107">
        <v>43061</v>
      </c>
      <c r="G1096" s="120">
        <v>48.476977313381617</v>
      </c>
      <c r="H1096" s="120">
        <v>37.584506015733396</v>
      </c>
      <c r="I1096" s="120">
        <v>33.715229524484435</v>
      </c>
      <c r="J1096" s="104">
        <f t="shared" si="80"/>
        <v>48.476977313381617</v>
      </c>
      <c r="K1096" s="104">
        <f t="shared" si="81"/>
        <v>37.584506015733396</v>
      </c>
      <c r="L1096" s="104">
        <f t="shared" si="82"/>
        <v>33.715229524484435</v>
      </c>
      <c r="N1096" s="109">
        <v>43061.291666666664</v>
      </c>
      <c r="O1096" s="103">
        <v>186</v>
      </c>
      <c r="P1096" s="103">
        <v>124.62999725341797</v>
      </c>
      <c r="Q1096" s="104">
        <f t="shared" si="83"/>
        <v>3.5125317456015015</v>
      </c>
      <c r="R1096" s="104">
        <f t="shared" si="84"/>
        <v>20</v>
      </c>
    </row>
    <row r="1097" spans="2:18">
      <c r="B1097" s="109">
        <v>43062.291666666664</v>
      </c>
      <c r="C1097" s="106">
        <v>140</v>
      </c>
      <c r="D1097" s="106">
        <v>112.40000152587891</v>
      </c>
      <c r="E1097" s="120">
        <v>12</v>
      </c>
      <c r="F1097" s="107">
        <v>43062</v>
      </c>
      <c r="G1097" s="120">
        <v>57.58187960741698</v>
      </c>
      <c r="H1097" s="120">
        <v>37.155659721118433</v>
      </c>
      <c r="I1097" s="120">
        <v>33.957490548778495</v>
      </c>
      <c r="J1097" s="104">
        <f t="shared" si="80"/>
        <v>57.58187960741698</v>
      </c>
      <c r="K1097" s="104">
        <f t="shared" si="81"/>
        <v>37.155659721118433</v>
      </c>
      <c r="L1097" s="104">
        <f t="shared" si="82"/>
        <v>33.957490548778495</v>
      </c>
      <c r="N1097" s="109">
        <v>43062.291666666664</v>
      </c>
      <c r="O1097" s="103">
        <v>140</v>
      </c>
      <c r="P1097" s="103">
        <v>112.40000152587891</v>
      </c>
      <c r="Q1097" s="104">
        <f t="shared" si="83"/>
        <v>1.5796947446658325</v>
      </c>
      <c r="R1097" s="104">
        <f t="shared" si="84"/>
        <v>1.5796947446658325</v>
      </c>
    </row>
    <row r="1098" spans="2:18">
      <c r="B1098" s="109">
        <v>43063.291666666664</v>
      </c>
      <c r="C1098" s="106">
        <v>140</v>
      </c>
      <c r="D1098" s="106">
        <v>112.40000152587891</v>
      </c>
      <c r="E1098" s="120">
        <v>12.100000381469727</v>
      </c>
      <c r="F1098" s="107">
        <v>43063</v>
      </c>
      <c r="G1098" s="120">
        <v>57.879775781830183</v>
      </c>
      <c r="H1098" s="120">
        <v>36.587776546257516</v>
      </c>
      <c r="I1098" s="120">
        <v>34.916008645362297</v>
      </c>
      <c r="J1098" s="104">
        <f t="shared" ref="J1098:J1161" si="85">IF(G1098&lt;0,0,G1098)</f>
        <v>57.879775781830183</v>
      </c>
      <c r="K1098" s="104">
        <f t="shared" ref="K1098:K1161" si="86">IF(H1098&lt;0,0,H1098)</f>
        <v>36.587776546257516</v>
      </c>
      <c r="L1098" s="104">
        <f t="shared" ref="L1098:L1161" si="87">IF(I1098&lt;0,0,I1098)</f>
        <v>34.916008645362297</v>
      </c>
      <c r="N1098" s="109">
        <v>43063.291666666664</v>
      </c>
      <c r="O1098" s="103">
        <v>140</v>
      </c>
      <c r="P1098" s="103">
        <v>112.40000152587891</v>
      </c>
      <c r="Q1098" s="104">
        <f t="shared" ref="Q1098:Q1161" si="88">ABS((O1098-P1098)*(1/1000)*0.36*158.987)</f>
        <v>1.5796947446658325</v>
      </c>
      <c r="R1098" s="104">
        <f t="shared" si="84"/>
        <v>20</v>
      </c>
    </row>
    <row r="1099" spans="2:18">
      <c r="B1099" s="109">
        <v>43064.291666666664</v>
      </c>
      <c r="C1099" s="106">
        <v>140</v>
      </c>
      <c r="D1099" s="106">
        <v>112.40000152587891</v>
      </c>
      <c r="E1099" s="120">
        <v>11.899999618530273</v>
      </c>
      <c r="F1099" s="107">
        <v>43064</v>
      </c>
      <c r="G1099" s="120">
        <v>57.529775526037859</v>
      </c>
      <c r="H1099" s="120">
        <v>36.673628154065881</v>
      </c>
      <c r="I1099" s="120">
        <v>32.997144815281565</v>
      </c>
      <c r="J1099" s="104">
        <f t="shared" si="85"/>
        <v>57.529775526037859</v>
      </c>
      <c r="K1099" s="104">
        <f t="shared" si="86"/>
        <v>36.673628154065881</v>
      </c>
      <c r="L1099" s="104">
        <f t="shared" si="87"/>
        <v>32.997144815281565</v>
      </c>
      <c r="N1099" s="109">
        <v>43064.291666666664</v>
      </c>
      <c r="O1099" s="103">
        <v>140</v>
      </c>
      <c r="P1099" s="103">
        <v>112.40000152587891</v>
      </c>
      <c r="Q1099" s="104">
        <f t="shared" si="88"/>
        <v>1.5796947446658325</v>
      </c>
      <c r="R1099" s="104">
        <f t="shared" ref="R1099:R1162" si="89">IF(Q1099=Q1098, 20, Q1099)</f>
        <v>20</v>
      </c>
    </row>
    <row r="1100" spans="2:18">
      <c r="B1100" s="109">
        <v>43065.291666666664</v>
      </c>
      <c r="C1100" s="106">
        <v>140</v>
      </c>
      <c r="D1100" s="106">
        <v>112.40000152587891</v>
      </c>
      <c r="E1100" s="120">
        <v>12</v>
      </c>
      <c r="F1100" s="107">
        <v>43065</v>
      </c>
      <c r="G1100" s="120">
        <v>52.116608889897726</v>
      </c>
      <c r="H1100" s="120">
        <v>37.565860783347382</v>
      </c>
      <c r="I1100" s="120">
        <v>32.404518302149285</v>
      </c>
      <c r="J1100" s="104">
        <f t="shared" si="85"/>
        <v>52.116608889897726</v>
      </c>
      <c r="K1100" s="104">
        <f t="shared" si="86"/>
        <v>37.565860783347382</v>
      </c>
      <c r="L1100" s="104">
        <f t="shared" si="87"/>
        <v>32.404518302149285</v>
      </c>
      <c r="N1100" s="109">
        <v>43065.291666666664</v>
      </c>
      <c r="O1100" s="103">
        <v>140</v>
      </c>
      <c r="P1100" s="103">
        <v>112.40000152587891</v>
      </c>
      <c r="Q1100" s="104">
        <f t="shared" si="88"/>
        <v>1.5796947446658325</v>
      </c>
      <c r="R1100" s="104">
        <f t="shared" si="89"/>
        <v>20</v>
      </c>
    </row>
    <row r="1101" spans="2:18">
      <c r="B1101" s="109">
        <v>43066.291666666664</v>
      </c>
      <c r="C1101" s="106">
        <v>140</v>
      </c>
      <c r="D1101" s="106">
        <v>112.40000152587891</v>
      </c>
      <c r="E1101" s="120">
        <v>12.100000381469727</v>
      </c>
      <c r="F1101" s="107">
        <v>43066</v>
      </c>
      <c r="G1101" s="120">
        <v>49.148694148497121</v>
      </c>
      <c r="H1101" s="120">
        <v>37.723289512351705</v>
      </c>
      <c r="I1101" s="120">
        <v>34.200005385875698</v>
      </c>
      <c r="J1101" s="104">
        <f t="shared" si="85"/>
        <v>49.148694148497121</v>
      </c>
      <c r="K1101" s="104">
        <f t="shared" si="86"/>
        <v>37.723289512351705</v>
      </c>
      <c r="L1101" s="104">
        <f t="shared" si="87"/>
        <v>34.200005385875698</v>
      </c>
      <c r="N1101" s="109">
        <v>43066.291666666664</v>
      </c>
      <c r="O1101" s="103">
        <v>140</v>
      </c>
      <c r="P1101" s="103">
        <v>112.40000152587891</v>
      </c>
      <c r="Q1101" s="104">
        <f t="shared" si="88"/>
        <v>1.5796947446658325</v>
      </c>
      <c r="R1101" s="104">
        <f t="shared" si="89"/>
        <v>20</v>
      </c>
    </row>
    <row r="1102" spans="2:18">
      <c r="B1102" s="109">
        <v>43067.291666666664</v>
      </c>
      <c r="C1102" s="106">
        <v>123</v>
      </c>
      <c r="D1102" s="106">
        <v>112.51999664306641</v>
      </c>
      <c r="E1102" s="120">
        <v>11.899999618530273</v>
      </c>
      <c r="F1102" s="107">
        <v>43067</v>
      </c>
      <c r="G1102" s="120">
        <v>52.036134275217357</v>
      </c>
      <c r="H1102" s="120">
        <v>37.652458516558021</v>
      </c>
      <c r="I1102" s="120">
        <v>34.534385911182142</v>
      </c>
      <c r="J1102" s="104">
        <f t="shared" si="85"/>
        <v>52.036134275217357</v>
      </c>
      <c r="K1102" s="104">
        <f t="shared" si="86"/>
        <v>37.652458516558021</v>
      </c>
      <c r="L1102" s="104">
        <f t="shared" si="87"/>
        <v>34.534385911182142</v>
      </c>
      <c r="N1102" s="109">
        <v>43067.291666666664</v>
      </c>
      <c r="O1102" s="103">
        <v>123</v>
      </c>
      <c r="P1102" s="103">
        <v>112.51999664306641</v>
      </c>
      <c r="Q1102" s="104">
        <f t="shared" si="88"/>
        <v>0.59982634573516846</v>
      </c>
      <c r="R1102" s="104">
        <f t="shared" si="89"/>
        <v>0.59982634573516846</v>
      </c>
    </row>
    <row r="1103" spans="2:18">
      <c r="B1103" s="109">
        <v>43068.291666666664</v>
      </c>
      <c r="C1103" s="106">
        <v>123</v>
      </c>
      <c r="D1103" s="106">
        <v>112.51999664306641</v>
      </c>
      <c r="E1103" s="120">
        <v>11.899999618530273</v>
      </c>
      <c r="F1103" s="107">
        <v>43068</v>
      </c>
      <c r="G1103" s="120">
        <v>54.17694971883742</v>
      </c>
      <c r="H1103" s="120">
        <v>37.357092341780735</v>
      </c>
      <c r="I1103" s="120">
        <v>34.389231352607432</v>
      </c>
      <c r="J1103" s="104">
        <f t="shared" si="85"/>
        <v>54.17694971883742</v>
      </c>
      <c r="K1103" s="104">
        <f t="shared" si="86"/>
        <v>37.357092341780735</v>
      </c>
      <c r="L1103" s="104">
        <f t="shared" si="87"/>
        <v>34.389231352607432</v>
      </c>
      <c r="N1103" s="109">
        <v>43068.291666666664</v>
      </c>
      <c r="O1103" s="103">
        <v>123</v>
      </c>
      <c r="P1103" s="103">
        <v>112.51999664306641</v>
      </c>
      <c r="Q1103" s="104">
        <f t="shared" si="88"/>
        <v>0.59982634573516846</v>
      </c>
      <c r="R1103" s="104">
        <f t="shared" si="89"/>
        <v>20</v>
      </c>
    </row>
    <row r="1104" spans="2:18">
      <c r="B1104" s="109">
        <v>43069.291666666664</v>
      </c>
      <c r="C1104" s="106">
        <v>734</v>
      </c>
      <c r="D1104" s="106">
        <v>115.08999633789063</v>
      </c>
      <c r="E1104" s="120">
        <v>11.800000190734863</v>
      </c>
      <c r="F1104" s="107">
        <v>43069</v>
      </c>
      <c r="G1104" s="120">
        <v>48.649100669578225</v>
      </c>
      <c r="H1104" s="120">
        <v>37.5493250303577</v>
      </c>
      <c r="I1104" s="120">
        <v>34.954263525494873</v>
      </c>
      <c r="J1104" s="104">
        <f t="shared" si="85"/>
        <v>48.649100669578225</v>
      </c>
      <c r="K1104" s="104">
        <f t="shared" si="86"/>
        <v>37.5493250303577</v>
      </c>
      <c r="L1104" s="104">
        <f t="shared" si="87"/>
        <v>34.954263525494873</v>
      </c>
      <c r="N1104" s="109">
        <v>43069.291666666664</v>
      </c>
      <c r="O1104" s="103">
        <v>734</v>
      </c>
      <c r="P1104" s="103">
        <v>115.08999633789063</v>
      </c>
      <c r="Q1104" s="104">
        <f t="shared" si="88"/>
        <v>35.423512110802001</v>
      </c>
      <c r="R1104" s="104">
        <f t="shared" si="89"/>
        <v>35.423512110802001</v>
      </c>
    </row>
    <row r="1105" spans="2:18">
      <c r="B1105" s="109">
        <v>43070.291666666664</v>
      </c>
      <c r="C1105" s="106">
        <v>734</v>
      </c>
      <c r="D1105" s="106">
        <v>115.08999633789063</v>
      </c>
      <c r="E1105" s="120">
        <v>12</v>
      </c>
      <c r="F1105" s="107">
        <v>43070</v>
      </c>
      <c r="G1105" s="120">
        <v>38.785575110382524</v>
      </c>
      <c r="H1105" s="120">
        <v>37.81777788681012</v>
      </c>
      <c r="I1105" s="120">
        <v>33.76010865807531</v>
      </c>
      <c r="J1105" s="104">
        <f t="shared" si="85"/>
        <v>38.785575110382524</v>
      </c>
      <c r="K1105" s="104">
        <f t="shared" si="86"/>
        <v>37.81777788681012</v>
      </c>
      <c r="L1105" s="104">
        <f t="shared" si="87"/>
        <v>33.76010865807531</v>
      </c>
      <c r="N1105" s="109">
        <v>43070.291666666664</v>
      </c>
      <c r="O1105" s="103">
        <v>734</v>
      </c>
      <c r="P1105" s="103">
        <v>115.08999633789063</v>
      </c>
      <c r="Q1105" s="104">
        <f t="shared" si="88"/>
        <v>35.423512110802001</v>
      </c>
      <c r="R1105" s="104">
        <f t="shared" si="89"/>
        <v>20</v>
      </c>
    </row>
    <row r="1106" spans="2:18">
      <c r="B1106" s="109">
        <v>43071.291666666664</v>
      </c>
      <c r="C1106" s="106">
        <v>734</v>
      </c>
      <c r="D1106" s="106">
        <v>115.08999633789063</v>
      </c>
      <c r="E1106" s="120">
        <v>12</v>
      </c>
      <c r="F1106" s="107">
        <v>43071</v>
      </c>
      <c r="G1106" s="120">
        <v>41.338033385809382</v>
      </c>
      <c r="H1106" s="120">
        <v>37.874386523984079</v>
      </c>
      <c r="I1106" s="120">
        <v>34.314213827693933</v>
      </c>
      <c r="J1106" s="104">
        <f t="shared" si="85"/>
        <v>41.338033385809382</v>
      </c>
      <c r="K1106" s="104">
        <f t="shared" si="86"/>
        <v>37.874386523984079</v>
      </c>
      <c r="L1106" s="104">
        <f t="shared" si="87"/>
        <v>34.314213827693933</v>
      </c>
      <c r="N1106" s="109">
        <v>43071.291666666664</v>
      </c>
      <c r="O1106" s="103">
        <v>734</v>
      </c>
      <c r="P1106" s="103">
        <v>115.08999633789063</v>
      </c>
      <c r="Q1106" s="104">
        <f t="shared" si="88"/>
        <v>35.423512110802001</v>
      </c>
      <c r="R1106" s="104">
        <f t="shared" si="89"/>
        <v>20</v>
      </c>
    </row>
    <row r="1107" spans="2:18">
      <c r="B1107" s="109">
        <v>43072.291666666664</v>
      </c>
      <c r="C1107" s="106">
        <v>734</v>
      </c>
      <c r="D1107" s="106">
        <v>115.08999633789063</v>
      </c>
      <c r="E1107" s="120">
        <v>11.699999809265137</v>
      </c>
      <c r="F1107" s="107">
        <v>43072</v>
      </c>
      <c r="G1107" s="120">
        <v>56.709666581387069</v>
      </c>
      <c r="H1107" s="120">
        <v>37.387348263683151</v>
      </c>
      <c r="I1107" s="120">
        <v>34.595057185336401</v>
      </c>
      <c r="J1107" s="104">
        <f t="shared" si="85"/>
        <v>56.709666581387069</v>
      </c>
      <c r="K1107" s="104">
        <f t="shared" si="86"/>
        <v>37.387348263683151</v>
      </c>
      <c r="L1107" s="104">
        <f t="shared" si="87"/>
        <v>34.595057185336401</v>
      </c>
      <c r="N1107" s="109">
        <v>43072.291666666664</v>
      </c>
      <c r="O1107" s="103">
        <v>734</v>
      </c>
      <c r="P1107" s="103">
        <v>115.08999633789063</v>
      </c>
      <c r="Q1107" s="104">
        <f t="shared" si="88"/>
        <v>35.423512110802001</v>
      </c>
      <c r="R1107" s="104">
        <f t="shared" si="89"/>
        <v>20</v>
      </c>
    </row>
    <row r="1108" spans="2:18">
      <c r="B1108" s="109">
        <v>43073.291666666664</v>
      </c>
      <c r="C1108" s="106">
        <v>734</v>
      </c>
      <c r="D1108" s="106">
        <v>115.08999633789063</v>
      </c>
      <c r="E1108" s="120">
        <v>11.699999809265137</v>
      </c>
      <c r="F1108" s="107">
        <v>43073</v>
      </c>
      <c r="G1108" s="120">
        <v>55.813909659716806</v>
      </c>
      <c r="H1108" s="120">
        <v>36.832990738241747</v>
      </c>
      <c r="I1108" s="120">
        <v>34.973404660224851</v>
      </c>
      <c r="J1108" s="104">
        <f t="shared" si="85"/>
        <v>55.813909659716806</v>
      </c>
      <c r="K1108" s="104">
        <f t="shared" si="86"/>
        <v>36.832990738241747</v>
      </c>
      <c r="L1108" s="104">
        <f t="shared" si="87"/>
        <v>34.973404660224851</v>
      </c>
      <c r="N1108" s="109">
        <v>43073.291666666664</v>
      </c>
      <c r="O1108" s="103">
        <v>734</v>
      </c>
      <c r="P1108" s="103">
        <v>115.08999633789063</v>
      </c>
      <c r="Q1108" s="104">
        <f t="shared" si="88"/>
        <v>35.423512110802001</v>
      </c>
      <c r="R1108" s="104">
        <f t="shared" si="89"/>
        <v>20</v>
      </c>
    </row>
    <row r="1109" spans="2:18">
      <c r="B1109" s="109">
        <v>43074.291666666664</v>
      </c>
      <c r="C1109" s="106">
        <v>114</v>
      </c>
      <c r="D1109" s="106">
        <v>109.87000274658203</v>
      </c>
      <c r="E1109" s="120">
        <v>12</v>
      </c>
      <c r="F1109" s="107">
        <v>43074</v>
      </c>
      <c r="G1109" s="120">
        <v>56.067322037352419</v>
      </c>
      <c r="H1109" s="120">
        <v>36.88905267512358</v>
      </c>
      <c r="I1109" s="120">
        <v>39.365172231285634</v>
      </c>
      <c r="J1109" s="104">
        <f t="shared" si="85"/>
        <v>56.067322037352419</v>
      </c>
      <c r="K1109" s="104">
        <f t="shared" si="86"/>
        <v>36.88905267512358</v>
      </c>
      <c r="L1109" s="104">
        <f t="shared" si="87"/>
        <v>39.365172231285634</v>
      </c>
      <c r="N1109" s="109">
        <v>43074.291666666664</v>
      </c>
      <c r="O1109" s="103">
        <v>114</v>
      </c>
      <c r="P1109" s="103">
        <v>109.87000274658203</v>
      </c>
      <c r="Q1109" s="104">
        <f t="shared" si="88"/>
        <v>0.2363817143984985</v>
      </c>
      <c r="R1109" s="104">
        <f t="shared" si="89"/>
        <v>0.2363817143984985</v>
      </c>
    </row>
    <row r="1110" spans="2:18">
      <c r="B1110" s="109">
        <v>43075.291666666664</v>
      </c>
      <c r="C1110" s="106">
        <v>114</v>
      </c>
      <c r="D1110" s="106">
        <v>109.87000274658203</v>
      </c>
      <c r="E1110" s="120">
        <v>12.100000381469727</v>
      </c>
      <c r="F1110" s="107">
        <v>43075</v>
      </c>
      <c r="G1110" s="120">
        <v>56.577787329466183</v>
      </c>
      <c r="H1110" s="120">
        <v>37.072603128486243</v>
      </c>
      <c r="I1110" s="120">
        <v>39.322166911672696</v>
      </c>
      <c r="J1110" s="104">
        <f t="shared" si="85"/>
        <v>56.577787329466183</v>
      </c>
      <c r="K1110" s="104">
        <f t="shared" si="86"/>
        <v>37.072603128486243</v>
      </c>
      <c r="L1110" s="104">
        <f t="shared" si="87"/>
        <v>39.322166911672696</v>
      </c>
      <c r="N1110" s="109">
        <v>43075.291666666664</v>
      </c>
      <c r="O1110" s="103">
        <v>114</v>
      </c>
      <c r="P1110" s="103">
        <v>109.87000274658203</v>
      </c>
      <c r="Q1110" s="104">
        <f t="shared" si="88"/>
        <v>0.2363817143984985</v>
      </c>
      <c r="R1110" s="104">
        <f t="shared" si="89"/>
        <v>20</v>
      </c>
    </row>
    <row r="1111" spans="2:18">
      <c r="B1111" s="109">
        <v>43076.291666666664</v>
      </c>
      <c r="C1111" s="106">
        <v>114</v>
      </c>
      <c r="D1111" s="106">
        <v>109.87000274658203</v>
      </c>
      <c r="E1111" s="120">
        <v>12.100000381469727</v>
      </c>
      <c r="F1111" s="107">
        <v>43076</v>
      </c>
      <c r="G1111" s="120">
        <v>56.210437203667823</v>
      </c>
      <c r="H1111" s="120">
        <v>37.635194466290706</v>
      </c>
      <c r="I1111" s="120">
        <v>39.61342401548665</v>
      </c>
      <c r="J1111" s="104">
        <f t="shared" si="85"/>
        <v>56.210437203667823</v>
      </c>
      <c r="K1111" s="104">
        <f t="shared" si="86"/>
        <v>37.635194466290706</v>
      </c>
      <c r="L1111" s="104">
        <f t="shared" si="87"/>
        <v>39.61342401548665</v>
      </c>
      <c r="N1111" s="109">
        <v>43076.291666666664</v>
      </c>
      <c r="O1111" s="103">
        <v>114</v>
      </c>
      <c r="P1111" s="103">
        <v>109.87000274658203</v>
      </c>
      <c r="Q1111" s="104">
        <f t="shared" si="88"/>
        <v>0.2363817143984985</v>
      </c>
      <c r="R1111" s="104">
        <f t="shared" si="89"/>
        <v>20</v>
      </c>
    </row>
    <row r="1112" spans="2:18">
      <c r="B1112" s="109">
        <v>43077.291666666664</v>
      </c>
      <c r="C1112" s="106">
        <v>114</v>
      </c>
      <c r="D1112" s="106">
        <v>109.87000274658203</v>
      </c>
      <c r="E1112" s="120">
        <v>12.100000381469727</v>
      </c>
      <c r="F1112" s="107">
        <v>43077</v>
      </c>
      <c r="G1112" s="120">
        <v>58.245765543138504</v>
      </c>
      <c r="H1112" s="120">
        <v>37.390251315191868</v>
      </c>
      <c r="I1112" s="120">
        <v>38.811519667484134</v>
      </c>
      <c r="J1112" s="104">
        <f t="shared" si="85"/>
        <v>58.245765543138504</v>
      </c>
      <c r="K1112" s="104">
        <f t="shared" si="86"/>
        <v>37.390251315191868</v>
      </c>
      <c r="L1112" s="104">
        <f t="shared" si="87"/>
        <v>38.811519667484134</v>
      </c>
      <c r="N1112" s="109">
        <v>43077.291666666664</v>
      </c>
      <c r="O1112" s="103">
        <v>114</v>
      </c>
      <c r="P1112" s="103">
        <v>109.87000274658203</v>
      </c>
      <c r="Q1112" s="104">
        <f t="shared" si="88"/>
        <v>0.2363817143984985</v>
      </c>
      <c r="R1112" s="104">
        <f t="shared" si="89"/>
        <v>20</v>
      </c>
    </row>
    <row r="1113" spans="2:18">
      <c r="B1113" s="109">
        <v>43078.291666666664</v>
      </c>
      <c r="C1113" s="106">
        <v>114</v>
      </c>
      <c r="D1113" s="106">
        <v>109.87000274658203</v>
      </c>
      <c r="E1113" s="120">
        <v>12</v>
      </c>
      <c r="F1113" s="107">
        <v>43078</v>
      </c>
      <c r="G1113" s="120">
        <v>57.492020217268553</v>
      </c>
      <c r="H1113" s="120">
        <v>36.714671281200836</v>
      </c>
      <c r="I1113" s="120">
        <v>34.926442870254931</v>
      </c>
      <c r="J1113" s="104">
        <f t="shared" si="85"/>
        <v>57.492020217268553</v>
      </c>
      <c r="K1113" s="104">
        <f t="shared" si="86"/>
        <v>36.714671281200836</v>
      </c>
      <c r="L1113" s="104">
        <f t="shared" si="87"/>
        <v>34.926442870254931</v>
      </c>
      <c r="N1113" s="109">
        <v>43078.291666666664</v>
      </c>
      <c r="O1113" s="103">
        <v>114</v>
      </c>
      <c r="P1113" s="103">
        <v>109.87000274658203</v>
      </c>
      <c r="Q1113" s="104">
        <f t="shared" si="88"/>
        <v>0.2363817143984985</v>
      </c>
      <c r="R1113" s="104">
        <f t="shared" si="89"/>
        <v>20</v>
      </c>
    </row>
    <row r="1114" spans="2:18">
      <c r="B1114" s="109">
        <v>43079.291666666664</v>
      </c>
      <c r="C1114" s="106">
        <v>114</v>
      </c>
      <c r="D1114" s="106">
        <v>109.87000274658203</v>
      </c>
      <c r="E1114" s="120">
        <v>11.800000190734863</v>
      </c>
      <c r="F1114" s="107">
        <v>43079</v>
      </c>
      <c r="G1114" s="120">
        <v>54.733750900604058</v>
      </c>
      <c r="H1114" s="120">
        <v>36.624887904215733</v>
      </c>
      <c r="I1114" s="120">
        <v>37.592692383218647</v>
      </c>
      <c r="J1114" s="104">
        <f t="shared" si="85"/>
        <v>54.733750900604058</v>
      </c>
      <c r="K1114" s="104">
        <f t="shared" si="86"/>
        <v>36.624887904215733</v>
      </c>
      <c r="L1114" s="104">
        <f t="shared" si="87"/>
        <v>37.592692383218647</v>
      </c>
      <c r="N1114" s="109">
        <v>43079.291666666664</v>
      </c>
      <c r="O1114" s="103">
        <v>114</v>
      </c>
      <c r="P1114" s="103">
        <v>109.87000274658203</v>
      </c>
      <c r="Q1114" s="104">
        <f t="shared" si="88"/>
        <v>0.2363817143984985</v>
      </c>
      <c r="R1114" s="104">
        <f t="shared" si="89"/>
        <v>20</v>
      </c>
    </row>
    <row r="1115" spans="2:18">
      <c r="B1115" s="109">
        <v>43080.291666666664</v>
      </c>
      <c r="C1115" s="106">
        <v>114</v>
      </c>
      <c r="D1115" s="106">
        <v>109.87000274658203</v>
      </c>
      <c r="E1115" s="120">
        <v>11.600000381469727</v>
      </c>
      <c r="F1115" s="107">
        <v>43080</v>
      </c>
      <c r="G1115" s="120">
        <v>57.679511969983551</v>
      </c>
      <c r="H1115" s="120">
        <v>37.434857351183929</v>
      </c>
      <c r="I1115" s="120">
        <v>36.525851505774042</v>
      </c>
      <c r="J1115" s="104">
        <f t="shared" si="85"/>
        <v>57.679511969983551</v>
      </c>
      <c r="K1115" s="104">
        <f t="shared" si="86"/>
        <v>37.434857351183929</v>
      </c>
      <c r="L1115" s="104">
        <f t="shared" si="87"/>
        <v>36.525851505774042</v>
      </c>
      <c r="N1115" s="109">
        <v>43080.291666666664</v>
      </c>
      <c r="O1115" s="103">
        <v>114</v>
      </c>
      <c r="P1115" s="103">
        <v>109.87000274658203</v>
      </c>
      <c r="Q1115" s="104">
        <f t="shared" si="88"/>
        <v>0.2363817143984985</v>
      </c>
      <c r="R1115" s="104">
        <f t="shared" si="89"/>
        <v>20</v>
      </c>
    </row>
    <row r="1116" spans="2:18">
      <c r="B1116" s="109">
        <v>43081.291666666664</v>
      </c>
      <c r="C1116" s="106">
        <v>162</v>
      </c>
      <c r="D1116" s="106">
        <v>103.98999786376953</v>
      </c>
      <c r="E1116" s="120">
        <v>11.800000190734863</v>
      </c>
      <c r="F1116" s="107">
        <v>43081</v>
      </c>
      <c r="G1116" s="120">
        <v>57.570619380407884</v>
      </c>
      <c r="H1116" s="120">
        <v>36.879288698346564</v>
      </c>
      <c r="I1116" s="120">
        <v>35.778379922575354</v>
      </c>
      <c r="J1116" s="104">
        <f t="shared" si="85"/>
        <v>57.570619380407884</v>
      </c>
      <c r="K1116" s="104">
        <f t="shared" si="86"/>
        <v>36.879288698346564</v>
      </c>
      <c r="L1116" s="104">
        <f t="shared" si="87"/>
        <v>35.778379922575354</v>
      </c>
      <c r="N1116" s="109">
        <v>43081.291666666664</v>
      </c>
      <c r="O1116" s="103">
        <v>162</v>
      </c>
      <c r="P1116" s="103">
        <v>103.98999786376953</v>
      </c>
      <c r="Q1116" s="104">
        <f t="shared" si="88"/>
        <v>3.3202210354678341</v>
      </c>
      <c r="R1116" s="104">
        <f t="shared" si="89"/>
        <v>3.3202210354678341</v>
      </c>
    </row>
    <row r="1117" spans="2:18">
      <c r="B1117" s="109">
        <v>43082.291666666664</v>
      </c>
      <c r="C1117" s="106">
        <v>162</v>
      </c>
      <c r="D1117" s="106">
        <v>103.98999786376953</v>
      </c>
      <c r="E1117" s="120">
        <v>11.5</v>
      </c>
      <c r="F1117" s="107">
        <v>43082</v>
      </c>
      <c r="G1117" s="120">
        <v>57.029455206294884</v>
      </c>
      <c r="H1117" s="120">
        <v>37.210258063122076</v>
      </c>
      <c r="I1117" s="120">
        <v>35.826460612283803</v>
      </c>
      <c r="J1117" s="104">
        <f t="shared" si="85"/>
        <v>57.029455206294884</v>
      </c>
      <c r="K1117" s="104">
        <f t="shared" si="86"/>
        <v>37.210258063122076</v>
      </c>
      <c r="L1117" s="104">
        <f t="shared" si="87"/>
        <v>35.826460612283803</v>
      </c>
      <c r="N1117" s="109">
        <v>43082.291666666664</v>
      </c>
      <c r="O1117" s="103">
        <v>162</v>
      </c>
      <c r="P1117" s="103">
        <v>103.98999786376953</v>
      </c>
      <c r="Q1117" s="104">
        <f t="shared" si="88"/>
        <v>3.3202210354678341</v>
      </c>
      <c r="R1117" s="104">
        <f t="shared" si="89"/>
        <v>20</v>
      </c>
    </row>
    <row r="1118" spans="2:18">
      <c r="B1118" s="109">
        <v>43083.291666666664</v>
      </c>
      <c r="C1118" s="106">
        <v>156</v>
      </c>
      <c r="D1118" s="106">
        <v>109.69999694824219</v>
      </c>
      <c r="E1118" s="120">
        <v>11.699999809265137</v>
      </c>
      <c r="F1118" s="107">
        <v>43083</v>
      </c>
      <c r="G1118" s="120">
        <v>58.331795773064641</v>
      </c>
      <c r="H1118" s="120">
        <v>37.189104122983096</v>
      </c>
      <c r="I1118" s="120">
        <v>35.942673069680204</v>
      </c>
      <c r="J1118" s="104">
        <f t="shared" si="85"/>
        <v>58.331795773064641</v>
      </c>
      <c r="K1118" s="104">
        <f t="shared" si="86"/>
        <v>37.189104122983096</v>
      </c>
      <c r="L1118" s="104">
        <f t="shared" si="87"/>
        <v>35.942673069680204</v>
      </c>
      <c r="N1118" s="109">
        <v>43083.291666666664</v>
      </c>
      <c r="O1118" s="103">
        <v>156</v>
      </c>
      <c r="P1118" s="103">
        <v>109.69999694824219</v>
      </c>
      <c r="Q1118" s="104">
        <f t="shared" si="88"/>
        <v>2.649995490668335</v>
      </c>
      <c r="R1118" s="104">
        <f t="shared" si="89"/>
        <v>2.649995490668335</v>
      </c>
    </row>
    <row r="1119" spans="2:18">
      <c r="B1119" s="109">
        <v>43084.291666666664</v>
      </c>
      <c r="C1119" s="106">
        <v>156</v>
      </c>
      <c r="D1119" s="106">
        <v>109.69999694824219</v>
      </c>
      <c r="E1119" s="120">
        <v>11.300000190734863</v>
      </c>
      <c r="F1119" s="107">
        <v>43084</v>
      </c>
      <c r="G1119" s="120">
        <v>56.265474495115036</v>
      </c>
      <c r="H1119" s="120">
        <v>36.596515600968281</v>
      </c>
      <c r="I1119" s="120">
        <v>35.824263354981383</v>
      </c>
      <c r="J1119" s="104">
        <f t="shared" si="85"/>
        <v>56.265474495115036</v>
      </c>
      <c r="K1119" s="104">
        <f t="shared" si="86"/>
        <v>36.596515600968281</v>
      </c>
      <c r="L1119" s="104">
        <f t="shared" si="87"/>
        <v>35.824263354981383</v>
      </c>
      <c r="N1119" s="109">
        <v>43084.291666666664</v>
      </c>
      <c r="O1119" s="103">
        <v>156</v>
      </c>
      <c r="P1119" s="103">
        <v>109.69999694824219</v>
      </c>
      <c r="Q1119" s="104">
        <f t="shared" si="88"/>
        <v>2.649995490668335</v>
      </c>
      <c r="R1119" s="104">
        <f t="shared" si="89"/>
        <v>20</v>
      </c>
    </row>
    <row r="1120" spans="2:18">
      <c r="B1120" s="109">
        <v>43085.291666666664</v>
      </c>
      <c r="C1120" s="106">
        <v>156</v>
      </c>
      <c r="D1120" s="106">
        <v>109.69999694824219</v>
      </c>
      <c r="E1120" s="120">
        <v>11.699999809265137</v>
      </c>
      <c r="F1120" s="107">
        <v>43085</v>
      </c>
      <c r="G1120" s="120">
        <v>52.394100733862984</v>
      </c>
      <c r="H1120" s="120">
        <v>37.177670958284942</v>
      </c>
      <c r="I1120" s="120">
        <v>34.691899442076689</v>
      </c>
      <c r="J1120" s="104">
        <f t="shared" si="85"/>
        <v>52.394100733862984</v>
      </c>
      <c r="K1120" s="104">
        <f t="shared" si="86"/>
        <v>37.177670958284942</v>
      </c>
      <c r="L1120" s="104">
        <f t="shared" si="87"/>
        <v>34.691899442076689</v>
      </c>
      <c r="N1120" s="109">
        <v>43085.291666666664</v>
      </c>
      <c r="O1120" s="103">
        <v>156</v>
      </c>
      <c r="P1120" s="103">
        <v>109.69999694824219</v>
      </c>
      <c r="Q1120" s="104">
        <f t="shared" si="88"/>
        <v>2.649995490668335</v>
      </c>
      <c r="R1120" s="104">
        <f t="shared" si="89"/>
        <v>20</v>
      </c>
    </row>
    <row r="1121" spans="2:18">
      <c r="B1121" s="109">
        <v>43086.291666666664</v>
      </c>
      <c r="C1121" s="106">
        <v>156</v>
      </c>
      <c r="D1121" s="106">
        <v>109.69999694824219</v>
      </c>
      <c r="E1121" s="120">
        <v>11.800000190734863</v>
      </c>
      <c r="F1121" s="107">
        <v>43086</v>
      </c>
      <c r="G1121" s="120">
        <v>51.345147854597499</v>
      </c>
      <c r="H1121" s="120">
        <v>37.633021547220366</v>
      </c>
      <c r="I1121" s="120">
        <v>33.807691903864864</v>
      </c>
      <c r="J1121" s="104">
        <f t="shared" si="85"/>
        <v>51.345147854597499</v>
      </c>
      <c r="K1121" s="104">
        <f t="shared" si="86"/>
        <v>37.633021547220366</v>
      </c>
      <c r="L1121" s="104">
        <f t="shared" si="87"/>
        <v>33.807691903864864</v>
      </c>
      <c r="N1121" s="109">
        <v>43086.291666666664</v>
      </c>
      <c r="O1121" s="103">
        <v>156</v>
      </c>
      <c r="P1121" s="103">
        <v>109.69999694824219</v>
      </c>
      <c r="Q1121" s="104">
        <f t="shared" si="88"/>
        <v>2.649995490668335</v>
      </c>
      <c r="R1121" s="104">
        <f t="shared" si="89"/>
        <v>20</v>
      </c>
    </row>
    <row r="1122" spans="2:18">
      <c r="B1122" s="109">
        <v>43087.291666666664</v>
      </c>
      <c r="C1122" s="106">
        <v>156</v>
      </c>
      <c r="D1122" s="106">
        <v>109.69999694824219</v>
      </c>
      <c r="E1122" s="120">
        <v>12</v>
      </c>
      <c r="F1122" s="107">
        <v>43087</v>
      </c>
      <c r="G1122" s="120">
        <v>57.283759592153423</v>
      </c>
      <c r="H1122" s="120">
        <v>37.149949073151326</v>
      </c>
      <c r="I1122" s="120">
        <v>35.302678485667251</v>
      </c>
      <c r="J1122" s="104">
        <f t="shared" si="85"/>
        <v>57.283759592153423</v>
      </c>
      <c r="K1122" s="104">
        <f t="shared" si="86"/>
        <v>37.149949073151326</v>
      </c>
      <c r="L1122" s="104">
        <f t="shared" si="87"/>
        <v>35.302678485667251</v>
      </c>
      <c r="N1122" s="109">
        <v>43087.291666666664</v>
      </c>
      <c r="O1122" s="103">
        <v>156</v>
      </c>
      <c r="P1122" s="103">
        <v>109.69999694824219</v>
      </c>
      <c r="Q1122" s="104">
        <f t="shared" si="88"/>
        <v>2.649995490668335</v>
      </c>
      <c r="R1122" s="104">
        <f t="shared" si="89"/>
        <v>20</v>
      </c>
    </row>
    <row r="1123" spans="2:18">
      <c r="B1123" s="109">
        <v>43088.291666666664</v>
      </c>
      <c r="C1123" s="106">
        <v>299</v>
      </c>
      <c r="D1123" s="106">
        <v>108.5</v>
      </c>
      <c r="E1123" s="120">
        <v>12.199999809265137</v>
      </c>
      <c r="F1123" s="107">
        <v>43088</v>
      </c>
      <c r="G1123" s="120">
        <v>59.075653894830594</v>
      </c>
      <c r="H1123" s="120">
        <v>37.606983355857729</v>
      </c>
      <c r="I1123" s="120">
        <v>33.775363434641513</v>
      </c>
      <c r="J1123" s="104">
        <f t="shared" si="85"/>
        <v>59.075653894830594</v>
      </c>
      <c r="K1123" s="104">
        <f t="shared" si="86"/>
        <v>37.606983355857729</v>
      </c>
      <c r="L1123" s="104">
        <f t="shared" si="87"/>
        <v>33.775363434641513</v>
      </c>
      <c r="N1123" s="109">
        <v>43088.291666666664</v>
      </c>
      <c r="O1123" s="103">
        <v>299</v>
      </c>
      <c r="P1123" s="103">
        <v>108.5</v>
      </c>
      <c r="Q1123" s="104">
        <f t="shared" si="88"/>
        <v>10.903328459999999</v>
      </c>
      <c r="R1123" s="104">
        <f t="shared" si="89"/>
        <v>10.903328459999999</v>
      </c>
    </row>
    <row r="1124" spans="2:18">
      <c r="B1124" s="109">
        <v>43089.291666666664</v>
      </c>
      <c r="C1124" s="106">
        <v>299</v>
      </c>
      <c r="D1124" s="106">
        <v>108.5</v>
      </c>
      <c r="E1124" s="120">
        <v>12.100000381469727</v>
      </c>
      <c r="F1124" s="107">
        <v>43089</v>
      </c>
      <c r="G1124" s="120">
        <v>53.09308784944043</v>
      </c>
      <c r="H1124" s="120">
        <v>37.372517172694209</v>
      </c>
      <c r="I1124" s="120">
        <v>36.470895105202992</v>
      </c>
      <c r="J1124" s="104">
        <f t="shared" si="85"/>
        <v>53.09308784944043</v>
      </c>
      <c r="K1124" s="104">
        <f t="shared" si="86"/>
        <v>37.372517172694209</v>
      </c>
      <c r="L1124" s="104">
        <f t="shared" si="87"/>
        <v>36.470895105202992</v>
      </c>
      <c r="N1124" s="109">
        <v>43089.291666666664</v>
      </c>
      <c r="O1124" s="103">
        <v>299</v>
      </c>
      <c r="P1124" s="103">
        <v>108.5</v>
      </c>
      <c r="Q1124" s="104">
        <f t="shared" si="88"/>
        <v>10.903328459999999</v>
      </c>
      <c r="R1124" s="104">
        <f t="shared" si="89"/>
        <v>20</v>
      </c>
    </row>
    <row r="1125" spans="2:18">
      <c r="B1125" s="109">
        <v>43090.291666666664</v>
      </c>
      <c r="C1125" s="106">
        <v>444</v>
      </c>
      <c r="D1125" s="106">
        <v>104.08999633789063</v>
      </c>
      <c r="E1125" s="120">
        <v>12.199999809265137</v>
      </c>
      <c r="F1125" s="107">
        <v>43090</v>
      </c>
      <c r="G1125" s="120">
        <v>39.229778754644911</v>
      </c>
      <c r="H1125" s="120">
        <v>37.567782206160032</v>
      </c>
      <c r="I1125" s="120">
        <v>38.080514887703799</v>
      </c>
      <c r="J1125" s="104">
        <f t="shared" si="85"/>
        <v>39.229778754644911</v>
      </c>
      <c r="K1125" s="104">
        <f t="shared" si="86"/>
        <v>37.567782206160032</v>
      </c>
      <c r="L1125" s="104">
        <f t="shared" si="87"/>
        <v>38.080514887703799</v>
      </c>
      <c r="N1125" s="109">
        <v>43090.291666666664</v>
      </c>
      <c r="O1125" s="103">
        <v>444</v>
      </c>
      <c r="P1125" s="103">
        <v>104.08999633789063</v>
      </c>
      <c r="Q1125" s="104">
        <f t="shared" si="88"/>
        <v>19.454857830802002</v>
      </c>
      <c r="R1125" s="104">
        <f t="shared" si="89"/>
        <v>19.454857830802002</v>
      </c>
    </row>
    <row r="1126" spans="2:18">
      <c r="B1126" s="109">
        <v>43091.291666666664</v>
      </c>
      <c r="C1126" s="106">
        <v>444</v>
      </c>
      <c r="D1126" s="106">
        <v>104.08999633789063</v>
      </c>
      <c r="E1126" s="120">
        <v>12.199999809265137</v>
      </c>
      <c r="F1126" s="107">
        <v>43091</v>
      </c>
      <c r="G1126" s="120">
        <v>48.984629303090024</v>
      </c>
      <c r="H1126" s="120">
        <v>37.715935586867523</v>
      </c>
      <c r="I1126" s="120">
        <v>37.816478942191189</v>
      </c>
      <c r="J1126" s="104">
        <f t="shared" si="85"/>
        <v>48.984629303090024</v>
      </c>
      <c r="K1126" s="104">
        <f t="shared" si="86"/>
        <v>37.715935586867523</v>
      </c>
      <c r="L1126" s="104">
        <f t="shared" si="87"/>
        <v>37.816478942191189</v>
      </c>
      <c r="N1126" s="109">
        <v>43091.291666666664</v>
      </c>
      <c r="O1126" s="103">
        <v>444</v>
      </c>
      <c r="P1126" s="103">
        <v>104.08999633789063</v>
      </c>
      <c r="Q1126" s="104">
        <f t="shared" si="88"/>
        <v>19.454857830802002</v>
      </c>
      <c r="R1126" s="104">
        <f t="shared" si="89"/>
        <v>20</v>
      </c>
    </row>
    <row r="1127" spans="2:18">
      <c r="B1127" s="109">
        <v>43092.291666666664</v>
      </c>
      <c r="C1127" s="106">
        <v>444</v>
      </c>
      <c r="D1127" s="106">
        <v>104.08999633789063</v>
      </c>
      <c r="E1127" s="120">
        <v>12.100000381469727</v>
      </c>
      <c r="F1127" s="107">
        <v>43092</v>
      </c>
      <c r="G1127" s="120">
        <v>46.353910072789468</v>
      </c>
      <c r="H1127" s="120">
        <v>37.823043230617543</v>
      </c>
      <c r="I1127" s="120">
        <v>36.908141003273137</v>
      </c>
      <c r="J1127" s="104">
        <f t="shared" si="85"/>
        <v>46.353910072789468</v>
      </c>
      <c r="K1127" s="104">
        <f t="shared" si="86"/>
        <v>37.823043230617543</v>
      </c>
      <c r="L1127" s="104">
        <f t="shared" si="87"/>
        <v>36.908141003273137</v>
      </c>
      <c r="N1127" s="109">
        <v>43092.291666666664</v>
      </c>
      <c r="O1127" s="103">
        <v>444</v>
      </c>
      <c r="P1127" s="103">
        <v>104.08999633789063</v>
      </c>
      <c r="Q1127" s="104">
        <f t="shared" si="88"/>
        <v>19.454857830802002</v>
      </c>
      <c r="R1127" s="104">
        <f t="shared" si="89"/>
        <v>20</v>
      </c>
    </row>
    <row r="1128" spans="2:18">
      <c r="B1128" s="109">
        <v>43093.291666666664</v>
      </c>
      <c r="C1128" s="106">
        <v>444</v>
      </c>
      <c r="D1128" s="106">
        <v>104.08999633789063</v>
      </c>
      <c r="E1128" s="120">
        <v>12.100000381469727</v>
      </c>
      <c r="F1128" s="107">
        <v>43093</v>
      </c>
      <c r="G1128" s="120">
        <v>48.505113378012624</v>
      </c>
      <c r="H1128" s="120">
        <v>36.905802843791392</v>
      </c>
      <c r="I1128" s="120">
        <v>36.545757671506315</v>
      </c>
      <c r="J1128" s="104">
        <f t="shared" si="85"/>
        <v>48.505113378012624</v>
      </c>
      <c r="K1128" s="104">
        <f t="shared" si="86"/>
        <v>36.905802843791392</v>
      </c>
      <c r="L1128" s="104">
        <f t="shared" si="87"/>
        <v>36.545757671506315</v>
      </c>
      <c r="N1128" s="109">
        <v>43093.291666666664</v>
      </c>
      <c r="O1128" s="103">
        <v>444</v>
      </c>
      <c r="P1128" s="103">
        <v>104.08999633789063</v>
      </c>
      <c r="Q1128" s="104">
        <f t="shared" si="88"/>
        <v>19.454857830802002</v>
      </c>
      <c r="R1128" s="104">
        <f t="shared" si="89"/>
        <v>20</v>
      </c>
    </row>
    <row r="1129" spans="2:18">
      <c r="B1129" s="109">
        <v>43094.291666666664</v>
      </c>
      <c r="C1129" s="106">
        <v>444</v>
      </c>
      <c r="D1129" s="106">
        <v>104.08999633789063</v>
      </c>
      <c r="E1129" s="120">
        <v>12.100000381469727</v>
      </c>
      <c r="F1129" s="107">
        <v>43094</v>
      </c>
      <c r="G1129" s="120">
        <v>51.301159116893508</v>
      </c>
      <c r="H1129" s="120">
        <v>37.749025519070827</v>
      </c>
      <c r="I1129" s="120">
        <v>38.892069327919543</v>
      </c>
      <c r="J1129" s="104">
        <f t="shared" si="85"/>
        <v>51.301159116893508</v>
      </c>
      <c r="K1129" s="104">
        <f t="shared" si="86"/>
        <v>37.749025519070827</v>
      </c>
      <c r="L1129" s="104">
        <f t="shared" si="87"/>
        <v>38.892069327919543</v>
      </c>
      <c r="N1129" s="109">
        <v>43094.291666666664</v>
      </c>
      <c r="O1129" s="103">
        <v>444</v>
      </c>
      <c r="P1129" s="103">
        <v>104.08999633789063</v>
      </c>
      <c r="Q1129" s="104">
        <f t="shared" si="88"/>
        <v>19.454857830802002</v>
      </c>
      <c r="R1129" s="104">
        <f t="shared" si="89"/>
        <v>20</v>
      </c>
    </row>
    <row r="1130" spans="2:18">
      <c r="B1130" s="109">
        <v>43095.291666666664</v>
      </c>
      <c r="C1130" s="106">
        <v>300</v>
      </c>
      <c r="D1130" s="106">
        <v>198.44000244140625</v>
      </c>
      <c r="E1130" s="120">
        <v>12</v>
      </c>
      <c r="F1130" s="107">
        <v>43095</v>
      </c>
      <c r="G1130" s="120">
        <v>47.232199499297998</v>
      </c>
      <c r="H1130" s="120">
        <v>37.531807409657397</v>
      </c>
      <c r="I1130" s="120">
        <v>39.094487533392694</v>
      </c>
      <c r="J1130" s="104">
        <f t="shared" si="85"/>
        <v>47.232199499297998</v>
      </c>
      <c r="K1130" s="104">
        <f t="shared" si="86"/>
        <v>37.531807409657397</v>
      </c>
      <c r="L1130" s="104">
        <f t="shared" si="87"/>
        <v>39.094487533392694</v>
      </c>
      <c r="N1130" s="109">
        <v>43095.291666666664</v>
      </c>
      <c r="O1130" s="103">
        <v>300</v>
      </c>
      <c r="P1130" s="103">
        <v>198.44000244140625</v>
      </c>
      <c r="Q1130" s="104">
        <f t="shared" si="88"/>
        <v>5.8128189594653321</v>
      </c>
      <c r="R1130" s="104">
        <f t="shared" si="89"/>
        <v>5.8128189594653321</v>
      </c>
    </row>
    <row r="1131" spans="2:18">
      <c r="B1131" s="109">
        <v>43096.291666666664</v>
      </c>
      <c r="C1131" s="106">
        <v>300</v>
      </c>
      <c r="D1131" s="106">
        <v>198.44000244140625</v>
      </c>
      <c r="E1131" s="120">
        <v>12.199999809265137</v>
      </c>
      <c r="F1131" s="107">
        <v>43096</v>
      </c>
      <c r="G1131" s="120">
        <v>51.739591830483221</v>
      </c>
      <c r="H1131" s="120">
        <v>37.196959600514852</v>
      </c>
      <c r="I1131" s="120">
        <v>38.593657619511653</v>
      </c>
      <c r="J1131" s="104">
        <f t="shared" si="85"/>
        <v>51.739591830483221</v>
      </c>
      <c r="K1131" s="104">
        <f t="shared" si="86"/>
        <v>37.196959600514852</v>
      </c>
      <c r="L1131" s="104">
        <f t="shared" si="87"/>
        <v>38.593657619511653</v>
      </c>
      <c r="N1131" s="109">
        <v>43096.291666666664</v>
      </c>
      <c r="O1131" s="103">
        <v>300</v>
      </c>
      <c r="P1131" s="103">
        <v>198.44000244140625</v>
      </c>
      <c r="Q1131" s="104">
        <f t="shared" si="88"/>
        <v>5.8128189594653321</v>
      </c>
      <c r="R1131" s="104">
        <f t="shared" si="89"/>
        <v>20</v>
      </c>
    </row>
    <row r="1132" spans="2:18">
      <c r="B1132" s="109">
        <v>43097.291666666664</v>
      </c>
      <c r="C1132" s="106">
        <v>157</v>
      </c>
      <c r="D1132" s="106">
        <v>118.12999725341797</v>
      </c>
      <c r="E1132" s="120">
        <v>12.199999809265137</v>
      </c>
      <c r="F1132" s="107">
        <v>43097</v>
      </c>
      <c r="G1132" s="120">
        <v>55.525673633239883</v>
      </c>
      <c r="H1132" s="120">
        <v>37.800855338529317</v>
      </c>
      <c r="I1132" s="120">
        <v>37.424665933847336</v>
      </c>
      <c r="J1132" s="104">
        <f t="shared" si="85"/>
        <v>55.525673633239883</v>
      </c>
      <c r="K1132" s="104">
        <f t="shared" si="86"/>
        <v>37.800855338529317</v>
      </c>
      <c r="L1132" s="104">
        <f t="shared" si="87"/>
        <v>37.424665933847336</v>
      </c>
      <c r="N1132" s="109">
        <v>43097.291666666664</v>
      </c>
      <c r="O1132" s="103">
        <v>157</v>
      </c>
      <c r="P1132" s="103">
        <v>118.12999725341797</v>
      </c>
      <c r="Q1132" s="104">
        <f t="shared" si="88"/>
        <v>2.2247370456015014</v>
      </c>
      <c r="R1132" s="104">
        <f t="shared" si="89"/>
        <v>2.2247370456015014</v>
      </c>
    </row>
    <row r="1133" spans="2:18">
      <c r="B1133" s="109">
        <v>43098.291666666664</v>
      </c>
      <c r="C1133" s="106">
        <v>157</v>
      </c>
      <c r="D1133" s="106">
        <v>118.12999725341797</v>
      </c>
      <c r="E1133" s="120">
        <v>12</v>
      </c>
      <c r="F1133" s="107">
        <v>43098</v>
      </c>
      <c r="G1133" s="120">
        <v>55.629395269089336</v>
      </c>
      <c r="H1133" s="120">
        <v>37.737311034401252</v>
      </c>
      <c r="I1133" s="120">
        <v>37.641134576311806</v>
      </c>
      <c r="J1133" s="104">
        <f t="shared" si="85"/>
        <v>55.629395269089336</v>
      </c>
      <c r="K1133" s="104">
        <f t="shared" si="86"/>
        <v>37.737311034401252</v>
      </c>
      <c r="L1133" s="104">
        <f t="shared" si="87"/>
        <v>37.641134576311806</v>
      </c>
      <c r="N1133" s="109">
        <v>43098.291666666664</v>
      </c>
      <c r="O1133" s="103">
        <v>157</v>
      </c>
      <c r="P1133" s="103">
        <v>118.12999725341797</v>
      </c>
      <c r="Q1133" s="104">
        <f t="shared" si="88"/>
        <v>2.2247370456015014</v>
      </c>
      <c r="R1133" s="104">
        <f t="shared" si="89"/>
        <v>20</v>
      </c>
    </row>
    <row r="1134" spans="2:18">
      <c r="B1134" s="109">
        <v>43099.291666666664</v>
      </c>
      <c r="C1134" s="106">
        <v>157</v>
      </c>
      <c r="D1134" s="106">
        <v>118.12999725341797</v>
      </c>
      <c r="E1134" s="120">
        <v>12</v>
      </c>
      <c r="F1134" s="107">
        <v>43099</v>
      </c>
      <c r="G1134" s="120">
        <v>57.013384632313709</v>
      </c>
      <c r="H1134" s="120">
        <v>37.927564329571219</v>
      </c>
      <c r="I1134" s="120">
        <v>36.922670832474992</v>
      </c>
      <c r="J1134" s="104">
        <f t="shared" si="85"/>
        <v>57.013384632313709</v>
      </c>
      <c r="K1134" s="104">
        <f t="shared" si="86"/>
        <v>37.927564329571219</v>
      </c>
      <c r="L1134" s="104">
        <f t="shared" si="87"/>
        <v>36.922670832474992</v>
      </c>
      <c r="N1134" s="109">
        <v>43099.291666666664</v>
      </c>
      <c r="O1134" s="103">
        <v>157</v>
      </c>
      <c r="P1134" s="103">
        <v>118.12999725341797</v>
      </c>
      <c r="Q1134" s="104">
        <f t="shared" si="88"/>
        <v>2.2247370456015014</v>
      </c>
      <c r="R1134" s="104">
        <f t="shared" si="89"/>
        <v>20</v>
      </c>
    </row>
    <row r="1135" spans="2:18">
      <c r="B1135" s="109">
        <v>43100.291666666664</v>
      </c>
      <c r="C1135" s="106">
        <v>157</v>
      </c>
      <c r="D1135" s="106">
        <v>118.12999725341797</v>
      </c>
      <c r="E1135" s="120">
        <v>11.899999618530273</v>
      </c>
      <c r="F1135" s="107">
        <v>43100</v>
      </c>
      <c r="G1135" s="120">
        <v>57.880557811759751</v>
      </c>
      <c r="H1135" s="120">
        <v>37.459246209109281</v>
      </c>
      <c r="I1135" s="120">
        <v>35.770379662072187</v>
      </c>
      <c r="J1135" s="104">
        <f t="shared" si="85"/>
        <v>57.880557811759751</v>
      </c>
      <c r="K1135" s="104">
        <f t="shared" si="86"/>
        <v>37.459246209109281</v>
      </c>
      <c r="L1135" s="104">
        <f t="shared" si="87"/>
        <v>35.770379662072187</v>
      </c>
      <c r="N1135" s="109">
        <v>43100.291666666664</v>
      </c>
      <c r="O1135" s="103">
        <v>157</v>
      </c>
      <c r="P1135" s="103">
        <v>118.12999725341797</v>
      </c>
      <c r="Q1135" s="104">
        <f t="shared" si="88"/>
        <v>2.2247370456015014</v>
      </c>
      <c r="R1135" s="104">
        <f t="shared" si="89"/>
        <v>20</v>
      </c>
    </row>
    <row r="1136" spans="2:18">
      <c r="B1136" s="109">
        <v>43101.291666666664</v>
      </c>
      <c r="C1136" s="106">
        <v>157</v>
      </c>
      <c r="D1136" s="106">
        <v>118.12999725341797</v>
      </c>
      <c r="E1136" s="120">
        <v>11.800000190734863</v>
      </c>
      <c r="F1136" s="107">
        <v>43101</v>
      </c>
      <c r="G1136" s="120">
        <v>57.26529990883185</v>
      </c>
      <c r="H1136" s="120">
        <v>37.494448236271211</v>
      </c>
      <c r="I1136" s="120">
        <v>35.165386770522161</v>
      </c>
      <c r="J1136" s="104">
        <f t="shared" si="85"/>
        <v>57.26529990883185</v>
      </c>
      <c r="K1136" s="104">
        <f t="shared" si="86"/>
        <v>37.494448236271211</v>
      </c>
      <c r="L1136" s="104">
        <f t="shared" si="87"/>
        <v>35.165386770522161</v>
      </c>
      <c r="N1136" s="109">
        <v>43101.291666666664</v>
      </c>
      <c r="O1136" s="103">
        <v>157</v>
      </c>
      <c r="P1136" s="103">
        <v>118.12999725341797</v>
      </c>
      <c r="Q1136" s="104">
        <f t="shared" si="88"/>
        <v>2.2247370456015014</v>
      </c>
      <c r="R1136" s="104">
        <f t="shared" si="89"/>
        <v>20</v>
      </c>
    </row>
    <row r="1137" spans="2:18">
      <c r="B1137" s="109">
        <v>43102.291666666664</v>
      </c>
      <c r="C1137" s="106">
        <v>228</v>
      </c>
      <c r="D1137" s="106">
        <v>111.02999877929688</v>
      </c>
      <c r="E1137" s="120">
        <v>11.600000381469727</v>
      </c>
      <c r="F1137" s="107">
        <v>43102</v>
      </c>
      <c r="G1137" s="120">
        <v>56.928569587678822</v>
      </c>
      <c r="H1137" s="120">
        <v>37.490975051191079</v>
      </c>
      <c r="I1137" s="120">
        <v>35.410678083808314</v>
      </c>
      <c r="J1137" s="104">
        <f t="shared" si="85"/>
        <v>56.928569587678822</v>
      </c>
      <c r="K1137" s="104">
        <f t="shared" si="86"/>
        <v>37.490975051191079</v>
      </c>
      <c r="L1137" s="104">
        <f t="shared" si="87"/>
        <v>35.410678083808314</v>
      </c>
      <c r="N1137" s="109">
        <v>43102.291666666664</v>
      </c>
      <c r="O1137" s="103">
        <v>228</v>
      </c>
      <c r="P1137" s="103">
        <v>111.02999877929688</v>
      </c>
      <c r="Q1137" s="104">
        <f t="shared" si="88"/>
        <v>6.6948154502673338</v>
      </c>
      <c r="R1137" s="104">
        <f t="shared" si="89"/>
        <v>6.6948154502673338</v>
      </c>
    </row>
    <row r="1138" spans="2:18">
      <c r="B1138" s="109">
        <v>43103.291666666664</v>
      </c>
      <c r="C1138" s="106">
        <v>228</v>
      </c>
      <c r="D1138" s="106">
        <v>111.02999877929688</v>
      </c>
      <c r="E1138" s="120">
        <v>11.800000190734863</v>
      </c>
      <c r="F1138" s="107">
        <v>43103</v>
      </c>
      <c r="G1138" s="120">
        <v>57.107276054444085</v>
      </c>
      <c r="H1138" s="120">
        <v>37.750323482707707</v>
      </c>
      <c r="I1138" s="120">
        <v>36.113588611108334</v>
      </c>
      <c r="J1138" s="104">
        <f t="shared" si="85"/>
        <v>57.107276054444085</v>
      </c>
      <c r="K1138" s="104">
        <f t="shared" si="86"/>
        <v>37.750323482707707</v>
      </c>
      <c r="L1138" s="104">
        <f t="shared" si="87"/>
        <v>36.113588611108334</v>
      </c>
      <c r="N1138" s="109">
        <v>43103.291666666664</v>
      </c>
      <c r="O1138" s="103">
        <v>228</v>
      </c>
      <c r="P1138" s="103">
        <v>111.02999877929688</v>
      </c>
      <c r="Q1138" s="104">
        <f t="shared" si="88"/>
        <v>6.6948154502673338</v>
      </c>
      <c r="R1138" s="104">
        <f t="shared" si="89"/>
        <v>20</v>
      </c>
    </row>
    <row r="1139" spans="2:18">
      <c r="B1139" s="109">
        <v>43104.291666666664</v>
      </c>
      <c r="C1139" s="106">
        <v>117</v>
      </c>
      <c r="D1139" s="106">
        <v>117.98999786376953</v>
      </c>
      <c r="E1139" s="120">
        <v>11.800000190734863</v>
      </c>
      <c r="F1139" s="107">
        <v>43104</v>
      </c>
      <c r="G1139" s="120">
        <v>55.513166915840614</v>
      </c>
      <c r="H1139" s="120">
        <v>37.396462188429311</v>
      </c>
      <c r="I1139" s="120">
        <v>36.399583074472496</v>
      </c>
      <c r="J1139" s="104">
        <f t="shared" si="85"/>
        <v>55.513166915840614</v>
      </c>
      <c r="K1139" s="104">
        <f t="shared" si="86"/>
        <v>37.396462188429311</v>
      </c>
      <c r="L1139" s="104">
        <f t="shared" si="87"/>
        <v>36.399583074472496</v>
      </c>
      <c r="N1139" s="109">
        <v>43104.291666666664</v>
      </c>
      <c r="O1139" s="103">
        <v>117</v>
      </c>
      <c r="P1139" s="103">
        <v>117.98999786376953</v>
      </c>
      <c r="Q1139" s="104">
        <f t="shared" si="88"/>
        <v>5.6662844532165524E-2</v>
      </c>
      <c r="R1139" s="104">
        <f t="shared" si="89"/>
        <v>5.6662844532165524E-2</v>
      </c>
    </row>
    <row r="1140" spans="2:18">
      <c r="B1140" s="109">
        <v>43105.291666666664</v>
      </c>
      <c r="C1140" s="106">
        <v>117</v>
      </c>
      <c r="D1140" s="106">
        <v>117.98999786376953</v>
      </c>
      <c r="E1140" s="120">
        <v>11.800000190734863</v>
      </c>
      <c r="F1140" s="107">
        <v>43105</v>
      </c>
      <c r="G1140" s="120">
        <v>57.965897559501492</v>
      </c>
      <c r="H1140" s="120">
        <v>36.456606635363066</v>
      </c>
      <c r="I1140" s="120">
        <v>34.132646347328432</v>
      </c>
      <c r="J1140" s="104">
        <f t="shared" si="85"/>
        <v>57.965897559501492</v>
      </c>
      <c r="K1140" s="104">
        <f t="shared" si="86"/>
        <v>36.456606635363066</v>
      </c>
      <c r="L1140" s="104">
        <f t="shared" si="87"/>
        <v>34.132646347328432</v>
      </c>
      <c r="N1140" s="109">
        <v>43105.291666666664</v>
      </c>
      <c r="O1140" s="103">
        <v>117</v>
      </c>
      <c r="P1140" s="103">
        <v>117.98999786376953</v>
      </c>
      <c r="Q1140" s="104">
        <f t="shared" si="88"/>
        <v>5.6662844532165524E-2</v>
      </c>
      <c r="R1140" s="104">
        <f t="shared" si="89"/>
        <v>20</v>
      </c>
    </row>
    <row r="1141" spans="2:18">
      <c r="B1141" s="109">
        <v>43106.291666666664</v>
      </c>
      <c r="C1141" s="106">
        <v>117</v>
      </c>
      <c r="D1141" s="106">
        <v>117.98999786376953</v>
      </c>
      <c r="E1141" s="120">
        <v>12</v>
      </c>
      <c r="F1141" s="107">
        <v>43106</v>
      </c>
      <c r="G1141" s="120">
        <v>57.945308130885671</v>
      </c>
      <c r="H1141" s="120">
        <v>36.443781871508655</v>
      </c>
      <c r="I1141" s="120">
        <v>34.607568856720498</v>
      </c>
      <c r="J1141" s="104">
        <f t="shared" si="85"/>
        <v>57.945308130885671</v>
      </c>
      <c r="K1141" s="104">
        <f t="shared" si="86"/>
        <v>36.443781871508655</v>
      </c>
      <c r="L1141" s="104">
        <f t="shared" si="87"/>
        <v>34.607568856720498</v>
      </c>
      <c r="N1141" s="109">
        <v>43106.291666666664</v>
      </c>
      <c r="O1141" s="103">
        <v>117</v>
      </c>
      <c r="P1141" s="103">
        <v>117.98999786376953</v>
      </c>
      <c r="Q1141" s="104">
        <f t="shared" si="88"/>
        <v>5.6662844532165524E-2</v>
      </c>
      <c r="R1141" s="104">
        <f t="shared" si="89"/>
        <v>20</v>
      </c>
    </row>
    <row r="1142" spans="2:18">
      <c r="B1142" s="109">
        <v>43107.291666666664</v>
      </c>
      <c r="C1142" s="106">
        <v>117</v>
      </c>
      <c r="D1142" s="106">
        <v>117.98999786376953</v>
      </c>
      <c r="E1142" s="120">
        <v>12</v>
      </c>
      <c r="F1142" s="107">
        <v>43107</v>
      </c>
      <c r="G1142" s="120">
        <v>58.359726941099829</v>
      </c>
      <c r="H1142" s="120">
        <v>35.780281675656617</v>
      </c>
      <c r="I1142" s="120">
        <v>35.201250367561975</v>
      </c>
      <c r="J1142" s="104">
        <f t="shared" si="85"/>
        <v>58.359726941099829</v>
      </c>
      <c r="K1142" s="104">
        <f t="shared" si="86"/>
        <v>35.780281675656617</v>
      </c>
      <c r="L1142" s="104">
        <f t="shared" si="87"/>
        <v>35.201250367561975</v>
      </c>
      <c r="N1142" s="109">
        <v>43107.291666666664</v>
      </c>
      <c r="O1142" s="103">
        <v>117</v>
      </c>
      <c r="P1142" s="103">
        <v>117.98999786376953</v>
      </c>
      <c r="Q1142" s="104">
        <f t="shared" si="88"/>
        <v>5.6662844532165524E-2</v>
      </c>
      <c r="R1142" s="104">
        <f t="shared" si="89"/>
        <v>20</v>
      </c>
    </row>
    <row r="1143" spans="2:18">
      <c r="B1143" s="109">
        <v>43108.291666666664</v>
      </c>
      <c r="C1143" s="106">
        <v>117</v>
      </c>
      <c r="D1143" s="106">
        <v>117.98999786376953</v>
      </c>
      <c r="E1143" s="120">
        <v>11.600000381469727</v>
      </c>
      <c r="F1143" s="107">
        <v>43108</v>
      </c>
      <c r="G1143" s="120">
        <v>56.540494105506767</v>
      </c>
      <c r="H1143" s="120">
        <v>36.559050588166279</v>
      </c>
      <c r="I1143" s="120">
        <v>35.225457347984637</v>
      </c>
      <c r="J1143" s="104">
        <f t="shared" si="85"/>
        <v>56.540494105506767</v>
      </c>
      <c r="K1143" s="104">
        <f t="shared" si="86"/>
        <v>36.559050588166279</v>
      </c>
      <c r="L1143" s="104">
        <f t="shared" si="87"/>
        <v>35.225457347984637</v>
      </c>
      <c r="N1143" s="109">
        <v>43108.291666666664</v>
      </c>
      <c r="O1143" s="103">
        <v>117</v>
      </c>
      <c r="P1143" s="103">
        <v>117.98999786376953</v>
      </c>
      <c r="Q1143" s="104">
        <f t="shared" si="88"/>
        <v>5.6662844532165524E-2</v>
      </c>
      <c r="R1143" s="104">
        <f t="shared" si="89"/>
        <v>20</v>
      </c>
    </row>
    <row r="1144" spans="2:18">
      <c r="B1144" s="109">
        <v>43109.291666666664</v>
      </c>
      <c r="C1144" s="106">
        <v>204</v>
      </c>
      <c r="D1144" s="106">
        <v>106.18000030517578</v>
      </c>
      <c r="E1144" s="120">
        <v>11.800000190734863</v>
      </c>
      <c r="F1144" s="107">
        <v>43109</v>
      </c>
      <c r="G1144" s="120">
        <v>58.198325324235178</v>
      </c>
      <c r="H1144" s="120">
        <v>36.358300076414046</v>
      </c>
      <c r="I1144" s="120">
        <v>36.028200707788841</v>
      </c>
      <c r="J1144" s="104">
        <f t="shared" si="85"/>
        <v>58.198325324235178</v>
      </c>
      <c r="K1144" s="104">
        <f t="shared" si="86"/>
        <v>36.358300076414046</v>
      </c>
      <c r="L1144" s="104">
        <f t="shared" si="87"/>
        <v>36.028200707788841</v>
      </c>
      <c r="N1144" s="109">
        <v>43109.291666666664</v>
      </c>
      <c r="O1144" s="103">
        <v>204</v>
      </c>
      <c r="P1144" s="103">
        <v>106.18000030517578</v>
      </c>
      <c r="Q1144" s="104">
        <f t="shared" si="88"/>
        <v>5.5987589849331663</v>
      </c>
      <c r="R1144" s="104">
        <f t="shared" si="89"/>
        <v>5.5987589849331663</v>
      </c>
    </row>
    <row r="1145" spans="2:18">
      <c r="B1145" s="109">
        <v>43110.291666666664</v>
      </c>
      <c r="C1145" s="106">
        <v>204</v>
      </c>
      <c r="D1145" s="106">
        <v>106.18000030517578</v>
      </c>
      <c r="E1145" s="120">
        <v>11.899999618530273</v>
      </c>
      <c r="F1145" s="107">
        <v>43110</v>
      </c>
      <c r="G1145" s="120">
        <v>54.960814419896451</v>
      </c>
      <c r="H1145" s="120">
        <v>35.792617573826419</v>
      </c>
      <c r="I1145" s="120">
        <v>36.970114473457713</v>
      </c>
      <c r="J1145" s="104">
        <f t="shared" si="85"/>
        <v>54.960814419896451</v>
      </c>
      <c r="K1145" s="104">
        <f t="shared" si="86"/>
        <v>35.792617573826419</v>
      </c>
      <c r="L1145" s="104">
        <f t="shared" si="87"/>
        <v>36.970114473457713</v>
      </c>
      <c r="N1145" s="109">
        <v>43110.291666666664</v>
      </c>
      <c r="O1145" s="103">
        <v>204</v>
      </c>
      <c r="P1145" s="103">
        <v>106.18000030517578</v>
      </c>
      <c r="Q1145" s="104">
        <f t="shared" si="88"/>
        <v>5.5987589849331663</v>
      </c>
      <c r="R1145" s="104">
        <f t="shared" si="89"/>
        <v>20</v>
      </c>
    </row>
    <row r="1146" spans="2:18">
      <c r="B1146" s="109">
        <v>43111.291666666664</v>
      </c>
      <c r="C1146" s="106">
        <v>138</v>
      </c>
      <c r="D1146" s="106">
        <v>102.01999664306641</v>
      </c>
      <c r="E1146" s="120">
        <v>11.899999618530273</v>
      </c>
      <c r="F1146" s="107">
        <v>43111</v>
      </c>
      <c r="G1146" s="120">
        <v>50.176244787595948</v>
      </c>
      <c r="H1146" s="120">
        <v>35.712835226787469</v>
      </c>
      <c r="I1146" s="120">
        <v>36.75774874643043</v>
      </c>
      <c r="J1146" s="104">
        <f t="shared" si="85"/>
        <v>50.176244787595948</v>
      </c>
      <c r="K1146" s="104">
        <f t="shared" si="86"/>
        <v>35.712835226787469</v>
      </c>
      <c r="L1146" s="104">
        <f t="shared" si="87"/>
        <v>36.75774874643043</v>
      </c>
      <c r="N1146" s="109">
        <v>43111.291666666664</v>
      </c>
      <c r="O1146" s="103">
        <v>138</v>
      </c>
      <c r="P1146" s="103">
        <v>102.01999664306641</v>
      </c>
      <c r="Q1146" s="104">
        <f t="shared" si="88"/>
        <v>2.0593270057351685</v>
      </c>
      <c r="R1146" s="104">
        <f t="shared" si="89"/>
        <v>2.0593270057351685</v>
      </c>
    </row>
    <row r="1147" spans="2:18">
      <c r="B1147" s="109">
        <v>43112.291666666664</v>
      </c>
      <c r="C1147" s="106">
        <v>138</v>
      </c>
      <c r="D1147" s="106">
        <v>102.01999664306641</v>
      </c>
      <c r="E1147" s="120">
        <v>12.100000381469727</v>
      </c>
      <c r="F1147" s="107">
        <v>43112</v>
      </c>
      <c r="G1147" s="120">
        <v>55.787580326572886</v>
      </c>
      <c r="H1147" s="120">
        <v>36.072266600109941</v>
      </c>
      <c r="I1147" s="120">
        <v>35.113903052674424</v>
      </c>
      <c r="J1147" s="104">
        <f t="shared" si="85"/>
        <v>55.787580326572886</v>
      </c>
      <c r="K1147" s="104">
        <f t="shared" si="86"/>
        <v>36.072266600109941</v>
      </c>
      <c r="L1147" s="104">
        <f t="shared" si="87"/>
        <v>35.113903052674424</v>
      </c>
      <c r="N1147" s="109">
        <v>43112.291666666664</v>
      </c>
      <c r="O1147" s="103">
        <v>138</v>
      </c>
      <c r="P1147" s="103">
        <v>102.01999664306641</v>
      </c>
      <c r="Q1147" s="104">
        <f t="shared" si="88"/>
        <v>2.0593270057351685</v>
      </c>
      <c r="R1147" s="104">
        <f t="shared" si="89"/>
        <v>20</v>
      </c>
    </row>
    <row r="1148" spans="2:18">
      <c r="B1148" s="109">
        <v>43113.291666666664</v>
      </c>
      <c r="C1148" s="106">
        <v>138</v>
      </c>
      <c r="D1148" s="106">
        <v>102.01999664306641</v>
      </c>
      <c r="E1148" s="120">
        <v>11.899999618530273</v>
      </c>
      <c r="F1148" s="107">
        <v>43113</v>
      </c>
      <c r="G1148" s="120">
        <v>62.954305991728965</v>
      </c>
      <c r="H1148" s="120">
        <v>35.746572276949898</v>
      </c>
      <c r="I1148" s="120">
        <v>32.482159180111317</v>
      </c>
      <c r="J1148" s="104">
        <f t="shared" si="85"/>
        <v>62.954305991728965</v>
      </c>
      <c r="K1148" s="104">
        <f t="shared" si="86"/>
        <v>35.746572276949898</v>
      </c>
      <c r="L1148" s="104">
        <f t="shared" si="87"/>
        <v>32.482159180111317</v>
      </c>
      <c r="N1148" s="109">
        <v>43113.291666666664</v>
      </c>
      <c r="O1148" s="103">
        <v>138</v>
      </c>
      <c r="P1148" s="103">
        <v>102.01999664306641</v>
      </c>
      <c r="Q1148" s="104">
        <f t="shared" si="88"/>
        <v>2.0593270057351685</v>
      </c>
      <c r="R1148" s="104">
        <f t="shared" si="89"/>
        <v>20</v>
      </c>
    </row>
    <row r="1149" spans="2:18">
      <c r="B1149" s="109">
        <v>43114.291666666664</v>
      </c>
      <c r="C1149" s="106">
        <v>138</v>
      </c>
      <c r="D1149" s="106">
        <v>102.01999664306641</v>
      </c>
      <c r="E1149" s="120">
        <v>11.699999809265137</v>
      </c>
      <c r="F1149" s="107">
        <v>43114</v>
      </c>
      <c r="G1149" s="120">
        <v>57.282718177901387</v>
      </c>
      <c r="H1149" s="120">
        <v>35.891438735635212</v>
      </c>
      <c r="I1149" s="120">
        <v>32.458394369438842</v>
      </c>
      <c r="J1149" s="104">
        <f t="shared" si="85"/>
        <v>57.282718177901387</v>
      </c>
      <c r="K1149" s="104">
        <f t="shared" si="86"/>
        <v>35.891438735635212</v>
      </c>
      <c r="L1149" s="104">
        <f t="shared" si="87"/>
        <v>32.458394369438842</v>
      </c>
      <c r="N1149" s="109">
        <v>43114.291666666664</v>
      </c>
      <c r="O1149" s="103">
        <v>138</v>
      </c>
      <c r="P1149" s="103">
        <v>102.01999664306641</v>
      </c>
      <c r="Q1149" s="104">
        <f t="shared" si="88"/>
        <v>2.0593270057351685</v>
      </c>
      <c r="R1149" s="104">
        <f t="shared" si="89"/>
        <v>20</v>
      </c>
    </row>
    <row r="1150" spans="2:18">
      <c r="B1150" s="109">
        <v>43115.291666666664</v>
      </c>
      <c r="C1150" s="106">
        <v>138</v>
      </c>
      <c r="D1150" s="106">
        <v>102.01999664306641</v>
      </c>
      <c r="E1150" s="120">
        <v>11.800000190734863</v>
      </c>
      <c r="F1150" s="107">
        <v>43115</v>
      </c>
      <c r="G1150" s="120">
        <v>53.286026644265256</v>
      </c>
      <c r="H1150" s="120">
        <v>36.022735645925565</v>
      </c>
      <c r="I1150" s="120">
        <v>33.073797159813076</v>
      </c>
      <c r="J1150" s="104">
        <f t="shared" si="85"/>
        <v>53.286026644265256</v>
      </c>
      <c r="K1150" s="104">
        <f t="shared" si="86"/>
        <v>36.022735645925565</v>
      </c>
      <c r="L1150" s="104">
        <f t="shared" si="87"/>
        <v>33.073797159813076</v>
      </c>
      <c r="N1150" s="109">
        <v>43115.291666666664</v>
      </c>
      <c r="O1150" s="103">
        <v>138</v>
      </c>
      <c r="P1150" s="103">
        <v>102.01999664306641</v>
      </c>
      <c r="Q1150" s="104">
        <f t="shared" si="88"/>
        <v>2.0593270057351685</v>
      </c>
      <c r="R1150" s="104">
        <f t="shared" si="89"/>
        <v>20</v>
      </c>
    </row>
    <row r="1151" spans="2:18">
      <c r="B1151" s="109">
        <v>43116.291666666664</v>
      </c>
      <c r="C1151" s="106">
        <v>175</v>
      </c>
      <c r="D1151" s="106">
        <v>103.83999633789063</v>
      </c>
      <c r="E1151" s="120">
        <v>12.100000381469727</v>
      </c>
      <c r="F1151" s="107">
        <v>43116</v>
      </c>
      <c r="G1151" s="120">
        <v>53.119305451622736</v>
      </c>
      <c r="H1151" s="120">
        <v>36.205939202308592</v>
      </c>
      <c r="I1151" s="120">
        <v>34.154738367111598</v>
      </c>
      <c r="J1151" s="104">
        <f t="shared" si="85"/>
        <v>53.119305451622736</v>
      </c>
      <c r="K1151" s="104">
        <f t="shared" si="86"/>
        <v>36.205939202308592</v>
      </c>
      <c r="L1151" s="104">
        <f t="shared" si="87"/>
        <v>34.154738367111598</v>
      </c>
      <c r="N1151" s="109">
        <v>43116.291666666664</v>
      </c>
      <c r="O1151" s="103">
        <v>175</v>
      </c>
      <c r="P1151" s="103">
        <v>103.83999633789063</v>
      </c>
      <c r="Q1151" s="104">
        <f t="shared" si="88"/>
        <v>4.0728655808020022</v>
      </c>
      <c r="R1151" s="104">
        <f t="shared" si="89"/>
        <v>4.0728655808020022</v>
      </c>
    </row>
    <row r="1152" spans="2:18">
      <c r="B1152" s="109">
        <v>43117.291666666664</v>
      </c>
      <c r="C1152" s="106">
        <v>175</v>
      </c>
      <c r="D1152" s="106">
        <v>103.83999633789063</v>
      </c>
      <c r="E1152" s="120">
        <v>12.100000381469727</v>
      </c>
      <c r="F1152" s="107">
        <v>43117</v>
      </c>
      <c r="G1152" s="120">
        <v>53.877567787832682</v>
      </c>
      <c r="H1152" s="120">
        <v>36.034317971865413</v>
      </c>
      <c r="I1152" s="120">
        <v>34.246492479620137</v>
      </c>
      <c r="J1152" s="104">
        <f t="shared" si="85"/>
        <v>53.877567787832682</v>
      </c>
      <c r="K1152" s="104">
        <f t="shared" si="86"/>
        <v>36.034317971865413</v>
      </c>
      <c r="L1152" s="104">
        <f t="shared" si="87"/>
        <v>34.246492479620137</v>
      </c>
      <c r="N1152" s="109">
        <v>43117.291666666664</v>
      </c>
      <c r="O1152" s="103">
        <v>175</v>
      </c>
      <c r="P1152" s="103">
        <v>103.83999633789063</v>
      </c>
      <c r="Q1152" s="104">
        <f t="shared" si="88"/>
        <v>4.0728655808020022</v>
      </c>
      <c r="R1152" s="104">
        <f t="shared" si="89"/>
        <v>20</v>
      </c>
    </row>
    <row r="1153" spans="2:18">
      <c r="B1153" s="109">
        <v>43118.291666666664</v>
      </c>
      <c r="C1153" s="106">
        <v>142</v>
      </c>
      <c r="D1153" s="106">
        <v>104.01999664306641</v>
      </c>
      <c r="E1153" s="120">
        <v>12.199999809265137</v>
      </c>
      <c r="F1153" s="107">
        <v>43118</v>
      </c>
      <c r="G1153" s="120">
        <v>55.444595111829273</v>
      </c>
      <c r="H1153" s="120">
        <v>35.720043328801729</v>
      </c>
      <c r="I1153" s="120">
        <v>32.562495293109514</v>
      </c>
      <c r="J1153" s="104">
        <f t="shared" si="85"/>
        <v>55.444595111829273</v>
      </c>
      <c r="K1153" s="104">
        <f t="shared" si="86"/>
        <v>35.720043328801729</v>
      </c>
      <c r="L1153" s="104">
        <f t="shared" si="87"/>
        <v>32.562495293109514</v>
      </c>
      <c r="N1153" s="109">
        <v>43118.291666666664</v>
      </c>
      <c r="O1153" s="103">
        <v>142</v>
      </c>
      <c r="P1153" s="103">
        <v>104.01999664306641</v>
      </c>
      <c r="Q1153" s="104">
        <f t="shared" si="88"/>
        <v>2.173797645735168</v>
      </c>
      <c r="R1153" s="104">
        <f t="shared" si="89"/>
        <v>2.173797645735168</v>
      </c>
    </row>
    <row r="1154" spans="2:18">
      <c r="B1154" s="109">
        <v>43119.291666666664</v>
      </c>
      <c r="C1154" s="106">
        <v>142</v>
      </c>
      <c r="D1154" s="106">
        <v>104.01999664306641</v>
      </c>
      <c r="E1154" s="120">
        <v>12.100000381469727</v>
      </c>
      <c r="F1154" s="107">
        <v>43119</v>
      </c>
      <c r="G1154" s="120">
        <v>57.212252937864342</v>
      </c>
      <c r="H1154" s="120">
        <v>35.818946719611127</v>
      </c>
      <c r="I1154" s="120">
        <v>34.221564660800802</v>
      </c>
      <c r="J1154" s="104">
        <f t="shared" si="85"/>
        <v>57.212252937864342</v>
      </c>
      <c r="K1154" s="104">
        <f t="shared" si="86"/>
        <v>35.818946719611127</v>
      </c>
      <c r="L1154" s="104">
        <f t="shared" si="87"/>
        <v>34.221564660800802</v>
      </c>
      <c r="N1154" s="109">
        <v>43119.291666666664</v>
      </c>
      <c r="O1154" s="103">
        <v>142</v>
      </c>
      <c r="P1154" s="103">
        <v>104.01999664306641</v>
      </c>
      <c r="Q1154" s="104">
        <f t="shared" si="88"/>
        <v>2.173797645735168</v>
      </c>
      <c r="R1154" s="104">
        <f t="shared" si="89"/>
        <v>20</v>
      </c>
    </row>
    <row r="1155" spans="2:18">
      <c r="B1155" s="109">
        <v>43120.291666666664</v>
      </c>
      <c r="C1155" s="106">
        <v>142</v>
      </c>
      <c r="D1155" s="106">
        <v>104.01999664306641</v>
      </c>
      <c r="E1155" s="120">
        <v>12.300000190734863</v>
      </c>
      <c r="F1155" s="107">
        <v>43120</v>
      </c>
      <c r="G1155" s="120">
        <v>54.707464949201658</v>
      </c>
      <c r="H1155" s="120">
        <v>36.072300992563946</v>
      </c>
      <c r="I1155" s="120">
        <v>35.262551021885002</v>
      </c>
      <c r="J1155" s="104">
        <f t="shared" si="85"/>
        <v>54.707464949201658</v>
      </c>
      <c r="K1155" s="104">
        <f t="shared" si="86"/>
        <v>36.072300992563946</v>
      </c>
      <c r="L1155" s="104">
        <f t="shared" si="87"/>
        <v>35.262551021885002</v>
      </c>
      <c r="N1155" s="109">
        <v>43120.291666666664</v>
      </c>
      <c r="O1155" s="103">
        <v>142</v>
      </c>
      <c r="P1155" s="103">
        <v>104.01999664306641</v>
      </c>
      <c r="Q1155" s="104">
        <f t="shared" si="88"/>
        <v>2.173797645735168</v>
      </c>
      <c r="R1155" s="104">
        <f t="shared" si="89"/>
        <v>20</v>
      </c>
    </row>
    <row r="1156" spans="2:18">
      <c r="B1156" s="109">
        <v>43121.291666666664</v>
      </c>
      <c r="C1156" s="106">
        <v>142</v>
      </c>
      <c r="D1156" s="106">
        <v>104.01999664306641</v>
      </c>
      <c r="E1156" s="120">
        <v>12.5</v>
      </c>
      <c r="F1156" s="107">
        <v>43121</v>
      </c>
      <c r="G1156" s="120">
        <v>53.768286423087133</v>
      </c>
      <c r="H1156" s="120">
        <v>36.222623159664622</v>
      </c>
      <c r="I1156" s="120">
        <v>35.345784757004843</v>
      </c>
      <c r="J1156" s="104">
        <f t="shared" si="85"/>
        <v>53.768286423087133</v>
      </c>
      <c r="K1156" s="104">
        <f t="shared" si="86"/>
        <v>36.222623159664622</v>
      </c>
      <c r="L1156" s="104">
        <f t="shared" si="87"/>
        <v>35.345784757004843</v>
      </c>
      <c r="N1156" s="109">
        <v>43121.291666666664</v>
      </c>
      <c r="O1156" s="103">
        <v>142</v>
      </c>
      <c r="P1156" s="103">
        <v>104.01999664306641</v>
      </c>
      <c r="Q1156" s="104">
        <f t="shared" si="88"/>
        <v>2.173797645735168</v>
      </c>
      <c r="R1156" s="104">
        <f t="shared" si="89"/>
        <v>20</v>
      </c>
    </row>
    <row r="1157" spans="2:18">
      <c r="B1157" s="109">
        <v>43122.291666666664</v>
      </c>
      <c r="C1157" s="106">
        <v>142</v>
      </c>
      <c r="D1157" s="106">
        <v>104.01999664306641</v>
      </c>
      <c r="E1157" s="120">
        <v>12.100000381469727</v>
      </c>
      <c r="F1157" s="107">
        <v>43122</v>
      </c>
      <c r="G1157" s="120">
        <v>53.404512785319881</v>
      </c>
      <c r="H1157" s="120">
        <v>36.185592463259376</v>
      </c>
      <c r="I1157" s="120">
        <v>35.82791751442128</v>
      </c>
      <c r="J1157" s="104">
        <f t="shared" si="85"/>
        <v>53.404512785319881</v>
      </c>
      <c r="K1157" s="104">
        <f t="shared" si="86"/>
        <v>36.185592463259376</v>
      </c>
      <c r="L1157" s="104">
        <f t="shared" si="87"/>
        <v>35.82791751442128</v>
      </c>
      <c r="N1157" s="109">
        <v>43122.291666666664</v>
      </c>
      <c r="O1157" s="103">
        <v>142</v>
      </c>
      <c r="P1157" s="103">
        <v>104.01999664306641</v>
      </c>
      <c r="Q1157" s="104">
        <f t="shared" si="88"/>
        <v>2.173797645735168</v>
      </c>
      <c r="R1157" s="104">
        <f t="shared" si="89"/>
        <v>20</v>
      </c>
    </row>
    <row r="1158" spans="2:18">
      <c r="B1158" s="109">
        <v>43123.291666666664</v>
      </c>
      <c r="C1158" s="106">
        <v>235</v>
      </c>
      <c r="D1158" s="106">
        <v>102.04000091552734</v>
      </c>
      <c r="E1158" s="120">
        <v>12.100000381469727</v>
      </c>
      <c r="F1158" s="107">
        <v>43123</v>
      </c>
      <c r="G1158" s="120">
        <v>53.782850689534797</v>
      </c>
      <c r="H1158" s="120">
        <v>36.272047592291152</v>
      </c>
      <c r="I1158" s="120">
        <v>36.578486410600178</v>
      </c>
      <c r="J1158" s="104">
        <f t="shared" si="85"/>
        <v>53.782850689534797</v>
      </c>
      <c r="K1158" s="104">
        <f t="shared" si="86"/>
        <v>36.272047592291152</v>
      </c>
      <c r="L1158" s="104">
        <f t="shared" si="87"/>
        <v>36.578486410600178</v>
      </c>
      <c r="N1158" s="109">
        <v>43123.291666666664</v>
      </c>
      <c r="O1158" s="103">
        <v>235</v>
      </c>
      <c r="P1158" s="103">
        <v>102.04000091552734</v>
      </c>
      <c r="Q1158" s="104">
        <f t="shared" si="88"/>
        <v>7.6100080947994986</v>
      </c>
      <c r="R1158" s="104">
        <f t="shared" si="89"/>
        <v>7.6100080947994986</v>
      </c>
    </row>
    <row r="1159" spans="2:18">
      <c r="B1159" s="109">
        <v>43124.291666666664</v>
      </c>
      <c r="C1159" s="106">
        <v>235</v>
      </c>
      <c r="D1159" s="106">
        <v>102.04000091552734</v>
      </c>
      <c r="E1159" s="120">
        <v>12.199999809265137</v>
      </c>
      <c r="F1159" s="107">
        <v>43124</v>
      </c>
      <c r="G1159" s="120">
        <v>53.088693408414109</v>
      </c>
      <c r="H1159" s="120">
        <v>36.62234786373601</v>
      </c>
      <c r="I1159" s="120">
        <v>37.53141045879434</v>
      </c>
      <c r="J1159" s="104">
        <f t="shared" si="85"/>
        <v>53.088693408414109</v>
      </c>
      <c r="K1159" s="104">
        <f t="shared" si="86"/>
        <v>36.62234786373601</v>
      </c>
      <c r="L1159" s="104">
        <f t="shared" si="87"/>
        <v>37.53141045879434</v>
      </c>
      <c r="N1159" s="109">
        <v>43124.291666666664</v>
      </c>
      <c r="O1159" s="103">
        <v>235</v>
      </c>
      <c r="P1159" s="103">
        <v>102.04000091552734</v>
      </c>
      <c r="Q1159" s="104">
        <f t="shared" si="88"/>
        <v>7.6100080947994986</v>
      </c>
      <c r="R1159" s="104">
        <f t="shared" si="89"/>
        <v>20</v>
      </c>
    </row>
    <row r="1160" spans="2:18">
      <c r="B1160" s="109">
        <v>43125.291666666664</v>
      </c>
      <c r="C1160" s="106">
        <v>235</v>
      </c>
      <c r="D1160" s="106">
        <v>102.04000091552734</v>
      </c>
      <c r="E1160" s="120">
        <v>12.199999809265137</v>
      </c>
      <c r="F1160" s="107">
        <v>43125</v>
      </c>
      <c r="G1160" s="120">
        <v>52.872375016757431</v>
      </c>
      <c r="H1160" s="120">
        <v>36.378845486685094</v>
      </c>
      <c r="I1160" s="120">
        <v>35.965488254626578</v>
      </c>
      <c r="J1160" s="104">
        <f t="shared" si="85"/>
        <v>52.872375016757431</v>
      </c>
      <c r="K1160" s="104">
        <f t="shared" si="86"/>
        <v>36.378845486685094</v>
      </c>
      <c r="L1160" s="104">
        <f t="shared" si="87"/>
        <v>35.965488254626578</v>
      </c>
      <c r="N1160" s="109">
        <v>43125.291666666664</v>
      </c>
      <c r="O1160" s="103">
        <v>235</v>
      </c>
      <c r="P1160" s="103">
        <v>102.04000091552734</v>
      </c>
      <c r="Q1160" s="104">
        <f t="shared" si="88"/>
        <v>7.6100080947994986</v>
      </c>
      <c r="R1160" s="104">
        <f t="shared" si="89"/>
        <v>20</v>
      </c>
    </row>
    <row r="1161" spans="2:18">
      <c r="B1161" s="109">
        <v>43126.291666666664</v>
      </c>
      <c r="C1161" s="106">
        <v>235</v>
      </c>
      <c r="D1161" s="106">
        <v>102.04000091552734</v>
      </c>
      <c r="E1161" s="120">
        <v>12</v>
      </c>
      <c r="F1161" s="107">
        <v>43126</v>
      </c>
      <c r="G1161" s="120">
        <v>46.410192251222021</v>
      </c>
      <c r="H1161" s="120">
        <v>36.673556673306038</v>
      </c>
      <c r="I1161" s="120">
        <v>37.599513952511316</v>
      </c>
      <c r="J1161" s="104">
        <f t="shared" si="85"/>
        <v>46.410192251222021</v>
      </c>
      <c r="K1161" s="104">
        <f t="shared" si="86"/>
        <v>36.673556673306038</v>
      </c>
      <c r="L1161" s="104">
        <f t="shared" si="87"/>
        <v>37.599513952511316</v>
      </c>
      <c r="N1161" s="109">
        <v>43126.291666666664</v>
      </c>
      <c r="O1161" s="103">
        <v>235</v>
      </c>
      <c r="P1161" s="103">
        <v>102.04000091552734</v>
      </c>
      <c r="Q1161" s="104">
        <f t="shared" si="88"/>
        <v>7.6100080947994986</v>
      </c>
      <c r="R1161" s="104">
        <f t="shared" si="89"/>
        <v>20</v>
      </c>
    </row>
    <row r="1162" spans="2:18">
      <c r="B1162" s="109">
        <v>43127.291666666664</v>
      </c>
      <c r="C1162" s="106">
        <v>235</v>
      </c>
      <c r="D1162" s="106">
        <v>102.04000091552734</v>
      </c>
      <c r="E1162" s="120">
        <v>12</v>
      </c>
      <c r="F1162" s="107">
        <v>43127</v>
      </c>
      <c r="G1162" s="120">
        <v>46.743860638803937</v>
      </c>
      <c r="H1162" s="120">
        <v>36.286982588790075</v>
      </c>
      <c r="I1162" s="120">
        <v>37.326974718835572</v>
      </c>
      <c r="J1162" s="104">
        <f t="shared" ref="J1162:J1225" si="90">IF(G1162&lt;0,0,G1162)</f>
        <v>46.743860638803937</v>
      </c>
      <c r="K1162" s="104">
        <f t="shared" ref="K1162:K1225" si="91">IF(H1162&lt;0,0,H1162)</f>
        <v>36.286982588790075</v>
      </c>
      <c r="L1162" s="104">
        <f t="shared" ref="L1162:L1225" si="92">IF(I1162&lt;0,0,I1162)</f>
        <v>37.326974718835572</v>
      </c>
      <c r="N1162" s="109">
        <v>43127.291666666664</v>
      </c>
      <c r="O1162" s="103">
        <v>235</v>
      </c>
      <c r="P1162" s="103">
        <v>102.04000091552734</v>
      </c>
      <c r="Q1162" s="104">
        <f t="shared" ref="Q1162:Q1225" si="93">ABS((O1162-P1162)*(1/1000)*0.36*158.987)</f>
        <v>7.6100080947994986</v>
      </c>
      <c r="R1162" s="104">
        <f t="shared" si="89"/>
        <v>20</v>
      </c>
    </row>
    <row r="1163" spans="2:18">
      <c r="B1163" s="109">
        <v>43128.291666666664</v>
      </c>
      <c r="C1163" s="106">
        <v>235</v>
      </c>
      <c r="D1163" s="106">
        <v>102.04000091552734</v>
      </c>
      <c r="E1163" s="120">
        <v>11.800000190734863</v>
      </c>
      <c r="F1163" s="107">
        <v>43128</v>
      </c>
      <c r="G1163" s="120">
        <v>44.615536269799442</v>
      </c>
      <c r="H1163" s="120">
        <v>36.667661358802405</v>
      </c>
      <c r="I1163" s="120">
        <v>35.079481227331677</v>
      </c>
      <c r="J1163" s="104">
        <f t="shared" si="90"/>
        <v>44.615536269799442</v>
      </c>
      <c r="K1163" s="104">
        <f t="shared" si="91"/>
        <v>36.667661358802405</v>
      </c>
      <c r="L1163" s="104">
        <f t="shared" si="92"/>
        <v>35.079481227331677</v>
      </c>
      <c r="N1163" s="109">
        <v>43128.291666666664</v>
      </c>
      <c r="O1163" s="103">
        <v>235</v>
      </c>
      <c r="P1163" s="103">
        <v>102.04000091552734</v>
      </c>
      <c r="Q1163" s="104">
        <f t="shared" si="93"/>
        <v>7.6100080947994986</v>
      </c>
      <c r="R1163" s="104">
        <f t="shared" ref="R1163:R1226" si="94">IF(Q1163=Q1162, 20, Q1163)</f>
        <v>20</v>
      </c>
    </row>
    <row r="1164" spans="2:18">
      <c r="B1164" s="109">
        <v>43129.291666666664</v>
      </c>
      <c r="C1164" s="106">
        <v>235</v>
      </c>
      <c r="D1164" s="106">
        <v>102.04000091552734</v>
      </c>
      <c r="E1164" s="120">
        <v>11.899999618530273</v>
      </c>
      <c r="F1164" s="107">
        <v>43129</v>
      </c>
      <c r="G1164" s="120">
        <v>46.205097957672898</v>
      </c>
      <c r="H1164" s="120">
        <v>36.463764560862792</v>
      </c>
      <c r="I1164" s="120">
        <v>37.620093690686787</v>
      </c>
      <c r="J1164" s="104">
        <f t="shared" si="90"/>
        <v>46.205097957672898</v>
      </c>
      <c r="K1164" s="104">
        <f t="shared" si="91"/>
        <v>36.463764560862792</v>
      </c>
      <c r="L1164" s="104">
        <f t="shared" si="92"/>
        <v>37.620093690686787</v>
      </c>
      <c r="N1164" s="109">
        <v>43129.291666666664</v>
      </c>
      <c r="O1164" s="103">
        <v>235</v>
      </c>
      <c r="P1164" s="103">
        <v>102.04000091552734</v>
      </c>
      <c r="Q1164" s="104">
        <f t="shared" si="93"/>
        <v>7.6100080947994986</v>
      </c>
      <c r="R1164" s="104">
        <f t="shared" si="94"/>
        <v>20</v>
      </c>
    </row>
    <row r="1165" spans="2:18">
      <c r="B1165" s="109">
        <v>43130.291666666664</v>
      </c>
      <c r="C1165" s="106">
        <v>211</v>
      </c>
      <c r="D1165" s="106">
        <v>102.44999694824219</v>
      </c>
      <c r="E1165" s="120">
        <v>12</v>
      </c>
      <c r="F1165" s="107">
        <v>43130</v>
      </c>
      <c r="G1165" s="120">
        <v>53.383457585070978</v>
      </c>
      <c r="H1165" s="120">
        <v>36.307136985107732</v>
      </c>
      <c r="I1165" s="120">
        <v>38.138575734871353</v>
      </c>
      <c r="J1165" s="104">
        <f t="shared" si="90"/>
        <v>53.383457585070978</v>
      </c>
      <c r="K1165" s="104">
        <f t="shared" si="91"/>
        <v>36.307136985107732</v>
      </c>
      <c r="L1165" s="104">
        <f t="shared" si="92"/>
        <v>38.138575734871353</v>
      </c>
      <c r="N1165" s="109">
        <v>43130.291666666664</v>
      </c>
      <c r="O1165" s="103">
        <v>211</v>
      </c>
      <c r="P1165" s="103">
        <v>102.44999694824219</v>
      </c>
      <c r="Q1165" s="104">
        <f t="shared" si="93"/>
        <v>6.212894160668335</v>
      </c>
      <c r="R1165" s="104">
        <f t="shared" si="94"/>
        <v>6.212894160668335</v>
      </c>
    </row>
    <row r="1166" spans="2:18">
      <c r="B1166" s="109">
        <v>43131.291666666664</v>
      </c>
      <c r="C1166" s="106">
        <v>211</v>
      </c>
      <c r="D1166" s="106">
        <v>102.44999694824219</v>
      </c>
      <c r="E1166" s="120">
        <v>11.800000190734863</v>
      </c>
      <c r="F1166" s="107">
        <v>43131</v>
      </c>
      <c r="G1166" s="120">
        <v>57.206377750259819</v>
      </c>
      <c r="H1166" s="120">
        <v>35.204817323419761</v>
      </c>
      <c r="I1166" s="120">
        <v>37.837652499455004</v>
      </c>
      <c r="J1166" s="104">
        <f t="shared" si="90"/>
        <v>57.206377750259819</v>
      </c>
      <c r="K1166" s="104">
        <f t="shared" si="91"/>
        <v>35.204817323419761</v>
      </c>
      <c r="L1166" s="104">
        <f t="shared" si="92"/>
        <v>37.837652499455004</v>
      </c>
      <c r="N1166" s="109">
        <v>43131.291666666664</v>
      </c>
      <c r="O1166" s="103">
        <v>211</v>
      </c>
      <c r="P1166" s="103">
        <v>102.44999694824219</v>
      </c>
      <c r="Q1166" s="104">
        <f t="shared" si="93"/>
        <v>6.212894160668335</v>
      </c>
      <c r="R1166" s="104">
        <f t="shared" si="94"/>
        <v>20</v>
      </c>
    </row>
    <row r="1167" spans="2:18">
      <c r="B1167" s="109">
        <v>43132.291666666664</v>
      </c>
      <c r="C1167" s="106">
        <v>240</v>
      </c>
      <c r="D1167" s="106">
        <v>135.5</v>
      </c>
      <c r="E1167" s="120">
        <v>11.699999809265137</v>
      </c>
      <c r="F1167" s="107">
        <v>43132</v>
      </c>
      <c r="G1167" s="120">
        <v>56.422518347435549</v>
      </c>
      <c r="H1167" s="120">
        <v>35.573599984204314</v>
      </c>
      <c r="I1167" s="120">
        <v>36.91864909715121</v>
      </c>
      <c r="J1167" s="104">
        <f t="shared" si="90"/>
        <v>56.422518347435549</v>
      </c>
      <c r="K1167" s="104">
        <f t="shared" si="91"/>
        <v>35.573599984204314</v>
      </c>
      <c r="L1167" s="104">
        <f t="shared" si="92"/>
        <v>36.91864909715121</v>
      </c>
      <c r="N1167" s="109">
        <v>43132.291666666664</v>
      </c>
      <c r="O1167" s="103">
        <v>240</v>
      </c>
      <c r="P1167" s="103">
        <v>135.5</v>
      </c>
      <c r="Q1167" s="104">
        <f t="shared" si="93"/>
        <v>5.9810909399999987</v>
      </c>
      <c r="R1167" s="104">
        <f t="shared" si="94"/>
        <v>5.9810909399999987</v>
      </c>
    </row>
    <row r="1168" spans="2:18">
      <c r="B1168" s="109">
        <v>43133.291666666664</v>
      </c>
      <c r="C1168" s="106">
        <v>240</v>
      </c>
      <c r="D1168" s="106">
        <v>135.5</v>
      </c>
      <c r="E1168" s="120">
        <v>11.899999618530273</v>
      </c>
      <c r="F1168" s="107">
        <v>43133</v>
      </c>
      <c r="G1168" s="120">
        <v>56.983486113526169</v>
      </c>
      <c r="H1168" s="120">
        <v>35.381711632874243</v>
      </c>
      <c r="I1168" s="120">
        <v>38.714438710389366</v>
      </c>
      <c r="J1168" s="104">
        <f t="shared" si="90"/>
        <v>56.983486113526169</v>
      </c>
      <c r="K1168" s="104">
        <f t="shared" si="91"/>
        <v>35.381711632874243</v>
      </c>
      <c r="L1168" s="104">
        <f t="shared" si="92"/>
        <v>38.714438710389366</v>
      </c>
      <c r="N1168" s="109">
        <v>43133.291666666664</v>
      </c>
      <c r="O1168" s="103">
        <v>240</v>
      </c>
      <c r="P1168" s="103">
        <v>135.5</v>
      </c>
      <c r="Q1168" s="104">
        <f t="shared" si="93"/>
        <v>5.9810909399999987</v>
      </c>
      <c r="R1168" s="104">
        <f t="shared" si="94"/>
        <v>20</v>
      </c>
    </row>
    <row r="1169" spans="2:18">
      <c r="B1169" s="109">
        <v>43134.291666666664</v>
      </c>
      <c r="C1169" s="106">
        <v>240</v>
      </c>
      <c r="D1169" s="106">
        <v>135.5</v>
      </c>
      <c r="E1169" s="120">
        <v>11.899999618530273</v>
      </c>
      <c r="F1169" s="107">
        <v>43134</v>
      </c>
      <c r="G1169" s="120">
        <v>57.023621962230486</v>
      </c>
      <c r="H1169" s="120">
        <v>34.207201008377275</v>
      </c>
      <c r="I1169" s="120">
        <v>40.179513565478537</v>
      </c>
      <c r="J1169" s="104">
        <f t="shared" si="90"/>
        <v>57.023621962230486</v>
      </c>
      <c r="K1169" s="104">
        <f t="shared" si="91"/>
        <v>34.207201008377275</v>
      </c>
      <c r="L1169" s="104">
        <f t="shared" si="92"/>
        <v>40.179513565478537</v>
      </c>
      <c r="N1169" s="109">
        <v>43134.291666666664</v>
      </c>
      <c r="O1169" s="103">
        <v>240</v>
      </c>
      <c r="P1169" s="103">
        <v>135.5</v>
      </c>
      <c r="Q1169" s="104">
        <f t="shared" si="93"/>
        <v>5.9810909399999987</v>
      </c>
      <c r="R1169" s="104">
        <f t="shared" si="94"/>
        <v>20</v>
      </c>
    </row>
    <row r="1170" spans="2:18">
      <c r="B1170" s="109">
        <v>43135.291666666664</v>
      </c>
      <c r="C1170" s="106">
        <v>240</v>
      </c>
      <c r="D1170" s="106">
        <v>135.5</v>
      </c>
      <c r="E1170" s="120">
        <v>11.899999618530273</v>
      </c>
      <c r="F1170" s="107">
        <v>43135</v>
      </c>
      <c r="G1170" s="120">
        <v>57.866381982918135</v>
      </c>
      <c r="H1170" s="120">
        <v>32.818623917632642</v>
      </c>
      <c r="I1170" s="120">
        <v>40.218864372791963</v>
      </c>
      <c r="J1170" s="104">
        <f t="shared" si="90"/>
        <v>57.866381982918135</v>
      </c>
      <c r="K1170" s="104">
        <f t="shared" si="91"/>
        <v>32.818623917632642</v>
      </c>
      <c r="L1170" s="104">
        <f t="shared" si="92"/>
        <v>40.218864372791963</v>
      </c>
      <c r="N1170" s="109">
        <v>43135.291666666664</v>
      </c>
      <c r="O1170" s="103">
        <v>240</v>
      </c>
      <c r="P1170" s="103">
        <v>135.5</v>
      </c>
      <c r="Q1170" s="104">
        <f t="shared" si="93"/>
        <v>5.9810909399999987</v>
      </c>
      <c r="R1170" s="104">
        <f t="shared" si="94"/>
        <v>20</v>
      </c>
    </row>
    <row r="1171" spans="2:18">
      <c r="B1171" s="109">
        <v>43136.291666666664</v>
      </c>
      <c r="C1171" s="106">
        <v>240</v>
      </c>
      <c r="D1171" s="106">
        <v>135.5</v>
      </c>
      <c r="E1171" s="120">
        <v>11.800000190734863</v>
      </c>
      <c r="F1171" s="107">
        <v>43136</v>
      </c>
      <c r="G1171" s="120">
        <v>57.530051222796764</v>
      </c>
      <c r="H1171" s="120">
        <v>33.821015355013017</v>
      </c>
      <c r="I1171" s="120">
        <v>41.495622641333824</v>
      </c>
      <c r="J1171" s="104">
        <f t="shared" si="90"/>
        <v>57.530051222796764</v>
      </c>
      <c r="K1171" s="104">
        <f t="shared" si="91"/>
        <v>33.821015355013017</v>
      </c>
      <c r="L1171" s="104">
        <f t="shared" si="92"/>
        <v>41.495622641333824</v>
      </c>
      <c r="N1171" s="109">
        <v>43136.291666666664</v>
      </c>
      <c r="O1171" s="103">
        <v>240</v>
      </c>
      <c r="P1171" s="103">
        <v>135.5</v>
      </c>
      <c r="Q1171" s="104">
        <f t="shared" si="93"/>
        <v>5.9810909399999987</v>
      </c>
      <c r="R1171" s="104">
        <f t="shared" si="94"/>
        <v>20</v>
      </c>
    </row>
    <row r="1172" spans="2:18">
      <c r="B1172" s="109">
        <v>43137.291666666664</v>
      </c>
      <c r="C1172" s="106">
        <v>121</v>
      </c>
      <c r="D1172" s="106">
        <v>97.010002136230469</v>
      </c>
      <c r="E1172" s="120">
        <v>12</v>
      </c>
      <c r="F1172" s="107">
        <v>43137</v>
      </c>
      <c r="G1172" s="120">
        <v>57.523095476252081</v>
      </c>
      <c r="H1172" s="120">
        <v>33.501175312907584</v>
      </c>
      <c r="I1172" s="120">
        <v>43.199600198533837</v>
      </c>
      <c r="J1172" s="104">
        <f t="shared" si="90"/>
        <v>57.523095476252081</v>
      </c>
      <c r="K1172" s="104">
        <f t="shared" si="91"/>
        <v>33.501175312907584</v>
      </c>
      <c r="L1172" s="104">
        <f t="shared" si="92"/>
        <v>43.199600198533837</v>
      </c>
      <c r="N1172" s="109">
        <v>43137.291666666664</v>
      </c>
      <c r="O1172" s="103">
        <v>121</v>
      </c>
      <c r="P1172" s="103">
        <v>97.010002136230469</v>
      </c>
      <c r="Q1172" s="104">
        <f t="shared" si="93"/>
        <v>1.3730752045321655</v>
      </c>
      <c r="R1172" s="104">
        <f t="shared" si="94"/>
        <v>1.3730752045321655</v>
      </c>
    </row>
    <row r="1173" spans="2:18">
      <c r="B1173" s="109">
        <v>43138.291666666664</v>
      </c>
      <c r="C1173" s="106">
        <v>121</v>
      </c>
      <c r="D1173" s="106">
        <v>97.010002136230469</v>
      </c>
      <c r="E1173" s="120">
        <v>12</v>
      </c>
      <c r="F1173" s="107">
        <v>43138</v>
      </c>
      <c r="G1173" s="120">
        <v>60.484823038246908</v>
      </c>
      <c r="H1173" s="120">
        <v>33.198731597352918</v>
      </c>
      <c r="I1173" s="120">
        <v>42.499499250871182</v>
      </c>
      <c r="J1173" s="104">
        <f t="shared" si="90"/>
        <v>60.484823038246908</v>
      </c>
      <c r="K1173" s="104">
        <f t="shared" si="91"/>
        <v>33.198731597352918</v>
      </c>
      <c r="L1173" s="104">
        <f t="shared" si="92"/>
        <v>42.499499250871182</v>
      </c>
      <c r="N1173" s="109">
        <v>43138.291666666664</v>
      </c>
      <c r="O1173" s="103">
        <v>121</v>
      </c>
      <c r="P1173" s="103">
        <v>97.010002136230469</v>
      </c>
      <c r="Q1173" s="104">
        <f t="shared" si="93"/>
        <v>1.3730752045321655</v>
      </c>
      <c r="R1173" s="104">
        <f t="shared" si="94"/>
        <v>20</v>
      </c>
    </row>
    <row r="1174" spans="2:18">
      <c r="B1174" s="109">
        <v>43139.291666666664</v>
      </c>
      <c r="C1174" s="106">
        <v>826</v>
      </c>
      <c r="D1174" s="106">
        <v>100.25</v>
      </c>
      <c r="E1174" s="120">
        <v>11.5</v>
      </c>
      <c r="F1174" s="107">
        <v>43139</v>
      </c>
      <c r="G1174" s="120">
        <v>51.878530129580604</v>
      </c>
      <c r="H1174" s="120">
        <v>33.266674148815611</v>
      </c>
      <c r="I1174" s="120">
        <v>41.871032295006223</v>
      </c>
      <c r="J1174" s="104">
        <f t="shared" si="90"/>
        <v>51.878530129580604</v>
      </c>
      <c r="K1174" s="104">
        <f t="shared" si="91"/>
        <v>33.266674148815611</v>
      </c>
      <c r="L1174" s="104">
        <f t="shared" si="92"/>
        <v>41.871032295006223</v>
      </c>
      <c r="N1174" s="109">
        <v>43139.291666666664</v>
      </c>
      <c r="O1174" s="103">
        <v>826</v>
      </c>
      <c r="P1174" s="103">
        <v>100.25</v>
      </c>
      <c r="Q1174" s="104">
        <f t="shared" si="93"/>
        <v>41.538533489999999</v>
      </c>
      <c r="R1174" s="104">
        <f t="shared" si="94"/>
        <v>41.538533489999999</v>
      </c>
    </row>
    <row r="1175" spans="2:18">
      <c r="B1175" s="109">
        <v>43140.291666666664</v>
      </c>
      <c r="C1175" s="106">
        <v>826</v>
      </c>
      <c r="D1175" s="106">
        <v>100.25</v>
      </c>
      <c r="E1175" s="120">
        <v>12</v>
      </c>
      <c r="F1175" s="107">
        <v>43140</v>
      </c>
      <c r="G1175" s="120">
        <v>39.676994711006131</v>
      </c>
      <c r="H1175" s="120">
        <v>32.605291421788692</v>
      </c>
      <c r="I1175" s="120">
        <v>40.642938244651852</v>
      </c>
      <c r="J1175" s="104">
        <f t="shared" si="90"/>
        <v>39.676994711006131</v>
      </c>
      <c r="K1175" s="104">
        <f t="shared" si="91"/>
        <v>32.605291421788692</v>
      </c>
      <c r="L1175" s="104">
        <f t="shared" si="92"/>
        <v>40.642938244651852</v>
      </c>
      <c r="N1175" s="109">
        <v>43140.291666666664</v>
      </c>
      <c r="O1175" s="103">
        <v>826</v>
      </c>
      <c r="P1175" s="103">
        <v>100.25</v>
      </c>
      <c r="Q1175" s="104">
        <f t="shared" si="93"/>
        <v>41.538533489999999</v>
      </c>
      <c r="R1175" s="104">
        <f t="shared" si="94"/>
        <v>20</v>
      </c>
    </row>
    <row r="1176" spans="2:18">
      <c r="B1176" s="109">
        <v>43141.291666666664</v>
      </c>
      <c r="C1176" s="106">
        <v>826</v>
      </c>
      <c r="D1176" s="106">
        <v>100.25</v>
      </c>
      <c r="E1176" s="120">
        <v>11.699999809265137</v>
      </c>
      <c r="F1176" s="107">
        <v>43141</v>
      </c>
      <c r="G1176" s="120">
        <v>46.966534228015867</v>
      </c>
      <c r="H1176" s="120">
        <v>30.686883475471475</v>
      </c>
      <c r="I1176" s="120">
        <v>38.099274310359256</v>
      </c>
      <c r="J1176" s="104">
        <f t="shared" si="90"/>
        <v>46.966534228015867</v>
      </c>
      <c r="K1176" s="104">
        <f t="shared" si="91"/>
        <v>30.686883475471475</v>
      </c>
      <c r="L1176" s="104">
        <f t="shared" si="92"/>
        <v>38.099274310359256</v>
      </c>
      <c r="N1176" s="109">
        <v>43141.291666666664</v>
      </c>
      <c r="O1176" s="103">
        <v>826</v>
      </c>
      <c r="P1176" s="103">
        <v>100.25</v>
      </c>
      <c r="Q1176" s="104">
        <f t="shared" si="93"/>
        <v>41.538533489999999</v>
      </c>
      <c r="R1176" s="104">
        <f t="shared" si="94"/>
        <v>20</v>
      </c>
    </row>
    <row r="1177" spans="2:18">
      <c r="B1177" s="109">
        <v>43142.291666666664</v>
      </c>
      <c r="C1177" s="106">
        <v>826</v>
      </c>
      <c r="D1177" s="106">
        <v>100.25</v>
      </c>
      <c r="E1177" s="120">
        <v>11.5</v>
      </c>
      <c r="F1177" s="107">
        <v>43142</v>
      </c>
      <c r="G1177" s="120">
        <v>61.58073518713325</v>
      </c>
      <c r="H1177" s="120">
        <v>30.589004097051088</v>
      </c>
      <c r="I1177" s="120">
        <v>37.230569129740786</v>
      </c>
      <c r="J1177" s="104">
        <f t="shared" si="90"/>
        <v>61.58073518713325</v>
      </c>
      <c r="K1177" s="104">
        <f t="shared" si="91"/>
        <v>30.589004097051088</v>
      </c>
      <c r="L1177" s="104">
        <f t="shared" si="92"/>
        <v>37.230569129740786</v>
      </c>
      <c r="N1177" s="109">
        <v>43142.291666666664</v>
      </c>
      <c r="O1177" s="103">
        <v>826</v>
      </c>
      <c r="P1177" s="103">
        <v>100.25</v>
      </c>
      <c r="Q1177" s="104">
        <f t="shared" si="93"/>
        <v>41.538533489999999</v>
      </c>
      <c r="R1177" s="104">
        <f t="shared" si="94"/>
        <v>20</v>
      </c>
    </row>
    <row r="1178" spans="2:18">
      <c r="B1178" s="109">
        <v>43143.291666666664</v>
      </c>
      <c r="C1178" s="106">
        <v>826</v>
      </c>
      <c r="D1178" s="106">
        <v>100.25</v>
      </c>
      <c r="E1178" s="120">
        <v>12</v>
      </c>
      <c r="F1178" s="107">
        <v>43143</v>
      </c>
      <c r="G1178" s="120">
        <v>61.750574454786602</v>
      </c>
      <c r="H1178" s="120">
        <v>31.364257734108847</v>
      </c>
      <c r="I1178" s="120">
        <v>36.133786791518844</v>
      </c>
      <c r="J1178" s="104">
        <f t="shared" si="90"/>
        <v>61.750574454786602</v>
      </c>
      <c r="K1178" s="104">
        <f t="shared" si="91"/>
        <v>31.364257734108847</v>
      </c>
      <c r="L1178" s="104">
        <f t="shared" si="92"/>
        <v>36.133786791518844</v>
      </c>
      <c r="N1178" s="109">
        <v>43143.291666666664</v>
      </c>
      <c r="O1178" s="103">
        <v>826</v>
      </c>
      <c r="P1178" s="103">
        <v>100.25</v>
      </c>
      <c r="Q1178" s="104">
        <f t="shared" si="93"/>
        <v>41.538533489999999</v>
      </c>
      <c r="R1178" s="104">
        <f t="shared" si="94"/>
        <v>20</v>
      </c>
    </row>
    <row r="1179" spans="2:18">
      <c r="B1179" s="109">
        <v>43144.291666666664</v>
      </c>
      <c r="C1179" s="106">
        <v>388</v>
      </c>
      <c r="D1179" s="106">
        <v>133.33000183105469</v>
      </c>
      <c r="E1179" s="120">
        <v>11.399999618530273</v>
      </c>
      <c r="F1179" s="107">
        <v>43144</v>
      </c>
      <c r="G1179" s="120">
        <v>58.234858172271032</v>
      </c>
      <c r="H1179" s="120">
        <v>30.093236880545255</v>
      </c>
      <c r="I1179" s="120">
        <v>36.88911471128457</v>
      </c>
      <c r="J1179" s="104">
        <f t="shared" si="90"/>
        <v>58.234858172271032</v>
      </c>
      <c r="K1179" s="104">
        <f t="shared" si="91"/>
        <v>30.093236880545255</v>
      </c>
      <c r="L1179" s="104">
        <f t="shared" si="92"/>
        <v>36.88911471128457</v>
      </c>
      <c r="N1179" s="109">
        <v>43144.291666666664</v>
      </c>
      <c r="O1179" s="103">
        <v>388</v>
      </c>
      <c r="P1179" s="103">
        <v>133.33000183105469</v>
      </c>
      <c r="Q1179" s="104">
        <f t="shared" si="93"/>
        <v>14.576118839598998</v>
      </c>
      <c r="R1179" s="104">
        <f t="shared" si="94"/>
        <v>14.576118839598998</v>
      </c>
    </row>
    <row r="1180" spans="2:18">
      <c r="B1180" s="109">
        <v>43145.291666666664</v>
      </c>
      <c r="C1180" s="106">
        <v>388</v>
      </c>
      <c r="D1180" s="106">
        <v>133.33000183105469</v>
      </c>
      <c r="E1180" s="120">
        <v>11.5</v>
      </c>
      <c r="F1180" s="107">
        <v>43145</v>
      </c>
      <c r="G1180" s="120">
        <v>54.844153562094313</v>
      </c>
      <c r="H1180" s="120">
        <v>31.811509699269536</v>
      </c>
      <c r="I1180" s="120">
        <v>35.826428186805131</v>
      </c>
      <c r="J1180" s="104">
        <f t="shared" si="90"/>
        <v>54.844153562094313</v>
      </c>
      <c r="K1180" s="104">
        <f t="shared" si="91"/>
        <v>31.811509699269536</v>
      </c>
      <c r="L1180" s="104">
        <f t="shared" si="92"/>
        <v>35.826428186805131</v>
      </c>
      <c r="N1180" s="109">
        <v>43145.291666666664</v>
      </c>
      <c r="O1180" s="103">
        <v>388</v>
      </c>
      <c r="P1180" s="103">
        <v>133.33000183105469</v>
      </c>
      <c r="Q1180" s="104">
        <f t="shared" si="93"/>
        <v>14.576118839598998</v>
      </c>
      <c r="R1180" s="104">
        <f t="shared" si="94"/>
        <v>20</v>
      </c>
    </row>
    <row r="1181" spans="2:18">
      <c r="B1181" s="109">
        <v>43146.291666666664</v>
      </c>
      <c r="C1181" s="106">
        <v>143</v>
      </c>
      <c r="D1181" s="106">
        <v>114.36000061035156</v>
      </c>
      <c r="E1181" s="120">
        <v>11.5</v>
      </c>
      <c r="F1181" s="107">
        <v>43146</v>
      </c>
      <c r="G1181" s="120">
        <v>61.920108286230615</v>
      </c>
      <c r="H1181" s="120">
        <v>30.548924995837385</v>
      </c>
      <c r="I1181" s="120">
        <v>35.736672233343128</v>
      </c>
      <c r="J1181" s="104">
        <f t="shared" si="90"/>
        <v>61.920108286230615</v>
      </c>
      <c r="K1181" s="104">
        <f t="shared" si="91"/>
        <v>30.548924995837385</v>
      </c>
      <c r="L1181" s="104">
        <f t="shared" si="92"/>
        <v>35.736672233343128</v>
      </c>
      <c r="N1181" s="109">
        <v>43146.291666666664</v>
      </c>
      <c r="O1181" s="103">
        <v>143</v>
      </c>
      <c r="P1181" s="103">
        <v>114.36000061035156</v>
      </c>
      <c r="Q1181" s="104">
        <f t="shared" si="93"/>
        <v>1.639219529866333</v>
      </c>
      <c r="R1181" s="104">
        <f t="shared" si="94"/>
        <v>1.639219529866333</v>
      </c>
    </row>
    <row r="1182" spans="2:18">
      <c r="B1182" s="109">
        <v>43147.291666666664</v>
      </c>
      <c r="C1182" s="106">
        <v>143</v>
      </c>
      <c r="D1182" s="106">
        <v>114.36000061035156</v>
      </c>
      <c r="E1182" s="120">
        <v>11.600000381469727</v>
      </c>
      <c r="F1182" s="107">
        <v>43147</v>
      </c>
      <c r="G1182" s="120">
        <v>62.761564308736048</v>
      </c>
      <c r="H1182" s="120">
        <v>31.405659713149134</v>
      </c>
      <c r="I1182" s="120">
        <v>37.474361304353764</v>
      </c>
      <c r="J1182" s="104">
        <f t="shared" si="90"/>
        <v>62.761564308736048</v>
      </c>
      <c r="K1182" s="104">
        <f t="shared" si="91"/>
        <v>31.405659713149134</v>
      </c>
      <c r="L1182" s="104">
        <f t="shared" si="92"/>
        <v>37.474361304353764</v>
      </c>
      <c r="N1182" s="109">
        <v>43147.291666666664</v>
      </c>
      <c r="O1182" s="103">
        <v>143</v>
      </c>
      <c r="P1182" s="103">
        <v>114.36000061035156</v>
      </c>
      <c r="Q1182" s="104">
        <f t="shared" si="93"/>
        <v>1.639219529866333</v>
      </c>
      <c r="R1182" s="104">
        <f t="shared" si="94"/>
        <v>20</v>
      </c>
    </row>
    <row r="1183" spans="2:18">
      <c r="B1183" s="109">
        <v>43148.291666666664</v>
      </c>
      <c r="C1183" s="106">
        <v>143</v>
      </c>
      <c r="D1183" s="106">
        <v>114.36000061035156</v>
      </c>
      <c r="E1183" s="120">
        <v>11.699999809265137</v>
      </c>
      <c r="F1183" s="107">
        <v>43148</v>
      </c>
      <c r="G1183" s="120">
        <v>52.733919317280773</v>
      </c>
      <c r="H1183" s="120">
        <v>30.948276559975398</v>
      </c>
      <c r="I1183" s="120">
        <v>38.564405270858991</v>
      </c>
      <c r="J1183" s="104">
        <f t="shared" si="90"/>
        <v>52.733919317280773</v>
      </c>
      <c r="K1183" s="104">
        <f t="shared" si="91"/>
        <v>30.948276559975398</v>
      </c>
      <c r="L1183" s="104">
        <f t="shared" si="92"/>
        <v>38.564405270858991</v>
      </c>
      <c r="N1183" s="109">
        <v>43148.291666666664</v>
      </c>
      <c r="O1183" s="103">
        <v>143</v>
      </c>
      <c r="P1183" s="103">
        <v>114.36000061035156</v>
      </c>
      <c r="Q1183" s="104">
        <f t="shared" si="93"/>
        <v>1.639219529866333</v>
      </c>
      <c r="R1183" s="104">
        <f t="shared" si="94"/>
        <v>20</v>
      </c>
    </row>
    <row r="1184" spans="2:18">
      <c r="B1184" s="109">
        <v>43149.291666666664</v>
      </c>
      <c r="C1184" s="106">
        <v>143</v>
      </c>
      <c r="D1184" s="106">
        <v>114.36000061035156</v>
      </c>
      <c r="E1184" s="120">
        <v>11.399999618530273</v>
      </c>
      <c r="F1184" s="107">
        <v>43149</v>
      </c>
      <c r="G1184" s="120">
        <v>55.34913647552608</v>
      </c>
      <c r="H1184" s="120">
        <v>31.441083906337056</v>
      </c>
      <c r="I1184" s="120">
        <v>38.855396201654678</v>
      </c>
      <c r="J1184" s="104">
        <f t="shared" si="90"/>
        <v>55.34913647552608</v>
      </c>
      <c r="K1184" s="104">
        <f t="shared" si="91"/>
        <v>31.441083906337056</v>
      </c>
      <c r="L1184" s="104">
        <f t="shared" si="92"/>
        <v>38.855396201654678</v>
      </c>
      <c r="N1184" s="109">
        <v>43149.291666666664</v>
      </c>
      <c r="O1184" s="103">
        <v>143</v>
      </c>
      <c r="P1184" s="103">
        <v>114.36000061035156</v>
      </c>
      <c r="Q1184" s="104">
        <f t="shared" si="93"/>
        <v>1.639219529866333</v>
      </c>
      <c r="R1184" s="104">
        <f t="shared" si="94"/>
        <v>20</v>
      </c>
    </row>
    <row r="1185" spans="2:18">
      <c r="B1185" s="109">
        <v>43150.291666666664</v>
      </c>
      <c r="C1185" s="106">
        <v>143</v>
      </c>
      <c r="D1185" s="106">
        <v>114.36000061035156</v>
      </c>
      <c r="E1185" s="120">
        <v>11.300000190734863</v>
      </c>
      <c r="F1185" s="107">
        <v>43150</v>
      </c>
      <c r="G1185" s="120">
        <v>53.880754590652586</v>
      </c>
      <c r="H1185" s="120">
        <v>31.331491254060328</v>
      </c>
      <c r="I1185" s="120">
        <v>39.105194161114859</v>
      </c>
      <c r="J1185" s="104">
        <f t="shared" si="90"/>
        <v>53.880754590652586</v>
      </c>
      <c r="K1185" s="104">
        <f t="shared" si="91"/>
        <v>31.331491254060328</v>
      </c>
      <c r="L1185" s="104">
        <f t="shared" si="92"/>
        <v>39.105194161114859</v>
      </c>
      <c r="N1185" s="109">
        <v>43150.291666666664</v>
      </c>
      <c r="O1185" s="103">
        <v>143</v>
      </c>
      <c r="P1185" s="103">
        <v>114.36000061035156</v>
      </c>
      <c r="Q1185" s="104">
        <f t="shared" si="93"/>
        <v>1.639219529866333</v>
      </c>
      <c r="R1185" s="104">
        <f t="shared" si="94"/>
        <v>20</v>
      </c>
    </row>
    <row r="1186" spans="2:18">
      <c r="B1186" s="109">
        <v>43151.291666666664</v>
      </c>
      <c r="C1186" s="106">
        <v>222</v>
      </c>
      <c r="D1186" s="106">
        <v>141.63999938964844</v>
      </c>
      <c r="E1186" s="120">
        <v>11.399999618530273</v>
      </c>
      <c r="F1186" s="107">
        <v>43151</v>
      </c>
      <c r="G1186" s="120">
        <v>50.244250349220295</v>
      </c>
      <c r="H1186" s="120">
        <v>30.937040491391095</v>
      </c>
      <c r="I1186" s="120">
        <v>40.880933085371005</v>
      </c>
      <c r="J1186" s="104">
        <f t="shared" si="90"/>
        <v>50.244250349220295</v>
      </c>
      <c r="K1186" s="104">
        <f t="shared" si="91"/>
        <v>30.937040491391095</v>
      </c>
      <c r="L1186" s="104">
        <f t="shared" si="92"/>
        <v>40.880933085371005</v>
      </c>
      <c r="N1186" s="109">
        <v>43151.291666666664</v>
      </c>
      <c r="O1186" s="103">
        <v>222</v>
      </c>
      <c r="P1186" s="103">
        <v>141.63999938964844</v>
      </c>
      <c r="Q1186" s="104">
        <f t="shared" si="93"/>
        <v>4.599430350133666</v>
      </c>
      <c r="R1186" s="104">
        <f t="shared" si="94"/>
        <v>4.599430350133666</v>
      </c>
    </row>
    <row r="1187" spans="2:18">
      <c r="B1187" s="109">
        <v>43152.291666666664</v>
      </c>
      <c r="C1187" s="106">
        <v>222</v>
      </c>
      <c r="D1187" s="106">
        <v>141.63999938964844</v>
      </c>
      <c r="E1187" s="120">
        <v>11.5</v>
      </c>
      <c r="F1187" s="107">
        <v>43152</v>
      </c>
      <c r="G1187" s="120">
        <v>59.181646178077784</v>
      </c>
      <c r="H1187" s="120">
        <v>31.083050125130875</v>
      </c>
      <c r="I1187" s="120">
        <v>39.035731580169099</v>
      </c>
      <c r="J1187" s="104">
        <f t="shared" si="90"/>
        <v>59.181646178077784</v>
      </c>
      <c r="K1187" s="104">
        <f t="shared" si="91"/>
        <v>31.083050125130875</v>
      </c>
      <c r="L1187" s="104">
        <f t="shared" si="92"/>
        <v>39.035731580169099</v>
      </c>
      <c r="N1187" s="109">
        <v>43152.291666666664</v>
      </c>
      <c r="O1187" s="103">
        <v>222</v>
      </c>
      <c r="P1187" s="103">
        <v>141.63999938964844</v>
      </c>
      <c r="Q1187" s="104">
        <f t="shared" si="93"/>
        <v>4.599430350133666</v>
      </c>
      <c r="R1187" s="104">
        <f t="shared" si="94"/>
        <v>20</v>
      </c>
    </row>
    <row r="1188" spans="2:18">
      <c r="B1188" s="109">
        <v>43153.291666666664</v>
      </c>
      <c r="C1188" s="106">
        <v>239</v>
      </c>
      <c r="D1188" s="106">
        <v>122.97000122070313</v>
      </c>
      <c r="E1188" s="120">
        <v>11.600000381469727</v>
      </c>
      <c r="F1188" s="107">
        <v>43153</v>
      </c>
      <c r="G1188" s="120">
        <v>58.868917602021988</v>
      </c>
      <c r="H1188" s="120">
        <v>29.781448584088615</v>
      </c>
      <c r="I1188" s="120">
        <v>39.25587154781374</v>
      </c>
      <c r="J1188" s="104">
        <f t="shared" si="90"/>
        <v>58.868917602021988</v>
      </c>
      <c r="K1188" s="104">
        <f t="shared" si="91"/>
        <v>29.781448584088615</v>
      </c>
      <c r="L1188" s="104">
        <f t="shared" si="92"/>
        <v>39.25587154781374</v>
      </c>
      <c r="N1188" s="109">
        <v>43153.291666666664</v>
      </c>
      <c r="O1188" s="103">
        <v>239</v>
      </c>
      <c r="P1188" s="103">
        <v>122.97000122070313</v>
      </c>
      <c r="Q1188" s="104">
        <f t="shared" si="93"/>
        <v>6.6410141097326649</v>
      </c>
      <c r="R1188" s="104">
        <f t="shared" si="94"/>
        <v>6.6410141097326649</v>
      </c>
    </row>
    <row r="1189" spans="2:18">
      <c r="B1189" s="109">
        <v>43154.291666666664</v>
      </c>
      <c r="C1189" s="106">
        <v>239</v>
      </c>
      <c r="D1189" s="106">
        <v>122.97000122070313</v>
      </c>
      <c r="E1189" s="120">
        <v>11.5</v>
      </c>
      <c r="F1189" s="107">
        <v>43154</v>
      </c>
      <c r="G1189" s="120">
        <v>54.10239087078304</v>
      </c>
      <c r="H1189" s="120">
        <v>29.873223865495795</v>
      </c>
      <c r="I1189" s="120">
        <v>39.777983006415553</v>
      </c>
      <c r="J1189" s="104">
        <f t="shared" si="90"/>
        <v>54.10239087078304</v>
      </c>
      <c r="K1189" s="104">
        <f t="shared" si="91"/>
        <v>29.873223865495795</v>
      </c>
      <c r="L1189" s="104">
        <f t="shared" si="92"/>
        <v>39.777983006415553</v>
      </c>
      <c r="N1189" s="109">
        <v>43154.291666666664</v>
      </c>
      <c r="O1189" s="103">
        <v>239</v>
      </c>
      <c r="P1189" s="103">
        <v>122.97000122070313</v>
      </c>
      <c r="Q1189" s="104">
        <f t="shared" si="93"/>
        <v>6.6410141097326649</v>
      </c>
      <c r="R1189" s="104">
        <f t="shared" si="94"/>
        <v>20</v>
      </c>
    </row>
    <row r="1190" spans="2:18">
      <c r="B1190" s="109">
        <v>43155.291666666664</v>
      </c>
      <c r="C1190" s="106">
        <v>239</v>
      </c>
      <c r="D1190" s="106">
        <v>122.97000122070313</v>
      </c>
      <c r="E1190" s="120">
        <v>11.699999809265137</v>
      </c>
      <c r="F1190" s="107">
        <v>43155</v>
      </c>
      <c r="G1190" s="120">
        <v>55.248791895950255</v>
      </c>
      <c r="H1190" s="120">
        <v>29.876108687100658</v>
      </c>
      <c r="I1190" s="120">
        <v>38.029688311682797</v>
      </c>
      <c r="J1190" s="104">
        <f t="shared" si="90"/>
        <v>55.248791895950255</v>
      </c>
      <c r="K1190" s="104">
        <f t="shared" si="91"/>
        <v>29.876108687100658</v>
      </c>
      <c r="L1190" s="104">
        <f t="shared" si="92"/>
        <v>38.029688311682797</v>
      </c>
      <c r="N1190" s="109">
        <v>43155.291666666664</v>
      </c>
      <c r="O1190" s="103">
        <v>239</v>
      </c>
      <c r="P1190" s="103">
        <v>122.97000122070313</v>
      </c>
      <c r="Q1190" s="104">
        <f t="shared" si="93"/>
        <v>6.6410141097326649</v>
      </c>
      <c r="R1190" s="104">
        <f t="shared" si="94"/>
        <v>20</v>
      </c>
    </row>
    <row r="1191" spans="2:18">
      <c r="B1191" s="109">
        <v>43156.291666666664</v>
      </c>
      <c r="C1191" s="106">
        <v>239</v>
      </c>
      <c r="D1191" s="106">
        <v>122.97000122070313</v>
      </c>
      <c r="E1191" s="120">
        <v>11.699999809265137</v>
      </c>
      <c r="F1191" s="107">
        <v>43156</v>
      </c>
      <c r="G1191" s="120">
        <v>58.787541998602698</v>
      </c>
      <c r="H1191" s="120">
        <v>30.707100129149541</v>
      </c>
      <c r="I1191" s="120">
        <v>35.168629128116123</v>
      </c>
      <c r="J1191" s="104">
        <f t="shared" si="90"/>
        <v>58.787541998602698</v>
      </c>
      <c r="K1191" s="104">
        <f t="shared" si="91"/>
        <v>30.707100129149541</v>
      </c>
      <c r="L1191" s="104">
        <f t="shared" si="92"/>
        <v>35.168629128116123</v>
      </c>
      <c r="N1191" s="109">
        <v>43156.291666666664</v>
      </c>
      <c r="O1191" s="103">
        <v>239</v>
      </c>
      <c r="P1191" s="103">
        <v>122.97000122070313</v>
      </c>
      <c r="Q1191" s="104">
        <f t="shared" si="93"/>
        <v>6.6410141097326649</v>
      </c>
      <c r="R1191" s="104">
        <f t="shared" si="94"/>
        <v>20</v>
      </c>
    </row>
    <row r="1192" spans="2:18">
      <c r="B1192" s="109">
        <v>43157.291666666664</v>
      </c>
      <c r="C1192" s="106">
        <v>239</v>
      </c>
      <c r="D1192" s="106">
        <v>122.97000122070313</v>
      </c>
      <c r="E1192" s="120">
        <v>11.5</v>
      </c>
      <c r="F1192" s="107">
        <v>43157</v>
      </c>
      <c r="G1192" s="120">
        <v>58.419868816821676</v>
      </c>
      <c r="H1192" s="120">
        <v>31.36822691848986</v>
      </c>
      <c r="I1192" s="120">
        <v>34.237934821535049</v>
      </c>
      <c r="J1192" s="104">
        <f t="shared" si="90"/>
        <v>58.419868816821676</v>
      </c>
      <c r="K1192" s="104">
        <f t="shared" si="91"/>
        <v>31.36822691848986</v>
      </c>
      <c r="L1192" s="104">
        <f t="shared" si="92"/>
        <v>34.237934821535049</v>
      </c>
      <c r="N1192" s="109">
        <v>43157.291666666664</v>
      </c>
      <c r="O1192" s="103">
        <v>239</v>
      </c>
      <c r="P1192" s="103">
        <v>122.97000122070313</v>
      </c>
      <c r="Q1192" s="104">
        <f t="shared" si="93"/>
        <v>6.6410141097326649</v>
      </c>
      <c r="R1192" s="104">
        <f t="shared" si="94"/>
        <v>20</v>
      </c>
    </row>
    <row r="1193" spans="2:18">
      <c r="B1193" s="109">
        <v>43158.291666666664</v>
      </c>
      <c r="C1193" s="106">
        <v>177</v>
      </c>
      <c r="D1193" s="106">
        <v>120.93000030517578</v>
      </c>
      <c r="E1193" s="120">
        <v>11.800000190734863</v>
      </c>
      <c r="F1193" s="107">
        <v>43158</v>
      </c>
      <c r="G1193" s="120">
        <v>55.542039340337077</v>
      </c>
      <c r="H1193" s="120">
        <v>30.968459853949373</v>
      </c>
      <c r="I1193" s="120">
        <v>36.006640756814548</v>
      </c>
      <c r="J1193" s="104">
        <f t="shared" si="90"/>
        <v>55.542039340337077</v>
      </c>
      <c r="K1193" s="104">
        <f t="shared" si="91"/>
        <v>30.968459853949373</v>
      </c>
      <c r="L1193" s="104">
        <f t="shared" si="92"/>
        <v>36.006640756814548</v>
      </c>
      <c r="N1193" s="109">
        <v>43158.291666666664</v>
      </c>
      <c r="O1193" s="103">
        <v>177</v>
      </c>
      <c r="P1193" s="103">
        <v>120.93000030517578</v>
      </c>
      <c r="Q1193" s="104">
        <f t="shared" si="93"/>
        <v>3.2091843749331663</v>
      </c>
      <c r="R1193" s="104">
        <f t="shared" si="94"/>
        <v>3.2091843749331663</v>
      </c>
    </row>
    <row r="1194" spans="2:18">
      <c r="B1194" s="109">
        <v>43159.291666666664</v>
      </c>
      <c r="C1194" s="106">
        <v>177</v>
      </c>
      <c r="D1194" s="106">
        <v>120.93000030517578</v>
      </c>
      <c r="E1194" s="120">
        <v>12.5</v>
      </c>
      <c r="F1194" s="107">
        <v>43159</v>
      </c>
      <c r="G1194" s="120">
        <v>56.379421823157152</v>
      </c>
      <c r="H1194" s="120">
        <v>29.584228888485242</v>
      </c>
      <c r="I1194" s="120">
        <v>37.182513715337848</v>
      </c>
      <c r="J1194" s="104">
        <f t="shared" si="90"/>
        <v>56.379421823157152</v>
      </c>
      <c r="K1194" s="104">
        <f t="shared" si="91"/>
        <v>29.584228888485242</v>
      </c>
      <c r="L1194" s="104">
        <f t="shared" si="92"/>
        <v>37.182513715337848</v>
      </c>
      <c r="N1194" s="109">
        <v>43159.291666666664</v>
      </c>
      <c r="O1194" s="103">
        <v>177</v>
      </c>
      <c r="P1194" s="103">
        <v>120.93000030517578</v>
      </c>
      <c r="Q1194" s="104">
        <f t="shared" si="93"/>
        <v>3.2091843749331663</v>
      </c>
      <c r="R1194" s="104">
        <f t="shared" si="94"/>
        <v>20</v>
      </c>
    </row>
    <row r="1195" spans="2:18">
      <c r="B1195" s="109">
        <v>43160.291666666664</v>
      </c>
      <c r="C1195" s="106">
        <v>214</v>
      </c>
      <c r="D1195" s="106">
        <v>120.93000030517578</v>
      </c>
      <c r="E1195" s="120">
        <v>12.399999618530273</v>
      </c>
      <c r="F1195" s="107">
        <v>43160</v>
      </c>
      <c r="G1195" s="120">
        <v>55.832162998749183</v>
      </c>
      <c r="H1195" s="120">
        <v>31.055797100089247</v>
      </c>
      <c r="I1195" s="120">
        <v>37.16148443676807</v>
      </c>
      <c r="J1195" s="104">
        <f t="shared" si="90"/>
        <v>55.832162998749183</v>
      </c>
      <c r="K1195" s="104">
        <f t="shared" si="91"/>
        <v>31.055797100089247</v>
      </c>
      <c r="L1195" s="104">
        <f t="shared" si="92"/>
        <v>37.16148443676807</v>
      </c>
      <c r="N1195" s="109">
        <v>43160.291666666664</v>
      </c>
      <c r="O1195" s="103">
        <v>214</v>
      </c>
      <c r="P1195" s="103">
        <v>120.93000030517578</v>
      </c>
      <c r="Q1195" s="104">
        <f t="shared" si="93"/>
        <v>5.3268912149331662</v>
      </c>
      <c r="R1195" s="104">
        <f t="shared" si="94"/>
        <v>5.3268912149331662</v>
      </c>
    </row>
    <row r="1196" spans="2:18">
      <c r="B1196" s="109">
        <v>43161.291666666664</v>
      </c>
      <c r="C1196" s="106">
        <v>214</v>
      </c>
      <c r="D1196" s="106">
        <v>120.93000030517578</v>
      </c>
      <c r="E1196" s="120">
        <v>11.899999618530273</v>
      </c>
      <c r="F1196" s="107">
        <v>43161</v>
      </c>
      <c r="G1196" s="120">
        <v>53.542078743318996</v>
      </c>
      <c r="H1196" s="120">
        <v>29.22244457995453</v>
      </c>
      <c r="I1196" s="120">
        <v>33.422628155924713</v>
      </c>
      <c r="J1196" s="104">
        <f t="shared" si="90"/>
        <v>53.542078743318996</v>
      </c>
      <c r="K1196" s="104">
        <f t="shared" si="91"/>
        <v>29.22244457995453</v>
      </c>
      <c r="L1196" s="104">
        <f t="shared" si="92"/>
        <v>33.422628155924713</v>
      </c>
      <c r="N1196" s="109">
        <v>43161.291666666664</v>
      </c>
      <c r="O1196" s="103">
        <v>214</v>
      </c>
      <c r="P1196" s="103">
        <v>120.93000030517578</v>
      </c>
      <c r="Q1196" s="104">
        <f t="shared" si="93"/>
        <v>5.3268912149331662</v>
      </c>
      <c r="R1196" s="104">
        <f t="shared" si="94"/>
        <v>20</v>
      </c>
    </row>
    <row r="1197" spans="2:18">
      <c r="B1197" s="109">
        <v>43162.291666666664</v>
      </c>
      <c r="C1197" s="106">
        <v>214</v>
      </c>
      <c r="D1197" s="106">
        <v>120.93000030517578</v>
      </c>
      <c r="E1197" s="120">
        <v>11.699999809265137</v>
      </c>
      <c r="F1197" s="107">
        <v>43162</v>
      </c>
      <c r="G1197" s="120">
        <v>50.39538734087234</v>
      </c>
      <c r="H1197" s="120">
        <v>30.200683124175871</v>
      </c>
      <c r="I1197" s="120">
        <v>36.761401028346157</v>
      </c>
      <c r="J1197" s="104">
        <f t="shared" si="90"/>
        <v>50.39538734087234</v>
      </c>
      <c r="K1197" s="104">
        <f t="shared" si="91"/>
        <v>30.200683124175871</v>
      </c>
      <c r="L1197" s="104">
        <f t="shared" si="92"/>
        <v>36.761401028346157</v>
      </c>
      <c r="N1197" s="109">
        <v>43162.291666666664</v>
      </c>
      <c r="O1197" s="103">
        <v>214</v>
      </c>
      <c r="P1197" s="103">
        <v>120.93000030517578</v>
      </c>
      <c r="Q1197" s="104">
        <f t="shared" si="93"/>
        <v>5.3268912149331662</v>
      </c>
      <c r="R1197" s="104">
        <f t="shared" si="94"/>
        <v>20</v>
      </c>
    </row>
    <row r="1198" spans="2:18">
      <c r="B1198" s="109">
        <v>43163.291666666664</v>
      </c>
      <c r="C1198" s="106">
        <v>214</v>
      </c>
      <c r="D1198" s="106">
        <v>120.93000030517578</v>
      </c>
      <c r="E1198" s="120">
        <v>11.600000381469727</v>
      </c>
      <c r="F1198" s="107">
        <v>43163</v>
      </c>
      <c r="G1198" s="120">
        <v>59.265819038020197</v>
      </c>
      <c r="H1198" s="120">
        <v>29.388306042066258</v>
      </c>
      <c r="I1198" s="120">
        <v>39.187206282792275</v>
      </c>
      <c r="J1198" s="104">
        <f t="shared" si="90"/>
        <v>59.265819038020197</v>
      </c>
      <c r="K1198" s="104">
        <f t="shared" si="91"/>
        <v>29.388306042066258</v>
      </c>
      <c r="L1198" s="104">
        <f t="shared" si="92"/>
        <v>39.187206282792275</v>
      </c>
      <c r="N1198" s="109">
        <v>43163.291666666664</v>
      </c>
      <c r="O1198" s="103">
        <v>214</v>
      </c>
      <c r="P1198" s="103">
        <v>120.93000030517578</v>
      </c>
      <c r="Q1198" s="104">
        <f t="shared" si="93"/>
        <v>5.3268912149331662</v>
      </c>
      <c r="R1198" s="104">
        <f t="shared" si="94"/>
        <v>20</v>
      </c>
    </row>
    <row r="1199" spans="2:18">
      <c r="B1199" s="109">
        <v>43164.291666666664</v>
      </c>
      <c r="C1199" s="106">
        <v>214</v>
      </c>
      <c r="D1199" s="106">
        <v>120.93000030517578</v>
      </c>
      <c r="E1199" s="120">
        <v>11.399999618530273</v>
      </c>
      <c r="F1199" s="107">
        <v>43164</v>
      </c>
      <c r="G1199" s="120">
        <v>60.145294969379911</v>
      </c>
      <c r="H1199" s="120">
        <v>29.484112422797427</v>
      </c>
      <c r="I1199" s="120">
        <v>40.137092479643911</v>
      </c>
      <c r="J1199" s="104">
        <f t="shared" si="90"/>
        <v>60.145294969379911</v>
      </c>
      <c r="K1199" s="104">
        <f t="shared" si="91"/>
        <v>29.484112422797427</v>
      </c>
      <c r="L1199" s="104">
        <f t="shared" si="92"/>
        <v>40.137092479643911</v>
      </c>
      <c r="N1199" s="109">
        <v>43164.291666666664</v>
      </c>
      <c r="O1199" s="103">
        <v>214</v>
      </c>
      <c r="P1199" s="103">
        <v>120.93000030517578</v>
      </c>
      <c r="Q1199" s="104">
        <f t="shared" si="93"/>
        <v>5.3268912149331662</v>
      </c>
      <c r="R1199" s="104">
        <f t="shared" si="94"/>
        <v>20</v>
      </c>
    </row>
    <row r="1200" spans="2:18">
      <c r="B1200" s="109">
        <v>43165.291666666664</v>
      </c>
      <c r="C1200" s="106">
        <v>200</v>
      </c>
      <c r="D1200" s="106">
        <v>104.80000305175781</v>
      </c>
      <c r="E1200" s="120">
        <v>11.399999618530273</v>
      </c>
      <c r="F1200" s="107">
        <v>43165</v>
      </c>
      <c r="G1200" s="120">
        <v>61.325082010364703</v>
      </c>
      <c r="H1200" s="120">
        <v>29.627785787758988</v>
      </c>
      <c r="I1200" s="120">
        <v>40.981436751418613</v>
      </c>
      <c r="J1200" s="104">
        <f t="shared" si="90"/>
        <v>61.325082010364703</v>
      </c>
      <c r="K1200" s="104">
        <f t="shared" si="91"/>
        <v>29.627785787758988</v>
      </c>
      <c r="L1200" s="104">
        <f t="shared" si="92"/>
        <v>40.981436751418613</v>
      </c>
      <c r="N1200" s="109">
        <v>43165.291666666664</v>
      </c>
      <c r="O1200" s="103">
        <v>200</v>
      </c>
      <c r="P1200" s="103">
        <v>104.80000305175781</v>
      </c>
      <c r="Q1200" s="104">
        <f t="shared" si="93"/>
        <v>5.448802289331665</v>
      </c>
      <c r="R1200" s="104">
        <f t="shared" si="94"/>
        <v>5.448802289331665</v>
      </c>
    </row>
    <row r="1201" spans="2:18">
      <c r="B1201" s="109">
        <v>43166.291666666664</v>
      </c>
      <c r="C1201" s="106">
        <v>200</v>
      </c>
      <c r="D1201" s="106">
        <v>104.80000305175781</v>
      </c>
      <c r="E1201" s="120">
        <v>11.399999618530273</v>
      </c>
      <c r="F1201" s="107">
        <v>43166</v>
      </c>
      <c r="G1201" s="120">
        <v>56.524049688886755</v>
      </c>
      <c r="H1201" s="120">
        <v>27.672960817615188</v>
      </c>
      <c r="I1201" s="120">
        <v>42.242935286495431</v>
      </c>
      <c r="J1201" s="104">
        <f t="shared" si="90"/>
        <v>56.524049688886755</v>
      </c>
      <c r="K1201" s="104">
        <f t="shared" si="91"/>
        <v>27.672960817615188</v>
      </c>
      <c r="L1201" s="104">
        <f t="shared" si="92"/>
        <v>42.242935286495431</v>
      </c>
      <c r="N1201" s="109">
        <v>43166.291666666664</v>
      </c>
      <c r="O1201" s="103">
        <v>200</v>
      </c>
      <c r="P1201" s="103">
        <v>104.80000305175781</v>
      </c>
      <c r="Q1201" s="104">
        <f t="shared" si="93"/>
        <v>5.448802289331665</v>
      </c>
      <c r="R1201" s="104">
        <f t="shared" si="94"/>
        <v>20</v>
      </c>
    </row>
    <row r="1202" spans="2:18">
      <c r="B1202" s="109">
        <v>43167.291666666664</v>
      </c>
      <c r="C1202" s="106">
        <v>202</v>
      </c>
      <c r="D1202" s="106">
        <v>104.23999786376953</v>
      </c>
      <c r="E1202" s="120">
        <v>11.300000190734863</v>
      </c>
      <c r="F1202" s="107">
        <v>43167</v>
      </c>
      <c r="G1202" s="120">
        <v>52.664689140584763</v>
      </c>
      <c r="H1202" s="120">
        <v>44.554393080384592</v>
      </c>
      <c r="I1202" s="120">
        <v>39.815783267374357</v>
      </c>
      <c r="J1202" s="104">
        <f t="shared" si="90"/>
        <v>52.664689140584763</v>
      </c>
      <c r="K1202" s="104">
        <f t="shared" si="91"/>
        <v>44.554393080384592</v>
      </c>
      <c r="L1202" s="104">
        <f t="shared" si="92"/>
        <v>39.815783267374357</v>
      </c>
      <c r="N1202" s="109">
        <v>43167.291666666664</v>
      </c>
      <c r="O1202" s="103">
        <v>202</v>
      </c>
      <c r="P1202" s="103">
        <v>104.23999786376953</v>
      </c>
      <c r="Q1202" s="104">
        <f t="shared" si="93"/>
        <v>5.5953250054678341</v>
      </c>
      <c r="R1202" s="104">
        <f t="shared" si="94"/>
        <v>5.5953250054678341</v>
      </c>
    </row>
    <row r="1203" spans="2:18">
      <c r="B1203" s="109">
        <v>43168.291666666664</v>
      </c>
      <c r="C1203" s="106">
        <v>202</v>
      </c>
      <c r="D1203" s="106">
        <v>104.23999786376953</v>
      </c>
      <c r="E1203" s="120">
        <v>11.699999809265137</v>
      </c>
      <c r="F1203" s="107">
        <v>43168</v>
      </c>
      <c r="G1203" s="120">
        <v>49.373083763784877</v>
      </c>
      <c r="H1203" s="120">
        <v>34.040591107805547</v>
      </c>
      <c r="I1203" s="120">
        <v>38.892701849628438</v>
      </c>
      <c r="J1203" s="104">
        <f t="shared" si="90"/>
        <v>49.373083763784877</v>
      </c>
      <c r="K1203" s="104">
        <f t="shared" si="91"/>
        <v>34.040591107805547</v>
      </c>
      <c r="L1203" s="104">
        <f t="shared" si="92"/>
        <v>38.892701849628438</v>
      </c>
      <c r="N1203" s="109">
        <v>43168.291666666664</v>
      </c>
      <c r="O1203" s="103">
        <v>202</v>
      </c>
      <c r="P1203" s="103">
        <v>104.23999786376953</v>
      </c>
      <c r="Q1203" s="104">
        <f t="shared" si="93"/>
        <v>5.5953250054678341</v>
      </c>
      <c r="R1203" s="104">
        <f t="shared" si="94"/>
        <v>20</v>
      </c>
    </row>
    <row r="1204" spans="2:18">
      <c r="B1204" s="109">
        <v>43169.291666666664</v>
      </c>
      <c r="C1204" s="106">
        <v>202</v>
      </c>
      <c r="D1204" s="106">
        <v>104.23999786376953</v>
      </c>
      <c r="E1204" s="120">
        <v>11.899999618530273</v>
      </c>
      <c r="F1204" s="107">
        <v>43169</v>
      </c>
      <c r="G1204" s="120">
        <v>54.380825047802141</v>
      </c>
      <c r="H1204" s="120">
        <v>37.269177289627244</v>
      </c>
      <c r="I1204" s="120">
        <v>39.32224659804946</v>
      </c>
      <c r="J1204" s="104">
        <f t="shared" si="90"/>
        <v>54.380825047802141</v>
      </c>
      <c r="K1204" s="104">
        <f t="shared" si="91"/>
        <v>37.269177289627244</v>
      </c>
      <c r="L1204" s="104">
        <f t="shared" si="92"/>
        <v>39.32224659804946</v>
      </c>
      <c r="N1204" s="109">
        <v>43169.291666666664</v>
      </c>
      <c r="O1204" s="103">
        <v>202</v>
      </c>
      <c r="P1204" s="103">
        <v>104.23999786376953</v>
      </c>
      <c r="Q1204" s="104">
        <f t="shared" si="93"/>
        <v>5.5953250054678341</v>
      </c>
      <c r="R1204" s="104">
        <f t="shared" si="94"/>
        <v>20</v>
      </c>
    </row>
    <row r="1205" spans="2:18">
      <c r="B1205" s="109">
        <v>43170.291666666664</v>
      </c>
      <c r="C1205" s="106">
        <v>202</v>
      </c>
      <c r="D1205" s="106">
        <v>104.23999786376953</v>
      </c>
      <c r="E1205" s="120">
        <v>12</v>
      </c>
      <c r="F1205" s="107">
        <v>43170</v>
      </c>
      <c r="G1205" s="120">
        <v>48.806432134073077</v>
      </c>
      <c r="H1205" s="120">
        <v>37.485699957079355</v>
      </c>
      <c r="I1205" s="120">
        <v>40.578395351127305</v>
      </c>
      <c r="J1205" s="104">
        <f t="shared" si="90"/>
        <v>48.806432134073077</v>
      </c>
      <c r="K1205" s="104">
        <f t="shared" si="91"/>
        <v>37.485699957079355</v>
      </c>
      <c r="L1205" s="104">
        <f t="shared" si="92"/>
        <v>40.578395351127305</v>
      </c>
      <c r="N1205" s="109">
        <v>43170.291666666664</v>
      </c>
      <c r="O1205" s="103">
        <v>202</v>
      </c>
      <c r="P1205" s="103">
        <v>104.23999786376953</v>
      </c>
      <c r="Q1205" s="104">
        <f t="shared" si="93"/>
        <v>5.5953250054678341</v>
      </c>
      <c r="R1205" s="104">
        <f t="shared" si="94"/>
        <v>20</v>
      </c>
    </row>
    <row r="1206" spans="2:18">
      <c r="B1206" s="109">
        <v>43171.291666666664</v>
      </c>
      <c r="C1206" s="106">
        <v>202</v>
      </c>
      <c r="D1206" s="106">
        <v>104.23999786376953</v>
      </c>
      <c r="E1206" s="120">
        <v>12.600000381469727</v>
      </c>
      <c r="F1206" s="107">
        <v>43171</v>
      </c>
      <c r="G1206" s="120">
        <v>49.113267505579408</v>
      </c>
      <c r="H1206" s="120">
        <v>37.663079054797109</v>
      </c>
      <c r="I1206" s="120">
        <v>35.508839950517391</v>
      </c>
      <c r="J1206" s="104">
        <f t="shared" si="90"/>
        <v>49.113267505579408</v>
      </c>
      <c r="K1206" s="104">
        <f t="shared" si="91"/>
        <v>37.663079054797109</v>
      </c>
      <c r="L1206" s="104">
        <f t="shared" si="92"/>
        <v>35.508839950517391</v>
      </c>
      <c r="N1206" s="109">
        <v>43171.291666666664</v>
      </c>
      <c r="O1206" s="103">
        <v>202</v>
      </c>
      <c r="P1206" s="103">
        <v>104.23999786376953</v>
      </c>
      <c r="Q1206" s="104">
        <f t="shared" si="93"/>
        <v>5.5953250054678341</v>
      </c>
      <c r="R1206" s="104">
        <f t="shared" si="94"/>
        <v>20</v>
      </c>
    </row>
    <row r="1207" spans="2:18">
      <c r="B1207" s="109">
        <v>43172.291666666664</v>
      </c>
      <c r="C1207" s="106">
        <v>209</v>
      </c>
      <c r="D1207" s="106">
        <v>103.87000274658203</v>
      </c>
      <c r="E1207" s="120">
        <v>11.899999618530273</v>
      </c>
      <c r="F1207" s="107">
        <v>43172</v>
      </c>
      <c r="G1207" s="120">
        <v>52.973168720669214</v>
      </c>
      <c r="H1207" s="120">
        <v>37.246219306190831</v>
      </c>
      <c r="I1207" s="120">
        <v>35.810520958878371</v>
      </c>
      <c r="J1207" s="104">
        <f t="shared" si="90"/>
        <v>52.973168720669214</v>
      </c>
      <c r="K1207" s="104">
        <f t="shared" si="91"/>
        <v>37.246219306190831</v>
      </c>
      <c r="L1207" s="104">
        <f t="shared" si="92"/>
        <v>35.810520958878371</v>
      </c>
      <c r="N1207" s="109">
        <v>43172.291666666664</v>
      </c>
      <c r="O1207" s="103">
        <v>209</v>
      </c>
      <c r="P1207" s="103">
        <v>103.87000274658203</v>
      </c>
      <c r="Q1207" s="104">
        <f t="shared" si="93"/>
        <v>6.0171490343984981</v>
      </c>
      <c r="R1207" s="104">
        <f t="shared" si="94"/>
        <v>6.0171490343984981</v>
      </c>
    </row>
    <row r="1208" spans="2:18">
      <c r="B1208" s="109">
        <v>43173.291666666664</v>
      </c>
      <c r="C1208" s="106">
        <v>209</v>
      </c>
      <c r="D1208" s="106">
        <v>103.87000274658203</v>
      </c>
      <c r="E1208" s="120">
        <v>11.800000190734863</v>
      </c>
      <c r="F1208" s="107">
        <v>43173</v>
      </c>
      <c r="G1208" s="120">
        <v>53.970450577095683</v>
      </c>
      <c r="H1208" s="120">
        <v>37.287867059530996</v>
      </c>
      <c r="I1208" s="120">
        <v>36.754631887850913</v>
      </c>
      <c r="J1208" s="104">
        <f t="shared" si="90"/>
        <v>53.970450577095683</v>
      </c>
      <c r="K1208" s="104">
        <f t="shared" si="91"/>
        <v>37.287867059530996</v>
      </c>
      <c r="L1208" s="104">
        <f t="shared" si="92"/>
        <v>36.754631887850913</v>
      </c>
      <c r="N1208" s="109">
        <v>43173.291666666664</v>
      </c>
      <c r="O1208" s="103">
        <v>209</v>
      </c>
      <c r="P1208" s="103">
        <v>103.87000274658203</v>
      </c>
      <c r="Q1208" s="104">
        <f t="shared" si="93"/>
        <v>6.0171490343984981</v>
      </c>
      <c r="R1208" s="104">
        <f t="shared" si="94"/>
        <v>20</v>
      </c>
    </row>
    <row r="1209" spans="2:18">
      <c r="B1209" s="109">
        <v>43174.291666666664</v>
      </c>
      <c r="C1209" s="106">
        <v>111</v>
      </c>
      <c r="D1209" s="106">
        <v>97.980003356933594</v>
      </c>
      <c r="E1209" s="120">
        <v>11.800000190734863</v>
      </c>
      <c r="F1209" s="107">
        <v>43174</v>
      </c>
      <c r="G1209" s="120">
        <v>55.285054778169702</v>
      </c>
      <c r="H1209" s="120">
        <v>37.29897814187737</v>
      </c>
      <c r="I1209" s="120">
        <v>37.337159147439209</v>
      </c>
      <c r="J1209" s="104">
        <f t="shared" si="90"/>
        <v>55.285054778169702</v>
      </c>
      <c r="K1209" s="104">
        <f t="shared" si="91"/>
        <v>37.29897814187737</v>
      </c>
      <c r="L1209" s="104">
        <f t="shared" si="92"/>
        <v>37.337159147439209</v>
      </c>
      <c r="N1209" s="109">
        <v>43174.291666666664</v>
      </c>
      <c r="O1209" s="103">
        <v>111</v>
      </c>
      <c r="P1209" s="103">
        <v>97.980003356933594</v>
      </c>
      <c r="Q1209" s="104">
        <f t="shared" si="93"/>
        <v>0.74520367426483147</v>
      </c>
      <c r="R1209" s="104">
        <f t="shared" si="94"/>
        <v>0.74520367426483147</v>
      </c>
    </row>
    <row r="1210" spans="2:18">
      <c r="B1210" s="109">
        <v>43175.291666666664</v>
      </c>
      <c r="C1210" s="106">
        <v>111</v>
      </c>
      <c r="D1210" s="106">
        <v>97.980003356933594</v>
      </c>
      <c r="E1210" s="120">
        <v>12</v>
      </c>
      <c r="F1210" s="107">
        <v>43175</v>
      </c>
      <c r="G1210" s="120">
        <v>54.23211708534668</v>
      </c>
      <c r="H1210" s="120">
        <v>36.19590356899635</v>
      </c>
      <c r="I1210" s="120">
        <v>37.658956090874113</v>
      </c>
      <c r="J1210" s="104">
        <f t="shared" si="90"/>
        <v>54.23211708534668</v>
      </c>
      <c r="K1210" s="104">
        <f t="shared" si="91"/>
        <v>36.19590356899635</v>
      </c>
      <c r="L1210" s="104">
        <f t="shared" si="92"/>
        <v>37.658956090874113</v>
      </c>
      <c r="N1210" s="109">
        <v>43175.291666666664</v>
      </c>
      <c r="O1210" s="103">
        <v>111</v>
      </c>
      <c r="P1210" s="103">
        <v>97.980003356933594</v>
      </c>
      <c r="Q1210" s="104">
        <f t="shared" si="93"/>
        <v>0.74520367426483147</v>
      </c>
      <c r="R1210" s="104">
        <f t="shared" si="94"/>
        <v>20</v>
      </c>
    </row>
    <row r="1211" spans="2:18">
      <c r="B1211" s="109">
        <v>43176.291666666664</v>
      </c>
      <c r="C1211" s="106">
        <v>111</v>
      </c>
      <c r="D1211" s="106">
        <v>97.980003356933594</v>
      </c>
      <c r="E1211" s="120">
        <v>11.699999809265137</v>
      </c>
      <c r="F1211" s="107">
        <v>43176</v>
      </c>
      <c r="G1211" s="120">
        <v>57.037845534406316</v>
      </c>
      <c r="H1211" s="120">
        <v>36.532390438583143</v>
      </c>
      <c r="I1211" s="120">
        <v>38.468169395393765</v>
      </c>
      <c r="J1211" s="104">
        <f t="shared" si="90"/>
        <v>57.037845534406316</v>
      </c>
      <c r="K1211" s="104">
        <f t="shared" si="91"/>
        <v>36.532390438583143</v>
      </c>
      <c r="L1211" s="104">
        <f t="shared" si="92"/>
        <v>38.468169395393765</v>
      </c>
      <c r="N1211" s="109">
        <v>43176.291666666664</v>
      </c>
      <c r="O1211" s="103">
        <v>111</v>
      </c>
      <c r="P1211" s="103">
        <v>97.980003356933594</v>
      </c>
      <c r="Q1211" s="104">
        <f t="shared" si="93"/>
        <v>0.74520367426483147</v>
      </c>
      <c r="R1211" s="104">
        <f t="shared" si="94"/>
        <v>20</v>
      </c>
    </row>
    <row r="1212" spans="2:18">
      <c r="B1212" s="109">
        <v>43177.291666666664</v>
      </c>
      <c r="C1212" s="106">
        <v>111</v>
      </c>
      <c r="D1212" s="106">
        <v>97.980003356933594</v>
      </c>
      <c r="E1212" s="120">
        <v>12.100000381469727</v>
      </c>
      <c r="F1212" s="107">
        <v>43177</v>
      </c>
      <c r="G1212" s="120">
        <v>56.987566218442375</v>
      </c>
      <c r="H1212" s="120">
        <v>36.402038758043915</v>
      </c>
      <c r="I1212" s="120">
        <v>38.202862518231044</v>
      </c>
      <c r="J1212" s="104">
        <f t="shared" si="90"/>
        <v>56.987566218442375</v>
      </c>
      <c r="K1212" s="104">
        <f t="shared" si="91"/>
        <v>36.402038758043915</v>
      </c>
      <c r="L1212" s="104">
        <f t="shared" si="92"/>
        <v>38.202862518231044</v>
      </c>
      <c r="N1212" s="109">
        <v>43177.291666666664</v>
      </c>
      <c r="O1212" s="103">
        <v>111</v>
      </c>
      <c r="P1212" s="103">
        <v>97.980003356933594</v>
      </c>
      <c r="Q1212" s="104">
        <f t="shared" si="93"/>
        <v>0.74520367426483147</v>
      </c>
      <c r="R1212" s="104">
        <f t="shared" si="94"/>
        <v>20</v>
      </c>
    </row>
    <row r="1213" spans="2:18">
      <c r="B1213" s="109">
        <v>43178.291666666664</v>
      </c>
      <c r="C1213" s="106">
        <v>111</v>
      </c>
      <c r="D1213" s="106">
        <v>97.980003356933594</v>
      </c>
      <c r="E1213" s="120">
        <v>11.899999618530273</v>
      </c>
      <c r="F1213" s="107">
        <v>43178</v>
      </c>
      <c r="G1213" s="120">
        <v>56.566281419076361</v>
      </c>
      <c r="H1213" s="120">
        <v>35.681998175426777</v>
      </c>
      <c r="I1213" s="120">
        <v>37.676487824961065</v>
      </c>
      <c r="J1213" s="104">
        <f t="shared" si="90"/>
        <v>56.566281419076361</v>
      </c>
      <c r="K1213" s="104">
        <f t="shared" si="91"/>
        <v>35.681998175426777</v>
      </c>
      <c r="L1213" s="104">
        <f t="shared" si="92"/>
        <v>37.676487824961065</v>
      </c>
      <c r="N1213" s="109">
        <v>43178.291666666664</v>
      </c>
      <c r="O1213" s="103">
        <v>111</v>
      </c>
      <c r="P1213" s="103">
        <v>97.980003356933594</v>
      </c>
      <c r="Q1213" s="104">
        <f t="shared" si="93"/>
        <v>0.74520367426483147</v>
      </c>
      <c r="R1213" s="104">
        <f t="shared" si="94"/>
        <v>20</v>
      </c>
    </row>
    <row r="1214" spans="2:18">
      <c r="B1214" s="109">
        <v>43179.291666666664</v>
      </c>
      <c r="C1214" s="106">
        <v>184</v>
      </c>
      <c r="D1214" s="106">
        <v>98.529998779296875</v>
      </c>
      <c r="E1214" s="120">
        <v>11.899999618530273</v>
      </c>
      <c r="F1214" s="107">
        <v>43179</v>
      </c>
      <c r="G1214" s="120">
        <v>53.646846676358471</v>
      </c>
      <c r="H1214" s="120">
        <v>30.669806479303936</v>
      </c>
      <c r="I1214" s="120">
        <v>37.43193148047834</v>
      </c>
      <c r="J1214" s="104">
        <f t="shared" si="90"/>
        <v>53.646846676358471</v>
      </c>
      <c r="K1214" s="104">
        <f t="shared" si="91"/>
        <v>30.669806479303936</v>
      </c>
      <c r="L1214" s="104">
        <f t="shared" si="92"/>
        <v>37.43193148047834</v>
      </c>
      <c r="N1214" s="109">
        <v>43179.291666666664</v>
      </c>
      <c r="O1214" s="103">
        <v>184</v>
      </c>
      <c r="P1214" s="103">
        <v>98.529998779296875</v>
      </c>
      <c r="Q1214" s="104">
        <f t="shared" si="93"/>
        <v>4.8919028702673337</v>
      </c>
      <c r="R1214" s="104">
        <f t="shared" si="94"/>
        <v>4.8919028702673337</v>
      </c>
    </row>
    <row r="1215" spans="2:18">
      <c r="B1215" s="109">
        <v>43180.291666666664</v>
      </c>
      <c r="C1215" s="106">
        <v>184</v>
      </c>
      <c r="D1215" s="106">
        <v>98.529998779296875</v>
      </c>
      <c r="E1215" s="120">
        <v>11.800000190734863</v>
      </c>
      <c r="F1215" s="107">
        <v>43180</v>
      </c>
      <c r="G1215" s="120">
        <v>56.185529942865742</v>
      </c>
      <c r="H1215" s="120">
        <v>33.99085354270759</v>
      </c>
      <c r="I1215" s="120">
        <v>38.98396534473811</v>
      </c>
      <c r="J1215" s="104">
        <f t="shared" si="90"/>
        <v>56.185529942865742</v>
      </c>
      <c r="K1215" s="104">
        <f t="shared" si="91"/>
        <v>33.99085354270759</v>
      </c>
      <c r="L1215" s="104">
        <f t="shared" si="92"/>
        <v>38.98396534473811</v>
      </c>
      <c r="N1215" s="109">
        <v>43180.291666666664</v>
      </c>
      <c r="O1215" s="103">
        <v>184</v>
      </c>
      <c r="P1215" s="103">
        <v>98.529998779296875</v>
      </c>
      <c r="Q1215" s="104">
        <f t="shared" si="93"/>
        <v>4.8919028702673337</v>
      </c>
      <c r="R1215" s="104">
        <f t="shared" si="94"/>
        <v>20</v>
      </c>
    </row>
    <row r="1216" spans="2:18">
      <c r="B1216" s="109">
        <v>43181.291666666664</v>
      </c>
      <c r="C1216" s="106">
        <v>192</v>
      </c>
      <c r="D1216" s="106">
        <v>104.19999694824219</v>
      </c>
      <c r="E1216" s="120">
        <v>11.800000190734863</v>
      </c>
      <c r="F1216" s="107">
        <v>43181</v>
      </c>
      <c r="G1216" s="120">
        <v>58.106600625647424</v>
      </c>
      <c r="H1216" s="120">
        <v>33.33623601337279</v>
      </c>
      <c r="I1216" s="120">
        <v>37.598763380492144</v>
      </c>
      <c r="J1216" s="104">
        <f t="shared" si="90"/>
        <v>58.106600625647424</v>
      </c>
      <c r="K1216" s="104">
        <f t="shared" si="91"/>
        <v>33.33623601337279</v>
      </c>
      <c r="L1216" s="104">
        <f t="shared" si="92"/>
        <v>37.598763380492144</v>
      </c>
      <c r="N1216" s="109">
        <v>43181.291666666664</v>
      </c>
      <c r="O1216" s="103">
        <v>192</v>
      </c>
      <c r="P1216" s="103">
        <v>104.19999694824219</v>
      </c>
      <c r="Q1216" s="104">
        <f t="shared" si="93"/>
        <v>5.0252612706683335</v>
      </c>
      <c r="R1216" s="104">
        <f t="shared" si="94"/>
        <v>5.0252612706683335</v>
      </c>
    </row>
    <row r="1217" spans="2:18">
      <c r="B1217" s="109">
        <v>43182.291666666664</v>
      </c>
      <c r="C1217" s="106">
        <v>192</v>
      </c>
      <c r="D1217" s="106">
        <v>104.19999694824219</v>
      </c>
      <c r="E1217" s="120">
        <v>11.699999809265137</v>
      </c>
      <c r="F1217" s="107">
        <v>43182</v>
      </c>
      <c r="G1217" s="120">
        <v>54.32183857101046</v>
      </c>
      <c r="H1217" s="120">
        <v>32.933628343608653</v>
      </c>
      <c r="I1217" s="120">
        <v>37.054528563508235</v>
      </c>
      <c r="J1217" s="104">
        <f t="shared" si="90"/>
        <v>54.32183857101046</v>
      </c>
      <c r="K1217" s="104">
        <f t="shared" si="91"/>
        <v>32.933628343608653</v>
      </c>
      <c r="L1217" s="104">
        <f t="shared" si="92"/>
        <v>37.054528563508235</v>
      </c>
      <c r="N1217" s="109">
        <v>43182.291666666664</v>
      </c>
      <c r="O1217" s="103">
        <v>192</v>
      </c>
      <c r="P1217" s="103">
        <v>104.19999694824219</v>
      </c>
      <c r="Q1217" s="104">
        <f t="shared" si="93"/>
        <v>5.0252612706683335</v>
      </c>
      <c r="R1217" s="104">
        <f t="shared" si="94"/>
        <v>20</v>
      </c>
    </row>
    <row r="1218" spans="2:18">
      <c r="B1218" s="109">
        <v>43183.291666666664</v>
      </c>
      <c r="C1218" s="106">
        <v>192</v>
      </c>
      <c r="D1218" s="106">
        <v>104.19999694824219</v>
      </c>
      <c r="E1218" s="120">
        <v>11.800000190734863</v>
      </c>
      <c r="F1218" s="107">
        <v>43183</v>
      </c>
      <c r="G1218" s="120">
        <v>55.301075994593184</v>
      </c>
      <c r="H1218" s="120">
        <v>33.105552002500616</v>
      </c>
      <c r="I1218" s="120">
        <v>38.488735930875485</v>
      </c>
      <c r="J1218" s="104">
        <f t="shared" si="90"/>
        <v>55.301075994593184</v>
      </c>
      <c r="K1218" s="104">
        <f t="shared" si="91"/>
        <v>33.105552002500616</v>
      </c>
      <c r="L1218" s="104">
        <f t="shared" si="92"/>
        <v>38.488735930875485</v>
      </c>
      <c r="N1218" s="109">
        <v>43183.291666666664</v>
      </c>
      <c r="O1218" s="103">
        <v>192</v>
      </c>
      <c r="P1218" s="103">
        <v>104.19999694824219</v>
      </c>
      <c r="Q1218" s="104">
        <f t="shared" si="93"/>
        <v>5.0252612706683335</v>
      </c>
      <c r="R1218" s="104">
        <f t="shared" si="94"/>
        <v>20</v>
      </c>
    </row>
    <row r="1219" spans="2:18">
      <c r="B1219" s="109">
        <v>43184.291666666664</v>
      </c>
      <c r="C1219" s="106">
        <v>192</v>
      </c>
      <c r="D1219" s="106">
        <v>104.19999694824219</v>
      </c>
      <c r="E1219" s="120">
        <v>11.699999809265137</v>
      </c>
      <c r="F1219" s="107">
        <v>43184</v>
      </c>
      <c r="G1219" s="120">
        <v>57.319030941636491</v>
      </c>
      <c r="H1219" s="120">
        <v>32.149556957262533</v>
      </c>
      <c r="I1219" s="120">
        <v>37.90602611347483</v>
      </c>
      <c r="J1219" s="104">
        <f t="shared" si="90"/>
        <v>57.319030941636491</v>
      </c>
      <c r="K1219" s="104">
        <f t="shared" si="91"/>
        <v>32.149556957262533</v>
      </c>
      <c r="L1219" s="104">
        <f t="shared" si="92"/>
        <v>37.90602611347483</v>
      </c>
      <c r="N1219" s="109">
        <v>43184.291666666664</v>
      </c>
      <c r="O1219" s="103">
        <v>192</v>
      </c>
      <c r="P1219" s="103">
        <v>104.19999694824219</v>
      </c>
      <c r="Q1219" s="104">
        <f t="shared" si="93"/>
        <v>5.0252612706683335</v>
      </c>
      <c r="R1219" s="104">
        <f t="shared" si="94"/>
        <v>20</v>
      </c>
    </row>
    <row r="1220" spans="2:18">
      <c r="B1220" s="109">
        <v>43185.291666666664</v>
      </c>
      <c r="C1220" s="106">
        <v>192</v>
      </c>
      <c r="D1220" s="106">
        <v>104.19999694824219</v>
      </c>
      <c r="E1220" s="120">
        <v>11.600000381469727</v>
      </c>
      <c r="F1220" s="107">
        <v>43185</v>
      </c>
      <c r="G1220" s="120">
        <v>57.294396836594601</v>
      </c>
      <c r="H1220" s="120">
        <v>31.972620724285079</v>
      </c>
      <c r="I1220" s="120">
        <v>35.167984671592727</v>
      </c>
      <c r="J1220" s="104">
        <f t="shared" si="90"/>
        <v>57.294396836594601</v>
      </c>
      <c r="K1220" s="104">
        <f t="shared" si="91"/>
        <v>31.972620724285079</v>
      </c>
      <c r="L1220" s="104">
        <f t="shared" si="92"/>
        <v>35.167984671592727</v>
      </c>
      <c r="N1220" s="109">
        <v>43185.291666666664</v>
      </c>
      <c r="O1220" s="103">
        <v>192</v>
      </c>
      <c r="P1220" s="103">
        <v>104.19999694824219</v>
      </c>
      <c r="Q1220" s="104">
        <f t="shared" si="93"/>
        <v>5.0252612706683335</v>
      </c>
      <c r="R1220" s="104">
        <f t="shared" si="94"/>
        <v>20</v>
      </c>
    </row>
    <row r="1221" spans="2:18">
      <c r="B1221" s="109">
        <v>43186.291666666664</v>
      </c>
      <c r="C1221" s="106">
        <v>668</v>
      </c>
      <c r="D1221" s="106">
        <v>102.55000305175781</v>
      </c>
      <c r="E1221" s="120">
        <v>11.699999809265137</v>
      </c>
      <c r="F1221" s="107">
        <v>43186</v>
      </c>
      <c r="G1221" s="120">
        <v>52.75215797792432</v>
      </c>
      <c r="H1221" s="120">
        <v>32.714157898514337</v>
      </c>
      <c r="I1221" s="120">
        <v>35.165095335245105</v>
      </c>
      <c r="J1221" s="104">
        <f t="shared" si="90"/>
        <v>52.75215797792432</v>
      </c>
      <c r="K1221" s="104">
        <f t="shared" si="91"/>
        <v>32.714157898514337</v>
      </c>
      <c r="L1221" s="104">
        <f t="shared" si="92"/>
        <v>35.165095335245105</v>
      </c>
      <c r="N1221" s="109">
        <v>43186.291666666664</v>
      </c>
      <c r="O1221" s="103">
        <v>668</v>
      </c>
      <c r="P1221" s="103">
        <v>102.55000305175781</v>
      </c>
      <c r="Q1221" s="104">
        <f t="shared" si="93"/>
        <v>32.363711519331659</v>
      </c>
      <c r="R1221" s="104">
        <f t="shared" si="94"/>
        <v>32.363711519331659</v>
      </c>
    </row>
    <row r="1222" spans="2:18">
      <c r="B1222" s="109">
        <v>43187.291666666664</v>
      </c>
      <c r="C1222" s="106">
        <v>668</v>
      </c>
      <c r="D1222" s="106">
        <v>102.55000305175781</v>
      </c>
      <c r="E1222" s="120">
        <v>11.300000190734863</v>
      </c>
      <c r="F1222" s="107">
        <v>43187</v>
      </c>
      <c r="G1222" s="120">
        <v>50.091346235817845</v>
      </c>
      <c r="H1222" s="120">
        <v>32.836678028768972</v>
      </c>
      <c r="I1222" s="120">
        <v>34.612352619436052</v>
      </c>
      <c r="J1222" s="104">
        <f t="shared" si="90"/>
        <v>50.091346235817845</v>
      </c>
      <c r="K1222" s="104">
        <f t="shared" si="91"/>
        <v>32.836678028768972</v>
      </c>
      <c r="L1222" s="104">
        <f t="shared" si="92"/>
        <v>34.612352619436052</v>
      </c>
      <c r="N1222" s="109">
        <v>43187.291666666664</v>
      </c>
      <c r="O1222" s="103">
        <v>668</v>
      </c>
      <c r="P1222" s="103">
        <v>102.55000305175781</v>
      </c>
      <c r="Q1222" s="104">
        <f t="shared" si="93"/>
        <v>32.363711519331659</v>
      </c>
      <c r="R1222" s="104">
        <f t="shared" si="94"/>
        <v>20</v>
      </c>
    </row>
    <row r="1223" spans="2:18">
      <c r="B1223" s="109">
        <v>43188.291666666664</v>
      </c>
      <c r="C1223" s="106">
        <v>769</v>
      </c>
      <c r="D1223" s="106">
        <v>102.55000305175781</v>
      </c>
      <c r="E1223" s="120">
        <v>11.100000381469727</v>
      </c>
      <c r="F1223" s="107">
        <v>43188</v>
      </c>
      <c r="G1223" s="120">
        <v>52.177030077256525</v>
      </c>
      <c r="H1223" s="120">
        <v>32.933136123021441</v>
      </c>
      <c r="I1223" s="120">
        <v>34.980307917506607</v>
      </c>
      <c r="J1223" s="104">
        <f t="shared" si="90"/>
        <v>52.177030077256525</v>
      </c>
      <c r="K1223" s="104">
        <f t="shared" si="91"/>
        <v>32.933136123021441</v>
      </c>
      <c r="L1223" s="104">
        <f t="shared" si="92"/>
        <v>34.980307917506607</v>
      </c>
      <c r="N1223" s="109">
        <v>43188.291666666664</v>
      </c>
      <c r="O1223" s="103">
        <v>769</v>
      </c>
      <c r="P1223" s="103">
        <v>102.55000305175781</v>
      </c>
      <c r="Q1223" s="104">
        <f t="shared" si="93"/>
        <v>38.144478839331668</v>
      </c>
      <c r="R1223" s="104">
        <f t="shared" si="94"/>
        <v>38.144478839331668</v>
      </c>
    </row>
    <row r="1224" spans="2:18">
      <c r="B1224" s="109">
        <v>43189.291666666664</v>
      </c>
      <c r="C1224" s="106">
        <v>769</v>
      </c>
      <c r="D1224" s="106">
        <v>102.55000305175781</v>
      </c>
      <c r="E1224" s="120">
        <v>11.199999809265137</v>
      </c>
      <c r="F1224" s="107">
        <v>43189</v>
      </c>
      <c r="G1224" s="120">
        <v>52.283873534246702</v>
      </c>
      <c r="H1224" s="120">
        <v>33.239280234001313</v>
      </c>
      <c r="I1224" s="120">
        <v>34.508569663630581</v>
      </c>
      <c r="J1224" s="104">
        <f t="shared" si="90"/>
        <v>52.283873534246702</v>
      </c>
      <c r="K1224" s="104">
        <f t="shared" si="91"/>
        <v>33.239280234001313</v>
      </c>
      <c r="L1224" s="104">
        <f t="shared" si="92"/>
        <v>34.508569663630581</v>
      </c>
      <c r="N1224" s="109">
        <v>43189.291666666664</v>
      </c>
      <c r="O1224" s="103">
        <v>769</v>
      </c>
      <c r="P1224" s="103">
        <v>102.55000305175781</v>
      </c>
      <c r="Q1224" s="104">
        <f t="shared" si="93"/>
        <v>38.144478839331668</v>
      </c>
      <c r="R1224" s="104">
        <f t="shared" si="94"/>
        <v>20</v>
      </c>
    </row>
    <row r="1225" spans="2:18">
      <c r="B1225" s="109">
        <v>43190.291666666664</v>
      </c>
      <c r="C1225" s="106">
        <v>769</v>
      </c>
      <c r="D1225" s="106">
        <v>102.55000305175781</v>
      </c>
      <c r="E1225" s="120">
        <v>11.199999809265137</v>
      </c>
      <c r="F1225" s="107">
        <v>43190</v>
      </c>
      <c r="G1225" s="120">
        <v>53.220579900393837</v>
      </c>
      <c r="H1225" s="120">
        <v>33.816421847718793</v>
      </c>
      <c r="I1225" s="120">
        <v>35.168187362971125</v>
      </c>
      <c r="J1225" s="104">
        <f t="shared" si="90"/>
        <v>53.220579900393837</v>
      </c>
      <c r="K1225" s="104">
        <f t="shared" si="91"/>
        <v>33.816421847718793</v>
      </c>
      <c r="L1225" s="104">
        <f t="shared" si="92"/>
        <v>35.168187362971125</v>
      </c>
      <c r="N1225" s="109">
        <v>43190.291666666664</v>
      </c>
      <c r="O1225" s="103">
        <v>769</v>
      </c>
      <c r="P1225" s="103">
        <v>102.55000305175781</v>
      </c>
      <c r="Q1225" s="104">
        <f t="shared" si="93"/>
        <v>38.144478839331668</v>
      </c>
      <c r="R1225" s="104">
        <f t="shared" si="94"/>
        <v>20</v>
      </c>
    </row>
    <row r="1226" spans="2:18">
      <c r="B1226" s="109">
        <v>43191.291666666664</v>
      </c>
      <c r="C1226" s="106">
        <v>769</v>
      </c>
      <c r="D1226" s="106">
        <v>102.55000305175781</v>
      </c>
      <c r="E1226" s="120">
        <v>11.300000190734863</v>
      </c>
      <c r="F1226" s="107">
        <v>43191</v>
      </c>
      <c r="G1226" s="120">
        <v>54.272144797289812</v>
      </c>
      <c r="H1226" s="120">
        <v>32.886569362944989</v>
      </c>
      <c r="I1226" s="120">
        <v>33.6626150313351</v>
      </c>
      <c r="J1226" s="104">
        <f t="shared" ref="J1226:J1289" si="95">IF(G1226&lt;0,0,G1226)</f>
        <v>54.272144797289812</v>
      </c>
      <c r="K1226" s="104">
        <f t="shared" ref="K1226:K1289" si="96">IF(H1226&lt;0,0,H1226)</f>
        <v>32.886569362944989</v>
      </c>
      <c r="L1226" s="104">
        <f t="shared" ref="L1226:L1289" si="97">IF(I1226&lt;0,0,I1226)</f>
        <v>33.6626150313351</v>
      </c>
      <c r="N1226" s="109">
        <v>43191.291666666664</v>
      </c>
      <c r="O1226" s="103">
        <v>769</v>
      </c>
      <c r="P1226" s="103">
        <v>102.55000305175781</v>
      </c>
      <c r="Q1226" s="104">
        <f t="shared" ref="Q1226:Q1289" si="98">ABS((O1226-P1226)*(1/1000)*0.36*158.987)</f>
        <v>38.144478839331668</v>
      </c>
      <c r="R1226" s="104">
        <f t="shared" si="94"/>
        <v>20</v>
      </c>
    </row>
    <row r="1227" spans="2:18">
      <c r="B1227" s="109">
        <v>43192.291666666664</v>
      </c>
      <c r="C1227" s="106">
        <v>769</v>
      </c>
      <c r="D1227" s="106">
        <v>102.55000305175781</v>
      </c>
      <c r="E1227" s="120">
        <v>11.199999809265137</v>
      </c>
      <c r="F1227" s="107">
        <v>43192</v>
      </c>
      <c r="G1227" s="120">
        <v>58.317976778304178</v>
      </c>
      <c r="H1227" s="120">
        <v>32.685460879868842</v>
      </c>
      <c r="I1227" s="120">
        <v>35.563021732966128</v>
      </c>
      <c r="J1227" s="104">
        <f t="shared" si="95"/>
        <v>58.317976778304178</v>
      </c>
      <c r="K1227" s="104">
        <f t="shared" si="96"/>
        <v>32.685460879868842</v>
      </c>
      <c r="L1227" s="104">
        <f t="shared" si="97"/>
        <v>35.563021732966128</v>
      </c>
      <c r="N1227" s="109">
        <v>43192.291666666664</v>
      </c>
      <c r="O1227" s="103">
        <v>769</v>
      </c>
      <c r="P1227" s="103">
        <v>102.55000305175781</v>
      </c>
      <c r="Q1227" s="104">
        <f t="shared" si="98"/>
        <v>38.144478839331668</v>
      </c>
      <c r="R1227" s="104">
        <f t="shared" ref="R1227:R1290" si="99">IF(Q1227=Q1226, 20, Q1227)</f>
        <v>20</v>
      </c>
    </row>
    <row r="1228" spans="2:18">
      <c r="B1228" s="109">
        <v>43193.291666666664</v>
      </c>
      <c r="C1228" s="106">
        <v>769</v>
      </c>
      <c r="D1228" s="106">
        <v>225.36000061035156</v>
      </c>
      <c r="E1228" s="120">
        <v>11.600000381469727</v>
      </c>
      <c r="F1228" s="107">
        <v>43193</v>
      </c>
      <c r="G1228" s="120">
        <v>57.60767924578105</v>
      </c>
      <c r="H1228" s="120">
        <v>31.788001052759288</v>
      </c>
      <c r="I1228" s="120">
        <v>36.198585736663247</v>
      </c>
      <c r="J1228" s="104">
        <f t="shared" si="95"/>
        <v>57.60767924578105</v>
      </c>
      <c r="K1228" s="104">
        <f t="shared" si="96"/>
        <v>31.788001052759288</v>
      </c>
      <c r="L1228" s="104">
        <f t="shared" si="97"/>
        <v>36.198585736663247</v>
      </c>
      <c r="N1228" s="109">
        <v>43193.291666666664</v>
      </c>
      <c r="O1228" s="103">
        <v>769</v>
      </c>
      <c r="P1228" s="103">
        <v>225.36000061035156</v>
      </c>
      <c r="Q1228" s="104">
        <f t="shared" si="98"/>
        <v>31.115409329866331</v>
      </c>
      <c r="R1228" s="104">
        <f t="shared" si="99"/>
        <v>31.115409329866331</v>
      </c>
    </row>
    <row r="1229" spans="2:18">
      <c r="B1229" s="109">
        <v>43194.291666666664</v>
      </c>
      <c r="C1229" s="106">
        <v>769</v>
      </c>
      <c r="D1229" s="106">
        <v>225.36000061035156</v>
      </c>
      <c r="E1229" s="120">
        <v>12.100000381469727</v>
      </c>
      <c r="F1229" s="107">
        <v>43194</v>
      </c>
      <c r="G1229" s="120">
        <v>57.533098223606665</v>
      </c>
      <c r="H1229" s="120">
        <v>30.625033174819375</v>
      </c>
      <c r="I1229" s="120">
        <v>35.439825390290295</v>
      </c>
      <c r="J1229" s="104">
        <f t="shared" si="95"/>
        <v>57.533098223606665</v>
      </c>
      <c r="K1229" s="104">
        <f t="shared" si="96"/>
        <v>30.625033174819375</v>
      </c>
      <c r="L1229" s="104">
        <f t="shared" si="97"/>
        <v>35.439825390290295</v>
      </c>
      <c r="N1229" s="109">
        <v>43194.291666666664</v>
      </c>
      <c r="O1229" s="103">
        <v>769</v>
      </c>
      <c r="P1229" s="103">
        <v>225.36000061035156</v>
      </c>
      <c r="Q1229" s="104">
        <f t="shared" si="98"/>
        <v>31.115409329866331</v>
      </c>
      <c r="R1229" s="104">
        <f t="shared" si="99"/>
        <v>20</v>
      </c>
    </row>
    <row r="1230" spans="2:18">
      <c r="B1230" s="109">
        <v>43195.291666666664</v>
      </c>
      <c r="C1230" s="106">
        <v>146</v>
      </c>
      <c r="D1230" s="106">
        <v>105.48999786376953</v>
      </c>
      <c r="E1230" s="120">
        <v>11.800000190734863</v>
      </c>
      <c r="F1230" s="107">
        <v>43195</v>
      </c>
      <c r="G1230" s="120">
        <v>60.402300098891608</v>
      </c>
      <c r="H1230" s="120">
        <v>31.672357300431631</v>
      </c>
      <c r="I1230" s="120">
        <v>35.799775181456837</v>
      </c>
      <c r="J1230" s="104">
        <f t="shared" si="95"/>
        <v>60.402300098891608</v>
      </c>
      <c r="K1230" s="104">
        <f t="shared" si="96"/>
        <v>31.672357300431631</v>
      </c>
      <c r="L1230" s="104">
        <f t="shared" si="97"/>
        <v>35.799775181456837</v>
      </c>
      <c r="N1230" s="109">
        <v>43195.291666666664</v>
      </c>
      <c r="O1230" s="103">
        <v>146</v>
      </c>
      <c r="P1230" s="103">
        <v>105.48999786376953</v>
      </c>
      <c r="Q1230" s="104">
        <f t="shared" si="98"/>
        <v>2.3186029354678346</v>
      </c>
      <c r="R1230" s="104">
        <f t="shared" si="99"/>
        <v>2.3186029354678346</v>
      </c>
    </row>
    <row r="1231" spans="2:18">
      <c r="B1231" s="109">
        <v>43196.291666666664</v>
      </c>
      <c r="C1231" s="106">
        <v>146</v>
      </c>
      <c r="D1231" s="106">
        <v>105.48999786376953</v>
      </c>
      <c r="E1231" s="120">
        <v>11.5</v>
      </c>
      <c r="F1231" s="107">
        <v>43196</v>
      </c>
      <c r="G1231" s="120">
        <v>59.878362268968289</v>
      </c>
      <c r="H1231" s="120">
        <v>30.483683475807865</v>
      </c>
      <c r="I1231" s="120">
        <v>37.310523879174838</v>
      </c>
      <c r="J1231" s="104">
        <f t="shared" si="95"/>
        <v>59.878362268968289</v>
      </c>
      <c r="K1231" s="104">
        <f t="shared" si="96"/>
        <v>30.483683475807865</v>
      </c>
      <c r="L1231" s="104">
        <f t="shared" si="97"/>
        <v>37.310523879174838</v>
      </c>
      <c r="N1231" s="109">
        <v>43196.291666666664</v>
      </c>
      <c r="O1231" s="103">
        <v>146</v>
      </c>
      <c r="P1231" s="103">
        <v>105.48999786376953</v>
      </c>
      <c r="Q1231" s="104">
        <f t="shared" si="98"/>
        <v>2.3186029354678346</v>
      </c>
      <c r="R1231" s="104">
        <f t="shared" si="99"/>
        <v>20</v>
      </c>
    </row>
    <row r="1232" spans="2:18">
      <c r="B1232" s="109">
        <v>43197.291666666664</v>
      </c>
      <c r="C1232" s="106">
        <v>146</v>
      </c>
      <c r="D1232" s="106">
        <v>105.48999786376953</v>
      </c>
      <c r="E1232" s="120">
        <v>11.5</v>
      </c>
      <c r="F1232" s="107">
        <v>43197</v>
      </c>
      <c r="G1232" s="120">
        <v>56.886866466866579</v>
      </c>
      <c r="H1232" s="120">
        <v>30.338690854575887</v>
      </c>
      <c r="I1232" s="120">
        <v>38.495484474544156</v>
      </c>
      <c r="J1232" s="104">
        <f t="shared" si="95"/>
        <v>56.886866466866579</v>
      </c>
      <c r="K1232" s="104">
        <f t="shared" si="96"/>
        <v>30.338690854575887</v>
      </c>
      <c r="L1232" s="104">
        <f t="shared" si="97"/>
        <v>38.495484474544156</v>
      </c>
      <c r="N1232" s="109">
        <v>43197.291666666664</v>
      </c>
      <c r="O1232" s="103">
        <v>146</v>
      </c>
      <c r="P1232" s="103">
        <v>105.48999786376953</v>
      </c>
      <c r="Q1232" s="104">
        <f t="shared" si="98"/>
        <v>2.3186029354678346</v>
      </c>
      <c r="R1232" s="104">
        <f t="shared" si="99"/>
        <v>20</v>
      </c>
    </row>
    <row r="1233" spans="2:18">
      <c r="B1233" s="109">
        <v>43198.291666666664</v>
      </c>
      <c r="C1233" s="106">
        <v>146</v>
      </c>
      <c r="D1233" s="106">
        <v>105.48999786376953</v>
      </c>
      <c r="E1233" s="120">
        <v>11.100000381469727</v>
      </c>
      <c r="F1233" s="107">
        <v>43198</v>
      </c>
      <c r="G1233" s="120">
        <v>57.194535645665944</v>
      </c>
      <c r="H1233" s="120">
        <v>30.356587275377006</v>
      </c>
      <c r="I1233" s="120">
        <v>38.880530991510106</v>
      </c>
      <c r="J1233" s="104">
        <f t="shared" si="95"/>
        <v>57.194535645665944</v>
      </c>
      <c r="K1233" s="104">
        <f t="shared" si="96"/>
        <v>30.356587275377006</v>
      </c>
      <c r="L1233" s="104">
        <f t="shared" si="97"/>
        <v>38.880530991510106</v>
      </c>
      <c r="N1233" s="109">
        <v>43198.291666666664</v>
      </c>
      <c r="O1233" s="103">
        <v>146</v>
      </c>
      <c r="P1233" s="103">
        <v>105.48999786376953</v>
      </c>
      <c r="Q1233" s="104">
        <f t="shared" si="98"/>
        <v>2.3186029354678346</v>
      </c>
      <c r="R1233" s="104">
        <f t="shared" si="99"/>
        <v>20</v>
      </c>
    </row>
    <row r="1234" spans="2:18">
      <c r="B1234" s="109">
        <v>43199.291666666664</v>
      </c>
      <c r="C1234" s="106">
        <v>146</v>
      </c>
      <c r="D1234" s="106">
        <v>105.48999786376953</v>
      </c>
      <c r="E1234" s="120">
        <v>11.699999809265137</v>
      </c>
      <c r="F1234" s="107">
        <v>43199</v>
      </c>
      <c r="G1234" s="120">
        <v>55.843076866953474</v>
      </c>
      <c r="H1234" s="120">
        <v>29.157577499371978</v>
      </c>
      <c r="I1234" s="120">
        <v>39.509083165680885</v>
      </c>
      <c r="J1234" s="104">
        <f t="shared" si="95"/>
        <v>55.843076866953474</v>
      </c>
      <c r="K1234" s="104">
        <f t="shared" si="96"/>
        <v>29.157577499371978</v>
      </c>
      <c r="L1234" s="104">
        <f t="shared" si="97"/>
        <v>39.509083165680885</v>
      </c>
      <c r="N1234" s="109">
        <v>43199.291666666664</v>
      </c>
      <c r="O1234" s="103">
        <v>146</v>
      </c>
      <c r="P1234" s="103">
        <v>105.48999786376953</v>
      </c>
      <c r="Q1234" s="104">
        <f t="shared" si="98"/>
        <v>2.3186029354678346</v>
      </c>
      <c r="R1234" s="104">
        <f t="shared" si="99"/>
        <v>20</v>
      </c>
    </row>
    <row r="1235" spans="2:18">
      <c r="B1235" s="109">
        <v>43200.291666666664</v>
      </c>
      <c r="C1235" s="106">
        <v>273</v>
      </c>
      <c r="D1235" s="106">
        <v>103.09999847412109</v>
      </c>
      <c r="E1235" s="120">
        <v>11.800000190734863</v>
      </c>
      <c r="F1235" s="107">
        <v>43200</v>
      </c>
      <c r="G1235" s="120">
        <v>56.871425473513433</v>
      </c>
      <c r="H1235" s="120">
        <v>30.33072785604881</v>
      </c>
      <c r="I1235" s="120">
        <v>38.195367532262118</v>
      </c>
      <c r="J1235" s="104">
        <f t="shared" si="95"/>
        <v>56.871425473513433</v>
      </c>
      <c r="K1235" s="104">
        <f t="shared" si="96"/>
        <v>30.33072785604881</v>
      </c>
      <c r="L1235" s="104">
        <f t="shared" si="97"/>
        <v>38.195367532262118</v>
      </c>
      <c r="N1235" s="109">
        <v>43200.291666666664</v>
      </c>
      <c r="O1235" s="103">
        <v>273</v>
      </c>
      <c r="P1235" s="103">
        <v>103.09999847412109</v>
      </c>
      <c r="Q1235" s="104">
        <f t="shared" si="98"/>
        <v>9.7242809553341676</v>
      </c>
      <c r="R1235" s="104">
        <f t="shared" si="99"/>
        <v>9.7242809553341676</v>
      </c>
    </row>
    <row r="1236" spans="2:18">
      <c r="B1236" s="109">
        <v>43201.291666666664</v>
      </c>
      <c r="C1236" s="106">
        <v>273</v>
      </c>
      <c r="D1236" s="106">
        <v>103.09999847412109</v>
      </c>
      <c r="E1236" s="120">
        <v>11.800000190734863</v>
      </c>
      <c r="F1236" s="107">
        <v>43201</v>
      </c>
      <c r="G1236" s="120">
        <v>55.389528301490692</v>
      </c>
      <c r="H1236" s="120">
        <v>31.467145180945035</v>
      </c>
      <c r="I1236" s="120">
        <v>38.18890052848392</v>
      </c>
      <c r="J1236" s="104">
        <f t="shared" si="95"/>
        <v>55.389528301490692</v>
      </c>
      <c r="K1236" s="104">
        <f t="shared" si="96"/>
        <v>31.467145180945035</v>
      </c>
      <c r="L1236" s="104">
        <f t="shared" si="97"/>
        <v>38.18890052848392</v>
      </c>
      <c r="N1236" s="109">
        <v>43201.291666666664</v>
      </c>
      <c r="O1236" s="103">
        <v>273</v>
      </c>
      <c r="P1236" s="103">
        <v>103.09999847412109</v>
      </c>
      <c r="Q1236" s="104">
        <f t="shared" si="98"/>
        <v>9.7242809553341676</v>
      </c>
      <c r="R1236" s="104">
        <f t="shared" si="99"/>
        <v>20</v>
      </c>
    </row>
    <row r="1237" spans="2:18">
      <c r="B1237" s="109">
        <v>43202.291666666664</v>
      </c>
      <c r="C1237" s="106">
        <v>165</v>
      </c>
      <c r="D1237" s="106">
        <v>115.19000244140625</v>
      </c>
      <c r="E1237" s="120">
        <v>11.800000190734863</v>
      </c>
      <c r="F1237" s="107">
        <v>43202</v>
      </c>
      <c r="G1237" s="120">
        <v>58.358794061210489</v>
      </c>
      <c r="H1237" s="120">
        <v>32.336668016800168</v>
      </c>
      <c r="I1237" s="120">
        <v>38.707674586375539</v>
      </c>
      <c r="J1237" s="104">
        <f t="shared" si="95"/>
        <v>58.358794061210489</v>
      </c>
      <c r="K1237" s="104">
        <f t="shared" si="96"/>
        <v>32.336668016800168</v>
      </c>
      <c r="L1237" s="104">
        <f t="shared" si="97"/>
        <v>38.707674586375539</v>
      </c>
      <c r="N1237" s="109">
        <v>43202.291666666664</v>
      </c>
      <c r="O1237" s="103">
        <v>165</v>
      </c>
      <c r="P1237" s="103">
        <v>115.19000244140625</v>
      </c>
      <c r="Q1237" s="104">
        <f t="shared" si="98"/>
        <v>2.850891149465332</v>
      </c>
      <c r="R1237" s="104">
        <f t="shared" si="99"/>
        <v>2.850891149465332</v>
      </c>
    </row>
    <row r="1238" spans="2:18">
      <c r="B1238" s="109">
        <v>43203.291666666664</v>
      </c>
      <c r="C1238" s="106">
        <v>165</v>
      </c>
      <c r="D1238" s="106">
        <v>115.19000244140625</v>
      </c>
      <c r="E1238" s="120">
        <v>11.699999809265137</v>
      </c>
      <c r="F1238" s="107">
        <v>43203</v>
      </c>
      <c r="G1238" s="120">
        <v>55.046073991192706</v>
      </c>
      <c r="H1238" s="120">
        <v>31.79522831413481</v>
      </c>
      <c r="I1238" s="120">
        <v>38.198526398031795</v>
      </c>
      <c r="J1238" s="104">
        <f t="shared" si="95"/>
        <v>55.046073991192706</v>
      </c>
      <c r="K1238" s="104">
        <f t="shared" si="96"/>
        <v>31.79522831413481</v>
      </c>
      <c r="L1238" s="104">
        <f t="shared" si="97"/>
        <v>38.198526398031795</v>
      </c>
      <c r="N1238" s="109">
        <v>43203.291666666664</v>
      </c>
      <c r="O1238" s="103">
        <v>165</v>
      </c>
      <c r="P1238" s="103">
        <v>115.19000244140625</v>
      </c>
      <c r="Q1238" s="104">
        <f t="shared" si="98"/>
        <v>2.850891149465332</v>
      </c>
      <c r="R1238" s="104">
        <f t="shared" si="99"/>
        <v>20</v>
      </c>
    </row>
    <row r="1239" spans="2:18">
      <c r="B1239" s="109">
        <v>43204.291666666664</v>
      </c>
      <c r="C1239" s="106">
        <v>165</v>
      </c>
      <c r="D1239" s="106">
        <v>115.19000244140625</v>
      </c>
      <c r="E1239" s="120">
        <v>11.600000381469727</v>
      </c>
      <c r="F1239" s="107">
        <v>43204</v>
      </c>
      <c r="G1239" s="120">
        <v>57.946396805213539</v>
      </c>
      <c r="H1239" s="120">
        <v>32.40420907689461</v>
      </c>
      <c r="I1239" s="120">
        <v>37.803320973802492</v>
      </c>
      <c r="J1239" s="104">
        <f t="shared" si="95"/>
        <v>57.946396805213539</v>
      </c>
      <c r="K1239" s="104">
        <f t="shared" si="96"/>
        <v>32.40420907689461</v>
      </c>
      <c r="L1239" s="104">
        <f t="shared" si="97"/>
        <v>37.803320973802492</v>
      </c>
      <c r="N1239" s="109">
        <v>43204.291666666664</v>
      </c>
      <c r="O1239" s="103">
        <v>165</v>
      </c>
      <c r="P1239" s="103">
        <v>115.19000244140625</v>
      </c>
      <c r="Q1239" s="104">
        <f t="shared" si="98"/>
        <v>2.850891149465332</v>
      </c>
      <c r="R1239" s="104">
        <f t="shared" si="99"/>
        <v>20</v>
      </c>
    </row>
    <row r="1240" spans="2:18">
      <c r="B1240" s="109">
        <v>43205.291666666664</v>
      </c>
      <c r="C1240" s="106">
        <v>165</v>
      </c>
      <c r="D1240" s="106">
        <v>115.19000244140625</v>
      </c>
      <c r="E1240" s="120">
        <v>11.5</v>
      </c>
      <c r="F1240" s="107">
        <v>43205</v>
      </c>
      <c r="G1240" s="120">
        <v>52.93003050967495</v>
      </c>
      <c r="H1240" s="120">
        <v>31.562109916541313</v>
      </c>
      <c r="I1240" s="120">
        <v>38.637145601246075</v>
      </c>
      <c r="J1240" s="104">
        <f t="shared" si="95"/>
        <v>52.93003050967495</v>
      </c>
      <c r="K1240" s="104">
        <f t="shared" si="96"/>
        <v>31.562109916541313</v>
      </c>
      <c r="L1240" s="104">
        <f t="shared" si="97"/>
        <v>38.637145601246075</v>
      </c>
      <c r="N1240" s="109">
        <v>43205.291666666664</v>
      </c>
      <c r="O1240" s="103">
        <v>165</v>
      </c>
      <c r="P1240" s="103">
        <v>115.19000244140625</v>
      </c>
      <c r="Q1240" s="104">
        <f t="shared" si="98"/>
        <v>2.850891149465332</v>
      </c>
      <c r="R1240" s="104">
        <f t="shared" si="99"/>
        <v>20</v>
      </c>
    </row>
    <row r="1241" spans="2:18">
      <c r="B1241" s="109">
        <v>43206.291666666664</v>
      </c>
      <c r="C1241" s="106">
        <v>165</v>
      </c>
      <c r="D1241" s="106">
        <v>115.19000244140625</v>
      </c>
      <c r="E1241" s="120">
        <v>11.699999809265137</v>
      </c>
      <c r="F1241" s="107">
        <v>43206</v>
      </c>
      <c r="G1241" s="120">
        <v>41.656339706800594</v>
      </c>
      <c r="H1241" s="120">
        <v>32.888523537251679</v>
      </c>
      <c r="I1241" s="120">
        <v>39.045472921177229</v>
      </c>
      <c r="J1241" s="104">
        <f t="shared" si="95"/>
        <v>41.656339706800594</v>
      </c>
      <c r="K1241" s="104">
        <f t="shared" si="96"/>
        <v>32.888523537251679</v>
      </c>
      <c r="L1241" s="104">
        <f t="shared" si="97"/>
        <v>39.045472921177229</v>
      </c>
      <c r="N1241" s="109">
        <v>43206.291666666664</v>
      </c>
      <c r="O1241" s="103">
        <v>165</v>
      </c>
      <c r="P1241" s="103">
        <v>115.19000244140625</v>
      </c>
      <c r="Q1241" s="104">
        <f t="shared" si="98"/>
        <v>2.850891149465332</v>
      </c>
      <c r="R1241" s="104">
        <f t="shared" si="99"/>
        <v>20</v>
      </c>
    </row>
    <row r="1242" spans="2:18">
      <c r="B1242" s="109">
        <v>43207.291666666664</v>
      </c>
      <c r="C1242" s="106">
        <v>578</v>
      </c>
      <c r="D1242" s="106">
        <v>105.77999877929688</v>
      </c>
      <c r="E1242" s="120">
        <v>11.699999809265137</v>
      </c>
      <c r="F1242" s="107">
        <v>43207</v>
      </c>
      <c r="G1242" s="120">
        <v>42.040392833129935</v>
      </c>
      <c r="H1242" s="120">
        <v>33.793916139072799</v>
      </c>
      <c r="I1242" s="120">
        <v>38.283266723906529</v>
      </c>
      <c r="J1242" s="104">
        <f t="shared" si="95"/>
        <v>42.040392833129935</v>
      </c>
      <c r="K1242" s="104">
        <f t="shared" si="96"/>
        <v>33.793916139072799</v>
      </c>
      <c r="L1242" s="104">
        <f t="shared" si="97"/>
        <v>38.283266723906529</v>
      </c>
      <c r="N1242" s="109">
        <v>43207.291666666664</v>
      </c>
      <c r="O1242" s="103">
        <v>578</v>
      </c>
      <c r="P1242" s="103">
        <v>105.77999877929688</v>
      </c>
      <c r="Q1242" s="104">
        <f t="shared" si="98"/>
        <v>27.027662880267332</v>
      </c>
      <c r="R1242" s="104">
        <f t="shared" si="99"/>
        <v>27.027662880267332</v>
      </c>
    </row>
    <row r="1243" spans="2:18">
      <c r="B1243" s="109">
        <v>43208.291666666664</v>
      </c>
      <c r="C1243" s="106">
        <v>578</v>
      </c>
      <c r="D1243" s="106">
        <v>105.77999877929688</v>
      </c>
      <c r="E1243" s="120">
        <v>11.5</v>
      </c>
      <c r="F1243" s="107">
        <v>43208</v>
      </c>
      <c r="G1243" s="120">
        <v>52.207440106029843</v>
      </c>
      <c r="H1243" s="120">
        <v>32.335910526867224</v>
      </c>
      <c r="I1243" s="120">
        <v>38.834454120883272</v>
      </c>
      <c r="J1243" s="104">
        <f t="shared" si="95"/>
        <v>52.207440106029843</v>
      </c>
      <c r="K1243" s="104">
        <f t="shared" si="96"/>
        <v>32.335910526867224</v>
      </c>
      <c r="L1243" s="104">
        <f t="shared" si="97"/>
        <v>38.834454120883272</v>
      </c>
      <c r="N1243" s="109">
        <v>43208.291666666664</v>
      </c>
      <c r="O1243" s="103">
        <v>578</v>
      </c>
      <c r="P1243" s="103">
        <v>105.77999877929688</v>
      </c>
      <c r="Q1243" s="104">
        <f t="shared" si="98"/>
        <v>27.027662880267332</v>
      </c>
      <c r="R1243" s="104">
        <f t="shared" si="99"/>
        <v>20</v>
      </c>
    </row>
    <row r="1244" spans="2:18">
      <c r="B1244" s="109">
        <v>43209.291666666664</v>
      </c>
      <c r="C1244" s="106">
        <v>543</v>
      </c>
      <c r="D1244" s="106">
        <v>93.650001525878906</v>
      </c>
      <c r="E1244" s="120">
        <v>11.5</v>
      </c>
      <c r="F1244" s="107">
        <v>43209</v>
      </c>
      <c r="G1244" s="120">
        <v>58.810145414096326</v>
      </c>
      <c r="H1244" s="120">
        <v>30.900859495842891</v>
      </c>
      <c r="I1244" s="120">
        <v>37.911147668008439</v>
      </c>
      <c r="J1244" s="104">
        <f t="shared" si="95"/>
        <v>58.810145414096326</v>
      </c>
      <c r="K1244" s="104">
        <f t="shared" si="96"/>
        <v>30.900859495842891</v>
      </c>
      <c r="L1244" s="104">
        <f t="shared" si="97"/>
        <v>37.911147668008439</v>
      </c>
      <c r="N1244" s="109">
        <v>43209.291666666664</v>
      </c>
      <c r="O1244" s="103">
        <v>543</v>
      </c>
      <c r="P1244" s="103">
        <v>93.650001525878906</v>
      </c>
      <c r="Q1244" s="104">
        <f t="shared" si="98"/>
        <v>25.718690954665831</v>
      </c>
      <c r="R1244" s="104">
        <f t="shared" si="99"/>
        <v>25.718690954665831</v>
      </c>
    </row>
    <row r="1245" spans="2:18">
      <c r="B1245" s="109">
        <v>43210.291666666664</v>
      </c>
      <c r="C1245" s="106">
        <v>543</v>
      </c>
      <c r="D1245" s="106">
        <v>93.650001525878906</v>
      </c>
      <c r="E1245" s="120">
        <v>11.5</v>
      </c>
      <c r="F1245" s="107">
        <v>43210</v>
      </c>
      <c r="G1245" s="120">
        <v>54.614663679975024</v>
      </c>
      <c r="H1245" s="120">
        <v>30.02895024169381</v>
      </c>
      <c r="I1245" s="120">
        <v>37.616440071000014</v>
      </c>
      <c r="J1245" s="104">
        <f t="shared" si="95"/>
        <v>54.614663679975024</v>
      </c>
      <c r="K1245" s="104">
        <f t="shared" si="96"/>
        <v>30.02895024169381</v>
      </c>
      <c r="L1245" s="104">
        <f t="shared" si="97"/>
        <v>37.616440071000014</v>
      </c>
      <c r="N1245" s="109">
        <v>43210.291666666664</v>
      </c>
      <c r="O1245" s="103">
        <v>543</v>
      </c>
      <c r="P1245" s="103">
        <v>93.650001525878906</v>
      </c>
      <c r="Q1245" s="104">
        <f t="shared" si="98"/>
        <v>25.718690954665831</v>
      </c>
      <c r="R1245" s="104">
        <f t="shared" si="99"/>
        <v>20</v>
      </c>
    </row>
    <row r="1246" spans="2:18">
      <c r="B1246" s="109">
        <v>43211.291666666664</v>
      </c>
      <c r="C1246" s="106">
        <v>543</v>
      </c>
      <c r="D1246" s="106">
        <v>93.650001525878906</v>
      </c>
      <c r="E1246" s="120">
        <v>11.300000190734863</v>
      </c>
      <c r="F1246" s="107">
        <v>43211</v>
      </c>
      <c r="G1246" s="120">
        <v>53.306420506636258</v>
      </c>
      <c r="H1246" s="120">
        <v>28.545878154502997</v>
      </c>
      <c r="I1246" s="120">
        <v>38.098486522127061</v>
      </c>
      <c r="J1246" s="104">
        <f t="shared" si="95"/>
        <v>53.306420506636258</v>
      </c>
      <c r="K1246" s="104">
        <f t="shared" si="96"/>
        <v>28.545878154502997</v>
      </c>
      <c r="L1246" s="104">
        <f t="shared" si="97"/>
        <v>38.098486522127061</v>
      </c>
      <c r="N1246" s="109">
        <v>43211.291666666664</v>
      </c>
      <c r="O1246" s="103">
        <v>543</v>
      </c>
      <c r="P1246" s="103">
        <v>93.650001525878906</v>
      </c>
      <c r="Q1246" s="104">
        <f t="shared" si="98"/>
        <v>25.718690954665831</v>
      </c>
      <c r="R1246" s="104">
        <f t="shared" si="99"/>
        <v>20</v>
      </c>
    </row>
    <row r="1247" spans="2:18">
      <c r="B1247" s="109">
        <v>43212.291666666664</v>
      </c>
      <c r="C1247" s="106">
        <v>543</v>
      </c>
      <c r="D1247" s="106">
        <v>93.650001525878906</v>
      </c>
      <c r="E1247" s="120">
        <v>11.300000190734863</v>
      </c>
      <c r="F1247" s="107">
        <v>43212</v>
      </c>
      <c r="G1247" s="120">
        <v>56.196141433318431</v>
      </c>
      <c r="H1247" s="120">
        <v>29.491035164506314</v>
      </c>
      <c r="I1247" s="120">
        <v>38.515931917870475</v>
      </c>
      <c r="J1247" s="104">
        <f t="shared" si="95"/>
        <v>56.196141433318431</v>
      </c>
      <c r="K1247" s="104">
        <f t="shared" si="96"/>
        <v>29.491035164506314</v>
      </c>
      <c r="L1247" s="104">
        <f t="shared" si="97"/>
        <v>38.515931917870475</v>
      </c>
      <c r="N1247" s="109">
        <v>43212.291666666664</v>
      </c>
      <c r="O1247" s="103">
        <v>543</v>
      </c>
      <c r="P1247" s="103">
        <v>93.650001525878906</v>
      </c>
      <c r="Q1247" s="104">
        <f t="shared" si="98"/>
        <v>25.718690954665831</v>
      </c>
      <c r="R1247" s="104">
        <f t="shared" si="99"/>
        <v>20</v>
      </c>
    </row>
    <row r="1248" spans="2:18">
      <c r="B1248" s="109">
        <v>43213.291666666664</v>
      </c>
      <c r="C1248" s="106">
        <v>543</v>
      </c>
      <c r="D1248" s="106">
        <v>93.650001525878906</v>
      </c>
      <c r="E1248" s="120">
        <v>11.300000190734863</v>
      </c>
      <c r="F1248" s="107">
        <v>43213</v>
      </c>
      <c r="G1248" s="120">
        <v>56.048334893429725</v>
      </c>
      <c r="H1248" s="120">
        <v>30.462913779528041</v>
      </c>
      <c r="I1248" s="120">
        <v>39.656649020910308</v>
      </c>
      <c r="J1248" s="104">
        <f t="shared" si="95"/>
        <v>56.048334893429725</v>
      </c>
      <c r="K1248" s="104">
        <f t="shared" si="96"/>
        <v>30.462913779528041</v>
      </c>
      <c r="L1248" s="104">
        <f t="shared" si="97"/>
        <v>39.656649020910308</v>
      </c>
      <c r="N1248" s="109">
        <v>43213.291666666664</v>
      </c>
      <c r="O1248" s="103">
        <v>543</v>
      </c>
      <c r="P1248" s="103">
        <v>93.650001525878906</v>
      </c>
      <c r="Q1248" s="104">
        <f t="shared" si="98"/>
        <v>25.718690954665831</v>
      </c>
      <c r="R1248" s="104">
        <f t="shared" si="99"/>
        <v>20</v>
      </c>
    </row>
    <row r="1249" spans="2:53">
      <c r="B1249" s="109">
        <v>43214.291666666664</v>
      </c>
      <c r="C1249" s="106">
        <v>355</v>
      </c>
      <c r="D1249" s="106">
        <v>153.33000183105469</v>
      </c>
      <c r="E1249" s="120">
        <v>11.5</v>
      </c>
      <c r="F1249" s="107">
        <v>43214</v>
      </c>
      <c r="G1249" s="120">
        <v>54.781843569300797</v>
      </c>
      <c r="H1249" s="120">
        <v>30.082785239904066</v>
      </c>
      <c r="I1249" s="120">
        <v>40.509870060947222</v>
      </c>
      <c r="J1249" s="104">
        <f t="shared" si="95"/>
        <v>54.781843569300797</v>
      </c>
      <c r="K1249" s="104">
        <f t="shared" si="96"/>
        <v>30.082785239904066</v>
      </c>
      <c r="L1249" s="104">
        <f t="shared" si="97"/>
        <v>40.509870060947222</v>
      </c>
      <c r="N1249" s="109">
        <v>43214.291666666664</v>
      </c>
      <c r="O1249" s="103">
        <v>355</v>
      </c>
      <c r="P1249" s="103">
        <v>153.33000183105469</v>
      </c>
      <c r="Q1249" s="104">
        <f t="shared" si="98"/>
        <v>11.542646879598998</v>
      </c>
      <c r="R1249" s="104">
        <f t="shared" si="99"/>
        <v>11.542646879598998</v>
      </c>
    </row>
    <row r="1250" spans="2:53">
      <c r="B1250" s="109">
        <v>43215.291666666664</v>
      </c>
      <c r="C1250" s="106">
        <v>355</v>
      </c>
      <c r="D1250" s="106">
        <v>153.33000183105469</v>
      </c>
      <c r="E1250" s="120">
        <v>11.699999809265137</v>
      </c>
      <c r="F1250" s="107">
        <v>43215</v>
      </c>
      <c r="G1250" s="120">
        <v>56.795542255684175</v>
      </c>
      <c r="H1250" s="120">
        <v>29.5182233139762</v>
      </c>
      <c r="I1250" s="120">
        <v>40.343247296236179</v>
      </c>
      <c r="J1250" s="104">
        <f t="shared" si="95"/>
        <v>56.795542255684175</v>
      </c>
      <c r="K1250" s="104">
        <f t="shared" si="96"/>
        <v>29.5182233139762</v>
      </c>
      <c r="L1250" s="104">
        <f t="shared" si="97"/>
        <v>40.343247296236179</v>
      </c>
      <c r="N1250" s="109">
        <v>43215.291666666664</v>
      </c>
      <c r="O1250" s="103">
        <v>355</v>
      </c>
      <c r="P1250" s="103">
        <v>153.33000183105469</v>
      </c>
      <c r="Q1250" s="104">
        <f t="shared" si="98"/>
        <v>11.542646879598998</v>
      </c>
      <c r="R1250" s="104">
        <f t="shared" si="99"/>
        <v>20</v>
      </c>
    </row>
    <row r="1251" spans="2:53">
      <c r="B1251" s="109">
        <v>43216.291666666664</v>
      </c>
      <c r="C1251" s="106">
        <v>355</v>
      </c>
      <c r="D1251" s="106">
        <v>153.33000183105469</v>
      </c>
      <c r="E1251" s="120">
        <v>11.800000190734863</v>
      </c>
      <c r="F1251" s="107">
        <v>43216</v>
      </c>
      <c r="G1251" s="120">
        <v>57.263153196299349</v>
      </c>
      <c r="H1251" s="120">
        <v>28.874734771428294</v>
      </c>
      <c r="I1251" s="120">
        <v>39.761799684321453</v>
      </c>
      <c r="J1251" s="104">
        <f t="shared" si="95"/>
        <v>57.263153196299349</v>
      </c>
      <c r="K1251" s="104">
        <f t="shared" si="96"/>
        <v>28.874734771428294</v>
      </c>
      <c r="L1251" s="104">
        <f t="shared" si="97"/>
        <v>39.761799684321453</v>
      </c>
      <c r="N1251" s="109">
        <v>43216.291666666664</v>
      </c>
      <c r="O1251" s="103">
        <v>355</v>
      </c>
      <c r="P1251" s="103">
        <v>153.33000183105469</v>
      </c>
      <c r="Q1251" s="104">
        <f t="shared" si="98"/>
        <v>11.542646879598998</v>
      </c>
      <c r="R1251" s="104">
        <f t="shared" si="99"/>
        <v>20</v>
      </c>
    </row>
    <row r="1252" spans="2:53">
      <c r="B1252" s="109">
        <v>43217.291666666664</v>
      </c>
      <c r="C1252" s="106">
        <v>355</v>
      </c>
      <c r="D1252" s="106">
        <v>153.33000183105469</v>
      </c>
      <c r="E1252" s="120">
        <v>11.699999809265137</v>
      </c>
      <c r="F1252" s="107">
        <v>43217</v>
      </c>
      <c r="G1252" s="120">
        <v>56.735398664297868</v>
      </c>
      <c r="H1252" s="120">
        <v>26.723032710154854</v>
      </c>
      <c r="I1252" s="120">
        <v>39.412914595206608</v>
      </c>
      <c r="J1252" s="104">
        <f t="shared" si="95"/>
        <v>56.735398664297868</v>
      </c>
      <c r="K1252" s="104">
        <f t="shared" si="96"/>
        <v>26.723032710154854</v>
      </c>
      <c r="L1252" s="104">
        <f t="shared" si="97"/>
        <v>39.412914595206608</v>
      </c>
      <c r="N1252" s="109">
        <v>43217.291666666664</v>
      </c>
      <c r="O1252" s="103">
        <v>355</v>
      </c>
      <c r="P1252" s="103">
        <v>153.33000183105469</v>
      </c>
      <c r="Q1252" s="104">
        <f t="shared" si="98"/>
        <v>11.542646879598998</v>
      </c>
      <c r="R1252" s="104">
        <f t="shared" si="99"/>
        <v>20</v>
      </c>
    </row>
    <row r="1253" spans="2:53">
      <c r="B1253" s="109">
        <v>43218.291666666664</v>
      </c>
      <c r="C1253" s="106">
        <v>355</v>
      </c>
      <c r="D1253" s="106">
        <v>153.33000183105469</v>
      </c>
      <c r="E1253" s="120">
        <v>11.699999809265137</v>
      </c>
      <c r="F1253" s="107">
        <v>43218</v>
      </c>
      <c r="G1253" s="120">
        <v>57.635045048572522</v>
      </c>
      <c r="H1253" s="120">
        <v>26.204893419875035</v>
      </c>
      <c r="I1253" s="120">
        <v>39.380395378933976</v>
      </c>
      <c r="J1253" s="104">
        <f t="shared" si="95"/>
        <v>57.635045048572522</v>
      </c>
      <c r="K1253" s="104">
        <f t="shared" si="96"/>
        <v>26.204893419875035</v>
      </c>
      <c r="L1253" s="104">
        <f t="shared" si="97"/>
        <v>39.380395378933976</v>
      </c>
      <c r="N1253" s="109">
        <v>43218.291666666664</v>
      </c>
      <c r="O1253" s="103">
        <v>355</v>
      </c>
      <c r="P1253" s="103">
        <v>153.33000183105469</v>
      </c>
      <c r="Q1253" s="104">
        <f t="shared" si="98"/>
        <v>11.542646879598998</v>
      </c>
      <c r="R1253" s="104">
        <f t="shared" si="99"/>
        <v>20</v>
      </c>
    </row>
    <row r="1254" spans="2:53">
      <c r="B1254" s="109">
        <v>43219.291666666664</v>
      </c>
      <c r="C1254" s="106">
        <v>355</v>
      </c>
      <c r="D1254" s="106">
        <v>153.33000183105469</v>
      </c>
      <c r="E1254" s="120">
        <v>11.699999809265137</v>
      </c>
      <c r="F1254" s="107">
        <v>43219</v>
      </c>
      <c r="G1254" s="120">
        <v>55.251804755263841</v>
      </c>
      <c r="H1254" s="120">
        <v>26.815593976797853</v>
      </c>
      <c r="I1254" s="120">
        <v>40.106476794128042</v>
      </c>
      <c r="J1254" s="104">
        <f t="shared" si="95"/>
        <v>55.251804755263841</v>
      </c>
      <c r="K1254" s="104">
        <f t="shared" si="96"/>
        <v>26.815593976797853</v>
      </c>
      <c r="L1254" s="104">
        <f t="shared" si="97"/>
        <v>40.106476794128042</v>
      </c>
      <c r="N1254" s="109">
        <v>43219.291666666664</v>
      </c>
      <c r="O1254" s="103">
        <v>355</v>
      </c>
      <c r="P1254" s="103">
        <v>153.33000183105469</v>
      </c>
      <c r="Q1254" s="104">
        <f t="shared" si="98"/>
        <v>11.542646879598998</v>
      </c>
      <c r="R1254" s="104">
        <f t="shared" si="99"/>
        <v>20</v>
      </c>
    </row>
    <row r="1255" spans="2:53">
      <c r="B1255" s="109">
        <v>43220.291666666664</v>
      </c>
      <c r="C1255" s="106">
        <v>355</v>
      </c>
      <c r="D1255" s="106">
        <v>153.33000183105469</v>
      </c>
      <c r="E1255" s="120">
        <v>11.600000381469727</v>
      </c>
      <c r="F1255" s="107">
        <v>43220</v>
      </c>
      <c r="G1255" s="120">
        <v>57.659124544019996</v>
      </c>
      <c r="H1255" s="120">
        <v>27.516852316723924</v>
      </c>
      <c r="I1255" s="120">
        <v>40.691851023744618</v>
      </c>
      <c r="J1255" s="104">
        <f t="shared" si="95"/>
        <v>57.659124544019996</v>
      </c>
      <c r="K1255" s="104">
        <f t="shared" si="96"/>
        <v>27.516852316723924</v>
      </c>
      <c r="L1255" s="104">
        <f t="shared" si="97"/>
        <v>40.691851023744618</v>
      </c>
      <c r="N1255" s="109">
        <v>43220.291666666664</v>
      </c>
      <c r="O1255" s="103">
        <v>355</v>
      </c>
      <c r="P1255" s="103">
        <v>153.33000183105469</v>
      </c>
      <c r="Q1255" s="104">
        <f t="shared" si="98"/>
        <v>11.542646879598998</v>
      </c>
      <c r="R1255" s="104">
        <f t="shared" si="99"/>
        <v>20</v>
      </c>
    </row>
    <row r="1256" spans="2:53">
      <c r="B1256" s="109">
        <v>43221.291666666664</v>
      </c>
      <c r="C1256" s="106">
        <v>355</v>
      </c>
      <c r="D1256" s="106">
        <v>153.33000183105469</v>
      </c>
      <c r="E1256" s="120">
        <v>11.600000381469727</v>
      </c>
      <c r="F1256" s="107">
        <v>43221</v>
      </c>
      <c r="G1256" s="120">
        <v>56.003989108922312</v>
      </c>
      <c r="H1256" s="120">
        <v>32.556015446186095</v>
      </c>
      <c r="I1256" s="120">
        <v>40.902124250729905</v>
      </c>
      <c r="J1256" s="104">
        <f t="shared" si="95"/>
        <v>56.003989108922312</v>
      </c>
      <c r="K1256" s="104">
        <f t="shared" si="96"/>
        <v>32.556015446186095</v>
      </c>
      <c r="L1256" s="104">
        <f t="shared" si="97"/>
        <v>40.902124250729905</v>
      </c>
      <c r="N1256" s="109">
        <v>43221.291666666664</v>
      </c>
      <c r="O1256" s="103">
        <v>355</v>
      </c>
      <c r="P1256" s="103">
        <v>153.33000183105469</v>
      </c>
      <c r="Q1256" s="104">
        <f t="shared" si="98"/>
        <v>11.542646879598998</v>
      </c>
      <c r="R1256" s="104">
        <f t="shared" si="99"/>
        <v>20</v>
      </c>
    </row>
    <row r="1257" spans="2:53">
      <c r="B1257" s="109">
        <v>43222.291666666664</v>
      </c>
      <c r="C1257" s="106">
        <v>355</v>
      </c>
      <c r="D1257" s="106">
        <v>153.33000183105469</v>
      </c>
      <c r="E1257" s="120">
        <v>11.600000381469727</v>
      </c>
      <c r="F1257" s="107">
        <v>43222</v>
      </c>
      <c r="G1257" s="120">
        <v>54.065705449978481</v>
      </c>
      <c r="H1257" s="120">
        <v>23.731763435375896</v>
      </c>
      <c r="I1257" s="120">
        <v>39.19843990873408</v>
      </c>
      <c r="J1257" s="104">
        <f t="shared" si="95"/>
        <v>54.065705449978481</v>
      </c>
      <c r="K1257" s="104">
        <f t="shared" si="96"/>
        <v>23.731763435375896</v>
      </c>
      <c r="L1257" s="104">
        <f t="shared" si="97"/>
        <v>39.19843990873408</v>
      </c>
      <c r="N1257" s="109">
        <v>43222.291666666664</v>
      </c>
      <c r="O1257" s="103">
        <v>355</v>
      </c>
      <c r="P1257" s="103">
        <v>153.33000183105469</v>
      </c>
      <c r="Q1257" s="104">
        <f t="shared" si="98"/>
        <v>11.542646879598998</v>
      </c>
      <c r="R1257" s="104">
        <f t="shared" si="99"/>
        <v>20</v>
      </c>
    </row>
    <row r="1258" spans="2:53">
      <c r="B1258" s="109">
        <v>43223.291666666664</v>
      </c>
      <c r="C1258" s="106">
        <v>355</v>
      </c>
      <c r="D1258" s="106">
        <v>153.33000183105469</v>
      </c>
      <c r="E1258" s="120">
        <v>11.600000381469727</v>
      </c>
      <c r="F1258" s="107">
        <v>43223</v>
      </c>
      <c r="G1258" s="120">
        <v>56.502643752009782</v>
      </c>
      <c r="H1258" s="120">
        <v>2.3381784416817988</v>
      </c>
      <c r="I1258" s="120">
        <v>34.789564594935477</v>
      </c>
      <c r="J1258" s="104">
        <f t="shared" si="95"/>
        <v>56.502643752009782</v>
      </c>
      <c r="K1258" s="104">
        <f t="shared" si="96"/>
        <v>2.3381784416817988</v>
      </c>
      <c r="L1258" s="104">
        <f t="shared" si="97"/>
        <v>34.789564594935477</v>
      </c>
      <c r="N1258" s="109">
        <v>43223.291666666664</v>
      </c>
      <c r="O1258" s="103">
        <v>355</v>
      </c>
      <c r="P1258" s="103">
        <v>153.33000183105469</v>
      </c>
      <c r="Q1258" s="104">
        <f t="shared" si="98"/>
        <v>11.542646879598998</v>
      </c>
      <c r="R1258" s="104">
        <f t="shared" si="99"/>
        <v>20</v>
      </c>
    </row>
    <row r="1259" spans="2:53">
      <c r="B1259" s="109">
        <v>43224.291666666664</v>
      </c>
      <c r="C1259" s="106">
        <v>355</v>
      </c>
      <c r="D1259" s="106">
        <v>153.33000183105469</v>
      </c>
      <c r="E1259" s="120">
        <v>11.600000381469727</v>
      </c>
      <c r="F1259" s="107">
        <v>43224</v>
      </c>
      <c r="G1259" s="120">
        <v>62.080022149218479</v>
      </c>
      <c r="H1259" s="120">
        <v>6.0660634116828431</v>
      </c>
      <c r="I1259" s="120">
        <v>32.982111182676412</v>
      </c>
      <c r="J1259" s="104">
        <f t="shared" si="95"/>
        <v>62.080022149218479</v>
      </c>
      <c r="K1259" s="104">
        <f t="shared" si="96"/>
        <v>6.0660634116828431</v>
      </c>
      <c r="L1259" s="104">
        <f t="shared" si="97"/>
        <v>32.982111182676412</v>
      </c>
      <c r="N1259" s="109">
        <v>43224.291666666664</v>
      </c>
      <c r="O1259" s="103">
        <v>355</v>
      </c>
      <c r="P1259" s="103">
        <v>153.33000183105469</v>
      </c>
      <c r="Q1259" s="104">
        <f t="shared" si="98"/>
        <v>11.542646879598998</v>
      </c>
      <c r="R1259" s="104">
        <f t="shared" si="99"/>
        <v>20</v>
      </c>
    </row>
    <row r="1260" spans="2:53">
      <c r="B1260" s="109">
        <v>43225.291666666664</v>
      </c>
      <c r="C1260" s="106">
        <v>355</v>
      </c>
      <c r="D1260" s="106">
        <v>153.33000183105469</v>
      </c>
      <c r="E1260" s="120">
        <v>11.600000381469727</v>
      </c>
      <c r="F1260" s="107">
        <v>43225</v>
      </c>
      <c r="G1260" s="120">
        <v>64.643838311213017</v>
      </c>
      <c r="H1260" s="120">
        <v>6.8284076650661421</v>
      </c>
      <c r="I1260" s="120">
        <v>33.134070293439784</v>
      </c>
      <c r="J1260" s="104">
        <f t="shared" si="95"/>
        <v>64.643838311213017</v>
      </c>
      <c r="K1260" s="104">
        <f t="shared" si="96"/>
        <v>6.8284076650661421</v>
      </c>
      <c r="L1260" s="104">
        <f t="shared" si="97"/>
        <v>33.134070293439784</v>
      </c>
      <c r="N1260" s="109">
        <v>43225.291666666664</v>
      </c>
      <c r="O1260" s="103">
        <v>355</v>
      </c>
      <c r="P1260" s="103">
        <v>153.33000183105469</v>
      </c>
      <c r="Q1260" s="104">
        <f t="shared" si="98"/>
        <v>11.542646879598998</v>
      </c>
      <c r="R1260" s="104">
        <f t="shared" si="99"/>
        <v>20</v>
      </c>
    </row>
    <row r="1261" spans="2:53">
      <c r="B1261" s="109">
        <v>43226.291666666664</v>
      </c>
      <c r="C1261" s="106">
        <v>355</v>
      </c>
      <c r="D1261" s="106">
        <v>153.33000183105469</v>
      </c>
      <c r="E1261" s="120">
        <v>11.600000381469727</v>
      </c>
      <c r="F1261" s="107">
        <v>43226</v>
      </c>
      <c r="G1261" s="120">
        <v>64.715611879472377</v>
      </c>
      <c r="H1261" s="120">
        <v>71.871941155559483</v>
      </c>
      <c r="I1261" s="120">
        <v>31.2042977430423</v>
      </c>
      <c r="J1261" s="104">
        <f t="shared" si="95"/>
        <v>64.715611879472377</v>
      </c>
      <c r="K1261" s="104">
        <f t="shared" si="96"/>
        <v>71.871941155559483</v>
      </c>
      <c r="L1261" s="104">
        <f t="shared" si="97"/>
        <v>31.2042977430423</v>
      </c>
      <c r="N1261" s="109">
        <v>43226.291666666664</v>
      </c>
      <c r="O1261" s="103">
        <v>355</v>
      </c>
      <c r="P1261" s="103">
        <v>153.33000183105469</v>
      </c>
      <c r="Q1261" s="104">
        <f t="shared" si="98"/>
        <v>11.542646879598998</v>
      </c>
      <c r="R1261" s="104">
        <f t="shared" si="99"/>
        <v>20</v>
      </c>
    </row>
    <row r="1262" spans="2:53">
      <c r="B1262" s="109">
        <v>43227.291666666664</v>
      </c>
      <c r="C1262" s="106">
        <v>355</v>
      </c>
      <c r="D1262" s="106">
        <v>153.33000183105469</v>
      </c>
      <c r="E1262" s="120">
        <v>11.600000381469727</v>
      </c>
      <c r="F1262" s="107">
        <v>43227</v>
      </c>
      <c r="G1262" s="120">
        <v>63.652777678304226</v>
      </c>
      <c r="H1262" s="120">
        <v>100</v>
      </c>
      <c r="I1262" s="120">
        <v>32.207501612901652</v>
      </c>
      <c r="J1262" s="104">
        <f t="shared" si="95"/>
        <v>63.652777678304226</v>
      </c>
      <c r="K1262" s="104">
        <f t="shared" si="96"/>
        <v>100</v>
      </c>
      <c r="L1262" s="104">
        <f t="shared" si="97"/>
        <v>32.207501612901652</v>
      </c>
      <c r="N1262" s="109">
        <v>43227.291666666664</v>
      </c>
      <c r="O1262" s="103">
        <v>355</v>
      </c>
      <c r="P1262" s="103">
        <v>153.33000183105469</v>
      </c>
      <c r="Q1262" s="104">
        <f t="shared" si="98"/>
        <v>11.542646879598998</v>
      </c>
      <c r="R1262" s="104">
        <f t="shared" si="99"/>
        <v>20</v>
      </c>
    </row>
    <row r="1263" spans="2:53" s="18" customFormat="1">
      <c r="B1263" s="151">
        <v>43228.291666666664</v>
      </c>
      <c r="C1263" s="152">
        <v>355</v>
      </c>
      <c r="D1263" s="152">
        <v>153.33000183105469</v>
      </c>
      <c r="E1263" s="153">
        <v>11.600000381469727</v>
      </c>
      <c r="F1263" s="154">
        <v>43228</v>
      </c>
      <c r="G1263" s="153">
        <v>61.3058285966626</v>
      </c>
      <c r="H1263" s="153">
        <v>100</v>
      </c>
      <c r="I1263" s="153">
        <v>32.098169661627828</v>
      </c>
      <c r="J1263" s="155">
        <f t="shared" si="95"/>
        <v>61.3058285966626</v>
      </c>
      <c r="K1263" s="155">
        <f t="shared" si="96"/>
        <v>100</v>
      </c>
      <c r="L1263" s="155">
        <f t="shared" si="97"/>
        <v>32.098169661627828</v>
      </c>
      <c r="M1263" s="155"/>
      <c r="N1263" s="151">
        <v>43228.291666666664</v>
      </c>
      <c r="O1263" s="156">
        <v>355</v>
      </c>
      <c r="P1263" s="156">
        <v>153.33000183105469</v>
      </c>
      <c r="Q1263" s="155">
        <f t="shared" si="98"/>
        <v>11.542646879598998</v>
      </c>
      <c r="R1263" s="104">
        <f t="shared" si="99"/>
        <v>20</v>
      </c>
      <c r="S1263" s="156"/>
      <c r="T1263" s="156"/>
      <c r="U1263" s="156"/>
      <c r="V1263" s="155"/>
      <c r="W1263" s="155"/>
      <c r="X1263" s="156"/>
      <c r="Y1263" s="156"/>
      <c r="Z1263" s="156"/>
      <c r="AA1263" s="155"/>
      <c r="AB1263" s="155"/>
      <c r="AC1263" s="156"/>
      <c r="AD1263" s="156"/>
      <c r="AE1263" s="156"/>
      <c r="AF1263" s="155"/>
      <c r="AG1263" s="155"/>
      <c r="AH1263" s="156"/>
      <c r="AI1263" s="156"/>
      <c r="AJ1263" s="156"/>
      <c r="AK1263" s="155"/>
      <c r="AL1263" s="155"/>
      <c r="AM1263" s="156"/>
      <c r="AN1263" s="156"/>
      <c r="AO1263" s="156"/>
      <c r="AP1263" s="155"/>
      <c r="AQ1263" s="155"/>
      <c r="AR1263" s="156"/>
      <c r="AS1263" s="156"/>
      <c r="AT1263" s="156"/>
      <c r="AU1263" s="155"/>
      <c r="AV1263" s="155"/>
      <c r="AW1263" s="156"/>
      <c r="AX1263" s="156"/>
      <c r="AY1263" s="156"/>
      <c r="AZ1263" s="155"/>
      <c r="BA1263" s="155"/>
    </row>
    <row r="1264" spans="2:53" s="18" customFormat="1">
      <c r="B1264" s="151">
        <v>43229.291666666664</v>
      </c>
      <c r="C1264" s="152">
        <v>355</v>
      </c>
      <c r="D1264" s="152">
        <v>153.33000183105469</v>
      </c>
      <c r="E1264" s="153">
        <v>11.600000381469727</v>
      </c>
      <c r="F1264" s="154">
        <v>43229</v>
      </c>
      <c r="G1264" s="153">
        <v>42.574988690416006</v>
      </c>
      <c r="H1264" s="153">
        <v>100</v>
      </c>
      <c r="I1264" s="153">
        <v>33.461515147906766</v>
      </c>
      <c r="J1264" s="155">
        <f t="shared" si="95"/>
        <v>42.574988690416006</v>
      </c>
      <c r="K1264" s="155">
        <f t="shared" si="96"/>
        <v>100</v>
      </c>
      <c r="L1264" s="155">
        <f t="shared" si="97"/>
        <v>33.461515147906766</v>
      </c>
      <c r="M1264" s="155"/>
      <c r="N1264" s="151">
        <v>43229.291666666664</v>
      </c>
      <c r="O1264" s="156">
        <v>355</v>
      </c>
      <c r="P1264" s="156">
        <v>153.33000183105469</v>
      </c>
      <c r="Q1264" s="155">
        <f t="shared" si="98"/>
        <v>11.542646879598998</v>
      </c>
      <c r="R1264" s="104">
        <f t="shared" si="99"/>
        <v>20</v>
      </c>
      <c r="S1264" s="156"/>
      <c r="T1264" s="156"/>
      <c r="U1264" s="156"/>
      <c r="V1264" s="155"/>
      <c r="W1264" s="155"/>
      <c r="X1264" s="156"/>
      <c r="Y1264" s="156"/>
      <c r="Z1264" s="156"/>
      <c r="AA1264" s="155"/>
      <c r="AB1264" s="155"/>
      <c r="AC1264" s="156"/>
      <c r="AD1264" s="156"/>
      <c r="AE1264" s="156"/>
      <c r="AF1264" s="155"/>
      <c r="AG1264" s="155"/>
      <c r="AH1264" s="156"/>
      <c r="AI1264" s="156"/>
      <c r="AJ1264" s="156"/>
      <c r="AK1264" s="155"/>
      <c r="AL1264" s="155"/>
      <c r="AM1264" s="156"/>
      <c r="AN1264" s="156"/>
      <c r="AO1264" s="156"/>
      <c r="AP1264" s="155"/>
      <c r="AQ1264" s="155"/>
      <c r="AR1264" s="156"/>
      <c r="AS1264" s="156"/>
      <c r="AT1264" s="156"/>
      <c r="AU1264" s="155"/>
      <c r="AV1264" s="155"/>
      <c r="AW1264" s="156"/>
      <c r="AX1264" s="156"/>
      <c r="AY1264" s="156"/>
      <c r="AZ1264" s="155"/>
      <c r="BA1264" s="155"/>
    </row>
    <row r="1265" spans="2:53" s="18" customFormat="1">
      <c r="B1265" s="151">
        <v>43230.291666666664</v>
      </c>
      <c r="C1265" s="152">
        <v>129</v>
      </c>
      <c r="D1265" s="152">
        <v>114.16000366210938</v>
      </c>
      <c r="E1265" s="153">
        <v>11.399999618530273</v>
      </c>
      <c r="F1265" s="154">
        <v>43230</v>
      </c>
      <c r="G1265" s="153">
        <v>65.984094109910515</v>
      </c>
      <c r="H1265" s="153">
        <v>36.928349315215044</v>
      </c>
      <c r="I1265" s="153">
        <v>37.122269965873855</v>
      </c>
      <c r="J1265" s="155">
        <f t="shared" si="95"/>
        <v>65.984094109910515</v>
      </c>
      <c r="K1265" s="155">
        <f t="shared" si="96"/>
        <v>36.928349315215044</v>
      </c>
      <c r="L1265" s="155">
        <f t="shared" si="97"/>
        <v>37.122269965873855</v>
      </c>
      <c r="M1265" s="155"/>
      <c r="N1265" s="151">
        <v>43230.291666666664</v>
      </c>
      <c r="O1265" s="156">
        <v>129</v>
      </c>
      <c r="P1265" s="156">
        <v>114.16000366210938</v>
      </c>
      <c r="Q1265" s="155">
        <f t="shared" si="98"/>
        <v>0.84937193919799803</v>
      </c>
      <c r="R1265" s="104">
        <f t="shared" si="99"/>
        <v>0.84937193919799803</v>
      </c>
      <c r="S1265" s="156"/>
      <c r="T1265" s="156"/>
      <c r="U1265" s="156"/>
      <c r="V1265" s="155"/>
      <c r="W1265" s="155"/>
      <c r="X1265" s="156"/>
      <c r="Y1265" s="156"/>
      <c r="Z1265" s="156"/>
      <c r="AA1265" s="155"/>
      <c r="AB1265" s="155"/>
      <c r="AC1265" s="156"/>
      <c r="AD1265" s="156"/>
      <c r="AE1265" s="156"/>
      <c r="AF1265" s="155"/>
      <c r="AG1265" s="155"/>
      <c r="AH1265" s="156"/>
      <c r="AI1265" s="156"/>
      <c r="AJ1265" s="156"/>
      <c r="AK1265" s="155"/>
      <c r="AL1265" s="155"/>
      <c r="AM1265" s="156"/>
      <c r="AN1265" s="156"/>
      <c r="AO1265" s="156"/>
      <c r="AP1265" s="155"/>
      <c r="AQ1265" s="155"/>
      <c r="AR1265" s="156"/>
      <c r="AS1265" s="156"/>
      <c r="AT1265" s="156"/>
      <c r="AU1265" s="155"/>
      <c r="AV1265" s="155"/>
      <c r="AW1265" s="156"/>
      <c r="AX1265" s="156"/>
      <c r="AY1265" s="156"/>
      <c r="AZ1265" s="155"/>
      <c r="BA1265" s="155"/>
    </row>
    <row r="1266" spans="2:53" s="18" customFormat="1">
      <c r="B1266" s="151">
        <v>43231.291666666664</v>
      </c>
      <c r="C1266" s="152">
        <v>129</v>
      </c>
      <c r="D1266" s="152">
        <v>114.16000366210938</v>
      </c>
      <c r="E1266" s="153">
        <v>11.199999809265137</v>
      </c>
      <c r="F1266" s="154">
        <v>43231</v>
      </c>
      <c r="G1266" s="153">
        <v>68.08660530081508</v>
      </c>
      <c r="H1266" s="153">
        <v>34.972908295039772</v>
      </c>
      <c r="I1266" s="153">
        <v>37.799624945234399</v>
      </c>
      <c r="J1266" s="155">
        <f t="shared" si="95"/>
        <v>68.08660530081508</v>
      </c>
      <c r="K1266" s="155">
        <f t="shared" si="96"/>
        <v>34.972908295039772</v>
      </c>
      <c r="L1266" s="155">
        <f t="shared" si="97"/>
        <v>37.799624945234399</v>
      </c>
      <c r="M1266" s="155"/>
      <c r="N1266" s="151">
        <v>43231.291666666664</v>
      </c>
      <c r="O1266" s="156">
        <v>129</v>
      </c>
      <c r="P1266" s="156">
        <v>114.16000366210938</v>
      </c>
      <c r="Q1266" s="155">
        <f t="shared" si="98"/>
        <v>0.84937193919799803</v>
      </c>
      <c r="R1266" s="104">
        <f t="shared" si="99"/>
        <v>20</v>
      </c>
      <c r="S1266" s="156"/>
      <c r="T1266" s="156"/>
      <c r="U1266" s="156"/>
      <c r="V1266" s="155"/>
      <c r="W1266" s="155"/>
      <c r="X1266" s="156"/>
      <c r="Y1266" s="156"/>
      <c r="Z1266" s="156"/>
      <c r="AA1266" s="155"/>
      <c r="AB1266" s="155"/>
      <c r="AC1266" s="156"/>
      <c r="AD1266" s="156"/>
      <c r="AE1266" s="156"/>
      <c r="AF1266" s="155"/>
      <c r="AG1266" s="155"/>
      <c r="AH1266" s="156"/>
      <c r="AI1266" s="156"/>
      <c r="AJ1266" s="156"/>
      <c r="AK1266" s="155"/>
      <c r="AL1266" s="155"/>
      <c r="AM1266" s="156"/>
      <c r="AN1266" s="156"/>
      <c r="AO1266" s="156"/>
      <c r="AP1266" s="155"/>
      <c r="AQ1266" s="155"/>
      <c r="AR1266" s="156"/>
      <c r="AS1266" s="156"/>
      <c r="AT1266" s="156"/>
      <c r="AU1266" s="155"/>
      <c r="AV1266" s="155"/>
      <c r="AW1266" s="156"/>
      <c r="AX1266" s="156"/>
      <c r="AY1266" s="156"/>
      <c r="AZ1266" s="155"/>
      <c r="BA1266" s="155"/>
    </row>
    <row r="1267" spans="2:53" s="18" customFormat="1">
      <c r="B1267" s="151">
        <v>43232.291666666664</v>
      </c>
      <c r="C1267" s="152">
        <v>129</v>
      </c>
      <c r="D1267" s="152">
        <v>114.16000366210938</v>
      </c>
      <c r="E1267" s="153">
        <v>11.399999618530273</v>
      </c>
      <c r="F1267" s="154">
        <v>43232</v>
      </c>
      <c r="G1267" s="153">
        <v>64.879213979155907</v>
      </c>
      <c r="H1267" s="153">
        <v>34.21010554649208</v>
      </c>
      <c r="I1267" s="153">
        <v>37.834478245267128</v>
      </c>
      <c r="J1267" s="155">
        <f t="shared" si="95"/>
        <v>64.879213979155907</v>
      </c>
      <c r="K1267" s="155">
        <f t="shared" si="96"/>
        <v>34.21010554649208</v>
      </c>
      <c r="L1267" s="155">
        <f t="shared" si="97"/>
        <v>37.834478245267128</v>
      </c>
      <c r="M1267" s="155"/>
      <c r="N1267" s="151">
        <v>43232.291666666664</v>
      </c>
      <c r="O1267" s="156">
        <v>129</v>
      </c>
      <c r="P1267" s="156">
        <v>114.16000366210938</v>
      </c>
      <c r="Q1267" s="155">
        <f t="shared" si="98"/>
        <v>0.84937193919799803</v>
      </c>
      <c r="R1267" s="104">
        <f t="shared" si="99"/>
        <v>20</v>
      </c>
      <c r="S1267" s="156"/>
      <c r="T1267" s="156"/>
      <c r="U1267" s="156"/>
      <c r="V1267" s="155"/>
      <c r="W1267" s="155"/>
      <c r="X1267" s="156"/>
      <c r="Y1267" s="156"/>
      <c r="Z1267" s="156"/>
      <c r="AA1267" s="155"/>
      <c r="AB1267" s="155"/>
      <c r="AC1267" s="156"/>
      <c r="AD1267" s="156"/>
      <c r="AE1267" s="156"/>
      <c r="AF1267" s="155"/>
      <c r="AG1267" s="155"/>
      <c r="AH1267" s="156"/>
      <c r="AI1267" s="156"/>
      <c r="AJ1267" s="156"/>
      <c r="AK1267" s="155"/>
      <c r="AL1267" s="155"/>
      <c r="AM1267" s="156"/>
      <c r="AN1267" s="156"/>
      <c r="AO1267" s="156"/>
      <c r="AP1267" s="155"/>
      <c r="AQ1267" s="155"/>
      <c r="AR1267" s="156"/>
      <c r="AS1267" s="156"/>
      <c r="AT1267" s="156"/>
      <c r="AU1267" s="155"/>
      <c r="AV1267" s="155"/>
      <c r="AW1267" s="156"/>
      <c r="AX1267" s="156"/>
      <c r="AY1267" s="156"/>
      <c r="AZ1267" s="155"/>
      <c r="BA1267" s="155"/>
    </row>
    <row r="1268" spans="2:53" s="18" customFormat="1">
      <c r="B1268" s="151">
        <v>43233.291666666664</v>
      </c>
      <c r="C1268" s="152">
        <v>129</v>
      </c>
      <c r="D1268" s="152">
        <v>114.16000366210938</v>
      </c>
      <c r="E1268" s="153">
        <v>11.399999618530273</v>
      </c>
      <c r="F1268" s="154">
        <v>43233</v>
      </c>
      <c r="G1268" s="153">
        <v>48.959677299437715</v>
      </c>
      <c r="H1268" s="153">
        <v>36.338933298344976</v>
      </c>
      <c r="I1268" s="153">
        <v>37.45505483084257</v>
      </c>
      <c r="J1268" s="155">
        <f t="shared" si="95"/>
        <v>48.959677299437715</v>
      </c>
      <c r="K1268" s="155">
        <f t="shared" si="96"/>
        <v>36.338933298344976</v>
      </c>
      <c r="L1268" s="155">
        <f t="shared" si="97"/>
        <v>37.45505483084257</v>
      </c>
      <c r="M1268" s="155"/>
      <c r="N1268" s="151">
        <v>43233.291666666664</v>
      </c>
      <c r="O1268" s="156">
        <v>129</v>
      </c>
      <c r="P1268" s="156">
        <v>114.16000366210938</v>
      </c>
      <c r="Q1268" s="155">
        <f t="shared" si="98"/>
        <v>0.84937193919799803</v>
      </c>
      <c r="R1268" s="104">
        <f t="shared" si="99"/>
        <v>20</v>
      </c>
      <c r="S1268" s="156"/>
      <c r="T1268" s="156"/>
      <c r="U1268" s="156"/>
      <c r="V1268" s="155"/>
      <c r="W1268" s="155"/>
      <c r="X1268" s="156"/>
      <c r="Y1268" s="156"/>
      <c r="Z1268" s="156"/>
      <c r="AA1268" s="155"/>
      <c r="AB1268" s="155"/>
      <c r="AC1268" s="156"/>
      <c r="AD1268" s="156"/>
      <c r="AE1268" s="156"/>
      <c r="AF1268" s="155"/>
      <c r="AG1268" s="155"/>
      <c r="AH1268" s="156"/>
      <c r="AI1268" s="156"/>
      <c r="AJ1268" s="156"/>
      <c r="AK1268" s="155"/>
      <c r="AL1268" s="155"/>
      <c r="AM1268" s="156"/>
      <c r="AN1268" s="156"/>
      <c r="AO1268" s="156"/>
      <c r="AP1268" s="155"/>
      <c r="AQ1268" s="155"/>
      <c r="AR1268" s="156"/>
      <c r="AS1268" s="156"/>
      <c r="AT1268" s="156"/>
      <c r="AU1268" s="155"/>
      <c r="AV1268" s="155"/>
      <c r="AW1268" s="156"/>
      <c r="AX1268" s="156"/>
      <c r="AY1268" s="156"/>
      <c r="AZ1268" s="155"/>
      <c r="BA1268" s="155"/>
    </row>
    <row r="1269" spans="2:53" s="18" customFormat="1">
      <c r="B1269" s="151">
        <v>43234.291666666664</v>
      </c>
      <c r="C1269" s="152">
        <v>129</v>
      </c>
      <c r="D1269" s="152">
        <v>114.16000366210938</v>
      </c>
      <c r="E1269" s="153">
        <v>11.399999618530273</v>
      </c>
      <c r="F1269" s="154">
        <v>43234</v>
      </c>
      <c r="G1269" s="153">
        <v>46.599893820550747</v>
      </c>
      <c r="H1269" s="153">
        <v>36.455900204336182</v>
      </c>
      <c r="I1269" s="153">
        <v>37.682477713690865</v>
      </c>
      <c r="J1269" s="155">
        <f t="shared" si="95"/>
        <v>46.599893820550747</v>
      </c>
      <c r="K1269" s="155">
        <f t="shared" si="96"/>
        <v>36.455900204336182</v>
      </c>
      <c r="L1269" s="155">
        <f t="shared" si="97"/>
        <v>37.682477713690865</v>
      </c>
      <c r="M1269" s="155"/>
      <c r="N1269" s="151">
        <v>43234.291666666664</v>
      </c>
      <c r="O1269" s="156">
        <v>129</v>
      </c>
      <c r="P1269" s="156">
        <v>114.16000366210938</v>
      </c>
      <c r="Q1269" s="155">
        <f t="shared" si="98"/>
        <v>0.84937193919799803</v>
      </c>
      <c r="R1269" s="104">
        <f t="shared" si="99"/>
        <v>20</v>
      </c>
      <c r="S1269" s="156"/>
      <c r="T1269" s="156"/>
      <c r="U1269" s="156"/>
      <c r="V1269" s="155"/>
      <c r="W1269" s="155"/>
      <c r="X1269" s="156"/>
      <c r="Y1269" s="156"/>
      <c r="Z1269" s="156"/>
      <c r="AA1269" s="155"/>
      <c r="AB1269" s="155"/>
      <c r="AC1269" s="156"/>
      <c r="AD1269" s="156"/>
      <c r="AE1269" s="156"/>
      <c r="AF1269" s="155"/>
      <c r="AG1269" s="155"/>
      <c r="AH1269" s="156"/>
      <c r="AI1269" s="156"/>
      <c r="AJ1269" s="156"/>
      <c r="AK1269" s="155"/>
      <c r="AL1269" s="155"/>
      <c r="AM1269" s="156"/>
      <c r="AN1269" s="156"/>
      <c r="AO1269" s="156"/>
      <c r="AP1269" s="155"/>
      <c r="AQ1269" s="155"/>
      <c r="AR1269" s="156"/>
      <c r="AS1269" s="156"/>
      <c r="AT1269" s="156"/>
      <c r="AU1269" s="155"/>
      <c r="AV1269" s="155"/>
      <c r="AW1269" s="156"/>
      <c r="AX1269" s="156"/>
      <c r="AY1269" s="156"/>
      <c r="AZ1269" s="155"/>
      <c r="BA1269" s="155"/>
    </row>
    <row r="1270" spans="2:53" s="18" customFormat="1">
      <c r="B1270" s="151">
        <v>43235.291666666664</v>
      </c>
      <c r="C1270" s="152">
        <v>133</v>
      </c>
      <c r="D1270" s="152">
        <v>109.43000030517578</v>
      </c>
      <c r="E1270" s="153">
        <v>11.800000190734863</v>
      </c>
      <c r="F1270" s="154">
        <v>43235</v>
      </c>
      <c r="G1270" s="153">
        <v>50.036645015411899</v>
      </c>
      <c r="H1270" s="153">
        <v>37.109834385779124</v>
      </c>
      <c r="I1270" s="153">
        <v>38.246277079449776</v>
      </c>
      <c r="J1270" s="155">
        <f t="shared" si="95"/>
        <v>50.036645015411899</v>
      </c>
      <c r="K1270" s="155">
        <f t="shared" si="96"/>
        <v>37.109834385779124</v>
      </c>
      <c r="L1270" s="155">
        <f t="shared" si="97"/>
        <v>38.246277079449776</v>
      </c>
      <c r="M1270" s="155"/>
      <c r="N1270" s="151">
        <v>43235.291666666664</v>
      </c>
      <c r="O1270" s="156">
        <v>133</v>
      </c>
      <c r="P1270" s="156">
        <v>109.43000030517578</v>
      </c>
      <c r="Q1270" s="155">
        <f t="shared" si="98"/>
        <v>1.3490364749331665</v>
      </c>
      <c r="R1270" s="104">
        <f t="shared" si="99"/>
        <v>1.3490364749331665</v>
      </c>
      <c r="S1270" s="156"/>
      <c r="T1270" s="156"/>
      <c r="U1270" s="156"/>
      <c r="V1270" s="155"/>
      <c r="W1270" s="155"/>
      <c r="X1270" s="156"/>
      <c r="Y1270" s="156"/>
      <c r="Z1270" s="156"/>
      <c r="AA1270" s="155"/>
      <c r="AB1270" s="155"/>
      <c r="AC1270" s="156"/>
      <c r="AD1270" s="156"/>
      <c r="AE1270" s="156"/>
      <c r="AF1270" s="155"/>
      <c r="AG1270" s="155"/>
      <c r="AH1270" s="156"/>
      <c r="AI1270" s="156"/>
      <c r="AJ1270" s="156"/>
      <c r="AK1270" s="155"/>
      <c r="AL1270" s="155"/>
      <c r="AM1270" s="156"/>
      <c r="AN1270" s="156"/>
      <c r="AO1270" s="156"/>
      <c r="AP1270" s="155"/>
      <c r="AQ1270" s="155"/>
      <c r="AR1270" s="156"/>
      <c r="AS1270" s="156"/>
      <c r="AT1270" s="156"/>
      <c r="AU1270" s="155"/>
      <c r="AV1270" s="155"/>
      <c r="AW1270" s="156"/>
      <c r="AX1270" s="156"/>
      <c r="AY1270" s="156"/>
      <c r="AZ1270" s="155"/>
      <c r="BA1270" s="155"/>
    </row>
    <row r="1271" spans="2:53" s="18" customFormat="1">
      <c r="B1271" s="151">
        <v>43236.291666666664</v>
      </c>
      <c r="C1271" s="152">
        <v>133</v>
      </c>
      <c r="D1271" s="152">
        <v>109.43000030517578</v>
      </c>
      <c r="E1271" s="153">
        <v>11.800000190734863</v>
      </c>
      <c r="F1271" s="154">
        <v>43236</v>
      </c>
      <c r="G1271" s="153">
        <v>58.220771713168546</v>
      </c>
      <c r="H1271" s="153">
        <v>36.515798597446178</v>
      </c>
      <c r="I1271" s="153">
        <v>38.31762232581773</v>
      </c>
      <c r="J1271" s="155">
        <f t="shared" si="95"/>
        <v>58.220771713168546</v>
      </c>
      <c r="K1271" s="155">
        <f t="shared" si="96"/>
        <v>36.515798597446178</v>
      </c>
      <c r="L1271" s="155">
        <f t="shared" si="97"/>
        <v>38.31762232581773</v>
      </c>
      <c r="M1271" s="155"/>
      <c r="N1271" s="151">
        <v>43236.291666666664</v>
      </c>
      <c r="O1271" s="156">
        <v>133</v>
      </c>
      <c r="P1271" s="156">
        <v>109.43000030517578</v>
      </c>
      <c r="Q1271" s="155">
        <f t="shared" si="98"/>
        <v>1.3490364749331665</v>
      </c>
      <c r="R1271" s="104">
        <f t="shared" si="99"/>
        <v>20</v>
      </c>
      <c r="S1271" s="156"/>
      <c r="T1271" s="156"/>
      <c r="U1271" s="156"/>
      <c r="V1271" s="155"/>
      <c r="W1271" s="155"/>
      <c r="X1271" s="156"/>
      <c r="Y1271" s="156"/>
      <c r="Z1271" s="156"/>
      <c r="AA1271" s="155"/>
      <c r="AB1271" s="155"/>
      <c r="AC1271" s="156"/>
      <c r="AD1271" s="156"/>
      <c r="AE1271" s="156"/>
      <c r="AF1271" s="155"/>
      <c r="AG1271" s="155"/>
      <c r="AH1271" s="156"/>
      <c r="AI1271" s="156"/>
      <c r="AJ1271" s="156"/>
      <c r="AK1271" s="155"/>
      <c r="AL1271" s="155"/>
      <c r="AM1271" s="156"/>
      <c r="AN1271" s="156"/>
      <c r="AO1271" s="156"/>
      <c r="AP1271" s="155"/>
      <c r="AQ1271" s="155"/>
      <c r="AR1271" s="156"/>
      <c r="AS1271" s="156"/>
      <c r="AT1271" s="156"/>
      <c r="AU1271" s="155"/>
      <c r="AV1271" s="155"/>
      <c r="AW1271" s="156"/>
      <c r="AX1271" s="156"/>
      <c r="AY1271" s="156"/>
      <c r="AZ1271" s="155"/>
      <c r="BA1271" s="155"/>
    </row>
    <row r="1272" spans="2:53" s="18" customFormat="1">
      <c r="B1272" s="151">
        <v>43237.291666666664</v>
      </c>
      <c r="C1272" s="152">
        <v>133</v>
      </c>
      <c r="D1272" s="152">
        <v>103.19999694824219</v>
      </c>
      <c r="E1272" s="153">
        <v>11.800000190734863</v>
      </c>
      <c r="F1272" s="154">
        <v>43237</v>
      </c>
      <c r="G1272" s="153">
        <v>52.936663801625869</v>
      </c>
      <c r="H1272" s="153">
        <v>36.302146348423513</v>
      </c>
      <c r="I1272" s="153">
        <v>38.356317481641426</v>
      </c>
      <c r="J1272" s="155">
        <f t="shared" si="95"/>
        <v>52.936663801625869</v>
      </c>
      <c r="K1272" s="155">
        <f t="shared" si="96"/>
        <v>36.302146348423513</v>
      </c>
      <c r="L1272" s="155">
        <f t="shared" si="97"/>
        <v>38.356317481641426</v>
      </c>
      <c r="M1272" s="155"/>
      <c r="N1272" s="151">
        <v>43237.291666666664</v>
      </c>
      <c r="O1272" s="156">
        <v>133</v>
      </c>
      <c r="P1272" s="156">
        <v>103.19999694824219</v>
      </c>
      <c r="Q1272" s="155">
        <f t="shared" si="98"/>
        <v>1.7056127106683348</v>
      </c>
      <c r="R1272" s="104">
        <f t="shared" si="99"/>
        <v>1.7056127106683348</v>
      </c>
      <c r="S1272" s="156"/>
      <c r="T1272" s="156"/>
      <c r="U1272" s="156"/>
      <c r="V1272" s="155"/>
      <c r="W1272" s="155"/>
      <c r="X1272" s="156"/>
      <c r="Y1272" s="156"/>
      <c r="Z1272" s="156"/>
      <c r="AA1272" s="155"/>
      <c r="AB1272" s="155"/>
      <c r="AC1272" s="156"/>
      <c r="AD1272" s="156"/>
      <c r="AE1272" s="156"/>
      <c r="AF1272" s="155"/>
      <c r="AG1272" s="155"/>
      <c r="AH1272" s="156"/>
      <c r="AI1272" s="156"/>
      <c r="AJ1272" s="156"/>
      <c r="AK1272" s="155"/>
      <c r="AL1272" s="155"/>
      <c r="AM1272" s="156"/>
      <c r="AN1272" s="156"/>
      <c r="AO1272" s="156"/>
      <c r="AP1272" s="155"/>
      <c r="AQ1272" s="155"/>
      <c r="AR1272" s="156"/>
      <c r="AS1272" s="156"/>
      <c r="AT1272" s="156"/>
      <c r="AU1272" s="155"/>
      <c r="AV1272" s="155"/>
      <c r="AW1272" s="156"/>
      <c r="AX1272" s="156"/>
      <c r="AY1272" s="156"/>
      <c r="AZ1272" s="155"/>
      <c r="BA1272" s="155"/>
    </row>
    <row r="1273" spans="2:53" s="18" customFormat="1">
      <c r="B1273" s="151">
        <v>43238.291666666664</v>
      </c>
      <c r="C1273" s="152">
        <v>133</v>
      </c>
      <c r="D1273" s="152">
        <v>103.19999694824219</v>
      </c>
      <c r="E1273" s="153">
        <v>11.899999618530273</v>
      </c>
      <c r="F1273" s="154">
        <v>43238</v>
      </c>
      <c r="G1273" s="153">
        <v>41.117898065227038</v>
      </c>
      <c r="H1273" s="153">
        <v>36.540307902958673</v>
      </c>
      <c r="I1273" s="153">
        <v>38.571185542609982</v>
      </c>
      <c r="J1273" s="155">
        <f t="shared" si="95"/>
        <v>41.117898065227038</v>
      </c>
      <c r="K1273" s="155">
        <f t="shared" si="96"/>
        <v>36.540307902958673</v>
      </c>
      <c r="L1273" s="155">
        <f t="shared" si="97"/>
        <v>38.571185542609982</v>
      </c>
      <c r="M1273" s="155"/>
      <c r="N1273" s="151">
        <v>43238.291666666664</v>
      </c>
      <c r="O1273" s="156">
        <v>133</v>
      </c>
      <c r="P1273" s="156">
        <v>103.19999694824219</v>
      </c>
      <c r="Q1273" s="155">
        <f t="shared" si="98"/>
        <v>1.7056127106683348</v>
      </c>
      <c r="R1273" s="104">
        <f t="shared" si="99"/>
        <v>20</v>
      </c>
      <c r="S1273" s="156"/>
      <c r="T1273" s="156"/>
      <c r="U1273" s="156"/>
      <c r="V1273" s="155"/>
      <c r="W1273" s="155"/>
      <c r="X1273" s="156"/>
      <c r="Y1273" s="156"/>
      <c r="Z1273" s="156"/>
      <c r="AA1273" s="155"/>
      <c r="AB1273" s="155"/>
      <c r="AC1273" s="156"/>
      <c r="AD1273" s="156"/>
      <c r="AE1273" s="156"/>
      <c r="AF1273" s="155"/>
      <c r="AG1273" s="155"/>
      <c r="AH1273" s="156"/>
      <c r="AI1273" s="156"/>
      <c r="AJ1273" s="156"/>
      <c r="AK1273" s="155"/>
      <c r="AL1273" s="155"/>
      <c r="AM1273" s="156"/>
      <c r="AN1273" s="156"/>
      <c r="AO1273" s="156"/>
      <c r="AP1273" s="155"/>
      <c r="AQ1273" s="155"/>
      <c r="AR1273" s="156"/>
      <c r="AS1273" s="156"/>
      <c r="AT1273" s="156"/>
      <c r="AU1273" s="155"/>
      <c r="AV1273" s="155"/>
      <c r="AW1273" s="156"/>
      <c r="AX1273" s="156"/>
      <c r="AY1273" s="156"/>
      <c r="AZ1273" s="155"/>
      <c r="BA1273" s="155"/>
    </row>
    <row r="1274" spans="2:53" s="18" customFormat="1">
      <c r="B1274" s="151">
        <v>43239.291666666664</v>
      </c>
      <c r="C1274" s="152">
        <v>133</v>
      </c>
      <c r="D1274" s="152">
        <v>103.19999694824219</v>
      </c>
      <c r="E1274" s="153">
        <v>11.899999618530273</v>
      </c>
      <c r="F1274" s="154">
        <v>43239</v>
      </c>
      <c r="G1274" s="153">
        <v>47.538698516885468</v>
      </c>
      <c r="H1274" s="153">
        <v>36.905394704010725</v>
      </c>
      <c r="I1274" s="153">
        <v>38.565976372030065</v>
      </c>
      <c r="J1274" s="155">
        <f t="shared" si="95"/>
        <v>47.538698516885468</v>
      </c>
      <c r="K1274" s="155">
        <f t="shared" si="96"/>
        <v>36.905394704010725</v>
      </c>
      <c r="L1274" s="155">
        <f t="shared" si="97"/>
        <v>38.565976372030065</v>
      </c>
      <c r="M1274" s="155"/>
      <c r="N1274" s="151">
        <v>43239.291666666664</v>
      </c>
      <c r="O1274" s="156">
        <v>133</v>
      </c>
      <c r="P1274" s="156">
        <v>103.19999694824219</v>
      </c>
      <c r="Q1274" s="155">
        <f t="shared" si="98"/>
        <v>1.7056127106683348</v>
      </c>
      <c r="R1274" s="104">
        <f t="shared" si="99"/>
        <v>20</v>
      </c>
      <c r="S1274" s="156"/>
      <c r="T1274" s="156"/>
      <c r="U1274" s="156"/>
      <c r="V1274" s="155"/>
      <c r="W1274" s="155"/>
      <c r="X1274" s="156"/>
      <c r="Y1274" s="156"/>
      <c r="Z1274" s="156"/>
      <c r="AA1274" s="155"/>
      <c r="AB1274" s="155"/>
      <c r="AC1274" s="156"/>
      <c r="AD1274" s="156"/>
      <c r="AE1274" s="156"/>
      <c r="AF1274" s="155"/>
      <c r="AG1274" s="155"/>
      <c r="AH1274" s="156"/>
      <c r="AI1274" s="156"/>
      <c r="AJ1274" s="156"/>
      <c r="AK1274" s="155"/>
      <c r="AL1274" s="155"/>
      <c r="AM1274" s="156"/>
      <c r="AN1274" s="156"/>
      <c r="AO1274" s="156"/>
      <c r="AP1274" s="155"/>
      <c r="AQ1274" s="155"/>
      <c r="AR1274" s="156"/>
      <c r="AS1274" s="156"/>
      <c r="AT1274" s="156"/>
      <c r="AU1274" s="155"/>
      <c r="AV1274" s="155"/>
      <c r="AW1274" s="156"/>
      <c r="AX1274" s="156"/>
      <c r="AY1274" s="156"/>
      <c r="AZ1274" s="155"/>
      <c r="BA1274" s="155"/>
    </row>
    <row r="1275" spans="2:53" s="18" customFormat="1">
      <c r="B1275" s="151">
        <v>43240.291666666664</v>
      </c>
      <c r="C1275" s="152">
        <v>133</v>
      </c>
      <c r="D1275" s="152">
        <v>103.19999694824219</v>
      </c>
      <c r="E1275" s="153">
        <v>11.5</v>
      </c>
      <c r="F1275" s="154">
        <v>43240</v>
      </c>
      <c r="G1275" s="153">
        <v>67.62192045326583</v>
      </c>
      <c r="H1275" s="153">
        <v>37.448884685679722</v>
      </c>
      <c r="I1275" s="153">
        <v>38.687579624343797</v>
      </c>
      <c r="J1275" s="155">
        <f t="shared" si="95"/>
        <v>67.62192045326583</v>
      </c>
      <c r="K1275" s="155">
        <f t="shared" si="96"/>
        <v>37.448884685679722</v>
      </c>
      <c r="L1275" s="155">
        <f t="shared" si="97"/>
        <v>38.687579624343797</v>
      </c>
      <c r="M1275" s="155"/>
      <c r="N1275" s="151">
        <v>43240.291666666664</v>
      </c>
      <c r="O1275" s="156">
        <v>133</v>
      </c>
      <c r="P1275" s="156">
        <v>103.19999694824219</v>
      </c>
      <c r="Q1275" s="155">
        <f t="shared" si="98"/>
        <v>1.7056127106683348</v>
      </c>
      <c r="R1275" s="104">
        <f t="shared" si="99"/>
        <v>20</v>
      </c>
      <c r="S1275" s="156"/>
      <c r="T1275" s="156"/>
      <c r="U1275" s="156"/>
      <c r="V1275" s="155"/>
      <c r="W1275" s="155"/>
      <c r="X1275" s="156"/>
      <c r="Y1275" s="156"/>
      <c r="Z1275" s="156"/>
      <c r="AA1275" s="155"/>
      <c r="AB1275" s="155"/>
      <c r="AC1275" s="156"/>
      <c r="AD1275" s="156"/>
      <c r="AE1275" s="156"/>
      <c r="AF1275" s="155"/>
      <c r="AG1275" s="155"/>
      <c r="AH1275" s="156"/>
      <c r="AI1275" s="156"/>
      <c r="AJ1275" s="156"/>
      <c r="AK1275" s="155"/>
      <c r="AL1275" s="155"/>
      <c r="AM1275" s="156"/>
      <c r="AN1275" s="156"/>
      <c r="AO1275" s="156"/>
      <c r="AP1275" s="155"/>
      <c r="AQ1275" s="155"/>
      <c r="AR1275" s="156"/>
      <c r="AS1275" s="156"/>
      <c r="AT1275" s="156"/>
      <c r="AU1275" s="155"/>
      <c r="AV1275" s="155"/>
      <c r="AW1275" s="156"/>
      <c r="AX1275" s="156"/>
      <c r="AY1275" s="156"/>
      <c r="AZ1275" s="155"/>
      <c r="BA1275" s="155"/>
    </row>
    <row r="1276" spans="2:53" s="18" customFormat="1">
      <c r="B1276" s="151">
        <v>43241.291666666664</v>
      </c>
      <c r="C1276" s="152">
        <v>133</v>
      </c>
      <c r="D1276" s="152">
        <v>103.19999694824219</v>
      </c>
      <c r="E1276" s="153">
        <v>11.600000381469727</v>
      </c>
      <c r="F1276" s="154">
        <v>43241</v>
      </c>
      <c r="G1276" s="153">
        <v>54.259975893983075</v>
      </c>
      <c r="H1276" s="153">
        <v>36.945669402369745</v>
      </c>
      <c r="I1276" s="153">
        <v>38.952447432809464</v>
      </c>
      <c r="J1276" s="155">
        <f t="shared" si="95"/>
        <v>54.259975893983075</v>
      </c>
      <c r="K1276" s="155">
        <f t="shared" si="96"/>
        <v>36.945669402369745</v>
      </c>
      <c r="L1276" s="155">
        <f t="shared" si="97"/>
        <v>38.952447432809464</v>
      </c>
      <c r="M1276" s="155"/>
      <c r="N1276" s="151">
        <v>43241.291666666664</v>
      </c>
      <c r="O1276" s="156">
        <v>133</v>
      </c>
      <c r="P1276" s="156">
        <v>103.19999694824219</v>
      </c>
      <c r="Q1276" s="155">
        <f t="shared" si="98"/>
        <v>1.7056127106683348</v>
      </c>
      <c r="R1276" s="104">
        <f t="shared" si="99"/>
        <v>20</v>
      </c>
      <c r="S1276" s="156"/>
      <c r="T1276" s="156"/>
      <c r="U1276" s="156"/>
      <c r="V1276" s="155"/>
      <c r="W1276" s="155"/>
      <c r="X1276" s="156"/>
      <c r="Y1276" s="156"/>
      <c r="Z1276" s="156"/>
      <c r="AA1276" s="155"/>
      <c r="AB1276" s="155"/>
      <c r="AC1276" s="156"/>
      <c r="AD1276" s="156"/>
      <c r="AE1276" s="156"/>
      <c r="AF1276" s="155"/>
      <c r="AG1276" s="155"/>
      <c r="AH1276" s="156"/>
      <c r="AI1276" s="156"/>
      <c r="AJ1276" s="156"/>
      <c r="AK1276" s="155"/>
      <c r="AL1276" s="155"/>
      <c r="AM1276" s="156"/>
      <c r="AN1276" s="156"/>
      <c r="AO1276" s="156"/>
      <c r="AP1276" s="155"/>
      <c r="AQ1276" s="155"/>
      <c r="AR1276" s="156"/>
      <c r="AS1276" s="156"/>
      <c r="AT1276" s="156"/>
      <c r="AU1276" s="155"/>
      <c r="AV1276" s="155"/>
      <c r="AW1276" s="156"/>
      <c r="AX1276" s="156"/>
      <c r="AY1276" s="156"/>
      <c r="AZ1276" s="155"/>
      <c r="BA1276" s="155"/>
    </row>
    <row r="1277" spans="2:53" s="18" customFormat="1">
      <c r="B1277" s="151">
        <v>43242.291666666664</v>
      </c>
      <c r="C1277" s="152">
        <v>188</v>
      </c>
      <c r="D1277" s="152">
        <v>109.88999938964844</v>
      </c>
      <c r="E1277" s="153">
        <v>11.600000381469727</v>
      </c>
      <c r="F1277" s="154">
        <v>43242</v>
      </c>
      <c r="G1277" s="153">
        <v>51.153698225595285</v>
      </c>
      <c r="H1277" s="153">
        <v>36.851434460613518</v>
      </c>
      <c r="I1277" s="153">
        <v>38.197204234997479</v>
      </c>
      <c r="J1277" s="155">
        <f t="shared" si="95"/>
        <v>51.153698225595285</v>
      </c>
      <c r="K1277" s="155">
        <f t="shared" si="96"/>
        <v>36.851434460613518</v>
      </c>
      <c r="L1277" s="155">
        <f t="shared" si="97"/>
        <v>38.197204234997479</v>
      </c>
      <c r="M1277" s="155"/>
      <c r="N1277" s="151">
        <v>43242.291666666664</v>
      </c>
      <c r="O1277" s="156">
        <v>188</v>
      </c>
      <c r="P1277" s="156">
        <v>109.88999938964844</v>
      </c>
      <c r="Q1277" s="155">
        <f t="shared" si="98"/>
        <v>4.4706508801336664</v>
      </c>
      <c r="R1277" s="104">
        <f t="shared" si="99"/>
        <v>4.4706508801336664</v>
      </c>
      <c r="S1277" s="156"/>
      <c r="T1277" s="156"/>
      <c r="U1277" s="156"/>
      <c r="V1277" s="155"/>
      <c r="W1277" s="155"/>
      <c r="X1277" s="156"/>
      <c r="Y1277" s="156"/>
      <c r="Z1277" s="156"/>
      <c r="AA1277" s="155"/>
      <c r="AB1277" s="155"/>
      <c r="AC1277" s="156"/>
      <c r="AD1277" s="156"/>
      <c r="AE1277" s="156"/>
      <c r="AF1277" s="155"/>
      <c r="AG1277" s="155"/>
      <c r="AH1277" s="156"/>
      <c r="AI1277" s="156"/>
      <c r="AJ1277" s="156"/>
      <c r="AK1277" s="155"/>
      <c r="AL1277" s="155"/>
      <c r="AM1277" s="156"/>
      <c r="AN1277" s="156"/>
      <c r="AO1277" s="156"/>
      <c r="AP1277" s="155"/>
      <c r="AQ1277" s="155"/>
      <c r="AR1277" s="156"/>
      <c r="AS1277" s="156"/>
      <c r="AT1277" s="156"/>
      <c r="AU1277" s="155"/>
      <c r="AV1277" s="155"/>
      <c r="AW1277" s="156"/>
      <c r="AX1277" s="156"/>
      <c r="AY1277" s="156"/>
      <c r="AZ1277" s="155"/>
      <c r="BA1277" s="155"/>
    </row>
    <row r="1278" spans="2:53" s="18" customFormat="1">
      <c r="B1278" s="151">
        <v>43243.291666666664</v>
      </c>
      <c r="C1278" s="152">
        <v>188</v>
      </c>
      <c r="D1278" s="152">
        <v>109.88999938964844</v>
      </c>
      <c r="E1278" s="153">
        <v>11.699999809265137</v>
      </c>
      <c r="F1278" s="154">
        <v>43243</v>
      </c>
      <c r="G1278" s="153">
        <v>50.521184726953521</v>
      </c>
      <c r="H1278" s="153">
        <v>36.754716075570464</v>
      </c>
      <c r="I1278" s="153">
        <v>37.208781124530041</v>
      </c>
      <c r="J1278" s="155">
        <f t="shared" si="95"/>
        <v>50.521184726953521</v>
      </c>
      <c r="K1278" s="155">
        <f t="shared" si="96"/>
        <v>36.754716075570464</v>
      </c>
      <c r="L1278" s="155">
        <f t="shared" si="97"/>
        <v>37.208781124530041</v>
      </c>
      <c r="M1278" s="155"/>
      <c r="N1278" s="151">
        <v>43243.291666666664</v>
      </c>
      <c r="O1278" s="156">
        <v>188</v>
      </c>
      <c r="P1278" s="156">
        <v>109.88999938964844</v>
      </c>
      <c r="Q1278" s="155">
        <f t="shared" si="98"/>
        <v>4.4706508801336664</v>
      </c>
      <c r="R1278" s="104">
        <f t="shared" si="99"/>
        <v>20</v>
      </c>
      <c r="S1278" s="156"/>
      <c r="T1278" s="156"/>
      <c r="U1278" s="156"/>
      <c r="V1278" s="155"/>
      <c r="W1278" s="155"/>
      <c r="X1278" s="156"/>
      <c r="Y1278" s="156"/>
      <c r="Z1278" s="156"/>
      <c r="AA1278" s="155"/>
      <c r="AB1278" s="155"/>
      <c r="AC1278" s="156"/>
      <c r="AD1278" s="156"/>
      <c r="AE1278" s="156"/>
      <c r="AF1278" s="155"/>
      <c r="AG1278" s="155"/>
      <c r="AH1278" s="156"/>
      <c r="AI1278" s="156"/>
      <c r="AJ1278" s="156"/>
      <c r="AK1278" s="155"/>
      <c r="AL1278" s="155"/>
      <c r="AM1278" s="156"/>
      <c r="AN1278" s="156"/>
      <c r="AO1278" s="156"/>
      <c r="AP1278" s="155"/>
      <c r="AQ1278" s="155"/>
      <c r="AR1278" s="156"/>
      <c r="AS1278" s="156"/>
      <c r="AT1278" s="156"/>
      <c r="AU1278" s="155"/>
      <c r="AV1278" s="155"/>
      <c r="AW1278" s="156"/>
      <c r="AX1278" s="156"/>
      <c r="AY1278" s="156"/>
      <c r="AZ1278" s="155"/>
      <c r="BA1278" s="155"/>
    </row>
    <row r="1279" spans="2:53" s="18" customFormat="1">
      <c r="B1279" s="151">
        <v>43244.291666666664</v>
      </c>
      <c r="C1279" s="152">
        <v>261</v>
      </c>
      <c r="D1279" s="152">
        <v>115.34999847412109</v>
      </c>
      <c r="E1279" s="153">
        <v>11.699999809265137</v>
      </c>
      <c r="F1279" s="154">
        <v>43244</v>
      </c>
      <c r="G1279" s="153">
        <v>46.175821245776277</v>
      </c>
      <c r="H1279" s="153">
        <v>37.364009163114716</v>
      </c>
      <c r="I1279" s="153">
        <v>38.25155507953076</v>
      </c>
      <c r="J1279" s="155">
        <f t="shared" si="95"/>
        <v>46.175821245776277</v>
      </c>
      <c r="K1279" s="155">
        <f t="shared" si="96"/>
        <v>37.364009163114716</v>
      </c>
      <c r="L1279" s="155">
        <f t="shared" si="97"/>
        <v>38.25155507953076</v>
      </c>
      <c r="M1279" s="155"/>
      <c r="N1279" s="151">
        <v>43244.291666666664</v>
      </c>
      <c r="O1279" s="156">
        <v>261</v>
      </c>
      <c r="P1279" s="156">
        <v>115.34999847412109</v>
      </c>
      <c r="Q1279" s="155">
        <f t="shared" si="98"/>
        <v>8.3363244453341654</v>
      </c>
      <c r="R1279" s="104">
        <f t="shared" si="99"/>
        <v>8.3363244453341654</v>
      </c>
      <c r="S1279" s="156"/>
      <c r="T1279" s="156"/>
      <c r="U1279" s="156"/>
      <c r="V1279" s="155"/>
      <c r="W1279" s="155"/>
      <c r="X1279" s="156"/>
      <c r="Y1279" s="156"/>
      <c r="Z1279" s="156"/>
      <c r="AA1279" s="155"/>
      <c r="AB1279" s="155"/>
      <c r="AC1279" s="156"/>
      <c r="AD1279" s="156"/>
      <c r="AE1279" s="156"/>
      <c r="AF1279" s="155"/>
      <c r="AG1279" s="155"/>
      <c r="AH1279" s="156"/>
      <c r="AI1279" s="156"/>
      <c r="AJ1279" s="156"/>
      <c r="AK1279" s="155"/>
      <c r="AL1279" s="155"/>
      <c r="AM1279" s="156"/>
      <c r="AN1279" s="156"/>
      <c r="AO1279" s="156"/>
      <c r="AP1279" s="155"/>
      <c r="AQ1279" s="155"/>
      <c r="AR1279" s="156"/>
      <c r="AS1279" s="156"/>
      <c r="AT1279" s="156"/>
      <c r="AU1279" s="155"/>
      <c r="AV1279" s="155"/>
      <c r="AW1279" s="156"/>
      <c r="AX1279" s="156"/>
      <c r="AY1279" s="156"/>
      <c r="AZ1279" s="155"/>
      <c r="BA1279" s="155"/>
    </row>
    <row r="1280" spans="2:53" s="18" customFormat="1">
      <c r="B1280" s="151">
        <v>43245.291666666664</v>
      </c>
      <c r="C1280" s="152">
        <v>261</v>
      </c>
      <c r="D1280" s="152">
        <v>115.34999847412109</v>
      </c>
      <c r="E1280" s="153">
        <v>11.699999809265137</v>
      </c>
      <c r="F1280" s="154">
        <v>43245</v>
      </c>
      <c r="G1280" s="153">
        <v>50.595280153501626</v>
      </c>
      <c r="H1280" s="153">
        <v>36.856869193160954</v>
      </c>
      <c r="I1280" s="153">
        <v>38.264735930716526</v>
      </c>
      <c r="J1280" s="155">
        <f t="shared" si="95"/>
        <v>50.595280153501626</v>
      </c>
      <c r="K1280" s="155">
        <f t="shared" si="96"/>
        <v>36.856869193160954</v>
      </c>
      <c r="L1280" s="155">
        <f t="shared" si="97"/>
        <v>38.264735930716526</v>
      </c>
      <c r="M1280" s="155"/>
      <c r="N1280" s="151">
        <v>43245.291666666664</v>
      </c>
      <c r="O1280" s="156">
        <v>261</v>
      </c>
      <c r="P1280" s="156">
        <v>115.34999847412109</v>
      </c>
      <c r="Q1280" s="155">
        <f t="shared" si="98"/>
        <v>8.3363244453341654</v>
      </c>
      <c r="R1280" s="104">
        <f t="shared" si="99"/>
        <v>20</v>
      </c>
      <c r="S1280" s="156"/>
      <c r="T1280" s="156"/>
      <c r="U1280" s="156"/>
      <c r="V1280" s="155"/>
      <c r="W1280" s="155"/>
      <c r="X1280" s="156"/>
      <c r="Y1280" s="156"/>
      <c r="Z1280" s="156"/>
      <c r="AA1280" s="155"/>
      <c r="AB1280" s="155"/>
      <c r="AC1280" s="156"/>
      <c r="AD1280" s="156"/>
      <c r="AE1280" s="156"/>
      <c r="AF1280" s="155"/>
      <c r="AG1280" s="155"/>
      <c r="AH1280" s="156"/>
      <c r="AI1280" s="156"/>
      <c r="AJ1280" s="156"/>
      <c r="AK1280" s="155"/>
      <c r="AL1280" s="155"/>
      <c r="AM1280" s="156"/>
      <c r="AN1280" s="156"/>
      <c r="AO1280" s="156"/>
      <c r="AP1280" s="155"/>
      <c r="AQ1280" s="155"/>
      <c r="AR1280" s="156"/>
      <c r="AS1280" s="156"/>
      <c r="AT1280" s="156"/>
      <c r="AU1280" s="155"/>
      <c r="AV1280" s="155"/>
      <c r="AW1280" s="156"/>
      <c r="AX1280" s="156"/>
      <c r="AY1280" s="156"/>
      <c r="AZ1280" s="155"/>
      <c r="BA1280" s="155"/>
    </row>
    <row r="1281" spans="2:53" s="18" customFormat="1">
      <c r="B1281" s="151">
        <v>43246.291666666664</v>
      </c>
      <c r="C1281" s="152">
        <v>261</v>
      </c>
      <c r="D1281" s="152">
        <v>115.34999847412109</v>
      </c>
      <c r="E1281" s="153">
        <v>11.600000381469727</v>
      </c>
      <c r="F1281" s="154">
        <v>43246</v>
      </c>
      <c r="G1281" s="153">
        <v>59.22428902016749</v>
      </c>
      <c r="H1281" s="153">
        <v>37.187205930793738</v>
      </c>
      <c r="I1281" s="153">
        <v>37.957057279613323</v>
      </c>
      <c r="J1281" s="155">
        <f t="shared" si="95"/>
        <v>59.22428902016749</v>
      </c>
      <c r="K1281" s="155">
        <f t="shared" si="96"/>
        <v>37.187205930793738</v>
      </c>
      <c r="L1281" s="155">
        <f t="shared" si="97"/>
        <v>37.957057279613323</v>
      </c>
      <c r="M1281" s="155"/>
      <c r="N1281" s="151">
        <v>43246.291666666664</v>
      </c>
      <c r="O1281" s="156">
        <v>261</v>
      </c>
      <c r="P1281" s="156">
        <v>115.34999847412109</v>
      </c>
      <c r="Q1281" s="155">
        <f t="shared" si="98"/>
        <v>8.3363244453341654</v>
      </c>
      <c r="R1281" s="104">
        <f t="shared" si="99"/>
        <v>20</v>
      </c>
      <c r="S1281" s="156"/>
      <c r="T1281" s="156"/>
      <c r="U1281" s="156"/>
      <c r="V1281" s="155"/>
      <c r="W1281" s="155"/>
      <c r="X1281" s="156"/>
      <c r="Y1281" s="156"/>
      <c r="Z1281" s="156"/>
      <c r="AA1281" s="155"/>
      <c r="AB1281" s="155"/>
      <c r="AC1281" s="156"/>
      <c r="AD1281" s="156"/>
      <c r="AE1281" s="156"/>
      <c r="AF1281" s="155"/>
      <c r="AG1281" s="155"/>
      <c r="AH1281" s="156"/>
      <c r="AI1281" s="156"/>
      <c r="AJ1281" s="156"/>
      <c r="AK1281" s="155"/>
      <c r="AL1281" s="155"/>
      <c r="AM1281" s="156"/>
      <c r="AN1281" s="156"/>
      <c r="AO1281" s="156"/>
      <c r="AP1281" s="155"/>
      <c r="AQ1281" s="155"/>
      <c r="AR1281" s="156"/>
      <c r="AS1281" s="156"/>
      <c r="AT1281" s="156"/>
      <c r="AU1281" s="155"/>
      <c r="AV1281" s="155"/>
      <c r="AW1281" s="156"/>
      <c r="AX1281" s="156"/>
      <c r="AY1281" s="156"/>
      <c r="AZ1281" s="155"/>
      <c r="BA1281" s="155"/>
    </row>
    <row r="1282" spans="2:53" s="18" customFormat="1">
      <c r="B1282" s="151">
        <v>43247.291666666664</v>
      </c>
      <c r="C1282" s="152">
        <v>261</v>
      </c>
      <c r="D1282" s="152">
        <v>115.34999847412109</v>
      </c>
      <c r="E1282" s="153">
        <v>11.600000381469727</v>
      </c>
      <c r="F1282" s="154">
        <v>43247</v>
      </c>
      <c r="G1282" s="153">
        <v>69.469103343398444</v>
      </c>
      <c r="H1282" s="153">
        <v>37.080383158568985</v>
      </c>
      <c r="I1282" s="153">
        <v>37.816521257073724</v>
      </c>
      <c r="J1282" s="155">
        <f t="shared" si="95"/>
        <v>69.469103343398444</v>
      </c>
      <c r="K1282" s="155">
        <f t="shared" si="96"/>
        <v>37.080383158568985</v>
      </c>
      <c r="L1282" s="155">
        <f t="shared" si="97"/>
        <v>37.816521257073724</v>
      </c>
      <c r="M1282" s="155"/>
      <c r="N1282" s="151">
        <v>43247.291666666664</v>
      </c>
      <c r="O1282" s="156">
        <v>261</v>
      </c>
      <c r="P1282" s="156">
        <v>115.34999847412109</v>
      </c>
      <c r="Q1282" s="155">
        <f t="shared" si="98"/>
        <v>8.3363244453341654</v>
      </c>
      <c r="R1282" s="104">
        <f t="shared" si="99"/>
        <v>20</v>
      </c>
      <c r="S1282" s="156"/>
      <c r="T1282" s="156"/>
      <c r="U1282" s="156"/>
      <c r="V1282" s="155"/>
      <c r="W1282" s="155"/>
      <c r="X1282" s="156"/>
      <c r="Y1282" s="156"/>
      <c r="Z1282" s="156"/>
      <c r="AA1282" s="155"/>
      <c r="AB1282" s="155"/>
      <c r="AC1282" s="156"/>
      <c r="AD1282" s="156"/>
      <c r="AE1282" s="156"/>
      <c r="AF1282" s="155"/>
      <c r="AG1282" s="155"/>
      <c r="AH1282" s="156"/>
      <c r="AI1282" s="156"/>
      <c r="AJ1282" s="156"/>
      <c r="AK1282" s="155"/>
      <c r="AL1282" s="155"/>
      <c r="AM1282" s="156"/>
      <c r="AN1282" s="156"/>
      <c r="AO1282" s="156"/>
      <c r="AP1282" s="155"/>
      <c r="AQ1282" s="155"/>
      <c r="AR1282" s="156"/>
      <c r="AS1282" s="156"/>
      <c r="AT1282" s="156"/>
      <c r="AU1282" s="155"/>
      <c r="AV1282" s="155"/>
      <c r="AW1282" s="156"/>
      <c r="AX1282" s="156"/>
      <c r="AY1282" s="156"/>
      <c r="AZ1282" s="155"/>
      <c r="BA1282" s="155"/>
    </row>
    <row r="1283" spans="2:53" s="18" customFormat="1">
      <c r="B1283" s="151">
        <v>43248.291666666664</v>
      </c>
      <c r="C1283" s="152">
        <v>261</v>
      </c>
      <c r="D1283" s="152">
        <v>115.34999847412109</v>
      </c>
      <c r="E1283" s="153">
        <v>11.699999809265137</v>
      </c>
      <c r="F1283" s="154">
        <v>43248</v>
      </c>
      <c r="G1283" s="153">
        <v>64.89862790001763</v>
      </c>
      <c r="H1283" s="153">
        <v>36.866844352903222</v>
      </c>
      <c r="I1283" s="153">
        <v>38.565884369700029</v>
      </c>
      <c r="J1283" s="155">
        <f t="shared" si="95"/>
        <v>64.89862790001763</v>
      </c>
      <c r="K1283" s="155">
        <f t="shared" si="96"/>
        <v>36.866844352903222</v>
      </c>
      <c r="L1283" s="155">
        <f t="shared" si="97"/>
        <v>38.565884369700029</v>
      </c>
      <c r="M1283" s="155"/>
      <c r="N1283" s="151">
        <v>43248.291666666664</v>
      </c>
      <c r="O1283" s="156">
        <v>261</v>
      </c>
      <c r="P1283" s="156">
        <v>115.34999847412109</v>
      </c>
      <c r="Q1283" s="155">
        <f t="shared" si="98"/>
        <v>8.3363244453341654</v>
      </c>
      <c r="R1283" s="104">
        <f t="shared" si="99"/>
        <v>20</v>
      </c>
      <c r="S1283" s="156"/>
      <c r="T1283" s="156"/>
      <c r="U1283" s="156"/>
      <c r="V1283" s="155"/>
      <c r="W1283" s="155"/>
      <c r="X1283" s="156"/>
      <c r="Y1283" s="156"/>
      <c r="Z1283" s="156"/>
      <c r="AA1283" s="155"/>
      <c r="AB1283" s="155"/>
      <c r="AC1283" s="156"/>
      <c r="AD1283" s="156"/>
      <c r="AE1283" s="156"/>
      <c r="AF1283" s="155"/>
      <c r="AG1283" s="155"/>
      <c r="AH1283" s="156"/>
      <c r="AI1283" s="156"/>
      <c r="AJ1283" s="156"/>
      <c r="AK1283" s="155"/>
      <c r="AL1283" s="155"/>
      <c r="AM1283" s="156"/>
      <c r="AN1283" s="156"/>
      <c r="AO1283" s="156"/>
      <c r="AP1283" s="155"/>
      <c r="AQ1283" s="155"/>
      <c r="AR1283" s="156"/>
      <c r="AS1283" s="156"/>
      <c r="AT1283" s="156"/>
      <c r="AU1283" s="155"/>
      <c r="AV1283" s="155"/>
      <c r="AW1283" s="156"/>
      <c r="AX1283" s="156"/>
      <c r="AY1283" s="156"/>
      <c r="AZ1283" s="155"/>
      <c r="BA1283" s="155"/>
    </row>
    <row r="1284" spans="2:53" s="18" customFormat="1">
      <c r="B1284" s="151">
        <v>43249.291666666664</v>
      </c>
      <c r="C1284" s="152">
        <v>139</v>
      </c>
      <c r="D1284" s="152">
        <v>108.33000183105469</v>
      </c>
      <c r="E1284" s="153">
        <v>11.5</v>
      </c>
      <c r="F1284" s="154">
        <v>43249</v>
      </c>
      <c r="G1284" s="153">
        <v>50.066296976539824</v>
      </c>
      <c r="H1284" s="153">
        <v>36.539686032975155</v>
      </c>
      <c r="I1284" s="153">
        <v>38.127020839011237</v>
      </c>
      <c r="J1284" s="155">
        <f t="shared" si="95"/>
        <v>50.066296976539824</v>
      </c>
      <c r="K1284" s="155">
        <f t="shared" si="96"/>
        <v>36.539686032975155</v>
      </c>
      <c r="L1284" s="155">
        <f t="shared" si="97"/>
        <v>38.127020839011237</v>
      </c>
      <c r="M1284" s="155"/>
      <c r="N1284" s="151">
        <v>43249.291666666664</v>
      </c>
      <c r="O1284" s="156">
        <v>139</v>
      </c>
      <c r="P1284" s="156">
        <v>108.33000183105469</v>
      </c>
      <c r="Q1284" s="155">
        <f t="shared" si="98"/>
        <v>1.7554071595989991</v>
      </c>
      <c r="R1284" s="104">
        <f t="shared" si="99"/>
        <v>1.7554071595989991</v>
      </c>
      <c r="S1284" s="156"/>
      <c r="T1284" s="156"/>
      <c r="U1284" s="156"/>
      <c r="V1284" s="155"/>
      <c r="W1284" s="155"/>
      <c r="X1284" s="156"/>
      <c r="Y1284" s="156"/>
      <c r="Z1284" s="156"/>
      <c r="AA1284" s="155"/>
      <c r="AB1284" s="155"/>
      <c r="AC1284" s="156"/>
      <c r="AD1284" s="156"/>
      <c r="AE1284" s="156"/>
      <c r="AF1284" s="155"/>
      <c r="AG1284" s="155"/>
      <c r="AH1284" s="156"/>
      <c r="AI1284" s="156"/>
      <c r="AJ1284" s="156"/>
      <c r="AK1284" s="155"/>
      <c r="AL1284" s="155"/>
      <c r="AM1284" s="156"/>
      <c r="AN1284" s="156"/>
      <c r="AO1284" s="156"/>
      <c r="AP1284" s="155"/>
      <c r="AQ1284" s="155"/>
      <c r="AR1284" s="156"/>
      <c r="AS1284" s="156"/>
      <c r="AT1284" s="156"/>
      <c r="AU1284" s="155"/>
      <c r="AV1284" s="155"/>
      <c r="AW1284" s="156"/>
      <c r="AX1284" s="156"/>
      <c r="AY1284" s="156"/>
      <c r="AZ1284" s="155"/>
      <c r="BA1284" s="155"/>
    </row>
    <row r="1285" spans="2:53" s="18" customFormat="1">
      <c r="B1285" s="151">
        <v>43250.291666666664</v>
      </c>
      <c r="C1285" s="152">
        <v>139</v>
      </c>
      <c r="D1285" s="152">
        <v>108.33000183105469</v>
      </c>
      <c r="E1285" s="153">
        <v>11.5</v>
      </c>
      <c r="F1285" s="154">
        <v>43250</v>
      </c>
      <c r="G1285" s="153">
        <v>55.844163389603281</v>
      </c>
      <c r="H1285" s="153">
        <v>36.672452482978564</v>
      </c>
      <c r="I1285" s="153">
        <v>38.484305389987114</v>
      </c>
      <c r="J1285" s="155">
        <f t="shared" si="95"/>
        <v>55.844163389603281</v>
      </c>
      <c r="K1285" s="155">
        <f t="shared" si="96"/>
        <v>36.672452482978564</v>
      </c>
      <c r="L1285" s="155">
        <f t="shared" si="97"/>
        <v>38.484305389987114</v>
      </c>
      <c r="M1285" s="155"/>
      <c r="N1285" s="151">
        <v>43250.291666666664</v>
      </c>
      <c r="O1285" s="156">
        <v>139</v>
      </c>
      <c r="P1285" s="156">
        <v>108.33000183105469</v>
      </c>
      <c r="Q1285" s="155">
        <f t="shared" si="98"/>
        <v>1.7554071595989991</v>
      </c>
      <c r="R1285" s="104">
        <f t="shared" si="99"/>
        <v>20</v>
      </c>
      <c r="S1285" s="156"/>
      <c r="T1285" s="156"/>
      <c r="U1285" s="156"/>
      <c r="V1285" s="155"/>
      <c r="W1285" s="155"/>
      <c r="X1285" s="156"/>
      <c r="Y1285" s="156"/>
      <c r="Z1285" s="156"/>
      <c r="AA1285" s="155"/>
      <c r="AB1285" s="155"/>
      <c r="AC1285" s="156"/>
      <c r="AD1285" s="156"/>
      <c r="AE1285" s="156"/>
      <c r="AF1285" s="155"/>
      <c r="AG1285" s="155"/>
      <c r="AH1285" s="156"/>
      <c r="AI1285" s="156"/>
      <c r="AJ1285" s="156"/>
      <c r="AK1285" s="155"/>
      <c r="AL1285" s="155"/>
      <c r="AM1285" s="156"/>
      <c r="AN1285" s="156"/>
      <c r="AO1285" s="156"/>
      <c r="AP1285" s="155"/>
      <c r="AQ1285" s="155"/>
      <c r="AR1285" s="156"/>
      <c r="AS1285" s="156"/>
      <c r="AT1285" s="156"/>
      <c r="AU1285" s="155"/>
      <c r="AV1285" s="155"/>
      <c r="AW1285" s="156"/>
      <c r="AX1285" s="156"/>
      <c r="AY1285" s="156"/>
      <c r="AZ1285" s="155"/>
      <c r="BA1285" s="155"/>
    </row>
    <row r="1286" spans="2:53" s="18" customFormat="1">
      <c r="B1286" s="151">
        <v>43251.291666666664</v>
      </c>
      <c r="C1286" s="152">
        <v>749</v>
      </c>
      <c r="D1286" s="152">
        <v>126.69000244140625</v>
      </c>
      <c r="E1286" s="153">
        <v>11.600000381469727</v>
      </c>
      <c r="F1286" s="154">
        <v>43251</v>
      </c>
      <c r="G1286" s="153">
        <v>56.433635495238796</v>
      </c>
      <c r="H1286" s="153">
        <v>37.194984247397521</v>
      </c>
      <c r="I1286" s="153">
        <v>38.571016056272661</v>
      </c>
      <c r="J1286" s="155">
        <f t="shared" si="95"/>
        <v>56.433635495238796</v>
      </c>
      <c r="K1286" s="155">
        <f t="shared" si="96"/>
        <v>37.194984247397521</v>
      </c>
      <c r="L1286" s="155">
        <f t="shared" si="97"/>
        <v>38.571016056272661</v>
      </c>
      <c r="M1286" s="155"/>
      <c r="N1286" s="151">
        <v>43251.291666666664</v>
      </c>
      <c r="O1286" s="156">
        <v>749</v>
      </c>
      <c r="P1286" s="156">
        <v>126.69000244140625</v>
      </c>
      <c r="Q1286" s="155">
        <f t="shared" si="98"/>
        <v>35.618111849465329</v>
      </c>
      <c r="R1286" s="104">
        <f t="shared" si="99"/>
        <v>35.618111849465329</v>
      </c>
      <c r="S1286" s="156"/>
      <c r="T1286" s="156"/>
      <c r="U1286" s="156"/>
      <c r="V1286" s="155"/>
      <c r="W1286" s="155"/>
      <c r="X1286" s="156"/>
      <c r="Y1286" s="156"/>
      <c r="Z1286" s="156"/>
      <c r="AA1286" s="155"/>
      <c r="AB1286" s="155"/>
      <c r="AC1286" s="156"/>
      <c r="AD1286" s="156"/>
      <c r="AE1286" s="156"/>
      <c r="AF1286" s="155"/>
      <c r="AG1286" s="155"/>
      <c r="AH1286" s="156"/>
      <c r="AI1286" s="156"/>
      <c r="AJ1286" s="156"/>
      <c r="AK1286" s="155"/>
      <c r="AL1286" s="155"/>
      <c r="AM1286" s="156"/>
      <c r="AN1286" s="156"/>
      <c r="AO1286" s="156"/>
      <c r="AP1286" s="155"/>
      <c r="AQ1286" s="155"/>
      <c r="AR1286" s="156"/>
      <c r="AS1286" s="156"/>
      <c r="AT1286" s="156"/>
      <c r="AU1286" s="155"/>
      <c r="AV1286" s="155"/>
      <c r="AW1286" s="156"/>
      <c r="AX1286" s="156"/>
      <c r="AY1286" s="156"/>
      <c r="AZ1286" s="155"/>
      <c r="BA1286" s="155"/>
    </row>
    <row r="1287" spans="2:53" s="18" customFormat="1">
      <c r="B1287" s="151">
        <v>43252.291666666664</v>
      </c>
      <c r="C1287" s="152">
        <v>749</v>
      </c>
      <c r="D1287" s="152">
        <v>126.69000244140625</v>
      </c>
      <c r="E1287" s="153">
        <v>11.5</v>
      </c>
      <c r="F1287" s="154">
        <v>43252</v>
      </c>
      <c r="G1287" s="153">
        <v>60.1255264049327</v>
      </c>
      <c r="H1287" s="153">
        <v>36.602348422165292</v>
      </c>
      <c r="I1287" s="153">
        <v>38.185626686193324</v>
      </c>
      <c r="J1287" s="155">
        <f t="shared" si="95"/>
        <v>60.1255264049327</v>
      </c>
      <c r="K1287" s="155">
        <f t="shared" si="96"/>
        <v>36.602348422165292</v>
      </c>
      <c r="L1287" s="155">
        <f t="shared" si="97"/>
        <v>38.185626686193324</v>
      </c>
      <c r="M1287" s="155"/>
      <c r="N1287" s="151">
        <v>43252.291666666664</v>
      </c>
      <c r="O1287" s="156">
        <v>749</v>
      </c>
      <c r="P1287" s="156">
        <v>126.69000244140625</v>
      </c>
      <c r="Q1287" s="155">
        <f t="shared" si="98"/>
        <v>35.618111849465329</v>
      </c>
      <c r="R1287" s="104">
        <f t="shared" si="99"/>
        <v>20</v>
      </c>
      <c r="S1287" s="156"/>
      <c r="T1287" s="156"/>
      <c r="U1287" s="156"/>
      <c r="V1287" s="155"/>
      <c r="W1287" s="155"/>
      <c r="X1287" s="156"/>
      <c r="Y1287" s="156"/>
      <c r="Z1287" s="156"/>
      <c r="AA1287" s="155"/>
      <c r="AB1287" s="155"/>
      <c r="AC1287" s="156"/>
      <c r="AD1287" s="156"/>
      <c r="AE1287" s="156"/>
      <c r="AF1287" s="155"/>
      <c r="AG1287" s="155"/>
      <c r="AH1287" s="156"/>
      <c r="AI1287" s="156"/>
      <c r="AJ1287" s="156"/>
      <c r="AK1287" s="155"/>
      <c r="AL1287" s="155"/>
      <c r="AM1287" s="156"/>
      <c r="AN1287" s="156"/>
      <c r="AO1287" s="156"/>
      <c r="AP1287" s="155"/>
      <c r="AQ1287" s="155"/>
      <c r="AR1287" s="156"/>
      <c r="AS1287" s="156"/>
      <c r="AT1287" s="156"/>
      <c r="AU1287" s="155"/>
      <c r="AV1287" s="155"/>
      <c r="AW1287" s="156"/>
      <c r="AX1287" s="156"/>
      <c r="AY1287" s="156"/>
      <c r="AZ1287" s="155"/>
      <c r="BA1287" s="155"/>
    </row>
    <row r="1288" spans="2:53" s="18" customFormat="1">
      <c r="B1288" s="151">
        <v>43253.291666666664</v>
      </c>
      <c r="C1288" s="152">
        <v>749</v>
      </c>
      <c r="D1288" s="152">
        <v>126.69000244140625</v>
      </c>
      <c r="E1288" s="153">
        <v>11.399999618530273</v>
      </c>
      <c r="F1288" s="154">
        <v>43253</v>
      </c>
      <c r="G1288" s="153">
        <v>57.97791340523289</v>
      </c>
      <c r="H1288" s="153">
        <v>36.78864698008254</v>
      </c>
      <c r="I1288" s="153">
        <v>37.175080116413191</v>
      </c>
      <c r="J1288" s="155">
        <f t="shared" si="95"/>
        <v>57.97791340523289</v>
      </c>
      <c r="K1288" s="155">
        <f t="shared" si="96"/>
        <v>36.78864698008254</v>
      </c>
      <c r="L1288" s="155">
        <f t="shared" si="97"/>
        <v>37.175080116413191</v>
      </c>
      <c r="M1288" s="155"/>
      <c r="N1288" s="151">
        <v>43253.291666666664</v>
      </c>
      <c r="O1288" s="156">
        <v>749</v>
      </c>
      <c r="P1288" s="156">
        <v>126.69000244140625</v>
      </c>
      <c r="Q1288" s="155">
        <f t="shared" si="98"/>
        <v>35.618111849465329</v>
      </c>
      <c r="R1288" s="104">
        <f t="shared" si="99"/>
        <v>20</v>
      </c>
      <c r="S1288" s="156"/>
      <c r="T1288" s="156"/>
      <c r="U1288" s="156"/>
      <c r="V1288" s="155"/>
      <c r="W1288" s="155"/>
      <c r="X1288" s="156"/>
      <c r="Y1288" s="156"/>
      <c r="Z1288" s="156"/>
      <c r="AA1288" s="155"/>
      <c r="AB1288" s="155"/>
      <c r="AC1288" s="156"/>
      <c r="AD1288" s="156"/>
      <c r="AE1288" s="156"/>
      <c r="AF1288" s="155"/>
      <c r="AG1288" s="155"/>
      <c r="AH1288" s="156"/>
      <c r="AI1288" s="156"/>
      <c r="AJ1288" s="156"/>
      <c r="AK1288" s="155"/>
      <c r="AL1288" s="155"/>
      <c r="AM1288" s="156"/>
      <c r="AN1288" s="156"/>
      <c r="AO1288" s="156"/>
      <c r="AP1288" s="155"/>
      <c r="AQ1288" s="155"/>
      <c r="AR1288" s="156"/>
      <c r="AS1288" s="156"/>
      <c r="AT1288" s="156"/>
      <c r="AU1288" s="155"/>
      <c r="AV1288" s="155"/>
      <c r="AW1288" s="156"/>
      <c r="AX1288" s="156"/>
      <c r="AY1288" s="156"/>
      <c r="AZ1288" s="155"/>
      <c r="BA1288" s="155"/>
    </row>
    <row r="1289" spans="2:53" s="18" customFormat="1">
      <c r="B1289" s="151">
        <v>43254.291666666664</v>
      </c>
      <c r="C1289" s="152">
        <v>749</v>
      </c>
      <c r="D1289" s="152">
        <v>126.69000244140625</v>
      </c>
      <c r="E1289" s="153">
        <v>11.600000381469727</v>
      </c>
      <c r="F1289" s="154">
        <v>43254</v>
      </c>
      <c r="G1289" s="153">
        <v>55.348354409977262</v>
      </c>
      <c r="H1289" s="153">
        <v>36.868155300551024</v>
      </c>
      <c r="I1289" s="153">
        <v>35.536368074770337</v>
      </c>
      <c r="J1289" s="155">
        <f t="shared" si="95"/>
        <v>55.348354409977262</v>
      </c>
      <c r="K1289" s="155">
        <f t="shared" si="96"/>
        <v>36.868155300551024</v>
      </c>
      <c r="L1289" s="155">
        <f t="shared" si="97"/>
        <v>35.536368074770337</v>
      </c>
      <c r="M1289" s="155"/>
      <c r="N1289" s="151">
        <v>43254.291666666664</v>
      </c>
      <c r="O1289" s="156">
        <v>749</v>
      </c>
      <c r="P1289" s="156">
        <v>126.69000244140625</v>
      </c>
      <c r="Q1289" s="155">
        <f t="shared" si="98"/>
        <v>35.618111849465329</v>
      </c>
      <c r="R1289" s="104">
        <f t="shared" si="99"/>
        <v>20</v>
      </c>
      <c r="S1289" s="156"/>
      <c r="T1289" s="156"/>
      <c r="U1289" s="156"/>
      <c r="V1289" s="155"/>
      <c r="W1289" s="155"/>
      <c r="X1289" s="156"/>
      <c r="Y1289" s="156"/>
      <c r="Z1289" s="156"/>
      <c r="AA1289" s="155"/>
      <c r="AB1289" s="155"/>
      <c r="AC1289" s="156"/>
      <c r="AD1289" s="156"/>
      <c r="AE1289" s="156"/>
      <c r="AF1289" s="155"/>
      <c r="AG1289" s="155"/>
      <c r="AH1289" s="156"/>
      <c r="AI1289" s="156"/>
      <c r="AJ1289" s="156"/>
      <c r="AK1289" s="155"/>
      <c r="AL1289" s="155"/>
      <c r="AM1289" s="156"/>
      <c r="AN1289" s="156"/>
      <c r="AO1289" s="156"/>
      <c r="AP1289" s="155"/>
      <c r="AQ1289" s="155"/>
      <c r="AR1289" s="156"/>
      <c r="AS1289" s="156"/>
      <c r="AT1289" s="156"/>
      <c r="AU1289" s="155"/>
      <c r="AV1289" s="155"/>
      <c r="AW1289" s="156"/>
      <c r="AX1289" s="156"/>
      <c r="AY1289" s="156"/>
      <c r="AZ1289" s="155"/>
      <c r="BA1289" s="155"/>
    </row>
    <row r="1290" spans="2:53" s="18" customFormat="1">
      <c r="B1290" s="151">
        <v>43255.291666666664</v>
      </c>
      <c r="C1290" s="152">
        <v>749</v>
      </c>
      <c r="D1290" s="152">
        <v>126.69000244140625</v>
      </c>
      <c r="E1290" s="153">
        <v>11.5</v>
      </c>
      <c r="F1290" s="154">
        <v>43255</v>
      </c>
      <c r="G1290" s="153">
        <v>53.147935145298618</v>
      </c>
      <c r="H1290" s="153">
        <v>36.811562338714253</v>
      </c>
      <c r="I1290" s="153">
        <v>34.59394436050345</v>
      </c>
      <c r="J1290" s="155">
        <f t="shared" ref="J1290:J1353" si="100">IF(G1290&lt;0,0,G1290)</f>
        <v>53.147935145298618</v>
      </c>
      <c r="K1290" s="155">
        <f t="shared" ref="K1290:K1353" si="101">IF(H1290&lt;0,0,H1290)</f>
        <v>36.811562338714253</v>
      </c>
      <c r="L1290" s="155">
        <f t="shared" ref="L1290:L1353" si="102">IF(I1290&lt;0,0,I1290)</f>
        <v>34.59394436050345</v>
      </c>
      <c r="M1290" s="155"/>
      <c r="N1290" s="151">
        <v>43255.291666666664</v>
      </c>
      <c r="O1290" s="156">
        <v>749</v>
      </c>
      <c r="P1290" s="156">
        <v>126.69000244140625</v>
      </c>
      <c r="Q1290" s="155">
        <f t="shared" ref="Q1290:Q1353" si="103">ABS((O1290-P1290)*(1/1000)*0.36*158.987)</f>
        <v>35.618111849465329</v>
      </c>
      <c r="R1290" s="104">
        <f t="shared" si="99"/>
        <v>20</v>
      </c>
      <c r="S1290" s="156"/>
      <c r="T1290" s="156"/>
      <c r="U1290" s="156"/>
      <c r="V1290" s="155"/>
      <c r="W1290" s="155"/>
      <c r="X1290" s="156"/>
      <c r="Y1290" s="156"/>
      <c r="Z1290" s="156"/>
      <c r="AA1290" s="155"/>
      <c r="AB1290" s="155"/>
      <c r="AC1290" s="156"/>
      <c r="AD1290" s="156"/>
      <c r="AE1290" s="156"/>
      <c r="AF1290" s="155"/>
      <c r="AG1290" s="155"/>
      <c r="AH1290" s="156"/>
      <c r="AI1290" s="156"/>
      <c r="AJ1290" s="156"/>
      <c r="AK1290" s="155"/>
      <c r="AL1290" s="155"/>
      <c r="AM1290" s="156"/>
      <c r="AN1290" s="156"/>
      <c r="AO1290" s="156"/>
      <c r="AP1290" s="155"/>
      <c r="AQ1290" s="155"/>
      <c r="AR1290" s="156"/>
      <c r="AS1290" s="156"/>
      <c r="AT1290" s="156"/>
      <c r="AU1290" s="155"/>
      <c r="AV1290" s="155"/>
      <c r="AW1290" s="156"/>
      <c r="AX1290" s="156"/>
      <c r="AY1290" s="156"/>
      <c r="AZ1290" s="155"/>
      <c r="BA1290" s="155"/>
    </row>
    <row r="1291" spans="2:53" s="18" customFormat="1">
      <c r="B1291" s="151">
        <v>43256.291666666664</v>
      </c>
      <c r="C1291" s="152">
        <v>163</v>
      </c>
      <c r="D1291" s="152">
        <v>103.76999664306641</v>
      </c>
      <c r="E1291" s="153">
        <v>11.699999809265137</v>
      </c>
      <c r="F1291" s="154">
        <v>43256</v>
      </c>
      <c r="G1291" s="153">
        <v>50.408110063716165</v>
      </c>
      <c r="H1291" s="153">
        <v>37.389412175549431</v>
      </c>
      <c r="I1291" s="153">
        <v>38.357917587315505</v>
      </c>
      <c r="J1291" s="155">
        <f t="shared" si="100"/>
        <v>50.408110063716165</v>
      </c>
      <c r="K1291" s="155">
        <f t="shared" si="101"/>
        <v>37.389412175549431</v>
      </c>
      <c r="L1291" s="155">
        <f t="shared" si="102"/>
        <v>38.357917587315505</v>
      </c>
      <c r="M1291" s="155"/>
      <c r="N1291" s="151">
        <v>43256.291666666664</v>
      </c>
      <c r="O1291" s="156">
        <v>163</v>
      </c>
      <c r="P1291" s="156">
        <v>103.76999664306641</v>
      </c>
      <c r="Q1291" s="155">
        <f t="shared" si="103"/>
        <v>3.3900481957351682</v>
      </c>
      <c r="R1291" s="104">
        <f t="shared" ref="R1291:R1354" si="104">IF(Q1291=Q1290, 20, Q1291)</f>
        <v>3.3900481957351682</v>
      </c>
      <c r="S1291" s="156"/>
      <c r="T1291" s="156"/>
      <c r="U1291" s="156"/>
      <c r="V1291" s="155"/>
      <c r="W1291" s="155"/>
      <c r="X1291" s="156"/>
      <c r="Y1291" s="156"/>
      <c r="Z1291" s="156"/>
      <c r="AA1291" s="155"/>
      <c r="AB1291" s="155"/>
      <c r="AC1291" s="156"/>
      <c r="AD1291" s="156"/>
      <c r="AE1291" s="156"/>
      <c r="AF1291" s="155"/>
      <c r="AG1291" s="155"/>
      <c r="AH1291" s="156"/>
      <c r="AI1291" s="156"/>
      <c r="AJ1291" s="156"/>
      <c r="AK1291" s="155"/>
      <c r="AL1291" s="155"/>
      <c r="AM1291" s="156"/>
      <c r="AN1291" s="156"/>
      <c r="AO1291" s="156"/>
      <c r="AP1291" s="155"/>
      <c r="AQ1291" s="155"/>
      <c r="AR1291" s="156"/>
      <c r="AS1291" s="156"/>
      <c r="AT1291" s="156"/>
      <c r="AU1291" s="155"/>
      <c r="AV1291" s="155"/>
      <c r="AW1291" s="156"/>
      <c r="AX1291" s="156"/>
      <c r="AY1291" s="156"/>
      <c r="AZ1291" s="155"/>
      <c r="BA1291" s="155"/>
    </row>
    <row r="1292" spans="2:53" s="18" customFormat="1">
      <c r="B1292" s="151">
        <v>43257.291666666664</v>
      </c>
      <c r="C1292" s="152">
        <v>163</v>
      </c>
      <c r="D1292" s="152">
        <v>103.76999664306641</v>
      </c>
      <c r="E1292" s="153">
        <v>11.800000190734863</v>
      </c>
      <c r="F1292" s="154">
        <v>43257</v>
      </c>
      <c r="G1292" s="153">
        <v>57.777452737137196</v>
      </c>
      <c r="H1292" s="153">
        <v>37.214604631552035</v>
      </c>
      <c r="I1292" s="153">
        <v>38.252102908911546</v>
      </c>
      <c r="J1292" s="155">
        <f t="shared" si="100"/>
        <v>57.777452737137196</v>
      </c>
      <c r="K1292" s="155">
        <f t="shared" si="101"/>
        <v>37.214604631552035</v>
      </c>
      <c r="L1292" s="155">
        <f t="shared" si="102"/>
        <v>38.252102908911546</v>
      </c>
      <c r="M1292" s="155"/>
      <c r="N1292" s="151">
        <v>43257.291666666664</v>
      </c>
      <c r="O1292" s="156">
        <v>163</v>
      </c>
      <c r="P1292" s="156">
        <v>103.76999664306641</v>
      </c>
      <c r="Q1292" s="155">
        <f t="shared" si="103"/>
        <v>3.3900481957351682</v>
      </c>
      <c r="R1292" s="104">
        <f t="shared" si="104"/>
        <v>20</v>
      </c>
      <c r="S1292" s="156"/>
      <c r="T1292" s="156"/>
      <c r="U1292" s="156"/>
      <c r="V1292" s="155"/>
      <c r="W1292" s="155"/>
      <c r="X1292" s="156"/>
      <c r="Y1292" s="156"/>
      <c r="Z1292" s="156"/>
      <c r="AA1292" s="155"/>
      <c r="AB1292" s="155"/>
      <c r="AC1292" s="156"/>
      <c r="AD1292" s="156"/>
      <c r="AE1292" s="156"/>
      <c r="AF1292" s="155"/>
      <c r="AG1292" s="155"/>
      <c r="AH1292" s="156"/>
      <c r="AI1292" s="156"/>
      <c r="AJ1292" s="156"/>
      <c r="AK1292" s="155"/>
      <c r="AL1292" s="155"/>
      <c r="AM1292" s="156"/>
      <c r="AN1292" s="156"/>
      <c r="AO1292" s="156"/>
      <c r="AP1292" s="155"/>
      <c r="AQ1292" s="155"/>
      <c r="AR1292" s="156"/>
      <c r="AS1292" s="156"/>
      <c r="AT1292" s="156"/>
      <c r="AU1292" s="155"/>
      <c r="AV1292" s="155"/>
      <c r="AW1292" s="156"/>
      <c r="AX1292" s="156"/>
      <c r="AY1292" s="156"/>
      <c r="AZ1292" s="155"/>
      <c r="BA1292" s="155"/>
    </row>
    <row r="1293" spans="2:53" s="18" customFormat="1">
      <c r="B1293" s="151">
        <v>43258.291666666664</v>
      </c>
      <c r="C1293" s="152">
        <v>128</v>
      </c>
      <c r="D1293" s="152">
        <v>98.55999755859375</v>
      </c>
      <c r="E1293" s="153">
        <v>11.699999809265137</v>
      </c>
      <c r="F1293" s="154">
        <v>43258</v>
      </c>
      <c r="G1293" s="153">
        <v>57.234424005636491</v>
      </c>
      <c r="H1293" s="153">
        <v>37.463068105997827</v>
      </c>
      <c r="I1293" s="153">
        <v>37.267605111378231</v>
      </c>
      <c r="J1293" s="155">
        <f t="shared" si="100"/>
        <v>57.234424005636491</v>
      </c>
      <c r="K1293" s="155">
        <f t="shared" si="101"/>
        <v>37.463068105997827</v>
      </c>
      <c r="L1293" s="155">
        <f t="shared" si="102"/>
        <v>37.267605111378231</v>
      </c>
      <c r="M1293" s="155"/>
      <c r="N1293" s="151">
        <v>43258.291666666664</v>
      </c>
      <c r="O1293" s="156">
        <v>128</v>
      </c>
      <c r="P1293" s="156">
        <v>98.55999755859375</v>
      </c>
      <c r="Q1293" s="155">
        <f t="shared" si="103"/>
        <v>1.6850079605346679</v>
      </c>
      <c r="R1293" s="104">
        <f t="shared" si="104"/>
        <v>1.6850079605346679</v>
      </c>
      <c r="S1293" s="156"/>
      <c r="T1293" s="156"/>
      <c r="U1293" s="156"/>
      <c r="V1293" s="155"/>
      <c r="W1293" s="155"/>
      <c r="X1293" s="156"/>
      <c r="Y1293" s="156"/>
      <c r="Z1293" s="156"/>
      <c r="AA1293" s="155"/>
      <c r="AB1293" s="155"/>
      <c r="AC1293" s="156"/>
      <c r="AD1293" s="156"/>
      <c r="AE1293" s="156"/>
      <c r="AF1293" s="155"/>
      <c r="AG1293" s="155"/>
      <c r="AH1293" s="156"/>
      <c r="AI1293" s="156"/>
      <c r="AJ1293" s="156"/>
      <c r="AK1293" s="155"/>
      <c r="AL1293" s="155"/>
      <c r="AM1293" s="156"/>
      <c r="AN1293" s="156"/>
      <c r="AO1293" s="156"/>
      <c r="AP1293" s="155"/>
      <c r="AQ1293" s="155"/>
      <c r="AR1293" s="156"/>
      <c r="AS1293" s="156"/>
      <c r="AT1293" s="156"/>
      <c r="AU1293" s="155"/>
      <c r="AV1293" s="155"/>
      <c r="AW1293" s="156"/>
      <c r="AX1293" s="156"/>
      <c r="AY1293" s="156"/>
      <c r="AZ1293" s="155"/>
      <c r="BA1293" s="155"/>
    </row>
    <row r="1294" spans="2:53" s="18" customFormat="1">
      <c r="B1294" s="151">
        <v>43259.291666666664</v>
      </c>
      <c r="C1294" s="152">
        <v>128</v>
      </c>
      <c r="D1294" s="152">
        <v>98.55999755859375</v>
      </c>
      <c r="E1294" s="153">
        <v>11.899999618530273</v>
      </c>
      <c r="F1294" s="154">
        <v>43259</v>
      </c>
      <c r="G1294" s="153">
        <v>55.893187451197015</v>
      </c>
      <c r="H1294" s="153">
        <v>37.374802358658251</v>
      </c>
      <c r="I1294" s="153">
        <v>36.966539628903085</v>
      </c>
      <c r="J1294" s="155">
        <f t="shared" si="100"/>
        <v>55.893187451197015</v>
      </c>
      <c r="K1294" s="155">
        <f t="shared" si="101"/>
        <v>37.374802358658251</v>
      </c>
      <c r="L1294" s="155">
        <f t="shared" si="102"/>
        <v>36.966539628903085</v>
      </c>
      <c r="M1294" s="155"/>
      <c r="N1294" s="151">
        <v>43259.291666666664</v>
      </c>
      <c r="O1294" s="156">
        <v>128</v>
      </c>
      <c r="P1294" s="156">
        <v>98.55999755859375</v>
      </c>
      <c r="Q1294" s="155">
        <f t="shared" si="103"/>
        <v>1.6850079605346679</v>
      </c>
      <c r="R1294" s="104">
        <f t="shared" si="104"/>
        <v>20</v>
      </c>
      <c r="S1294" s="156"/>
      <c r="T1294" s="156"/>
      <c r="U1294" s="156"/>
      <c r="V1294" s="155"/>
      <c r="W1294" s="155"/>
      <c r="X1294" s="156"/>
      <c r="Y1294" s="156"/>
      <c r="Z1294" s="156"/>
      <c r="AA1294" s="155"/>
      <c r="AB1294" s="155"/>
      <c r="AC1294" s="156"/>
      <c r="AD1294" s="156"/>
      <c r="AE1294" s="156"/>
      <c r="AF1294" s="155"/>
      <c r="AG1294" s="155"/>
      <c r="AH1294" s="156"/>
      <c r="AI1294" s="156"/>
      <c r="AJ1294" s="156"/>
      <c r="AK1294" s="155"/>
      <c r="AL1294" s="155"/>
      <c r="AM1294" s="156"/>
      <c r="AN1294" s="156"/>
      <c r="AO1294" s="156"/>
      <c r="AP1294" s="155"/>
      <c r="AQ1294" s="155"/>
      <c r="AR1294" s="156"/>
      <c r="AS1294" s="156"/>
      <c r="AT1294" s="156"/>
      <c r="AU1294" s="155"/>
      <c r="AV1294" s="155"/>
      <c r="AW1294" s="156"/>
      <c r="AX1294" s="156"/>
      <c r="AY1294" s="156"/>
      <c r="AZ1294" s="155"/>
      <c r="BA1294" s="155"/>
    </row>
    <row r="1295" spans="2:53" s="18" customFormat="1">
      <c r="B1295" s="151">
        <v>43260.291666666664</v>
      </c>
      <c r="C1295" s="152">
        <v>128</v>
      </c>
      <c r="D1295" s="152">
        <v>98.55999755859375</v>
      </c>
      <c r="E1295" s="153">
        <v>11.5</v>
      </c>
      <c r="F1295" s="154">
        <v>43260</v>
      </c>
      <c r="G1295" s="153">
        <v>54.486807097328992</v>
      </c>
      <c r="H1295" s="153">
        <v>36.945814506499843</v>
      </c>
      <c r="I1295" s="153">
        <v>33.853298026146753</v>
      </c>
      <c r="J1295" s="155">
        <f t="shared" si="100"/>
        <v>54.486807097328992</v>
      </c>
      <c r="K1295" s="155">
        <f t="shared" si="101"/>
        <v>36.945814506499843</v>
      </c>
      <c r="L1295" s="155">
        <f t="shared" si="102"/>
        <v>33.853298026146753</v>
      </c>
      <c r="M1295" s="155"/>
      <c r="N1295" s="151">
        <v>43260.291666666664</v>
      </c>
      <c r="O1295" s="156">
        <v>128</v>
      </c>
      <c r="P1295" s="156">
        <v>98.55999755859375</v>
      </c>
      <c r="Q1295" s="155">
        <f t="shared" si="103"/>
        <v>1.6850079605346679</v>
      </c>
      <c r="R1295" s="104">
        <f t="shared" si="104"/>
        <v>20</v>
      </c>
      <c r="S1295" s="156"/>
      <c r="T1295" s="156"/>
      <c r="U1295" s="156"/>
      <c r="V1295" s="155"/>
      <c r="W1295" s="155"/>
      <c r="X1295" s="156"/>
      <c r="Y1295" s="156"/>
      <c r="Z1295" s="156"/>
      <c r="AA1295" s="155"/>
      <c r="AB1295" s="155"/>
      <c r="AC1295" s="156"/>
      <c r="AD1295" s="156"/>
      <c r="AE1295" s="156"/>
      <c r="AF1295" s="155"/>
      <c r="AG1295" s="155"/>
      <c r="AH1295" s="156"/>
      <c r="AI1295" s="156"/>
      <c r="AJ1295" s="156"/>
      <c r="AK1295" s="155"/>
      <c r="AL1295" s="155"/>
      <c r="AM1295" s="156"/>
      <c r="AN1295" s="156"/>
      <c r="AO1295" s="156"/>
      <c r="AP1295" s="155"/>
      <c r="AQ1295" s="155"/>
      <c r="AR1295" s="156"/>
      <c r="AS1295" s="156"/>
      <c r="AT1295" s="156"/>
      <c r="AU1295" s="155"/>
      <c r="AV1295" s="155"/>
      <c r="AW1295" s="156"/>
      <c r="AX1295" s="156"/>
      <c r="AY1295" s="156"/>
      <c r="AZ1295" s="155"/>
      <c r="BA1295" s="155"/>
    </row>
    <row r="1296" spans="2:53" s="18" customFormat="1">
      <c r="B1296" s="151">
        <v>43261.291666666664</v>
      </c>
      <c r="C1296" s="152">
        <v>128</v>
      </c>
      <c r="D1296" s="152">
        <v>98.55999755859375</v>
      </c>
      <c r="E1296" s="153">
        <v>11.600000381469727</v>
      </c>
      <c r="F1296" s="154">
        <v>43261</v>
      </c>
      <c r="G1296" s="153">
        <v>50.7763067997275</v>
      </c>
      <c r="H1296" s="153">
        <v>37.405662875572801</v>
      </c>
      <c r="I1296" s="153">
        <v>34.123793119611605</v>
      </c>
      <c r="J1296" s="155">
        <f t="shared" si="100"/>
        <v>50.7763067997275</v>
      </c>
      <c r="K1296" s="155">
        <f t="shared" si="101"/>
        <v>37.405662875572801</v>
      </c>
      <c r="L1296" s="155">
        <f t="shared" si="102"/>
        <v>34.123793119611605</v>
      </c>
      <c r="M1296" s="155"/>
      <c r="N1296" s="151">
        <v>43261.291666666664</v>
      </c>
      <c r="O1296" s="156">
        <v>128</v>
      </c>
      <c r="P1296" s="156">
        <v>98.55999755859375</v>
      </c>
      <c r="Q1296" s="155">
        <f t="shared" si="103"/>
        <v>1.6850079605346679</v>
      </c>
      <c r="R1296" s="104">
        <f t="shared" si="104"/>
        <v>20</v>
      </c>
      <c r="S1296" s="156"/>
      <c r="T1296" s="156"/>
      <c r="U1296" s="156"/>
      <c r="V1296" s="155"/>
      <c r="W1296" s="155"/>
      <c r="X1296" s="156"/>
      <c r="Y1296" s="156"/>
      <c r="Z1296" s="156"/>
      <c r="AA1296" s="155"/>
      <c r="AB1296" s="155"/>
      <c r="AC1296" s="156"/>
      <c r="AD1296" s="156"/>
      <c r="AE1296" s="156"/>
      <c r="AF1296" s="155"/>
      <c r="AG1296" s="155"/>
      <c r="AH1296" s="156"/>
      <c r="AI1296" s="156"/>
      <c r="AJ1296" s="156"/>
      <c r="AK1296" s="155"/>
      <c r="AL1296" s="155"/>
      <c r="AM1296" s="156"/>
      <c r="AN1296" s="156"/>
      <c r="AO1296" s="156"/>
      <c r="AP1296" s="155"/>
      <c r="AQ1296" s="155"/>
      <c r="AR1296" s="156"/>
      <c r="AS1296" s="156"/>
      <c r="AT1296" s="156"/>
      <c r="AU1296" s="155"/>
      <c r="AV1296" s="155"/>
      <c r="AW1296" s="156"/>
      <c r="AX1296" s="156"/>
      <c r="AY1296" s="156"/>
      <c r="AZ1296" s="155"/>
      <c r="BA1296" s="155"/>
    </row>
    <row r="1297" spans="2:53" s="18" customFormat="1">
      <c r="B1297" s="151">
        <v>43262.291666666664</v>
      </c>
      <c r="C1297" s="152">
        <v>128</v>
      </c>
      <c r="D1297" s="152">
        <v>98.55999755859375</v>
      </c>
      <c r="E1297" s="153">
        <v>11.5</v>
      </c>
      <c r="F1297" s="154">
        <v>43262</v>
      </c>
      <c r="G1297" s="153">
        <v>52.341718727096335</v>
      </c>
      <c r="H1297" s="153">
        <v>37.779573197386867</v>
      </c>
      <c r="I1297" s="153">
        <v>34.617115462532745</v>
      </c>
      <c r="J1297" s="155">
        <f t="shared" si="100"/>
        <v>52.341718727096335</v>
      </c>
      <c r="K1297" s="155">
        <f t="shared" si="101"/>
        <v>37.779573197386867</v>
      </c>
      <c r="L1297" s="155">
        <f t="shared" si="102"/>
        <v>34.617115462532745</v>
      </c>
      <c r="M1297" s="155"/>
      <c r="N1297" s="151">
        <v>43262.291666666664</v>
      </c>
      <c r="O1297" s="156">
        <v>128</v>
      </c>
      <c r="P1297" s="156">
        <v>98.55999755859375</v>
      </c>
      <c r="Q1297" s="155">
        <f t="shared" si="103"/>
        <v>1.6850079605346679</v>
      </c>
      <c r="R1297" s="104">
        <f t="shared" si="104"/>
        <v>20</v>
      </c>
      <c r="S1297" s="156"/>
      <c r="T1297" s="156"/>
      <c r="U1297" s="156"/>
      <c r="V1297" s="155"/>
      <c r="W1297" s="155"/>
      <c r="X1297" s="156"/>
      <c r="Y1297" s="156"/>
      <c r="Z1297" s="156"/>
      <c r="AA1297" s="155"/>
      <c r="AB1297" s="155"/>
      <c r="AC1297" s="156"/>
      <c r="AD1297" s="156"/>
      <c r="AE1297" s="156"/>
      <c r="AF1297" s="155"/>
      <c r="AG1297" s="155"/>
      <c r="AH1297" s="156"/>
      <c r="AI1297" s="156"/>
      <c r="AJ1297" s="156"/>
      <c r="AK1297" s="155"/>
      <c r="AL1297" s="155"/>
      <c r="AM1297" s="156"/>
      <c r="AN1297" s="156"/>
      <c r="AO1297" s="156"/>
      <c r="AP1297" s="155"/>
      <c r="AQ1297" s="155"/>
      <c r="AR1297" s="156"/>
      <c r="AS1297" s="156"/>
      <c r="AT1297" s="156"/>
      <c r="AU1297" s="155"/>
      <c r="AV1297" s="155"/>
      <c r="AW1297" s="156"/>
      <c r="AX1297" s="156"/>
      <c r="AY1297" s="156"/>
      <c r="AZ1297" s="155"/>
      <c r="BA1297" s="155"/>
    </row>
    <row r="1298" spans="2:53" s="18" customFormat="1">
      <c r="B1298" s="151">
        <v>43263.291666666664</v>
      </c>
      <c r="C1298" s="152">
        <v>184</v>
      </c>
      <c r="D1298" s="152">
        <v>93.050003051757813</v>
      </c>
      <c r="E1298" s="153">
        <v>11.5</v>
      </c>
      <c r="F1298" s="154">
        <v>43263</v>
      </c>
      <c r="G1298" s="153">
        <v>60.596586391671892</v>
      </c>
      <c r="H1298" s="153">
        <v>37.724443649804165</v>
      </c>
      <c r="I1298" s="153">
        <v>33.323547554700433</v>
      </c>
      <c r="J1298" s="155">
        <f t="shared" si="100"/>
        <v>60.596586391671892</v>
      </c>
      <c r="K1298" s="155">
        <f t="shared" si="101"/>
        <v>37.724443649804165</v>
      </c>
      <c r="L1298" s="155">
        <f t="shared" si="102"/>
        <v>33.323547554700433</v>
      </c>
      <c r="M1298" s="155"/>
      <c r="N1298" s="151">
        <v>43263.291666666664</v>
      </c>
      <c r="O1298" s="156">
        <v>184</v>
      </c>
      <c r="P1298" s="156">
        <v>93.050003051757813</v>
      </c>
      <c r="Q1298" s="155">
        <f t="shared" si="103"/>
        <v>5.2055521793316641</v>
      </c>
      <c r="R1298" s="104">
        <f t="shared" si="104"/>
        <v>5.2055521793316641</v>
      </c>
      <c r="S1298" s="156"/>
      <c r="T1298" s="156"/>
      <c r="U1298" s="156"/>
      <c r="V1298" s="155"/>
      <c r="W1298" s="155"/>
      <c r="X1298" s="156"/>
      <c r="Y1298" s="156"/>
      <c r="Z1298" s="156"/>
      <c r="AA1298" s="155"/>
      <c r="AB1298" s="155"/>
      <c r="AC1298" s="156"/>
      <c r="AD1298" s="156"/>
      <c r="AE1298" s="156"/>
      <c r="AF1298" s="155"/>
      <c r="AG1298" s="155"/>
      <c r="AH1298" s="156"/>
      <c r="AI1298" s="156"/>
      <c r="AJ1298" s="156"/>
      <c r="AK1298" s="155"/>
      <c r="AL1298" s="155"/>
      <c r="AM1298" s="156"/>
      <c r="AN1298" s="156"/>
      <c r="AO1298" s="156"/>
      <c r="AP1298" s="155"/>
      <c r="AQ1298" s="155"/>
      <c r="AR1298" s="156"/>
      <c r="AS1298" s="156"/>
      <c r="AT1298" s="156"/>
      <c r="AU1298" s="155"/>
      <c r="AV1298" s="155"/>
      <c r="AW1298" s="156"/>
      <c r="AX1298" s="156"/>
      <c r="AY1298" s="156"/>
      <c r="AZ1298" s="155"/>
      <c r="BA1298" s="155"/>
    </row>
    <row r="1299" spans="2:53" s="18" customFormat="1">
      <c r="B1299" s="151">
        <v>43264.291666666664</v>
      </c>
      <c r="C1299" s="152">
        <v>184</v>
      </c>
      <c r="D1299" s="152">
        <v>93.050003051757813</v>
      </c>
      <c r="E1299" s="153">
        <v>11.399999618530273</v>
      </c>
      <c r="F1299" s="154">
        <v>43264</v>
      </c>
      <c r="G1299" s="153">
        <v>60.714233829070004</v>
      </c>
      <c r="H1299" s="153">
        <v>37.582333268832272</v>
      </c>
      <c r="I1299" s="153">
        <v>33.278284121530994</v>
      </c>
      <c r="J1299" s="155">
        <f t="shared" si="100"/>
        <v>60.714233829070004</v>
      </c>
      <c r="K1299" s="155">
        <f t="shared" si="101"/>
        <v>37.582333268832272</v>
      </c>
      <c r="L1299" s="155">
        <f t="shared" si="102"/>
        <v>33.278284121530994</v>
      </c>
      <c r="M1299" s="155"/>
      <c r="N1299" s="151">
        <v>43264.291666666664</v>
      </c>
      <c r="O1299" s="156">
        <v>184</v>
      </c>
      <c r="P1299" s="156">
        <v>93.050003051757813</v>
      </c>
      <c r="Q1299" s="155">
        <f t="shared" si="103"/>
        <v>5.2055521793316641</v>
      </c>
      <c r="R1299" s="104">
        <f t="shared" si="104"/>
        <v>20</v>
      </c>
      <c r="S1299" s="156"/>
      <c r="T1299" s="156"/>
      <c r="U1299" s="156"/>
      <c r="V1299" s="155"/>
      <c r="W1299" s="155"/>
      <c r="X1299" s="156"/>
      <c r="Y1299" s="156"/>
      <c r="Z1299" s="156"/>
      <c r="AA1299" s="155"/>
      <c r="AB1299" s="155"/>
      <c r="AC1299" s="156"/>
      <c r="AD1299" s="156"/>
      <c r="AE1299" s="156"/>
      <c r="AF1299" s="155"/>
      <c r="AG1299" s="155"/>
      <c r="AH1299" s="156"/>
      <c r="AI1299" s="156"/>
      <c r="AJ1299" s="156"/>
      <c r="AK1299" s="155"/>
      <c r="AL1299" s="155"/>
      <c r="AM1299" s="156"/>
      <c r="AN1299" s="156"/>
      <c r="AO1299" s="156"/>
      <c r="AP1299" s="155"/>
      <c r="AQ1299" s="155"/>
      <c r="AR1299" s="156"/>
      <c r="AS1299" s="156"/>
      <c r="AT1299" s="156"/>
      <c r="AU1299" s="155"/>
      <c r="AV1299" s="155"/>
      <c r="AW1299" s="156"/>
      <c r="AX1299" s="156"/>
      <c r="AY1299" s="156"/>
      <c r="AZ1299" s="155"/>
      <c r="BA1299" s="155"/>
    </row>
    <row r="1300" spans="2:53" s="18" customFormat="1">
      <c r="B1300" s="151">
        <v>43265.291666666664</v>
      </c>
      <c r="C1300" s="152">
        <v>264</v>
      </c>
      <c r="D1300" s="152">
        <v>90.830001831054688</v>
      </c>
      <c r="E1300" s="153">
        <v>11.399999618530273</v>
      </c>
      <c r="F1300" s="154">
        <v>43265</v>
      </c>
      <c r="G1300" s="153">
        <v>57.130370422601672</v>
      </c>
      <c r="H1300" s="153">
        <v>37.080642664344218</v>
      </c>
      <c r="I1300" s="153">
        <v>31.546368746934164</v>
      </c>
      <c r="J1300" s="155">
        <f t="shared" si="100"/>
        <v>57.130370422601672</v>
      </c>
      <c r="K1300" s="155">
        <f t="shared" si="101"/>
        <v>37.080642664344218</v>
      </c>
      <c r="L1300" s="155">
        <f t="shared" si="102"/>
        <v>31.546368746934164</v>
      </c>
      <c r="M1300" s="155"/>
      <c r="N1300" s="151">
        <v>43265.291666666664</v>
      </c>
      <c r="O1300" s="156">
        <v>264</v>
      </c>
      <c r="P1300" s="156">
        <v>90.830001831054688</v>
      </c>
      <c r="Q1300" s="155">
        <f t="shared" si="103"/>
        <v>9.911440259598999</v>
      </c>
      <c r="R1300" s="104">
        <f t="shared" si="104"/>
        <v>9.911440259598999</v>
      </c>
      <c r="S1300" s="156"/>
      <c r="T1300" s="156"/>
      <c r="U1300" s="156"/>
      <c r="V1300" s="155"/>
      <c r="W1300" s="155"/>
      <c r="X1300" s="156"/>
      <c r="Y1300" s="156"/>
      <c r="Z1300" s="156"/>
      <c r="AA1300" s="155"/>
      <c r="AB1300" s="155"/>
      <c r="AC1300" s="156"/>
      <c r="AD1300" s="156"/>
      <c r="AE1300" s="156"/>
      <c r="AF1300" s="155"/>
      <c r="AG1300" s="155"/>
      <c r="AH1300" s="156"/>
      <c r="AI1300" s="156"/>
      <c r="AJ1300" s="156"/>
      <c r="AK1300" s="155"/>
      <c r="AL1300" s="155"/>
      <c r="AM1300" s="156"/>
      <c r="AN1300" s="156"/>
      <c r="AO1300" s="156"/>
      <c r="AP1300" s="155"/>
      <c r="AQ1300" s="155"/>
      <c r="AR1300" s="156"/>
      <c r="AS1300" s="156"/>
      <c r="AT1300" s="156"/>
      <c r="AU1300" s="155"/>
      <c r="AV1300" s="155"/>
      <c r="AW1300" s="156"/>
      <c r="AX1300" s="156"/>
      <c r="AY1300" s="156"/>
      <c r="AZ1300" s="155"/>
      <c r="BA1300" s="155"/>
    </row>
    <row r="1301" spans="2:53" s="18" customFormat="1">
      <c r="B1301" s="151">
        <v>43266.291666666664</v>
      </c>
      <c r="C1301" s="152">
        <v>264</v>
      </c>
      <c r="D1301" s="152">
        <v>90.830001831054688</v>
      </c>
      <c r="E1301" s="153">
        <v>11.5</v>
      </c>
      <c r="F1301" s="154">
        <v>43266</v>
      </c>
      <c r="G1301" s="153">
        <v>58.304067425816129</v>
      </c>
      <c r="H1301" s="153">
        <v>36.989558063458553</v>
      </c>
      <c r="I1301" s="153">
        <v>32.455994391242655</v>
      </c>
      <c r="J1301" s="155">
        <f t="shared" si="100"/>
        <v>58.304067425816129</v>
      </c>
      <c r="K1301" s="155">
        <f t="shared" si="101"/>
        <v>36.989558063458553</v>
      </c>
      <c r="L1301" s="155">
        <f t="shared" si="102"/>
        <v>32.455994391242655</v>
      </c>
      <c r="M1301" s="155"/>
      <c r="N1301" s="151">
        <v>43266.291666666664</v>
      </c>
      <c r="O1301" s="156">
        <v>264</v>
      </c>
      <c r="P1301" s="156">
        <v>90.830001831054688</v>
      </c>
      <c r="Q1301" s="155">
        <f t="shared" si="103"/>
        <v>9.911440259598999</v>
      </c>
      <c r="R1301" s="104">
        <f t="shared" si="104"/>
        <v>20</v>
      </c>
      <c r="S1301" s="156"/>
      <c r="T1301" s="156"/>
      <c r="U1301" s="156"/>
      <c r="V1301" s="155"/>
      <c r="W1301" s="155"/>
      <c r="X1301" s="156"/>
      <c r="Y1301" s="156"/>
      <c r="Z1301" s="156"/>
      <c r="AA1301" s="155"/>
      <c r="AB1301" s="155"/>
      <c r="AC1301" s="156"/>
      <c r="AD1301" s="156"/>
      <c r="AE1301" s="156"/>
      <c r="AF1301" s="155"/>
      <c r="AG1301" s="155"/>
      <c r="AH1301" s="156"/>
      <c r="AI1301" s="156"/>
      <c r="AJ1301" s="156"/>
      <c r="AK1301" s="155"/>
      <c r="AL1301" s="155"/>
      <c r="AM1301" s="156"/>
      <c r="AN1301" s="156"/>
      <c r="AO1301" s="156"/>
      <c r="AP1301" s="155"/>
      <c r="AQ1301" s="155"/>
      <c r="AR1301" s="156"/>
      <c r="AS1301" s="156"/>
      <c r="AT1301" s="156"/>
      <c r="AU1301" s="155"/>
      <c r="AV1301" s="155"/>
      <c r="AW1301" s="156"/>
      <c r="AX1301" s="156"/>
      <c r="AY1301" s="156"/>
      <c r="AZ1301" s="155"/>
      <c r="BA1301" s="155"/>
    </row>
    <row r="1302" spans="2:53" s="18" customFormat="1">
      <c r="B1302" s="151">
        <v>43267.291666666664</v>
      </c>
      <c r="C1302" s="152">
        <v>264</v>
      </c>
      <c r="D1302" s="152">
        <v>90.830001831054688</v>
      </c>
      <c r="E1302" s="153">
        <v>11.399999618530273</v>
      </c>
      <c r="F1302" s="154">
        <v>43267</v>
      </c>
      <c r="G1302" s="153">
        <v>51.802433872973523</v>
      </c>
      <c r="H1302" s="153">
        <v>37.134266072754464</v>
      </c>
      <c r="I1302" s="153">
        <v>34.576288560408095</v>
      </c>
      <c r="J1302" s="155">
        <f t="shared" si="100"/>
        <v>51.802433872973523</v>
      </c>
      <c r="K1302" s="155">
        <f t="shared" si="101"/>
        <v>37.134266072754464</v>
      </c>
      <c r="L1302" s="155">
        <f t="shared" si="102"/>
        <v>34.576288560408095</v>
      </c>
      <c r="M1302" s="155"/>
      <c r="N1302" s="151">
        <v>43267.291666666664</v>
      </c>
      <c r="O1302" s="156">
        <v>264</v>
      </c>
      <c r="P1302" s="156">
        <v>90.830001831054688</v>
      </c>
      <c r="Q1302" s="155">
        <f t="shared" si="103"/>
        <v>9.911440259598999</v>
      </c>
      <c r="R1302" s="104">
        <f t="shared" si="104"/>
        <v>20</v>
      </c>
      <c r="S1302" s="156"/>
      <c r="T1302" s="156"/>
      <c r="U1302" s="156"/>
      <c r="V1302" s="155"/>
      <c r="W1302" s="155"/>
      <c r="X1302" s="156"/>
      <c r="Y1302" s="156"/>
      <c r="Z1302" s="156"/>
      <c r="AA1302" s="155"/>
      <c r="AB1302" s="155"/>
      <c r="AC1302" s="156"/>
      <c r="AD1302" s="156"/>
      <c r="AE1302" s="156"/>
      <c r="AF1302" s="155"/>
      <c r="AG1302" s="155"/>
      <c r="AH1302" s="156"/>
      <c r="AI1302" s="156"/>
      <c r="AJ1302" s="156"/>
      <c r="AK1302" s="155"/>
      <c r="AL1302" s="155"/>
      <c r="AM1302" s="156"/>
      <c r="AN1302" s="156"/>
      <c r="AO1302" s="156"/>
      <c r="AP1302" s="155"/>
      <c r="AQ1302" s="155"/>
      <c r="AR1302" s="156"/>
      <c r="AS1302" s="156"/>
      <c r="AT1302" s="156"/>
      <c r="AU1302" s="155"/>
      <c r="AV1302" s="155"/>
      <c r="AW1302" s="156"/>
      <c r="AX1302" s="156"/>
      <c r="AY1302" s="156"/>
      <c r="AZ1302" s="155"/>
      <c r="BA1302" s="155"/>
    </row>
    <row r="1303" spans="2:53" s="18" customFormat="1">
      <c r="B1303" s="151">
        <v>43268.291666666664</v>
      </c>
      <c r="C1303" s="152">
        <v>264</v>
      </c>
      <c r="D1303" s="152">
        <v>90.830001831054688</v>
      </c>
      <c r="E1303" s="153">
        <v>11.5</v>
      </c>
      <c r="F1303" s="154">
        <v>43268</v>
      </c>
      <c r="G1303" s="153">
        <v>45.796927816647084</v>
      </c>
      <c r="H1303" s="153">
        <v>37.333730385281434</v>
      </c>
      <c r="I1303" s="153">
        <v>33.532936004333983</v>
      </c>
      <c r="J1303" s="155">
        <f t="shared" si="100"/>
        <v>45.796927816647084</v>
      </c>
      <c r="K1303" s="155">
        <f t="shared" si="101"/>
        <v>37.333730385281434</v>
      </c>
      <c r="L1303" s="155">
        <f t="shared" si="102"/>
        <v>33.532936004333983</v>
      </c>
      <c r="M1303" s="155"/>
      <c r="N1303" s="151">
        <v>43268.291666666664</v>
      </c>
      <c r="O1303" s="156">
        <v>264</v>
      </c>
      <c r="P1303" s="156">
        <v>90.830001831054688</v>
      </c>
      <c r="Q1303" s="155">
        <f t="shared" si="103"/>
        <v>9.911440259598999</v>
      </c>
      <c r="R1303" s="104">
        <f t="shared" si="104"/>
        <v>20</v>
      </c>
      <c r="S1303" s="156"/>
      <c r="T1303" s="156"/>
      <c r="U1303" s="156"/>
      <c r="V1303" s="155"/>
      <c r="W1303" s="155"/>
      <c r="X1303" s="156"/>
      <c r="Y1303" s="156"/>
      <c r="Z1303" s="156"/>
      <c r="AA1303" s="155"/>
      <c r="AB1303" s="155"/>
      <c r="AC1303" s="156"/>
      <c r="AD1303" s="156"/>
      <c r="AE1303" s="156"/>
      <c r="AF1303" s="155"/>
      <c r="AG1303" s="155"/>
      <c r="AH1303" s="156"/>
      <c r="AI1303" s="156"/>
      <c r="AJ1303" s="156"/>
      <c r="AK1303" s="155"/>
      <c r="AL1303" s="155"/>
      <c r="AM1303" s="156"/>
      <c r="AN1303" s="156"/>
      <c r="AO1303" s="156"/>
      <c r="AP1303" s="155"/>
      <c r="AQ1303" s="155"/>
      <c r="AR1303" s="156"/>
      <c r="AS1303" s="156"/>
      <c r="AT1303" s="156"/>
      <c r="AU1303" s="155"/>
      <c r="AV1303" s="155"/>
      <c r="AW1303" s="156"/>
      <c r="AX1303" s="156"/>
      <c r="AY1303" s="156"/>
      <c r="AZ1303" s="155"/>
      <c r="BA1303" s="155"/>
    </row>
    <row r="1304" spans="2:53" s="18" customFormat="1">
      <c r="B1304" s="151">
        <v>43269.291666666664</v>
      </c>
      <c r="C1304" s="152">
        <v>264</v>
      </c>
      <c r="D1304" s="152">
        <v>90.830001831054688</v>
      </c>
      <c r="E1304" s="153">
        <v>11.5</v>
      </c>
      <c r="F1304" s="154">
        <v>43269</v>
      </c>
      <c r="G1304" s="153">
        <v>47.437916784595622</v>
      </c>
      <c r="H1304" s="153">
        <v>36.966728358776493</v>
      </c>
      <c r="I1304" s="153">
        <v>34.411318819125505</v>
      </c>
      <c r="J1304" s="155">
        <f t="shared" si="100"/>
        <v>47.437916784595622</v>
      </c>
      <c r="K1304" s="155">
        <f t="shared" si="101"/>
        <v>36.966728358776493</v>
      </c>
      <c r="L1304" s="155">
        <f t="shared" si="102"/>
        <v>34.411318819125505</v>
      </c>
      <c r="M1304" s="155"/>
      <c r="N1304" s="151">
        <v>43269.291666666664</v>
      </c>
      <c r="O1304" s="156">
        <v>264</v>
      </c>
      <c r="P1304" s="156">
        <v>90.830001831054688</v>
      </c>
      <c r="Q1304" s="155">
        <f t="shared" si="103"/>
        <v>9.911440259598999</v>
      </c>
      <c r="R1304" s="104">
        <f t="shared" si="104"/>
        <v>20</v>
      </c>
      <c r="S1304" s="156"/>
      <c r="T1304" s="156"/>
      <c r="U1304" s="156"/>
      <c r="V1304" s="155"/>
      <c r="W1304" s="155"/>
      <c r="X1304" s="156"/>
      <c r="Y1304" s="156"/>
      <c r="Z1304" s="156"/>
      <c r="AA1304" s="155"/>
      <c r="AB1304" s="155"/>
      <c r="AC1304" s="156"/>
      <c r="AD1304" s="156"/>
      <c r="AE1304" s="156"/>
      <c r="AF1304" s="155"/>
      <c r="AG1304" s="155"/>
      <c r="AH1304" s="156"/>
      <c r="AI1304" s="156"/>
      <c r="AJ1304" s="156"/>
      <c r="AK1304" s="155"/>
      <c r="AL1304" s="155"/>
      <c r="AM1304" s="156"/>
      <c r="AN1304" s="156"/>
      <c r="AO1304" s="156"/>
      <c r="AP1304" s="155"/>
      <c r="AQ1304" s="155"/>
      <c r="AR1304" s="156"/>
      <c r="AS1304" s="156"/>
      <c r="AT1304" s="156"/>
      <c r="AU1304" s="155"/>
      <c r="AV1304" s="155"/>
      <c r="AW1304" s="156"/>
      <c r="AX1304" s="156"/>
      <c r="AY1304" s="156"/>
      <c r="AZ1304" s="155"/>
      <c r="BA1304" s="155"/>
    </row>
    <row r="1305" spans="2:53" s="18" customFormat="1">
      <c r="B1305" s="151">
        <v>43270.291666666664</v>
      </c>
      <c r="C1305" s="152">
        <v>409</v>
      </c>
      <c r="D1305" s="152">
        <v>97.550003051757813</v>
      </c>
      <c r="E1305" s="153">
        <v>11.5</v>
      </c>
      <c r="F1305" s="154">
        <v>43270</v>
      </c>
      <c r="G1305" s="153">
        <v>60.7176253276401</v>
      </c>
      <c r="H1305" s="153">
        <v>37.025686551509139</v>
      </c>
      <c r="I1305" s="153">
        <v>34.108340223188634</v>
      </c>
      <c r="J1305" s="155">
        <f t="shared" si="100"/>
        <v>60.7176253276401</v>
      </c>
      <c r="K1305" s="155">
        <f t="shared" si="101"/>
        <v>37.025686551509139</v>
      </c>
      <c r="L1305" s="155">
        <f t="shared" si="102"/>
        <v>34.108340223188634</v>
      </c>
      <c r="M1305" s="155"/>
      <c r="N1305" s="151">
        <v>43270.291666666664</v>
      </c>
      <c r="O1305" s="156">
        <v>409</v>
      </c>
      <c r="P1305" s="156">
        <v>97.550003051757813</v>
      </c>
      <c r="Q1305" s="155">
        <f t="shared" si="103"/>
        <v>17.825940239331665</v>
      </c>
      <c r="R1305" s="104">
        <f t="shared" si="104"/>
        <v>17.825940239331665</v>
      </c>
      <c r="S1305" s="156"/>
      <c r="T1305" s="156"/>
      <c r="U1305" s="156"/>
      <c r="V1305" s="155"/>
      <c r="W1305" s="155"/>
      <c r="X1305" s="156"/>
      <c r="Y1305" s="156"/>
      <c r="Z1305" s="156"/>
      <c r="AA1305" s="155"/>
      <c r="AB1305" s="155"/>
      <c r="AC1305" s="156"/>
      <c r="AD1305" s="156"/>
      <c r="AE1305" s="156"/>
      <c r="AF1305" s="155"/>
      <c r="AG1305" s="155"/>
      <c r="AH1305" s="156"/>
      <c r="AI1305" s="156"/>
      <c r="AJ1305" s="156"/>
      <c r="AK1305" s="155"/>
      <c r="AL1305" s="155"/>
      <c r="AM1305" s="156"/>
      <c r="AN1305" s="156"/>
      <c r="AO1305" s="156"/>
      <c r="AP1305" s="155"/>
      <c r="AQ1305" s="155"/>
      <c r="AR1305" s="156"/>
      <c r="AS1305" s="156"/>
      <c r="AT1305" s="156"/>
      <c r="AU1305" s="155"/>
      <c r="AV1305" s="155"/>
      <c r="AW1305" s="156"/>
      <c r="AX1305" s="156"/>
      <c r="AY1305" s="156"/>
      <c r="AZ1305" s="155"/>
      <c r="BA1305" s="155"/>
    </row>
    <row r="1306" spans="2:53" s="18" customFormat="1">
      <c r="B1306" s="151">
        <v>43271.291666666664</v>
      </c>
      <c r="C1306" s="152">
        <v>409</v>
      </c>
      <c r="D1306" s="152">
        <v>97.550003051757813</v>
      </c>
      <c r="E1306" s="153">
        <v>11.600000381469727</v>
      </c>
      <c r="F1306" s="154">
        <v>43271</v>
      </c>
      <c r="G1306" s="153">
        <v>55.537573129865869</v>
      </c>
      <c r="H1306" s="153">
        <v>37.091624341364323</v>
      </c>
      <c r="I1306" s="153">
        <v>35.064700290053004</v>
      </c>
      <c r="J1306" s="155">
        <f t="shared" si="100"/>
        <v>55.537573129865869</v>
      </c>
      <c r="K1306" s="155">
        <f t="shared" si="101"/>
        <v>37.091624341364323</v>
      </c>
      <c r="L1306" s="155">
        <f t="shared" si="102"/>
        <v>35.064700290053004</v>
      </c>
      <c r="M1306" s="155"/>
      <c r="N1306" s="151">
        <v>43271.291666666664</v>
      </c>
      <c r="O1306" s="156">
        <v>409</v>
      </c>
      <c r="P1306" s="156">
        <v>97.550003051757813</v>
      </c>
      <c r="Q1306" s="155">
        <f t="shared" si="103"/>
        <v>17.825940239331665</v>
      </c>
      <c r="R1306" s="104">
        <f t="shared" si="104"/>
        <v>20</v>
      </c>
      <c r="S1306" s="156"/>
      <c r="T1306" s="156"/>
      <c r="U1306" s="156"/>
      <c r="V1306" s="155"/>
      <c r="W1306" s="155"/>
      <c r="X1306" s="156"/>
      <c r="Y1306" s="156"/>
      <c r="Z1306" s="156"/>
      <c r="AA1306" s="155"/>
      <c r="AB1306" s="155"/>
      <c r="AC1306" s="156"/>
      <c r="AD1306" s="156"/>
      <c r="AE1306" s="156"/>
      <c r="AF1306" s="155"/>
      <c r="AG1306" s="155"/>
      <c r="AH1306" s="156"/>
      <c r="AI1306" s="156"/>
      <c r="AJ1306" s="156"/>
      <c r="AK1306" s="155"/>
      <c r="AL1306" s="155"/>
      <c r="AM1306" s="156"/>
      <c r="AN1306" s="156"/>
      <c r="AO1306" s="156"/>
      <c r="AP1306" s="155"/>
      <c r="AQ1306" s="155"/>
      <c r="AR1306" s="156"/>
      <c r="AS1306" s="156"/>
      <c r="AT1306" s="156"/>
      <c r="AU1306" s="155"/>
      <c r="AV1306" s="155"/>
      <c r="AW1306" s="156"/>
      <c r="AX1306" s="156"/>
      <c r="AY1306" s="156"/>
      <c r="AZ1306" s="155"/>
      <c r="BA1306" s="155"/>
    </row>
    <row r="1307" spans="2:53" s="18" customFormat="1">
      <c r="B1307" s="151">
        <v>43272.291666666664</v>
      </c>
      <c r="C1307" s="152">
        <v>145</v>
      </c>
      <c r="D1307" s="152">
        <v>113.95999908447266</v>
      </c>
      <c r="E1307" s="153">
        <v>11.300000190734863</v>
      </c>
      <c r="F1307" s="154">
        <v>43272</v>
      </c>
      <c r="G1307" s="153">
        <v>56.085235645969696</v>
      </c>
      <c r="H1307" s="153">
        <v>36.442123559183429</v>
      </c>
      <c r="I1307" s="153">
        <v>33.955539789023213</v>
      </c>
      <c r="J1307" s="155">
        <f t="shared" si="100"/>
        <v>56.085235645969696</v>
      </c>
      <c r="K1307" s="155">
        <f t="shared" si="101"/>
        <v>36.442123559183429</v>
      </c>
      <c r="L1307" s="155">
        <f t="shared" si="102"/>
        <v>33.955539789023213</v>
      </c>
      <c r="M1307" s="155"/>
      <c r="N1307" s="151">
        <v>43272.291666666664</v>
      </c>
      <c r="O1307" s="156">
        <v>145</v>
      </c>
      <c r="P1307" s="156">
        <v>113.95999908447266</v>
      </c>
      <c r="Q1307" s="155">
        <f t="shared" si="103"/>
        <v>1.7765843852005003</v>
      </c>
      <c r="R1307" s="104">
        <f t="shared" si="104"/>
        <v>1.7765843852005003</v>
      </c>
      <c r="S1307" s="156"/>
      <c r="T1307" s="156"/>
      <c r="U1307" s="156"/>
      <c r="V1307" s="155"/>
      <c r="W1307" s="155"/>
      <c r="X1307" s="156"/>
      <c r="Y1307" s="156"/>
      <c r="Z1307" s="156"/>
      <c r="AA1307" s="155"/>
      <c r="AB1307" s="155"/>
      <c r="AC1307" s="156"/>
      <c r="AD1307" s="156"/>
      <c r="AE1307" s="156"/>
      <c r="AF1307" s="155"/>
      <c r="AG1307" s="155"/>
      <c r="AH1307" s="156"/>
      <c r="AI1307" s="156"/>
      <c r="AJ1307" s="156"/>
      <c r="AK1307" s="155"/>
      <c r="AL1307" s="155"/>
      <c r="AM1307" s="156"/>
      <c r="AN1307" s="156"/>
      <c r="AO1307" s="156"/>
      <c r="AP1307" s="155"/>
      <c r="AQ1307" s="155"/>
      <c r="AR1307" s="156"/>
      <c r="AS1307" s="156"/>
      <c r="AT1307" s="156"/>
      <c r="AU1307" s="155"/>
      <c r="AV1307" s="155"/>
      <c r="AW1307" s="156"/>
      <c r="AX1307" s="156"/>
      <c r="AY1307" s="156"/>
      <c r="AZ1307" s="155"/>
      <c r="BA1307" s="155"/>
    </row>
    <row r="1308" spans="2:53" s="18" customFormat="1">
      <c r="B1308" s="151">
        <v>43273.291666666664</v>
      </c>
      <c r="C1308" s="152">
        <v>145</v>
      </c>
      <c r="D1308" s="152">
        <v>113.95999908447266</v>
      </c>
      <c r="E1308" s="153">
        <v>11.300000190734863</v>
      </c>
      <c r="F1308" s="154">
        <v>43273</v>
      </c>
      <c r="G1308" s="153">
        <v>58.243474873525138</v>
      </c>
      <c r="H1308" s="153">
        <v>37.550307884105855</v>
      </c>
      <c r="I1308" s="153">
        <v>33.017500676689316</v>
      </c>
      <c r="J1308" s="155">
        <f t="shared" si="100"/>
        <v>58.243474873525138</v>
      </c>
      <c r="K1308" s="155">
        <f t="shared" si="101"/>
        <v>37.550307884105855</v>
      </c>
      <c r="L1308" s="155">
        <f t="shared" si="102"/>
        <v>33.017500676689316</v>
      </c>
      <c r="M1308" s="155"/>
      <c r="N1308" s="151">
        <v>43273.291666666664</v>
      </c>
      <c r="O1308" s="156">
        <v>145</v>
      </c>
      <c r="P1308" s="156">
        <v>113.95999908447266</v>
      </c>
      <c r="Q1308" s="155">
        <f t="shared" si="103"/>
        <v>1.7765843852005003</v>
      </c>
      <c r="R1308" s="104">
        <f t="shared" si="104"/>
        <v>20</v>
      </c>
      <c r="S1308" s="156"/>
      <c r="T1308" s="156"/>
      <c r="U1308" s="156"/>
      <c r="V1308" s="155"/>
      <c r="W1308" s="155"/>
      <c r="X1308" s="156"/>
      <c r="Y1308" s="156"/>
      <c r="Z1308" s="156"/>
      <c r="AA1308" s="155"/>
      <c r="AB1308" s="155"/>
      <c r="AC1308" s="156"/>
      <c r="AD1308" s="156"/>
      <c r="AE1308" s="156"/>
      <c r="AF1308" s="155"/>
      <c r="AG1308" s="155"/>
      <c r="AH1308" s="156"/>
      <c r="AI1308" s="156"/>
      <c r="AJ1308" s="156"/>
      <c r="AK1308" s="155"/>
      <c r="AL1308" s="155"/>
      <c r="AM1308" s="156"/>
      <c r="AN1308" s="156"/>
      <c r="AO1308" s="156"/>
      <c r="AP1308" s="155"/>
      <c r="AQ1308" s="155"/>
      <c r="AR1308" s="156"/>
      <c r="AS1308" s="156"/>
      <c r="AT1308" s="156"/>
      <c r="AU1308" s="155"/>
      <c r="AV1308" s="155"/>
      <c r="AW1308" s="156"/>
      <c r="AX1308" s="156"/>
      <c r="AY1308" s="156"/>
      <c r="AZ1308" s="155"/>
      <c r="BA1308" s="155"/>
    </row>
    <row r="1309" spans="2:53" s="18" customFormat="1">
      <c r="B1309" s="151">
        <v>43274.291666666664</v>
      </c>
      <c r="C1309" s="152">
        <v>145</v>
      </c>
      <c r="D1309" s="152">
        <v>113.95999908447266</v>
      </c>
      <c r="E1309" s="153">
        <v>11.100000381469727</v>
      </c>
      <c r="F1309" s="154">
        <v>43274</v>
      </c>
      <c r="G1309" s="153">
        <v>65.012546361508171</v>
      </c>
      <c r="H1309" s="153">
        <v>37.141345462313375</v>
      </c>
      <c r="I1309" s="153">
        <v>32.519767342430583</v>
      </c>
      <c r="J1309" s="155">
        <f t="shared" si="100"/>
        <v>65.012546361508171</v>
      </c>
      <c r="K1309" s="155">
        <f t="shared" si="101"/>
        <v>37.141345462313375</v>
      </c>
      <c r="L1309" s="155">
        <f t="shared" si="102"/>
        <v>32.519767342430583</v>
      </c>
      <c r="M1309" s="155"/>
      <c r="N1309" s="151">
        <v>43274.291666666664</v>
      </c>
      <c r="O1309" s="156">
        <v>145</v>
      </c>
      <c r="P1309" s="156">
        <v>113.95999908447266</v>
      </c>
      <c r="Q1309" s="155">
        <f t="shared" si="103"/>
        <v>1.7765843852005003</v>
      </c>
      <c r="R1309" s="104">
        <f t="shared" si="104"/>
        <v>20</v>
      </c>
      <c r="S1309" s="156"/>
      <c r="T1309" s="156"/>
      <c r="U1309" s="156"/>
      <c r="V1309" s="155"/>
      <c r="W1309" s="155"/>
      <c r="X1309" s="156"/>
      <c r="Y1309" s="156"/>
      <c r="Z1309" s="156"/>
      <c r="AA1309" s="155"/>
      <c r="AB1309" s="155"/>
      <c r="AC1309" s="156"/>
      <c r="AD1309" s="156"/>
      <c r="AE1309" s="156"/>
      <c r="AF1309" s="155"/>
      <c r="AG1309" s="155"/>
      <c r="AH1309" s="156"/>
      <c r="AI1309" s="156"/>
      <c r="AJ1309" s="156"/>
      <c r="AK1309" s="155"/>
      <c r="AL1309" s="155"/>
      <c r="AM1309" s="156"/>
      <c r="AN1309" s="156"/>
      <c r="AO1309" s="156"/>
      <c r="AP1309" s="155"/>
      <c r="AQ1309" s="155"/>
      <c r="AR1309" s="156"/>
      <c r="AS1309" s="156"/>
      <c r="AT1309" s="156"/>
      <c r="AU1309" s="155"/>
      <c r="AV1309" s="155"/>
      <c r="AW1309" s="156"/>
      <c r="AX1309" s="156"/>
      <c r="AY1309" s="156"/>
      <c r="AZ1309" s="155"/>
      <c r="BA1309" s="155"/>
    </row>
    <row r="1310" spans="2:53" s="18" customFormat="1">
      <c r="B1310" s="151">
        <v>43275.291666666664</v>
      </c>
      <c r="C1310" s="152">
        <v>145</v>
      </c>
      <c r="D1310" s="152">
        <v>113.95999908447266</v>
      </c>
      <c r="E1310" s="153">
        <v>11.199999809265137</v>
      </c>
      <c r="F1310" s="154">
        <v>43275</v>
      </c>
      <c r="G1310" s="153">
        <v>60.124588891047011</v>
      </c>
      <c r="H1310" s="153">
        <v>36.977569312894737</v>
      </c>
      <c r="I1310" s="153">
        <v>33.085171160742163</v>
      </c>
      <c r="J1310" s="155">
        <f t="shared" si="100"/>
        <v>60.124588891047011</v>
      </c>
      <c r="K1310" s="155">
        <f t="shared" si="101"/>
        <v>36.977569312894737</v>
      </c>
      <c r="L1310" s="155">
        <f t="shared" si="102"/>
        <v>33.085171160742163</v>
      </c>
      <c r="M1310" s="155"/>
      <c r="N1310" s="151">
        <v>43275.291666666664</v>
      </c>
      <c r="O1310" s="156">
        <v>145</v>
      </c>
      <c r="P1310" s="156">
        <v>113.95999908447266</v>
      </c>
      <c r="Q1310" s="155">
        <f t="shared" si="103"/>
        <v>1.7765843852005003</v>
      </c>
      <c r="R1310" s="104">
        <f t="shared" si="104"/>
        <v>20</v>
      </c>
      <c r="S1310" s="156"/>
      <c r="T1310" s="156"/>
      <c r="U1310" s="156"/>
      <c r="V1310" s="155"/>
      <c r="W1310" s="155"/>
      <c r="X1310" s="156"/>
      <c r="Y1310" s="156"/>
      <c r="Z1310" s="156"/>
      <c r="AA1310" s="155"/>
      <c r="AB1310" s="155"/>
      <c r="AC1310" s="156"/>
      <c r="AD1310" s="156"/>
      <c r="AE1310" s="156"/>
      <c r="AF1310" s="155"/>
      <c r="AG1310" s="155"/>
      <c r="AH1310" s="156"/>
      <c r="AI1310" s="156"/>
      <c r="AJ1310" s="156"/>
      <c r="AK1310" s="155"/>
      <c r="AL1310" s="155"/>
      <c r="AM1310" s="156"/>
      <c r="AN1310" s="156"/>
      <c r="AO1310" s="156"/>
      <c r="AP1310" s="155"/>
      <c r="AQ1310" s="155"/>
      <c r="AR1310" s="156"/>
      <c r="AS1310" s="156"/>
      <c r="AT1310" s="156"/>
      <c r="AU1310" s="155"/>
      <c r="AV1310" s="155"/>
      <c r="AW1310" s="156"/>
      <c r="AX1310" s="156"/>
      <c r="AY1310" s="156"/>
      <c r="AZ1310" s="155"/>
      <c r="BA1310" s="155"/>
    </row>
    <row r="1311" spans="2:53" s="18" customFormat="1">
      <c r="B1311" s="151">
        <v>43276.291666666664</v>
      </c>
      <c r="C1311" s="152">
        <v>145</v>
      </c>
      <c r="D1311" s="152">
        <v>113.95999908447266</v>
      </c>
      <c r="E1311" s="153">
        <v>11.199999809265137</v>
      </c>
      <c r="F1311" s="154">
        <v>43276</v>
      </c>
      <c r="G1311" s="153">
        <v>58.7601028212353</v>
      </c>
      <c r="H1311" s="153">
        <v>37.100814082423859</v>
      </c>
      <c r="I1311" s="153">
        <v>33.304952987962281</v>
      </c>
      <c r="J1311" s="155">
        <f t="shared" si="100"/>
        <v>58.7601028212353</v>
      </c>
      <c r="K1311" s="155">
        <f t="shared" si="101"/>
        <v>37.100814082423859</v>
      </c>
      <c r="L1311" s="155">
        <f t="shared" si="102"/>
        <v>33.304952987962281</v>
      </c>
      <c r="M1311" s="155"/>
      <c r="N1311" s="151">
        <v>43276.291666666664</v>
      </c>
      <c r="O1311" s="156">
        <v>145</v>
      </c>
      <c r="P1311" s="156">
        <v>113.95999908447266</v>
      </c>
      <c r="Q1311" s="155">
        <f t="shared" si="103"/>
        <v>1.7765843852005003</v>
      </c>
      <c r="R1311" s="104">
        <f t="shared" si="104"/>
        <v>20</v>
      </c>
      <c r="S1311" s="156"/>
      <c r="T1311" s="156"/>
      <c r="U1311" s="156"/>
      <c r="V1311" s="155"/>
      <c r="W1311" s="155"/>
      <c r="X1311" s="156"/>
      <c r="Y1311" s="156"/>
      <c r="Z1311" s="156"/>
      <c r="AA1311" s="155"/>
      <c r="AB1311" s="155"/>
      <c r="AC1311" s="156"/>
      <c r="AD1311" s="156"/>
      <c r="AE1311" s="156"/>
      <c r="AF1311" s="155"/>
      <c r="AG1311" s="155"/>
      <c r="AH1311" s="156"/>
      <c r="AI1311" s="156"/>
      <c r="AJ1311" s="156"/>
      <c r="AK1311" s="155"/>
      <c r="AL1311" s="155"/>
      <c r="AM1311" s="156"/>
      <c r="AN1311" s="156"/>
      <c r="AO1311" s="156"/>
      <c r="AP1311" s="155"/>
      <c r="AQ1311" s="155"/>
      <c r="AR1311" s="156"/>
      <c r="AS1311" s="156"/>
      <c r="AT1311" s="156"/>
      <c r="AU1311" s="155"/>
      <c r="AV1311" s="155"/>
      <c r="AW1311" s="156"/>
      <c r="AX1311" s="156"/>
      <c r="AY1311" s="156"/>
      <c r="AZ1311" s="155"/>
      <c r="BA1311" s="155"/>
    </row>
    <row r="1312" spans="2:53" s="18" customFormat="1">
      <c r="B1312" s="151">
        <v>43277.291666666664</v>
      </c>
      <c r="C1312" s="152">
        <v>124</v>
      </c>
      <c r="D1312" s="152">
        <v>93.849998474121094</v>
      </c>
      <c r="E1312" s="153">
        <v>11.199999809265137</v>
      </c>
      <c r="F1312" s="154">
        <v>43277</v>
      </c>
      <c r="G1312" s="153">
        <v>58.616944579989749</v>
      </c>
      <c r="H1312" s="153">
        <v>36.293343899183753</v>
      </c>
      <c r="I1312" s="153">
        <v>31.379909197908844</v>
      </c>
      <c r="J1312" s="155">
        <f t="shared" si="100"/>
        <v>58.616944579989749</v>
      </c>
      <c r="K1312" s="155">
        <f t="shared" si="101"/>
        <v>36.293343899183753</v>
      </c>
      <c r="L1312" s="155">
        <f t="shared" si="102"/>
        <v>31.379909197908844</v>
      </c>
      <c r="M1312" s="155"/>
      <c r="N1312" s="151">
        <v>43277.291666666664</v>
      </c>
      <c r="O1312" s="156">
        <v>124</v>
      </c>
      <c r="P1312" s="156">
        <v>93.849998474121094</v>
      </c>
      <c r="Q1312" s="155">
        <f t="shared" si="103"/>
        <v>1.7256449853341673</v>
      </c>
      <c r="R1312" s="104">
        <f t="shared" si="104"/>
        <v>1.7256449853341673</v>
      </c>
      <c r="S1312" s="156"/>
      <c r="T1312" s="156"/>
      <c r="U1312" s="156"/>
      <c r="V1312" s="155"/>
      <c r="W1312" s="155"/>
      <c r="X1312" s="156"/>
      <c r="Y1312" s="156"/>
      <c r="Z1312" s="156"/>
      <c r="AA1312" s="155"/>
      <c r="AB1312" s="155"/>
      <c r="AC1312" s="156"/>
      <c r="AD1312" s="156"/>
      <c r="AE1312" s="156"/>
      <c r="AF1312" s="155"/>
      <c r="AG1312" s="155"/>
      <c r="AH1312" s="156"/>
      <c r="AI1312" s="156"/>
      <c r="AJ1312" s="156"/>
      <c r="AK1312" s="155"/>
      <c r="AL1312" s="155"/>
      <c r="AM1312" s="156"/>
      <c r="AN1312" s="156"/>
      <c r="AO1312" s="156"/>
      <c r="AP1312" s="155"/>
      <c r="AQ1312" s="155"/>
      <c r="AR1312" s="156"/>
      <c r="AS1312" s="156"/>
      <c r="AT1312" s="156"/>
      <c r="AU1312" s="155"/>
      <c r="AV1312" s="155"/>
      <c r="AW1312" s="156"/>
      <c r="AX1312" s="156"/>
      <c r="AY1312" s="156"/>
      <c r="AZ1312" s="155"/>
      <c r="BA1312" s="155"/>
    </row>
    <row r="1313" spans="2:53" s="18" customFormat="1">
      <c r="B1313" s="151">
        <v>43278.291666666664</v>
      </c>
      <c r="C1313" s="152">
        <v>124</v>
      </c>
      <c r="D1313" s="152">
        <v>93.849998474121094</v>
      </c>
      <c r="E1313" s="153">
        <v>11.100000381469727</v>
      </c>
      <c r="F1313" s="154">
        <v>43278</v>
      </c>
      <c r="G1313" s="153">
        <v>56.921837188535328</v>
      </c>
      <c r="H1313" s="153">
        <v>36.879033773916696</v>
      </c>
      <c r="I1313" s="153">
        <v>31.73012368935127</v>
      </c>
      <c r="J1313" s="155">
        <f t="shared" si="100"/>
        <v>56.921837188535328</v>
      </c>
      <c r="K1313" s="155">
        <f t="shared" si="101"/>
        <v>36.879033773916696</v>
      </c>
      <c r="L1313" s="155">
        <f t="shared" si="102"/>
        <v>31.73012368935127</v>
      </c>
      <c r="M1313" s="155"/>
      <c r="N1313" s="151">
        <v>43278.291666666664</v>
      </c>
      <c r="O1313" s="156">
        <v>124</v>
      </c>
      <c r="P1313" s="156">
        <v>93.849998474121094</v>
      </c>
      <c r="Q1313" s="155">
        <f t="shared" si="103"/>
        <v>1.7256449853341673</v>
      </c>
      <c r="R1313" s="104">
        <f t="shared" si="104"/>
        <v>20</v>
      </c>
      <c r="S1313" s="156"/>
      <c r="T1313" s="156"/>
      <c r="U1313" s="156"/>
      <c r="V1313" s="155"/>
      <c r="W1313" s="155"/>
      <c r="X1313" s="156"/>
      <c r="Y1313" s="156"/>
      <c r="Z1313" s="156"/>
      <c r="AA1313" s="155"/>
      <c r="AB1313" s="155"/>
      <c r="AC1313" s="156"/>
      <c r="AD1313" s="156"/>
      <c r="AE1313" s="156"/>
      <c r="AF1313" s="155"/>
      <c r="AG1313" s="155"/>
      <c r="AH1313" s="156"/>
      <c r="AI1313" s="156"/>
      <c r="AJ1313" s="156"/>
      <c r="AK1313" s="155"/>
      <c r="AL1313" s="155"/>
      <c r="AM1313" s="156"/>
      <c r="AN1313" s="156"/>
      <c r="AO1313" s="156"/>
      <c r="AP1313" s="155"/>
      <c r="AQ1313" s="155"/>
      <c r="AR1313" s="156"/>
      <c r="AS1313" s="156"/>
      <c r="AT1313" s="156"/>
      <c r="AU1313" s="155"/>
      <c r="AV1313" s="155"/>
      <c r="AW1313" s="156"/>
      <c r="AX1313" s="156"/>
      <c r="AY1313" s="156"/>
      <c r="AZ1313" s="155"/>
      <c r="BA1313" s="155"/>
    </row>
    <row r="1314" spans="2:53" s="18" customFormat="1">
      <c r="B1314" s="151">
        <v>43279.291666666664</v>
      </c>
      <c r="C1314" s="152">
        <v>107</v>
      </c>
      <c r="D1314" s="152">
        <v>96.010002136230469</v>
      </c>
      <c r="E1314" s="153">
        <v>11.199999809265137</v>
      </c>
      <c r="F1314" s="154">
        <v>43279</v>
      </c>
      <c r="G1314" s="153">
        <v>55.975751377388193</v>
      </c>
      <c r="H1314" s="153">
        <v>37.487293629580073</v>
      </c>
      <c r="I1314" s="153">
        <v>33.422015709016058</v>
      </c>
      <c r="J1314" s="155">
        <f t="shared" si="100"/>
        <v>55.975751377388193</v>
      </c>
      <c r="K1314" s="155">
        <f t="shared" si="101"/>
        <v>37.487293629580073</v>
      </c>
      <c r="L1314" s="155">
        <f t="shared" si="102"/>
        <v>33.422015709016058</v>
      </c>
      <c r="M1314" s="155"/>
      <c r="N1314" s="151">
        <v>43279.291666666664</v>
      </c>
      <c r="O1314" s="156">
        <v>107</v>
      </c>
      <c r="P1314" s="156">
        <v>96.010002136230469</v>
      </c>
      <c r="Q1314" s="155">
        <f t="shared" si="103"/>
        <v>0.62901604453216553</v>
      </c>
      <c r="R1314" s="104">
        <f t="shared" si="104"/>
        <v>0.62901604453216553</v>
      </c>
      <c r="S1314" s="156"/>
      <c r="T1314" s="156"/>
      <c r="U1314" s="156"/>
      <c r="V1314" s="155"/>
      <c r="W1314" s="155"/>
      <c r="X1314" s="156"/>
      <c r="Y1314" s="156"/>
      <c r="Z1314" s="156"/>
      <c r="AA1314" s="155"/>
      <c r="AB1314" s="155"/>
      <c r="AC1314" s="156"/>
      <c r="AD1314" s="156"/>
      <c r="AE1314" s="156"/>
      <c r="AF1314" s="155"/>
      <c r="AG1314" s="155"/>
      <c r="AH1314" s="156"/>
      <c r="AI1314" s="156"/>
      <c r="AJ1314" s="156"/>
      <c r="AK1314" s="155"/>
      <c r="AL1314" s="155"/>
      <c r="AM1314" s="156"/>
      <c r="AN1314" s="156"/>
      <c r="AO1314" s="156"/>
      <c r="AP1314" s="155"/>
      <c r="AQ1314" s="155"/>
      <c r="AR1314" s="156"/>
      <c r="AS1314" s="156"/>
      <c r="AT1314" s="156"/>
      <c r="AU1314" s="155"/>
      <c r="AV1314" s="155"/>
      <c r="AW1314" s="156"/>
      <c r="AX1314" s="156"/>
      <c r="AY1314" s="156"/>
      <c r="AZ1314" s="155"/>
      <c r="BA1314" s="155"/>
    </row>
    <row r="1315" spans="2:53" s="18" customFormat="1">
      <c r="B1315" s="151">
        <v>43280.291666666664</v>
      </c>
      <c r="C1315" s="152">
        <v>107</v>
      </c>
      <c r="D1315" s="152">
        <v>96.010002136230469</v>
      </c>
      <c r="E1315" s="153">
        <v>11.199999809265137</v>
      </c>
      <c r="F1315" s="154">
        <v>43280</v>
      </c>
      <c r="G1315" s="153">
        <v>57.194097658050829</v>
      </c>
      <c r="H1315" s="153">
        <v>37.81628221845186</v>
      </c>
      <c r="I1315" s="153">
        <v>34.848330931928402</v>
      </c>
      <c r="J1315" s="155">
        <f t="shared" si="100"/>
        <v>57.194097658050829</v>
      </c>
      <c r="K1315" s="155">
        <f t="shared" si="101"/>
        <v>37.81628221845186</v>
      </c>
      <c r="L1315" s="155">
        <f t="shared" si="102"/>
        <v>34.848330931928402</v>
      </c>
      <c r="M1315" s="155"/>
      <c r="N1315" s="151">
        <v>43280.291666666664</v>
      </c>
      <c r="O1315" s="156">
        <v>107</v>
      </c>
      <c r="P1315" s="156">
        <v>96.010002136230469</v>
      </c>
      <c r="Q1315" s="155">
        <f t="shared" si="103"/>
        <v>0.62901604453216553</v>
      </c>
      <c r="R1315" s="104">
        <f t="shared" si="104"/>
        <v>20</v>
      </c>
      <c r="S1315" s="156"/>
      <c r="T1315" s="156"/>
      <c r="U1315" s="156"/>
      <c r="V1315" s="155"/>
      <c r="W1315" s="155"/>
      <c r="X1315" s="156"/>
      <c r="Y1315" s="156"/>
      <c r="Z1315" s="156"/>
      <c r="AA1315" s="155"/>
      <c r="AB1315" s="155"/>
      <c r="AC1315" s="156"/>
      <c r="AD1315" s="156"/>
      <c r="AE1315" s="156"/>
      <c r="AF1315" s="155"/>
      <c r="AG1315" s="155"/>
      <c r="AH1315" s="156"/>
      <c r="AI1315" s="156"/>
      <c r="AJ1315" s="156"/>
      <c r="AK1315" s="155"/>
      <c r="AL1315" s="155"/>
      <c r="AM1315" s="156"/>
      <c r="AN1315" s="156"/>
      <c r="AO1315" s="156"/>
      <c r="AP1315" s="155"/>
      <c r="AQ1315" s="155"/>
      <c r="AR1315" s="156"/>
      <c r="AS1315" s="156"/>
      <c r="AT1315" s="156"/>
      <c r="AU1315" s="155"/>
      <c r="AV1315" s="155"/>
      <c r="AW1315" s="156"/>
      <c r="AX1315" s="156"/>
      <c r="AY1315" s="156"/>
      <c r="AZ1315" s="155"/>
      <c r="BA1315" s="155"/>
    </row>
    <row r="1316" spans="2:53" s="18" customFormat="1">
      <c r="B1316" s="151">
        <v>43281.291666666664</v>
      </c>
      <c r="C1316" s="152">
        <v>107</v>
      </c>
      <c r="D1316" s="152">
        <v>96.010002136230469</v>
      </c>
      <c r="E1316" s="153">
        <v>11.199999809265137</v>
      </c>
      <c r="F1316" s="154">
        <v>43281</v>
      </c>
      <c r="G1316" s="153">
        <v>54.423386611739744</v>
      </c>
      <c r="H1316" s="153">
        <v>36.63320998041717</v>
      </c>
      <c r="I1316" s="153">
        <v>35.763089922357501</v>
      </c>
      <c r="J1316" s="155">
        <f t="shared" si="100"/>
        <v>54.423386611739744</v>
      </c>
      <c r="K1316" s="155">
        <f t="shared" si="101"/>
        <v>36.63320998041717</v>
      </c>
      <c r="L1316" s="155">
        <f t="shared" si="102"/>
        <v>35.763089922357501</v>
      </c>
      <c r="M1316" s="155"/>
      <c r="N1316" s="151">
        <v>43281.291666666664</v>
      </c>
      <c r="O1316" s="156">
        <v>107</v>
      </c>
      <c r="P1316" s="156">
        <v>96.010002136230469</v>
      </c>
      <c r="Q1316" s="155">
        <f t="shared" si="103"/>
        <v>0.62901604453216553</v>
      </c>
      <c r="R1316" s="104">
        <f t="shared" si="104"/>
        <v>20</v>
      </c>
      <c r="S1316" s="156"/>
      <c r="T1316" s="156"/>
      <c r="U1316" s="156"/>
      <c r="V1316" s="155"/>
      <c r="W1316" s="155"/>
      <c r="X1316" s="156"/>
      <c r="Y1316" s="156"/>
      <c r="Z1316" s="156"/>
      <c r="AA1316" s="155"/>
      <c r="AB1316" s="155"/>
      <c r="AC1316" s="156"/>
      <c r="AD1316" s="156"/>
      <c r="AE1316" s="156"/>
      <c r="AF1316" s="155"/>
      <c r="AG1316" s="155"/>
      <c r="AH1316" s="156"/>
      <c r="AI1316" s="156"/>
      <c r="AJ1316" s="156"/>
      <c r="AK1316" s="155"/>
      <c r="AL1316" s="155"/>
      <c r="AM1316" s="156"/>
      <c r="AN1316" s="156"/>
      <c r="AO1316" s="156"/>
      <c r="AP1316" s="155"/>
      <c r="AQ1316" s="155"/>
      <c r="AR1316" s="156"/>
      <c r="AS1316" s="156"/>
      <c r="AT1316" s="156"/>
      <c r="AU1316" s="155"/>
      <c r="AV1316" s="155"/>
      <c r="AW1316" s="156"/>
      <c r="AX1316" s="156"/>
      <c r="AY1316" s="156"/>
      <c r="AZ1316" s="155"/>
      <c r="BA1316" s="155"/>
    </row>
    <row r="1317" spans="2:53" s="18" customFormat="1">
      <c r="B1317" s="151">
        <v>43282.291666666664</v>
      </c>
      <c r="C1317" s="152">
        <v>107</v>
      </c>
      <c r="D1317" s="152">
        <v>96.010002136230469</v>
      </c>
      <c r="E1317" s="153">
        <v>11.300000190734863</v>
      </c>
      <c r="F1317" s="154">
        <v>43282</v>
      </c>
      <c r="G1317" s="153">
        <v>57.795010032679016</v>
      </c>
      <c r="H1317" s="153">
        <v>36.598349277355076</v>
      </c>
      <c r="I1317" s="153">
        <v>35.391217209542248</v>
      </c>
      <c r="J1317" s="155">
        <f t="shared" si="100"/>
        <v>57.795010032679016</v>
      </c>
      <c r="K1317" s="155">
        <f t="shared" si="101"/>
        <v>36.598349277355076</v>
      </c>
      <c r="L1317" s="155">
        <f t="shared" si="102"/>
        <v>35.391217209542248</v>
      </c>
      <c r="M1317" s="155"/>
      <c r="N1317" s="151">
        <v>43282.291666666664</v>
      </c>
      <c r="O1317" s="156">
        <v>107</v>
      </c>
      <c r="P1317" s="156">
        <v>96.010002136230469</v>
      </c>
      <c r="Q1317" s="155">
        <f t="shared" si="103"/>
        <v>0.62901604453216553</v>
      </c>
      <c r="R1317" s="104">
        <f t="shared" si="104"/>
        <v>20</v>
      </c>
      <c r="S1317" s="156"/>
      <c r="T1317" s="156"/>
      <c r="U1317" s="156"/>
      <c r="V1317" s="155"/>
      <c r="W1317" s="155"/>
      <c r="X1317" s="156"/>
      <c r="Y1317" s="156"/>
      <c r="Z1317" s="156"/>
      <c r="AA1317" s="155"/>
      <c r="AB1317" s="155"/>
      <c r="AC1317" s="156"/>
      <c r="AD1317" s="156"/>
      <c r="AE1317" s="156"/>
      <c r="AF1317" s="155"/>
      <c r="AG1317" s="155"/>
      <c r="AH1317" s="156"/>
      <c r="AI1317" s="156"/>
      <c r="AJ1317" s="156"/>
      <c r="AK1317" s="155"/>
      <c r="AL1317" s="155"/>
      <c r="AM1317" s="156"/>
      <c r="AN1317" s="156"/>
      <c r="AO1317" s="156"/>
      <c r="AP1317" s="155"/>
      <c r="AQ1317" s="155"/>
      <c r="AR1317" s="156"/>
      <c r="AS1317" s="156"/>
      <c r="AT1317" s="156"/>
      <c r="AU1317" s="155"/>
      <c r="AV1317" s="155"/>
      <c r="AW1317" s="156"/>
      <c r="AX1317" s="156"/>
      <c r="AY1317" s="156"/>
      <c r="AZ1317" s="155"/>
      <c r="BA1317" s="155"/>
    </row>
    <row r="1318" spans="2:53" s="18" customFormat="1">
      <c r="B1318" s="151">
        <v>43283.291666666664</v>
      </c>
      <c r="C1318" s="152">
        <v>107</v>
      </c>
      <c r="D1318" s="152">
        <v>96.010002136230469</v>
      </c>
      <c r="E1318" s="153">
        <v>11.300000190734863</v>
      </c>
      <c r="F1318" s="154">
        <v>43283</v>
      </c>
      <c r="G1318" s="153">
        <v>57.166637986854283</v>
      </c>
      <c r="H1318" s="153">
        <v>36.661486900448772</v>
      </c>
      <c r="I1318" s="153">
        <v>34.503540657758691</v>
      </c>
      <c r="J1318" s="155">
        <f t="shared" si="100"/>
        <v>57.166637986854283</v>
      </c>
      <c r="K1318" s="155">
        <f t="shared" si="101"/>
        <v>36.661486900448772</v>
      </c>
      <c r="L1318" s="155">
        <f t="shared" si="102"/>
        <v>34.503540657758691</v>
      </c>
      <c r="M1318" s="155"/>
      <c r="N1318" s="151">
        <v>43283.291666666664</v>
      </c>
      <c r="O1318" s="156">
        <v>107</v>
      </c>
      <c r="P1318" s="156">
        <v>96.010002136230469</v>
      </c>
      <c r="Q1318" s="155">
        <f t="shared" si="103"/>
        <v>0.62901604453216553</v>
      </c>
      <c r="R1318" s="104">
        <f t="shared" si="104"/>
        <v>20</v>
      </c>
      <c r="S1318" s="156"/>
      <c r="T1318" s="156"/>
      <c r="U1318" s="156"/>
      <c r="V1318" s="155"/>
      <c r="W1318" s="155"/>
      <c r="X1318" s="156"/>
      <c r="Y1318" s="156"/>
      <c r="Z1318" s="156"/>
      <c r="AA1318" s="155"/>
      <c r="AB1318" s="155"/>
      <c r="AC1318" s="156"/>
      <c r="AD1318" s="156"/>
      <c r="AE1318" s="156"/>
      <c r="AF1318" s="155"/>
      <c r="AG1318" s="155"/>
      <c r="AH1318" s="156"/>
      <c r="AI1318" s="156"/>
      <c r="AJ1318" s="156"/>
      <c r="AK1318" s="155"/>
      <c r="AL1318" s="155"/>
      <c r="AM1318" s="156"/>
      <c r="AN1318" s="156"/>
      <c r="AO1318" s="156"/>
      <c r="AP1318" s="155"/>
      <c r="AQ1318" s="155"/>
      <c r="AR1318" s="156"/>
      <c r="AS1318" s="156"/>
      <c r="AT1318" s="156"/>
      <c r="AU1318" s="155"/>
      <c r="AV1318" s="155"/>
      <c r="AW1318" s="156"/>
      <c r="AX1318" s="156"/>
      <c r="AY1318" s="156"/>
      <c r="AZ1318" s="155"/>
      <c r="BA1318" s="155"/>
    </row>
    <row r="1319" spans="2:53" s="18" customFormat="1">
      <c r="B1319" s="151">
        <v>43284.291666666664</v>
      </c>
      <c r="C1319" s="152">
        <v>107</v>
      </c>
      <c r="D1319" s="152">
        <v>96.010002136230469</v>
      </c>
      <c r="E1319" s="153">
        <v>11.300000190734863</v>
      </c>
      <c r="F1319" s="154">
        <v>43284</v>
      </c>
      <c r="G1319" s="153">
        <v>56.79585783764859</v>
      </c>
      <c r="H1319" s="153">
        <v>36.717667694467053</v>
      </c>
      <c r="I1319" s="153">
        <v>33.395198737647789</v>
      </c>
      <c r="J1319" s="155">
        <f t="shared" si="100"/>
        <v>56.79585783764859</v>
      </c>
      <c r="K1319" s="155">
        <f t="shared" si="101"/>
        <v>36.717667694467053</v>
      </c>
      <c r="L1319" s="155">
        <f t="shared" si="102"/>
        <v>33.395198737647789</v>
      </c>
      <c r="M1319" s="155"/>
      <c r="N1319" s="151">
        <v>43284.291666666664</v>
      </c>
      <c r="O1319" s="156">
        <v>107</v>
      </c>
      <c r="P1319" s="156">
        <v>96.010002136230469</v>
      </c>
      <c r="Q1319" s="155">
        <f t="shared" si="103"/>
        <v>0.62901604453216553</v>
      </c>
      <c r="R1319" s="104">
        <f t="shared" si="104"/>
        <v>20</v>
      </c>
      <c r="S1319" s="156"/>
      <c r="T1319" s="156"/>
      <c r="U1319" s="156"/>
      <c r="V1319" s="155"/>
      <c r="W1319" s="155"/>
      <c r="X1319" s="156"/>
      <c r="Y1319" s="156"/>
      <c r="Z1319" s="156"/>
      <c r="AA1319" s="155"/>
      <c r="AB1319" s="155"/>
      <c r="AC1319" s="156"/>
      <c r="AD1319" s="156"/>
      <c r="AE1319" s="156"/>
      <c r="AF1319" s="155"/>
      <c r="AG1319" s="155"/>
      <c r="AH1319" s="156"/>
      <c r="AI1319" s="156"/>
      <c r="AJ1319" s="156"/>
      <c r="AK1319" s="155"/>
      <c r="AL1319" s="155"/>
      <c r="AM1319" s="156"/>
      <c r="AN1319" s="156"/>
      <c r="AO1319" s="156"/>
      <c r="AP1319" s="155"/>
      <c r="AQ1319" s="155"/>
      <c r="AR1319" s="156"/>
      <c r="AS1319" s="156"/>
      <c r="AT1319" s="156"/>
      <c r="AU1319" s="155"/>
      <c r="AV1319" s="155"/>
      <c r="AW1319" s="156"/>
      <c r="AX1319" s="156"/>
      <c r="AY1319" s="156"/>
      <c r="AZ1319" s="155"/>
      <c r="BA1319" s="155"/>
    </row>
    <row r="1320" spans="2:53" s="18" customFormat="1">
      <c r="B1320" s="151">
        <v>43285.291666666664</v>
      </c>
      <c r="C1320" s="152">
        <v>107</v>
      </c>
      <c r="D1320" s="152">
        <v>96.010002136230469</v>
      </c>
      <c r="E1320" s="153">
        <v>11.199999809265137</v>
      </c>
      <c r="F1320" s="154">
        <v>43285</v>
      </c>
      <c r="G1320" s="153">
        <v>51.67679618106952</v>
      </c>
      <c r="H1320" s="153">
        <v>38.174724207365983</v>
      </c>
      <c r="I1320" s="153">
        <v>32.911983345901589</v>
      </c>
      <c r="J1320" s="155">
        <f t="shared" si="100"/>
        <v>51.67679618106952</v>
      </c>
      <c r="K1320" s="155">
        <f t="shared" si="101"/>
        <v>38.174724207365983</v>
      </c>
      <c r="L1320" s="155">
        <f t="shared" si="102"/>
        <v>32.911983345901589</v>
      </c>
      <c r="M1320" s="155"/>
      <c r="N1320" s="151">
        <v>43285.291666666664</v>
      </c>
      <c r="O1320" s="156">
        <v>107</v>
      </c>
      <c r="P1320" s="156">
        <v>96.010002136230469</v>
      </c>
      <c r="Q1320" s="155">
        <f t="shared" si="103"/>
        <v>0.62901604453216553</v>
      </c>
      <c r="R1320" s="104">
        <f t="shared" si="104"/>
        <v>20</v>
      </c>
      <c r="S1320" s="156"/>
      <c r="T1320" s="156"/>
      <c r="U1320" s="156"/>
      <c r="V1320" s="155"/>
      <c r="W1320" s="155"/>
      <c r="X1320" s="156"/>
      <c r="Y1320" s="156"/>
      <c r="Z1320" s="156"/>
      <c r="AA1320" s="155"/>
      <c r="AB1320" s="155"/>
      <c r="AC1320" s="156"/>
      <c r="AD1320" s="156"/>
      <c r="AE1320" s="156"/>
      <c r="AF1320" s="155"/>
      <c r="AG1320" s="155"/>
      <c r="AH1320" s="156"/>
      <c r="AI1320" s="156"/>
      <c r="AJ1320" s="156"/>
      <c r="AK1320" s="155"/>
      <c r="AL1320" s="155"/>
      <c r="AM1320" s="156"/>
      <c r="AN1320" s="156"/>
      <c r="AO1320" s="156"/>
      <c r="AP1320" s="155"/>
      <c r="AQ1320" s="155"/>
      <c r="AR1320" s="156"/>
      <c r="AS1320" s="156"/>
      <c r="AT1320" s="156"/>
      <c r="AU1320" s="155"/>
      <c r="AV1320" s="155"/>
      <c r="AW1320" s="156"/>
      <c r="AX1320" s="156"/>
      <c r="AY1320" s="156"/>
      <c r="AZ1320" s="155"/>
      <c r="BA1320" s="155"/>
    </row>
    <row r="1321" spans="2:53" s="18" customFormat="1">
      <c r="B1321" s="151">
        <v>43286.291666666664</v>
      </c>
      <c r="C1321" s="152">
        <v>132</v>
      </c>
      <c r="D1321" s="152">
        <v>97.80999755859375</v>
      </c>
      <c r="E1321" s="153">
        <v>11.5</v>
      </c>
      <c r="F1321" s="154">
        <v>43286</v>
      </c>
      <c r="G1321" s="153">
        <v>37.188415969941367</v>
      </c>
      <c r="H1321" s="153">
        <v>37.158916960645591</v>
      </c>
      <c r="I1321" s="153">
        <v>35.321352356804738</v>
      </c>
      <c r="J1321" s="155">
        <f t="shared" si="100"/>
        <v>37.188415969941367</v>
      </c>
      <c r="K1321" s="155">
        <f t="shared" si="101"/>
        <v>37.158916960645591</v>
      </c>
      <c r="L1321" s="155">
        <f t="shared" si="102"/>
        <v>35.321352356804738</v>
      </c>
      <c r="M1321" s="155"/>
      <c r="N1321" s="151">
        <v>43286.291666666664</v>
      </c>
      <c r="O1321" s="156">
        <v>132</v>
      </c>
      <c r="P1321" s="156">
        <v>97.80999755859375</v>
      </c>
      <c r="Q1321" s="155">
        <f t="shared" si="103"/>
        <v>1.9568757305346678</v>
      </c>
      <c r="R1321" s="104">
        <f t="shared" si="104"/>
        <v>1.9568757305346678</v>
      </c>
      <c r="S1321" s="156"/>
      <c r="T1321" s="156"/>
      <c r="U1321" s="156"/>
      <c r="V1321" s="155"/>
      <c r="W1321" s="155"/>
      <c r="X1321" s="156"/>
      <c r="Y1321" s="156"/>
      <c r="Z1321" s="156"/>
      <c r="AA1321" s="155"/>
      <c r="AB1321" s="155"/>
      <c r="AC1321" s="156"/>
      <c r="AD1321" s="156"/>
      <c r="AE1321" s="156"/>
      <c r="AF1321" s="155"/>
      <c r="AG1321" s="155"/>
      <c r="AH1321" s="156"/>
      <c r="AI1321" s="156"/>
      <c r="AJ1321" s="156"/>
      <c r="AK1321" s="155"/>
      <c r="AL1321" s="155"/>
      <c r="AM1321" s="156"/>
      <c r="AN1321" s="156"/>
      <c r="AO1321" s="156"/>
      <c r="AP1321" s="155"/>
      <c r="AQ1321" s="155"/>
      <c r="AR1321" s="156"/>
      <c r="AS1321" s="156"/>
      <c r="AT1321" s="156"/>
      <c r="AU1321" s="155"/>
      <c r="AV1321" s="155"/>
      <c r="AW1321" s="156"/>
      <c r="AX1321" s="156"/>
      <c r="AY1321" s="156"/>
      <c r="AZ1321" s="155"/>
      <c r="BA1321" s="155"/>
    </row>
    <row r="1322" spans="2:53" s="18" customFormat="1">
      <c r="B1322" s="151">
        <v>43287.291666666664</v>
      </c>
      <c r="C1322" s="152">
        <v>132</v>
      </c>
      <c r="D1322" s="152">
        <v>97.80999755859375</v>
      </c>
      <c r="E1322" s="153">
        <v>11.600000381469727</v>
      </c>
      <c r="F1322" s="154">
        <v>43287</v>
      </c>
      <c r="G1322" s="153">
        <v>44.885333594790218</v>
      </c>
      <c r="H1322" s="153">
        <v>36.515076380659032</v>
      </c>
      <c r="I1322" s="153">
        <v>36.36270290767699</v>
      </c>
      <c r="J1322" s="155">
        <f t="shared" si="100"/>
        <v>44.885333594790218</v>
      </c>
      <c r="K1322" s="155">
        <f t="shared" si="101"/>
        <v>36.515076380659032</v>
      </c>
      <c r="L1322" s="155">
        <f t="shared" si="102"/>
        <v>36.36270290767699</v>
      </c>
      <c r="M1322" s="155"/>
      <c r="N1322" s="151">
        <v>43287.291666666664</v>
      </c>
      <c r="O1322" s="156">
        <v>132</v>
      </c>
      <c r="P1322" s="156">
        <v>97.80999755859375</v>
      </c>
      <c r="Q1322" s="155">
        <f t="shared" si="103"/>
        <v>1.9568757305346678</v>
      </c>
      <c r="R1322" s="104">
        <f t="shared" si="104"/>
        <v>20</v>
      </c>
      <c r="S1322" s="156"/>
      <c r="T1322" s="156"/>
      <c r="U1322" s="156"/>
      <c r="V1322" s="155"/>
      <c r="W1322" s="155"/>
      <c r="X1322" s="156"/>
      <c r="Y1322" s="156"/>
      <c r="Z1322" s="156"/>
      <c r="AA1322" s="155"/>
      <c r="AB1322" s="155"/>
      <c r="AC1322" s="156"/>
      <c r="AD1322" s="156"/>
      <c r="AE1322" s="156"/>
      <c r="AF1322" s="155"/>
      <c r="AG1322" s="155"/>
      <c r="AH1322" s="156"/>
      <c r="AI1322" s="156"/>
      <c r="AJ1322" s="156"/>
      <c r="AK1322" s="155"/>
      <c r="AL1322" s="155"/>
      <c r="AM1322" s="156"/>
      <c r="AN1322" s="156"/>
      <c r="AO1322" s="156"/>
      <c r="AP1322" s="155"/>
      <c r="AQ1322" s="155"/>
      <c r="AR1322" s="156"/>
      <c r="AS1322" s="156"/>
      <c r="AT1322" s="156"/>
      <c r="AU1322" s="155"/>
      <c r="AV1322" s="155"/>
      <c r="AW1322" s="156"/>
      <c r="AX1322" s="156"/>
      <c r="AY1322" s="156"/>
      <c r="AZ1322" s="155"/>
      <c r="BA1322" s="155"/>
    </row>
    <row r="1323" spans="2:53" s="18" customFormat="1">
      <c r="B1323" s="151">
        <v>43288.291666666664</v>
      </c>
      <c r="C1323" s="152">
        <v>132</v>
      </c>
      <c r="D1323" s="152">
        <v>97.80999755859375</v>
      </c>
      <c r="E1323" s="153">
        <v>11.600000381469727</v>
      </c>
      <c r="F1323" s="154">
        <v>43288</v>
      </c>
      <c r="G1323" s="153">
        <v>54.678433249570745</v>
      </c>
      <c r="H1323" s="153">
        <v>36.41044353244488</v>
      </c>
      <c r="I1323" s="153">
        <v>35.151845044427475</v>
      </c>
      <c r="J1323" s="155">
        <f t="shared" si="100"/>
        <v>54.678433249570745</v>
      </c>
      <c r="K1323" s="155">
        <f t="shared" si="101"/>
        <v>36.41044353244488</v>
      </c>
      <c r="L1323" s="155">
        <f t="shared" si="102"/>
        <v>35.151845044427475</v>
      </c>
      <c r="M1323" s="155"/>
      <c r="N1323" s="151">
        <v>43288.291666666664</v>
      </c>
      <c r="O1323" s="156">
        <v>132</v>
      </c>
      <c r="P1323" s="156">
        <v>97.80999755859375</v>
      </c>
      <c r="Q1323" s="155">
        <f t="shared" si="103"/>
        <v>1.9568757305346678</v>
      </c>
      <c r="R1323" s="104">
        <f t="shared" si="104"/>
        <v>20</v>
      </c>
      <c r="S1323" s="156"/>
      <c r="T1323" s="156"/>
      <c r="U1323" s="156"/>
      <c r="V1323" s="155"/>
      <c r="W1323" s="155"/>
      <c r="X1323" s="156"/>
      <c r="Y1323" s="156"/>
      <c r="Z1323" s="156"/>
      <c r="AA1323" s="155"/>
      <c r="AB1323" s="155"/>
      <c r="AC1323" s="156"/>
      <c r="AD1323" s="156"/>
      <c r="AE1323" s="156"/>
      <c r="AF1323" s="155"/>
      <c r="AG1323" s="155"/>
      <c r="AH1323" s="156"/>
      <c r="AI1323" s="156"/>
      <c r="AJ1323" s="156"/>
      <c r="AK1323" s="155"/>
      <c r="AL1323" s="155"/>
      <c r="AM1323" s="156"/>
      <c r="AN1323" s="156"/>
      <c r="AO1323" s="156"/>
      <c r="AP1323" s="155"/>
      <c r="AQ1323" s="155"/>
      <c r="AR1323" s="156"/>
      <c r="AS1323" s="156"/>
      <c r="AT1323" s="156"/>
      <c r="AU1323" s="155"/>
      <c r="AV1323" s="155"/>
      <c r="AW1323" s="156"/>
      <c r="AX1323" s="156"/>
      <c r="AY1323" s="156"/>
      <c r="AZ1323" s="155"/>
      <c r="BA1323" s="155"/>
    </row>
    <row r="1324" spans="2:53" s="18" customFormat="1">
      <c r="B1324" s="151">
        <v>43289.291666666664</v>
      </c>
      <c r="C1324" s="152">
        <v>132</v>
      </c>
      <c r="D1324" s="152">
        <v>97.80999755859375</v>
      </c>
      <c r="E1324" s="153">
        <v>11.600000381469727</v>
      </c>
      <c r="F1324" s="154">
        <v>43289</v>
      </c>
      <c r="G1324" s="153">
        <v>52.942000999892237</v>
      </c>
      <c r="H1324" s="153">
        <v>36.55920225567283</v>
      </c>
      <c r="I1324" s="153">
        <v>34.953084729777444</v>
      </c>
      <c r="J1324" s="155">
        <f t="shared" si="100"/>
        <v>52.942000999892237</v>
      </c>
      <c r="K1324" s="155">
        <f t="shared" si="101"/>
        <v>36.55920225567283</v>
      </c>
      <c r="L1324" s="155">
        <f t="shared" si="102"/>
        <v>34.953084729777444</v>
      </c>
      <c r="M1324" s="155"/>
      <c r="N1324" s="151">
        <v>43289.291666666664</v>
      </c>
      <c r="O1324" s="156">
        <v>132</v>
      </c>
      <c r="P1324" s="156">
        <v>97.80999755859375</v>
      </c>
      <c r="Q1324" s="155">
        <f t="shared" si="103"/>
        <v>1.9568757305346678</v>
      </c>
      <c r="R1324" s="104">
        <f t="shared" si="104"/>
        <v>20</v>
      </c>
      <c r="S1324" s="156"/>
      <c r="T1324" s="156"/>
      <c r="U1324" s="156"/>
      <c r="V1324" s="155"/>
      <c r="W1324" s="155"/>
      <c r="X1324" s="156"/>
      <c r="Y1324" s="156"/>
      <c r="Z1324" s="156"/>
      <c r="AA1324" s="155"/>
      <c r="AB1324" s="155"/>
      <c r="AC1324" s="156"/>
      <c r="AD1324" s="156"/>
      <c r="AE1324" s="156"/>
      <c r="AF1324" s="155"/>
      <c r="AG1324" s="155"/>
      <c r="AH1324" s="156"/>
      <c r="AI1324" s="156"/>
      <c r="AJ1324" s="156"/>
      <c r="AK1324" s="155"/>
      <c r="AL1324" s="155"/>
      <c r="AM1324" s="156"/>
      <c r="AN1324" s="156"/>
      <c r="AO1324" s="156"/>
      <c r="AP1324" s="155"/>
      <c r="AQ1324" s="155"/>
      <c r="AR1324" s="156"/>
      <c r="AS1324" s="156"/>
      <c r="AT1324" s="156"/>
      <c r="AU1324" s="155"/>
      <c r="AV1324" s="155"/>
      <c r="AW1324" s="156"/>
      <c r="AX1324" s="156"/>
      <c r="AY1324" s="156"/>
      <c r="AZ1324" s="155"/>
      <c r="BA1324" s="155"/>
    </row>
    <row r="1325" spans="2:53" s="18" customFormat="1">
      <c r="B1325" s="151">
        <v>43290.291666666664</v>
      </c>
      <c r="C1325" s="152">
        <v>132</v>
      </c>
      <c r="D1325" s="152">
        <v>97.80999755859375</v>
      </c>
      <c r="E1325" s="153">
        <v>11.5</v>
      </c>
      <c r="F1325" s="154">
        <v>43290</v>
      </c>
      <c r="G1325" s="153">
        <v>54.158278028126084</v>
      </c>
      <c r="H1325" s="153">
        <v>36.497981430998557</v>
      </c>
      <c r="I1325" s="153">
        <v>34.865710478182251</v>
      </c>
      <c r="J1325" s="155">
        <f t="shared" si="100"/>
        <v>54.158278028126084</v>
      </c>
      <c r="K1325" s="155">
        <f t="shared" si="101"/>
        <v>36.497981430998557</v>
      </c>
      <c r="L1325" s="155">
        <f t="shared" si="102"/>
        <v>34.865710478182251</v>
      </c>
      <c r="M1325" s="155"/>
      <c r="N1325" s="151">
        <v>43290.291666666664</v>
      </c>
      <c r="O1325" s="156">
        <v>132</v>
      </c>
      <c r="P1325" s="156">
        <v>97.80999755859375</v>
      </c>
      <c r="Q1325" s="155">
        <f t="shared" si="103"/>
        <v>1.9568757305346678</v>
      </c>
      <c r="R1325" s="104">
        <f t="shared" si="104"/>
        <v>20</v>
      </c>
      <c r="S1325" s="156"/>
      <c r="T1325" s="156"/>
      <c r="U1325" s="156"/>
      <c r="V1325" s="155"/>
      <c r="W1325" s="155"/>
      <c r="X1325" s="156"/>
      <c r="Y1325" s="156"/>
      <c r="Z1325" s="156"/>
      <c r="AA1325" s="155"/>
      <c r="AB1325" s="155"/>
      <c r="AC1325" s="156"/>
      <c r="AD1325" s="156"/>
      <c r="AE1325" s="156"/>
      <c r="AF1325" s="155"/>
      <c r="AG1325" s="155"/>
      <c r="AH1325" s="156"/>
      <c r="AI1325" s="156"/>
      <c r="AJ1325" s="156"/>
      <c r="AK1325" s="155"/>
      <c r="AL1325" s="155"/>
      <c r="AM1325" s="156"/>
      <c r="AN1325" s="156"/>
      <c r="AO1325" s="156"/>
      <c r="AP1325" s="155"/>
      <c r="AQ1325" s="155"/>
      <c r="AR1325" s="156"/>
      <c r="AS1325" s="156"/>
      <c r="AT1325" s="156"/>
      <c r="AU1325" s="155"/>
      <c r="AV1325" s="155"/>
      <c r="AW1325" s="156"/>
      <c r="AX1325" s="156"/>
      <c r="AY1325" s="156"/>
      <c r="AZ1325" s="155"/>
      <c r="BA1325" s="155"/>
    </row>
    <row r="1326" spans="2:53" s="18" customFormat="1">
      <c r="B1326" s="151">
        <v>43291.291666666664</v>
      </c>
      <c r="C1326" s="152">
        <v>192</v>
      </c>
      <c r="D1326" s="152">
        <v>97.120002746582031</v>
      </c>
      <c r="E1326" s="153">
        <v>11.300000190734863</v>
      </c>
      <c r="F1326" s="154">
        <v>43291</v>
      </c>
      <c r="G1326" s="153">
        <v>49.579338696687337</v>
      </c>
      <c r="H1326" s="153">
        <v>36.861344696614495</v>
      </c>
      <c r="I1326" s="153">
        <v>33.533107788077068</v>
      </c>
      <c r="J1326" s="155">
        <f t="shared" si="100"/>
        <v>49.579338696687337</v>
      </c>
      <c r="K1326" s="155">
        <f t="shared" si="101"/>
        <v>36.861344696614495</v>
      </c>
      <c r="L1326" s="155">
        <f t="shared" si="102"/>
        <v>33.533107788077068</v>
      </c>
      <c r="M1326" s="155"/>
      <c r="N1326" s="151">
        <v>43291.291666666664</v>
      </c>
      <c r="O1326" s="156">
        <v>192</v>
      </c>
      <c r="P1326" s="156">
        <v>97.120002746582031</v>
      </c>
      <c r="Q1326" s="155">
        <f t="shared" si="103"/>
        <v>5.4304870043984987</v>
      </c>
      <c r="R1326" s="104">
        <f t="shared" si="104"/>
        <v>5.4304870043984987</v>
      </c>
      <c r="S1326" s="156"/>
      <c r="T1326" s="156"/>
      <c r="U1326" s="156"/>
      <c r="V1326" s="155"/>
      <c r="W1326" s="155"/>
      <c r="X1326" s="156"/>
      <c r="Y1326" s="156"/>
      <c r="Z1326" s="156"/>
      <c r="AA1326" s="155"/>
      <c r="AB1326" s="155"/>
      <c r="AC1326" s="156"/>
      <c r="AD1326" s="156"/>
      <c r="AE1326" s="156"/>
      <c r="AF1326" s="155"/>
      <c r="AG1326" s="155"/>
      <c r="AH1326" s="156"/>
      <c r="AI1326" s="156"/>
      <c r="AJ1326" s="156"/>
      <c r="AK1326" s="155"/>
      <c r="AL1326" s="155"/>
      <c r="AM1326" s="156"/>
      <c r="AN1326" s="156"/>
      <c r="AO1326" s="156"/>
      <c r="AP1326" s="155"/>
      <c r="AQ1326" s="155"/>
      <c r="AR1326" s="156"/>
      <c r="AS1326" s="156"/>
      <c r="AT1326" s="156"/>
      <c r="AU1326" s="155"/>
      <c r="AV1326" s="155"/>
      <c r="AW1326" s="156"/>
      <c r="AX1326" s="156"/>
      <c r="AY1326" s="156"/>
      <c r="AZ1326" s="155"/>
      <c r="BA1326" s="155"/>
    </row>
    <row r="1327" spans="2:53" s="18" customFormat="1">
      <c r="B1327" s="151">
        <v>43292.291666666664</v>
      </c>
      <c r="C1327" s="152">
        <v>192</v>
      </c>
      <c r="D1327" s="152">
        <v>97.120002746582031</v>
      </c>
      <c r="E1327" s="153">
        <v>11.100000381469727</v>
      </c>
      <c r="F1327" s="154">
        <v>43292</v>
      </c>
      <c r="G1327" s="153">
        <v>47.297117035438575</v>
      </c>
      <c r="H1327" s="153">
        <v>36.896602690970482</v>
      </c>
      <c r="I1327" s="153">
        <v>33.557563892580845</v>
      </c>
      <c r="J1327" s="155">
        <f t="shared" si="100"/>
        <v>47.297117035438575</v>
      </c>
      <c r="K1327" s="155">
        <f t="shared" si="101"/>
        <v>36.896602690970482</v>
      </c>
      <c r="L1327" s="155">
        <f t="shared" si="102"/>
        <v>33.557563892580845</v>
      </c>
      <c r="M1327" s="155"/>
      <c r="N1327" s="151">
        <v>43292.291666666664</v>
      </c>
      <c r="O1327" s="156">
        <v>192</v>
      </c>
      <c r="P1327" s="156">
        <v>97.120002746582031</v>
      </c>
      <c r="Q1327" s="155">
        <f t="shared" si="103"/>
        <v>5.4304870043984987</v>
      </c>
      <c r="R1327" s="104">
        <f t="shared" si="104"/>
        <v>20</v>
      </c>
      <c r="S1327" s="156"/>
      <c r="T1327" s="156"/>
      <c r="U1327" s="156"/>
      <c r="V1327" s="155"/>
      <c r="W1327" s="155"/>
      <c r="X1327" s="156"/>
      <c r="Y1327" s="156"/>
      <c r="Z1327" s="156"/>
      <c r="AA1327" s="155"/>
      <c r="AB1327" s="155"/>
      <c r="AC1327" s="156"/>
      <c r="AD1327" s="156"/>
      <c r="AE1327" s="156"/>
      <c r="AF1327" s="155"/>
      <c r="AG1327" s="155"/>
      <c r="AH1327" s="156"/>
      <c r="AI1327" s="156"/>
      <c r="AJ1327" s="156"/>
      <c r="AK1327" s="155"/>
      <c r="AL1327" s="155"/>
      <c r="AM1327" s="156"/>
      <c r="AN1327" s="156"/>
      <c r="AO1327" s="156"/>
      <c r="AP1327" s="155"/>
      <c r="AQ1327" s="155"/>
      <c r="AR1327" s="156"/>
      <c r="AS1327" s="156"/>
      <c r="AT1327" s="156"/>
      <c r="AU1327" s="155"/>
      <c r="AV1327" s="155"/>
      <c r="AW1327" s="156"/>
      <c r="AX1327" s="156"/>
      <c r="AY1327" s="156"/>
      <c r="AZ1327" s="155"/>
      <c r="BA1327" s="155"/>
    </row>
    <row r="1328" spans="2:53" s="18" customFormat="1">
      <c r="B1328" s="151">
        <v>43293.291666666664</v>
      </c>
      <c r="C1328" s="152">
        <v>136</v>
      </c>
      <c r="D1328" s="152">
        <v>120.69000244140625</v>
      </c>
      <c r="E1328" s="153">
        <v>10</v>
      </c>
      <c r="F1328" s="154">
        <v>43293</v>
      </c>
      <c r="G1328" s="153">
        <v>48.356354041734264</v>
      </c>
      <c r="H1328" s="153">
        <v>37.558927077032969</v>
      </c>
      <c r="I1328" s="153">
        <v>33.97616268005639</v>
      </c>
      <c r="J1328" s="155">
        <f t="shared" si="100"/>
        <v>48.356354041734264</v>
      </c>
      <c r="K1328" s="155">
        <f t="shared" si="101"/>
        <v>37.558927077032969</v>
      </c>
      <c r="L1328" s="155">
        <f t="shared" si="102"/>
        <v>33.97616268005639</v>
      </c>
      <c r="M1328" s="155"/>
      <c r="N1328" s="151">
        <v>43293.291666666664</v>
      </c>
      <c r="O1328" s="156">
        <v>136</v>
      </c>
      <c r="P1328" s="156">
        <v>120.69000244140625</v>
      </c>
      <c r="Q1328" s="155">
        <f t="shared" si="103"/>
        <v>0.87627260946533192</v>
      </c>
      <c r="R1328" s="104">
        <f t="shared" si="104"/>
        <v>0.87627260946533192</v>
      </c>
      <c r="S1328" s="156"/>
      <c r="T1328" s="156"/>
      <c r="U1328" s="156"/>
      <c r="V1328" s="155"/>
      <c r="W1328" s="155"/>
      <c r="X1328" s="156"/>
      <c r="Y1328" s="156"/>
      <c r="Z1328" s="156"/>
      <c r="AA1328" s="155"/>
      <c r="AB1328" s="155"/>
      <c r="AC1328" s="156"/>
      <c r="AD1328" s="156"/>
      <c r="AE1328" s="156"/>
      <c r="AF1328" s="155"/>
      <c r="AG1328" s="155"/>
      <c r="AH1328" s="156"/>
      <c r="AI1328" s="156"/>
      <c r="AJ1328" s="156"/>
      <c r="AK1328" s="155"/>
      <c r="AL1328" s="155"/>
      <c r="AM1328" s="156"/>
      <c r="AN1328" s="156"/>
      <c r="AO1328" s="156"/>
      <c r="AP1328" s="155"/>
      <c r="AQ1328" s="155"/>
      <c r="AR1328" s="156"/>
      <c r="AS1328" s="156"/>
      <c r="AT1328" s="156"/>
      <c r="AU1328" s="155"/>
      <c r="AV1328" s="155"/>
      <c r="AW1328" s="156"/>
      <c r="AX1328" s="156"/>
      <c r="AY1328" s="156"/>
      <c r="AZ1328" s="155"/>
      <c r="BA1328" s="155"/>
    </row>
    <row r="1329" spans="2:53" s="18" customFormat="1">
      <c r="B1329" s="151">
        <v>43294.291666666664</v>
      </c>
      <c r="C1329" s="152">
        <v>136</v>
      </c>
      <c r="D1329" s="152">
        <v>120.69000244140625</v>
      </c>
      <c r="E1329" s="153">
        <v>11.399999618530273</v>
      </c>
      <c r="F1329" s="154">
        <v>43294</v>
      </c>
      <c r="G1329" s="153">
        <v>51.554779559351815</v>
      </c>
      <c r="H1329" s="153">
        <v>37.282413956854128</v>
      </c>
      <c r="I1329" s="153">
        <v>34.713791076430581</v>
      </c>
      <c r="J1329" s="155">
        <f t="shared" si="100"/>
        <v>51.554779559351815</v>
      </c>
      <c r="K1329" s="155">
        <f t="shared" si="101"/>
        <v>37.282413956854128</v>
      </c>
      <c r="L1329" s="155">
        <f t="shared" si="102"/>
        <v>34.713791076430581</v>
      </c>
      <c r="M1329" s="155"/>
      <c r="N1329" s="151">
        <v>43294.291666666664</v>
      </c>
      <c r="O1329" s="156">
        <v>136</v>
      </c>
      <c r="P1329" s="156">
        <v>120.69000244140625</v>
      </c>
      <c r="Q1329" s="155">
        <f t="shared" si="103"/>
        <v>0.87627260946533192</v>
      </c>
      <c r="R1329" s="104">
        <f t="shared" si="104"/>
        <v>20</v>
      </c>
      <c r="S1329" s="156"/>
      <c r="T1329" s="156"/>
      <c r="U1329" s="156"/>
      <c r="V1329" s="155"/>
      <c r="W1329" s="155"/>
      <c r="X1329" s="156"/>
      <c r="Y1329" s="156"/>
      <c r="Z1329" s="156"/>
      <c r="AA1329" s="155"/>
      <c r="AB1329" s="155"/>
      <c r="AC1329" s="156"/>
      <c r="AD1329" s="156"/>
      <c r="AE1329" s="156"/>
      <c r="AF1329" s="155"/>
      <c r="AG1329" s="155"/>
      <c r="AH1329" s="156"/>
      <c r="AI1329" s="156"/>
      <c r="AJ1329" s="156"/>
      <c r="AK1329" s="155"/>
      <c r="AL1329" s="155"/>
      <c r="AM1329" s="156"/>
      <c r="AN1329" s="156"/>
      <c r="AO1329" s="156"/>
      <c r="AP1329" s="155"/>
      <c r="AQ1329" s="155"/>
      <c r="AR1329" s="156"/>
      <c r="AS1329" s="156"/>
      <c r="AT1329" s="156"/>
      <c r="AU1329" s="155"/>
      <c r="AV1329" s="155"/>
      <c r="AW1329" s="156"/>
      <c r="AX1329" s="156"/>
      <c r="AY1329" s="156"/>
      <c r="AZ1329" s="155"/>
      <c r="BA1329" s="155"/>
    </row>
    <row r="1330" spans="2:53" s="18" customFormat="1">
      <c r="B1330" s="151">
        <v>43295.291666666664</v>
      </c>
      <c r="C1330" s="152">
        <v>136</v>
      </c>
      <c r="D1330" s="152">
        <v>120.69000244140625</v>
      </c>
      <c r="E1330" s="153">
        <v>11.5</v>
      </c>
      <c r="F1330" s="154">
        <v>43295</v>
      </c>
      <c r="G1330" s="153">
        <v>48.964655902037975</v>
      </c>
      <c r="H1330" s="153">
        <v>36.668029134030689</v>
      </c>
      <c r="I1330" s="153">
        <v>37.142482013834858</v>
      </c>
      <c r="J1330" s="155">
        <f t="shared" si="100"/>
        <v>48.964655902037975</v>
      </c>
      <c r="K1330" s="155">
        <f t="shared" si="101"/>
        <v>36.668029134030689</v>
      </c>
      <c r="L1330" s="155">
        <f t="shared" si="102"/>
        <v>37.142482013834858</v>
      </c>
      <c r="M1330" s="155"/>
      <c r="N1330" s="151">
        <v>43295.291666666664</v>
      </c>
      <c r="O1330" s="156">
        <v>136</v>
      </c>
      <c r="P1330" s="156">
        <v>120.69000244140625</v>
      </c>
      <c r="Q1330" s="155">
        <f t="shared" si="103"/>
        <v>0.87627260946533192</v>
      </c>
      <c r="R1330" s="104">
        <f t="shared" si="104"/>
        <v>20</v>
      </c>
      <c r="S1330" s="156"/>
      <c r="T1330" s="156"/>
      <c r="U1330" s="156"/>
      <c r="V1330" s="155"/>
      <c r="W1330" s="155"/>
      <c r="X1330" s="156"/>
      <c r="Y1330" s="156"/>
      <c r="Z1330" s="156"/>
      <c r="AA1330" s="155"/>
      <c r="AB1330" s="155"/>
      <c r="AC1330" s="156"/>
      <c r="AD1330" s="156"/>
      <c r="AE1330" s="156"/>
      <c r="AF1330" s="155"/>
      <c r="AG1330" s="155"/>
      <c r="AH1330" s="156"/>
      <c r="AI1330" s="156"/>
      <c r="AJ1330" s="156"/>
      <c r="AK1330" s="155"/>
      <c r="AL1330" s="155"/>
      <c r="AM1330" s="156"/>
      <c r="AN1330" s="156"/>
      <c r="AO1330" s="156"/>
      <c r="AP1330" s="155"/>
      <c r="AQ1330" s="155"/>
      <c r="AR1330" s="156"/>
      <c r="AS1330" s="156"/>
      <c r="AT1330" s="156"/>
      <c r="AU1330" s="155"/>
      <c r="AV1330" s="155"/>
      <c r="AW1330" s="156"/>
      <c r="AX1330" s="156"/>
      <c r="AY1330" s="156"/>
      <c r="AZ1330" s="155"/>
      <c r="BA1330" s="155"/>
    </row>
    <row r="1331" spans="2:53" s="18" customFormat="1">
      <c r="B1331" s="151">
        <v>43296.291666666664</v>
      </c>
      <c r="C1331" s="152">
        <v>136</v>
      </c>
      <c r="D1331" s="152">
        <v>120.69000244140625</v>
      </c>
      <c r="E1331" s="153">
        <v>12.300000190734863</v>
      </c>
      <c r="F1331" s="154">
        <v>43296</v>
      </c>
      <c r="G1331" s="153">
        <v>56.939616671756482</v>
      </c>
      <c r="H1331" s="153">
        <v>37.065113598748525</v>
      </c>
      <c r="I1331" s="153">
        <v>34.54883284270764</v>
      </c>
      <c r="J1331" s="155">
        <f t="shared" si="100"/>
        <v>56.939616671756482</v>
      </c>
      <c r="K1331" s="155">
        <f t="shared" si="101"/>
        <v>37.065113598748525</v>
      </c>
      <c r="L1331" s="155">
        <f t="shared" si="102"/>
        <v>34.54883284270764</v>
      </c>
      <c r="M1331" s="155"/>
      <c r="N1331" s="151">
        <v>43296.291666666664</v>
      </c>
      <c r="O1331" s="156">
        <v>136</v>
      </c>
      <c r="P1331" s="156">
        <v>120.69000244140625</v>
      </c>
      <c r="Q1331" s="155">
        <f t="shared" si="103"/>
        <v>0.87627260946533192</v>
      </c>
      <c r="R1331" s="104">
        <f t="shared" si="104"/>
        <v>20</v>
      </c>
      <c r="S1331" s="156"/>
      <c r="T1331" s="156"/>
      <c r="U1331" s="156"/>
      <c r="V1331" s="155"/>
      <c r="W1331" s="155"/>
      <c r="X1331" s="156"/>
      <c r="Y1331" s="156"/>
      <c r="Z1331" s="156"/>
      <c r="AA1331" s="155"/>
      <c r="AB1331" s="155"/>
      <c r="AC1331" s="156"/>
      <c r="AD1331" s="156"/>
      <c r="AE1331" s="156"/>
      <c r="AF1331" s="155"/>
      <c r="AG1331" s="155"/>
      <c r="AH1331" s="156"/>
      <c r="AI1331" s="156"/>
      <c r="AJ1331" s="156"/>
      <c r="AK1331" s="155"/>
      <c r="AL1331" s="155"/>
      <c r="AM1331" s="156"/>
      <c r="AN1331" s="156"/>
      <c r="AO1331" s="156"/>
      <c r="AP1331" s="155"/>
      <c r="AQ1331" s="155"/>
      <c r="AR1331" s="156"/>
      <c r="AS1331" s="156"/>
      <c r="AT1331" s="156"/>
      <c r="AU1331" s="155"/>
      <c r="AV1331" s="155"/>
      <c r="AW1331" s="156"/>
      <c r="AX1331" s="156"/>
      <c r="AY1331" s="156"/>
      <c r="AZ1331" s="155"/>
      <c r="BA1331" s="155"/>
    </row>
    <row r="1332" spans="2:53" s="18" customFormat="1">
      <c r="B1332" s="151">
        <v>43297.291666666664</v>
      </c>
      <c r="C1332" s="152">
        <v>136</v>
      </c>
      <c r="D1332" s="152">
        <v>120.69000244140625</v>
      </c>
      <c r="E1332" s="153">
        <v>11.600000381469727</v>
      </c>
      <c r="F1332" s="154">
        <v>43297</v>
      </c>
      <c r="G1332" s="153">
        <v>54.664764700289105</v>
      </c>
      <c r="H1332" s="153">
        <v>36.990761278337928</v>
      </c>
      <c r="I1332" s="153">
        <v>33.009170574788691</v>
      </c>
      <c r="J1332" s="155">
        <f t="shared" si="100"/>
        <v>54.664764700289105</v>
      </c>
      <c r="K1332" s="155">
        <f t="shared" si="101"/>
        <v>36.990761278337928</v>
      </c>
      <c r="L1332" s="155">
        <f t="shared" si="102"/>
        <v>33.009170574788691</v>
      </c>
      <c r="M1332" s="155"/>
      <c r="N1332" s="151">
        <v>43297.291666666664</v>
      </c>
      <c r="O1332" s="156">
        <v>136</v>
      </c>
      <c r="P1332" s="156">
        <v>120.69000244140625</v>
      </c>
      <c r="Q1332" s="155">
        <f t="shared" si="103"/>
        <v>0.87627260946533192</v>
      </c>
      <c r="R1332" s="104">
        <f t="shared" si="104"/>
        <v>20</v>
      </c>
      <c r="S1332" s="156"/>
      <c r="T1332" s="156"/>
      <c r="U1332" s="156"/>
      <c r="V1332" s="155"/>
      <c r="W1332" s="155"/>
      <c r="X1332" s="156"/>
      <c r="Y1332" s="156"/>
      <c r="Z1332" s="156"/>
      <c r="AA1332" s="155"/>
      <c r="AB1332" s="155"/>
      <c r="AC1332" s="156"/>
      <c r="AD1332" s="156"/>
      <c r="AE1332" s="156"/>
      <c r="AF1332" s="155"/>
      <c r="AG1332" s="155"/>
      <c r="AH1332" s="156"/>
      <c r="AI1332" s="156"/>
      <c r="AJ1332" s="156"/>
      <c r="AK1332" s="155"/>
      <c r="AL1332" s="155"/>
      <c r="AM1332" s="156"/>
      <c r="AN1332" s="156"/>
      <c r="AO1332" s="156"/>
      <c r="AP1332" s="155"/>
      <c r="AQ1332" s="155"/>
      <c r="AR1332" s="156"/>
      <c r="AS1332" s="156"/>
      <c r="AT1332" s="156"/>
      <c r="AU1332" s="155"/>
      <c r="AV1332" s="155"/>
      <c r="AW1332" s="156"/>
      <c r="AX1332" s="156"/>
      <c r="AY1332" s="156"/>
      <c r="AZ1332" s="155"/>
      <c r="BA1332" s="155"/>
    </row>
    <row r="1333" spans="2:53" s="18" customFormat="1">
      <c r="B1333" s="151">
        <v>43298.291666666664</v>
      </c>
      <c r="C1333" s="152">
        <v>146</v>
      </c>
      <c r="D1333" s="152">
        <v>119.29000091552734</v>
      </c>
      <c r="E1333" s="153">
        <v>11.5</v>
      </c>
      <c r="F1333" s="154">
        <v>43298</v>
      </c>
      <c r="G1333" s="153">
        <v>55.765017583259841</v>
      </c>
      <c r="H1333" s="153">
        <v>37.043166704906348</v>
      </c>
      <c r="I1333" s="153">
        <v>31.118405928854557</v>
      </c>
      <c r="J1333" s="155">
        <f t="shared" si="100"/>
        <v>55.765017583259841</v>
      </c>
      <c r="K1333" s="155">
        <f t="shared" si="101"/>
        <v>37.043166704906348</v>
      </c>
      <c r="L1333" s="155">
        <f t="shared" si="102"/>
        <v>31.118405928854557</v>
      </c>
      <c r="M1333" s="155"/>
      <c r="N1333" s="151">
        <v>43298.291666666664</v>
      </c>
      <c r="O1333" s="156">
        <v>146</v>
      </c>
      <c r="P1333" s="156">
        <v>119.29000091552734</v>
      </c>
      <c r="Q1333" s="155">
        <f t="shared" si="103"/>
        <v>1.5287553447994993</v>
      </c>
      <c r="R1333" s="104">
        <f t="shared" si="104"/>
        <v>1.5287553447994993</v>
      </c>
      <c r="S1333" s="156"/>
      <c r="T1333" s="156"/>
      <c r="U1333" s="156"/>
      <c r="V1333" s="155"/>
      <c r="W1333" s="155"/>
      <c r="X1333" s="156"/>
      <c r="Y1333" s="156"/>
      <c r="Z1333" s="156"/>
      <c r="AA1333" s="155"/>
      <c r="AB1333" s="155"/>
      <c r="AC1333" s="156"/>
      <c r="AD1333" s="156"/>
      <c r="AE1333" s="156"/>
      <c r="AF1333" s="155"/>
      <c r="AG1333" s="155"/>
      <c r="AH1333" s="156"/>
      <c r="AI1333" s="156"/>
      <c r="AJ1333" s="156"/>
      <c r="AK1333" s="155"/>
      <c r="AL1333" s="155"/>
      <c r="AM1333" s="156"/>
      <c r="AN1333" s="156"/>
      <c r="AO1333" s="156"/>
      <c r="AP1333" s="155"/>
      <c r="AQ1333" s="155"/>
      <c r="AR1333" s="156"/>
      <c r="AS1333" s="156"/>
      <c r="AT1333" s="156"/>
      <c r="AU1333" s="155"/>
      <c r="AV1333" s="155"/>
      <c r="AW1333" s="156"/>
      <c r="AX1333" s="156"/>
      <c r="AY1333" s="156"/>
      <c r="AZ1333" s="155"/>
      <c r="BA1333" s="155"/>
    </row>
    <row r="1334" spans="2:53" s="18" customFormat="1">
      <c r="B1334" s="151">
        <v>43299.291666666664</v>
      </c>
      <c r="C1334" s="152">
        <v>146</v>
      </c>
      <c r="D1334" s="152">
        <v>119.29000091552734</v>
      </c>
      <c r="E1334" s="153">
        <v>11.399999618530273</v>
      </c>
      <c r="F1334" s="154">
        <v>43299</v>
      </c>
      <c r="G1334" s="153">
        <v>56.087768414953224</v>
      </c>
      <c r="H1334" s="153">
        <v>37.188294324830785</v>
      </c>
      <c r="I1334" s="153">
        <v>29.94371798424805</v>
      </c>
      <c r="J1334" s="155">
        <f t="shared" si="100"/>
        <v>56.087768414953224</v>
      </c>
      <c r="K1334" s="155">
        <f t="shared" si="101"/>
        <v>37.188294324830785</v>
      </c>
      <c r="L1334" s="155">
        <f t="shared" si="102"/>
        <v>29.94371798424805</v>
      </c>
      <c r="M1334" s="155"/>
      <c r="N1334" s="151">
        <v>43299.291666666664</v>
      </c>
      <c r="O1334" s="156">
        <v>146</v>
      </c>
      <c r="P1334" s="156">
        <v>119.29000091552734</v>
      </c>
      <c r="Q1334" s="155">
        <f t="shared" si="103"/>
        <v>1.5287553447994993</v>
      </c>
      <c r="R1334" s="104">
        <f t="shared" si="104"/>
        <v>20</v>
      </c>
      <c r="S1334" s="156"/>
      <c r="T1334" s="156"/>
      <c r="U1334" s="156"/>
      <c r="V1334" s="155"/>
      <c r="W1334" s="155"/>
      <c r="X1334" s="156"/>
      <c r="Y1334" s="156"/>
      <c r="Z1334" s="156"/>
      <c r="AA1334" s="155"/>
      <c r="AB1334" s="155"/>
      <c r="AC1334" s="156"/>
      <c r="AD1334" s="156"/>
      <c r="AE1334" s="156"/>
      <c r="AF1334" s="155"/>
      <c r="AG1334" s="155"/>
      <c r="AH1334" s="156"/>
      <c r="AI1334" s="156"/>
      <c r="AJ1334" s="156"/>
      <c r="AK1334" s="155"/>
      <c r="AL1334" s="155"/>
      <c r="AM1334" s="156"/>
      <c r="AN1334" s="156"/>
      <c r="AO1334" s="156"/>
      <c r="AP1334" s="155"/>
      <c r="AQ1334" s="155"/>
      <c r="AR1334" s="156"/>
      <c r="AS1334" s="156"/>
      <c r="AT1334" s="156"/>
      <c r="AU1334" s="155"/>
      <c r="AV1334" s="155"/>
      <c r="AW1334" s="156"/>
      <c r="AX1334" s="156"/>
      <c r="AY1334" s="156"/>
      <c r="AZ1334" s="155"/>
      <c r="BA1334" s="155"/>
    </row>
    <row r="1335" spans="2:53" s="18" customFormat="1">
      <c r="B1335" s="151">
        <v>43300.291666666664</v>
      </c>
      <c r="C1335" s="152">
        <v>159</v>
      </c>
      <c r="D1335" s="152">
        <v>111.36000061035156</v>
      </c>
      <c r="E1335" s="153">
        <v>11.300000190734863</v>
      </c>
      <c r="F1335" s="154">
        <v>43300</v>
      </c>
      <c r="G1335" s="153">
        <v>57.330469861935704</v>
      </c>
      <c r="H1335" s="153">
        <v>37.03872509795211</v>
      </c>
      <c r="I1335" s="153">
        <v>33.624992023198629</v>
      </c>
      <c r="J1335" s="155">
        <f t="shared" si="100"/>
        <v>57.330469861935704</v>
      </c>
      <c r="K1335" s="155">
        <f t="shared" si="101"/>
        <v>37.03872509795211</v>
      </c>
      <c r="L1335" s="155">
        <f t="shared" si="102"/>
        <v>33.624992023198629</v>
      </c>
      <c r="M1335" s="155"/>
      <c r="N1335" s="151">
        <v>43300.291666666664</v>
      </c>
      <c r="O1335" s="156">
        <v>159</v>
      </c>
      <c r="P1335" s="156">
        <v>111.36000061035156</v>
      </c>
      <c r="Q1335" s="155">
        <f t="shared" si="103"/>
        <v>2.7266906098663326</v>
      </c>
      <c r="R1335" s="104">
        <f t="shared" si="104"/>
        <v>2.7266906098663326</v>
      </c>
      <c r="S1335" s="156"/>
      <c r="T1335" s="156"/>
      <c r="U1335" s="156"/>
      <c r="V1335" s="155"/>
      <c r="W1335" s="155"/>
      <c r="X1335" s="156"/>
      <c r="Y1335" s="156"/>
      <c r="Z1335" s="156"/>
      <c r="AA1335" s="155"/>
      <c r="AB1335" s="155"/>
      <c r="AC1335" s="156"/>
      <c r="AD1335" s="156"/>
      <c r="AE1335" s="156"/>
      <c r="AF1335" s="155"/>
      <c r="AG1335" s="155"/>
      <c r="AH1335" s="156"/>
      <c r="AI1335" s="156"/>
      <c r="AJ1335" s="156"/>
      <c r="AK1335" s="155"/>
      <c r="AL1335" s="155"/>
      <c r="AM1335" s="156"/>
      <c r="AN1335" s="156"/>
      <c r="AO1335" s="156"/>
      <c r="AP1335" s="155"/>
      <c r="AQ1335" s="155"/>
      <c r="AR1335" s="156"/>
      <c r="AS1335" s="156"/>
      <c r="AT1335" s="156"/>
      <c r="AU1335" s="155"/>
      <c r="AV1335" s="155"/>
      <c r="AW1335" s="156"/>
      <c r="AX1335" s="156"/>
      <c r="AY1335" s="156"/>
      <c r="AZ1335" s="155"/>
      <c r="BA1335" s="155"/>
    </row>
    <row r="1336" spans="2:53" s="18" customFormat="1">
      <c r="B1336" s="151">
        <v>43301.291666666664</v>
      </c>
      <c r="C1336" s="152">
        <v>159</v>
      </c>
      <c r="D1336" s="152">
        <v>111.36000061035156</v>
      </c>
      <c r="E1336" s="153">
        <v>11.399999618530273</v>
      </c>
      <c r="F1336" s="154">
        <v>43301</v>
      </c>
      <c r="G1336" s="153">
        <v>57.314726976951043</v>
      </c>
      <c r="H1336" s="153">
        <v>37.472504746251602</v>
      </c>
      <c r="I1336" s="153">
        <v>34.180741510788572</v>
      </c>
      <c r="J1336" s="155">
        <f t="shared" si="100"/>
        <v>57.314726976951043</v>
      </c>
      <c r="K1336" s="155">
        <f t="shared" si="101"/>
        <v>37.472504746251602</v>
      </c>
      <c r="L1336" s="155">
        <f t="shared" si="102"/>
        <v>34.180741510788572</v>
      </c>
      <c r="M1336" s="155"/>
      <c r="N1336" s="151">
        <v>43301.291666666664</v>
      </c>
      <c r="O1336" s="156">
        <v>159</v>
      </c>
      <c r="P1336" s="156">
        <v>111.36000061035156</v>
      </c>
      <c r="Q1336" s="155">
        <f t="shared" si="103"/>
        <v>2.7266906098663326</v>
      </c>
      <c r="R1336" s="104">
        <f t="shared" si="104"/>
        <v>20</v>
      </c>
      <c r="S1336" s="156"/>
      <c r="T1336" s="156"/>
      <c r="U1336" s="156"/>
      <c r="V1336" s="155"/>
      <c r="W1336" s="155"/>
      <c r="X1336" s="156"/>
      <c r="Y1336" s="156"/>
      <c r="Z1336" s="156"/>
      <c r="AA1336" s="155"/>
      <c r="AB1336" s="155"/>
      <c r="AC1336" s="156"/>
      <c r="AD1336" s="156"/>
      <c r="AE1336" s="156"/>
      <c r="AF1336" s="155"/>
      <c r="AG1336" s="155"/>
      <c r="AH1336" s="156"/>
      <c r="AI1336" s="156"/>
      <c r="AJ1336" s="156"/>
      <c r="AK1336" s="155"/>
      <c r="AL1336" s="155"/>
      <c r="AM1336" s="156"/>
      <c r="AN1336" s="156"/>
      <c r="AO1336" s="156"/>
      <c r="AP1336" s="155"/>
      <c r="AQ1336" s="155"/>
      <c r="AR1336" s="156"/>
      <c r="AS1336" s="156"/>
      <c r="AT1336" s="156"/>
      <c r="AU1336" s="155"/>
      <c r="AV1336" s="155"/>
      <c r="AW1336" s="156"/>
      <c r="AX1336" s="156"/>
      <c r="AY1336" s="156"/>
      <c r="AZ1336" s="155"/>
      <c r="BA1336" s="155"/>
    </row>
    <row r="1337" spans="2:53" s="18" customFormat="1">
      <c r="B1337" s="151">
        <v>43302.291666666664</v>
      </c>
      <c r="C1337" s="152">
        <v>159</v>
      </c>
      <c r="D1337" s="152">
        <v>111.36000061035156</v>
      </c>
      <c r="E1337" s="153">
        <v>11.399999618530273</v>
      </c>
      <c r="F1337" s="154">
        <v>43302</v>
      </c>
      <c r="G1337" s="153">
        <v>56.490917302988194</v>
      </c>
      <c r="H1337" s="153">
        <v>37.497774704032459</v>
      </c>
      <c r="I1337" s="153">
        <v>33.145879446378451</v>
      </c>
      <c r="J1337" s="155">
        <f t="shared" si="100"/>
        <v>56.490917302988194</v>
      </c>
      <c r="K1337" s="155">
        <f t="shared" si="101"/>
        <v>37.497774704032459</v>
      </c>
      <c r="L1337" s="155">
        <f t="shared" si="102"/>
        <v>33.145879446378451</v>
      </c>
      <c r="M1337" s="155"/>
      <c r="N1337" s="151">
        <v>43302.291666666664</v>
      </c>
      <c r="O1337" s="156">
        <v>159</v>
      </c>
      <c r="P1337" s="156">
        <v>111.36000061035156</v>
      </c>
      <c r="Q1337" s="155">
        <f t="shared" si="103"/>
        <v>2.7266906098663326</v>
      </c>
      <c r="R1337" s="104">
        <f t="shared" si="104"/>
        <v>20</v>
      </c>
      <c r="S1337" s="156"/>
      <c r="T1337" s="156"/>
      <c r="U1337" s="156"/>
      <c r="V1337" s="155"/>
      <c r="W1337" s="155"/>
      <c r="X1337" s="156"/>
      <c r="Y1337" s="156"/>
      <c r="Z1337" s="156"/>
      <c r="AA1337" s="155"/>
      <c r="AB1337" s="155"/>
      <c r="AC1337" s="156"/>
      <c r="AD1337" s="156"/>
      <c r="AE1337" s="156"/>
      <c r="AF1337" s="155"/>
      <c r="AG1337" s="155"/>
      <c r="AH1337" s="156"/>
      <c r="AI1337" s="156"/>
      <c r="AJ1337" s="156"/>
      <c r="AK1337" s="155"/>
      <c r="AL1337" s="155"/>
      <c r="AM1337" s="156"/>
      <c r="AN1337" s="156"/>
      <c r="AO1337" s="156"/>
      <c r="AP1337" s="155"/>
      <c r="AQ1337" s="155"/>
      <c r="AR1337" s="156"/>
      <c r="AS1337" s="156"/>
      <c r="AT1337" s="156"/>
      <c r="AU1337" s="155"/>
      <c r="AV1337" s="155"/>
      <c r="AW1337" s="156"/>
      <c r="AX1337" s="156"/>
      <c r="AY1337" s="156"/>
      <c r="AZ1337" s="155"/>
      <c r="BA1337" s="155"/>
    </row>
    <row r="1338" spans="2:53" s="18" customFormat="1">
      <c r="B1338" s="151">
        <v>43303.291666666664</v>
      </c>
      <c r="C1338" s="152">
        <v>159</v>
      </c>
      <c r="D1338" s="152">
        <v>111.36000061035156</v>
      </c>
      <c r="E1338" s="153">
        <v>11.300000190734863</v>
      </c>
      <c r="F1338" s="154">
        <v>43303</v>
      </c>
      <c r="G1338" s="153">
        <v>48.714193076822518</v>
      </c>
      <c r="H1338" s="153">
        <v>36.588670974351729</v>
      </c>
      <c r="I1338" s="153">
        <v>33.909687742392187</v>
      </c>
      <c r="J1338" s="155">
        <f t="shared" si="100"/>
        <v>48.714193076822518</v>
      </c>
      <c r="K1338" s="155">
        <f t="shared" si="101"/>
        <v>36.588670974351729</v>
      </c>
      <c r="L1338" s="155">
        <f t="shared" si="102"/>
        <v>33.909687742392187</v>
      </c>
      <c r="M1338" s="155"/>
      <c r="N1338" s="151">
        <v>43303.291666666664</v>
      </c>
      <c r="O1338" s="156">
        <v>159</v>
      </c>
      <c r="P1338" s="156">
        <v>111.36000061035156</v>
      </c>
      <c r="Q1338" s="155">
        <f t="shared" si="103"/>
        <v>2.7266906098663326</v>
      </c>
      <c r="R1338" s="104">
        <f t="shared" si="104"/>
        <v>20</v>
      </c>
      <c r="S1338" s="156"/>
      <c r="T1338" s="156"/>
      <c r="U1338" s="156"/>
      <c r="V1338" s="155"/>
      <c r="W1338" s="155"/>
      <c r="X1338" s="156"/>
      <c r="Y1338" s="156"/>
      <c r="Z1338" s="156"/>
      <c r="AA1338" s="155"/>
      <c r="AB1338" s="155"/>
      <c r="AC1338" s="156"/>
      <c r="AD1338" s="156"/>
      <c r="AE1338" s="156"/>
      <c r="AF1338" s="155"/>
      <c r="AG1338" s="155"/>
      <c r="AH1338" s="156"/>
      <c r="AI1338" s="156"/>
      <c r="AJ1338" s="156"/>
      <c r="AK1338" s="155"/>
      <c r="AL1338" s="155"/>
      <c r="AM1338" s="156"/>
      <c r="AN1338" s="156"/>
      <c r="AO1338" s="156"/>
      <c r="AP1338" s="155"/>
      <c r="AQ1338" s="155"/>
      <c r="AR1338" s="156"/>
      <c r="AS1338" s="156"/>
      <c r="AT1338" s="156"/>
      <c r="AU1338" s="155"/>
      <c r="AV1338" s="155"/>
      <c r="AW1338" s="156"/>
      <c r="AX1338" s="156"/>
      <c r="AY1338" s="156"/>
      <c r="AZ1338" s="155"/>
      <c r="BA1338" s="155"/>
    </row>
    <row r="1339" spans="2:53" s="18" customFormat="1">
      <c r="B1339" s="151">
        <v>43304.291666666664</v>
      </c>
      <c r="C1339" s="152">
        <v>159</v>
      </c>
      <c r="D1339" s="152">
        <v>111.36000061035156</v>
      </c>
      <c r="E1339" s="153">
        <v>11.5</v>
      </c>
      <c r="F1339" s="154">
        <v>43304</v>
      </c>
      <c r="G1339" s="153">
        <v>44.163490495107773</v>
      </c>
      <c r="H1339" s="153">
        <v>36.785754710744946</v>
      </c>
      <c r="I1339" s="153">
        <v>32.77055690577739</v>
      </c>
      <c r="J1339" s="155">
        <f t="shared" si="100"/>
        <v>44.163490495107773</v>
      </c>
      <c r="K1339" s="155">
        <f t="shared" si="101"/>
        <v>36.785754710744946</v>
      </c>
      <c r="L1339" s="155">
        <f t="shared" si="102"/>
        <v>32.77055690577739</v>
      </c>
      <c r="M1339" s="155"/>
      <c r="N1339" s="151">
        <v>43304.291666666664</v>
      </c>
      <c r="O1339" s="156">
        <v>159</v>
      </c>
      <c r="P1339" s="156">
        <v>111.36000061035156</v>
      </c>
      <c r="Q1339" s="155">
        <f t="shared" si="103"/>
        <v>2.7266906098663326</v>
      </c>
      <c r="R1339" s="104">
        <f t="shared" si="104"/>
        <v>20</v>
      </c>
      <c r="S1339" s="156"/>
      <c r="T1339" s="156"/>
      <c r="U1339" s="156"/>
      <c r="V1339" s="155"/>
      <c r="W1339" s="155"/>
      <c r="X1339" s="156"/>
      <c r="Y1339" s="156"/>
      <c r="Z1339" s="156"/>
      <c r="AA1339" s="155"/>
      <c r="AB1339" s="155"/>
      <c r="AC1339" s="156"/>
      <c r="AD1339" s="156"/>
      <c r="AE1339" s="156"/>
      <c r="AF1339" s="155"/>
      <c r="AG1339" s="155"/>
      <c r="AH1339" s="156"/>
      <c r="AI1339" s="156"/>
      <c r="AJ1339" s="156"/>
      <c r="AK1339" s="155"/>
      <c r="AL1339" s="155"/>
      <c r="AM1339" s="156"/>
      <c r="AN1339" s="156"/>
      <c r="AO1339" s="156"/>
      <c r="AP1339" s="155"/>
      <c r="AQ1339" s="155"/>
      <c r="AR1339" s="156"/>
      <c r="AS1339" s="156"/>
      <c r="AT1339" s="156"/>
      <c r="AU1339" s="155"/>
      <c r="AV1339" s="155"/>
      <c r="AW1339" s="156"/>
      <c r="AX1339" s="156"/>
      <c r="AY1339" s="156"/>
      <c r="AZ1339" s="155"/>
      <c r="BA1339" s="155"/>
    </row>
    <row r="1340" spans="2:53" s="18" customFormat="1">
      <c r="B1340" s="151">
        <v>43305.291666666664</v>
      </c>
      <c r="C1340" s="152">
        <v>262</v>
      </c>
      <c r="D1340" s="152">
        <v>111.83999633789063</v>
      </c>
      <c r="E1340" s="153">
        <v>11.699999809265137</v>
      </c>
      <c r="F1340" s="154">
        <v>43305</v>
      </c>
      <c r="G1340" s="153">
        <v>45.555831077275428</v>
      </c>
      <c r="H1340" s="153">
        <v>37.158908324285797</v>
      </c>
      <c r="I1340" s="153">
        <v>34.80894166001567</v>
      </c>
      <c r="J1340" s="155">
        <f t="shared" si="100"/>
        <v>45.555831077275428</v>
      </c>
      <c r="K1340" s="155">
        <f t="shared" si="101"/>
        <v>37.158908324285797</v>
      </c>
      <c r="L1340" s="155">
        <f t="shared" si="102"/>
        <v>34.80894166001567</v>
      </c>
      <c r="M1340" s="155"/>
      <c r="N1340" s="151">
        <v>43305.291666666664</v>
      </c>
      <c r="O1340" s="156">
        <v>262</v>
      </c>
      <c r="P1340" s="156">
        <v>111.83999633789063</v>
      </c>
      <c r="Q1340" s="155">
        <f t="shared" si="103"/>
        <v>8.5944558608020021</v>
      </c>
      <c r="R1340" s="104">
        <f t="shared" si="104"/>
        <v>8.5944558608020021</v>
      </c>
      <c r="S1340" s="156"/>
      <c r="T1340" s="156"/>
      <c r="U1340" s="156"/>
      <c r="V1340" s="155"/>
      <c r="W1340" s="155"/>
      <c r="X1340" s="156"/>
      <c r="Y1340" s="156"/>
      <c r="Z1340" s="156"/>
      <c r="AA1340" s="155"/>
      <c r="AB1340" s="155"/>
      <c r="AC1340" s="156"/>
      <c r="AD1340" s="156"/>
      <c r="AE1340" s="156"/>
      <c r="AF1340" s="155"/>
      <c r="AG1340" s="155"/>
      <c r="AH1340" s="156"/>
      <c r="AI1340" s="156"/>
      <c r="AJ1340" s="156"/>
      <c r="AK1340" s="155"/>
      <c r="AL1340" s="155"/>
      <c r="AM1340" s="156"/>
      <c r="AN1340" s="156"/>
      <c r="AO1340" s="156"/>
      <c r="AP1340" s="155"/>
      <c r="AQ1340" s="155"/>
      <c r="AR1340" s="156"/>
      <c r="AS1340" s="156"/>
      <c r="AT1340" s="156"/>
      <c r="AU1340" s="155"/>
      <c r="AV1340" s="155"/>
      <c r="AW1340" s="156"/>
      <c r="AX1340" s="156"/>
      <c r="AY1340" s="156"/>
      <c r="AZ1340" s="155"/>
      <c r="BA1340" s="155"/>
    </row>
    <row r="1341" spans="2:53" s="18" customFormat="1">
      <c r="B1341" s="151">
        <v>43306.291666666664</v>
      </c>
      <c r="C1341" s="152">
        <v>262</v>
      </c>
      <c r="D1341" s="152">
        <v>111.83999633789063</v>
      </c>
      <c r="E1341" s="153">
        <v>11.699999809265137</v>
      </c>
      <c r="F1341" s="154">
        <v>43306</v>
      </c>
      <c r="G1341" s="153">
        <v>54.147607422360679</v>
      </c>
      <c r="H1341" s="153">
        <v>36.558439185906387</v>
      </c>
      <c r="I1341" s="153">
        <v>35.632560763270746</v>
      </c>
      <c r="J1341" s="155">
        <f t="shared" si="100"/>
        <v>54.147607422360679</v>
      </c>
      <c r="K1341" s="155">
        <f t="shared" si="101"/>
        <v>36.558439185906387</v>
      </c>
      <c r="L1341" s="155">
        <f t="shared" si="102"/>
        <v>35.632560763270746</v>
      </c>
      <c r="M1341" s="155"/>
      <c r="N1341" s="151">
        <v>43306.291666666664</v>
      </c>
      <c r="O1341" s="156">
        <v>262</v>
      </c>
      <c r="P1341" s="156">
        <v>111.83999633789063</v>
      </c>
      <c r="Q1341" s="155">
        <f t="shared" si="103"/>
        <v>8.5944558608020021</v>
      </c>
      <c r="R1341" s="104">
        <f t="shared" si="104"/>
        <v>20</v>
      </c>
      <c r="S1341" s="156"/>
      <c r="T1341" s="156"/>
      <c r="U1341" s="156"/>
      <c r="V1341" s="155"/>
      <c r="W1341" s="155"/>
      <c r="X1341" s="156"/>
      <c r="Y1341" s="156"/>
      <c r="Z1341" s="156"/>
      <c r="AA1341" s="155"/>
      <c r="AB1341" s="155"/>
      <c r="AC1341" s="156"/>
      <c r="AD1341" s="156"/>
      <c r="AE1341" s="156"/>
      <c r="AF1341" s="155"/>
      <c r="AG1341" s="155"/>
      <c r="AH1341" s="156"/>
      <c r="AI1341" s="156"/>
      <c r="AJ1341" s="156"/>
      <c r="AK1341" s="155"/>
      <c r="AL1341" s="155"/>
      <c r="AM1341" s="156"/>
      <c r="AN1341" s="156"/>
      <c r="AO1341" s="156"/>
      <c r="AP1341" s="155"/>
      <c r="AQ1341" s="155"/>
      <c r="AR1341" s="156"/>
      <c r="AS1341" s="156"/>
      <c r="AT1341" s="156"/>
      <c r="AU1341" s="155"/>
      <c r="AV1341" s="155"/>
      <c r="AW1341" s="156"/>
      <c r="AX1341" s="156"/>
      <c r="AY1341" s="156"/>
      <c r="AZ1341" s="155"/>
      <c r="BA1341" s="155"/>
    </row>
    <row r="1342" spans="2:53" s="18" customFormat="1">
      <c r="B1342" s="151">
        <v>43307.291666666664</v>
      </c>
      <c r="C1342" s="152">
        <v>163</v>
      </c>
      <c r="D1342" s="152">
        <v>121.63999938964844</v>
      </c>
      <c r="E1342" s="153">
        <v>11.699999809265137</v>
      </c>
      <c r="F1342" s="154">
        <v>43307</v>
      </c>
      <c r="G1342" s="153">
        <v>55.190860719018552</v>
      </c>
      <c r="H1342" s="153">
        <v>36.820303891036261</v>
      </c>
      <c r="I1342" s="153">
        <v>35.163894373884972</v>
      </c>
      <c r="J1342" s="155">
        <f t="shared" si="100"/>
        <v>55.190860719018552</v>
      </c>
      <c r="K1342" s="155">
        <f t="shared" si="101"/>
        <v>36.820303891036261</v>
      </c>
      <c r="L1342" s="155">
        <f t="shared" si="102"/>
        <v>35.163894373884972</v>
      </c>
      <c r="M1342" s="155"/>
      <c r="N1342" s="151">
        <v>43307.291666666664</v>
      </c>
      <c r="O1342" s="156">
        <v>163</v>
      </c>
      <c r="P1342" s="156">
        <v>121.63999938964844</v>
      </c>
      <c r="Q1342" s="155">
        <f t="shared" si="103"/>
        <v>2.3672528701336666</v>
      </c>
      <c r="R1342" s="104">
        <f t="shared" si="104"/>
        <v>2.3672528701336666</v>
      </c>
      <c r="S1342" s="156"/>
      <c r="T1342" s="156"/>
      <c r="U1342" s="156"/>
      <c r="V1342" s="155"/>
      <c r="W1342" s="155"/>
      <c r="X1342" s="156"/>
      <c r="Y1342" s="156"/>
      <c r="Z1342" s="156"/>
      <c r="AA1342" s="155"/>
      <c r="AB1342" s="155"/>
      <c r="AC1342" s="156"/>
      <c r="AD1342" s="156"/>
      <c r="AE1342" s="156"/>
      <c r="AF1342" s="155"/>
      <c r="AG1342" s="155"/>
      <c r="AH1342" s="156"/>
      <c r="AI1342" s="156"/>
      <c r="AJ1342" s="156"/>
      <c r="AK1342" s="155"/>
      <c r="AL1342" s="155"/>
      <c r="AM1342" s="156"/>
      <c r="AN1342" s="156"/>
      <c r="AO1342" s="156"/>
      <c r="AP1342" s="155"/>
      <c r="AQ1342" s="155"/>
      <c r="AR1342" s="156"/>
      <c r="AS1342" s="156"/>
      <c r="AT1342" s="156"/>
      <c r="AU1342" s="155"/>
      <c r="AV1342" s="155"/>
      <c r="AW1342" s="156"/>
      <c r="AX1342" s="156"/>
      <c r="AY1342" s="156"/>
      <c r="AZ1342" s="155"/>
      <c r="BA1342" s="155"/>
    </row>
    <row r="1343" spans="2:53" s="18" customFormat="1">
      <c r="B1343" s="151">
        <v>43308.291666666664</v>
      </c>
      <c r="C1343" s="152">
        <v>163</v>
      </c>
      <c r="D1343" s="152">
        <v>121.63999938964844</v>
      </c>
      <c r="E1343" s="153">
        <v>11.800000190734863</v>
      </c>
      <c r="F1343" s="154">
        <v>43308</v>
      </c>
      <c r="G1343" s="153">
        <v>56.991464671514656</v>
      </c>
      <c r="H1343" s="153">
        <v>36.988220258531776</v>
      </c>
      <c r="I1343" s="153">
        <v>34.987514335623516</v>
      </c>
      <c r="J1343" s="155">
        <f t="shared" si="100"/>
        <v>56.991464671514656</v>
      </c>
      <c r="K1343" s="155">
        <f t="shared" si="101"/>
        <v>36.988220258531776</v>
      </c>
      <c r="L1343" s="155">
        <f t="shared" si="102"/>
        <v>34.987514335623516</v>
      </c>
      <c r="M1343" s="155"/>
      <c r="N1343" s="151">
        <v>43308.291666666664</v>
      </c>
      <c r="O1343" s="156">
        <v>163</v>
      </c>
      <c r="P1343" s="156">
        <v>121.63999938964844</v>
      </c>
      <c r="Q1343" s="155">
        <f t="shared" si="103"/>
        <v>2.3672528701336666</v>
      </c>
      <c r="R1343" s="104">
        <f t="shared" si="104"/>
        <v>20</v>
      </c>
      <c r="S1343" s="156"/>
      <c r="T1343" s="156"/>
      <c r="U1343" s="156"/>
      <c r="V1343" s="155"/>
      <c r="W1343" s="155"/>
      <c r="X1343" s="156"/>
      <c r="Y1343" s="156"/>
      <c r="Z1343" s="156"/>
      <c r="AA1343" s="155"/>
      <c r="AB1343" s="155"/>
      <c r="AC1343" s="156"/>
      <c r="AD1343" s="156"/>
      <c r="AE1343" s="156"/>
      <c r="AF1343" s="155"/>
      <c r="AG1343" s="155"/>
      <c r="AH1343" s="156"/>
      <c r="AI1343" s="156"/>
      <c r="AJ1343" s="156"/>
      <c r="AK1343" s="155"/>
      <c r="AL1343" s="155"/>
      <c r="AM1343" s="156"/>
      <c r="AN1343" s="156"/>
      <c r="AO1343" s="156"/>
      <c r="AP1343" s="155"/>
      <c r="AQ1343" s="155"/>
      <c r="AR1343" s="156"/>
      <c r="AS1343" s="156"/>
      <c r="AT1343" s="156"/>
      <c r="AU1343" s="155"/>
      <c r="AV1343" s="155"/>
      <c r="AW1343" s="156"/>
      <c r="AX1343" s="156"/>
      <c r="AY1343" s="156"/>
      <c r="AZ1343" s="155"/>
      <c r="BA1343" s="155"/>
    </row>
    <row r="1344" spans="2:53" s="18" customFormat="1">
      <c r="B1344" s="151">
        <v>43309.291666666664</v>
      </c>
      <c r="C1344" s="152">
        <v>163</v>
      </c>
      <c r="D1344" s="152">
        <v>121.63999938964844</v>
      </c>
      <c r="E1344" s="153">
        <v>11.800000190734863</v>
      </c>
      <c r="F1344" s="154">
        <v>43309</v>
      </c>
      <c r="G1344" s="153">
        <v>57.832570786873497</v>
      </c>
      <c r="H1344" s="153">
        <v>36.821294055426598</v>
      </c>
      <c r="I1344" s="153">
        <v>33.380084732770904</v>
      </c>
      <c r="J1344" s="155">
        <f t="shared" si="100"/>
        <v>57.832570786873497</v>
      </c>
      <c r="K1344" s="155">
        <f t="shared" si="101"/>
        <v>36.821294055426598</v>
      </c>
      <c r="L1344" s="155">
        <f t="shared" si="102"/>
        <v>33.380084732770904</v>
      </c>
      <c r="M1344" s="155"/>
      <c r="N1344" s="151">
        <v>43309.291666666664</v>
      </c>
      <c r="O1344" s="156">
        <v>163</v>
      </c>
      <c r="P1344" s="156">
        <v>121.63999938964844</v>
      </c>
      <c r="Q1344" s="155">
        <f t="shared" si="103"/>
        <v>2.3672528701336666</v>
      </c>
      <c r="R1344" s="104">
        <f t="shared" si="104"/>
        <v>20</v>
      </c>
      <c r="S1344" s="156"/>
      <c r="T1344" s="156"/>
      <c r="U1344" s="156"/>
      <c r="V1344" s="155"/>
      <c r="W1344" s="155"/>
      <c r="X1344" s="156"/>
      <c r="Y1344" s="156"/>
      <c r="Z1344" s="156"/>
      <c r="AA1344" s="155"/>
      <c r="AB1344" s="155"/>
      <c r="AC1344" s="156"/>
      <c r="AD1344" s="156"/>
      <c r="AE1344" s="156"/>
      <c r="AF1344" s="155"/>
      <c r="AG1344" s="155"/>
      <c r="AH1344" s="156"/>
      <c r="AI1344" s="156"/>
      <c r="AJ1344" s="156"/>
      <c r="AK1344" s="155"/>
      <c r="AL1344" s="155"/>
      <c r="AM1344" s="156"/>
      <c r="AN1344" s="156"/>
      <c r="AO1344" s="156"/>
      <c r="AP1344" s="155"/>
      <c r="AQ1344" s="155"/>
      <c r="AR1344" s="156"/>
      <c r="AS1344" s="156"/>
      <c r="AT1344" s="156"/>
      <c r="AU1344" s="155"/>
      <c r="AV1344" s="155"/>
      <c r="AW1344" s="156"/>
      <c r="AX1344" s="156"/>
      <c r="AY1344" s="156"/>
      <c r="AZ1344" s="155"/>
      <c r="BA1344" s="155"/>
    </row>
    <row r="1345" spans="2:53" s="18" customFormat="1">
      <c r="B1345" s="151">
        <v>43310.291666666664</v>
      </c>
      <c r="C1345" s="152">
        <v>163</v>
      </c>
      <c r="D1345" s="152">
        <v>121.63999938964844</v>
      </c>
      <c r="E1345" s="153">
        <v>11.800000190734863</v>
      </c>
      <c r="F1345" s="154">
        <v>43310</v>
      </c>
      <c r="G1345" s="153">
        <v>56.601525334649644</v>
      </c>
      <c r="H1345" s="153">
        <v>37.093811493802939</v>
      </c>
      <c r="I1345" s="153">
        <v>33.578850985014959</v>
      </c>
      <c r="J1345" s="155">
        <f t="shared" si="100"/>
        <v>56.601525334649644</v>
      </c>
      <c r="K1345" s="155">
        <f t="shared" si="101"/>
        <v>37.093811493802939</v>
      </c>
      <c r="L1345" s="155">
        <f t="shared" si="102"/>
        <v>33.578850985014959</v>
      </c>
      <c r="M1345" s="155"/>
      <c r="N1345" s="151">
        <v>43310.291666666664</v>
      </c>
      <c r="O1345" s="156">
        <v>163</v>
      </c>
      <c r="P1345" s="156">
        <v>121.63999938964844</v>
      </c>
      <c r="Q1345" s="155">
        <f t="shared" si="103"/>
        <v>2.3672528701336666</v>
      </c>
      <c r="R1345" s="104">
        <f t="shared" si="104"/>
        <v>20</v>
      </c>
      <c r="S1345" s="156"/>
      <c r="T1345" s="156"/>
      <c r="U1345" s="156"/>
      <c r="V1345" s="155"/>
      <c r="W1345" s="155"/>
      <c r="X1345" s="156"/>
      <c r="Y1345" s="156"/>
      <c r="Z1345" s="156"/>
      <c r="AA1345" s="155"/>
      <c r="AB1345" s="155"/>
      <c r="AC1345" s="156"/>
      <c r="AD1345" s="156"/>
      <c r="AE1345" s="156"/>
      <c r="AF1345" s="155"/>
      <c r="AG1345" s="155"/>
      <c r="AH1345" s="156"/>
      <c r="AI1345" s="156"/>
      <c r="AJ1345" s="156"/>
      <c r="AK1345" s="155"/>
      <c r="AL1345" s="155"/>
      <c r="AM1345" s="156"/>
      <c r="AN1345" s="156"/>
      <c r="AO1345" s="156"/>
      <c r="AP1345" s="155"/>
      <c r="AQ1345" s="155"/>
      <c r="AR1345" s="156"/>
      <c r="AS1345" s="156"/>
      <c r="AT1345" s="156"/>
      <c r="AU1345" s="155"/>
      <c r="AV1345" s="155"/>
      <c r="AW1345" s="156"/>
      <c r="AX1345" s="156"/>
      <c r="AY1345" s="156"/>
      <c r="AZ1345" s="155"/>
      <c r="BA1345" s="155"/>
    </row>
    <row r="1346" spans="2:53" s="18" customFormat="1">
      <c r="B1346" s="151">
        <v>43311.291666666664</v>
      </c>
      <c r="C1346" s="152">
        <v>163</v>
      </c>
      <c r="D1346" s="152">
        <v>121.63999938964844</v>
      </c>
      <c r="E1346" s="153">
        <v>11.800000190734863</v>
      </c>
      <c r="F1346" s="154">
        <v>43311</v>
      </c>
      <c r="G1346" s="153">
        <v>56.889497215703621</v>
      </c>
      <c r="H1346" s="153">
        <v>36.306184554652027</v>
      </c>
      <c r="I1346" s="153">
        <v>36.756047769586246</v>
      </c>
      <c r="J1346" s="155">
        <f t="shared" si="100"/>
        <v>56.889497215703621</v>
      </c>
      <c r="K1346" s="155">
        <f t="shared" si="101"/>
        <v>36.306184554652027</v>
      </c>
      <c r="L1346" s="155">
        <f t="shared" si="102"/>
        <v>36.756047769586246</v>
      </c>
      <c r="M1346" s="155"/>
      <c r="N1346" s="151">
        <v>43311.291666666664</v>
      </c>
      <c r="O1346" s="156">
        <v>163</v>
      </c>
      <c r="P1346" s="156">
        <v>121.63999938964844</v>
      </c>
      <c r="Q1346" s="155">
        <f t="shared" si="103"/>
        <v>2.3672528701336666</v>
      </c>
      <c r="R1346" s="104">
        <f t="shared" si="104"/>
        <v>20</v>
      </c>
      <c r="S1346" s="156"/>
      <c r="T1346" s="156"/>
      <c r="U1346" s="156"/>
      <c r="V1346" s="155"/>
      <c r="W1346" s="155"/>
      <c r="X1346" s="156"/>
      <c r="Y1346" s="156"/>
      <c r="Z1346" s="156"/>
      <c r="AA1346" s="155"/>
      <c r="AB1346" s="155"/>
      <c r="AC1346" s="156"/>
      <c r="AD1346" s="156"/>
      <c r="AE1346" s="156"/>
      <c r="AF1346" s="155"/>
      <c r="AG1346" s="155"/>
      <c r="AH1346" s="156"/>
      <c r="AI1346" s="156"/>
      <c r="AJ1346" s="156"/>
      <c r="AK1346" s="155"/>
      <c r="AL1346" s="155"/>
      <c r="AM1346" s="156"/>
      <c r="AN1346" s="156"/>
      <c r="AO1346" s="156"/>
      <c r="AP1346" s="155"/>
      <c r="AQ1346" s="155"/>
      <c r="AR1346" s="156"/>
      <c r="AS1346" s="156"/>
      <c r="AT1346" s="156"/>
      <c r="AU1346" s="155"/>
      <c r="AV1346" s="155"/>
      <c r="AW1346" s="156"/>
      <c r="AX1346" s="156"/>
      <c r="AY1346" s="156"/>
      <c r="AZ1346" s="155"/>
      <c r="BA1346" s="155"/>
    </row>
    <row r="1347" spans="2:53" s="18" customFormat="1">
      <c r="B1347" s="151">
        <v>43312.291666666664</v>
      </c>
      <c r="C1347" s="152">
        <v>174</v>
      </c>
      <c r="D1347" s="152">
        <v>111.27999877929688</v>
      </c>
      <c r="E1347" s="153">
        <v>11.800000190734863</v>
      </c>
      <c r="F1347" s="154">
        <v>43312</v>
      </c>
      <c r="G1347" s="153">
        <v>58.146189761956542</v>
      </c>
      <c r="H1347" s="153">
        <v>35.4193170634464</v>
      </c>
      <c r="I1347" s="153">
        <v>38.243610795471362</v>
      </c>
      <c r="J1347" s="155">
        <f t="shared" si="100"/>
        <v>58.146189761956542</v>
      </c>
      <c r="K1347" s="155">
        <f t="shared" si="101"/>
        <v>35.4193170634464</v>
      </c>
      <c r="L1347" s="155">
        <f t="shared" si="102"/>
        <v>38.243610795471362</v>
      </c>
      <c r="M1347" s="155"/>
      <c r="N1347" s="151">
        <v>43312.291666666664</v>
      </c>
      <c r="O1347" s="156">
        <v>174</v>
      </c>
      <c r="P1347" s="156">
        <v>111.27999877929688</v>
      </c>
      <c r="Q1347" s="155">
        <f t="shared" si="103"/>
        <v>3.5897993402673336</v>
      </c>
      <c r="R1347" s="104">
        <f t="shared" si="104"/>
        <v>3.5897993402673336</v>
      </c>
      <c r="S1347" s="156"/>
      <c r="T1347" s="156"/>
      <c r="U1347" s="156"/>
      <c r="V1347" s="155"/>
      <c r="W1347" s="155"/>
      <c r="X1347" s="156"/>
      <c r="Y1347" s="156"/>
      <c r="Z1347" s="156"/>
      <c r="AA1347" s="155"/>
      <c r="AB1347" s="155"/>
      <c r="AC1347" s="156"/>
      <c r="AD1347" s="156"/>
      <c r="AE1347" s="156"/>
      <c r="AF1347" s="155"/>
      <c r="AG1347" s="155"/>
      <c r="AH1347" s="156"/>
      <c r="AI1347" s="156"/>
      <c r="AJ1347" s="156"/>
      <c r="AK1347" s="155"/>
      <c r="AL1347" s="155"/>
      <c r="AM1347" s="156"/>
      <c r="AN1347" s="156"/>
      <c r="AO1347" s="156"/>
      <c r="AP1347" s="155"/>
      <c r="AQ1347" s="155"/>
      <c r="AR1347" s="156"/>
      <c r="AS1347" s="156"/>
      <c r="AT1347" s="156"/>
      <c r="AU1347" s="155"/>
      <c r="AV1347" s="155"/>
      <c r="AW1347" s="156"/>
      <c r="AX1347" s="156"/>
      <c r="AY1347" s="156"/>
      <c r="AZ1347" s="155"/>
      <c r="BA1347" s="155"/>
    </row>
    <row r="1348" spans="2:53" s="18" customFormat="1">
      <c r="B1348" s="151">
        <v>43313.291666666664</v>
      </c>
      <c r="C1348" s="152">
        <v>174</v>
      </c>
      <c r="D1348" s="152">
        <v>111.27999877929688</v>
      </c>
      <c r="E1348" s="153">
        <v>11.800000190734863</v>
      </c>
      <c r="F1348" s="154">
        <v>43313</v>
      </c>
      <c r="G1348" s="153">
        <v>62.736011832996617</v>
      </c>
      <c r="H1348" s="153">
        <v>35.417148755281104</v>
      </c>
      <c r="I1348" s="153">
        <v>38.718589238899739</v>
      </c>
      <c r="J1348" s="155">
        <f t="shared" si="100"/>
        <v>62.736011832996617</v>
      </c>
      <c r="K1348" s="155">
        <f t="shared" si="101"/>
        <v>35.417148755281104</v>
      </c>
      <c r="L1348" s="155">
        <f t="shared" si="102"/>
        <v>38.718589238899739</v>
      </c>
      <c r="M1348" s="155"/>
      <c r="N1348" s="151">
        <v>43313.291666666664</v>
      </c>
      <c r="O1348" s="156">
        <v>174</v>
      </c>
      <c r="P1348" s="156">
        <v>111.27999877929688</v>
      </c>
      <c r="Q1348" s="155">
        <f t="shared" si="103"/>
        <v>3.5897993402673336</v>
      </c>
      <c r="R1348" s="104">
        <f t="shared" si="104"/>
        <v>20</v>
      </c>
      <c r="S1348" s="156"/>
      <c r="T1348" s="156"/>
      <c r="U1348" s="156"/>
      <c r="V1348" s="155"/>
      <c r="W1348" s="155"/>
      <c r="X1348" s="156"/>
      <c r="Y1348" s="156"/>
      <c r="Z1348" s="156"/>
      <c r="AA1348" s="155"/>
      <c r="AB1348" s="155"/>
      <c r="AC1348" s="156"/>
      <c r="AD1348" s="156"/>
      <c r="AE1348" s="156"/>
      <c r="AF1348" s="155"/>
      <c r="AG1348" s="155"/>
      <c r="AH1348" s="156"/>
      <c r="AI1348" s="156"/>
      <c r="AJ1348" s="156"/>
      <c r="AK1348" s="155"/>
      <c r="AL1348" s="155"/>
      <c r="AM1348" s="156"/>
      <c r="AN1348" s="156"/>
      <c r="AO1348" s="156"/>
      <c r="AP1348" s="155"/>
      <c r="AQ1348" s="155"/>
      <c r="AR1348" s="156"/>
      <c r="AS1348" s="156"/>
      <c r="AT1348" s="156"/>
      <c r="AU1348" s="155"/>
      <c r="AV1348" s="155"/>
      <c r="AW1348" s="156"/>
      <c r="AX1348" s="156"/>
      <c r="AY1348" s="156"/>
      <c r="AZ1348" s="155"/>
      <c r="BA1348" s="155"/>
    </row>
    <row r="1349" spans="2:53" s="18" customFormat="1">
      <c r="B1349" s="151">
        <v>43314.291666666664</v>
      </c>
      <c r="C1349" s="152">
        <v>117</v>
      </c>
      <c r="D1349" s="152">
        <v>103.73999786376953</v>
      </c>
      <c r="E1349" s="153">
        <v>10.899999618530273</v>
      </c>
      <c r="F1349" s="154">
        <v>43314</v>
      </c>
      <c r="G1349" s="153">
        <v>62.27091460453147</v>
      </c>
      <c r="H1349" s="153">
        <v>34.79766555201121</v>
      </c>
      <c r="I1349" s="153">
        <v>36.495853400230445</v>
      </c>
      <c r="J1349" s="155">
        <f t="shared" si="100"/>
        <v>62.27091460453147</v>
      </c>
      <c r="K1349" s="155">
        <f t="shared" si="101"/>
        <v>34.79766555201121</v>
      </c>
      <c r="L1349" s="155">
        <f t="shared" si="102"/>
        <v>36.495853400230445</v>
      </c>
      <c r="M1349" s="155"/>
      <c r="N1349" s="151">
        <v>43314.291666666664</v>
      </c>
      <c r="O1349" s="156">
        <v>117</v>
      </c>
      <c r="P1349" s="156">
        <v>103.73999786376953</v>
      </c>
      <c r="Q1349" s="155">
        <f t="shared" si="103"/>
        <v>0.75894046546783445</v>
      </c>
      <c r="R1349" s="104">
        <f t="shared" si="104"/>
        <v>0.75894046546783445</v>
      </c>
      <c r="S1349" s="156"/>
      <c r="T1349" s="156"/>
      <c r="U1349" s="156"/>
      <c r="V1349" s="155"/>
      <c r="W1349" s="155"/>
      <c r="X1349" s="156"/>
      <c r="Y1349" s="156"/>
      <c r="Z1349" s="156"/>
      <c r="AA1349" s="155"/>
      <c r="AB1349" s="155"/>
      <c r="AC1349" s="156"/>
      <c r="AD1349" s="156"/>
      <c r="AE1349" s="156"/>
      <c r="AF1349" s="155"/>
      <c r="AG1349" s="155"/>
      <c r="AH1349" s="156"/>
      <c r="AI1349" s="156"/>
      <c r="AJ1349" s="156"/>
      <c r="AK1349" s="155"/>
      <c r="AL1349" s="155"/>
      <c r="AM1349" s="156"/>
      <c r="AN1349" s="156"/>
      <c r="AO1349" s="156"/>
      <c r="AP1349" s="155"/>
      <c r="AQ1349" s="155"/>
      <c r="AR1349" s="156"/>
      <c r="AS1349" s="156"/>
      <c r="AT1349" s="156"/>
      <c r="AU1349" s="155"/>
      <c r="AV1349" s="155"/>
      <c r="AW1349" s="156"/>
      <c r="AX1349" s="156"/>
      <c r="AY1349" s="156"/>
      <c r="AZ1349" s="155"/>
      <c r="BA1349" s="155"/>
    </row>
    <row r="1350" spans="2:53" s="18" customFormat="1">
      <c r="B1350" s="151">
        <v>43315.291666666664</v>
      </c>
      <c r="C1350" s="152">
        <v>117</v>
      </c>
      <c r="D1350" s="152">
        <v>103.73999786376953</v>
      </c>
      <c r="E1350" s="153">
        <v>11.699999809265137</v>
      </c>
      <c r="F1350" s="154">
        <v>43315</v>
      </c>
      <c r="G1350" s="153">
        <v>59.863373478893934</v>
      </c>
      <c r="H1350" s="153">
        <v>35.671738061352976</v>
      </c>
      <c r="I1350" s="153">
        <v>36.048370189269384</v>
      </c>
      <c r="J1350" s="155">
        <f t="shared" si="100"/>
        <v>59.863373478893934</v>
      </c>
      <c r="K1350" s="155">
        <f t="shared" si="101"/>
        <v>35.671738061352976</v>
      </c>
      <c r="L1350" s="155">
        <f t="shared" si="102"/>
        <v>36.048370189269384</v>
      </c>
      <c r="M1350" s="155"/>
      <c r="N1350" s="151">
        <v>43315.291666666664</v>
      </c>
      <c r="O1350" s="156">
        <v>117</v>
      </c>
      <c r="P1350" s="156">
        <v>103.73999786376953</v>
      </c>
      <c r="Q1350" s="155">
        <f t="shared" si="103"/>
        <v>0.75894046546783445</v>
      </c>
      <c r="R1350" s="104">
        <f t="shared" si="104"/>
        <v>20</v>
      </c>
      <c r="S1350" s="156"/>
      <c r="T1350" s="156"/>
      <c r="U1350" s="156"/>
      <c r="V1350" s="155"/>
      <c r="W1350" s="155"/>
      <c r="X1350" s="156"/>
      <c r="Y1350" s="156"/>
      <c r="Z1350" s="156"/>
      <c r="AA1350" s="155"/>
      <c r="AB1350" s="155"/>
      <c r="AC1350" s="156"/>
      <c r="AD1350" s="156"/>
      <c r="AE1350" s="156"/>
      <c r="AF1350" s="155"/>
      <c r="AG1350" s="155"/>
      <c r="AH1350" s="156"/>
      <c r="AI1350" s="156"/>
      <c r="AJ1350" s="156"/>
      <c r="AK1350" s="155"/>
      <c r="AL1350" s="155"/>
      <c r="AM1350" s="156"/>
      <c r="AN1350" s="156"/>
      <c r="AO1350" s="156"/>
      <c r="AP1350" s="155"/>
      <c r="AQ1350" s="155"/>
      <c r="AR1350" s="156"/>
      <c r="AS1350" s="156"/>
      <c r="AT1350" s="156"/>
      <c r="AU1350" s="155"/>
      <c r="AV1350" s="155"/>
      <c r="AW1350" s="156"/>
      <c r="AX1350" s="156"/>
      <c r="AY1350" s="156"/>
      <c r="AZ1350" s="155"/>
      <c r="BA1350" s="155"/>
    </row>
    <row r="1351" spans="2:53" s="18" customFormat="1">
      <c r="B1351" s="151">
        <v>43316.291666666664</v>
      </c>
      <c r="C1351" s="152">
        <v>117</v>
      </c>
      <c r="D1351" s="152">
        <v>103.73999786376953</v>
      </c>
      <c r="E1351" s="153">
        <v>11.699999809265137</v>
      </c>
      <c r="F1351" s="154">
        <v>43316</v>
      </c>
      <c r="G1351" s="153">
        <v>59.956594093025267</v>
      </c>
      <c r="H1351" s="153">
        <v>34.71879285317879</v>
      </c>
      <c r="I1351" s="153">
        <v>36.624497822964599</v>
      </c>
      <c r="J1351" s="155">
        <f t="shared" si="100"/>
        <v>59.956594093025267</v>
      </c>
      <c r="K1351" s="155">
        <f t="shared" si="101"/>
        <v>34.71879285317879</v>
      </c>
      <c r="L1351" s="155">
        <f t="shared" si="102"/>
        <v>36.624497822964599</v>
      </c>
      <c r="M1351" s="155"/>
      <c r="N1351" s="151">
        <v>43316.291666666664</v>
      </c>
      <c r="O1351" s="156">
        <v>117</v>
      </c>
      <c r="P1351" s="156">
        <v>103.73999786376953</v>
      </c>
      <c r="Q1351" s="155">
        <f t="shared" si="103"/>
        <v>0.75894046546783445</v>
      </c>
      <c r="R1351" s="104">
        <f t="shared" si="104"/>
        <v>20</v>
      </c>
      <c r="S1351" s="156"/>
      <c r="T1351" s="156"/>
      <c r="U1351" s="156"/>
      <c r="V1351" s="155"/>
      <c r="W1351" s="155"/>
      <c r="X1351" s="156"/>
      <c r="Y1351" s="156"/>
      <c r="Z1351" s="156"/>
      <c r="AA1351" s="155"/>
      <c r="AB1351" s="155"/>
      <c r="AC1351" s="156"/>
      <c r="AD1351" s="156"/>
      <c r="AE1351" s="156"/>
      <c r="AF1351" s="155"/>
      <c r="AG1351" s="155"/>
      <c r="AH1351" s="156"/>
      <c r="AI1351" s="156"/>
      <c r="AJ1351" s="156"/>
      <c r="AK1351" s="155"/>
      <c r="AL1351" s="155"/>
      <c r="AM1351" s="156"/>
      <c r="AN1351" s="156"/>
      <c r="AO1351" s="156"/>
      <c r="AP1351" s="155"/>
      <c r="AQ1351" s="155"/>
      <c r="AR1351" s="156"/>
      <c r="AS1351" s="156"/>
      <c r="AT1351" s="156"/>
      <c r="AU1351" s="155"/>
      <c r="AV1351" s="155"/>
      <c r="AW1351" s="156"/>
      <c r="AX1351" s="156"/>
      <c r="AY1351" s="156"/>
      <c r="AZ1351" s="155"/>
      <c r="BA1351" s="155"/>
    </row>
    <row r="1352" spans="2:53" s="18" customFormat="1">
      <c r="B1352" s="151">
        <v>43317.291666666664</v>
      </c>
      <c r="C1352" s="152">
        <v>117</v>
      </c>
      <c r="D1352" s="152">
        <v>103.73999786376953</v>
      </c>
      <c r="E1352" s="153">
        <v>11.5</v>
      </c>
      <c r="F1352" s="154">
        <v>43317</v>
      </c>
      <c r="G1352" s="153">
        <v>56.730771147056842</v>
      </c>
      <c r="H1352" s="153">
        <v>33.936240306518663</v>
      </c>
      <c r="I1352" s="153">
        <v>35.712193267654499</v>
      </c>
      <c r="J1352" s="155">
        <f t="shared" si="100"/>
        <v>56.730771147056842</v>
      </c>
      <c r="K1352" s="155">
        <f t="shared" si="101"/>
        <v>33.936240306518663</v>
      </c>
      <c r="L1352" s="155">
        <f t="shared" si="102"/>
        <v>35.712193267654499</v>
      </c>
      <c r="M1352" s="155"/>
      <c r="N1352" s="151">
        <v>43317.291666666664</v>
      </c>
      <c r="O1352" s="156">
        <v>117</v>
      </c>
      <c r="P1352" s="156">
        <v>103.73999786376953</v>
      </c>
      <c r="Q1352" s="155">
        <f t="shared" si="103"/>
        <v>0.75894046546783445</v>
      </c>
      <c r="R1352" s="104">
        <f t="shared" si="104"/>
        <v>20</v>
      </c>
      <c r="S1352" s="156"/>
      <c r="T1352" s="156"/>
      <c r="U1352" s="156"/>
      <c r="V1352" s="155"/>
      <c r="W1352" s="155"/>
      <c r="X1352" s="156"/>
      <c r="Y1352" s="156"/>
      <c r="Z1352" s="156"/>
      <c r="AA1352" s="155"/>
      <c r="AB1352" s="155"/>
      <c r="AC1352" s="156"/>
      <c r="AD1352" s="156"/>
      <c r="AE1352" s="156"/>
      <c r="AF1352" s="155"/>
      <c r="AG1352" s="155"/>
      <c r="AH1352" s="156"/>
      <c r="AI1352" s="156"/>
      <c r="AJ1352" s="156"/>
      <c r="AK1352" s="155"/>
      <c r="AL1352" s="155"/>
      <c r="AM1352" s="156"/>
      <c r="AN1352" s="156"/>
      <c r="AO1352" s="156"/>
      <c r="AP1352" s="155"/>
      <c r="AQ1352" s="155"/>
      <c r="AR1352" s="156"/>
      <c r="AS1352" s="156"/>
      <c r="AT1352" s="156"/>
      <c r="AU1352" s="155"/>
      <c r="AV1352" s="155"/>
      <c r="AW1352" s="156"/>
      <c r="AX1352" s="156"/>
      <c r="AY1352" s="156"/>
      <c r="AZ1352" s="155"/>
      <c r="BA1352" s="155"/>
    </row>
    <row r="1353" spans="2:53" s="18" customFormat="1">
      <c r="B1353" s="151">
        <v>43318.291666666664</v>
      </c>
      <c r="C1353" s="152">
        <v>117</v>
      </c>
      <c r="D1353" s="152">
        <v>103.73999786376953</v>
      </c>
      <c r="E1353" s="153">
        <v>11.5</v>
      </c>
      <c r="F1353" s="154">
        <v>43318</v>
      </c>
      <c r="G1353" s="153">
        <v>53.939895894085936</v>
      </c>
      <c r="H1353" s="153">
        <v>34.135219783429733</v>
      </c>
      <c r="I1353" s="153">
        <v>35.956690779924372</v>
      </c>
      <c r="J1353" s="155">
        <f t="shared" si="100"/>
        <v>53.939895894085936</v>
      </c>
      <c r="K1353" s="155">
        <f t="shared" si="101"/>
        <v>34.135219783429733</v>
      </c>
      <c r="L1353" s="155">
        <f t="shared" si="102"/>
        <v>35.956690779924372</v>
      </c>
      <c r="M1353" s="155"/>
      <c r="N1353" s="151">
        <v>43318.291666666664</v>
      </c>
      <c r="O1353" s="156">
        <v>117</v>
      </c>
      <c r="P1353" s="156">
        <v>103.73999786376953</v>
      </c>
      <c r="Q1353" s="155">
        <f t="shared" si="103"/>
        <v>0.75894046546783445</v>
      </c>
      <c r="R1353" s="104">
        <f t="shared" si="104"/>
        <v>20</v>
      </c>
      <c r="S1353" s="156"/>
      <c r="T1353" s="156"/>
      <c r="U1353" s="156"/>
      <c r="V1353" s="155"/>
      <c r="W1353" s="155"/>
      <c r="X1353" s="156"/>
      <c r="Y1353" s="156"/>
      <c r="Z1353" s="156"/>
      <c r="AA1353" s="155"/>
      <c r="AB1353" s="155"/>
      <c r="AC1353" s="156"/>
      <c r="AD1353" s="156"/>
      <c r="AE1353" s="156"/>
      <c r="AF1353" s="155"/>
      <c r="AG1353" s="155"/>
      <c r="AH1353" s="156"/>
      <c r="AI1353" s="156"/>
      <c r="AJ1353" s="156"/>
      <c r="AK1353" s="155"/>
      <c r="AL1353" s="155"/>
      <c r="AM1353" s="156"/>
      <c r="AN1353" s="156"/>
      <c r="AO1353" s="156"/>
      <c r="AP1353" s="155"/>
      <c r="AQ1353" s="155"/>
      <c r="AR1353" s="156"/>
      <c r="AS1353" s="156"/>
      <c r="AT1353" s="156"/>
      <c r="AU1353" s="155"/>
      <c r="AV1353" s="155"/>
      <c r="AW1353" s="156"/>
      <c r="AX1353" s="156"/>
      <c r="AY1353" s="156"/>
      <c r="AZ1353" s="155"/>
      <c r="BA1353" s="155"/>
    </row>
    <row r="1354" spans="2:53" s="18" customFormat="1">
      <c r="B1354" s="151">
        <v>43319.291666666664</v>
      </c>
      <c r="C1354" s="152">
        <v>126</v>
      </c>
      <c r="D1354" s="152">
        <v>103.94000244140625</v>
      </c>
      <c r="E1354" s="153">
        <v>11.600000381469727</v>
      </c>
      <c r="F1354" s="154">
        <v>43319</v>
      </c>
      <c r="G1354" s="153">
        <v>51.564386312255138</v>
      </c>
      <c r="H1354" s="153">
        <v>35.491124394668454</v>
      </c>
      <c r="I1354" s="153">
        <v>36.113198511512223</v>
      </c>
      <c r="J1354" s="155">
        <f t="shared" ref="J1354:J1417" si="105">IF(G1354&lt;0,0,G1354)</f>
        <v>51.564386312255138</v>
      </c>
      <c r="K1354" s="155">
        <f t="shared" ref="K1354:K1417" si="106">IF(H1354&lt;0,0,H1354)</f>
        <v>35.491124394668454</v>
      </c>
      <c r="L1354" s="155">
        <f t="shared" ref="L1354:L1417" si="107">IF(I1354&lt;0,0,I1354)</f>
        <v>36.113198511512223</v>
      </c>
      <c r="M1354" s="155"/>
      <c r="N1354" s="151">
        <v>43319.291666666664</v>
      </c>
      <c r="O1354" s="156">
        <v>126</v>
      </c>
      <c r="P1354" s="156">
        <v>103.94000244140625</v>
      </c>
      <c r="Q1354" s="155">
        <f t="shared" ref="Q1354:Q1417" si="108">ABS((O1354-P1354)*(1/1000)*0.36*158.987)</f>
        <v>1.2626110194653319</v>
      </c>
      <c r="R1354" s="104">
        <f t="shared" si="104"/>
        <v>1.2626110194653319</v>
      </c>
      <c r="S1354" s="156"/>
      <c r="T1354" s="156"/>
      <c r="U1354" s="156"/>
      <c r="V1354" s="155"/>
      <c r="W1354" s="155"/>
      <c r="X1354" s="156"/>
      <c r="Y1354" s="156"/>
      <c r="Z1354" s="156"/>
      <c r="AA1354" s="155"/>
      <c r="AB1354" s="155"/>
      <c r="AC1354" s="156"/>
      <c r="AD1354" s="156"/>
      <c r="AE1354" s="156"/>
      <c r="AF1354" s="155"/>
      <c r="AG1354" s="155"/>
      <c r="AH1354" s="156"/>
      <c r="AI1354" s="156"/>
      <c r="AJ1354" s="156"/>
      <c r="AK1354" s="155"/>
      <c r="AL1354" s="155"/>
      <c r="AM1354" s="156"/>
      <c r="AN1354" s="156"/>
      <c r="AO1354" s="156"/>
      <c r="AP1354" s="155"/>
      <c r="AQ1354" s="155"/>
      <c r="AR1354" s="156"/>
      <c r="AS1354" s="156"/>
      <c r="AT1354" s="156"/>
      <c r="AU1354" s="155"/>
      <c r="AV1354" s="155"/>
      <c r="AW1354" s="156"/>
      <c r="AX1354" s="156"/>
      <c r="AY1354" s="156"/>
      <c r="AZ1354" s="155"/>
      <c r="BA1354" s="155"/>
    </row>
    <row r="1355" spans="2:53" s="18" customFormat="1">
      <c r="B1355" s="151">
        <v>43320.291666666664</v>
      </c>
      <c r="C1355" s="152">
        <v>126</v>
      </c>
      <c r="D1355" s="152">
        <v>103.94000244140625</v>
      </c>
      <c r="E1355" s="153">
        <v>11.600000381469727</v>
      </c>
      <c r="F1355" s="154">
        <v>43320</v>
      </c>
      <c r="G1355" s="153">
        <v>54.276606669726966</v>
      </c>
      <c r="H1355" s="153">
        <v>35.222846934044867</v>
      </c>
      <c r="I1355" s="153">
        <v>36.897108700363724</v>
      </c>
      <c r="J1355" s="155">
        <f t="shared" si="105"/>
        <v>54.276606669726966</v>
      </c>
      <c r="K1355" s="155">
        <f t="shared" si="106"/>
        <v>35.222846934044867</v>
      </c>
      <c r="L1355" s="155">
        <f t="shared" si="107"/>
        <v>36.897108700363724</v>
      </c>
      <c r="M1355" s="155"/>
      <c r="N1355" s="151">
        <v>43320.291666666664</v>
      </c>
      <c r="O1355" s="156">
        <v>126</v>
      </c>
      <c r="P1355" s="156">
        <v>103.94000244140625</v>
      </c>
      <c r="Q1355" s="155">
        <f t="shared" si="108"/>
        <v>1.2626110194653319</v>
      </c>
      <c r="R1355" s="104">
        <f t="shared" ref="R1355:R1418" si="109">IF(Q1355=Q1354, 20, Q1355)</f>
        <v>20</v>
      </c>
      <c r="S1355" s="156"/>
      <c r="T1355" s="156"/>
      <c r="U1355" s="156"/>
      <c r="V1355" s="155"/>
      <c r="W1355" s="155"/>
      <c r="X1355" s="156"/>
      <c r="Y1355" s="156"/>
      <c r="Z1355" s="156"/>
      <c r="AA1355" s="155"/>
      <c r="AB1355" s="155"/>
      <c r="AC1355" s="156"/>
      <c r="AD1355" s="156"/>
      <c r="AE1355" s="156"/>
      <c r="AF1355" s="155"/>
      <c r="AG1355" s="155"/>
      <c r="AH1355" s="156"/>
      <c r="AI1355" s="156"/>
      <c r="AJ1355" s="156"/>
      <c r="AK1355" s="155"/>
      <c r="AL1355" s="155"/>
      <c r="AM1355" s="156"/>
      <c r="AN1355" s="156"/>
      <c r="AO1355" s="156"/>
      <c r="AP1355" s="155"/>
      <c r="AQ1355" s="155"/>
      <c r="AR1355" s="156"/>
      <c r="AS1355" s="156"/>
      <c r="AT1355" s="156"/>
      <c r="AU1355" s="155"/>
      <c r="AV1355" s="155"/>
      <c r="AW1355" s="156"/>
      <c r="AX1355" s="156"/>
      <c r="AY1355" s="156"/>
      <c r="AZ1355" s="155"/>
      <c r="BA1355" s="155"/>
    </row>
    <row r="1356" spans="2:53" s="18" customFormat="1">
      <c r="B1356" s="151">
        <v>43321.291666666664</v>
      </c>
      <c r="C1356" s="152">
        <v>191</v>
      </c>
      <c r="D1356" s="152">
        <v>98.199996948242188</v>
      </c>
      <c r="E1356" s="153">
        <v>11.399999618530273</v>
      </c>
      <c r="F1356" s="154">
        <v>43321</v>
      </c>
      <c r="G1356" s="153">
        <v>57.382074055003891</v>
      </c>
      <c r="H1356" s="153">
        <v>35.160806085732226</v>
      </c>
      <c r="I1356" s="153">
        <v>37.487313793279533</v>
      </c>
      <c r="J1356" s="155">
        <f t="shared" si="105"/>
        <v>57.382074055003891</v>
      </c>
      <c r="K1356" s="155">
        <f t="shared" si="106"/>
        <v>35.160806085732226</v>
      </c>
      <c r="L1356" s="155">
        <f t="shared" si="107"/>
        <v>37.487313793279533</v>
      </c>
      <c r="M1356" s="155"/>
      <c r="N1356" s="151">
        <v>43321.291666666664</v>
      </c>
      <c r="O1356" s="156">
        <v>191</v>
      </c>
      <c r="P1356" s="156">
        <v>98.199996948242188</v>
      </c>
      <c r="Q1356" s="155">
        <f t="shared" si="108"/>
        <v>5.3114378706683345</v>
      </c>
      <c r="R1356" s="104">
        <f t="shared" si="109"/>
        <v>5.3114378706683345</v>
      </c>
      <c r="S1356" s="156"/>
      <c r="T1356" s="156"/>
      <c r="U1356" s="156"/>
      <c r="V1356" s="155"/>
      <c r="W1356" s="155"/>
      <c r="X1356" s="156"/>
      <c r="Y1356" s="156"/>
      <c r="Z1356" s="156"/>
      <c r="AA1356" s="155"/>
      <c r="AB1356" s="155"/>
      <c r="AC1356" s="156"/>
      <c r="AD1356" s="156"/>
      <c r="AE1356" s="156"/>
      <c r="AF1356" s="155"/>
      <c r="AG1356" s="155"/>
      <c r="AH1356" s="156"/>
      <c r="AI1356" s="156"/>
      <c r="AJ1356" s="156"/>
      <c r="AK1356" s="155"/>
      <c r="AL1356" s="155"/>
      <c r="AM1356" s="156"/>
      <c r="AN1356" s="156"/>
      <c r="AO1356" s="156"/>
      <c r="AP1356" s="155"/>
      <c r="AQ1356" s="155"/>
      <c r="AR1356" s="156"/>
      <c r="AS1356" s="156"/>
      <c r="AT1356" s="156"/>
      <c r="AU1356" s="155"/>
      <c r="AV1356" s="155"/>
      <c r="AW1356" s="156"/>
      <c r="AX1356" s="156"/>
      <c r="AY1356" s="156"/>
      <c r="AZ1356" s="155"/>
      <c r="BA1356" s="155"/>
    </row>
    <row r="1357" spans="2:53" s="18" customFormat="1">
      <c r="B1357" s="151">
        <v>43322.291666666664</v>
      </c>
      <c r="C1357" s="152">
        <v>191</v>
      </c>
      <c r="D1357" s="152">
        <v>98.199996948242188</v>
      </c>
      <c r="E1357" s="153">
        <v>11.600000381469727</v>
      </c>
      <c r="F1357" s="154">
        <v>43322</v>
      </c>
      <c r="G1357" s="153">
        <v>55.430410881506013</v>
      </c>
      <c r="H1357" s="153">
        <v>35.161099643574801</v>
      </c>
      <c r="I1357" s="153">
        <v>35.89481989811965</v>
      </c>
      <c r="J1357" s="155">
        <f t="shared" si="105"/>
        <v>55.430410881506013</v>
      </c>
      <c r="K1357" s="155">
        <f t="shared" si="106"/>
        <v>35.161099643574801</v>
      </c>
      <c r="L1357" s="155">
        <f t="shared" si="107"/>
        <v>35.89481989811965</v>
      </c>
      <c r="M1357" s="155"/>
      <c r="N1357" s="151">
        <v>43322.291666666664</v>
      </c>
      <c r="O1357" s="156">
        <v>191</v>
      </c>
      <c r="P1357" s="156">
        <v>98.199996948242188</v>
      </c>
      <c r="Q1357" s="155">
        <f t="shared" si="108"/>
        <v>5.3114378706683345</v>
      </c>
      <c r="R1357" s="104">
        <f t="shared" si="109"/>
        <v>20</v>
      </c>
      <c r="S1357" s="156"/>
      <c r="T1357" s="156"/>
      <c r="U1357" s="156"/>
      <c r="V1357" s="155"/>
      <c r="W1357" s="155"/>
      <c r="X1357" s="156"/>
      <c r="Y1357" s="156"/>
      <c r="Z1357" s="156"/>
      <c r="AA1357" s="155"/>
      <c r="AB1357" s="155"/>
      <c r="AC1357" s="156"/>
      <c r="AD1357" s="156"/>
      <c r="AE1357" s="156"/>
      <c r="AF1357" s="155"/>
      <c r="AG1357" s="155"/>
      <c r="AH1357" s="156"/>
      <c r="AI1357" s="156"/>
      <c r="AJ1357" s="156"/>
      <c r="AK1357" s="155"/>
      <c r="AL1357" s="155"/>
      <c r="AM1357" s="156"/>
      <c r="AN1357" s="156"/>
      <c r="AO1357" s="156"/>
      <c r="AP1357" s="155"/>
      <c r="AQ1357" s="155"/>
      <c r="AR1357" s="156"/>
      <c r="AS1357" s="156"/>
      <c r="AT1357" s="156"/>
      <c r="AU1357" s="155"/>
      <c r="AV1357" s="155"/>
      <c r="AW1357" s="156"/>
      <c r="AX1357" s="156"/>
      <c r="AY1357" s="156"/>
      <c r="AZ1357" s="155"/>
      <c r="BA1357" s="155"/>
    </row>
    <row r="1358" spans="2:53" s="18" customFormat="1">
      <c r="B1358" s="151">
        <v>43323.291666666664</v>
      </c>
      <c r="C1358" s="152">
        <v>191</v>
      </c>
      <c r="D1358" s="152">
        <v>98.199996948242188</v>
      </c>
      <c r="E1358" s="153">
        <v>11.600000381469727</v>
      </c>
      <c r="F1358" s="154">
        <v>43323</v>
      </c>
      <c r="G1358" s="153">
        <v>53.769730278165163</v>
      </c>
      <c r="H1358" s="153">
        <v>34.825108210621046</v>
      </c>
      <c r="I1358" s="153">
        <v>34.80630785226824</v>
      </c>
      <c r="J1358" s="155">
        <f t="shared" si="105"/>
        <v>53.769730278165163</v>
      </c>
      <c r="K1358" s="155">
        <f t="shared" si="106"/>
        <v>34.825108210621046</v>
      </c>
      <c r="L1358" s="155">
        <f t="shared" si="107"/>
        <v>34.80630785226824</v>
      </c>
      <c r="M1358" s="155"/>
      <c r="N1358" s="151">
        <v>43323.291666666664</v>
      </c>
      <c r="O1358" s="156">
        <v>191</v>
      </c>
      <c r="P1358" s="156">
        <v>98.199996948242188</v>
      </c>
      <c r="Q1358" s="155">
        <f t="shared" si="108"/>
        <v>5.3114378706683345</v>
      </c>
      <c r="R1358" s="104">
        <f t="shared" si="109"/>
        <v>20</v>
      </c>
      <c r="S1358" s="156"/>
      <c r="T1358" s="156"/>
      <c r="U1358" s="156"/>
      <c r="V1358" s="155"/>
      <c r="W1358" s="155"/>
      <c r="X1358" s="156"/>
      <c r="Y1358" s="156"/>
      <c r="Z1358" s="156"/>
      <c r="AA1358" s="155"/>
      <c r="AB1358" s="155"/>
      <c r="AC1358" s="156"/>
      <c r="AD1358" s="156"/>
      <c r="AE1358" s="156"/>
      <c r="AF1358" s="155"/>
      <c r="AG1358" s="155"/>
      <c r="AH1358" s="156"/>
      <c r="AI1358" s="156"/>
      <c r="AJ1358" s="156"/>
      <c r="AK1358" s="155"/>
      <c r="AL1358" s="155"/>
      <c r="AM1358" s="156"/>
      <c r="AN1358" s="156"/>
      <c r="AO1358" s="156"/>
      <c r="AP1358" s="155"/>
      <c r="AQ1358" s="155"/>
      <c r="AR1358" s="156"/>
      <c r="AS1358" s="156"/>
      <c r="AT1358" s="156"/>
      <c r="AU1358" s="155"/>
      <c r="AV1358" s="155"/>
      <c r="AW1358" s="156"/>
      <c r="AX1358" s="156"/>
      <c r="AY1358" s="156"/>
      <c r="AZ1358" s="155"/>
      <c r="BA1358" s="155"/>
    </row>
    <row r="1359" spans="2:53" s="18" customFormat="1">
      <c r="B1359" s="151">
        <v>43324.291666666664</v>
      </c>
      <c r="C1359" s="152">
        <v>191</v>
      </c>
      <c r="D1359" s="152">
        <v>98.199996948242188</v>
      </c>
      <c r="E1359" s="153">
        <v>12</v>
      </c>
      <c r="F1359" s="154">
        <v>43324</v>
      </c>
      <c r="G1359" s="153">
        <v>50.878916355393528</v>
      </c>
      <c r="H1359" s="153">
        <v>34.12506557919361</v>
      </c>
      <c r="I1359" s="153">
        <v>33.049158314024929</v>
      </c>
      <c r="J1359" s="155">
        <f t="shared" si="105"/>
        <v>50.878916355393528</v>
      </c>
      <c r="K1359" s="155">
        <f t="shared" si="106"/>
        <v>34.12506557919361</v>
      </c>
      <c r="L1359" s="155">
        <f t="shared" si="107"/>
        <v>33.049158314024929</v>
      </c>
      <c r="M1359" s="155"/>
      <c r="N1359" s="151">
        <v>43324.291666666664</v>
      </c>
      <c r="O1359" s="156">
        <v>191</v>
      </c>
      <c r="P1359" s="156">
        <v>98.199996948242188</v>
      </c>
      <c r="Q1359" s="155">
        <f t="shared" si="108"/>
        <v>5.3114378706683345</v>
      </c>
      <c r="R1359" s="104">
        <f t="shared" si="109"/>
        <v>20</v>
      </c>
      <c r="S1359" s="156"/>
      <c r="T1359" s="156"/>
      <c r="U1359" s="156"/>
      <c r="V1359" s="155"/>
      <c r="W1359" s="155"/>
      <c r="X1359" s="156"/>
      <c r="Y1359" s="156"/>
      <c r="Z1359" s="156"/>
      <c r="AA1359" s="155"/>
      <c r="AB1359" s="155"/>
      <c r="AC1359" s="156"/>
      <c r="AD1359" s="156"/>
      <c r="AE1359" s="156"/>
      <c r="AF1359" s="155"/>
      <c r="AG1359" s="155"/>
      <c r="AH1359" s="156"/>
      <c r="AI1359" s="156"/>
      <c r="AJ1359" s="156"/>
      <c r="AK1359" s="155"/>
      <c r="AL1359" s="155"/>
      <c r="AM1359" s="156"/>
      <c r="AN1359" s="156"/>
      <c r="AO1359" s="156"/>
      <c r="AP1359" s="155"/>
      <c r="AQ1359" s="155"/>
      <c r="AR1359" s="156"/>
      <c r="AS1359" s="156"/>
      <c r="AT1359" s="156"/>
      <c r="AU1359" s="155"/>
      <c r="AV1359" s="155"/>
      <c r="AW1359" s="156"/>
      <c r="AX1359" s="156"/>
      <c r="AY1359" s="156"/>
      <c r="AZ1359" s="155"/>
      <c r="BA1359" s="155"/>
    </row>
    <row r="1360" spans="2:53" s="18" customFormat="1">
      <c r="B1360" s="151">
        <v>43325.291666666664</v>
      </c>
      <c r="C1360" s="152">
        <v>191</v>
      </c>
      <c r="D1360" s="152">
        <v>98.199996948242188</v>
      </c>
      <c r="E1360" s="153">
        <v>12.100000381469727</v>
      </c>
      <c r="F1360" s="154">
        <v>43325</v>
      </c>
      <c r="G1360" s="153">
        <v>47.558413234110198</v>
      </c>
      <c r="H1360" s="153">
        <v>34.236239467925557</v>
      </c>
      <c r="I1360" s="153">
        <v>33.789567790472979</v>
      </c>
      <c r="J1360" s="155">
        <f t="shared" si="105"/>
        <v>47.558413234110198</v>
      </c>
      <c r="K1360" s="155">
        <f t="shared" si="106"/>
        <v>34.236239467925557</v>
      </c>
      <c r="L1360" s="155">
        <f t="shared" si="107"/>
        <v>33.789567790472979</v>
      </c>
      <c r="M1360" s="155"/>
      <c r="N1360" s="151">
        <v>43325.291666666664</v>
      </c>
      <c r="O1360" s="156">
        <v>191</v>
      </c>
      <c r="P1360" s="156">
        <v>98.199996948242188</v>
      </c>
      <c r="Q1360" s="155">
        <f t="shared" si="108"/>
        <v>5.3114378706683345</v>
      </c>
      <c r="R1360" s="104">
        <f t="shared" si="109"/>
        <v>20</v>
      </c>
      <c r="S1360" s="156"/>
      <c r="T1360" s="156"/>
      <c r="U1360" s="156"/>
      <c r="V1360" s="155"/>
      <c r="W1360" s="155"/>
      <c r="X1360" s="156"/>
      <c r="Y1360" s="156"/>
      <c r="Z1360" s="156"/>
      <c r="AA1360" s="155"/>
      <c r="AB1360" s="155"/>
      <c r="AC1360" s="156"/>
      <c r="AD1360" s="156"/>
      <c r="AE1360" s="156"/>
      <c r="AF1360" s="155"/>
      <c r="AG1360" s="155"/>
      <c r="AH1360" s="156"/>
      <c r="AI1360" s="156"/>
      <c r="AJ1360" s="156"/>
      <c r="AK1360" s="155"/>
      <c r="AL1360" s="155"/>
      <c r="AM1360" s="156"/>
      <c r="AN1360" s="156"/>
      <c r="AO1360" s="156"/>
      <c r="AP1360" s="155"/>
      <c r="AQ1360" s="155"/>
      <c r="AR1360" s="156"/>
      <c r="AS1360" s="156"/>
      <c r="AT1360" s="156"/>
      <c r="AU1360" s="155"/>
      <c r="AV1360" s="155"/>
      <c r="AW1360" s="156"/>
      <c r="AX1360" s="156"/>
      <c r="AY1360" s="156"/>
      <c r="AZ1360" s="155"/>
      <c r="BA1360" s="155"/>
    </row>
    <row r="1361" spans="2:53" s="18" customFormat="1">
      <c r="B1361" s="151">
        <v>43326.291666666664</v>
      </c>
      <c r="C1361" s="152">
        <v>150</v>
      </c>
      <c r="D1361" s="152">
        <v>108.19000244140625</v>
      </c>
      <c r="E1361" s="153">
        <v>12</v>
      </c>
      <c r="F1361" s="154">
        <v>43326</v>
      </c>
      <c r="G1361" s="153">
        <v>57.537773110645688</v>
      </c>
      <c r="H1361" s="153">
        <v>35.114941131008969</v>
      </c>
      <c r="I1361" s="153">
        <v>34.392271467071993</v>
      </c>
      <c r="J1361" s="155">
        <f t="shared" si="105"/>
        <v>57.537773110645688</v>
      </c>
      <c r="K1361" s="155">
        <f t="shared" si="106"/>
        <v>35.114941131008969</v>
      </c>
      <c r="L1361" s="155">
        <f t="shared" si="107"/>
        <v>34.392271467071993</v>
      </c>
      <c r="M1361" s="155"/>
      <c r="N1361" s="151">
        <v>43326.291666666664</v>
      </c>
      <c r="O1361" s="156">
        <v>150</v>
      </c>
      <c r="P1361" s="156">
        <v>108.19000244140625</v>
      </c>
      <c r="Q1361" s="155">
        <f t="shared" si="108"/>
        <v>2.3930085894653317</v>
      </c>
      <c r="R1361" s="104">
        <f t="shared" si="109"/>
        <v>2.3930085894653317</v>
      </c>
      <c r="S1361" s="156"/>
      <c r="T1361" s="156"/>
      <c r="U1361" s="156"/>
      <c r="V1361" s="155"/>
      <c r="W1361" s="155"/>
      <c r="X1361" s="156"/>
      <c r="Y1361" s="156"/>
      <c r="Z1361" s="156"/>
      <c r="AA1361" s="155"/>
      <c r="AB1361" s="155"/>
      <c r="AC1361" s="156"/>
      <c r="AD1361" s="156"/>
      <c r="AE1361" s="156"/>
      <c r="AF1361" s="155"/>
      <c r="AG1361" s="155"/>
      <c r="AH1361" s="156"/>
      <c r="AI1361" s="156"/>
      <c r="AJ1361" s="156"/>
      <c r="AK1361" s="155"/>
      <c r="AL1361" s="155"/>
      <c r="AM1361" s="156"/>
      <c r="AN1361" s="156"/>
      <c r="AO1361" s="156"/>
      <c r="AP1361" s="155"/>
      <c r="AQ1361" s="155"/>
      <c r="AR1361" s="156"/>
      <c r="AS1361" s="156"/>
      <c r="AT1361" s="156"/>
      <c r="AU1361" s="155"/>
      <c r="AV1361" s="155"/>
      <c r="AW1361" s="156"/>
      <c r="AX1361" s="156"/>
      <c r="AY1361" s="156"/>
      <c r="AZ1361" s="155"/>
      <c r="BA1361" s="155"/>
    </row>
    <row r="1362" spans="2:53" s="18" customFormat="1">
      <c r="B1362" s="151">
        <v>43327.291666666664</v>
      </c>
      <c r="C1362" s="152">
        <v>150</v>
      </c>
      <c r="D1362" s="152">
        <v>108.19000244140625</v>
      </c>
      <c r="E1362" s="153">
        <v>12</v>
      </c>
      <c r="F1362" s="154">
        <v>43327</v>
      </c>
      <c r="G1362" s="153">
        <v>52.497715460039942</v>
      </c>
      <c r="H1362" s="153">
        <v>36.372780767524681</v>
      </c>
      <c r="I1362" s="153">
        <v>34.557342213789667</v>
      </c>
      <c r="J1362" s="155">
        <f t="shared" si="105"/>
        <v>52.497715460039942</v>
      </c>
      <c r="K1362" s="155">
        <f t="shared" si="106"/>
        <v>36.372780767524681</v>
      </c>
      <c r="L1362" s="155">
        <f t="shared" si="107"/>
        <v>34.557342213789667</v>
      </c>
      <c r="M1362" s="155"/>
      <c r="N1362" s="151">
        <v>43327.291666666664</v>
      </c>
      <c r="O1362" s="156">
        <v>150</v>
      </c>
      <c r="P1362" s="156">
        <v>108.19000244140625</v>
      </c>
      <c r="Q1362" s="155">
        <f t="shared" si="108"/>
        <v>2.3930085894653317</v>
      </c>
      <c r="R1362" s="104">
        <f t="shared" si="109"/>
        <v>20</v>
      </c>
      <c r="S1362" s="156"/>
      <c r="T1362" s="156"/>
      <c r="U1362" s="156"/>
      <c r="V1362" s="155"/>
      <c r="W1362" s="155"/>
      <c r="X1362" s="156"/>
      <c r="Y1362" s="156"/>
      <c r="Z1362" s="156"/>
      <c r="AA1362" s="155"/>
      <c r="AB1362" s="155"/>
      <c r="AC1362" s="156"/>
      <c r="AD1362" s="156"/>
      <c r="AE1362" s="156"/>
      <c r="AF1362" s="155"/>
      <c r="AG1362" s="155"/>
      <c r="AH1362" s="156"/>
      <c r="AI1362" s="156"/>
      <c r="AJ1362" s="156"/>
      <c r="AK1362" s="155"/>
      <c r="AL1362" s="155"/>
      <c r="AM1362" s="156"/>
      <c r="AN1362" s="156"/>
      <c r="AO1362" s="156"/>
      <c r="AP1362" s="155"/>
      <c r="AQ1362" s="155"/>
      <c r="AR1362" s="156"/>
      <c r="AS1362" s="156"/>
      <c r="AT1362" s="156"/>
      <c r="AU1362" s="155"/>
      <c r="AV1362" s="155"/>
      <c r="AW1362" s="156"/>
      <c r="AX1362" s="156"/>
      <c r="AY1362" s="156"/>
      <c r="AZ1362" s="155"/>
      <c r="BA1362" s="155"/>
    </row>
    <row r="1363" spans="2:53" s="18" customFormat="1">
      <c r="B1363" s="151">
        <v>43328.291666666664</v>
      </c>
      <c r="C1363" s="152">
        <v>280</v>
      </c>
      <c r="D1363" s="152">
        <v>107.37999725341797</v>
      </c>
      <c r="E1363" s="153">
        <v>11.199999809265137</v>
      </c>
      <c r="F1363" s="154">
        <v>43328</v>
      </c>
      <c r="G1363" s="153">
        <v>53.83201343320026</v>
      </c>
      <c r="H1363" s="153">
        <v>36.607815326209348</v>
      </c>
      <c r="I1363" s="153">
        <v>37.008023396421386</v>
      </c>
      <c r="J1363" s="155">
        <f t="shared" si="105"/>
        <v>53.83201343320026</v>
      </c>
      <c r="K1363" s="155">
        <f t="shared" si="106"/>
        <v>36.607815326209348</v>
      </c>
      <c r="L1363" s="155">
        <f t="shared" si="107"/>
        <v>37.008023396421386</v>
      </c>
      <c r="M1363" s="155"/>
      <c r="N1363" s="151">
        <v>43328.291666666664</v>
      </c>
      <c r="O1363" s="156">
        <v>280</v>
      </c>
      <c r="P1363" s="156">
        <v>107.37999725341797</v>
      </c>
      <c r="Q1363" s="155">
        <f t="shared" si="108"/>
        <v>9.8799610956015016</v>
      </c>
      <c r="R1363" s="104">
        <f t="shared" si="109"/>
        <v>9.8799610956015016</v>
      </c>
      <c r="S1363" s="156"/>
      <c r="T1363" s="156"/>
      <c r="U1363" s="156"/>
      <c r="V1363" s="155"/>
      <c r="W1363" s="155"/>
      <c r="X1363" s="156"/>
      <c r="Y1363" s="156"/>
      <c r="Z1363" s="156"/>
      <c r="AA1363" s="155"/>
      <c r="AB1363" s="155"/>
      <c r="AC1363" s="156"/>
      <c r="AD1363" s="156"/>
      <c r="AE1363" s="156"/>
      <c r="AF1363" s="155"/>
      <c r="AG1363" s="155"/>
      <c r="AH1363" s="156"/>
      <c r="AI1363" s="156"/>
      <c r="AJ1363" s="156"/>
      <c r="AK1363" s="155"/>
      <c r="AL1363" s="155"/>
      <c r="AM1363" s="156"/>
      <c r="AN1363" s="156"/>
      <c r="AO1363" s="156"/>
      <c r="AP1363" s="155"/>
      <c r="AQ1363" s="155"/>
      <c r="AR1363" s="156"/>
      <c r="AS1363" s="156"/>
      <c r="AT1363" s="156"/>
      <c r="AU1363" s="155"/>
      <c r="AV1363" s="155"/>
      <c r="AW1363" s="156"/>
      <c r="AX1363" s="156"/>
      <c r="AY1363" s="156"/>
      <c r="AZ1363" s="155"/>
      <c r="BA1363" s="155"/>
    </row>
    <row r="1364" spans="2:53" s="18" customFormat="1">
      <c r="B1364" s="151">
        <v>43329.291666666664</v>
      </c>
      <c r="C1364" s="152">
        <v>280</v>
      </c>
      <c r="D1364" s="152">
        <v>107.37999725341797</v>
      </c>
      <c r="E1364" s="153">
        <v>12.100000381469727</v>
      </c>
      <c r="F1364" s="154">
        <v>43329</v>
      </c>
      <c r="G1364" s="153">
        <v>37.920983312527348</v>
      </c>
      <c r="H1364" s="153">
        <v>36.454809996529868</v>
      </c>
      <c r="I1364" s="153">
        <v>37.240370519492316</v>
      </c>
      <c r="J1364" s="155">
        <f t="shared" si="105"/>
        <v>37.920983312527348</v>
      </c>
      <c r="K1364" s="155">
        <f t="shared" si="106"/>
        <v>36.454809996529868</v>
      </c>
      <c r="L1364" s="155">
        <f t="shared" si="107"/>
        <v>37.240370519492316</v>
      </c>
      <c r="M1364" s="155"/>
      <c r="N1364" s="151">
        <v>43329.291666666664</v>
      </c>
      <c r="O1364" s="156">
        <v>280</v>
      </c>
      <c r="P1364" s="156">
        <v>107.37999725341797</v>
      </c>
      <c r="Q1364" s="155">
        <f t="shared" si="108"/>
        <v>9.8799610956015016</v>
      </c>
      <c r="R1364" s="104">
        <f t="shared" si="109"/>
        <v>20</v>
      </c>
      <c r="S1364" s="156"/>
      <c r="T1364" s="156"/>
      <c r="U1364" s="156"/>
      <c r="V1364" s="155"/>
      <c r="W1364" s="155"/>
      <c r="X1364" s="156"/>
      <c r="Y1364" s="156"/>
      <c r="Z1364" s="156"/>
      <c r="AA1364" s="155"/>
      <c r="AB1364" s="155"/>
      <c r="AC1364" s="156"/>
      <c r="AD1364" s="156"/>
      <c r="AE1364" s="156"/>
      <c r="AF1364" s="155"/>
      <c r="AG1364" s="155"/>
      <c r="AH1364" s="156"/>
      <c r="AI1364" s="156"/>
      <c r="AJ1364" s="156"/>
      <c r="AK1364" s="155"/>
      <c r="AL1364" s="155"/>
      <c r="AM1364" s="156"/>
      <c r="AN1364" s="156"/>
      <c r="AO1364" s="156"/>
      <c r="AP1364" s="155"/>
      <c r="AQ1364" s="155"/>
      <c r="AR1364" s="156"/>
      <c r="AS1364" s="156"/>
      <c r="AT1364" s="156"/>
      <c r="AU1364" s="155"/>
      <c r="AV1364" s="155"/>
      <c r="AW1364" s="156"/>
      <c r="AX1364" s="156"/>
      <c r="AY1364" s="156"/>
      <c r="AZ1364" s="155"/>
      <c r="BA1364" s="155"/>
    </row>
    <row r="1365" spans="2:53" s="18" customFormat="1">
      <c r="B1365" s="151">
        <v>43330.291666666664</v>
      </c>
      <c r="C1365" s="152">
        <v>280</v>
      </c>
      <c r="D1365" s="152">
        <v>107.37999725341797</v>
      </c>
      <c r="E1365" s="153">
        <v>12.100000381469727</v>
      </c>
      <c r="F1365" s="154">
        <v>43330</v>
      </c>
      <c r="G1365" s="153">
        <v>59.789925756647698</v>
      </c>
      <c r="H1365" s="153">
        <v>36.950612067160762</v>
      </c>
      <c r="I1365" s="153">
        <v>35.447395162803126</v>
      </c>
      <c r="J1365" s="155">
        <f t="shared" si="105"/>
        <v>59.789925756647698</v>
      </c>
      <c r="K1365" s="155">
        <f t="shared" si="106"/>
        <v>36.950612067160762</v>
      </c>
      <c r="L1365" s="155">
        <f t="shared" si="107"/>
        <v>35.447395162803126</v>
      </c>
      <c r="M1365" s="155"/>
      <c r="N1365" s="151">
        <v>43330.291666666664</v>
      </c>
      <c r="O1365" s="156">
        <v>280</v>
      </c>
      <c r="P1365" s="156">
        <v>107.37999725341797</v>
      </c>
      <c r="Q1365" s="155">
        <f t="shared" si="108"/>
        <v>9.8799610956015016</v>
      </c>
      <c r="R1365" s="104">
        <f t="shared" si="109"/>
        <v>20</v>
      </c>
      <c r="S1365" s="156"/>
      <c r="T1365" s="156"/>
      <c r="U1365" s="156"/>
      <c r="V1365" s="155"/>
      <c r="W1365" s="155"/>
      <c r="X1365" s="156"/>
      <c r="Y1365" s="156"/>
      <c r="Z1365" s="156"/>
      <c r="AA1365" s="155"/>
      <c r="AB1365" s="155"/>
      <c r="AC1365" s="156"/>
      <c r="AD1365" s="156"/>
      <c r="AE1365" s="156"/>
      <c r="AF1365" s="155"/>
      <c r="AG1365" s="155"/>
      <c r="AH1365" s="156"/>
      <c r="AI1365" s="156"/>
      <c r="AJ1365" s="156"/>
      <c r="AK1365" s="155"/>
      <c r="AL1365" s="155"/>
      <c r="AM1365" s="156"/>
      <c r="AN1365" s="156"/>
      <c r="AO1365" s="156"/>
      <c r="AP1365" s="155"/>
      <c r="AQ1365" s="155"/>
      <c r="AR1365" s="156"/>
      <c r="AS1365" s="156"/>
      <c r="AT1365" s="156"/>
      <c r="AU1365" s="155"/>
      <c r="AV1365" s="155"/>
      <c r="AW1365" s="156"/>
      <c r="AX1365" s="156"/>
      <c r="AY1365" s="156"/>
      <c r="AZ1365" s="155"/>
      <c r="BA1365" s="155"/>
    </row>
    <row r="1366" spans="2:53" s="18" customFormat="1">
      <c r="B1366" s="151">
        <v>43331.291666666664</v>
      </c>
      <c r="C1366" s="152">
        <v>280</v>
      </c>
      <c r="D1366" s="152">
        <v>107.37999725341797</v>
      </c>
      <c r="E1366" s="153">
        <v>11.899999618530273</v>
      </c>
      <c r="F1366" s="154">
        <v>43331</v>
      </c>
      <c r="G1366" s="153">
        <v>58.788918337855634</v>
      </c>
      <c r="H1366" s="153">
        <v>37.031715292003419</v>
      </c>
      <c r="I1366" s="153">
        <v>35.199468744993268</v>
      </c>
      <c r="J1366" s="155">
        <f t="shared" si="105"/>
        <v>58.788918337855634</v>
      </c>
      <c r="K1366" s="155">
        <f t="shared" si="106"/>
        <v>37.031715292003419</v>
      </c>
      <c r="L1366" s="155">
        <f t="shared" si="107"/>
        <v>35.199468744993268</v>
      </c>
      <c r="M1366" s="155"/>
      <c r="N1366" s="151">
        <v>43331.291666666664</v>
      </c>
      <c r="O1366" s="156">
        <v>280</v>
      </c>
      <c r="P1366" s="156">
        <v>107.37999725341797</v>
      </c>
      <c r="Q1366" s="155">
        <f t="shared" si="108"/>
        <v>9.8799610956015016</v>
      </c>
      <c r="R1366" s="104">
        <f t="shared" si="109"/>
        <v>20</v>
      </c>
      <c r="S1366" s="156"/>
      <c r="T1366" s="156"/>
      <c r="U1366" s="156"/>
      <c r="V1366" s="155"/>
      <c r="W1366" s="155"/>
      <c r="X1366" s="156"/>
      <c r="Y1366" s="156"/>
      <c r="Z1366" s="156"/>
      <c r="AA1366" s="155"/>
      <c r="AB1366" s="155"/>
      <c r="AC1366" s="156"/>
      <c r="AD1366" s="156"/>
      <c r="AE1366" s="156"/>
      <c r="AF1366" s="155"/>
      <c r="AG1366" s="155"/>
      <c r="AH1366" s="156"/>
      <c r="AI1366" s="156"/>
      <c r="AJ1366" s="156"/>
      <c r="AK1366" s="155"/>
      <c r="AL1366" s="155"/>
      <c r="AM1366" s="156"/>
      <c r="AN1366" s="156"/>
      <c r="AO1366" s="156"/>
      <c r="AP1366" s="155"/>
      <c r="AQ1366" s="155"/>
      <c r="AR1366" s="156"/>
      <c r="AS1366" s="156"/>
      <c r="AT1366" s="156"/>
      <c r="AU1366" s="155"/>
      <c r="AV1366" s="155"/>
      <c r="AW1366" s="156"/>
      <c r="AX1366" s="156"/>
      <c r="AY1366" s="156"/>
      <c r="AZ1366" s="155"/>
      <c r="BA1366" s="155"/>
    </row>
    <row r="1367" spans="2:53" s="18" customFormat="1">
      <c r="B1367" s="151">
        <v>43332.291666666664</v>
      </c>
      <c r="C1367" s="152">
        <v>280</v>
      </c>
      <c r="D1367" s="152">
        <v>107.37999725341797</v>
      </c>
      <c r="E1367" s="153">
        <v>11.800000190734863</v>
      </c>
      <c r="F1367" s="154">
        <v>43332</v>
      </c>
      <c r="G1367" s="153">
        <v>56.293563239662667</v>
      </c>
      <c r="H1367" s="153">
        <v>37.011227444851926</v>
      </c>
      <c r="I1367" s="153">
        <v>35.573768892266166</v>
      </c>
      <c r="J1367" s="155">
        <f t="shared" si="105"/>
        <v>56.293563239662667</v>
      </c>
      <c r="K1367" s="155">
        <f t="shared" si="106"/>
        <v>37.011227444851926</v>
      </c>
      <c r="L1367" s="155">
        <f t="shared" si="107"/>
        <v>35.573768892266166</v>
      </c>
      <c r="M1367" s="155"/>
      <c r="N1367" s="151">
        <v>43332.291666666664</v>
      </c>
      <c r="O1367" s="156">
        <v>280</v>
      </c>
      <c r="P1367" s="156">
        <v>107.37999725341797</v>
      </c>
      <c r="Q1367" s="155">
        <f t="shared" si="108"/>
        <v>9.8799610956015016</v>
      </c>
      <c r="R1367" s="104">
        <f t="shared" si="109"/>
        <v>20</v>
      </c>
      <c r="S1367" s="156"/>
      <c r="T1367" s="156"/>
      <c r="U1367" s="156"/>
      <c r="V1367" s="155"/>
      <c r="W1367" s="155"/>
      <c r="X1367" s="156"/>
      <c r="Y1367" s="156"/>
      <c r="Z1367" s="156"/>
      <c r="AA1367" s="155"/>
      <c r="AB1367" s="155"/>
      <c r="AC1367" s="156"/>
      <c r="AD1367" s="156"/>
      <c r="AE1367" s="156"/>
      <c r="AF1367" s="155"/>
      <c r="AG1367" s="155"/>
      <c r="AH1367" s="156"/>
      <c r="AI1367" s="156"/>
      <c r="AJ1367" s="156"/>
      <c r="AK1367" s="155"/>
      <c r="AL1367" s="155"/>
      <c r="AM1367" s="156"/>
      <c r="AN1367" s="156"/>
      <c r="AO1367" s="156"/>
      <c r="AP1367" s="155"/>
      <c r="AQ1367" s="155"/>
      <c r="AR1367" s="156"/>
      <c r="AS1367" s="156"/>
      <c r="AT1367" s="156"/>
      <c r="AU1367" s="155"/>
      <c r="AV1367" s="155"/>
      <c r="AW1367" s="156"/>
      <c r="AX1367" s="156"/>
      <c r="AY1367" s="156"/>
      <c r="AZ1367" s="155"/>
      <c r="BA1367" s="155"/>
    </row>
    <row r="1368" spans="2:53" s="18" customFormat="1">
      <c r="B1368" s="151">
        <v>43333.291666666664</v>
      </c>
      <c r="C1368" s="152">
        <v>823</v>
      </c>
      <c r="D1368" s="152">
        <v>119.06999969482422</v>
      </c>
      <c r="E1368" s="153">
        <v>11.600000381469727</v>
      </c>
      <c r="F1368" s="154">
        <v>43333</v>
      </c>
      <c r="G1368" s="153">
        <v>56.981869895833491</v>
      </c>
      <c r="H1368" s="153">
        <v>37.287453344817614</v>
      </c>
      <c r="I1368" s="153">
        <v>35.098102697310651</v>
      </c>
      <c r="J1368" s="155">
        <f t="shared" si="105"/>
        <v>56.981869895833491</v>
      </c>
      <c r="K1368" s="155">
        <f t="shared" si="106"/>
        <v>37.287453344817614</v>
      </c>
      <c r="L1368" s="155">
        <f t="shared" si="107"/>
        <v>35.098102697310651</v>
      </c>
      <c r="M1368" s="155"/>
      <c r="N1368" s="151">
        <v>43333.291666666664</v>
      </c>
      <c r="O1368" s="156">
        <v>823</v>
      </c>
      <c r="P1368" s="156">
        <v>119.06999969482422</v>
      </c>
      <c r="Q1368" s="155">
        <f t="shared" si="108"/>
        <v>40.28965882506683</v>
      </c>
      <c r="R1368" s="104">
        <f t="shared" si="109"/>
        <v>40.28965882506683</v>
      </c>
      <c r="S1368" s="156"/>
      <c r="T1368" s="156"/>
      <c r="U1368" s="156"/>
      <c r="V1368" s="155"/>
      <c r="W1368" s="155"/>
      <c r="X1368" s="156"/>
      <c r="Y1368" s="156"/>
      <c r="Z1368" s="156"/>
      <c r="AA1368" s="155"/>
      <c r="AB1368" s="155"/>
      <c r="AC1368" s="156"/>
      <c r="AD1368" s="156"/>
      <c r="AE1368" s="156"/>
      <c r="AF1368" s="155"/>
      <c r="AG1368" s="155"/>
      <c r="AH1368" s="156"/>
      <c r="AI1368" s="156"/>
      <c r="AJ1368" s="156"/>
      <c r="AK1368" s="155"/>
      <c r="AL1368" s="155"/>
      <c r="AM1368" s="156"/>
      <c r="AN1368" s="156"/>
      <c r="AO1368" s="156"/>
      <c r="AP1368" s="155"/>
      <c r="AQ1368" s="155"/>
      <c r="AR1368" s="156"/>
      <c r="AS1368" s="156"/>
      <c r="AT1368" s="156"/>
      <c r="AU1368" s="155"/>
      <c r="AV1368" s="155"/>
      <c r="AW1368" s="156"/>
      <c r="AX1368" s="156"/>
      <c r="AY1368" s="156"/>
      <c r="AZ1368" s="155"/>
      <c r="BA1368" s="155"/>
    </row>
    <row r="1369" spans="2:53" s="18" customFormat="1">
      <c r="B1369" s="151">
        <v>43334.291666666664</v>
      </c>
      <c r="C1369" s="152">
        <v>823</v>
      </c>
      <c r="D1369" s="152">
        <v>119.06999969482422</v>
      </c>
      <c r="E1369" s="153">
        <v>11.699999809265137</v>
      </c>
      <c r="F1369" s="154">
        <v>43334</v>
      </c>
      <c r="G1369" s="153">
        <v>54.00418350016627</v>
      </c>
      <c r="H1369" s="153">
        <v>37.076470328569378</v>
      </c>
      <c r="I1369" s="153">
        <v>36.099910965937184</v>
      </c>
      <c r="J1369" s="155">
        <f t="shared" si="105"/>
        <v>54.00418350016627</v>
      </c>
      <c r="K1369" s="155">
        <f t="shared" si="106"/>
        <v>37.076470328569378</v>
      </c>
      <c r="L1369" s="155">
        <f t="shared" si="107"/>
        <v>36.099910965937184</v>
      </c>
      <c r="M1369" s="155"/>
      <c r="N1369" s="151">
        <v>43334.291666666664</v>
      </c>
      <c r="O1369" s="156">
        <v>823</v>
      </c>
      <c r="P1369" s="156">
        <v>119.06999969482422</v>
      </c>
      <c r="Q1369" s="155">
        <f t="shared" si="108"/>
        <v>40.28965882506683</v>
      </c>
      <c r="R1369" s="104">
        <f t="shared" si="109"/>
        <v>20</v>
      </c>
      <c r="S1369" s="156"/>
      <c r="T1369" s="156"/>
      <c r="U1369" s="156"/>
      <c r="V1369" s="155"/>
      <c r="W1369" s="155"/>
      <c r="X1369" s="156"/>
      <c r="Y1369" s="156"/>
      <c r="Z1369" s="156"/>
      <c r="AA1369" s="155"/>
      <c r="AB1369" s="155"/>
      <c r="AC1369" s="156"/>
      <c r="AD1369" s="156"/>
      <c r="AE1369" s="156"/>
      <c r="AF1369" s="155"/>
      <c r="AG1369" s="155"/>
      <c r="AH1369" s="156"/>
      <c r="AI1369" s="156"/>
      <c r="AJ1369" s="156"/>
      <c r="AK1369" s="155"/>
      <c r="AL1369" s="155"/>
      <c r="AM1369" s="156"/>
      <c r="AN1369" s="156"/>
      <c r="AO1369" s="156"/>
      <c r="AP1369" s="155"/>
      <c r="AQ1369" s="155"/>
      <c r="AR1369" s="156"/>
      <c r="AS1369" s="156"/>
      <c r="AT1369" s="156"/>
      <c r="AU1369" s="155"/>
      <c r="AV1369" s="155"/>
      <c r="AW1369" s="156"/>
      <c r="AX1369" s="156"/>
      <c r="AY1369" s="156"/>
      <c r="AZ1369" s="155"/>
      <c r="BA1369" s="155"/>
    </row>
    <row r="1370" spans="2:53" s="18" customFormat="1">
      <c r="B1370" s="151">
        <v>43335.291666666664</v>
      </c>
      <c r="C1370" s="152">
        <v>823</v>
      </c>
      <c r="D1370" s="152">
        <v>119.06999969482422</v>
      </c>
      <c r="E1370" s="153">
        <v>11.899999618530273</v>
      </c>
      <c r="F1370" s="154">
        <v>43335</v>
      </c>
      <c r="G1370" s="153">
        <v>51.983048560795972</v>
      </c>
      <c r="H1370" s="153">
        <v>37.513199131532971</v>
      </c>
      <c r="I1370" s="153">
        <v>35.935494895113898</v>
      </c>
      <c r="J1370" s="155">
        <f t="shared" si="105"/>
        <v>51.983048560795972</v>
      </c>
      <c r="K1370" s="155">
        <f t="shared" si="106"/>
        <v>37.513199131532971</v>
      </c>
      <c r="L1370" s="155">
        <f t="shared" si="107"/>
        <v>35.935494895113898</v>
      </c>
      <c r="M1370" s="155"/>
      <c r="N1370" s="151">
        <v>43335.291666666664</v>
      </c>
      <c r="O1370" s="156">
        <v>823</v>
      </c>
      <c r="P1370" s="156">
        <v>119.06999969482422</v>
      </c>
      <c r="Q1370" s="155">
        <f t="shared" si="108"/>
        <v>40.28965882506683</v>
      </c>
      <c r="R1370" s="104">
        <f t="shared" si="109"/>
        <v>20</v>
      </c>
      <c r="S1370" s="156"/>
      <c r="T1370" s="156"/>
      <c r="U1370" s="156"/>
      <c r="V1370" s="155"/>
      <c r="W1370" s="155"/>
      <c r="X1370" s="156"/>
      <c r="Y1370" s="156"/>
      <c r="Z1370" s="156"/>
      <c r="AA1370" s="155"/>
      <c r="AB1370" s="155"/>
      <c r="AC1370" s="156"/>
      <c r="AD1370" s="156"/>
      <c r="AE1370" s="156"/>
      <c r="AF1370" s="155"/>
      <c r="AG1370" s="155"/>
      <c r="AH1370" s="156"/>
      <c r="AI1370" s="156"/>
      <c r="AJ1370" s="156"/>
      <c r="AK1370" s="155"/>
      <c r="AL1370" s="155"/>
      <c r="AM1370" s="156"/>
      <c r="AN1370" s="156"/>
      <c r="AO1370" s="156"/>
      <c r="AP1370" s="155"/>
      <c r="AQ1370" s="155"/>
      <c r="AR1370" s="156"/>
      <c r="AS1370" s="156"/>
      <c r="AT1370" s="156"/>
      <c r="AU1370" s="155"/>
      <c r="AV1370" s="155"/>
      <c r="AW1370" s="156"/>
      <c r="AX1370" s="156"/>
      <c r="AY1370" s="156"/>
      <c r="AZ1370" s="155"/>
      <c r="BA1370" s="155"/>
    </row>
    <row r="1371" spans="2:53" s="18" customFormat="1">
      <c r="B1371" s="151">
        <v>43336.291666666664</v>
      </c>
      <c r="C1371" s="152">
        <v>823</v>
      </c>
      <c r="D1371" s="152">
        <v>119.06999969482422</v>
      </c>
      <c r="E1371" s="153">
        <v>12</v>
      </c>
      <c r="F1371" s="154">
        <v>43336</v>
      </c>
      <c r="G1371" s="153">
        <v>49.927691276956459</v>
      </c>
      <c r="H1371" s="153">
        <v>37.952337382303313</v>
      </c>
      <c r="I1371" s="153">
        <v>34.025264334215045</v>
      </c>
      <c r="J1371" s="155">
        <f t="shared" si="105"/>
        <v>49.927691276956459</v>
      </c>
      <c r="K1371" s="155">
        <f t="shared" si="106"/>
        <v>37.952337382303313</v>
      </c>
      <c r="L1371" s="155">
        <f t="shared" si="107"/>
        <v>34.025264334215045</v>
      </c>
      <c r="M1371" s="155"/>
      <c r="N1371" s="151">
        <v>43336.291666666664</v>
      </c>
      <c r="O1371" s="156">
        <v>823</v>
      </c>
      <c r="P1371" s="156">
        <v>119.06999969482422</v>
      </c>
      <c r="Q1371" s="155">
        <f t="shared" si="108"/>
        <v>40.28965882506683</v>
      </c>
      <c r="R1371" s="104">
        <f t="shared" si="109"/>
        <v>20</v>
      </c>
      <c r="S1371" s="156"/>
      <c r="T1371" s="156"/>
      <c r="U1371" s="156"/>
      <c r="V1371" s="155"/>
      <c r="W1371" s="155"/>
      <c r="X1371" s="156"/>
      <c r="Y1371" s="156"/>
      <c r="Z1371" s="156"/>
      <c r="AA1371" s="155"/>
      <c r="AB1371" s="155"/>
      <c r="AC1371" s="156"/>
      <c r="AD1371" s="156"/>
      <c r="AE1371" s="156"/>
      <c r="AF1371" s="155"/>
      <c r="AG1371" s="155"/>
      <c r="AH1371" s="156"/>
      <c r="AI1371" s="156"/>
      <c r="AJ1371" s="156"/>
      <c r="AK1371" s="155"/>
      <c r="AL1371" s="155"/>
      <c r="AM1371" s="156"/>
      <c r="AN1371" s="156"/>
      <c r="AO1371" s="156"/>
      <c r="AP1371" s="155"/>
      <c r="AQ1371" s="155"/>
      <c r="AR1371" s="156"/>
      <c r="AS1371" s="156"/>
      <c r="AT1371" s="156"/>
      <c r="AU1371" s="155"/>
      <c r="AV1371" s="155"/>
      <c r="AW1371" s="156"/>
      <c r="AX1371" s="156"/>
      <c r="AY1371" s="156"/>
      <c r="AZ1371" s="155"/>
      <c r="BA1371" s="155"/>
    </row>
    <row r="1372" spans="2:53" s="18" customFormat="1">
      <c r="B1372" s="151">
        <v>43337.291666666664</v>
      </c>
      <c r="C1372" s="152">
        <v>823</v>
      </c>
      <c r="D1372" s="152">
        <v>119.06999969482422</v>
      </c>
      <c r="E1372" s="153">
        <v>11.899999618530273</v>
      </c>
      <c r="F1372" s="154">
        <v>43337</v>
      </c>
      <c r="G1372" s="153">
        <v>52.29477455507827</v>
      </c>
      <c r="H1372" s="153">
        <v>37.481181400837741</v>
      </c>
      <c r="I1372" s="153">
        <v>34.067482311924245</v>
      </c>
      <c r="J1372" s="155">
        <f t="shared" si="105"/>
        <v>52.29477455507827</v>
      </c>
      <c r="K1372" s="155">
        <f t="shared" si="106"/>
        <v>37.481181400837741</v>
      </c>
      <c r="L1372" s="155">
        <f t="shared" si="107"/>
        <v>34.067482311924245</v>
      </c>
      <c r="M1372" s="155"/>
      <c r="N1372" s="151">
        <v>43337.291666666664</v>
      </c>
      <c r="O1372" s="156">
        <v>823</v>
      </c>
      <c r="P1372" s="156">
        <v>119.06999969482422</v>
      </c>
      <c r="Q1372" s="155">
        <f t="shared" si="108"/>
        <v>40.28965882506683</v>
      </c>
      <c r="R1372" s="104">
        <f t="shared" si="109"/>
        <v>20</v>
      </c>
      <c r="S1372" s="156"/>
      <c r="T1372" s="156"/>
      <c r="U1372" s="156"/>
      <c r="V1372" s="155"/>
      <c r="W1372" s="155"/>
      <c r="X1372" s="156"/>
      <c r="Y1372" s="156"/>
      <c r="Z1372" s="156"/>
      <c r="AA1372" s="155"/>
      <c r="AB1372" s="155"/>
      <c r="AC1372" s="156"/>
      <c r="AD1372" s="156"/>
      <c r="AE1372" s="156"/>
      <c r="AF1372" s="155"/>
      <c r="AG1372" s="155"/>
      <c r="AH1372" s="156"/>
      <c r="AI1372" s="156"/>
      <c r="AJ1372" s="156"/>
      <c r="AK1372" s="155"/>
      <c r="AL1372" s="155"/>
      <c r="AM1372" s="156"/>
      <c r="AN1372" s="156"/>
      <c r="AO1372" s="156"/>
      <c r="AP1372" s="155"/>
      <c r="AQ1372" s="155"/>
      <c r="AR1372" s="156"/>
      <c r="AS1372" s="156"/>
      <c r="AT1372" s="156"/>
      <c r="AU1372" s="155"/>
      <c r="AV1372" s="155"/>
      <c r="AW1372" s="156"/>
      <c r="AX1372" s="156"/>
      <c r="AY1372" s="156"/>
      <c r="AZ1372" s="155"/>
      <c r="BA1372" s="155"/>
    </row>
    <row r="1373" spans="2:53" s="18" customFormat="1">
      <c r="B1373" s="151">
        <v>43338.291666666664</v>
      </c>
      <c r="C1373" s="152">
        <v>823</v>
      </c>
      <c r="D1373" s="152">
        <v>119.06999969482422</v>
      </c>
      <c r="E1373" s="153">
        <v>12</v>
      </c>
      <c r="F1373" s="154">
        <v>43338</v>
      </c>
      <c r="G1373" s="153">
        <v>56.085066029010022</v>
      </c>
      <c r="H1373" s="153">
        <v>36.997156646516537</v>
      </c>
      <c r="I1373" s="153">
        <v>33.306468775537247</v>
      </c>
      <c r="J1373" s="155">
        <f t="shared" si="105"/>
        <v>56.085066029010022</v>
      </c>
      <c r="K1373" s="155">
        <f t="shared" si="106"/>
        <v>36.997156646516537</v>
      </c>
      <c r="L1373" s="155">
        <f t="shared" si="107"/>
        <v>33.306468775537247</v>
      </c>
      <c r="M1373" s="155"/>
      <c r="N1373" s="151">
        <v>43338.291666666664</v>
      </c>
      <c r="O1373" s="156">
        <v>823</v>
      </c>
      <c r="P1373" s="156">
        <v>119.06999969482422</v>
      </c>
      <c r="Q1373" s="155">
        <f t="shared" si="108"/>
        <v>40.28965882506683</v>
      </c>
      <c r="R1373" s="104">
        <f t="shared" si="109"/>
        <v>20</v>
      </c>
      <c r="S1373" s="156"/>
      <c r="T1373" s="156"/>
      <c r="U1373" s="156"/>
      <c r="V1373" s="155"/>
      <c r="W1373" s="155"/>
      <c r="X1373" s="156"/>
      <c r="Y1373" s="156"/>
      <c r="Z1373" s="156"/>
      <c r="AA1373" s="155"/>
      <c r="AB1373" s="155"/>
      <c r="AC1373" s="156"/>
      <c r="AD1373" s="156"/>
      <c r="AE1373" s="156"/>
      <c r="AF1373" s="155"/>
      <c r="AG1373" s="155"/>
      <c r="AH1373" s="156"/>
      <c r="AI1373" s="156"/>
      <c r="AJ1373" s="156"/>
      <c r="AK1373" s="155"/>
      <c r="AL1373" s="155"/>
      <c r="AM1373" s="156"/>
      <c r="AN1373" s="156"/>
      <c r="AO1373" s="156"/>
      <c r="AP1373" s="155"/>
      <c r="AQ1373" s="155"/>
      <c r="AR1373" s="156"/>
      <c r="AS1373" s="156"/>
      <c r="AT1373" s="156"/>
      <c r="AU1373" s="155"/>
      <c r="AV1373" s="155"/>
      <c r="AW1373" s="156"/>
      <c r="AX1373" s="156"/>
      <c r="AY1373" s="156"/>
      <c r="AZ1373" s="155"/>
      <c r="BA1373" s="155"/>
    </row>
    <row r="1374" spans="2:53" s="18" customFormat="1">
      <c r="B1374" s="151">
        <v>43339.291666666664</v>
      </c>
      <c r="C1374" s="152">
        <v>823</v>
      </c>
      <c r="D1374" s="152">
        <v>119.06999969482422</v>
      </c>
      <c r="E1374" s="153">
        <v>12</v>
      </c>
      <c r="F1374" s="154">
        <v>43339</v>
      </c>
      <c r="G1374" s="153">
        <v>54.167928746629649</v>
      </c>
      <c r="H1374" s="153">
        <v>37.695376176701643</v>
      </c>
      <c r="I1374" s="153">
        <v>34.208696905264127</v>
      </c>
      <c r="J1374" s="155">
        <f t="shared" si="105"/>
        <v>54.167928746629649</v>
      </c>
      <c r="K1374" s="155">
        <f t="shared" si="106"/>
        <v>37.695376176701643</v>
      </c>
      <c r="L1374" s="155">
        <f t="shared" si="107"/>
        <v>34.208696905264127</v>
      </c>
      <c r="M1374" s="155"/>
      <c r="N1374" s="151">
        <v>43339.291666666664</v>
      </c>
      <c r="O1374" s="156">
        <v>823</v>
      </c>
      <c r="P1374" s="156">
        <v>119.06999969482422</v>
      </c>
      <c r="Q1374" s="155">
        <f t="shared" si="108"/>
        <v>40.28965882506683</v>
      </c>
      <c r="R1374" s="104">
        <f t="shared" si="109"/>
        <v>20</v>
      </c>
      <c r="S1374" s="156"/>
      <c r="T1374" s="156"/>
      <c r="U1374" s="156"/>
      <c r="V1374" s="155"/>
      <c r="W1374" s="155"/>
      <c r="X1374" s="156"/>
      <c r="Y1374" s="156"/>
      <c r="Z1374" s="156"/>
      <c r="AA1374" s="155"/>
      <c r="AB1374" s="155"/>
      <c r="AC1374" s="156"/>
      <c r="AD1374" s="156"/>
      <c r="AE1374" s="156"/>
      <c r="AF1374" s="155"/>
      <c r="AG1374" s="155"/>
      <c r="AH1374" s="156"/>
      <c r="AI1374" s="156"/>
      <c r="AJ1374" s="156"/>
      <c r="AK1374" s="155"/>
      <c r="AL1374" s="155"/>
      <c r="AM1374" s="156"/>
      <c r="AN1374" s="156"/>
      <c r="AO1374" s="156"/>
      <c r="AP1374" s="155"/>
      <c r="AQ1374" s="155"/>
      <c r="AR1374" s="156"/>
      <c r="AS1374" s="156"/>
      <c r="AT1374" s="156"/>
      <c r="AU1374" s="155"/>
      <c r="AV1374" s="155"/>
      <c r="AW1374" s="156"/>
      <c r="AX1374" s="156"/>
      <c r="AY1374" s="156"/>
      <c r="AZ1374" s="155"/>
      <c r="BA1374" s="155"/>
    </row>
    <row r="1375" spans="2:53" s="18" customFormat="1">
      <c r="B1375" s="151">
        <v>43340.291666666664</v>
      </c>
      <c r="C1375" s="152">
        <v>196</v>
      </c>
      <c r="D1375" s="152">
        <v>125.84999847412109</v>
      </c>
      <c r="E1375" s="153">
        <v>11.100000381469727</v>
      </c>
      <c r="F1375" s="154">
        <v>43340</v>
      </c>
      <c r="G1375" s="153">
        <v>50.359023835416195</v>
      </c>
      <c r="H1375" s="153">
        <v>37.825945655063343</v>
      </c>
      <c r="I1375" s="153">
        <v>35.675556181735466</v>
      </c>
      <c r="J1375" s="155">
        <f t="shared" si="105"/>
        <v>50.359023835416195</v>
      </c>
      <c r="K1375" s="155">
        <f t="shared" si="106"/>
        <v>37.825945655063343</v>
      </c>
      <c r="L1375" s="155">
        <f t="shared" si="107"/>
        <v>35.675556181735466</v>
      </c>
      <c r="M1375" s="155"/>
      <c r="N1375" s="151">
        <v>43340.291666666664</v>
      </c>
      <c r="O1375" s="156">
        <v>196</v>
      </c>
      <c r="P1375" s="156">
        <v>125.84999847412109</v>
      </c>
      <c r="Q1375" s="155">
        <f t="shared" si="108"/>
        <v>4.0150577853341671</v>
      </c>
      <c r="R1375" s="104">
        <f t="shared" si="109"/>
        <v>4.0150577853341671</v>
      </c>
      <c r="S1375" s="156"/>
      <c r="T1375" s="156"/>
      <c r="U1375" s="156"/>
      <c r="V1375" s="155"/>
      <c r="W1375" s="155"/>
      <c r="X1375" s="156"/>
      <c r="Y1375" s="156"/>
      <c r="Z1375" s="156"/>
      <c r="AA1375" s="155"/>
      <c r="AB1375" s="155"/>
      <c r="AC1375" s="156"/>
      <c r="AD1375" s="156"/>
      <c r="AE1375" s="156"/>
      <c r="AF1375" s="155"/>
      <c r="AG1375" s="155"/>
      <c r="AH1375" s="156"/>
      <c r="AI1375" s="156"/>
      <c r="AJ1375" s="156"/>
      <c r="AK1375" s="155"/>
      <c r="AL1375" s="155"/>
      <c r="AM1375" s="156"/>
      <c r="AN1375" s="156"/>
      <c r="AO1375" s="156"/>
      <c r="AP1375" s="155"/>
      <c r="AQ1375" s="155"/>
      <c r="AR1375" s="156"/>
      <c r="AS1375" s="156"/>
      <c r="AT1375" s="156"/>
      <c r="AU1375" s="155"/>
      <c r="AV1375" s="155"/>
      <c r="AW1375" s="156"/>
      <c r="AX1375" s="156"/>
      <c r="AY1375" s="156"/>
      <c r="AZ1375" s="155"/>
      <c r="BA1375" s="155"/>
    </row>
    <row r="1376" spans="2:53" s="18" customFormat="1">
      <c r="B1376" s="151">
        <v>43341.291666666664</v>
      </c>
      <c r="C1376" s="152">
        <v>196</v>
      </c>
      <c r="D1376" s="152">
        <v>125.84999847412109</v>
      </c>
      <c r="E1376" s="153">
        <v>11.899999618530273</v>
      </c>
      <c r="F1376" s="154">
        <v>43341</v>
      </c>
      <c r="G1376" s="153">
        <v>58.626249379405294</v>
      </c>
      <c r="H1376" s="153">
        <v>37.646194664813827</v>
      </c>
      <c r="I1376" s="153">
        <v>36.253263771842988</v>
      </c>
      <c r="J1376" s="155">
        <f t="shared" si="105"/>
        <v>58.626249379405294</v>
      </c>
      <c r="K1376" s="155">
        <f t="shared" si="106"/>
        <v>37.646194664813827</v>
      </c>
      <c r="L1376" s="155">
        <f t="shared" si="107"/>
        <v>36.253263771842988</v>
      </c>
      <c r="M1376" s="155"/>
      <c r="N1376" s="151">
        <v>43341.291666666664</v>
      </c>
      <c r="O1376" s="156">
        <v>196</v>
      </c>
      <c r="P1376" s="156">
        <v>125.84999847412109</v>
      </c>
      <c r="Q1376" s="155">
        <f t="shared" si="108"/>
        <v>4.0150577853341671</v>
      </c>
      <c r="R1376" s="104">
        <f t="shared" si="109"/>
        <v>20</v>
      </c>
      <c r="S1376" s="156"/>
      <c r="T1376" s="156"/>
      <c r="U1376" s="156"/>
      <c r="V1376" s="155"/>
      <c r="W1376" s="155"/>
      <c r="X1376" s="156"/>
      <c r="Y1376" s="156"/>
      <c r="Z1376" s="156"/>
      <c r="AA1376" s="155"/>
      <c r="AB1376" s="155"/>
      <c r="AC1376" s="156"/>
      <c r="AD1376" s="156"/>
      <c r="AE1376" s="156"/>
      <c r="AF1376" s="155"/>
      <c r="AG1376" s="155"/>
      <c r="AH1376" s="156"/>
      <c r="AI1376" s="156"/>
      <c r="AJ1376" s="156"/>
      <c r="AK1376" s="155"/>
      <c r="AL1376" s="155"/>
      <c r="AM1376" s="156"/>
      <c r="AN1376" s="156"/>
      <c r="AO1376" s="156"/>
      <c r="AP1376" s="155"/>
      <c r="AQ1376" s="155"/>
      <c r="AR1376" s="156"/>
      <c r="AS1376" s="156"/>
      <c r="AT1376" s="156"/>
      <c r="AU1376" s="155"/>
      <c r="AV1376" s="155"/>
      <c r="AW1376" s="156"/>
      <c r="AX1376" s="156"/>
      <c r="AY1376" s="156"/>
      <c r="AZ1376" s="155"/>
      <c r="BA1376" s="155"/>
    </row>
    <row r="1377" spans="2:53" s="18" customFormat="1">
      <c r="B1377" s="151">
        <v>43342.291666666664</v>
      </c>
      <c r="C1377" s="152">
        <v>196</v>
      </c>
      <c r="D1377" s="152">
        <v>125.84999847412109</v>
      </c>
      <c r="E1377" s="153">
        <v>12.699999809265137</v>
      </c>
      <c r="F1377" s="154">
        <v>43342</v>
      </c>
      <c r="G1377" s="153">
        <v>54.827679605748948</v>
      </c>
      <c r="H1377" s="153">
        <v>37.248708525189649</v>
      </c>
      <c r="I1377" s="153">
        <v>36.867765440366888</v>
      </c>
      <c r="J1377" s="155">
        <f t="shared" si="105"/>
        <v>54.827679605748948</v>
      </c>
      <c r="K1377" s="155">
        <f t="shared" si="106"/>
        <v>37.248708525189649</v>
      </c>
      <c r="L1377" s="155">
        <f t="shared" si="107"/>
        <v>36.867765440366888</v>
      </c>
      <c r="M1377" s="155"/>
      <c r="N1377" s="151">
        <v>43342.291666666664</v>
      </c>
      <c r="O1377" s="156">
        <v>196</v>
      </c>
      <c r="P1377" s="156">
        <v>125.84999847412109</v>
      </c>
      <c r="Q1377" s="155">
        <f t="shared" si="108"/>
        <v>4.0150577853341671</v>
      </c>
      <c r="R1377" s="104">
        <f t="shared" si="109"/>
        <v>20</v>
      </c>
      <c r="S1377" s="156"/>
      <c r="T1377" s="156"/>
      <c r="U1377" s="156"/>
      <c r="V1377" s="155"/>
      <c r="W1377" s="155"/>
      <c r="X1377" s="156"/>
      <c r="Y1377" s="156"/>
      <c r="Z1377" s="156"/>
      <c r="AA1377" s="155"/>
      <c r="AB1377" s="155"/>
      <c r="AC1377" s="156"/>
      <c r="AD1377" s="156"/>
      <c r="AE1377" s="156"/>
      <c r="AF1377" s="155"/>
      <c r="AG1377" s="155"/>
      <c r="AH1377" s="156"/>
      <c r="AI1377" s="156"/>
      <c r="AJ1377" s="156"/>
      <c r="AK1377" s="155"/>
      <c r="AL1377" s="155"/>
      <c r="AM1377" s="156"/>
      <c r="AN1377" s="156"/>
      <c r="AO1377" s="156"/>
      <c r="AP1377" s="155"/>
      <c r="AQ1377" s="155"/>
      <c r="AR1377" s="156"/>
      <c r="AS1377" s="156"/>
      <c r="AT1377" s="156"/>
      <c r="AU1377" s="155"/>
      <c r="AV1377" s="155"/>
      <c r="AW1377" s="156"/>
      <c r="AX1377" s="156"/>
      <c r="AY1377" s="156"/>
      <c r="AZ1377" s="155"/>
      <c r="BA1377" s="155"/>
    </row>
    <row r="1378" spans="2:53" s="18" customFormat="1">
      <c r="B1378" s="151">
        <v>43343.291666666664</v>
      </c>
      <c r="C1378" s="152">
        <v>196</v>
      </c>
      <c r="D1378" s="152">
        <v>125.84999847412109</v>
      </c>
      <c r="E1378" s="153">
        <v>11.899999618530273</v>
      </c>
      <c r="F1378" s="154">
        <v>43343</v>
      </c>
      <c r="G1378" s="153">
        <v>51.969525891564579</v>
      </c>
      <c r="H1378" s="153">
        <v>37.228400229016891</v>
      </c>
      <c r="I1378" s="153">
        <v>38.580081213050427</v>
      </c>
      <c r="J1378" s="155">
        <f t="shared" si="105"/>
        <v>51.969525891564579</v>
      </c>
      <c r="K1378" s="155">
        <f t="shared" si="106"/>
        <v>37.228400229016891</v>
      </c>
      <c r="L1378" s="155">
        <f t="shared" si="107"/>
        <v>38.580081213050427</v>
      </c>
      <c r="M1378" s="155"/>
      <c r="N1378" s="151">
        <v>43343.291666666664</v>
      </c>
      <c r="O1378" s="156">
        <v>196</v>
      </c>
      <c r="P1378" s="156">
        <v>125.84999847412109</v>
      </c>
      <c r="Q1378" s="155">
        <f t="shared" si="108"/>
        <v>4.0150577853341671</v>
      </c>
      <c r="R1378" s="104">
        <f t="shared" si="109"/>
        <v>20</v>
      </c>
      <c r="S1378" s="156"/>
      <c r="T1378" s="156"/>
      <c r="U1378" s="156"/>
      <c r="V1378" s="155"/>
      <c r="W1378" s="155"/>
      <c r="X1378" s="156"/>
      <c r="Y1378" s="156"/>
      <c r="Z1378" s="156"/>
      <c r="AA1378" s="155"/>
      <c r="AB1378" s="155"/>
      <c r="AC1378" s="156"/>
      <c r="AD1378" s="156"/>
      <c r="AE1378" s="156"/>
      <c r="AF1378" s="155"/>
      <c r="AG1378" s="155"/>
      <c r="AH1378" s="156"/>
      <c r="AI1378" s="156"/>
      <c r="AJ1378" s="156"/>
      <c r="AK1378" s="155"/>
      <c r="AL1378" s="155"/>
      <c r="AM1378" s="156"/>
      <c r="AN1378" s="156"/>
      <c r="AO1378" s="156"/>
      <c r="AP1378" s="155"/>
      <c r="AQ1378" s="155"/>
      <c r="AR1378" s="156"/>
      <c r="AS1378" s="156"/>
      <c r="AT1378" s="156"/>
      <c r="AU1378" s="155"/>
      <c r="AV1378" s="155"/>
      <c r="AW1378" s="156"/>
      <c r="AX1378" s="156"/>
      <c r="AY1378" s="156"/>
      <c r="AZ1378" s="155"/>
      <c r="BA1378" s="155"/>
    </row>
    <row r="1379" spans="2:53" s="18" customFormat="1">
      <c r="B1379" s="151">
        <v>43344.291666666664</v>
      </c>
      <c r="C1379" s="152">
        <v>196</v>
      </c>
      <c r="D1379" s="152">
        <v>125.84999847412109</v>
      </c>
      <c r="E1379" s="153">
        <v>12</v>
      </c>
      <c r="F1379" s="154">
        <v>43344</v>
      </c>
      <c r="G1379" s="153">
        <v>50.239191204839301</v>
      </c>
      <c r="H1379" s="153">
        <v>37.252011419468445</v>
      </c>
      <c r="I1379" s="153">
        <v>36.762364017985448</v>
      </c>
      <c r="J1379" s="155">
        <f t="shared" si="105"/>
        <v>50.239191204839301</v>
      </c>
      <c r="K1379" s="155">
        <f t="shared" si="106"/>
        <v>37.252011419468445</v>
      </c>
      <c r="L1379" s="155">
        <f t="shared" si="107"/>
        <v>36.762364017985448</v>
      </c>
      <c r="M1379" s="155"/>
      <c r="N1379" s="151">
        <v>43344.291666666664</v>
      </c>
      <c r="O1379" s="156">
        <v>196</v>
      </c>
      <c r="P1379" s="156">
        <v>125.84999847412109</v>
      </c>
      <c r="Q1379" s="155">
        <f t="shared" si="108"/>
        <v>4.0150577853341671</v>
      </c>
      <c r="R1379" s="104">
        <f t="shared" si="109"/>
        <v>20</v>
      </c>
      <c r="S1379" s="156"/>
      <c r="T1379" s="156"/>
      <c r="U1379" s="156"/>
      <c r="V1379" s="155"/>
      <c r="W1379" s="155"/>
      <c r="X1379" s="156"/>
      <c r="Y1379" s="156"/>
      <c r="Z1379" s="156"/>
      <c r="AA1379" s="155"/>
      <c r="AB1379" s="155"/>
      <c r="AC1379" s="156"/>
      <c r="AD1379" s="156"/>
      <c r="AE1379" s="156"/>
      <c r="AF1379" s="155"/>
      <c r="AG1379" s="155"/>
      <c r="AH1379" s="156"/>
      <c r="AI1379" s="156"/>
      <c r="AJ1379" s="156"/>
      <c r="AK1379" s="155"/>
      <c r="AL1379" s="155"/>
      <c r="AM1379" s="156"/>
      <c r="AN1379" s="156"/>
      <c r="AO1379" s="156"/>
      <c r="AP1379" s="155"/>
      <c r="AQ1379" s="155"/>
      <c r="AR1379" s="156"/>
      <c r="AS1379" s="156"/>
      <c r="AT1379" s="156"/>
      <c r="AU1379" s="155"/>
      <c r="AV1379" s="155"/>
      <c r="AW1379" s="156"/>
      <c r="AX1379" s="156"/>
      <c r="AY1379" s="156"/>
      <c r="AZ1379" s="155"/>
      <c r="BA1379" s="155"/>
    </row>
    <row r="1380" spans="2:53" s="18" customFormat="1">
      <c r="B1380" s="151">
        <v>43345.291666666664</v>
      </c>
      <c r="C1380" s="152">
        <v>196</v>
      </c>
      <c r="D1380" s="152">
        <v>125.84999847412109</v>
      </c>
      <c r="E1380" s="153">
        <v>12.100000381469727</v>
      </c>
      <c r="F1380" s="154">
        <v>43345</v>
      </c>
      <c r="G1380" s="153">
        <v>51.061095710683794</v>
      </c>
      <c r="H1380" s="153">
        <v>37.543748998619854</v>
      </c>
      <c r="I1380" s="153">
        <v>35.182895988910289</v>
      </c>
      <c r="J1380" s="155">
        <f t="shared" si="105"/>
        <v>51.061095710683794</v>
      </c>
      <c r="K1380" s="155">
        <f t="shared" si="106"/>
        <v>37.543748998619854</v>
      </c>
      <c r="L1380" s="155">
        <f t="shared" si="107"/>
        <v>35.182895988910289</v>
      </c>
      <c r="M1380" s="155"/>
      <c r="N1380" s="151">
        <v>43345.291666666664</v>
      </c>
      <c r="O1380" s="156">
        <v>196</v>
      </c>
      <c r="P1380" s="156">
        <v>125.84999847412109</v>
      </c>
      <c r="Q1380" s="155">
        <f t="shared" si="108"/>
        <v>4.0150577853341671</v>
      </c>
      <c r="R1380" s="104">
        <f t="shared" si="109"/>
        <v>20</v>
      </c>
      <c r="S1380" s="156"/>
      <c r="T1380" s="156"/>
      <c r="U1380" s="156"/>
      <c r="V1380" s="155"/>
      <c r="W1380" s="155"/>
      <c r="X1380" s="156"/>
      <c r="Y1380" s="156"/>
      <c r="Z1380" s="156"/>
      <c r="AA1380" s="155"/>
      <c r="AB1380" s="155"/>
      <c r="AC1380" s="156"/>
      <c r="AD1380" s="156"/>
      <c r="AE1380" s="156"/>
      <c r="AF1380" s="155"/>
      <c r="AG1380" s="155"/>
      <c r="AH1380" s="156"/>
      <c r="AI1380" s="156"/>
      <c r="AJ1380" s="156"/>
      <c r="AK1380" s="155"/>
      <c r="AL1380" s="155"/>
      <c r="AM1380" s="156"/>
      <c r="AN1380" s="156"/>
      <c r="AO1380" s="156"/>
      <c r="AP1380" s="155"/>
      <c r="AQ1380" s="155"/>
      <c r="AR1380" s="156"/>
      <c r="AS1380" s="156"/>
      <c r="AT1380" s="156"/>
      <c r="AU1380" s="155"/>
      <c r="AV1380" s="155"/>
      <c r="AW1380" s="156"/>
      <c r="AX1380" s="156"/>
      <c r="AY1380" s="156"/>
      <c r="AZ1380" s="155"/>
      <c r="BA1380" s="155"/>
    </row>
    <row r="1381" spans="2:53" s="18" customFormat="1">
      <c r="B1381" s="151">
        <v>43346.291666666664</v>
      </c>
      <c r="C1381" s="152">
        <v>196</v>
      </c>
      <c r="D1381" s="152">
        <v>125.84999847412109</v>
      </c>
      <c r="E1381" s="153">
        <v>12.300000190734863</v>
      </c>
      <c r="F1381" s="154">
        <v>43346</v>
      </c>
      <c r="G1381" s="153">
        <v>35.805762320249158</v>
      </c>
      <c r="H1381" s="153">
        <v>37.483128269248553</v>
      </c>
      <c r="I1381" s="153">
        <v>36.358484612482563</v>
      </c>
      <c r="J1381" s="155">
        <f t="shared" si="105"/>
        <v>35.805762320249158</v>
      </c>
      <c r="K1381" s="155">
        <f t="shared" si="106"/>
        <v>37.483128269248553</v>
      </c>
      <c r="L1381" s="155">
        <f t="shared" si="107"/>
        <v>36.358484612482563</v>
      </c>
      <c r="M1381" s="155"/>
      <c r="N1381" s="151">
        <v>43346.291666666664</v>
      </c>
      <c r="O1381" s="156">
        <v>196</v>
      </c>
      <c r="P1381" s="156">
        <v>125.84999847412109</v>
      </c>
      <c r="Q1381" s="155">
        <f t="shared" si="108"/>
        <v>4.0150577853341671</v>
      </c>
      <c r="R1381" s="104">
        <f t="shared" si="109"/>
        <v>20</v>
      </c>
      <c r="S1381" s="156"/>
      <c r="T1381" s="156"/>
      <c r="U1381" s="156"/>
      <c r="V1381" s="155"/>
      <c r="W1381" s="155"/>
      <c r="X1381" s="156"/>
      <c r="Y1381" s="156"/>
      <c r="Z1381" s="156"/>
      <c r="AA1381" s="155"/>
      <c r="AB1381" s="155"/>
      <c r="AC1381" s="156"/>
      <c r="AD1381" s="156"/>
      <c r="AE1381" s="156"/>
      <c r="AF1381" s="155"/>
      <c r="AG1381" s="155"/>
      <c r="AH1381" s="156"/>
      <c r="AI1381" s="156"/>
      <c r="AJ1381" s="156"/>
      <c r="AK1381" s="155"/>
      <c r="AL1381" s="155"/>
      <c r="AM1381" s="156"/>
      <c r="AN1381" s="156"/>
      <c r="AO1381" s="156"/>
      <c r="AP1381" s="155"/>
      <c r="AQ1381" s="155"/>
      <c r="AR1381" s="156"/>
      <c r="AS1381" s="156"/>
      <c r="AT1381" s="156"/>
      <c r="AU1381" s="155"/>
      <c r="AV1381" s="155"/>
      <c r="AW1381" s="156"/>
      <c r="AX1381" s="156"/>
      <c r="AY1381" s="156"/>
      <c r="AZ1381" s="155"/>
      <c r="BA1381" s="155"/>
    </row>
    <row r="1382" spans="2:53" s="18" customFormat="1">
      <c r="B1382" s="151">
        <v>43347.291666666664</v>
      </c>
      <c r="C1382" s="152">
        <v>164</v>
      </c>
      <c r="D1382" s="152">
        <v>99.040000915527344</v>
      </c>
      <c r="E1382" s="153">
        <v>12.399999618530273</v>
      </c>
      <c r="F1382" s="154">
        <v>43347</v>
      </c>
      <c r="G1382" s="153">
        <v>38.744123398860296</v>
      </c>
      <c r="H1382" s="153">
        <v>37.356637768546683</v>
      </c>
      <c r="I1382" s="153">
        <v>32.362970175036686</v>
      </c>
      <c r="J1382" s="155">
        <f t="shared" si="105"/>
        <v>38.744123398860296</v>
      </c>
      <c r="K1382" s="155">
        <f t="shared" si="106"/>
        <v>37.356637768546683</v>
      </c>
      <c r="L1382" s="155">
        <f t="shared" si="107"/>
        <v>32.362970175036686</v>
      </c>
      <c r="M1382" s="155"/>
      <c r="N1382" s="151">
        <v>43347.291666666664</v>
      </c>
      <c r="O1382" s="156">
        <v>164</v>
      </c>
      <c r="P1382" s="156">
        <v>99.040000915527344</v>
      </c>
      <c r="Q1382" s="155">
        <f t="shared" si="108"/>
        <v>3.7180063347994992</v>
      </c>
      <c r="R1382" s="104">
        <f t="shared" si="109"/>
        <v>3.7180063347994992</v>
      </c>
      <c r="S1382" s="156"/>
      <c r="T1382" s="156"/>
      <c r="U1382" s="156"/>
      <c r="V1382" s="155"/>
      <c r="W1382" s="155"/>
      <c r="X1382" s="156"/>
      <c r="Y1382" s="156"/>
      <c r="Z1382" s="156"/>
      <c r="AA1382" s="155"/>
      <c r="AB1382" s="155"/>
      <c r="AC1382" s="156"/>
      <c r="AD1382" s="156"/>
      <c r="AE1382" s="156"/>
      <c r="AF1382" s="155"/>
      <c r="AG1382" s="155"/>
      <c r="AH1382" s="156"/>
      <c r="AI1382" s="156"/>
      <c r="AJ1382" s="156"/>
      <c r="AK1382" s="155"/>
      <c r="AL1382" s="155"/>
      <c r="AM1382" s="156"/>
      <c r="AN1382" s="156"/>
      <c r="AO1382" s="156"/>
      <c r="AP1382" s="155"/>
      <c r="AQ1382" s="155"/>
      <c r="AR1382" s="156"/>
      <c r="AS1382" s="156"/>
      <c r="AT1382" s="156"/>
      <c r="AU1382" s="155"/>
      <c r="AV1382" s="155"/>
      <c r="AW1382" s="156"/>
      <c r="AX1382" s="156"/>
      <c r="AY1382" s="156"/>
      <c r="AZ1382" s="155"/>
      <c r="BA1382" s="155"/>
    </row>
    <row r="1383" spans="2:53" s="18" customFormat="1">
      <c r="B1383" s="151">
        <v>43348.291666666664</v>
      </c>
      <c r="C1383" s="152">
        <v>164</v>
      </c>
      <c r="D1383" s="152">
        <v>99.040000915527344</v>
      </c>
      <c r="E1383" s="153">
        <v>12.5</v>
      </c>
      <c r="F1383" s="154">
        <v>43348</v>
      </c>
      <c r="G1383" s="153">
        <v>49.282029850880342</v>
      </c>
      <c r="H1383" s="153">
        <v>37.879636309058604</v>
      </c>
      <c r="I1383" s="153">
        <v>33.260625624612501</v>
      </c>
      <c r="J1383" s="155">
        <f t="shared" si="105"/>
        <v>49.282029850880342</v>
      </c>
      <c r="K1383" s="155">
        <f t="shared" si="106"/>
        <v>37.879636309058604</v>
      </c>
      <c r="L1383" s="155">
        <f t="shared" si="107"/>
        <v>33.260625624612501</v>
      </c>
      <c r="M1383" s="155"/>
      <c r="N1383" s="151">
        <v>43348.291666666664</v>
      </c>
      <c r="O1383" s="156">
        <v>164</v>
      </c>
      <c r="P1383" s="156">
        <v>99.040000915527344</v>
      </c>
      <c r="Q1383" s="155">
        <f t="shared" si="108"/>
        <v>3.7180063347994992</v>
      </c>
      <c r="R1383" s="104">
        <f t="shared" si="109"/>
        <v>20</v>
      </c>
      <c r="S1383" s="156"/>
      <c r="T1383" s="156"/>
      <c r="U1383" s="156"/>
      <c r="V1383" s="155"/>
      <c r="W1383" s="155"/>
      <c r="X1383" s="156"/>
      <c r="Y1383" s="156"/>
      <c r="Z1383" s="156"/>
      <c r="AA1383" s="155"/>
      <c r="AB1383" s="155"/>
      <c r="AC1383" s="156"/>
      <c r="AD1383" s="156"/>
      <c r="AE1383" s="156"/>
      <c r="AF1383" s="155"/>
      <c r="AG1383" s="155"/>
      <c r="AH1383" s="156"/>
      <c r="AI1383" s="156"/>
      <c r="AJ1383" s="156"/>
      <c r="AK1383" s="155"/>
      <c r="AL1383" s="155"/>
      <c r="AM1383" s="156"/>
      <c r="AN1383" s="156"/>
      <c r="AO1383" s="156"/>
      <c r="AP1383" s="155"/>
      <c r="AQ1383" s="155"/>
      <c r="AR1383" s="156"/>
      <c r="AS1383" s="156"/>
      <c r="AT1383" s="156"/>
      <c r="AU1383" s="155"/>
      <c r="AV1383" s="155"/>
      <c r="AW1383" s="156"/>
      <c r="AX1383" s="156"/>
      <c r="AY1383" s="156"/>
      <c r="AZ1383" s="155"/>
      <c r="BA1383" s="155"/>
    </row>
    <row r="1384" spans="2:53" s="18" customFormat="1">
      <c r="B1384" s="151">
        <v>43349.291666666664</v>
      </c>
      <c r="C1384" s="152">
        <v>164</v>
      </c>
      <c r="D1384" s="152">
        <v>89.949996948242188</v>
      </c>
      <c r="E1384" s="153">
        <v>12.5</v>
      </c>
      <c r="F1384" s="154">
        <v>43349</v>
      </c>
      <c r="G1384" s="153">
        <v>50.035071297574923</v>
      </c>
      <c r="H1384" s="153">
        <v>37.655565528869595</v>
      </c>
      <c r="I1384" s="153">
        <v>33.929472519225499</v>
      </c>
      <c r="J1384" s="155">
        <f t="shared" si="105"/>
        <v>50.035071297574923</v>
      </c>
      <c r="K1384" s="155">
        <f t="shared" si="106"/>
        <v>37.655565528869595</v>
      </c>
      <c r="L1384" s="155">
        <f t="shared" si="107"/>
        <v>33.929472519225499</v>
      </c>
      <c r="M1384" s="155"/>
      <c r="N1384" s="151">
        <v>43349.291666666664</v>
      </c>
      <c r="O1384" s="156">
        <v>164</v>
      </c>
      <c r="P1384" s="156">
        <v>89.949996948242188</v>
      </c>
      <c r="Q1384" s="155">
        <f t="shared" si="108"/>
        <v>4.2382756206683343</v>
      </c>
      <c r="R1384" s="104">
        <f t="shared" si="109"/>
        <v>4.2382756206683343</v>
      </c>
      <c r="S1384" s="156"/>
      <c r="T1384" s="156"/>
      <c r="U1384" s="156"/>
      <c r="V1384" s="155"/>
      <c r="W1384" s="155"/>
      <c r="X1384" s="156"/>
      <c r="Y1384" s="156"/>
      <c r="Z1384" s="156"/>
      <c r="AA1384" s="155"/>
      <c r="AB1384" s="155"/>
      <c r="AC1384" s="156"/>
      <c r="AD1384" s="156"/>
      <c r="AE1384" s="156"/>
      <c r="AF1384" s="155"/>
      <c r="AG1384" s="155"/>
      <c r="AH1384" s="156"/>
      <c r="AI1384" s="156"/>
      <c r="AJ1384" s="156"/>
      <c r="AK1384" s="155"/>
      <c r="AL1384" s="155"/>
      <c r="AM1384" s="156"/>
      <c r="AN1384" s="156"/>
      <c r="AO1384" s="156"/>
      <c r="AP1384" s="155"/>
      <c r="AQ1384" s="155"/>
      <c r="AR1384" s="156"/>
      <c r="AS1384" s="156"/>
      <c r="AT1384" s="156"/>
      <c r="AU1384" s="155"/>
      <c r="AV1384" s="155"/>
      <c r="AW1384" s="156"/>
      <c r="AX1384" s="156"/>
      <c r="AY1384" s="156"/>
      <c r="AZ1384" s="155"/>
      <c r="BA1384" s="155"/>
    </row>
    <row r="1385" spans="2:53" s="18" customFormat="1">
      <c r="B1385" s="151">
        <v>43350.291666666664</v>
      </c>
      <c r="C1385" s="152">
        <v>164</v>
      </c>
      <c r="D1385" s="152">
        <v>89.949996948242188</v>
      </c>
      <c r="E1385" s="153">
        <v>12.5</v>
      </c>
      <c r="F1385" s="154">
        <v>43350</v>
      </c>
      <c r="G1385" s="153">
        <v>45.375663344617244</v>
      </c>
      <c r="H1385" s="153">
        <v>37.788482940506022</v>
      </c>
      <c r="I1385" s="153">
        <v>32.948539158569439</v>
      </c>
      <c r="J1385" s="155">
        <f t="shared" si="105"/>
        <v>45.375663344617244</v>
      </c>
      <c r="K1385" s="155">
        <f t="shared" si="106"/>
        <v>37.788482940506022</v>
      </c>
      <c r="L1385" s="155">
        <f t="shared" si="107"/>
        <v>32.948539158569439</v>
      </c>
      <c r="M1385" s="155"/>
      <c r="N1385" s="151">
        <v>43350.291666666664</v>
      </c>
      <c r="O1385" s="156">
        <v>164</v>
      </c>
      <c r="P1385" s="156">
        <v>89.949996948242188</v>
      </c>
      <c r="Q1385" s="155">
        <f t="shared" si="108"/>
        <v>4.2382756206683343</v>
      </c>
      <c r="R1385" s="104">
        <f t="shared" si="109"/>
        <v>20</v>
      </c>
      <c r="S1385" s="156"/>
      <c r="T1385" s="156"/>
      <c r="U1385" s="156"/>
      <c r="V1385" s="155"/>
      <c r="W1385" s="155"/>
      <c r="X1385" s="156"/>
      <c r="Y1385" s="156"/>
      <c r="Z1385" s="156"/>
      <c r="AA1385" s="155"/>
      <c r="AB1385" s="155"/>
      <c r="AC1385" s="156"/>
      <c r="AD1385" s="156"/>
      <c r="AE1385" s="156"/>
      <c r="AF1385" s="155"/>
      <c r="AG1385" s="155"/>
      <c r="AH1385" s="156"/>
      <c r="AI1385" s="156"/>
      <c r="AJ1385" s="156"/>
      <c r="AK1385" s="155"/>
      <c r="AL1385" s="155"/>
      <c r="AM1385" s="156"/>
      <c r="AN1385" s="156"/>
      <c r="AO1385" s="156"/>
      <c r="AP1385" s="155"/>
      <c r="AQ1385" s="155"/>
      <c r="AR1385" s="156"/>
      <c r="AS1385" s="156"/>
      <c r="AT1385" s="156"/>
      <c r="AU1385" s="155"/>
      <c r="AV1385" s="155"/>
      <c r="AW1385" s="156"/>
      <c r="AX1385" s="156"/>
      <c r="AY1385" s="156"/>
      <c r="AZ1385" s="155"/>
      <c r="BA1385" s="155"/>
    </row>
    <row r="1386" spans="2:53" s="18" customFormat="1">
      <c r="B1386" s="151">
        <v>43351.291666666664</v>
      </c>
      <c r="C1386" s="152">
        <v>164</v>
      </c>
      <c r="D1386" s="152">
        <v>89.949996948242188</v>
      </c>
      <c r="E1386" s="153">
        <v>12.399999618530273</v>
      </c>
      <c r="F1386" s="154">
        <v>43351</v>
      </c>
      <c r="G1386" s="153">
        <v>57.979700488249406</v>
      </c>
      <c r="H1386" s="153">
        <v>38.292464138534328</v>
      </c>
      <c r="I1386" s="153">
        <v>32.952882814826758</v>
      </c>
      <c r="J1386" s="155">
        <f t="shared" si="105"/>
        <v>57.979700488249406</v>
      </c>
      <c r="K1386" s="155">
        <f t="shared" si="106"/>
        <v>38.292464138534328</v>
      </c>
      <c r="L1386" s="155">
        <f t="shared" si="107"/>
        <v>32.952882814826758</v>
      </c>
      <c r="M1386" s="155"/>
      <c r="N1386" s="151">
        <v>43351.291666666664</v>
      </c>
      <c r="O1386" s="156">
        <v>164</v>
      </c>
      <c r="P1386" s="156">
        <v>89.949996948242188</v>
      </c>
      <c r="Q1386" s="155">
        <f t="shared" si="108"/>
        <v>4.2382756206683343</v>
      </c>
      <c r="R1386" s="104">
        <f t="shared" si="109"/>
        <v>20</v>
      </c>
      <c r="S1386" s="156"/>
      <c r="T1386" s="156"/>
      <c r="U1386" s="156"/>
      <c r="V1386" s="155"/>
      <c r="W1386" s="155"/>
      <c r="X1386" s="156"/>
      <c r="Y1386" s="156"/>
      <c r="Z1386" s="156"/>
      <c r="AA1386" s="155"/>
      <c r="AB1386" s="155"/>
      <c r="AC1386" s="156"/>
      <c r="AD1386" s="156"/>
      <c r="AE1386" s="156"/>
      <c r="AF1386" s="155"/>
      <c r="AG1386" s="155"/>
      <c r="AH1386" s="156"/>
      <c r="AI1386" s="156"/>
      <c r="AJ1386" s="156"/>
      <c r="AK1386" s="155"/>
      <c r="AL1386" s="155"/>
      <c r="AM1386" s="156"/>
      <c r="AN1386" s="156"/>
      <c r="AO1386" s="156"/>
      <c r="AP1386" s="155"/>
      <c r="AQ1386" s="155"/>
      <c r="AR1386" s="156"/>
      <c r="AS1386" s="156"/>
      <c r="AT1386" s="156"/>
      <c r="AU1386" s="155"/>
      <c r="AV1386" s="155"/>
      <c r="AW1386" s="156"/>
      <c r="AX1386" s="156"/>
      <c r="AY1386" s="156"/>
      <c r="AZ1386" s="155"/>
      <c r="BA1386" s="155"/>
    </row>
    <row r="1387" spans="2:53" s="18" customFormat="1">
      <c r="B1387" s="151">
        <v>43352.291666666664</v>
      </c>
      <c r="C1387" s="152">
        <v>164</v>
      </c>
      <c r="D1387" s="152">
        <v>89.949996948242188</v>
      </c>
      <c r="E1387" s="153">
        <v>12.199999809265137</v>
      </c>
      <c r="F1387" s="154">
        <v>43352</v>
      </c>
      <c r="G1387" s="153">
        <v>54.30679169831452</v>
      </c>
      <c r="H1387" s="153">
        <v>37.752169131967761</v>
      </c>
      <c r="I1387" s="153">
        <v>34.332989423716555</v>
      </c>
      <c r="J1387" s="155">
        <f t="shared" si="105"/>
        <v>54.30679169831452</v>
      </c>
      <c r="K1387" s="155">
        <f t="shared" si="106"/>
        <v>37.752169131967761</v>
      </c>
      <c r="L1387" s="155">
        <f t="shared" si="107"/>
        <v>34.332989423716555</v>
      </c>
      <c r="M1387" s="155"/>
      <c r="N1387" s="151">
        <v>43352.291666666664</v>
      </c>
      <c r="O1387" s="156">
        <v>164</v>
      </c>
      <c r="P1387" s="156">
        <v>89.949996948242188</v>
      </c>
      <c r="Q1387" s="155">
        <f t="shared" si="108"/>
        <v>4.2382756206683343</v>
      </c>
      <c r="R1387" s="104">
        <f t="shared" si="109"/>
        <v>20</v>
      </c>
      <c r="S1387" s="156"/>
      <c r="T1387" s="156"/>
      <c r="U1387" s="156"/>
      <c r="V1387" s="155"/>
      <c r="W1387" s="155"/>
      <c r="X1387" s="156"/>
      <c r="Y1387" s="156"/>
      <c r="Z1387" s="156"/>
      <c r="AA1387" s="155"/>
      <c r="AB1387" s="155"/>
      <c r="AC1387" s="156"/>
      <c r="AD1387" s="156"/>
      <c r="AE1387" s="156"/>
      <c r="AF1387" s="155"/>
      <c r="AG1387" s="155"/>
      <c r="AH1387" s="156"/>
      <c r="AI1387" s="156"/>
      <c r="AJ1387" s="156"/>
      <c r="AK1387" s="155"/>
      <c r="AL1387" s="155"/>
      <c r="AM1387" s="156"/>
      <c r="AN1387" s="156"/>
      <c r="AO1387" s="156"/>
      <c r="AP1387" s="155"/>
      <c r="AQ1387" s="155"/>
      <c r="AR1387" s="156"/>
      <c r="AS1387" s="156"/>
      <c r="AT1387" s="156"/>
      <c r="AU1387" s="155"/>
      <c r="AV1387" s="155"/>
      <c r="AW1387" s="156"/>
      <c r="AX1387" s="156"/>
      <c r="AY1387" s="156"/>
      <c r="AZ1387" s="155"/>
      <c r="BA1387" s="155"/>
    </row>
    <row r="1388" spans="2:53" s="18" customFormat="1">
      <c r="B1388" s="151">
        <v>43353.291666666664</v>
      </c>
      <c r="C1388" s="152">
        <v>164</v>
      </c>
      <c r="D1388" s="152">
        <v>89.949996948242188</v>
      </c>
      <c r="E1388" s="153">
        <v>12.199999809265137</v>
      </c>
      <c r="F1388" s="154">
        <v>43353</v>
      </c>
      <c r="G1388" s="153">
        <v>57.768973914738119</v>
      </c>
      <c r="H1388" s="153">
        <v>37.664931975713515</v>
      </c>
      <c r="I1388" s="153">
        <v>35.096053337123678</v>
      </c>
      <c r="J1388" s="155">
        <f t="shared" si="105"/>
        <v>57.768973914738119</v>
      </c>
      <c r="K1388" s="155">
        <f t="shared" si="106"/>
        <v>37.664931975713515</v>
      </c>
      <c r="L1388" s="155">
        <f t="shared" si="107"/>
        <v>35.096053337123678</v>
      </c>
      <c r="M1388" s="155"/>
      <c r="N1388" s="151">
        <v>43353.291666666664</v>
      </c>
      <c r="O1388" s="156">
        <v>164</v>
      </c>
      <c r="P1388" s="156">
        <v>89.949996948242188</v>
      </c>
      <c r="Q1388" s="155">
        <f t="shared" si="108"/>
        <v>4.2382756206683343</v>
      </c>
      <c r="R1388" s="104">
        <f t="shared" si="109"/>
        <v>20</v>
      </c>
      <c r="S1388" s="156"/>
      <c r="T1388" s="156"/>
      <c r="U1388" s="156"/>
      <c r="V1388" s="155"/>
      <c r="W1388" s="155"/>
      <c r="X1388" s="156"/>
      <c r="Y1388" s="156"/>
      <c r="Z1388" s="156"/>
      <c r="AA1388" s="155"/>
      <c r="AB1388" s="155"/>
      <c r="AC1388" s="156"/>
      <c r="AD1388" s="156"/>
      <c r="AE1388" s="156"/>
      <c r="AF1388" s="155"/>
      <c r="AG1388" s="155"/>
      <c r="AH1388" s="156"/>
      <c r="AI1388" s="156"/>
      <c r="AJ1388" s="156"/>
      <c r="AK1388" s="155"/>
      <c r="AL1388" s="155"/>
      <c r="AM1388" s="156"/>
      <c r="AN1388" s="156"/>
      <c r="AO1388" s="156"/>
      <c r="AP1388" s="155"/>
      <c r="AQ1388" s="155"/>
      <c r="AR1388" s="156"/>
      <c r="AS1388" s="156"/>
      <c r="AT1388" s="156"/>
      <c r="AU1388" s="155"/>
      <c r="AV1388" s="155"/>
      <c r="AW1388" s="156"/>
      <c r="AX1388" s="156"/>
      <c r="AY1388" s="156"/>
      <c r="AZ1388" s="155"/>
      <c r="BA1388" s="155"/>
    </row>
    <row r="1389" spans="2:53" s="18" customFormat="1">
      <c r="B1389" s="151">
        <v>43354.291666666664</v>
      </c>
      <c r="C1389" s="152">
        <v>140</v>
      </c>
      <c r="D1389" s="152">
        <v>103.34999847412109</v>
      </c>
      <c r="E1389" s="153">
        <v>12.100000381469727</v>
      </c>
      <c r="F1389" s="154">
        <v>43354</v>
      </c>
      <c r="G1389" s="153">
        <v>55.163691295164625</v>
      </c>
      <c r="H1389" s="153">
        <v>37.611740266813172</v>
      </c>
      <c r="I1389" s="153">
        <v>34.736920678019544</v>
      </c>
      <c r="J1389" s="155">
        <f t="shared" si="105"/>
        <v>55.163691295164625</v>
      </c>
      <c r="K1389" s="155">
        <f t="shared" si="106"/>
        <v>37.611740266813172</v>
      </c>
      <c r="L1389" s="155">
        <f t="shared" si="107"/>
        <v>34.736920678019544</v>
      </c>
      <c r="M1389" s="155"/>
      <c r="N1389" s="151">
        <v>43354.291666666664</v>
      </c>
      <c r="O1389" s="156">
        <v>140</v>
      </c>
      <c r="P1389" s="156">
        <v>103.34999847412109</v>
      </c>
      <c r="Q1389" s="155">
        <f t="shared" si="108"/>
        <v>2.0976745653341675</v>
      </c>
      <c r="R1389" s="104">
        <f t="shared" si="109"/>
        <v>2.0976745653341675</v>
      </c>
      <c r="S1389" s="156"/>
      <c r="T1389" s="156"/>
      <c r="U1389" s="156"/>
      <c r="V1389" s="155"/>
      <c r="W1389" s="155"/>
      <c r="X1389" s="156"/>
      <c r="Y1389" s="156"/>
      <c r="Z1389" s="156"/>
      <c r="AA1389" s="155"/>
      <c r="AB1389" s="155"/>
      <c r="AC1389" s="156"/>
      <c r="AD1389" s="156"/>
      <c r="AE1389" s="156"/>
      <c r="AF1389" s="155"/>
      <c r="AG1389" s="155"/>
      <c r="AH1389" s="156"/>
      <c r="AI1389" s="156"/>
      <c r="AJ1389" s="156"/>
      <c r="AK1389" s="155"/>
      <c r="AL1389" s="155"/>
      <c r="AM1389" s="156"/>
      <c r="AN1389" s="156"/>
      <c r="AO1389" s="156"/>
      <c r="AP1389" s="155"/>
      <c r="AQ1389" s="155"/>
      <c r="AR1389" s="156"/>
      <c r="AS1389" s="156"/>
      <c r="AT1389" s="156"/>
      <c r="AU1389" s="155"/>
      <c r="AV1389" s="155"/>
      <c r="AW1389" s="156"/>
      <c r="AX1389" s="156"/>
      <c r="AY1389" s="156"/>
      <c r="AZ1389" s="155"/>
      <c r="BA1389" s="155"/>
    </row>
    <row r="1390" spans="2:53" s="18" customFormat="1">
      <c r="B1390" s="151">
        <v>43355.291666666664</v>
      </c>
      <c r="C1390" s="152">
        <v>140</v>
      </c>
      <c r="D1390" s="152">
        <v>103.34999847412109</v>
      </c>
      <c r="E1390" s="153">
        <v>12.100000381469727</v>
      </c>
      <c r="F1390" s="154">
        <v>43355</v>
      </c>
      <c r="G1390" s="153">
        <v>58.001922100649949</v>
      </c>
      <c r="H1390" s="153">
        <v>37.643418064227831</v>
      </c>
      <c r="I1390" s="153">
        <v>34.166948047368606</v>
      </c>
      <c r="J1390" s="155">
        <f t="shared" si="105"/>
        <v>58.001922100649949</v>
      </c>
      <c r="K1390" s="155">
        <f t="shared" si="106"/>
        <v>37.643418064227831</v>
      </c>
      <c r="L1390" s="155">
        <f t="shared" si="107"/>
        <v>34.166948047368606</v>
      </c>
      <c r="M1390" s="155"/>
      <c r="N1390" s="151">
        <v>43355.291666666664</v>
      </c>
      <c r="O1390" s="156">
        <v>140</v>
      </c>
      <c r="P1390" s="156">
        <v>103.34999847412109</v>
      </c>
      <c r="Q1390" s="155">
        <f t="shared" si="108"/>
        <v>2.0976745653341675</v>
      </c>
      <c r="R1390" s="104">
        <f t="shared" si="109"/>
        <v>20</v>
      </c>
      <c r="S1390" s="156"/>
      <c r="T1390" s="156"/>
      <c r="U1390" s="156"/>
      <c r="V1390" s="155"/>
      <c r="W1390" s="155"/>
      <c r="X1390" s="156"/>
      <c r="Y1390" s="156"/>
      <c r="Z1390" s="156"/>
      <c r="AA1390" s="155"/>
      <c r="AB1390" s="155"/>
      <c r="AC1390" s="156"/>
      <c r="AD1390" s="156"/>
      <c r="AE1390" s="156"/>
      <c r="AF1390" s="155"/>
      <c r="AG1390" s="155"/>
      <c r="AH1390" s="156"/>
      <c r="AI1390" s="156"/>
      <c r="AJ1390" s="156"/>
      <c r="AK1390" s="155"/>
      <c r="AL1390" s="155"/>
      <c r="AM1390" s="156"/>
      <c r="AN1390" s="156"/>
      <c r="AO1390" s="156"/>
      <c r="AP1390" s="155"/>
      <c r="AQ1390" s="155"/>
      <c r="AR1390" s="156"/>
      <c r="AS1390" s="156"/>
      <c r="AT1390" s="156"/>
      <c r="AU1390" s="155"/>
      <c r="AV1390" s="155"/>
      <c r="AW1390" s="156"/>
      <c r="AX1390" s="156"/>
      <c r="AY1390" s="156"/>
      <c r="AZ1390" s="155"/>
      <c r="BA1390" s="155"/>
    </row>
    <row r="1391" spans="2:53" s="18" customFormat="1">
      <c r="B1391" s="151">
        <v>43356.291666666664</v>
      </c>
      <c r="C1391" s="152">
        <v>133</v>
      </c>
      <c r="D1391" s="152">
        <v>89.900001525878906</v>
      </c>
      <c r="E1391" s="153">
        <v>12.199999809265137</v>
      </c>
      <c r="F1391" s="154">
        <v>43356</v>
      </c>
      <c r="G1391" s="153">
        <v>40.874914831187972</v>
      </c>
      <c r="H1391" s="153">
        <v>38.024892933037542</v>
      </c>
      <c r="I1391" s="153">
        <v>39.807364487559703</v>
      </c>
      <c r="J1391" s="155">
        <f t="shared" si="105"/>
        <v>40.874914831187972</v>
      </c>
      <c r="K1391" s="155">
        <f t="shared" si="106"/>
        <v>38.024892933037542</v>
      </c>
      <c r="L1391" s="155">
        <f t="shared" si="107"/>
        <v>39.807364487559703</v>
      </c>
      <c r="M1391" s="155"/>
      <c r="N1391" s="151">
        <v>43356.291666666664</v>
      </c>
      <c r="O1391" s="156">
        <v>133</v>
      </c>
      <c r="P1391" s="156">
        <v>89.900001525878906</v>
      </c>
      <c r="Q1391" s="155">
        <f t="shared" si="108"/>
        <v>2.4668422046658325</v>
      </c>
      <c r="R1391" s="104">
        <f t="shared" si="109"/>
        <v>2.4668422046658325</v>
      </c>
      <c r="S1391" s="156"/>
      <c r="T1391" s="156"/>
      <c r="U1391" s="156"/>
      <c r="V1391" s="155"/>
      <c r="W1391" s="155"/>
      <c r="X1391" s="156"/>
      <c r="Y1391" s="156"/>
      <c r="Z1391" s="156"/>
      <c r="AA1391" s="155"/>
      <c r="AB1391" s="155"/>
      <c r="AC1391" s="156"/>
      <c r="AD1391" s="156"/>
      <c r="AE1391" s="156"/>
      <c r="AF1391" s="155"/>
      <c r="AG1391" s="155"/>
      <c r="AH1391" s="156"/>
      <c r="AI1391" s="156"/>
      <c r="AJ1391" s="156"/>
      <c r="AK1391" s="155"/>
      <c r="AL1391" s="155"/>
      <c r="AM1391" s="156"/>
      <c r="AN1391" s="156"/>
      <c r="AO1391" s="156"/>
      <c r="AP1391" s="155"/>
      <c r="AQ1391" s="155"/>
      <c r="AR1391" s="156"/>
      <c r="AS1391" s="156"/>
      <c r="AT1391" s="156"/>
      <c r="AU1391" s="155"/>
      <c r="AV1391" s="155"/>
      <c r="AW1391" s="156"/>
      <c r="AX1391" s="156"/>
      <c r="AY1391" s="156"/>
      <c r="AZ1391" s="155"/>
      <c r="BA1391" s="155"/>
    </row>
    <row r="1392" spans="2:53" s="18" customFormat="1">
      <c r="B1392" s="151">
        <v>43357.291666666664</v>
      </c>
      <c r="C1392" s="152">
        <v>133</v>
      </c>
      <c r="D1392" s="152">
        <v>89.900001525878906</v>
      </c>
      <c r="E1392" s="153">
        <v>12.100000381469727</v>
      </c>
      <c r="F1392" s="154">
        <v>43357</v>
      </c>
      <c r="G1392" s="153">
        <v>48.162588329248948</v>
      </c>
      <c r="H1392" s="153">
        <v>38.558680853556716</v>
      </c>
      <c r="I1392" s="153">
        <v>41.916334837807547</v>
      </c>
      <c r="J1392" s="155">
        <f t="shared" si="105"/>
        <v>48.162588329248948</v>
      </c>
      <c r="K1392" s="155">
        <f t="shared" si="106"/>
        <v>38.558680853556716</v>
      </c>
      <c r="L1392" s="155">
        <f t="shared" si="107"/>
        <v>41.916334837807547</v>
      </c>
      <c r="M1392" s="155"/>
      <c r="N1392" s="151">
        <v>43357.291666666664</v>
      </c>
      <c r="O1392" s="156">
        <v>133</v>
      </c>
      <c r="P1392" s="156">
        <v>89.900001525878906</v>
      </c>
      <c r="Q1392" s="155">
        <f t="shared" si="108"/>
        <v>2.4668422046658325</v>
      </c>
      <c r="R1392" s="104">
        <f t="shared" si="109"/>
        <v>20</v>
      </c>
      <c r="S1392" s="156"/>
      <c r="T1392" s="156"/>
      <c r="U1392" s="156"/>
      <c r="V1392" s="155"/>
      <c r="W1392" s="155"/>
      <c r="X1392" s="156"/>
      <c r="Y1392" s="156"/>
      <c r="Z1392" s="156"/>
      <c r="AA1392" s="155"/>
      <c r="AB1392" s="155"/>
      <c r="AC1392" s="156"/>
      <c r="AD1392" s="156"/>
      <c r="AE1392" s="156"/>
      <c r="AF1392" s="155"/>
      <c r="AG1392" s="155"/>
      <c r="AH1392" s="156"/>
      <c r="AI1392" s="156"/>
      <c r="AJ1392" s="156"/>
      <c r="AK1392" s="155"/>
      <c r="AL1392" s="155"/>
      <c r="AM1392" s="156"/>
      <c r="AN1392" s="156"/>
      <c r="AO1392" s="156"/>
      <c r="AP1392" s="155"/>
      <c r="AQ1392" s="155"/>
      <c r="AR1392" s="156"/>
      <c r="AS1392" s="156"/>
      <c r="AT1392" s="156"/>
      <c r="AU1392" s="155"/>
      <c r="AV1392" s="155"/>
      <c r="AW1392" s="156"/>
      <c r="AX1392" s="156"/>
      <c r="AY1392" s="156"/>
      <c r="AZ1392" s="155"/>
      <c r="BA1392" s="155"/>
    </row>
    <row r="1393" spans="2:53" s="18" customFormat="1">
      <c r="B1393" s="151">
        <v>43358.291666666664</v>
      </c>
      <c r="C1393" s="152">
        <v>133</v>
      </c>
      <c r="D1393" s="152">
        <v>89.900001525878906</v>
      </c>
      <c r="E1393" s="153">
        <v>12.199999809265137</v>
      </c>
      <c r="F1393" s="154">
        <v>43358</v>
      </c>
      <c r="G1393" s="153">
        <v>57.113237208127963</v>
      </c>
      <c r="H1393" s="153">
        <v>38.176355459932928</v>
      </c>
      <c r="I1393" s="153">
        <v>40.138139271603741</v>
      </c>
      <c r="J1393" s="155">
        <f t="shared" si="105"/>
        <v>57.113237208127963</v>
      </c>
      <c r="K1393" s="155">
        <f t="shared" si="106"/>
        <v>38.176355459932928</v>
      </c>
      <c r="L1393" s="155">
        <f t="shared" si="107"/>
        <v>40.138139271603741</v>
      </c>
      <c r="M1393" s="155"/>
      <c r="N1393" s="151">
        <v>43358.291666666664</v>
      </c>
      <c r="O1393" s="156">
        <v>133</v>
      </c>
      <c r="P1393" s="156">
        <v>89.900001525878906</v>
      </c>
      <c r="Q1393" s="155">
        <f t="shared" si="108"/>
        <v>2.4668422046658325</v>
      </c>
      <c r="R1393" s="104">
        <f t="shared" si="109"/>
        <v>20</v>
      </c>
      <c r="S1393" s="156"/>
      <c r="T1393" s="156"/>
      <c r="U1393" s="156"/>
      <c r="V1393" s="155"/>
      <c r="W1393" s="155"/>
      <c r="X1393" s="156"/>
      <c r="Y1393" s="156"/>
      <c r="Z1393" s="156"/>
      <c r="AA1393" s="155"/>
      <c r="AB1393" s="155"/>
      <c r="AC1393" s="156"/>
      <c r="AD1393" s="156"/>
      <c r="AE1393" s="156"/>
      <c r="AF1393" s="155"/>
      <c r="AG1393" s="155"/>
      <c r="AH1393" s="156"/>
      <c r="AI1393" s="156"/>
      <c r="AJ1393" s="156"/>
      <c r="AK1393" s="155"/>
      <c r="AL1393" s="155"/>
      <c r="AM1393" s="156"/>
      <c r="AN1393" s="156"/>
      <c r="AO1393" s="156"/>
      <c r="AP1393" s="155"/>
      <c r="AQ1393" s="155"/>
      <c r="AR1393" s="156"/>
      <c r="AS1393" s="156"/>
      <c r="AT1393" s="156"/>
      <c r="AU1393" s="155"/>
      <c r="AV1393" s="155"/>
      <c r="AW1393" s="156"/>
      <c r="AX1393" s="156"/>
      <c r="AY1393" s="156"/>
      <c r="AZ1393" s="155"/>
      <c r="BA1393" s="155"/>
    </row>
    <row r="1394" spans="2:53" s="18" customFormat="1">
      <c r="B1394" s="151">
        <v>43359.291666666664</v>
      </c>
      <c r="C1394" s="152">
        <v>133</v>
      </c>
      <c r="D1394" s="152">
        <v>89.900001525878906</v>
      </c>
      <c r="E1394" s="153">
        <v>12.100000381469727</v>
      </c>
      <c r="F1394" s="154">
        <v>43359</v>
      </c>
      <c r="G1394" s="153">
        <v>58.053100274712939</v>
      </c>
      <c r="H1394" s="153">
        <v>38.984294289637489</v>
      </c>
      <c r="I1394" s="153">
        <v>34.509806763971319</v>
      </c>
      <c r="J1394" s="155">
        <f t="shared" si="105"/>
        <v>58.053100274712939</v>
      </c>
      <c r="K1394" s="155">
        <f t="shared" si="106"/>
        <v>38.984294289637489</v>
      </c>
      <c r="L1394" s="155">
        <f t="shared" si="107"/>
        <v>34.509806763971319</v>
      </c>
      <c r="M1394" s="155"/>
      <c r="N1394" s="151">
        <v>43359.291666666664</v>
      </c>
      <c r="O1394" s="156">
        <v>133</v>
      </c>
      <c r="P1394" s="156">
        <v>89.900001525878906</v>
      </c>
      <c r="Q1394" s="155">
        <f t="shared" si="108"/>
        <v>2.4668422046658325</v>
      </c>
      <c r="R1394" s="104">
        <f t="shared" si="109"/>
        <v>20</v>
      </c>
      <c r="S1394" s="156"/>
      <c r="T1394" s="156"/>
      <c r="U1394" s="156"/>
      <c r="V1394" s="155"/>
      <c r="W1394" s="155"/>
      <c r="X1394" s="156"/>
      <c r="Y1394" s="156"/>
      <c r="Z1394" s="156"/>
      <c r="AA1394" s="155"/>
      <c r="AB1394" s="155"/>
      <c r="AC1394" s="156"/>
      <c r="AD1394" s="156"/>
      <c r="AE1394" s="156"/>
      <c r="AF1394" s="155"/>
      <c r="AG1394" s="155"/>
      <c r="AH1394" s="156"/>
      <c r="AI1394" s="156"/>
      <c r="AJ1394" s="156"/>
      <c r="AK1394" s="155"/>
      <c r="AL1394" s="155"/>
      <c r="AM1394" s="156"/>
      <c r="AN1394" s="156"/>
      <c r="AO1394" s="156"/>
      <c r="AP1394" s="155"/>
      <c r="AQ1394" s="155"/>
      <c r="AR1394" s="156"/>
      <c r="AS1394" s="156"/>
      <c r="AT1394" s="156"/>
      <c r="AU1394" s="155"/>
      <c r="AV1394" s="155"/>
      <c r="AW1394" s="156"/>
      <c r="AX1394" s="156"/>
      <c r="AY1394" s="156"/>
      <c r="AZ1394" s="155"/>
      <c r="BA1394" s="155"/>
    </row>
    <row r="1395" spans="2:53" s="18" customFormat="1">
      <c r="B1395" s="151">
        <v>43360.291666666664</v>
      </c>
      <c r="C1395" s="152">
        <v>133</v>
      </c>
      <c r="D1395" s="152">
        <v>89.900001525878906</v>
      </c>
      <c r="E1395" s="153">
        <v>12</v>
      </c>
      <c r="F1395" s="154">
        <v>43360</v>
      </c>
      <c r="G1395" s="153">
        <v>55.975908882750488</v>
      </c>
      <c r="H1395" s="153">
        <v>38.666574654888201</v>
      </c>
      <c r="I1395" s="153">
        <v>38.069214371884328</v>
      </c>
      <c r="J1395" s="155">
        <f t="shared" si="105"/>
        <v>55.975908882750488</v>
      </c>
      <c r="K1395" s="155">
        <f t="shared" si="106"/>
        <v>38.666574654888201</v>
      </c>
      <c r="L1395" s="155">
        <f t="shared" si="107"/>
        <v>38.069214371884328</v>
      </c>
      <c r="M1395" s="155"/>
      <c r="N1395" s="151">
        <v>43360.291666666664</v>
      </c>
      <c r="O1395" s="156">
        <v>133</v>
      </c>
      <c r="P1395" s="156">
        <v>89.900001525878906</v>
      </c>
      <c r="Q1395" s="155">
        <f t="shared" si="108"/>
        <v>2.4668422046658325</v>
      </c>
      <c r="R1395" s="104">
        <f t="shared" si="109"/>
        <v>20</v>
      </c>
      <c r="S1395" s="156"/>
      <c r="T1395" s="156"/>
      <c r="U1395" s="156"/>
      <c r="V1395" s="155"/>
      <c r="W1395" s="155"/>
      <c r="X1395" s="156"/>
      <c r="Y1395" s="156"/>
      <c r="Z1395" s="156"/>
      <c r="AA1395" s="155"/>
      <c r="AB1395" s="155"/>
      <c r="AC1395" s="156"/>
      <c r="AD1395" s="156"/>
      <c r="AE1395" s="156"/>
      <c r="AF1395" s="155"/>
      <c r="AG1395" s="155"/>
      <c r="AH1395" s="156"/>
      <c r="AI1395" s="156"/>
      <c r="AJ1395" s="156"/>
      <c r="AK1395" s="155"/>
      <c r="AL1395" s="155"/>
      <c r="AM1395" s="156"/>
      <c r="AN1395" s="156"/>
      <c r="AO1395" s="156"/>
      <c r="AP1395" s="155"/>
      <c r="AQ1395" s="155"/>
      <c r="AR1395" s="156"/>
      <c r="AS1395" s="156"/>
      <c r="AT1395" s="156"/>
      <c r="AU1395" s="155"/>
      <c r="AV1395" s="155"/>
      <c r="AW1395" s="156"/>
      <c r="AX1395" s="156"/>
      <c r="AY1395" s="156"/>
      <c r="AZ1395" s="155"/>
      <c r="BA1395" s="155"/>
    </row>
    <row r="1396" spans="2:53" s="18" customFormat="1">
      <c r="B1396" s="151">
        <v>43361.291666666664</v>
      </c>
      <c r="C1396" s="152">
        <v>268</v>
      </c>
      <c r="D1396" s="152">
        <v>137.30000305175781</v>
      </c>
      <c r="E1396" s="153">
        <v>11.899999618530273</v>
      </c>
      <c r="F1396" s="154">
        <v>43361</v>
      </c>
      <c r="G1396" s="153">
        <v>42.508529623305293</v>
      </c>
      <c r="H1396" s="153">
        <v>39.131667699085334</v>
      </c>
      <c r="I1396" s="153">
        <v>44.536648055403404</v>
      </c>
      <c r="J1396" s="155">
        <f t="shared" si="105"/>
        <v>42.508529623305293</v>
      </c>
      <c r="K1396" s="155">
        <f t="shared" si="106"/>
        <v>39.131667699085334</v>
      </c>
      <c r="L1396" s="155">
        <f t="shared" si="107"/>
        <v>44.536648055403404</v>
      </c>
      <c r="M1396" s="155"/>
      <c r="N1396" s="151">
        <v>43361.291666666664</v>
      </c>
      <c r="O1396" s="156">
        <v>268</v>
      </c>
      <c r="P1396" s="156">
        <v>137.30000305175781</v>
      </c>
      <c r="Q1396" s="155">
        <f t="shared" si="108"/>
        <v>7.480656149331665</v>
      </c>
      <c r="R1396" s="104">
        <f t="shared" si="109"/>
        <v>7.480656149331665</v>
      </c>
      <c r="S1396" s="156"/>
      <c r="T1396" s="156"/>
      <c r="U1396" s="156"/>
      <c r="V1396" s="155"/>
      <c r="W1396" s="155"/>
      <c r="X1396" s="156"/>
      <c r="Y1396" s="156"/>
      <c r="Z1396" s="156"/>
      <c r="AA1396" s="155"/>
      <c r="AB1396" s="155"/>
      <c r="AC1396" s="156"/>
      <c r="AD1396" s="156"/>
      <c r="AE1396" s="156"/>
      <c r="AF1396" s="155"/>
      <c r="AG1396" s="155"/>
      <c r="AH1396" s="156"/>
      <c r="AI1396" s="156"/>
      <c r="AJ1396" s="156"/>
      <c r="AK1396" s="155"/>
      <c r="AL1396" s="155"/>
      <c r="AM1396" s="156"/>
      <c r="AN1396" s="156"/>
      <c r="AO1396" s="156"/>
      <c r="AP1396" s="155"/>
      <c r="AQ1396" s="155"/>
      <c r="AR1396" s="156"/>
      <c r="AS1396" s="156"/>
      <c r="AT1396" s="156"/>
      <c r="AU1396" s="155"/>
      <c r="AV1396" s="155"/>
      <c r="AW1396" s="156"/>
      <c r="AX1396" s="156"/>
      <c r="AY1396" s="156"/>
      <c r="AZ1396" s="155"/>
      <c r="BA1396" s="155"/>
    </row>
    <row r="1397" spans="2:53" s="18" customFormat="1">
      <c r="B1397" s="151">
        <v>43362.291666666664</v>
      </c>
      <c r="C1397" s="152">
        <v>268</v>
      </c>
      <c r="D1397" s="152">
        <v>137.30000305175781</v>
      </c>
      <c r="E1397" s="153">
        <v>12.100000381469727</v>
      </c>
      <c r="F1397" s="154">
        <v>43362</v>
      </c>
      <c r="G1397" s="153">
        <v>33.391217860491182</v>
      </c>
      <c r="H1397" s="153">
        <v>37.990852373485204</v>
      </c>
      <c r="I1397" s="153">
        <v>46.247526770653558</v>
      </c>
      <c r="J1397" s="155">
        <f t="shared" si="105"/>
        <v>33.391217860491182</v>
      </c>
      <c r="K1397" s="155">
        <f t="shared" si="106"/>
        <v>37.990852373485204</v>
      </c>
      <c r="L1397" s="155">
        <f t="shared" si="107"/>
        <v>46.247526770653558</v>
      </c>
      <c r="M1397" s="155"/>
      <c r="N1397" s="151">
        <v>43362.291666666664</v>
      </c>
      <c r="O1397" s="156">
        <v>268</v>
      </c>
      <c r="P1397" s="156">
        <v>137.30000305175781</v>
      </c>
      <c r="Q1397" s="155">
        <f t="shared" si="108"/>
        <v>7.480656149331665</v>
      </c>
      <c r="R1397" s="104">
        <f t="shared" si="109"/>
        <v>20</v>
      </c>
      <c r="S1397" s="156"/>
      <c r="T1397" s="156"/>
      <c r="U1397" s="156"/>
      <c r="V1397" s="155"/>
      <c r="W1397" s="155"/>
      <c r="X1397" s="156"/>
      <c r="Y1397" s="156"/>
      <c r="Z1397" s="156"/>
      <c r="AA1397" s="155"/>
      <c r="AB1397" s="155"/>
      <c r="AC1397" s="156"/>
      <c r="AD1397" s="156"/>
      <c r="AE1397" s="156"/>
      <c r="AF1397" s="155"/>
      <c r="AG1397" s="155"/>
      <c r="AH1397" s="156"/>
      <c r="AI1397" s="156"/>
      <c r="AJ1397" s="156"/>
      <c r="AK1397" s="155"/>
      <c r="AL1397" s="155"/>
      <c r="AM1397" s="156"/>
      <c r="AN1397" s="156"/>
      <c r="AO1397" s="156"/>
      <c r="AP1397" s="155"/>
      <c r="AQ1397" s="155"/>
      <c r="AR1397" s="156"/>
      <c r="AS1397" s="156"/>
      <c r="AT1397" s="156"/>
      <c r="AU1397" s="155"/>
      <c r="AV1397" s="155"/>
      <c r="AW1397" s="156"/>
      <c r="AX1397" s="156"/>
      <c r="AY1397" s="156"/>
      <c r="AZ1397" s="155"/>
      <c r="BA1397" s="155"/>
    </row>
    <row r="1398" spans="2:53" s="18" customFormat="1">
      <c r="B1398" s="151">
        <v>43363.291666666664</v>
      </c>
      <c r="C1398" s="152">
        <v>736</v>
      </c>
      <c r="D1398" s="152">
        <v>150.55000305175781</v>
      </c>
      <c r="E1398" s="153">
        <v>7.0999999046325684</v>
      </c>
      <c r="F1398" s="154">
        <v>43363</v>
      </c>
      <c r="G1398" s="153">
        <v>46.773655008960702</v>
      </c>
      <c r="H1398" s="153">
        <v>38.082459450540746</v>
      </c>
      <c r="I1398" s="153">
        <v>46.438119236672343</v>
      </c>
      <c r="J1398" s="155">
        <f t="shared" si="105"/>
        <v>46.773655008960702</v>
      </c>
      <c r="K1398" s="155">
        <f t="shared" si="106"/>
        <v>38.082459450540746</v>
      </c>
      <c r="L1398" s="155">
        <f t="shared" si="107"/>
        <v>46.438119236672343</v>
      </c>
      <c r="M1398" s="155"/>
      <c r="N1398" s="151">
        <v>43363.291666666664</v>
      </c>
      <c r="O1398" s="156">
        <v>736</v>
      </c>
      <c r="P1398" s="156">
        <v>150.55000305175781</v>
      </c>
      <c r="Q1398" s="155">
        <f t="shared" si="108"/>
        <v>33.508417919331663</v>
      </c>
      <c r="R1398" s="104">
        <f t="shared" si="109"/>
        <v>33.508417919331663</v>
      </c>
      <c r="S1398" s="156"/>
      <c r="T1398" s="156"/>
      <c r="U1398" s="156"/>
      <c r="V1398" s="155"/>
      <c r="W1398" s="155"/>
      <c r="X1398" s="156"/>
      <c r="Y1398" s="156"/>
      <c r="Z1398" s="156"/>
      <c r="AA1398" s="155"/>
      <c r="AB1398" s="155"/>
      <c r="AC1398" s="156"/>
      <c r="AD1398" s="156"/>
      <c r="AE1398" s="156"/>
      <c r="AF1398" s="155"/>
      <c r="AG1398" s="155"/>
      <c r="AH1398" s="156"/>
      <c r="AI1398" s="156"/>
      <c r="AJ1398" s="156"/>
      <c r="AK1398" s="155"/>
      <c r="AL1398" s="155"/>
      <c r="AM1398" s="156"/>
      <c r="AN1398" s="156"/>
      <c r="AO1398" s="156"/>
      <c r="AP1398" s="155"/>
      <c r="AQ1398" s="155"/>
      <c r="AR1398" s="156"/>
      <c r="AS1398" s="156"/>
      <c r="AT1398" s="156"/>
      <c r="AU1398" s="155"/>
      <c r="AV1398" s="155"/>
      <c r="AW1398" s="156"/>
      <c r="AX1398" s="156"/>
      <c r="AY1398" s="156"/>
      <c r="AZ1398" s="155"/>
      <c r="BA1398" s="155"/>
    </row>
    <row r="1399" spans="2:53" s="18" customFormat="1">
      <c r="B1399" s="151">
        <v>43364.291666666664</v>
      </c>
      <c r="C1399" s="152">
        <v>736</v>
      </c>
      <c r="D1399" s="152">
        <v>150.55000305175781</v>
      </c>
      <c r="E1399" s="153">
        <v>11.800000190734863</v>
      </c>
      <c r="F1399" s="154">
        <v>43364</v>
      </c>
      <c r="G1399" s="153">
        <v>61.45768520752587</v>
      </c>
      <c r="H1399" s="153">
        <v>37.007492897532586</v>
      </c>
      <c r="I1399" s="153">
        <v>40.071329488092012</v>
      </c>
      <c r="J1399" s="155">
        <f t="shared" si="105"/>
        <v>61.45768520752587</v>
      </c>
      <c r="K1399" s="155">
        <f t="shared" si="106"/>
        <v>37.007492897532586</v>
      </c>
      <c r="L1399" s="155">
        <f t="shared" si="107"/>
        <v>40.071329488092012</v>
      </c>
      <c r="M1399" s="155"/>
      <c r="N1399" s="151">
        <v>43364.291666666664</v>
      </c>
      <c r="O1399" s="156">
        <v>736</v>
      </c>
      <c r="P1399" s="156">
        <v>150.55000305175781</v>
      </c>
      <c r="Q1399" s="155">
        <f t="shared" si="108"/>
        <v>33.508417919331663</v>
      </c>
      <c r="R1399" s="104">
        <f t="shared" si="109"/>
        <v>20</v>
      </c>
      <c r="S1399" s="156"/>
      <c r="T1399" s="156"/>
      <c r="U1399" s="156"/>
      <c r="V1399" s="155"/>
      <c r="W1399" s="155"/>
      <c r="X1399" s="156"/>
      <c r="Y1399" s="156"/>
      <c r="Z1399" s="156"/>
      <c r="AA1399" s="155"/>
      <c r="AB1399" s="155"/>
      <c r="AC1399" s="156"/>
      <c r="AD1399" s="156"/>
      <c r="AE1399" s="156"/>
      <c r="AF1399" s="155"/>
      <c r="AG1399" s="155"/>
      <c r="AH1399" s="156"/>
      <c r="AI1399" s="156"/>
      <c r="AJ1399" s="156"/>
      <c r="AK1399" s="155"/>
      <c r="AL1399" s="155"/>
      <c r="AM1399" s="156"/>
      <c r="AN1399" s="156"/>
      <c r="AO1399" s="156"/>
      <c r="AP1399" s="155"/>
      <c r="AQ1399" s="155"/>
      <c r="AR1399" s="156"/>
      <c r="AS1399" s="156"/>
      <c r="AT1399" s="156"/>
      <c r="AU1399" s="155"/>
      <c r="AV1399" s="155"/>
      <c r="AW1399" s="156"/>
      <c r="AX1399" s="156"/>
      <c r="AY1399" s="156"/>
      <c r="AZ1399" s="155"/>
      <c r="BA1399" s="155"/>
    </row>
    <row r="1400" spans="2:53" s="18" customFormat="1">
      <c r="B1400" s="151">
        <v>43365.291666666664</v>
      </c>
      <c r="C1400" s="152">
        <v>736</v>
      </c>
      <c r="D1400" s="152">
        <v>150.55000305175781</v>
      </c>
      <c r="E1400" s="153">
        <v>11.800000190734863</v>
      </c>
      <c r="F1400" s="154">
        <v>43365</v>
      </c>
      <c r="G1400" s="153">
        <v>58.313895445510163</v>
      </c>
      <c r="H1400" s="153">
        <v>36.758670372896781</v>
      </c>
      <c r="I1400" s="153">
        <v>38.756131829288329</v>
      </c>
      <c r="J1400" s="155">
        <f t="shared" si="105"/>
        <v>58.313895445510163</v>
      </c>
      <c r="K1400" s="155">
        <f t="shared" si="106"/>
        <v>36.758670372896781</v>
      </c>
      <c r="L1400" s="155">
        <f t="shared" si="107"/>
        <v>38.756131829288329</v>
      </c>
      <c r="M1400" s="155"/>
      <c r="N1400" s="151">
        <v>43365.291666666664</v>
      </c>
      <c r="O1400" s="156">
        <v>736</v>
      </c>
      <c r="P1400" s="156">
        <v>150.55000305175781</v>
      </c>
      <c r="Q1400" s="155">
        <f t="shared" si="108"/>
        <v>33.508417919331663</v>
      </c>
      <c r="R1400" s="104">
        <f t="shared" si="109"/>
        <v>20</v>
      </c>
      <c r="S1400" s="156"/>
      <c r="T1400" s="156"/>
      <c r="U1400" s="156"/>
      <c r="V1400" s="155"/>
      <c r="W1400" s="155"/>
      <c r="X1400" s="156"/>
      <c r="Y1400" s="156"/>
      <c r="Z1400" s="156"/>
      <c r="AA1400" s="155"/>
      <c r="AB1400" s="155"/>
      <c r="AC1400" s="156"/>
      <c r="AD1400" s="156"/>
      <c r="AE1400" s="156"/>
      <c r="AF1400" s="155"/>
      <c r="AG1400" s="155"/>
      <c r="AH1400" s="156"/>
      <c r="AI1400" s="156"/>
      <c r="AJ1400" s="156"/>
      <c r="AK1400" s="155"/>
      <c r="AL1400" s="155"/>
      <c r="AM1400" s="156"/>
      <c r="AN1400" s="156"/>
      <c r="AO1400" s="156"/>
      <c r="AP1400" s="155"/>
      <c r="AQ1400" s="155"/>
      <c r="AR1400" s="156"/>
      <c r="AS1400" s="156"/>
      <c r="AT1400" s="156"/>
      <c r="AU1400" s="155"/>
      <c r="AV1400" s="155"/>
      <c r="AW1400" s="156"/>
      <c r="AX1400" s="156"/>
      <c r="AY1400" s="156"/>
      <c r="AZ1400" s="155"/>
      <c r="BA1400" s="155"/>
    </row>
    <row r="1401" spans="2:53" s="18" customFormat="1">
      <c r="B1401" s="151">
        <v>43366.291666666664</v>
      </c>
      <c r="C1401" s="152">
        <v>736</v>
      </c>
      <c r="D1401" s="152">
        <v>150.55000305175781</v>
      </c>
      <c r="E1401" s="153">
        <v>11.899999618530273</v>
      </c>
      <c r="F1401" s="154">
        <v>43366</v>
      </c>
      <c r="G1401" s="153">
        <v>58.604053813947516</v>
      </c>
      <c r="H1401" s="153">
        <v>36.040245969582486</v>
      </c>
      <c r="I1401" s="153">
        <v>34.626607065112481</v>
      </c>
      <c r="J1401" s="155">
        <f t="shared" si="105"/>
        <v>58.604053813947516</v>
      </c>
      <c r="K1401" s="155">
        <f t="shared" si="106"/>
        <v>36.040245969582486</v>
      </c>
      <c r="L1401" s="155">
        <f t="shared" si="107"/>
        <v>34.626607065112481</v>
      </c>
      <c r="M1401" s="155"/>
      <c r="N1401" s="151">
        <v>43366.291666666664</v>
      </c>
      <c r="O1401" s="156">
        <v>736</v>
      </c>
      <c r="P1401" s="156">
        <v>150.55000305175781</v>
      </c>
      <c r="Q1401" s="155">
        <f t="shared" si="108"/>
        <v>33.508417919331663</v>
      </c>
      <c r="R1401" s="104">
        <f t="shared" si="109"/>
        <v>20</v>
      </c>
      <c r="S1401" s="156"/>
      <c r="T1401" s="156"/>
      <c r="U1401" s="156"/>
      <c r="V1401" s="155"/>
      <c r="W1401" s="155"/>
      <c r="X1401" s="156"/>
      <c r="Y1401" s="156"/>
      <c r="Z1401" s="156"/>
      <c r="AA1401" s="155"/>
      <c r="AB1401" s="155"/>
      <c r="AC1401" s="156"/>
      <c r="AD1401" s="156"/>
      <c r="AE1401" s="156"/>
      <c r="AF1401" s="155"/>
      <c r="AG1401" s="155"/>
      <c r="AH1401" s="156"/>
      <c r="AI1401" s="156"/>
      <c r="AJ1401" s="156"/>
      <c r="AK1401" s="155"/>
      <c r="AL1401" s="155"/>
      <c r="AM1401" s="156"/>
      <c r="AN1401" s="156"/>
      <c r="AO1401" s="156"/>
      <c r="AP1401" s="155"/>
      <c r="AQ1401" s="155"/>
      <c r="AR1401" s="156"/>
      <c r="AS1401" s="156"/>
      <c r="AT1401" s="156"/>
      <c r="AU1401" s="155"/>
      <c r="AV1401" s="155"/>
      <c r="AW1401" s="156"/>
      <c r="AX1401" s="156"/>
      <c r="AY1401" s="156"/>
      <c r="AZ1401" s="155"/>
      <c r="BA1401" s="155"/>
    </row>
    <row r="1402" spans="2:53" s="18" customFormat="1">
      <c r="B1402" s="151">
        <v>43367.291666666664</v>
      </c>
      <c r="C1402" s="152">
        <v>736</v>
      </c>
      <c r="D1402" s="152">
        <v>150.55000305175781</v>
      </c>
      <c r="E1402" s="153">
        <v>11.899999618530273</v>
      </c>
      <c r="F1402" s="154">
        <v>43367</v>
      </c>
      <c r="G1402" s="153">
        <v>56.842076563216978</v>
      </c>
      <c r="H1402" s="153">
        <v>35.671045413878247</v>
      </c>
      <c r="I1402" s="153">
        <v>35.238955583660683</v>
      </c>
      <c r="J1402" s="155">
        <f t="shared" si="105"/>
        <v>56.842076563216978</v>
      </c>
      <c r="K1402" s="155">
        <f t="shared" si="106"/>
        <v>35.671045413878247</v>
      </c>
      <c r="L1402" s="155">
        <f t="shared" si="107"/>
        <v>35.238955583660683</v>
      </c>
      <c r="M1402" s="155"/>
      <c r="N1402" s="151">
        <v>43367.291666666664</v>
      </c>
      <c r="O1402" s="156">
        <v>736</v>
      </c>
      <c r="P1402" s="156">
        <v>150.55000305175781</v>
      </c>
      <c r="Q1402" s="155">
        <f t="shared" si="108"/>
        <v>33.508417919331663</v>
      </c>
      <c r="R1402" s="104">
        <f t="shared" si="109"/>
        <v>20</v>
      </c>
      <c r="S1402" s="156"/>
      <c r="T1402" s="156"/>
      <c r="U1402" s="156"/>
      <c r="V1402" s="155"/>
      <c r="W1402" s="155"/>
      <c r="X1402" s="156"/>
      <c r="Y1402" s="156"/>
      <c r="Z1402" s="156"/>
      <c r="AA1402" s="155"/>
      <c r="AB1402" s="155"/>
      <c r="AC1402" s="156"/>
      <c r="AD1402" s="156"/>
      <c r="AE1402" s="156"/>
      <c r="AF1402" s="155"/>
      <c r="AG1402" s="155"/>
      <c r="AH1402" s="156"/>
      <c r="AI1402" s="156"/>
      <c r="AJ1402" s="156"/>
      <c r="AK1402" s="155"/>
      <c r="AL1402" s="155"/>
      <c r="AM1402" s="156"/>
      <c r="AN1402" s="156"/>
      <c r="AO1402" s="156"/>
      <c r="AP1402" s="155"/>
      <c r="AQ1402" s="155"/>
      <c r="AR1402" s="156"/>
      <c r="AS1402" s="156"/>
      <c r="AT1402" s="156"/>
      <c r="AU1402" s="155"/>
      <c r="AV1402" s="155"/>
      <c r="AW1402" s="156"/>
      <c r="AX1402" s="156"/>
      <c r="AY1402" s="156"/>
      <c r="AZ1402" s="155"/>
      <c r="BA1402" s="155"/>
    </row>
    <row r="1403" spans="2:53" s="18" customFormat="1">
      <c r="B1403" s="151">
        <v>43368.291666666664</v>
      </c>
      <c r="C1403" s="152">
        <v>522</v>
      </c>
      <c r="D1403" s="152">
        <v>114.97000122070313</v>
      </c>
      <c r="E1403" s="153">
        <v>11.899999618530273</v>
      </c>
      <c r="F1403" s="154">
        <v>43368</v>
      </c>
      <c r="G1403" s="153">
        <v>58.756837187696405</v>
      </c>
      <c r="H1403" s="153">
        <v>36.559872638450742</v>
      </c>
      <c r="I1403" s="153">
        <v>35.151314936589301</v>
      </c>
      <c r="J1403" s="155">
        <f t="shared" si="105"/>
        <v>58.756837187696405</v>
      </c>
      <c r="K1403" s="155">
        <f t="shared" si="106"/>
        <v>36.559872638450742</v>
      </c>
      <c r="L1403" s="155">
        <f t="shared" si="107"/>
        <v>35.151314936589301</v>
      </c>
      <c r="M1403" s="155"/>
      <c r="N1403" s="151">
        <v>43368.291666666664</v>
      </c>
      <c r="O1403" s="156">
        <v>522</v>
      </c>
      <c r="P1403" s="156">
        <v>114.97000122070313</v>
      </c>
      <c r="Q1403" s="155">
        <f t="shared" si="108"/>
        <v>23.296492229732664</v>
      </c>
      <c r="R1403" s="104">
        <f t="shared" si="109"/>
        <v>23.296492229732664</v>
      </c>
      <c r="S1403" s="156"/>
      <c r="T1403" s="156"/>
      <c r="U1403" s="156"/>
      <c r="V1403" s="155"/>
      <c r="W1403" s="155"/>
      <c r="X1403" s="156"/>
      <c r="Y1403" s="156"/>
      <c r="Z1403" s="156"/>
      <c r="AA1403" s="155"/>
      <c r="AB1403" s="155"/>
      <c r="AC1403" s="156"/>
      <c r="AD1403" s="156"/>
      <c r="AE1403" s="156"/>
      <c r="AF1403" s="155"/>
      <c r="AG1403" s="155"/>
      <c r="AH1403" s="156"/>
      <c r="AI1403" s="156"/>
      <c r="AJ1403" s="156"/>
      <c r="AK1403" s="155"/>
      <c r="AL1403" s="155"/>
      <c r="AM1403" s="156"/>
      <c r="AN1403" s="156"/>
      <c r="AO1403" s="156"/>
      <c r="AP1403" s="155"/>
      <c r="AQ1403" s="155"/>
      <c r="AR1403" s="156"/>
      <c r="AS1403" s="156"/>
      <c r="AT1403" s="156"/>
      <c r="AU1403" s="155"/>
      <c r="AV1403" s="155"/>
      <c r="AW1403" s="156"/>
      <c r="AX1403" s="156"/>
      <c r="AY1403" s="156"/>
      <c r="AZ1403" s="155"/>
      <c r="BA1403" s="155"/>
    </row>
    <row r="1404" spans="2:53" s="18" customFormat="1">
      <c r="B1404" s="151">
        <v>43369.291666666664</v>
      </c>
      <c r="C1404" s="152">
        <v>522</v>
      </c>
      <c r="D1404" s="152">
        <v>114.97000122070313</v>
      </c>
      <c r="E1404" s="153">
        <v>11.399999618530273</v>
      </c>
      <c r="F1404" s="154">
        <v>43369</v>
      </c>
      <c r="G1404" s="153">
        <v>55.731654958680757</v>
      </c>
      <c r="H1404" s="153">
        <v>36.437982607483825</v>
      </c>
      <c r="I1404" s="153">
        <v>34.782018090751478</v>
      </c>
      <c r="J1404" s="155">
        <f t="shared" si="105"/>
        <v>55.731654958680757</v>
      </c>
      <c r="K1404" s="155">
        <f t="shared" si="106"/>
        <v>36.437982607483825</v>
      </c>
      <c r="L1404" s="155">
        <f t="shared" si="107"/>
        <v>34.782018090751478</v>
      </c>
      <c r="M1404" s="155"/>
      <c r="N1404" s="151">
        <v>43369.291666666664</v>
      </c>
      <c r="O1404" s="156">
        <v>522</v>
      </c>
      <c r="P1404" s="156">
        <v>114.97000122070313</v>
      </c>
      <c r="Q1404" s="155">
        <f t="shared" si="108"/>
        <v>23.296492229732664</v>
      </c>
      <c r="R1404" s="104">
        <f t="shared" si="109"/>
        <v>20</v>
      </c>
      <c r="S1404" s="156"/>
      <c r="T1404" s="156"/>
      <c r="U1404" s="156"/>
      <c r="V1404" s="155"/>
      <c r="W1404" s="155"/>
      <c r="X1404" s="156"/>
      <c r="Y1404" s="156"/>
      <c r="Z1404" s="156"/>
      <c r="AA1404" s="155"/>
      <c r="AB1404" s="155"/>
      <c r="AC1404" s="156"/>
      <c r="AD1404" s="156"/>
      <c r="AE1404" s="156"/>
      <c r="AF1404" s="155"/>
      <c r="AG1404" s="155"/>
      <c r="AH1404" s="156"/>
      <c r="AI1404" s="156"/>
      <c r="AJ1404" s="156"/>
      <c r="AK1404" s="155"/>
      <c r="AL1404" s="155"/>
      <c r="AM1404" s="156"/>
      <c r="AN1404" s="156"/>
      <c r="AO1404" s="156"/>
      <c r="AP1404" s="155"/>
      <c r="AQ1404" s="155"/>
      <c r="AR1404" s="156"/>
      <c r="AS1404" s="156"/>
      <c r="AT1404" s="156"/>
      <c r="AU1404" s="155"/>
      <c r="AV1404" s="155"/>
      <c r="AW1404" s="156"/>
      <c r="AX1404" s="156"/>
      <c r="AY1404" s="156"/>
      <c r="AZ1404" s="155"/>
      <c r="BA1404" s="155"/>
    </row>
    <row r="1405" spans="2:53" s="18" customFormat="1">
      <c r="B1405" s="151">
        <v>43370.291666666664</v>
      </c>
      <c r="C1405" s="152">
        <v>182</v>
      </c>
      <c r="D1405" s="152">
        <v>106.77999877929688</v>
      </c>
      <c r="E1405" s="153">
        <v>11.5</v>
      </c>
      <c r="F1405" s="154">
        <v>43370</v>
      </c>
      <c r="G1405" s="153">
        <v>60.110830423964394</v>
      </c>
      <c r="H1405" s="153">
        <v>35.986441788408477</v>
      </c>
      <c r="I1405" s="153">
        <v>34.006970151618695</v>
      </c>
      <c r="J1405" s="155">
        <f t="shared" si="105"/>
        <v>60.110830423964394</v>
      </c>
      <c r="K1405" s="155">
        <f t="shared" si="106"/>
        <v>35.986441788408477</v>
      </c>
      <c r="L1405" s="155">
        <f t="shared" si="107"/>
        <v>34.006970151618695</v>
      </c>
      <c r="M1405" s="155"/>
      <c r="N1405" s="151">
        <v>43370.291666666664</v>
      </c>
      <c r="O1405" s="156">
        <v>182</v>
      </c>
      <c r="P1405" s="156">
        <v>106.77999877929688</v>
      </c>
      <c r="Q1405" s="155">
        <f t="shared" si="108"/>
        <v>4.3052408402673343</v>
      </c>
      <c r="R1405" s="104">
        <f t="shared" si="109"/>
        <v>4.3052408402673343</v>
      </c>
      <c r="S1405" s="156"/>
      <c r="T1405" s="156"/>
      <c r="U1405" s="156"/>
      <c r="V1405" s="155"/>
      <c r="W1405" s="155"/>
      <c r="X1405" s="156"/>
      <c r="Y1405" s="156"/>
      <c r="Z1405" s="156"/>
      <c r="AA1405" s="155"/>
      <c r="AB1405" s="155"/>
      <c r="AC1405" s="156"/>
      <c r="AD1405" s="156"/>
      <c r="AE1405" s="156"/>
      <c r="AF1405" s="155"/>
      <c r="AG1405" s="155"/>
      <c r="AH1405" s="156"/>
      <c r="AI1405" s="156"/>
      <c r="AJ1405" s="156"/>
      <c r="AK1405" s="155"/>
      <c r="AL1405" s="155"/>
      <c r="AM1405" s="156"/>
      <c r="AN1405" s="156"/>
      <c r="AO1405" s="156"/>
      <c r="AP1405" s="155"/>
      <c r="AQ1405" s="155"/>
      <c r="AR1405" s="156"/>
      <c r="AS1405" s="156"/>
      <c r="AT1405" s="156"/>
      <c r="AU1405" s="155"/>
      <c r="AV1405" s="155"/>
      <c r="AW1405" s="156"/>
      <c r="AX1405" s="156"/>
      <c r="AY1405" s="156"/>
      <c r="AZ1405" s="155"/>
      <c r="BA1405" s="155"/>
    </row>
    <row r="1406" spans="2:53" s="18" customFormat="1">
      <c r="B1406" s="151">
        <v>43371.291666666664</v>
      </c>
      <c r="C1406" s="152">
        <v>182</v>
      </c>
      <c r="D1406" s="152">
        <v>106.77999877929688</v>
      </c>
      <c r="E1406" s="153">
        <v>11.5</v>
      </c>
      <c r="F1406" s="154">
        <v>43371</v>
      </c>
      <c r="G1406" s="153">
        <v>60.143096140943221</v>
      </c>
      <c r="H1406" s="153">
        <v>35.4780176105102</v>
      </c>
      <c r="I1406" s="153">
        <v>33.711484390232314</v>
      </c>
      <c r="J1406" s="155">
        <f t="shared" si="105"/>
        <v>60.143096140943221</v>
      </c>
      <c r="K1406" s="155">
        <f t="shared" si="106"/>
        <v>35.4780176105102</v>
      </c>
      <c r="L1406" s="155">
        <f t="shared" si="107"/>
        <v>33.711484390232314</v>
      </c>
      <c r="M1406" s="155"/>
      <c r="N1406" s="151">
        <v>43371.291666666664</v>
      </c>
      <c r="O1406" s="156">
        <v>182</v>
      </c>
      <c r="P1406" s="156">
        <v>106.77999877929688</v>
      </c>
      <c r="Q1406" s="155">
        <f t="shared" si="108"/>
        <v>4.3052408402673343</v>
      </c>
      <c r="R1406" s="104">
        <f t="shared" si="109"/>
        <v>20</v>
      </c>
      <c r="S1406" s="156"/>
      <c r="T1406" s="156"/>
      <c r="U1406" s="156"/>
      <c r="V1406" s="155"/>
      <c r="W1406" s="155"/>
      <c r="X1406" s="156"/>
      <c r="Y1406" s="156"/>
      <c r="Z1406" s="156"/>
      <c r="AA1406" s="155"/>
      <c r="AB1406" s="155"/>
      <c r="AC1406" s="156"/>
      <c r="AD1406" s="156"/>
      <c r="AE1406" s="156"/>
      <c r="AF1406" s="155"/>
      <c r="AG1406" s="155"/>
      <c r="AH1406" s="156"/>
      <c r="AI1406" s="156"/>
      <c r="AJ1406" s="156"/>
      <c r="AK1406" s="155"/>
      <c r="AL1406" s="155"/>
      <c r="AM1406" s="156"/>
      <c r="AN1406" s="156"/>
      <c r="AO1406" s="156"/>
      <c r="AP1406" s="155"/>
      <c r="AQ1406" s="155"/>
      <c r="AR1406" s="156"/>
      <c r="AS1406" s="156"/>
      <c r="AT1406" s="156"/>
      <c r="AU1406" s="155"/>
      <c r="AV1406" s="155"/>
      <c r="AW1406" s="156"/>
      <c r="AX1406" s="156"/>
      <c r="AY1406" s="156"/>
      <c r="AZ1406" s="155"/>
      <c r="BA1406" s="155"/>
    </row>
    <row r="1407" spans="2:53" s="18" customFormat="1">
      <c r="B1407" s="151">
        <v>43372.291666666664</v>
      </c>
      <c r="C1407" s="152">
        <v>182</v>
      </c>
      <c r="D1407" s="152">
        <v>106.77999877929688</v>
      </c>
      <c r="E1407" s="153">
        <v>11.5</v>
      </c>
      <c r="F1407" s="154">
        <v>43372</v>
      </c>
      <c r="G1407" s="153">
        <v>60.715790394345824</v>
      </c>
      <c r="H1407" s="153">
        <v>34.792227900116522</v>
      </c>
      <c r="I1407" s="153">
        <v>33.251571672867875</v>
      </c>
      <c r="J1407" s="155">
        <f t="shared" si="105"/>
        <v>60.715790394345824</v>
      </c>
      <c r="K1407" s="155">
        <f t="shared" si="106"/>
        <v>34.792227900116522</v>
      </c>
      <c r="L1407" s="155">
        <f t="shared" si="107"/>
        <v>33.251571672867875</v>
      </c>
      <c r="M1407" s="155"/>
      <c r="N1407" s="151">
        <v>43372.291666666664</v>
      </c>
      <c r="O1407" s="156">
        <v>182</v>
      </c>
      <c r="P1407" s="156">
        <v>106.77999877929688</v>
      </c>
      <c r="Q1407" s="155">
        <f t="shared" si="108"/>
        <v>4.3052408402673343</v>
      </c>
      <c r="R1407" s="104">
        <f t="shared" si="109"/>
        <v>20</v>
      </c>
      <c r="S1407" s="156"/>
      <c r="T1407" s="156"/>
      <c r="U1407" s="156"/>
      <c r="V1407" s="155"/>
      <c r="W1407" s="155"/>
      <c r="X1407" s="156"/>
      <c r="Y1407" s="156"/>
      <c r="Z1407" s="156"/>
      <c r="AA1407" s="155"/>
      <c r="AB1407" s="155"/>
      <c r="AC1407" s="156"/>
      <c r="AD1407" s="156"/>
      <c r="AE1407" s="156"/>
      <c r="AF1407" s="155"/>
      <c r="AG1407" s="155"/>
      <c r="AH1407" s="156"/>
      <c r="AI1407" s="156"/>
      <c r="AJ1407" s="156"/>
      <c r="AK1407" s="155"/>
      <c r="AL1407" s="155"/>
      <c r="AM1407" s="156"/>
      <c r="AN1407" s="156"/>
      <c r="AO1407" s="156"/>
      <c r="AP1407" s="155"/>
      <c r="AQ1407" s="155"/>
      <c r="AR1407" s="156"/>
      <c r="AS1407" s="156"/>
      <c r="AT1407" s="156"/>
      <c r="AU1407" s="155"/>
      <c r="AV1407" s="155"/>
      <c r="AW1407" s="156"/>
      <c r="AX1407" s="156"/>
      <c r="AY1407" s="156"/>
      <c r="AZ1407" s="155"/>
      <c r="BA1407" s="155"/>
    </row>
    <row r="1408" spans="2:53" s="18" customFormat="1">
      <c r="B1408" s="151">
        <v>43373.291666666664</v>
      </c>
      <c r="C1408" s="152">
        <v>182</v>
      </c>
      <c r="D1408" s="152">
        <v>106.77999877929688</v>
      </c>
      <c r="E1408" s="153">
        <v>11.5</v>
      </c>
      <c r="F1408" s="154">
        <v>43373</v>
      </c>
      <c r="G1408" s="153">
        <v>58.511696861827829</v>
      </c>
      <c r="H1408" s="153">
        <v>32.132034399950953</v>
      </c>
      <c r="I1408" s="153">
        <v>33.740264989866141</v>
      </c>
      <c r="J1408" s="155">
        <f t="shared" si="105"/>
        <v>58.511696861827829</v>
      </c>
      <c r="K1408" s="155">
        <f t="shared" si="106"/>
        <v>32.132034399950953</v>
      </c>
      <c r="L1408" s="155">
        <f t="shared" si="107"/>
        <v>33.740264989866141</v>
      </c>
      <c r="M1408" s="155"/>
      <c r="N1408" s="151">
        <v>43373.291666666664</v>
      </c>
      <c r="O1408" s="156">
        <v>182</v>
      </c>
      <c r="P1408" s="156">
        <v>106.77999877929688</v>
      </c>
      <c r="Q1408" s="155">
        <f t="shared" si="108"/>
        <v>4.3052408402673343</v>
      </c>
      <c r="R1408" s="104">
        <f t="shared" si="109"/>
        <v>20</v>
      </c>
      <c r="S1408" s="156"/>
      <c r="T1408" s="156"/>
      <c r="U1408" s="156"/>
      <c r="V1408" s="155"/>
      <c r="W1408" s="155"/>
      <c r="X1408" s="156"/>
      <c r="Y1408" s="156"/>
      <c r="Z1408" s="156"/>
      <c r="AA1408" s="155"/>
      <c r="AB1408" s="155"/>
      <c r="AC1408" s="156"/>
      <c r="AD1408" s="156"/>
      <c r="AE1408" s="156"/>
      <c r="AF1408" s="155"/>
      <c r="AG1408" s="155"/>
      <c r="AH1408" s="156"/>
      <c r="AI1408" s="156"/>
      <c r="AJ1408" s="156"/>
      <c r="AK1408" s="155"/>
      <c r="AL1408" s="155"/>
      <c r="AM1408" s="156"/>
      <c r="AN1408" s="156"/>
      <c r="AO1408" s="156"/>
      <c r="AP1408" s="155"/>
      <c r="AQ1408" s="155"/>
      <c r="AR1408" s="156"/>
      <c r="AS1408" s="156"/>
      <c r="AT1408" s="156"/>
      <c r="AU1408" s="155"/>
      <c r="AV1408" s="155"/>
      <c r="AW1408" s="156"/>
      <c r="AX1408" s="156"/>
      <c r="AY1408" s="156"/>
      <c r="AZ1408" s="155"/>
      <c r="BA1408" s="155"/>
    </row>
    <row r="1409" spans="2:53" s="18" customFormat="1">
      <c r="B1409" s="151">
        <v>43374.291666666664</v>
      </c>
      <c r="C1409" s="152">
        <v>182</v>
      </c>
      <c r="D1409" s="152">
        <v>106.77999877929688</v>
      </c>
      <c r="E1409" s="153">
        <v>11.600000381469727</v>
      </c>
      <c r="F1409" s="154">
        <v>43374</v>
      </c>
      <c r="G1409" s="153">
        <v>58.495658696271668</v>
      </c>
      <c r="H1409" s="153">
        <v>33.831573150003379</v>
      </c>
      <c r="I1409" s="153">
        <v>33.399141034594322</v>
      </c>
      <c r="J1409" s="155">
        <f t="shared" si="105"/>
        <v>58.495658696271668</v>
      </c>
      <c r="K1409" s="155">
        <f t="shared" si="106"/>
        <v>33.831573150003379</v>
      </c>
      <c r="L1409" s="155">
        <f t="shared" si="107"/>
        <v>33.399141034594322</v>
      </c>
      <c r="M1409" s="155"/>
      <c r="N1409" s="151">
        <v>43374.291666666664</v>
      </c>
      <c r="O1409" s="156">
        <v>182</v>
      </c>
      <c r="P1409" s="156">
        <v>106.77999877929688</v>
      </c>
      <c r="Q1409" s="155">
        <f t="shared" si="108"/>
        <v>4.3052408402673343</v>
      </c>
      <c r="R1409" s="104">
        <f t="shared" si="109"/>
        <v>20</v>
      </c>
      <c r="S1409" s="156"/>
      <c r="T1409" s="156"/>
      <c r="U1409" s="156"/>
      <c r="V1409" s="155"/>
      <c r="W1409" s="155"/>
      <c r="X1409" s="156"/>
      <c r="Y1409" s="156"/>
      <c r="Z1409" s="156"/>
      <c r="AA1409" s="155"/>
      <c r="AB1409" s="155"/>
      <c r="AC1409" s="156"/>
      <c r="AD1409" s="156"/>
      <c r="AE1409" s="156"/>
      <c r="AF1409" s="155"/>
      <c r="AG1409" s="155"/>
      <c r="AH1409" s="156"/>
      <c r="AI1409" s="156"/>
      <c r="AJ1409" s="156"/>
      <c r="AK1409" s="155"/>
      <c r="AL1409" s="155"/>
      <c r="AM1409" s="156"/>
      <c r="AN1409" s="156"/>
      <c r="AO1409" s="156"/>
      <c r="AP1409" s="155"/>
      <c r="AQ1409" s="155"/>
      <c r="AR1409" s="156"/>
      <c r="AS1409" s="156"/>
      <c r="AT1409" s="156"/>
      <c r="AU1409" s="155"/>
      <c r="AV1409" s="155"/>
      <c r="AW1409" s="156"/>
      <c r="AX1409" s="156"/>
      <c r="AY1409" s="156"/>
      <c r="AZ1409" s="155"/>
      <c r="BA1409" s="155"/>
    </row>
    <row r="1410" spans="2:53" s="18" customFormat="1">
      <c r="B1410" s="151">
        <v>43375.291666666664</v>
      </c>
      <c r="C1410" s="152">
        <v>130</v>
      </c>
      <c r="D1410" s="152">
        <v>101.83000183105469</v>
      </c>
      <c r="E1410" s="153">
        <v>11.5</v>
      </c>
      <c r="F1410" s="154">
        <v>43375</v>
      </c>
      <c r="G1410" s="153">
        <v>59.204024010013711</v>
      </c>
      <c r="H1410" s="153">
        <v>32.237020210027715</v>
      </c>
      <c r="I1410" s="153">
        <v>33.116372128658817</v>
      </c>
      <c r="J1410" s="155">
        <f t="shared" si="105"/>
        <v>59.204024010013711</v>
      </c>
      <c r="K1410" s="155">
        <f t="shared" si="106"/>
        <v>32.237020210027715</v>
      </c>
      <c r="L1410" s="155">
        <f t="shared" si="107"/>
        <v>33.116372128658817</v>
      </c>
      <c r="M1410" s="155"/>
      <c r="N1410" s="151">
        <v>43375.291666666664</v>
      </c>
      <c r="O1410" s="156">
        <v>130</v>
      </c>
      <c r="P1410" s="156">
        <v>101.83000183105469</v>
      </c>
      <c r="Q1410" s="155">
        <f t="shared" si="108"/>
        <v>1.612318859598999</v>
      </c>
      <c r="R1410" s="104">
        <f t="shared" si="109"/>
        <v>1.612318859598999</v>
      </c>
      <c r="S1410" s="156"/>
      <c r="T1410" s="156"/>
      <c r="U1410" s="156"/>
      <c r="V1410" s="155"/>
      <c r="W1410" s="155"/>
      <c r="X1410" s="156"/>
      <c r="Y1410" s="156"/>
      <c r="Z1410" s="156"/>
      <c r="AA1410" s="155"/>
      <c r="AB1410" s="155"/>
      <c r="AC1410" s="156"/>
      <c r="AD1410" s="156"/>
      <c r="AE1410" s="156"/>
      <c r="AF1410" s="155"/>
      <c r="AG1410" s="155"/>
      <c r="AH1410" s="156"/>
      <c r="AI1410" s="156"/>
      <c r="AJ1410" s="156"/>
      <c r="AK1410" s="155"/>
      <c r="AL1410" s="155"/>
      <c r="AM1410" s="156"/>
      <c r="AN1410" s="156"/>
      <c r="AO1410" s="156"/>
      <c r="AP1410" s="155"/>
      <c r="AQ1410" s="155"/>
      <c r="AR1410" s="156"/>
      <c r="AS1410" s="156"/>
      <c r="AT1410" s="156"/>
      <c r="AU1410" s="155"/>
      <c r="AV1410" s="155"/>
      <c r="AW1410" s="156"/>
      <c r="AX1410" s="156"/>
      <c r="AY1410" s="156"/>
      <c r="AZ1410" s="155"/>
      <c r="BA1410" s="155"/>
    </row>
    <row r="1411" spans="2:53" s="18" customFormat="1">
      <c r="B1411" s="151">
        <v>43376.291666666664</v>
      </c>
      <c r="C1411" s="152">
        <v>130</v>
      </c>
      <c r="D1411" s="152">
        <v>101.83000183105469</v>
      </c>
      <c r="E1411" s="153">
        <v>10</v>
      </c>
      <c r="F1411" s="154">
        <v>43376</v>
      </c>
      <c r="G1411" s="153">
        <v>55.653609516753093</v>
      </c>
      <c r="H1411" s="153">
        <v>32.352828607007268</v>
      </c>
      <c r="I1411" s="153">
        <v>32.549522687152518</v>
      </c>
      <c r="J1411" s="155">
        <f t="shared" si="105"/>
        <v>55.653609516753093</v>
      </c>
      <c r="K1411" s="155">
        <f t="shared" si="106"/>
        <v>32.352828607007268</v>
      </c>
      <c r="L1411" s="155">
        <f t="shared" si="107"/>
        <v>32.549522687152518</v>
      </c>
      <c r="M1411" s="155"/>
      <c r="N1411" s="151">
        <v>43376.291666666664</v>
      </c>
      <c r="O1411" s="156">
        <v>130</v>
      </c>
      <c r="P1411" s="156">
        <v>101.83000183105469</v>
      </c>
      <c r="Q1411" s="155">
        <f t="shared" si="108"/>
        <v>1.612318859598999</v>
      </c>
      <c r="R1411" s="104">
        <f t="shared" si="109"/>
        <v>20</v>
      </c>
      <c r="S1411" s="156"/>
      <c r="T1411" s="156"/>
      <c r="U1411" s="156"/>
      <c r="V1411" s="155"/>
      <c r="W1411" s="155"/>
      <c r="X1411" s="156"/>
      <c r="Y1411" s="156"/>
      <c r="Z1411" s="156"/>
      <c r="AA1411" s="155"/>
      <c r="AB1411" s="155"/>
      <c r="AC1411" s="156"/>
      <c r="AD1411" s="156"/>
      <c r="AE1411" s="156"/>
      <c r="AF1411" s="155"/>
      <c r="AG1411" s="155"/>
      <c r="AH1411" s="156"/>
      <c r="AI1411" s="156"/>
      <c r="AJ1411" s="156"/>
      <c r="AK1411" s="155"/>
      <c r="AL1411" s="155"/>
      <c r="AM1411" s="156"/>
      <c r="AN1411" s="156"/>
      <c r="AO1411" s="156"/>
      <c r="AP1411" s="155"/>
      <c r="AQ1411" s="155"/>
      <c r="AR1411" s="156"/>
      <c r="AS1411" s="156"/>
      <c r="AT1411" s="156"/>
      <c r="AU1411" s="155"/>
      <c r="AV1411" s="155"/>
      <c r="AW1411" s="156"/>
      <c r="AX1411" s="156"/>
      <c r="AY1411" s="156"/>
      <c r="AZ1411" s="155"/>
      <c r="BA1411" s="155"/>
    </row>
    <row r="1412" spans="2:53" s="18" customFormat="1">
      <c r="B1412" s="151">
        <v>43377.291666666664</v>
      </c>
      <c r="C1412" s="152">
        <v>176</v>
      </c>
      <c r="D1412" s="152">
        <v>132.67999267578125</v>
      </c>
      <c r="E1412" s="153">
        <v>11.399999618530273</v>
      </c>
      <c r="F1412" s="154">
        <v>43377</v>
      </c>
      <c r="G1412" s="153">
        <v>55.70959783554067</v>
      </c>
      <c r="H1412" s="153">
        <v>32.624920119025099</v>
      </c>
      <c r="I1412" s="153">
        <v>31.734782068398193</v>
      </c>
      <c r="J1412" s="155">
        <f t="shared" si="105"/>
        <v>55.70959783554067</v>
      </c>
      <c r="K1412" s="155">
        <f t="shared" si="106"/>
        <v>32.624920119025099</v>
      </c>
      <c r="L1412" s="155">
        <f t="shared" si="107"/>
        <v>31.734782068398193</v>
      </c>
      <c r="M1412" s="155"/>
      <c r="N1412" s="151">
        <v>43377.291666666664</v>
      </c>
      <c r="O1412" s="156">
        <v>176</v>
      </c>
      <c r="P1412" s="156">
        <v>132.67999267578125</v>
      </c>
      <c r="Q1412" s="155">
        <f t="shared" si="108"/>
        <v>2.4794344816040037</v>
      </c>
      <c r="R1412" s="104">
        <f t="shared" si="109"/>
        <v>2.4794344816040037</v>
      </c>
      <c r="S1412" s="156"/>
      <c r="T1412" s="156"/>
      <c r="U1412" s="156"/>
      <c r="V1412" s="155"/>
      <c r="W1412" s="155"/>
      <c r="X1412" s="156"/>
      <c r="Y1412" s="156"/>
      <c r="Z1412" s="156"/>
      <c r="AA1412" s="155"/>
      <c r="AB1412" s="155"/>
      <c r="AC1412" s="156"/>
      <c r="AD1412" s="156"/>
      <c r="AE1412" s="156"/>
      <c r="AF1412" s="155"/>
      <c r="AG1412" s="155"/>
      <c r="AH1412" s="156"/>
      <c r="AI1412" s="156"/>
      <c r="AJ1412" s="156"/>
      <c r="AK1412" s="155"/>
      <c r="AL1412" s="155"/>
      <c r="AM1412" s="156"/>
      <c r="AN1412" s="156"/>
      <c r="AO1412" s="156"/>
      <c r="AP1412" s="155"/>
      <c r="AQ1412" s="155"/>
      <c r="AR1412" s="156"/>
      <c r="AS1412" s="156"/>
      <c r="AT1412" s="156"/>
      <c r="AU1412" s="155"/>
      <c r="AV1412" s="155"/>
      <c r="AW1412" s="156"/>
      <c r="AX1412" s="156"/>
      <c r="AY1412" s="156"/>
      <c r="AZ1412" s="155"/>
      <c r="BA1412" s="155"/>
    </row>
    <row r="1413" spans="2:53" s="18" customFormat="1">
      <c r="B1413" s="151">
        <v>43378.291666666664</v>
      </c>
      <c r="C1413" s="152">
        <v>176</v>
      </c>
      <c r="D1413" s="152">
        <v>132.67999267578125</v>
      </c>
      <c r="E1413" s="153">
        <v>11.300000190734863</v>
      </c>
      <c r="F1413" s="154">
        <v>43378</v>
      </c>
      <c r="G1413" s="153">
        <v>46.458611207648602</v>
      </c>
      <c r="H1413" s="153">
        <v>32.48399305284029</v>
      </c>
      <c r="I1413" s="153">
        <v>32.024860419542662</v>
      </c>
      <c r="J1413" s="155">
        <f t="shared" si="105"/>
        <v>46.458611207648602</v>
      </c>
      <c r="K1413" s="155">
        <f t="shared" si="106"/>
        <v>32.48399305284029</v>
      </c>
      <c r="L1413" s="155">
        <f t="shared" si="107"/>
        <v>32.024860419542662</v>
      </c>
      <c r="M1413" s="155"/>
      <c r="N1413" s="151">
        <v>43378.291666666664</v>
      </c>
      <c r="O1413" s="156">
        <v>176</v>
      </c>
      <c r="P1413" s="156">
        <v>132.67999267578125</v>
      </c>
      <c r="Q1413" s="155">
        <f t="shared" si="108"/>
        <v>2.4794344816040037</v>
      </c>
      <c r="R1413" s="104">
        <f t="shared" si="109"/>
        <v>20</v>
      </c>
      <c r="S1413" s="156"/>
      <c r="T1413" s="156"/>
      <c r="U1413" s="156"/>
      <c r="V1413" s="155"/>
      <c r="W1413" s="155"/>
      <c r="X1413" s="156"/>
      <c r="Y1413" s="156"/>
      <c r="Z1413" s="156"/>
      <c r="AA1413" s="155"/>
      <c r="AB1413" s="155"/>
      <c r="AC1413" s="156"/>
      <c r="AD1413" s="156"/>
      <c r="AE1413" s="156"/>
      <c r="AF1413" s="155"/>
      <c r="AG1413" s="155"/>
      <c r="AH1413" s="156"/>
      <c r="AI1413" s="156"/>
      <c r="AJ1413" s="156"/>
      <c r="AK1413" s="155"/>
      <c r="AL1413" s="155"/>
      <c r="AM1413" s="156"/>
      <c r="AN1413" s="156"/>
      <c r="AO1413" s="156"/>
      <c r="AP1413" s="155"/>
      <c r="AQ1413" s="155"/>
      <c r="AR1413" s="156"/>
      <c r="AS1413" s="156"/>
      <c r="AT1413" s="156"/>
      <c r="AU1413" s="155"/>
      <c r="AV1413" s="155"/>
      <c r="AW1413" s="156"/>
      <c r="AX1413" s="156"/>
      <c r="AY1413" s="156"/>
      <c r="AZ1413" s="155"/>
      <c r="BA1413" s="155"/>
    </row>
    <row r="1414" spans="2:53" s="18" customFormat="1">
      <c r="B1414" s="151">
        <v>43379.291666666664</v>
      </c>
      <c r="C1414" s="152">
        <v>176</v>
      </c>
      <c r="D1414" s="152">
        <v>132.67999267578125</v>
      </c>
      <c r="E1414" s="153">
        <v>11.399999618530273</v>
      </c>
      <c r="F1414" s="154">
        <v>43379</v>
      </c>
      <c r="G1414" s="153">
        <v>53.563515809999998</v>
      </c>
      <c r="H1414" s="153">
        <v>32.392696998980291</v>
      </c>
      <c r="I1414" s="153">
        <v>31.806028636362825</v>
      </c>
      <c r="J1414" s="155">
        <f t="shared" si="105"/>
        <v>53.563515809999998</v>
      </c>
      <c r="K1414" s="155">
        <f t="shared" si="106"/>
        <v>32.392696998980291</v>
      </c>
      <c r="L1414" s="155">
        <f t="shared" si="107"/>
        <v>31.806028636362825</v>
      </c>
      <c r="M1414" s="155"/>
      <c r="N1414" s="151">
        <v>43379.291666666664</v>
      </c>
      <c r="O1414" s="156">
        <v>176</v>
      </c>
      <c r="P1414" s="156">
        <v>132.67999267578125</v>
      </c>
      <c r="Q1414" s="155">
        <f t="shared" si="108"/>
        <v>2.4794344816040037</v>
      </c>
      <c r="R1414" s="104">
        <f t="shared" si="109"/>
        <v>20</v>
      </c>
      <c r="S1414" s="156"/>
      <c r="T1414" s="156"/>
      <c r="U1414" s="156"/>
      <c r="V1414" s="155"/>
      <c r="W1414" s="155"/>
      <c r="X1414" s="156"/>
      <c r="Y1414" s="156"/>
      <c r="Z1414" s="156"/>
      <c r="AA1414" s="155"/>
      <c r="AB1414" s="155"/>
      <c r="AC1414" s="156"/>
      <c r="AD1414" s="156"/>
      <c r="AE1414" s="156"/>
      <c r="AF1414" s="155"/>
      <c r="AG1414" s="155"/>
      <c r="AH1414" s="156"/>
      <c r="AI1414" s="156"/>
      <c r="AJ1414" s="156"/>
      <c r="AK1414" s="155"/>
      <c r="AL1414" s="155"/>
      <c r="AM1414" s="156"/>
      <c r="AN1414" s="156"/>
      <c r="AO1414" s="156"/>
      <c r="AP1414" s="155"/>
      <c r="AQ1414" s="155"/>
      <c r="AR1414" s="156"/>
      <c r="AS1414" s="156"/>
      <c r="AT1414" s="156"/>
      <c r="AU1414" s="155"/>
      <c r="AV1414" s="155"/>
      <c r="AW1414" s="156"/>
      <c r="AX1414" s="156"/>
      <c r="AY1414" s="156"/>
      <c r="AZ1414" s="155"/>
      <c r="BA1414" s="155"/>
    </row>
    <row r="1415" spans="2:53" s="18" customFormat="1">
      <c r="B1415" s="151">
        <v>43380.291666666664</v>
      </c>
      <c r="C1415" s="152">
        <v>176</v>
      </c>
      <c r="D1415" s="152">
        <v>132.67999267578125</v>
      </c>
      <c r="E1415" s="153">
        <v>11.100000381469727</v>
      </c>
      <c r="F1415" s="154">
        <v>43380</v>
      </c>
      <c r="G1415" s="153">
        <v>57.495624348410786</v>
      </c>
      <c r="H1415" s="153">
        <v>33.636348258036108</v>
      </c>
      <c r="I1415" s="153">
        <v>31.94653020143512</v>
      </c>
      <c r="J1415" s="155">
        <f t="shared" si="105"/>
        <v>57.495624348410786</v>
      </c>
      <c r="K1415" s="155">
        <f t="shared" si="106"/>
        <v>33.636348258036108</v>
      </c>
      <c r="L1415" s="155">
        <f t="shared" si="107"/>
        <v>31.94653020143512</v>
      </c>
      <c r="M1415" s="155"/>
      <c r="N1415" s="151">
        <v>43380.291666666664</v>
      </c>
      <c r="O1415" s="156">
        <v>176</v>
      </c>
      <c r="P1415" s="156">
        <v>132.67999267578125</v>
      </c>
      <c r="Q1415" s="155">
        <f t="shared" si="108"/>
        <v>2.4794344816040037</v>
      </c>
      <c r="R1415" s="104">
        <f t="shared" si="109"/>
        <v>20</v>
      </c>
      <c r="S1415" s="156"/>
      <c r="T1415" s="156"/>
      <c r="U1415" s="156"/>
      <c r="V1415" s="155"/>
      <c r="W1415" s="155"/>
      <c r="X1415" s="156"/>
      <c r="Y1415" s="156"/>
      <c r="Z1415" s="156"/>
      <c r="AA1415" s="155"/>
      <c r="AB1415" s="155"/>
      <c r="AC1415" s="156"/>
      <c r="AD1415" s="156"/>
      <c r="AE1415" s="156"/>
      <c r="AF1415" s="155"/>
      <c r="AG1415" s="155"/>
      <c r="AH1415" s="156"/>
      <c r="AI1415" s="156"/>
      <c r="AJ1415" s="156"/>
      <c r="AK1415" s="155"/>
      <c r="AL1415" s="155"/>
      <c r="AM1415" s="156"/>
      <c r="AN1415" s="156"/>
      <c r="AO1415" s="156"/>
      <c r="AP1415" s="155"/>
      <c r="AQ1415" s="155"/>
      <c r="AR1415" s="156"/>
      <c r="AS1415" s="156"/>
      <c r="AT1415" s="156"/>
      <c r="AU1415" s="155"/>
      <c r="AV1415" s="155"/>
      <c r="AW1415" s="156"/>
      <c r="AX1415" s="156"/>
      <c r="AY1415" s="156"/>
      <c r="AZ1415" s="155"/>
      <c r="BA1415" s="155"/>
    </row>
    <row r="1416" spans="2:53" s="18" customFormat="1">
      <c r="B1416" s="151">
        <v>43381.291666666664</v>
      </c>
      <c r="C1416" s="152">
        <v>176</v>
      </c>
      <c r="D1416" s="152">
        <v>132.67999267578125</v>
      </c>
      <c r="E1416" s="153">
        <v>11.199999809265137</v>
      </c>
      <c r="F1416" s="154">
        <v>43381</v>
      </c>
      <c r="G1416" s="153">
        <v>60.544029056120799</v>
      </c>
      <c r="H1416" s="153">
        <v>32.43783972347223</v>
      </c>
      <c r="I1416" s="153">
        <v>32.699256572281897</v>
      </c>
      <c r="J1416" s="155">
        <f t="shared" si="105"/>
        <v>60.544029056120799</v>
      </c>
      <c r="K1416" s="155">
        <f t="shared" si="106"/>
        <v>32.43783972347223</v>
      </c>
      <c r="L1416" s="155">
        <f t="shared" si="107"/>
        <v>32.699256572281897</v>
      </c>
      <c r="M1416" s="155"/>
      <c r="N1416" s="151">
        <v>43381.291666666664</v>
      </c>
      <c r="O1416" s="156">
        <v>176</v>
      </c>
      <c r="P1416" s="156">
        <v>132.67999267578125</v>
      </c>
      <c r="Q1416" s="155">
        <f t="shared" si="108"/>
        <v>2.4794344816040037</v>
      </c>
      <c r="R1416" s="104">
        <f t="shared" si="109"/>
        <v>20</v>
      </c>
      <c r="S1416" s="156"/>
      <c r="T1416" s="156"/>
      <c r="U1416" s="156"/>
      <c r="V1416" s="155"/>
      <c r="W1416" s="155"/>
      <c r="X1416" s="156"/>
      <c r="Y1416" s="156"/>
      <c r="Z1416" s="156"/>
      <c r="AA1416" s="155"/>
      <c r="AB1416" s="155"/>
      <c r="AC1416" s="156"/>
      <c r="AD1416" s="156"/>
      <c r="AE1416" s="156"/>
      <c r="AF1416" s="155"/>
      <c r="AG1416" s="155"/>
      <c r="AH1416" s="156"/>
      <c r="AI1416" s="156"/>
      <c r="AJ1416" s="156"/>
      <c r="AK1416" s="155"/>
      <c r="AL1416" s="155"/>
      <c r="AM1416" s="156"/>
      <c r="AN1416" s="156"/>
      <c r="AO1416" s="156"/>
      <c r="AP1416" s="155"/>
      <c r="AQ1416" s="155"/>
      <c r="AR1416" s="156"/>
      <c r="AS1416" s="156"/>
      <c r="AT1416" s="156"/>
      <c r="AU1416" s="155"/>
      <c r="AV1416" s="155"/>
      <c r="AW1416" s="156"/>
      <c r="AX1416" s="156"/>
      <c r="AY1416" s="156"/>
      <c r="AZ1416" s="155"/>
      <c r="BA1416" s="155"/>
    </row>
    <row r="1417" spans="2:53" s="18" customFormat="1">
      <c r="B1417" s="151">
        <v>43382.291666666664</v>
      </c>
      <c r="C1417" s="152">
        <v>187</v>
      </c>
      <c r="D1417" s="152">
        <v>120.48999786376953</v>
      </c>
      <c r="E1417" s="153">
        <v>11.5</v>
      </c>
      <c r="F1417" s="154">
        <v>43382</v>
      </c>
      <c r="G1417" s="153">
        <v>50.794125635646012</v>
      </c>
      <c r="H1417" s="153">
        <v>32.308179001764053</v>
      </c>
      <c r="I1417" s="153">
        <v>32.842184272165674</v>
      </c>
      <c r="J1417" s="155">
        <f t="shared" si="105"/>
        <v>50.794125635646012</v>
      </c>
      <c r="K1417" s="155">
        <f t="shared" si="106"/>
        <v>32.308179001764053</v>
      </c>
      <c r="L1417" s="155">
        <f t="shared" si="107"/>
        <v>32.842184272165674</v>
      </c>
      <c r="M1417" s="155"/>
      <c r="N1417" s="151">
        <v>43382.291666666664</v>
      </c>
      <c r="O1417" s="156">
        <v>187</v>
      </c>
      <c r="P1417" s="156">
        <v>120.48999786376953</v>
      </c>
      <c r="Q1417" s="155">
        <f t="shared" si="108"/>
        <v>3.806721255467834</v>
      </c>
      <c r="R1417" s="104">
        <f t="shared" si="109"/>
        <v>3.806721255467834</v>
      </c>
      <c r="S1417" s="156"/>
      <c r="T1417" s="156"/>
      <c r="U1417" s="156"/>
      <c r="V1417" s="155"/>
      <c r="W1417" s="155"/>
      <c r="X1417" s="156"/>
      <c r="Y1417" s="156"/>
      <c r="Z1417" s="156"/>
      <c r="AA1417" s="155"/>
      <c r="AB1417" s="155"/>
      <c r="AC1417" s="156"/>
      <c r="AD1417" s="156"/>
      <c r="AE1417" s="156"/>
      <c r="AF1417" s="155"/>
      <c r="AG1417" s="155"/>
      <c r="AH1417" s="156"/>
      <c r="AI1417" s="156"/>
      <c r="AJ1417" s="156"/>
      <c r="AK1417" s="155"/>
      <c r="AL1417" s="155"/>
      <c r="AM1417" s="156"/>
      <c r="AN1417" s="156"/>
      <c r="AO1417" s="156"/>
      <c r="AP1417" s="155"/>
      <c r="AQ1417" s="155"/>
      <c r="AR1417" s="156"/>
      <c r="AS1417" s="156"/>
      <c r="AT1417" s="156"/>
      <c r="AU1417" s="155"/>
      <c r="AV1417" s="155"/>
      <c r="AW1417" s="156"/>
      <c r="AX1417" s="156"/>
      <c r="AY1417" s="156"/>
      <c r="AZ1417" s="155"/>
      <c r="BA1417" s="155"/>
    </row>
    <row r="1418" spans="2:53" s="18" customFormat="1">
      <c r="B1418" s="151">
        <v>43383.291666666664</v>
      </c>
      <c r="C1418" s="152">
        <v>187</v>
      </c>
      <c r="D1418" s="152">
        <v>120.48999786376953</v>
      </c>
      <c r="E1418" s="153">
        <v>11.5</v>
      </c>
      <c r="F1418" s="154">
        <v>43383</v>
      </c>
      <c r="G1418" s="153">
        <v>52.989761452630731</v>
      </c>
      <c r="H1418" s="153">
        <v>34.560598922084829</v>
      </c>
      <c r="I1418" s="153">
        <v>33.344160364755922</v>
      </c>
      <c r="J1418" s="155">
        <f t="shared" ref="J1418:J1481" si="110">IF(G1418&lt;0,0,G1418)</f>
        <v>52.989761452630731</v>
      </c>
      <c r="K1418" s="155">
        <f t="shared" ref="K1418:K1481" si="111">IF(H1418&lt;0,0,H1418)</f>
        <v>34.560598922084829</v>
      </c>
      <c r="L1418" s="155">
        <f t="shared" ref="L1418:L1481" si="112">IF(I1418&lt;0,0,I1418)</f>
        <v>33.344160364755922</v>
      </c>
      <c r="M1418" s="155"/>
      <c r="N1418" s="151">
        <v>43383.291666666664</v>
      </c>
      <c r="O1418" s="156">
        <v>187</v>
      </c>
      <c r="P1418" s="156">
        <v>120.48999786376953</v>
      </c>
      <c r="Q1418" s="155">
        <f t="shared" ref="Q1418:Q1481" si="113">ABS((O1418-P1418)*(1/1000)*0.36*158.987)</f>
        <v>3.806721255467834</v>
      </c>
      <c r="R1418" s="104">
        <f t="shared" si="109"/>
        <v>20</v>
      </c>
      <c r="S1418" s="156"/>
      <c r="T1418" s="156"/>
      <c r="U1418" s="156"/>
      <c r="V1418" s="155"/>
      <c r="W1418" s="155"/>
      <c r="X1418" s="156"/>
      <c r="Y1418" s="156"/>
      <c r="Z1418" s="156"/>
      <c r="AA1418" s="155"/>
      <c r="AB1418" s="155"/>
      <c r="AC1418" s="156"/>
      <c r="AD1418" s="156"/>
      <c r="AE1418" s="156"/>
      <c r="AF1418" s="155"/>
      <c r="AG1418" s="155"/>
      <c r="AH1418" s="156"/>
      <c r="AI1418" s="156"/>
      <c r="AJ1418" s="156"/>
      <c r="AK1418" s="155"/>
      <c r="AL1418" s="155"/>
      <c r="AM1418" s="156"/>
      <c r="AN1418" s="156"/>
      <c r="AO1418" s="156"/>
      <c r="AP1418" s="155"/>
      <c r="AQ1418" s="155"/>
      <c r="AR1418" s="156"/>
      <c r="AS1418" s="156"/>
      <c r="AT1418" s="156"/>
      <c r="AU1418" s="155"/>
      <c r="AV1418" s="155"/>
      <c r="AW1418" s="156"/>
      <c r="AX1418" s="156"/>
      <c r="AY1418" s="156"/>
      <c r="AZ1418" s="155"/>
      <c r="BA1418" s="155"/>
    </row>
    <row r="1419" spans="2:53" s="18" customFormat="1">
      <c r="B1419" s="151">
        <v>43384.291666666664</v>
      </c>
      <c r="C1419" s="152">
        <v>226</v>
      </c>
      <c r="D1419" s="152">
        <v>155.8699951171875</v>
      </c>
      <c r="E1419" s="153">
        <v>11.399999618530273</v>
      </c>
      <c r="F1419" s="154">
        <v>43384</v>
      </c>
      <c r="G1419" s="153">
        <v>52.153524407854761</v>
      </c>
      <c r="H1419" s="153">
        <v>33.144362800364142</v>
      </c>
      <c r="I1419" s="153">
        <v>33.728784867525086</v>
      </c>
      <c r="J1419" s="155">
        <f t="shared" si="110"/>
        <v>52.153524407854761</v>
      </c>
      <c r="K1419" s="155">
        <f t="shared" si="111"/>
        <v>33.144362800364142</v>
      </c>
      <c r="L1419" s="155">
        <f t="shared" si="112"/>
        <v>33.728784867525086</v>
      </c>
      <c r="M1419" s="155"/>
      <c r="N1419" s="151">
        <v>43384.291666666664</v>
      </c>
      <c r="O1419" s="156">
        <v>226</v>
      </c>
      <c r="P1419" s="156">
        <v>155.8699951171875</v>
      </c>
      <c r="Q1419" s="155">
        <f t="shared" si="113"/>
        <v>4.0139132710693355</v>
      </c>
      <c r="R1419" s="104">
        <f t="shared" ref="R1419:R1482" si="114">IF(Q1419=Q1418, 20, Q1419)</f>
        <v>4.0139132710693355</v>
      </c>
      <c r="S1419" s="156"/>
      <c r="T1419" s="156"/>
      <c r="U1419" s="156"/>
      <c r="V1419" s="155"/>
      <c r="W1419" s="155"/>
      <c r="X1419" s="156"/>
      <c r="Y1419" s="156"/>
      <c r="Z1419" s="156"/>
      <c r="AA1419" s="155"/>
      <c r="AB1419" s="155"/>
      <c r="AC1419" s="156"/>
      <c r="AD1419" s="156"/>
      <c r="AE1419" s="156"/>
      <c r="AF1419" s="155"/>
      <c r="AG1419" s="155"/>
      <c r="AH1419" s="156"/>
      <c r="AI1419" s="156"/>
      <c r="AJ1419" s="156"/>
      <c r="AK1419" s="155"/>
      <c r="AL1419" s="155"/>
      <c r="AM1419" s="156"/>
      <c r="AN1419" s="156"/>
      <c r="AO1419" s="156"/>
      <c r="AP1419" s="155"/>
      <c r="AQ1419" s="155"/>
      <c r="AR1419" s="156"/>
      <c r="AS1419" s="156"/>
      <c r="AT1419" s="156"/>
      <c r="AU1419" s="155"/>
      <c r="AV1419" s="155"/>
      <c r="AW1419" s="156"/>
      <c r="AX1419" s="156"/>
      <c r="AY1419" s="156"/>
      <c r="AZ1419" s="155"/>
      <c r="BA1419" s="155"/>
    </row>
    <row r="1420" spans="2:53" s="18" customFormat="1">
      <c r="B1420" s="151">
        <v>43385.291666666664</v>
      </c>
      <c r="C1420" s="152">
        <v>226</v>
      </c>
      <c r="D1420" s="152">
        <v>155.8699951171875</v>
      </c>
      <c r="E1420" s="153">
        <v>11.600000381469727</v>
      </c>
      <c r="F1420" s="154">
        <v>43385</v>
      </c>
      <c r="G1420" s="153">
        <v>51.959391189813672</v>
      </c>
      <c r="H1420" s="153">
        <v>32.990324452541451</v>
      </c>
      <c r="I1420" s="153">
        <v>34.709464508250903</v>
      </c>
      <c r="J1420" s="155">
        <f t="shared" si="110"/>
        <v>51.959391189813672</v>
      </c>
      <c r="K1420" s="155">
        <f t="shared" si="111"/>
        <v>32.990324452541451</v>
      </c>
      <c r="L1420" s="155">
        <f t="shared" si="112"/>
        <v>34.709464508250903</v>
      </c>
      <c r="M1420" s="155"/>
      <c r="N1420" s="151">
        <v>43385.291666666664</v>
      </c>
      <c r="O1420" s="156">
        <v>226</v>
      </c>
      <c r="P1420" s="156">
        <v>155.8699951171875</v>
      </c>
      <c r="Q1420" s="155">
        <f t="shared" si="113"/>
        <v>4.0139132710693355</v>
      </c>
      <c r="R1420" s="104">
        <f t="shared" si="114"/>
        <v>20</v>
      </c>
      <c r="S1420" s="156"/>
      <c r="T1420" s="156"/>
      <c r="U1420" s="156"/>
      <c r="V1420" s="155"/>
      <c r="W1420" s="155"/>
      <c r="X1420" s="156"/>
      <c r="Y1420" s="156"/>
      <c r="Z1420" s="156"/>
      <c r="AA1420" s="155"/>
      <c r="AB1420" s="155"/>
      <c r="AC1420" s="156"/>
      <c r="AD1420" s="156"/>
      <c r="AE1420" s="156"/>
      <c r="AF1420" s="155"/>
      <c r="AG1420" s="155"/>
      <c r="AH1420" s="156"/>
      <c r="AI1420" s="156"/>
      <c r="AJ1420" s="156"/>
      <c r="AK1420" s="155"/>
      <c r="AL1420" s="155"/>
      <c r="AM1420" s="156"/>
      <c r="AN1420" s="156"/>
      <c r="AO1420" s="156"/>
      <c r="AP1420" s="155"/>
      <c r="AQ1420" s="155"/>
      <c r="AR1420" s="156"/>
      <c r="AS1420" s="156"/>
      <c r="AT1420" s="156"/>
      <c r="AU1420" s="155"/>
      <c r="AV1420" s="155"/>
      <c r="AW1420" s="156"/>
      <c r="AX1420" s="156"/>
      <c r="AY1420" s="156"/>
      <c r="AZ1420" s="155"/>
      <c r="BA1420" s="155"/>
    </row>
    <row r="1421" spans="2:53" s="18" customFormat="1">
      <c r="B1421" s="151">
        <v>43386.291666666664</v>
      </c>
      <c r="C1421" s="152">
        <v>226</v>
      </c>
      <c r="D1421" s="152">
        <v>155.8699951171875</v>
      </c>
      <c r="E1421" s="153">
        <v>11.699999809265137</v>
      </c>
      <c r="F1421" s="154">
        <v>43386</v>
      </c>
      <c r="G1421" s="153">
        <v>51.085261441027662</v>
      </c>
      <c r="H1421" s="153">
        <v>34.44232253657448</v>
      </c>
      <c r="I1421" s="153">
        <v>35.464872009489284</v>
      </c>
      <c r="J1421" s="155">
        <f t="shared" si="110"/>
        <v>51.085261441027662</v>
      </c>
      <c r="K1421" s="155">
        <f t="shared" si="111"/>
        <v>34.44232253657448</v>
      </c>
      <c r="L1421" s="155">
        <f t="shared" si="112"/>
        <v>35.464872009489284</v>
      </c>
      <c r="M1421" s="155"/>
      <c r="N1421" s="151">
        <v>43386.291666666664</v>
      </c>
      <c r="O1421" s="156">
        <v>226</v>
      </c>
      <c r="P1421" s="156">
        <v>155.8699951171875</v>
      </c>
      <c r="Q1421" s="155">
        <f t="shared" si="113"/>
        <v>4.0139132710693355</v>
      </c>
      <c r="R1421" s="104">
        <f t="shared" si="114"/>
        <v>20</v>
      </c>
      <c r="S1421" s="156"/>
      <c r="T1421" s="156"/>
      <c r="U1421" s="156"/>
      <c r="V1421" s="155"/>
      <c r="W1421" s="155"/>
      <c r="X1421" s="156"/>
      <c r="Y1421" s="156"/>
      <c r="Z1421" s="156"/>
      <c r="AA1421" s="155"/>
      <c r="AB1421" s="155"/>
      <c r="AC1421" s="156"/>
      <c r="AD1421" s="156"/>
      <c r="AE1421" s="156"/>
      <c r="AF1421" s="155"/>
      <c r="AG1421" s="155"/>
      <c r="AH1421" s="156"/>
      <c r="AI1421" s="156"/>
      <c r="AJ1421" s="156"/>
      <c r="AK1421" s="155"/>
      <c r="AL1421" s="155"/>
      <c r="AM1421" s="156"/>
      <c r="AN1421" s="156"/>
      <c r="AO1421" s="156"/>
      <c r="AP1421" s="155"/>
      <c r="AQ1421" s="155"/>
      <c r="AR1421" s="156"/>
      <c r="AS1421" s="156"/>
      <c r="AT1421" s="156"/>
      <c r="AU1421" s="155"/>
      <c r="AV1421" s="155"/>
      <c r="AW1421" s="156"/>
      <c r="AX1421" s="156"/>
      <c r="AY1421" s="156"/>
      <c r="AZ1421" s="155"/>
      <c r="BA1421" s="155"/>
    </row>
    <row r="1422" spans="2:53" s="18" customFormat="1">
      <c r="B1422" s="151">
        <v>43387.291666666664</v>
      </c>
      <c r="C1422" s="152">
        <v>226</v>
      </c>
      <c r="D1422" s="152">
        <v>155.8699951171875</v>
      </c>
      <c r="E1422" s="153">
        <v>11.899999618530273</v>
      </c>
      <c r="F1422" s="154">
        <v>43387</v>
      </c>
      <c r="G1422" s="153">
        <v>45.277291421934386</v>
      </c>
      <c r="H1422" s="153">
        <v>34.651518826904145</v>
      </c>
      <c r="I1422" s="153">
        <v>35.26478303463368</v>
      </c>
      <c r="J1422" s="155">
        <f t="shared" si="110"/>
        <v>45.277291421934386</v>
      </c>
      <c r="K1422" s="155">
        <f t="shared" si="111"/>
        <v>34.651518826904145</v>
      </c>
      <c r="L1422" s="155">
        <f t="shared" si="112"/>
        <v>35.26478303463368</v>
      </c>
      <c r="M1422" s="155"/>
      <c r="N1422" s="151">
        <v>43387.291666666664</v>
      </c>
      <c r="O1422" s="156">
        <v>226</v>
      </c>
      <c r="P1422" s="156">
        <v>155.8699951171875</v>
      </c>
      <c r="Q1422" s="155">
        <f t="shared" si="113"/>
        <v>4.0139132710693355</v>
      </c>
      <c r="R1422" s="104">
        <f t="shared" si="114"/>
        <v>20</v>
      </c>
      <c r="S1422" s="156"/>
      <c r="T1422" s="156"/>
      <c r="U1422" s="156"/>
      <c r="V1422" s="155"/>
      <c r="W1422" s="155"/>
      <c r="X1422" s="156"/>
      <c r="Y1422" s="156"/>
      <c r="Z1422" s="156"/>
      <c r="AA1422" s="155"/>
      <c r="AB1422" s="155"/>
      <c r="AC1422" s="156"/>
      <c r="AD1422" s="156"/>
      <c r="AE1422" s="156"/>
      <c r="AF1422" s="155"/>
      <c r="AG1422" s="155"/>
      <c r="AH1422" s="156"/>
      <c r="AI1422" s="156"/>
      <c r="AJ1422" s="156"/>
      <c r="AK1422" s="155"/>
      <c r="AL1422" s="155"/>
      <c r="AM1422" s="156"/>
      <c r="AN1422" s="156"/>
      <c r="AO1422" s="156"/>
      <c r="AP1422" s="155"/>
      <c r="AQ1422" s="155"/>
      <c r="AR1422" s="156"/>
      <c r="AS1422" s="156"/>
      <c r="AT1422" s="156"/>
      <c r="AU1422" s="155"/>
      <c r="AV1422" s="155"/>
      <c r="AW1422" s="156"/>
      <c r="AX1422" s="156"/>
      <c r="AY1422" s="156"/>
      <c r="AZ1422" s="155"/>
      <c r="BA1422" s="155"/>
    </row>
    <row r="1423" spans="2:53" s="18" customFormat="1">
      <c r="B1423" s="151">
        <v>43388.291666666664</v>
      </c>
      <c r="C1423" s="152">
        <v>226</v>
      </c>
      <c r="D1423" s="152">
        <v>155.8699951171875</v>
      </c>
      <c r="E1423" s="153">
        <v>12</v>
      </c>
      <c r="F1423" s="154">
        <v>43388</v>
      </c>
      <c r="G1423" s="153">
        <v>41.159344251862322</v>
      </c>
      <c r="H1423" s="153">
        <v>35.106055618546634</v>
      </c>
      <c r="I1423" s="153">
        <v>34.437987901458023</v>
      </c>
      <c r="J1423" s="155">
        <f t="shared" si="110"/>
        <v>41.159344251862322</v>
      </c>
      <c r="K1423" s="155">
        <f t="shared" si="111"/>
        <v>35.106055618546634</v>
      </c>
      <c r="L1423" s="155">
        <f t="shared" si="112"/>
        <v>34.437987901458023</v>
      </c>
      <c r="M1423" s="155"/>
      <c r="N1423" s="151">
        <v>43388.291666666664</v>
      </c>
      <c r="O1423" s="156">
        <v>226</v>
      </c>
      <c r="P1423" s="156">
        <v>155.8699951171875</v>
      </c>
      <c r="Q1423" s="155">
        <f t="shared" si="113"/>
        <v>4.0139132710693355</v>
      </c>
      <c r="R1423" s="104">
        <f t="shared" si="114"/>
        <v>20</v>
      </c>
      <c r="S1423" s="156"/>
      <c r="T1423" s="156"/>
      <c r="U1423" s="156"/>
      <c r="V1423" s="155"/>
      <c r="W1423" s="155"/>
      <c r="X1423" s="156"/>
      <c r="Y1423" s="156"/>
      <c r="Z1423" s="156"/>
      <c r="AA1423" s="155"/>
      <c r="AB1423" s="155"/>
      <c r="AC1423" s="156"/>
      <c r="AD1423" s="156"/>
      <c r="AE1423" s="156"/>
      <c r="AF1423" s="155"/>
      <c r="AG1423" s="155"/>
      <c r="AH1423" s="156"/>
      <c r="AI1423" s="156"/>
      <c r="AJ1423" s="156"/>
      <c r="AK1423" s="155"/>
      <c r="AL1423" s="155"/>
      <c r="AM1423" s="156"/>
      <c r="AN1423" s="156"/>
      <c r="AO1423" s="156"/>
      <c r="AP1423" s="155"/>
      <c r="AQ1423" s="155"/>
      <c r="AR1423" s="156"/>
      <c r="AS1423" s="156"/>
      <c r="AT1423" s="156"/>
      <c r="AU1423" s="155"/>
      <c r="AV1423" s="155"/>
      <c r="AW1423" s="156"/>
      <c r="AX1423" s="156"/>
      <c r="AY1423" s="156"/>
      <c r="AZ1423" s="155"/>
      <c r="BA1423" s="155"/>
    </row>
    <row r="1424" spans="2:53" s="18" customFormat="1">
      <c r="B1424" s="151">
        <v>43389.291666666664</v>
      </c>
      <c r="C1424" s="152">
        <v>205</v>
      </c>
      <c r="D1424" s="152">
        <v>105.26999664306641</v>
      </c>
      <c r="E1424" s="153">
        <v>11.899999618530273</v>
      </c>
      <c r="F1424" s="154">
        <v>43389</v>
      </c>
      <c r="G1424" s="153">
        <v>55.785956279591225</v>
      </c>
      <c r="H1424" s="153">
        <v>34.930755372511001</v>
      </c>
      <c r="I1424" s="153">
        <v>33.471578346402573</v>
      </c>
      <c r="J1424" s="155">
        <f t="shared" si="110"/>
        <v>55.785956279591225</v>
      </c>
      <c r="K1424" s="155">
        <f t="shared" si="111"/>
        <v>34.930755372511001</v>
      </c>
      <c r="L1424" s="155">
        <f t="shared" si="112"/>
        <v>33.471578346402573</v>
      </c>
      <c r="M1424" s="155"/>
      <c r="N1424" s="151">
        <v>43389.291666666664</v>
      </c>
      <c r="O1424" s="156">
        <v>205</v>
      </c>
      <c r="P1424" s="156">
        <v>105.26999664306641</v>
      </c>
      <c r="Q1424" s="155">
        <f t="shared" si="113"/>
        <v>5.7080786557351679</v>
      </c>
      <c r="R1424" s="104">
        <f t="shared" si="114"/>
        <v>5.7080786557351679</v>
      </c>
      <c r="S1424" s="156"/>
      <c r="T1424" s="156"/>
      <c r="U1424" s="156"/>
      <c r="V1424" s="155"/>
      <c r="W1424" s="155"/>
      <c r="X1424" s="156"/>
      <c r="Y1424" s="156"/>
      <c r="Z1424" s="156"/>
      <c r="AA1424" s="155"/>
      <c r="AB1424" s="155"/>
      <c r="AC1424" s="156"/>
      <c r="AD1424" s="156"/>
      <c r="AE1424" s="156"/>
      <c r="AF1424" s="155"/>
      <c r="AG1424" s="155"/>
      <c r="AH1424" s="156"/>
      <c r="AI1424" s="156"/>
      <c r="AJ1424" s="156"/>
      <c r="AK1424" s="155"/>
      <c r="AL1424" s="155"/>
      <c r="AM1424" s="156"/>
      <c r="AN1424" s="156"/>
      <c r="AO1424" s="156"/>
      <c r="AP1424" s="155"/>
      <c r="AQ1424" s="155"/>
      <c r="AR1424" s="156"/>
      <c r="AS1424" s="156"/>
      <c r="AT1424" s="156"/>
      <c r="AU1424" s="155"/>
      <c r="AV1424" s="155"/>
      <c r="AW1424" s="156"/>
      <c r="AX1424" s="156"/>
      <c r="AY1424" s="156"/>
      <c r="AZ1424" s="155"/>
      <c r="BA1424" s="155"/>
    </row>
    <row r="1425" spans="2:53" s="18" customFormat="1">
      <c r="B1425" s="151">
        <v>43390.291666666664</v>
      </c>
      <c r="C1425" s="152">
        <v>205</v>
      </c>
      <c r="D1425" s="152">
        <v>105.26999664306641</v>
      </c>
      <c r="E1425" s="153">
        <v>10.800000190734863</v>
      </c>
      <c r="F1425" s="154">
        <v>43390</v>
      </c>
      <c r="G1425" s="153">
        <v>52.079705708999619</v>
      </c>
      <c r="H1425" s="153">
        <v>35.609116762766135</v>
      </c>
      <c r="I1425" s="153">
        <v>33.914727463788466</v>
      </c>
      <c r="J1425" s="155">
        <f t="shared" si="110"/>
        <v>52.079705708999619</v>
      </c>
      <c r="K1425" s="155">
        <f t="shared" si="111"/>
        <v>35.609116762766135</v>
      </c>
      <c r="L1425" s="155">
        <f t="shared" si="112"/>
        <v>33.914727463788466</v>
      </c>
      <c r="M1425" s="155"/>
      <c r="N1425" s="151">
        <v>43390.291666666664</v>
      </c>
      <c r="O1425" s="156">
        <v>205</v>
      </c>
      <c r="P1425" s="156">
        <v>105.26999664306641</v>
      </c>
      <c r="Q1425" s="155">
        <f t="shared" si="113"/>
        <v>5.7080786557351679</v>
      </c>
      <c r="R1425" s="104">
        <f t="shared" si="114"/>
        <v>20</v>
      </c>
      <c r="S1425" s="156"/>
      <c r="T1425" s="156"/>
      <c r="U1425" s="156"/>
      <c r="V1425" s="155"/>
      <c r="W1425" s="155"/>
      <c r="X1425" s="156"/>
      <c r="Y1425" s="156"/>
      <c r="Z1425" s="156"/>
      <c r="AA1425" s="155"/>
      <c r="AB1425" s="155"/>
      <c r="AC1425" s="156"/>
      <c r="AD1425" s="156"/>
      <c r="AE1425" s="156"/>
      <c r="AF1425" s="155"/>
      <c r="AG1425" s="155"/>
      <c r="AH1425" s="156"/>
      <c r="AI1425" s="156"/>
      <c r="AJ1425" s="156"/>
      <c r="AK1425" s="155"/>
      <c r="AL1425" s="155"/>
      <c r="AM1425" s="156"/>
      <c r="AN1425" s="156"/>
      <c r="AO1425" s="156"/>
      <c r="AP1425" s="155"/>
      <c r="AQ1425" s="155"/>
      <c r="AR1425" s="156"/>
      <c r="AS1425" s="156"/>
      <c r="AT1425" s="156"/>
      <c r="AU1425" s="155"/>
      <c r="AV1425" s="155"/>
      <c r="AW1425" s="156"/>
      <c r="AX1425" s="156"/>
      <c r="AY1425" s="156"/>
      <c r="AZ1425" s="155"/>
      <c r="BA1425" s="155"/>
    </row>
    <row r="1426" spans="2:53" s="18" customFormat="1">
      <c r="B1426" s="151">
        <v>43391.291666666664</v>
      </c>
      <c r="C1426" s="152">
        <v>187</v>
      </c>
      <c r="D1426" s="152">
        <v>109.87999725341797</v>
      </c>
      <c r="E1426" s="153">
        <v>10.100000381469727</v>
      </c>
      <c r="F1426" s="154">
        <v>43391</v>
      </c>
      <c r="G1426" s="153">
        <v>51.12768648958032</v>
      </c>
      <c r="H1426" s="153">
        <v>34.846176313912473</v>
      </c>
      <c r="I1426" s="153">
        <v>34.059953250862925</v>
      </c>
      <c r="J1426" s="155">
        <f t="shared" si="110"/>
        <v>51.12768648958032</v>
      </c>
      <c r="K1426" s="155">
        <f t="shared" si="111"/>
        <v>34.846176313912473</v>
      </c>
      <c r="L1426" s="155">
        <f t="shared" si="112"/>
        <v>34.059953250862925</v>
      </c>
      <c r="M1426" s="155"/>
      <c r="N1426" s="151">
        <v>43391.291666666664</v>
      </c>
      <c r="O1426" s="156">
        <v>187</v>
      </c>
      <c r="P1426" s="156">
        <v>109.87999725341797</v>
      </c>
      <c r="Q1426" s="155">
        <f t="shared" si="113"/>
        <v>4.413988035601502</v>
      </c>
      <c r="R1426" s="104">
        <f t="shared" si="114"/>
        <v>4.413988035601502</v>
      </c>
      <c r="S1426" s="156"/>
      <c r="T1426" s="156"/>
      <c r="U1426" s="156"/>
      <c r="V1426" s="155"/>
      <c r="W1426" s="155"/>
      <c r="X1426" s="156"/>
      <c r="Y1426" s="156"/>
      <c r="Z1426" s="156"/>
      <c r="AA1426" s="155"/>
      <c r="AB1426" s="155"/>
      <c r="AC1426" s="156"/>
      <c r="AD1426" s="156"/>
      <c r="AE1426" s="156"/>
      <c r="AF1426" s="155"/>
      <c r="AG1426" s="155"/>
      <c r="AH1426" s="156"/>
      <c r="AI1426" s="156"/>
      <c r="AJ1426" s="156"/>
      <c r="AK1426" s="155"/>
      <c r="AL1426" s="155"/>
      <c r="AM1426" s="156"/>
      <c r="AN1426" s="156"/>
      <c r="AO1426" s="156"/>
      <c r="AP1426" s="155"/>
      <c r="AQ1426" s="155"/>
      <c r="AR1426" s="156"/>
      <c r="AS1426" s="156"/>
      <c r="AT1426" s="156"/>
      <c r="AU1426" s="155"/>
      <c r="AV1426" s="155"/>
      <c r="AW1426" s="156"/>
      <c r="AX1426" s="156"/>
      <c r="AY1426" s="156"/>
      <c r="AZ1426" s="155"/>
      <c r="BA1426" s="155"/>
    </row>
    <row r="1427" spans="2:53" s="18" customFormat="1">
      <c r="B1427" s="151">
        <v>43392.291666666664</v>
      </c>
      <c r="C1427" s="152">
        <v>187</v>
      </c>
      <c r="D1427" s="152">
        <v>109.87999725341797</v>
      </c>
      <c r="E1427" s="153">
        <v>11.399999618530273</v>
      </c>
      <c r="F1427" s="154">
        <v>43392</v>
      </c>
      <c r="G1427" s="153">
        <v>55.158323901160465</v>
      </c>
      <c r="H1427" s="153">
        <v>34.384509709985124</v>
      </c>
      <c r="I1427" s="153">
        <v>35.324284640285633</v>
      </c>
      <c r="J1427" s="155">
        <f t="shared" si="110"/>
        <v>55.158323901160465</v>
      </c>
      <c r="K1427" s="155">
        <f t="shared" si="111"/>
        <v>34.384509709985124</v>
      </c>
      <c r="L1427" s="155">
        <f t="shared" si="112"/>
        <v>35.324284640285633</v>
      </c>
      <c r="M1427" s="155"/>
      <c r="N1427" s="151">
        <v>43392.291666666664</v>
      </c>
      <c r="O1427" s="156">
        <v>187</v>
      </c>
      <c r="P1427" s="156">
        <v>109.87999725341797</v>
      </c>
      <c r="Q1427" s="155">
        <f t="shared" si="113"/>
        <v>4.413988035601502</v>
      </c>
      <c r="R1427" s="104">
        <f t="shared" si="114"/>
        <v>20</v>
      </c>
      <c r="S1427" s="156"/>
      <c r="T1427" s="156"/>
      <c r="U1427" s="156"/>
      <c r="V1427" s="155"/>
      <c r="W1427" s="155"/>
      <c r="X1427" s="156"/>
      <c r="Y1427" s="156"/>
      <c r="Z1427" s="156"/>
      <c r="AA1427" s="155"/>
      <c r="AB1427" s="155"/>
      <c r="AC1427" s="156"/>
      <c r="AD1427" s="156"/>
      <c r="AE1427" s="156"/>
      <c r="AF1427" s="155"/>
      <c r="AG1427" s="155"/>
      <c r="AH1427" s="156"/>
      <c r="AI1427" s="156"/>
      <c r="AJ1427" s="156"/>
      <c r="AK1427" s="155"/>
      <c r="AL1427" s="155"/>
      <c r="AM1427" s="156"/>
      <c r="AN1427" s="156"/>
      <c r="AO1427" s="156"/>
      <c r="AP1427" s="155"/>
      <c r="AQ1427" s="155"/>
      <c r="AR1427" s="156"/>
      <c r="AS1427" s="156"/>
      <c r="AT1427" s="156"/>
      <c r="AU1427" s="155"/>
      <c r="AV1427" s="155"/>
      <c r="AW1427" s="156"/>
      <c r="AX1427" s="156"/>
      <c r="AY1427" s="156"/>
      <c r="AZ1427" s="155"/>
      <c r="BA1427" s="155"/>
    </row>
    <row r="1428" spans="2:53" s="18" customFormat="1">
      <c r="B1428" s="151">
        <v>43393.291666666664</v>
      </c>
      <c r="C1428" s="152">
        <v>187</v>
      </c>
      <c r="D1428" s="152">
        <v>109.87999725341797</v>
      </c>
      <c r="E1428" s="153">
        <v>11.699999809265137</v>
      </c>
      <c r="F1428" s="154">
        <v>43393</v>
      </c>
      <c r="G1428" s="153">
        <v>66.439879073175035</v>
      </c>
      <c r="H1428" s="153">
        <v>34.149600762437878</v>
      </c>
      <c r="I1428" s="153">
        <v>35.283491526930419</v>
      </c>
      <c r="J1428" s="155">
        <f t="shared" si="110"/>
        <v>66.439879073175035</v>
      </c>
      <c r="K1428" s="155">
        <f t="shared" si="111"/>
        <v>34.149600762437878</v>
      </c>
      <c r="L1428" s="155">
        <f t="shared" si="112"/>
        <v>35.283491526930419</v>
      </c>
      <c r="M1428" s="155"/>
      <c r="N1428" s="151">
        <v>43393.291666666664</v>
      </c>
      <c r="O1428" s="156">
        <v>187</v>
      </c>
      <c r="P1428" s="156">
        <v>109.87999725341797</v>
      </c>
      <c r="Q1428" s="155">
        <f t="shared" si="113"/>
        <v>4.413988035601502</v>
      </c>
      <c r="R1428" s="104">
        <f t="shared" si="114"/>
        <v>20</v>
      </c>
      <c r="S1428" s="156"/>
      <c r="T1428" s="156"/>
      <c r="U1428" s="156"/>
      <c r="V1428" s="155"/>
      <c r="W1428" s="155"/>
      <c r="X1428" s="156"/>
      <c r="Y1428" s="156"/>
      <c r="Z1428" s="156"/>
      <c r="AA1428" s="155"/>
      <c r="AB1428" s="155"/>
      <c r="AC1428" s="156"/>
      <c r="AD1428" s="156"/>
      <c r="AE1428" s="156"/>
      <c r="AF1428" s="155"/>
      <c r="AG1428" s="155"/>
      <c r="AH1428" s="156"/>
      <c r="AI1428" s="156"/>
      <c r="AJ1428" s="156"/>
      <c r="AK1428" s="155"/>
      <c r="AL1428" s="155"/>
      <c r="AM1428" s="156"/>
      <c r="AN1428" s="156"/>
      <c r="AO1428" s="156"/>
      <c r="AP1428" s="155"/>
      <c r="AQ1428" s="155"/>
      <c r="AR1428" s="156"/>
      <c r="AS1428" s="156"/>
      <c r="AT1428" s="156"/>
      <c r="AU1428" s="155"/>
      <c r="AV1428" s="155"/>
      <c r="AW1428" s="156"/>
      <c r="AX1428" s="156"/>
      <c r="AY1428" s="156"/>
      <c r="AZ1428" s="155"/>
      <c r="BA1428" s="155"/>
    </row>
    <row r="1429" spans="2:53" s="18" customFormat="1">
      <c r="B1429" s="151">
        <v>43394.291666666664</v>
      </c>
      <c r="C1429" s="152">
        <v>187</v>
      </c>
      <c r="D1429" s="152">
        <v>109.87999725341797</v>
      </c>
      <c r="E1429" s="153">
        <v>11.5</v>
      </c>
      <c r="F1429" s="154">
        <v>43394</v>
      </c>
      <c r="G1429" s="153">
        <v>60.284815356058161</v>
      </c>
      <c r="H1429" s="153">
        <v>32.351580233529731</v>
      </c>
      <c r="I1429" s="153">
        <v>33.778010386714264</v>
      </c>
      <c r="J1429" s="155">
        <f t="shared" si="110"/>
        <v>60.284815356058161</v>
      </c>
      <c r="K1429" s="155">
        <f t="shared" si="111"/>
        <v>32.351580233529731</v>
      </c>
      <c r="L1429" s="155">
        <f t="shared" si="112"/>
        <v>33.778010386714264</v>
      </c>
      <c r="M1429" s="155"/>
      <c r="N1429" s="151">
        <v>43394.291666666664</v>
      </c>
      <c r="O1429" s="156">
        <v>187</v>
      </c>
      <c r="P1429" s="156">
        <v>109.87999725341797</v>
      </c>
      <c r="Q1429" s="155">
        <f t="shared" si="113"/>
        <v>4.413988035601502</v>
      </c>
      <c r="R1429" s="104">
        <f t="shared" si="114"/>
        <v>20</v>
      </c>
      <c r="S1429" s="156"/>
      <c r="T1429" s="156"/>
      <c r="U1429" s="156"/>
      <c r="V1429" s="155"/>
      <c r="W1429" s="155"/>
      <c r="X1429" s="156"/>
      <c r="Y1429" s="156"/>
      <c r="Z1429" s="156"/>
      <c r="AA1429" s="155"/>
      <c r="AB1429" s="155"/>
      <c r="AC1429" s="156"/>
      <c r="AD1429" s="156"/>
      <c r="AE1429" s="156"/>
      <c r="AF1429" s="155"/>
      <c r="AG1429" s="155"/>
      <c r="AH1429" s="156"/>
      <c r="AI1429" s="156"/>
      <c r="AJ1429" s="156"/>
      <c r="AK1429" s="155"/>
      <c r="AL1429" s="155"/>
      <c r="AM1429" s="156"/>
      <c r="AN1429" s="156"/>
      <c r="AO1429" s="156"/>
      <c r="AP1429" s="155"/>
      <c r="AQ1429" s="155"/>
      <c r="AR1429" s="156"/>
      <c r="AS1429" s="156"/>
      <c r="AT1429" s="156"/>
      <c r="AU1429" s="155"/>
      <c r="AV1429" s="155"/>
      <c r="AW1429" s="156"/>
      <c r="AX1429" s="156"/>
      <c r="AY1429" s="156"/>
      <c r="AZ1429" s="155"/>
      <c r="BA1429" s="155"/>
    </row>
    <row r="1430" spans="2:53" s="18" customFormat="1">
      <c r="B1430" s="151">
        <v>43395.291666666664</v>
      </c>
      <c r="C1430" s="152">
        <v>187</v>
      </c>
      <c r="D1430" s="152">
        <v>109.87999725341797</v>
      </c>
      <c r="E1430" s="153">
        <v>11.300000190734863</v>
      </c>
      <c r="F1430" s="154">
        <v>43395</v>
      </c>
      <c r="G1430" s="153">
        <v>58.039770682674856</v>
      </c>
      <c r="H1430" s="153">
        <v>32.921501743285724</v>
      </c>
      <c r="I1430" s="153">
        <v>32.998472019897562</v>
      </c>
      <c r="J1430" s="155">
        <f t="shared" si="110"/>
        <v>58.039770682674856</v>
      </c>
      <c r="K1430" s="155">
        <f t="shared" si="111"/>
        <v>32.921501743285724</v>
      </c>
      <c r="L1430" s="155">
        <f t="shared" si="112"/>
        <v>32.998472019897562</v>
      </c>
      <c r="M1430" s="155"/>
      <c r="N1430" s="151">
        <v>43395.291666666664</v>
      </c>
      <c r="O1430" s="156">
        <v>187</v>
      </c>
      <c r="P1430" s="156">
        <v>109.87999725341797</v>
      </c>
      <c r="Q1430" s="155">
        <f t="shared" si="113"/>
        <v>4.413988035601502</v>
      </c>
      <c r="R1430" s="104">
        <f t="shared" si="114"/>
        <v>20</v>
      </c>
      <c r="S1430" s="156"/>
      <c r="T1430" s="156"/>
      <c r="U1430" s="156"/>
      <c r="V1430" s="155"/>
      <c r="W1430" s="155"/>
      <c r="X1430" s="156"/>
      <c r="Y1430" s="156"/>
      <c r="Z1430" s="156"/>
      <c r="AA1430" s="155"/>
      <c r="AB1430" s="155"/>
      <c r="AC1430" s="156"/>
      <c r="AD1430" s="156"/>
      <c r="AE1430" s="156"/>
      <c r="AF1430" s="155"/>
      <c r="AG1430" s="155"/>
      <c r="AH1430" s="156"/>
      <c r="AI1430" s="156"/>
      <c r="AJ1430" s="156"/>
      <c r="AK1430" s="155"/>
      <c r="AL1430" s="155"/>
      <c r="AM1430" s="156"/>
      <c r="AN1430" s="156"/>
      <c r="AO1430" s="156"/>
      <c r="AP1430" s="155"/>
      <c r="AQ1430" s="155"/>
      <c r="AR1430" s="156"/>
      <c r="AS1430" s="156"/>
      <c r="AT1430" s="156"/>
      <c r="AU1430" s="155"/>
      <c r="AV1430" s="155"/>
      <c r="AW1430" s="156"/>
      <c r="AX1430" s="156"/>
      <c r="AY1430" s="156"/>
      <c r="AZ1430" s="155"/>
      <c r="BA1430" s="155"/>
    </row>
    <row r="1431" spans="2:53" s="18" customFormat="1">
      <c r="B1431" s="151">
        <v>43396.291666666664</v>
      </c>
      <c r="C1431" s="152">
        <v>377</v>
      </c>
      <c r="D1431" s="152">
        <v>117.09999847412109</v>
      </c>
      <c r="E1431" s="153">
        <v>11.5</v>
      </c>
      <c r="F1431" s="154">
        <v>43396</v>
      </c>
      <c r="G1431" s="153">
        <v>58.092640191581523</v>
      </c>
      <c r="H1431" s="153">
        <v>34.754831836069016</v>
      </c>
      <c r="I1431" s="153">
        <v>33.283917109833851</v>
      </c>
      <c r="J1431" s="155">
        <f t="shared" si="110"/>
        <v>58.092640191581523</v>
      </c>
      <c r="K1431" s="155">
        <f t="shared" si="111"/>
        <v>34.754831836069016</v>
      </c>
      <c r="L1431" s="155">
        <f t="shared" si="112"/>
        <v>33.283917109833851</v>
      </c>
      <c r="M1431" s="155"/>
      <c r="N1431" s="151">
        <v>43396.291666666664</v>
      </c>
      <c r="O1431" s="156">
        <v>377</v>
      </c>
      <c r="P1431" s="156">
        <v>117.09999847412109</v>
      </c>
      <c r="Q1431" s="155">
        <f t="shared" si="113"/>
        <v>14.875459755334164</v>
      </c>
      <c r="R1431" s="104">
        <f t="shared" si="114"/>
        <v>14.875459755334164</v>
      </c>
      <c r="S1431" s="156"/>
      <c r="T1431" s="156"/>
      <c r="U1431" s="156"/>
      <c r="V1431" s="155"/>
      <c r="W1431" s="155"/>
      <c r="X1431" s="156"/>
      <c r="Y1431" s="156"/>
      <c r="Z1431" s="156"/>
      <c r="AA1431" s="155"/>
      <c r="AB1431" s="155"/>
      <c r="AC1431" s="156"/>
      <c r="AD1431" s="156"/>
      <c r="AE1431" s="156"/>
      <c r="AF1431" s="155"/>
      <c r="AG1431" s="155"/>
      <c r="AH1431" s="156"/>
      <c r="AI1431" s="156"/>
      <c r="AJ1431" s="156"/>
      <c r="AK1431" s="155"/>
      <c r="AL1431" s="155"/>
      <c r="AM1431" s="156"/>
      <c r="AN1431" s="156"/>
      <c r="AO1431" s="156"/>
      <c r="AP1431" s="155"/>
      <c r="AQ1431" s="155"/>
      <c r="AR1431" s="156"/>
      <c r="AS1431" s="156"/>
      <c r="AT1431" s="156"/>
      <c r="AU1431" s="155"/>
      <c r="AV1431" s="155"/>
      <c r="AW1431" s="156"/>
      <c r="AX1431" s="156"/>
      <c r="AY1431" s="156"/>
      <c r="AZ1431" s="155"/>
      <c r="BA1431" s="155"/>
    </row>
    <row r="1432" spans="2:53" s="18" customFormat="1">
      <c r="B1432" s="151">
        <v>43397.291666666664</v>
      </c>
      <c r="C1432" s="152">
        <v>377</v>
      </c>
      <c r="D1432" s="152">
        <v>117.09999847412109</v>
      </c>
      <c r="E1432" s="153">
        <v>11.600000381469727</v>
      </c>
      <c r="F1432" s="154">
        <v>43397</v>
      </c>
      <c r="G1432" s="153">
        <v>56.942753037523353</v>
      </c>
      <c r="H1432" s="153">
        <v>34.771076176806723</v>
      </c>
      <c r="I1432" s="153">
        <v>33.061577114705671</v>
      </c>
      <c r="J1432" s="155">
        <f t="shared" si="110"/>
        <v>56.942753037523353</v>
      </c>
      <c r="K1432" s="155">
        <f t="shared" si="111"/>
        <v>34.771076176806723</v>
      </c>
      <c r="L1432" s="155">
        <f t="shared" si="112"/>
        <v>33.061577114705671</v>
      </c>
      <c r="M1432" s="155"/>
      <c r="N1432" s="151">
        <v>43397.291666666664</v>
      </c>
      <c r="O1432" s="156">
        <v>377</v>
      </c>
      <c r="P1432" s="156">
        <v>117.09999847412109</v>
      </c>
      <c r="Q1432" s="155">
        <f t="shared" si="113"/>
        <v>14.875459755334164</v>
      </c>
      <c r="R1432" s="104">
        <f t="shared" si="114"/>
        <v>20</v>
      </c>
      <c r="S1432" s="156"/>
      <c r="T1432" s="156"/>
      <c r="U1432" s="156"/>
      <c r="V1432" s="155"/>
      <c r="W1432" s="155"/>
      <c r="X1432" s="156"/>
      <c r="Y1432" s="156"/>
      <c r="Z1432" s="156"/>
      <c r="AA1432" s="155"/>
      <c r="AB1432" s="155"/>
      <c r="AC1432" s="156"/>
      <c r="AD1432" s="156"/>
      <c r="AE1432" s="156"/>
      <c r="AF1432" s="155"/>
      <c r="AG1432" s="155"/>
      <c r="AH1432" s="156"/>
      <c r="AI1432" s="156"/>
      <c r="AJ1432" s="156"/>
      <c r="AK1432" s="155"/>
      <c r="AL1432" s="155"/>
      <c r="AM1432" s="156"/>
      <c r="AN1432" s="156"/>
      <c r="AO1432" s="156"/>
      <c r="AP1432" s="155"/>
      <c r="AQ1432" s="155"/>
      <c r="AR1432" s="156"/>
      <c r="AS1432" s="156"/>
      <c r="AT1432" s="156"/>
      <c r="AU1432" s="155"/>
      <c r="AV1432" s="155"/>
      <c r="AW1432" s="156"/>
      <c r="AX1432" s="156"/>
      <c r="AY1432" s="156"/>
      <c r="AZ1432" s="155"/>
      <c r="BA1432" s="155"/>
    </row>
    <row r="1433" spans="2:53" s="18" customFormat="1">
      <c r="B1433" s="151">
        <v>43398.291666666664</v>
      </c>
      <c r="C1433" s="152">
        <v>263</v>
      </c>
      <c r="D1433" s="152">
        <v>115.61000061035156</v>
      </c>
      <c r="E1433" s="153">
        <v>11.699999809265137</v>
      </c>
      <c r="F1433" s="154">
        <v>43398</v>
      </c>
      <c r="G1433" s="153">
        <v>54.800911577233471</v>
      </c>
      <c r="H1433" s="153">
        <v>34.898965408779929</v>
      </c>
      <c r="I1433" s="153">
        <v>33.178849764378</v>
      </c>
      <c r="J1433" s="155">
        <f t="shared" si="110"/>
        <v>54.800911577233471</v>
      </c>
      <c r="K1433" s="155">
        <f t="shared" si="111"/>
        <v>34.898965408779929</v>
      </c>
      <c r="L1433" s="155">
        <f t="shared" si="112"/>
        <v>33.178849764378</v>
      </c>
      <c r="M1433" s="155"/>
      <c r="N1433" s="151">
        <v>43398.291666666664</v>
      </c>
      <c r="O1433" s="156">
        <v>263</v>
      </c>
      <c r="P1433" s="156">
        <v>115.61000061035156</v>
      </c>
      <c r="Q1433" s="155">
        <f t="shared" si="113"/>
        <v>8.4359137798663326</v>
      </c>
      <c r="R1433" s="104">
        <f t="shared" si="114"/>
        <v>8.4359137798663326</v>
      </c>
      <c r="S1433" s="156"/>
      <c r="T1433" s="156"/>
      <c r="U1433" s="156"/>
      <c r="V1433" s="155"/>
      <c r="W1433" s="155"/>
      <c r="X1433" s="156"/>
      <c r="Y1433" s="156"/>
      <c r="Z1433" s="156"/>
      <c r="AA1433" s="155"/>
      <c r="AB1433" s="155"/>
      <c r="AC1433" s="156"/>
      <c r="AD1433" s="156"/>
      <c r="AE1433" s="156"/>
      <c r="AF1433" s="155"/>
      <c r="AG1433" s="155"/>
      <c r="AH1433" s="156"/>
      <c r="AI1433" s="156"/>
      <c r="AJ1433" s="156"/>
      <c r="AK1433" s="155"/>
      <c r="AL1433" s="155"/>
      <c r="AM1433" s="156"/>
      <c r="AN1433" s="156"/>
      <c r="AO1433" s="156"/>
      <c r="AP1433" s="155"/>
      <c r="AQ1433" s="155"/>
      <c r="AR1433" s="156"/>
      <c r="AS1433" s="156"/>
      <c r="AT1433" s="156"/>
      <c r="AU1433" s="155"/>
      <c r="AV1433" s="155"/>
      <c r="AW1433" s="156"/>
      <c r="AX1433" s="156"/>
      <c r="AY1433" s="156"/>
      <c r="AZ1433" s="155"/>
      <c r="BA1433" s="155"/>
    </row>
    <row r="1434" spans="2:53" s="18" customFormat="1">
      <c r="B1434" s="151">
        <v>43399.291666666664</v>
      </c>
      <c r="C1434" s="152">
        <v>554</v>
      </c>
      <c r="D1434" s="152">
        <v>161.52999877929688</v>
      </c>
      <c r="E1434" s="153">
        <v>12</v>
      </c>
      <c r="F1434" s="154">
        <v>43399</v>
      </c>
      <c r="G1434" s="153">
        <v>43.507483609627791</v>
      </c>
      <c r="H1434" s="153">
        <v>34.786564395140701</v>
      </c>
      <c r="I1434" s="153">
        <v>34.018889318086515</v>
      </c>
      <c r="J1434" s="155">
        <f t="shared" si="110"/>
        <v>43.507483609627791</v>
      </c>
      <c r="K1434" s="155">
        <f t="shared" si="111"/>
        <v>34.786564395140701</v>
      </c>
      <c r="L1434" s="155">
        <f t="shared" si="112"/>
        <v>34.018889318086515</v>
      </c>
      <c r="M1434" s="155"/>
      <c r="N1434" s="151">
        <v>43399.291666666664</v>
      </c>
      <c r="O1434" s="156">
        <v>554</v>
      </c>
      <c r="P1434" s="156">
        <v>161.52999877929688</v>
      </c>
      <c r="Q1434" s="155">
        <f t="shared" si="113"/>
        <v>22.463146110267331</v>
      </c>
      <c r="R1434" s="104">
        <f t="shared" si="114"/>
        <v>22.463146110267331</v>
      </c>
      <c r="S1434" s="156"/>
      <c r="T1434" s="156"/>
      <c r="U1434" s="156"/>
      <c r="V1434" s="155"/>
      <c r="W1434" s="155"/>
      <c r="X1434" s="156"/>
      <c r="Y1434" s="156"/>
      <c r="Z1434" s="156"/>
      <c r="AA1434" s="155"/>
      <c r="AB1434" s="155"/>
      <c r="AC1434" s="156"/>
      <c r="AD1434" s="156"/>
      <c r="AE1434" s="156"/>
      <c r="AF1434" s="155"/>
      <c r="AG1434" s="155"/>
      <c r="AH1434" s="156"/>
      <c r="AI1434" s="156"/>
      <c r="AJ1434" s="156"/>
      <c r="AK1434" s="155"/>
      <c r="AL1434" s="155"/>
      <c r="AM1434" s="156"/>
      <c r="AN1434" s="156"/>
      <c r="AO1434" s="156"/>
      <c r="AP1434" s="155"/>
      <c r="AQ1434" s="155"/>
      <c r="AR1434" s="156"/>
      <c r="AS1434" s="156"/>
      <c r="AT1434" s="156"/>
      <c r="AU1434" s="155"/>
      <c r="AV1434" s="155"/>
      <c r="AW1434" s="156"/>
      <c r="AX1434" s="156"/>
      <c r="AY1434" s="156"/>
      <c r="AZ1434" s="155"/>
      <c r="BA1434" s="155"/>
    </row>
    <row r="1435" spans="2:53" s="18" customFormat="1">
      <c r="B1435" s="151">
        <v>43400.291666666664</v>
      </c>
      <c r="C1435" s="152">
        <v>611</v>
      </c>
      <c r="D1435" s="152">
        <v>204.41000366210938</v>
      </c>
      <c r="E1435" s="153">
        <v>12.100000381469727</v>
      </c>
      <c r="F1435" s="154">
        <v>43400</v>
      </c>
      <c r="G1435" s="153">
        <v>51.880879979045254</v>
      </c>
      <c r="H1435" s="153">
        <v>33.851922156170509</v>
      </c>
      <c r="I1435" s="153">
        <v>33.086412377821119</v>
      </c>
      <c r="J1435" s="155">
        <f t="shared" si="110"/>
        <v>51.880879979045254</v>
      </c>
      <c r="K1435" s="155">
        <f t="shared" si="111"/>
        <v>33.851922156170509</v>
      </c>
      <c r="L1435" s="155">
        <f t="shared" si="112"/>
        <v>33.086412377821119</v>
      </c>
      <c r="M1435" s="155"/>
      <c r="N1435" s="151">
        <v>43400.291666666664</v>
      </c>
      <c r="O1435" s="156">
        <v>611</v>
      </c>
      <c r="P1435" s="156">
        <v>204.41000366210938</v>
      </c>
      <c r="Q1435" s="155">
        <f t="shared" si="113"/>
        <v>23.271308549197997</v>
      </c>
      <c r="R1435" s="104">
        <f t="shared" si="114"/>
        <v>23.271308549197997</v>
      </c>
      <c r="S1435" s="156"/>
      <c r="T1435" s="156"/>
      <c r="U1435" s="156"/>
      <c r="V1435" s="155"/>
      <c r="W1435" s="155"/>
      <c r="X1435" s="156"/>
      <c r="Y1435" s="156"/>
      <c r="Z1435" s="156"/>
      <c r="AA1435" s="155"/>
      <c r="AB1435" s="155"/>
      <c r="AC1435" s="156"/>
      <c r="AD1435" s="156"/>
      <c r="AE1435" s="156"/>
      <c r="AF1435" s="155"/>
      <c r="AG1435" s="155"/>
      <c r="AH1435" s="156"/>
      <c r="AI1435" s="156"/>
      <c r="AJ1435" s="156"/>
      <c r="AK1435" s="155"/>
      <c r="AL1435" s="155"/>
      <c r="AM1435" s="156"/>
      <c r="AN1435" s="156"/>
      <c r="AO1435" s="156"/>
      <c r="AP1435" s="155"/>
      <c r="AQ1435" s="155"/>
      <c r="AR1435" s="156"/>
      <c r="AS1435" s="156"/>
      <c r="AT1435" s="156"/>
      <c r="AU1435" s="155"/>
      <c r="AV1435" s="155"/>
      <c r="AW1435" s="156"/>
      <c r="AX1435" s="156"/>
      <c r="AY1435" s="156"/>
      <c r="AZ1435" s="155"/>
      <c r="BA1435" s="155"/>
    </row>
    <row r="1436" spans="2:53" s="18" customFormat="1">
      <c r="B1436" s="151">
        <v>43401.291666666664</v>
      </c>
      <c r="C1436" s="152">
        <v>457</v>
      </c>
      <c r="D1436" s="152">
        <v>242.16000366210938</v>
      </c>
      <c r="E1436" s="153">
        <v>12.199999809265137</v>
      </c>
      <c r="F1436" s="154">
        <v>43401</v>
      </c>
      <c r="G1436" s="153">
        <v>34.824407150303848</v>
      </c>
      <c r="H1436" s="153">
        <v>33.672885307647562</v>
      </c>
      <c r="I1436" s="153">
        <v>32.957925248366791</v>
      </c>
      <c r="J1436" s="155">
        <f t="shared" si="110"/>
        <v>34.824407150303848</v>
      </c>
      <c r="K1436" s="155">
        <f t="shared" si="111"/>
        <v>33.672885307647562</v>
      </c>
      <c r="L1436" s="155">
        <f t="shared" si="112"/>
        <v>32.957925248366791</v>
      </c>
      <c r="M1436" s="155"/>
      <c r="N1436" s="151">
        <v>43401.291666666664</v>
      </c>
      <c r="O1436" s="156">
        <v>457</v>
      </c>
      <c r="P1436" s="156">
        <v>242.16000366210938</v>
      </c>
      <c r="Q1436" s="155">
        <f t="shared" si="113"/>
        <v>12.296435939197998</v>
      </c>
      <c r="R1436" s="104">
        <f t="shared" si="114"/>
        <v>12.296435939197998</v>
      </c>
      <c r="S1436" s="156"/>
      <c r="T1436" s="156"/>
      <c r="U1436" s="156"/>
      <c r="V1436" s="155"/>
      <c r="W1436" s="155"/>
      <c r="X1436" s="156"/>
      <c r="Y1436" s="156"/>
      <c r="Z1436" s="156"/>
      <c r="AA1436" s="155"/>
      <c r="AB1436" s="155"/>
      <c r="AC1436" s="156"/>
      <c r="AD1436" s="156"/>
      <c r="AE1436" s="156"/>
      <c r="AF1436" s="155"/>
      <c r="AG1436" s="155"/>
      <c r="AH1436" s="156"/>
      <c r="AI1436" s="156"/>
      <c r="AJ1436" s="156"/>
      <c r="AK1436" s="155"/>
      <c r="AL1436" s="155"/>
      <c r="AM1436" s="156"/>
      <c r="AN1436" s="156"/>
      <c r="AO1436" s="156"/>
      <c r="AP1436" s="155"/>
      <c r="AQ1436" s="155"/>
      <c r="AR1436" s="156"/>
      <c r="AS1436" s="156"/>
      <c r="AT1436" s="156"/>
      <c r="AU1436" s="155"/>
      <c r="AV1436" s="155"/>
      <c r="AW1436" s="156"/>
      <c r="AX1436" s="156"/>
      <c r="AY1436" s="156"/>
      <c r="AZ1436" s="155"/>
      <c r="BA1436" s="155"/>
    </row>
    <row r="1437" spans="2:53" s="18" customFormat="1">
      <c r="B1437" s="151">
        <v>43402.291666666664</v>
      </c>
      <c r="C1437" s="152">
        <v>387</v>
      </c>
      <c r="D1437" s="152">
        <v>190.66000366210938</v>
      </c>
      <c r="E1437" s="153">
        <v>12.100000381469727</v>
      </c>
      <c r="F1437" s="154">
        <v>43402</v>
      </c>
      <c r="G1437" s="153">
        <v>34.041556147049967</v>
      </c>
      <c r="H1437" s="153">
        <v>34.189658975005223</v>
      </c>
      <c r="I1437" s="153">
        <v>33.5404118029277</v>
      </c>
      <c r="J1437" s="155">
        <f t="shared" si="110"/>
        <v>34.041556147049967</v>
      </c>
      <c r="K1437" s="155">
        <f t="shared" si="111"/>
        <v>34.189658975005223</v>
      </c>
      <c r="L1437" s="155">
        <f t="shared" si="112"/>
        <v>33.5404118029277</v>
      </c>
      <c r="M1437" s="155"/>
      <c r="N1437" s="151">
        <v>43402.291666666664</v>
      </c>
      <c r="O1437" s="156">
        <v>387</v>
      </c>
      <c r="P1437" s="156">
        <v>190.66000366210938</v>
      </c>
      <c r="Q1437" s="155">
        <f t="shared" si="113"/>
        <v>11.237582519197998</v>
      </c>
      <c r="R1437" s="104">
        <f t="shared" si="114"/>
        <v>11.237582519197998</v>
      </c>
      <c r="S1437" s="156"/>
      <c r="T1437" s="156"/>
      <c r="U1437" s="156"/>
      <c r="V1437" s="155"/>
      <c r="W1437" s="155"/>
      <c r="X1437" s="156"/>
      <c r="Y1437" s="156"/>
      <c r="Z1437" s="156"/>
      <c r="AA1437" s="155"/>
      <c r="AB1437" s="155"/>
      <c r="AC1437" s="156"/>
      <c r="AD1437" s="156"/>
      <c r="AE1437" s="156"/>
      <c r="AF1437" s="155"/>
      <c r="AG1437" s="155"/>
      <c r="AH1437" s="156"/>
      <c r="AI1437" s="156"/>
      <c r="AJ1437" s="156"/>
      <c r="AK1437" s="155"/>
      <c r="AL1437" s="155"/>
      <c r="AM1437" s="156"/>
      <c r="AN1437" s="156"/>
      <c r="AO1437" s="156"/>
      <c r="AP1437" s="155"/>
      <c r="AQ1437" s="155"/>
      <c r="AR1437" s="156"/>
      <c r="AS1437" s="156"/>
      <c r="AT1437" s="156"/>
      <c r="AU1437" s="155"/>
      <c r="AV1437" s="155"/>
      <c r="AW1437" s="156"/>
      <c r="AX1437" s="156"/>
      <c r="AY1437" s="156"/>
      <c r="AZ1437" s="155"/>
      <c r="BA1437" s="155"/>
    </row>
    <row r="1438" spans="2:53" s="18" customFormat="1">
      <c r="B1438" s="151">
        <v>43403.291666666664</v>
      </c>
      <c r="C1438" s="152">
        <v>286</v>
      </c>
      <c r="D1438" s="152">
        <v>201.19999694824219</v>
      </c>
      <c r="E1438" s="153">
        <v>12</v>
      </c>
      <c r="F1438" s="154">
        <v>43403</v>
      </c>
      <c r="G1438" s="153">
        <v>37.687146670752114</v>
      </c>
      <c r="H1438" s="153">
        <v>33.291171324893263</v>
      </c>
      <c r="I1438" s="153">
        <v>31.952612331730329</v>
      </c>
      <c r="J1438" s="155">
        <f t="shared" si="110"/>
        <v>37.687146670752114</v>
      </c>
      <c r="K1438" s="155">
        <f t="shared" si="111"/>
        <v>33.291171324893263</v>
      </c>
      <c r="L1438" s="155">
        <f t="shared" si="112"/>
        <v>31.952612331730329</v>
      </c>
      <c r="M1438" s="155"/>
      <c r="N1438" s="151">
        <v>43403.291666666664</v>
      </c>
      <c r="O1438" s="156">
        <v>286</v>
      </c>
      <c r="P1438" s="156">
        <v>201.19999694824219</v>
      </c>
      <c r="Q1438" s="155">
        <f t="shared" si="113"/>
        <v>4.8535553106683347</v>
      </c>
      <c r="R1438" s="104">
        <f t="shared" si="114"/>
        <v>4.8535553106683347</v>
      </c>
      <c r="S1438" s="156"/>
      <c r="T1438" s="156"/>
      <c r="U1438" s="156"/>
      <c r="V1438" s="155"/>
      <c r="W1438" s="155"/>
      <c r="X1438" s="156"/>
      <c r="Y1438" s="156"/>
      <c r="Z1438" s="156"/>
      <c r="AA1438" s="155"/>
      <c r="AB1438" s="155"/>
      <c r="AC1438" s="156"/>
      <c r="AD1438" s="156"/>
      <c r="AE1438" s="156"/>
      <c r="AF1438" s="155"/>
      <c r="AG1438" s="155"/>
      <c r="AH1438" s="156"/>
      <c r="AI1438" s="156"/>
      <c r="AJ1438" s="156"/>
      <c r="AK1438" s="155"/>
      <c r="AL1438" s="155"/>
      <c r="AM1438" s="156"/>
      <c r="AN1438" s="156"/>
      <c r="AO1438" s="156"/>
      <c r="AP1438" s="155"/>
      <c r="AQ1438" s="155"/>
      <c r="AR1438" s="156"/>
      <c r="AS1438" s="156"/>
      <c r="AT1438" s="156"/>
      <c r="AU1438" s="155"/>
      <c r="AV1438" s="155"/>
      <c r="AW1438" s="156"/>
      <c r="AX1438" s="156"/>
      <c r="AY1438" s="156"/>
      <c r="AZ1438" s="155"/>
      <c r="BA1438" s="155"/>
    </row>
    <row r="1439" spans="2:53" s="18" customFormat="1">
      <c r="B1439" s="151">
        <v>43404.291666666664</v>
      </c>
      <c r="C1439" s="152">
        <v>282</v>
      </c>
      <c r="D1439" s="152">
        <v>260.76998901367188</v>
      </c>
      <c r="E1439" s="153">
        <v>12.100000381469727</v>
      </c>
      <c r="F1439" s="154">
        <v>43404</v>
      </c>
      <c r="G1439" s="153">
        <v>43.789198185448299</v>
      </c>
      <c r="H1439" s="153">
        <v>33.701674373812139</v>
      </c>
      <c r="I1439" s="153">
        <v>32.268732564515517</v>
      </c>
      <c r="J1439" s="155">
        <f t="shared" si="110"/>
        <v>43.789198185448299</v>
      </c>
      <c r="K1439" s="155">
        <f t="shared" si="111"/>
        <v>33.701674373812139</v>
      </c>
      <c r="L1439" s="155">
        <f t="shared" si="112"/>
        <v>32.268732564515517</v>
      </c>
      <c r="M1439" s="155"/>
      <c r="N1439" s="151">
        <v>43404.291666666664</v>
      </c>
      <c r="O1439" s="156">
        <v>282</v>
      </c>
      <c r="P1439" s="156">
        <v>260.76998901367188</v>
      </c>
      <c r="Q1439" s="155">
        <f t="shared" si="113"/>
        <v>1.2151064724060057</v>
      </c>
      <c r="R1439" s="104">
        <f t="shared" si="114"/>
        <v>1.2151064724060057</v>
      </c>
      <c r="S1439" s="156"/>
      <c r="T1439" s="156"/>
      <c r="U1439" s="156"/>
      <c r="V1439" s="155"/>
      <c r="W1439" s="155"/>
      <c r="X1439" s="156"/>
      <c r="Y1439" s="156"/>
      <c r="Z1439" s="156"/>
      <c r="AA1439" s="155"/>
      <c r="AB1439" s="155"/>
      <c r="AC1439" s="156"/>
      <c r="AD1439" s="156"/>
      <c r="AE1439" s="156"/>
      <c r="AF1439" s="155"/>
      <c r="AG1439" s="155"/>
      <c r="AH1439" s="156"/>
      <c r="AI1439" s="156"/>
      <c r="AJ1439" s="156"/>
      <c r="AK1439" s="155"/>
      <c r="AL1439" s="155"/>
      <c r="AM1439" s="156"/>
      <c r="AN1439" s="156"/>
      <c r="AO1439" s="156"/>
      <c r="AP1439" s="155"/>
      <c r="AQ1439" s="155"/>
      <c r="AR1439" s="156"/>
      <c r="AS1439" s="156"/>
      <c r="AT1439" s="156"/>
      <c r="AU1439" s="155"/>
      <c r="AV1439" s="155"/>
      <c r="AW1439" s="156"/>
      <c r="AX1439" s="156"/>
      <c r="AY1439" s="156"/>
      <c r="AZ1439" s="155"/>
      <c r="BA1439" s="155"/>
    </row>
    <row r="1440" spans="2:53" s="18" customFormat="1">
      <c r="B1440" s="151">
        <v>43405.291666666664</v>
      </c>
      <c r="C1440" s="152">
        <v>346</v>
      </c>
      <c r="D1440" s="152">
        <v>159.22999572753906</v>
      </c>
      <c r="E1440" s="153">
        <v>12</v>
      </c>
      <c r="F1440" s="154">
        <v>43405</v>
      </c>
      <c r="G1440" s="153">
        <v>48.949552057540018</v>
      </c>
      <c r="H1440" s="153">
        <v>34.591789573850463</v>
      </c>
      <c r="I1440" s="153">
        <v>34.420481253398798</v>
      </c>
      <c r="J1440" s="155">
        <f t="shared" si="110"/>
        <v>48.949552057540018</v>
      </c>
      <c r="K1440" s="155">
        <f t="shared" si="111"/>
        <v>34.591789573850463</v>
      </c>
      <c r="L1440" s="155">
        <f t="shared" si="112"/>
        <v>34.420481253398798</v>
      </c>
      <c r="M1440" s="155"/>
      <c r="N1440" s="151">
        <v>43405.291666666664</v>
      </c>
      <c r="O1440" s="156">
        <v>346</v>
      </c>
      <c r="P1440" s="156">
        <v>159.22999572753906</v>
      </c>
      <c r="Q1440" s="155">
        <f t="shared" si="113"/>
        <v>10.689840960935667</v>
      </c>
      <c r="R1440" s="104">
        <f t="shared" si="114"/>
        <v>10.689840960935667</v>
      </c>
      <c r="S1440" s="156"/>
      <c r="T1440" s="156"/>
      <c r="U1440" s="156"/>
      <c r="V1440" s="155"/>
      <c r="W1440" s="155"/>
      <c r="X1440" s="156"/>
      <c r="Y1440" s="156"/>
      <c r="Z1440" s="156"/>
      <c r="AA1440" s="155"/>
      <c r="AB1440" s="155"/>
      <c r="AC1440" s="156"/>
      <c r="AD1440" s="156"/>
      <c r="AE1440" s="156"/>
      <c r="AF1440" s="155"/>
      <c r="AG1440" s="155"/>
      <c r="AH1440" s="156"/>
      <c r="AI1440" s="156"/>
      <c r="AJ1440" s="156"/>
      <c r="AK1440" s="155"/>
      <c r="AL1440" s="155"/>
      <c r="AM1440" s="156"/>
      <c r="AN1440" s="156"/>
      <c r="AO1440" s="156"/>
      <c r="AP1440" s="155"/>
      <c r="AQ1440" s="155"/>
      <c r="AR1440" s="156"/>
      <c r="AS1440" s="156"/>
      <c r="AT1440" s="156"/>
      <c r="AU1440" s="155"/>
      <c r="AV1440" s="155"/>
      <c r="AW1440" s="156"/>
      <c r="AX1440" s="156"/>
      <c r="AY1440" s="156"/>
      <c r="AZ1440" s="155"/>
      <c r="BA1440" s="155"/>
    </row>
    <row r="1441" spans="2:53" s="18" customFormat="1">
      <c r="B1441" s="151">
        <v>43406.291666666664</v>
      </c>
      <c r="C1441" s="152">
        <v>346</v>
      </c>
      <c r="D1441" s="152">
        <v>159.22999572753906</v>
      </c>
      <c r="E1441" s="153">
        <v>12</v>
      </c>
      <c r="F1441" s="154">
        <v>43406</v>
      </c>
      <c r="G1441" s="153">
        <v>50.470317701631132</v>
      </c>
      <c r="H1441" s="153">
        <v>34.55202858136753</v>
      </c>
      <c r="I1441" s="153">
        <v>33.880341259108654</v>
      </c>
      <c r="J1441" s="155">
        <f t="shared" si="110"/>
        <v>50.470317701631132</v>
      </c>
      <c r="K1441" s="155">
        <f t="shared" si="111"/>
        <v>34.55202858136753</v>
      </c>
      <c r="L1441" s="155">
        <f t="shared" si="112"/>
        <v>33.880341259108654</v>
      </c>
      <c r="M1441" s="155"/>
      <c r="N1441" s="151">
        <v>43406.291666666664</v>
      </c>
      <c r="O1441" s="156">
        <v>346</v>
      </c>
      <c r="P1441" s="156">
        <v>159.22999572753906</v>
      </c>
      <c r="Q1441" s="155">
        <f t="shared" si="113"/>
        <v>10.689840960935667</v>
      </c>
      <c r="R1441" s="104">
        <f t="shared" si="114"/>
        <v>20</v>
      </c>
      <c r="S1441" s="156"/>
      <c r="T1441" s="156"/>
      <c r="U1441" s="156"/>
      <c r="V1441" s="155"/>
      <c r="W1441" s="155"/>
      <c r="X1441" s="156"/>
      <c r="Y1441" s="156"/>
      <c r="Z1441" s="156"/>
      <c r="AA1441" s="155"/>
      <c r="AB1441" s="155"/>
      <c r="AC1441" s="156"/>
      <c r="AD1441" s="156"/>
      <c r="AE1441" s="156"/>
      <c r="AF1441" s="155"/>
      <c r="AG1441" s="155"/>
      <c r="AH1441" s="156"/>
      <c r="AI1441" s="156"/>
      <c r="AJ1441" s="156"/>
      <c r="AK1441" s="155"/>
      <c r="AL1441" s="155"/>
      <c r="AM1441" s="156"/>
      <c r="AN1441" s="156"/>
      <c r="AO1441" s="156"/>
      <c r="AP1441" s="155"/>
      <c r="AQ1441" s="155"/>
      <c r="AR1441" s="156"/>
      <c r="AS1441" s="156"/>
      <c r="AT1441" s="156"/>
      <c r="AU1441" s="155"/>
      <c r="AV1441" s="155"/>
      <c r="AW1441" s="156"/>
      <c r="AX1441" s="156"/>
      <c r="AY1441" s="156"/>
      <c r="AZ1441" s="155"/>
      <c r="BA1441" s="155"/>
    </row>
    <row r="1442" spans="2:53" s="18" customFormat="1">
      <c r="B1442" s="151">
        <v>43407.291666666664</v>
      </c>
      <c r="C1442" s="152">
        <v>346</v>
      </c>
      <c r="D1442" s="152">
        <v>159.22999572753906</v>
      </c>
      <c r="E1442" s="153">
        <v>11.899999618530273</v>
      </c>
      <c r="F1442" s="154">
        <v>43407</v>
      </c>
      <c r="G1442" s="153">
        <v>36.729315198251498</v>
      </c>
      <c r="H1442" s="153">
        <v>34.440726067666617</v>
      </c>
      <c r="I1442" s="153">
        <v>35.076779759460031</v>
      </c>
      <c r="J1442" s="155">
        <f t="shared" si="110"/>
        <v>36.729315198251498</v>
      </c>
      <c r="K1442" s="155">
        <f t="shared" si="111"/>
        <v>34.440726067666617</v>
      </c>
      <c r="L1442" s="155">
        <f t="shared" si="112"/>
        <v>35.076779759460031</v>
      </c>
      <c r="M1442" s="155"/>
      <c r="N1442" s="151">
        <v>43407.291666666664</v>
      </c>
      <c r="O1442" s="156">
        <v>346</v>
      </c>
      <c r="P1442" s="156">
        <v>159.22999572753906</v>
      </c>
      <c r="Q1442" s="155">
        <f t="shared" si="113"/>
        <v>10.689840960935667</v>
      </c>
      <c r="R1442" s="104">
        <f t="shared" si="114"/>
        <v>20</v>
      </c>
      <c r="S1442" s="156"/>
      <c r="T1442" s="156"/>
      <c r="U1442" s="156"/>
      <c r="V1442" s="155"/>
      <c r="W1442" s="155"/>
      <c r="X1442" s="156"/>
      <c r="Y1442" s="156"/>
      <c r="Z1442" s="156"/>
      <c r="AA1442" s="155"/>
      <c r="AB1442" s="155"/>
      <c r="AC1442" s="156"/>
      <c r="AD1442" s="156"/>
      <c r="AE1442" s="156"/>
      <c r="AF1442" s="155"/>
      <c r="AG1442" s="155"/>
      <c r="AH1442" s="156"/>
      <c r="AI1442" s="156"/>
      <c r="AJ1442" s="156"/>
      <c r="AK1442" s="155"/>
      <c r="AL1442" s="155"/>
      <c r="AM1442" s="156"/>
      <c r="AN1442" s="156"/>
      <c r="AO1442" s="156"/>
      <c r="AP1442" s="155"/>
      <c r="AQ1442" s="155"/>
      <c r="AR1442" s="156"/>
      <c r="AS1442" s="156"/>
      <c r="AT1442" s="156"/>
      <c r="AU1442" s="155"/>
      <c r="AV1442" s="155"/>
      <c r="AW1442" s="156"/>
      <c r="AX1442" s="156"/>
      <c r="AY1442" s="156"/>
      <c r="AZ1442" s="155"/>
      <c r="BA1442" s="155"/>
    </row>
    <row r="1443" spans="2:53" s="18" customFormat="1">
      <c r="B1443" s="151">
        <v>43408.291666666664</v>
      </c>
      <c r="C1443" s="152">
        <v>346</v>
      </c>
      <c r="D1443" s="152">
        <v>159.22999572753906</v>
      </c>
      <c r="E1443" s="153">
        <v>12.100000381469727</v>
      </c>
      <c r="F1443" s="154">
        <v>43408</v>
      </c>
      <c r="G1443" s="153">
        <v>43.454285836241887</v>
      </c>
      <c r="H1443" s="153">
        <v>34.895177035133059</v>
      </c>
      <c r="I1443" s="153">
        <v>35.015948101215862</v>
      </c>
      <c r="J1443" s="155">
        <f t="shared" si="110"/>
        <v>43.454285836241887</v>
      </c>
      <c r="K1443" s="155">
        <f t="shared" si="111"/>
        <v>34.895177035133059</v>
      </c>
      <c r="L1443" s="155">
        <f t="shared" si="112"/>
        <v>35.015948101215862</v>
      </c>
      <c r="M1443" s="155"/>
      <c r="N1443" s="151">
        <v>43408.291666666664</v>
      </c>
      <c r="O1443" s="156">
        <v>346</v>
      </c>
      <c r="P1443" s="156">
        <v>159.22999572753906</v>
      </c>
      <c r="Q1443" s="155">
        <f t="shared" si="113"/>
        <v>10.689840960935667</v>
      </c>
      <c r="R1443" s="104">
        <f t="shared" si="114"/>
        <v>20</v>
      </c>
      <c r="S1443" s="156"/>
      <c r="T1443" s="156"/>
      <c r="U1443" s="156"/>
      <c r="V1443" s="155"/>
      <c r="W1443" s="155"/>
      <c r="X1443" s="156"/>
      <c r="Y1443" s="156"/>
      <c r="Z1443" s="156"/>
      <c r="AA1443" s="155"/>
      <c r="AB1443" s="155"/>
      <c r="AC1443" s="156"/>
      <c r="AD1443" s="156"/>
      <c r="AE1443" s="156"/>
      <c r="AF1443" s="155"/>
      <c r="AG1443" s="155"/>
      <c r="AH1443" s="156"/>
      <c r="AI1443" s="156"/>
      <c r="AJ1443" s="156"/>
      <c r="AK1443" s="155"/>
      <c r="AL1443" s="155"/>
      <c r="AM1443" s="156"/>
      <c r="AN1443" s="156"/>
      <c r="AO1443" s="156"/>
      <c r="AP1443" s="155"/>
      <c r="AQ1443" s="155"/>
      <c r="AR1443" s="156"/>
      <c r="AS1443" s="156"/>
      <c r="AT1443" s="156"/>
      <c r="AU1443" s="155"/>
      <c r="AV1443" s="155"/>
      <c r="AW1443" s="156"/>
      <c r="AX1443" s="156"/>
      <c r="AY1443" s="156"/>
      <c r="AZ1443" s="155"/>
      <c r="BA1443" s="155"/>
    </row>
    <row r="1444" spans="2:53" s="18" customFormat="1">
      <c r="B1444" s="151">
        <v>43409.291666666664</v>
      </c>
      <c r="C1444" s="152">
        <v>346</v>
      </c>
      <c r="D1444" s="152">
        <v>159.22999572753906</v>
      </c>
      <c r="E1444" s="153">
        <v>12.100000381469727</v>
      </c>
      <c r="F1444" s="154">
        <v>43409</v>
      </c>
      <c r="G1444" s="153">
        <v>35.103386316498153</v>
      </c>
      <c r="H1444" s="153">
        <v>35.092143610340557</v>
      </c>
      <c r="I1444" s="153">
        <v>35.533163043348878</v>
      </c>
      <c r="J1444" s="155">
        <f t="shared" si="110"/>
        <v>35.103386316498153</v>
      </c>
      <c r="K1444" s="155">
        <f t="shared" si="111"/>
        <v>35.092143610340557</v>
      </c>
      <c r="L1444" s="155">
        <f t="shared" si="112"/>
        <v>35.533163043348878</v>
      </c>
      <c r="M1444" s="155"/>
      <c r="N1444" s="151">
        <v>43409.291666666664</v>
      </c>
      <c r="O1444" s="156">
        <v>346</v>
      </c>
      <c r="P1444" s="156">
        <v>159.22999572753906</v>
      </c>
      <c r="Q1444" s="155">
        <f t="shared" si="113"/>
        <v>10.689840960935667</v>
      </c>
      <c r="R1444" s="104">
        <f t="shared" si="114"/>
        <v>20</v>
      </c>
      <c r="S1444" s="156"/>
      <c r="T1444" s="156"/>
      <c r="U1444" s="156"/>
      <c r="V1444" s="155"/>
      <c r="W1444" s="155"/>
      <c r="X1444" s="156"/>
      <c r="Y1444" s="156"/>
      <c r="Z1444" s="156"/>
      <c r="AA1444" s="155"/>
      <c r="AB1444" s="155"/>
      <c r="AC1444" s="156"/>
      <c r="AD1444" s="156"/>
      <c r="AE1444" s="156"/>
      <c r="AF1444" s="155"/>
      <c r="AG1444" s="155"/>
      <c r="AH1444" s="156"/>
      <c r="AI1444" s="156"/>
      <c r="AJ1444" s="156"/>
      <c r="AK1444" s="155"/>
      <c r="AL1444" s="155"/>
      <c r="AM1444" s="156"/>
      <c r="AN1444" s="156"/>
      <c r="AO1444" s="156"/>
      <c r="AP1444" s="155"/>
      <c r="AQ1444" s="155"/>
      <c r="AR1444" s="156"/>
      <c r="AS1444" s="156"/>
      <c r="AT1444" s="156"/>
      <c r="AU1444" s="155"/>
      <c r="AV1444" s="155"/>
      <c r="AW1444" s="156"/>
      <c r="AX1444" s="156"/>
      <c r="AY1444" s="156"/>
      <c r="AZ1444" s="155"/>
      <c r="BA1444" s="155"/>
    </row>
    <row r="1445" spans="2:53" s="18" customFormat="1">
      <c r="B1445" s="151">
        <v>43410.291666666664</v>
      </c>
      <c r="C1445" s="152">
        <v>226</v>
      </c>
      <c r="D1445" s="152">
        <v>176.77999877929688</v>
      </c>
      <c r="E1445" s="153">
        <v>12</v>
      </c>
      <c r="F1445" s="154">
        <v>43410</v>
      </c>
      <c r="G1445" s="153">
        <v>48.191169581512597</v>
      </c>
      <c r="H1445" s="153">
        <v>35.285490337544019</v>
      </c>
      <c r="I1445" s="153">
        <v>34.726381931680216</v>
      </c>
      <c r="J1445" s="155">
        <f t="shared" si="110"/>
        <v>48.191169581512597</v>
      </c>
      <c r="K1445" s="155">
        <f t="shared" si="111"/>
        <v>35.285490337544019</v>
      </c>
      <c r="L1445" s="155">
        <f t="shared" si="112"/>
        <v>34.726381931680216</v>
      </c>
      <c r="M1445" s="155"/>
      <c r="N1445" s="151">
        <v>43410.291666666664</v>
      </c>
      <c r="O1445" s="156">
        <v>226</v>
      </c>
      <c r="P1445" s="156">
        <v>176.77999877929688</v>
      </c>
      <c r="Q1445" s="155">
        <f t="shared" si="113"/>
        <v>2.8171225202673336</v>
      </c>
      <c r="R1445" s="104">
        <f t="shared" si="114"/>
        <v>2.8171225202673336</v>
      </c>
      <c r="S1445" s="156"/>
      <c r="T1445" s="156"/>
      <c r="U1445" s="156"/>
      <c r="V1445" s="155"/>
      <c r="W1445" s="155"/>
      <c r="X1445" s="156"/>
      <c r="Y1445" s="156"/>
      <c r="Z1445" s="156"/>
      <c r="AA1445" s="155"/>
      <c r="AB1445" s="155"/>
      <c r="AC1445" s="156"/>
      <c r="AD1445" s="156"/>
      <c r="AE1445" s="156"/>
      <c r="AF1445" s="155"/>
      <c r="AG1445" s="155"/>
      <c r="AH1445" s="156"/>
      <c r="AI1445" s="156"/>
      <c r="AJ1445" s="156"/>
      <c r="AK1445" s="155"/>
      <c r="AL1445" s="155"/>
      <c r="AM1445" s="156"/>
      <c r="AN1445" s="156"/>
      <c r="AO1445" s="156"/>
      <c r="AP1445" s="155"/>
      <c r="AQ1445" s="155"/>
      <c r="AR1445" s="156"/>
      <c r="AS1445" s="156"/>
      <c r="AT1445" s="156"/>
      <c r="AU1445" s="155"/>
      <c r="AV1445" s="155"/>
      <c r="AW1445" s="156"/>
      <c r="AX1445" s="156"/>
      <c r="AY1445" s="156"/>
      <c r="AZ1445" s="155"/>
      <c r="BA1445" s="155"/>
    </row>
    <row r="1446" spans="2:53" s="18" customFormat="1">
      <c r="B1446" s="151">
        <v>43411.291666666664</v>
      </c>
      <c r="C1446" s="152">
        <v>226</v>
      </c>
      <c r="D1446" s="152">
        <v>176.77999877929688</v>
      </c>
      <c r="E1446" s="153">
        <v>11.5</v>
      </c>
      <c r="F1446" s="154">
        <v>43411</v>
      </c>
      <c r="G1446" s="153">
        <v>64.597810705373135</v>
      </c>
      <c r="H1446" s="153">
        <v>35.971760917041038</v>
      </c>
      <c r="I1446" s="153">
        <v>34.146985463102709</v>
      </c>
      <c r="J1446" s="155">
        <f t="shared" si="110"/>
        <v>64.597810705373135</v>
      </c>
      <c r="K1446" s="155">
        <f t="shared" si="111"/>
        <v>35.971760917041038</v>
      </c>
      <c r="L1446" s="155">
        <f t="shared" si="112"/>
        <v>34.146985463102709</v>
      </c>
      <c r="M1446" s="155"/>
      <c r="N1446" s="151">
        <v>43411.291666666664</v>
      </c>
      <c r="O1446" s="156">
        <v>226</v>
      </c>
      <c r="P1446" s="156">
        <v>176.77999877929688</v>
      </c>
      <c r="Q1446" s="155">
        <f t="shared" si="113"/>
        <v>2.8171225202673336</v>
      </c>
      <c r="R1446" s="104">
        <f t="shared" si="114"/>
        <v>20</v>
      </c>
      <c r="S1446" s="156"/>
      <c r="T1446" s="156"/>
      <c r="U1446" s="156"/>
      <c r="V1446" s="155"/>
      <c r="W1446" s="155"/>
      <c r="X1446" s="156"/>
      <c r="Y1446" s="156"/>
      <c r="Z1446" s="156"/>
      <c r="AA1446" s="155"/>
      <c r="AB1446" s="155"/>
      <c r="AC1446" s="156"/>
      <c r="AD1446" s="156"/>
      <c r="AE1446" s="156"/>
      <c r="AF1446" s="155"/>
      <c r="AG1446" s="155"/>
      <c r="AH1446" s="156"/>
      <c r="AI1446" s="156"/>
      <c r="AJ1446" s="156"/>
      <c r="AK1446" s="155"/>
      <c r="AL1446" s="155"/>
      <c r="AM1446" s="156"/>
      <c r="AN1446" s="156"/>
      <c r="AO1446" s="156"/>
      <c r="AP1446" s="155"/>
      <c r="AQ1446" s="155"/>
      <c r="AR1446" s="156"/>
      <c r="AS1446" s="156"/>
      <c r="AT1446" s="156"/>
      <c r="AU1446" s="155"/>
      <c r="AV1446" s="155"/>
      <c r="AW1446" s="156"/>
      <c r="AX1446" s="156"/>
      <c r="AY1446" s="156"/>
      <c r="AZ1446" s="155"/>
      <c r="BA1446" s="155"/>
    </row>
    <row r="1447" spans="2:53" s="18" customFormat="1">
      <c r="B1447" s="151">
        <v>43412.291666666664</v>
      </c>
      <c r="C1447" s="152">
        <v>343</v>
      </c>
      <c r="D1447" s="152">
        <v>139.85000610351563</v>
      </c>
      <c r="E1447" s="153">
        <v>11.5</v>
      </c>
      <c r="F1447" s="154">
        <v>43412</v>
      </c>
      <c r="G1447" s="153">
        <v>65.429377780429746</v>
      </c>
      <c r="H1447" s="153">
        <v>36.043674293712314</v>
      </c>
      <c r="I1447" s="153">
        <v>33.924660957279045</v>
      </c>
      <c r="J1447" s="155">
        <f t="shared" si="110"/>
        <v>65.429377780429746</v>
      </c>
      <c r="K1447" s="155">
        <f t="shared" si="111"/>
        <v>36.043674293712314</v>
      </c>
      <c r="L1447" s="155">
        <f t="shared" si="112"/>
        <v>33.924660957279045</v>
      </c>
      <c r="M1447" s="155"/>
      <c r="N1447" s="151">
        <v>43412.291666666664</v>
      </c>
      <c r="O1447" s="156">
        <v>343</v>
      </c>
      <c r="P1447" s="156">
        <v>139.85000610351563</v>
      </c>
      <c r="Q1447" s="155">
        <f t="shared" si="113"/>
        <v>11.62735490866333</v>
      </c>
      <c r="R1447" s="104">
        <f t="shared" si="114"/>
        <v>11.62735490866333</v>
      </c>
      <c r="S1447" s="156"/>
      <c r="T1447" s="156"/>
      <c r="U1447" s="156"/>
      <c r="V1447" s="155"/>
      <c r="W1447" s="155"/>
      <c r="X1447" s="156"/>
      <c r="Y1447" s="156"/>
      <c r="Z1447" s="156"/>
      <c r="AA1447" s="155"/>
      <c r="AB1447" s="155"/>
      <c r="AC1447" s="156"/>
      <c r="AD1447" s="156"/>
      <c r="AE1447" s="156"/>
      <c r="AF1447" s="155"/>
      <c r="AG1447" s="155"/>
      <c r="AH1447" s="156"/>
      <c r="AI1447" s="156"/>
      <c r="AJ1447" s="156"/>
      <c r="AK1447" s="155"/>
      <c r="AL1447" s="155"/>
      <c r="AM1447" s="156"/>
      <c r="AN1447" s="156"/>
      <c r="AO1447" s="156"/>
      <c r="AP1447" s="155"/>
      <c r="AQ1447" s="155"/>
      <c r="AR1447" s="156"/>
      <c r="AS1447" s="156"/>
      <c r="AT1447" s="156"/>
      <c r="AU1447" s="155"/>
      <c r="AV1447" s="155"/>
      <c r="AW1447" s="156"/>
      <c r="AX1447" s="156"/>
      <c r="AY1447" s="156"/>
      <c r="AZ1447" s="155"/>
      <c r="BA1447" s="155"/>
    </row>
    <row r="1448" spans="2:53" s="18" customFormat="1">
      <c r="B1448" s="151">
        <v>43413.291666666664</v>
      </c>
      <c r="C1448" s="152">
        <v>343</v>
      </c>
      <c r="D1448" s="152">
        <v>139.85000610351563</v>
      </c>
      <c r="E1448" s="153">
        <v>11.699999809265137</v>
      </c>
      <c r="F1448" s="154">
        <v>43413</v>
      </c>
      <c r="G1448" s="153">
        <v>57.155934148426702</v>
      </c>
      <c r="H1448" s="153">
        <v>35.186142832901744</v>
      </c>
      <c r="I1448" s="153">
        <v>35.375731990094557</v>
      </c>
      <c r="J1448" s="155">
        <f t="shared" si="110"/>
        <v>57.155934148426702</v>
      </c>
      <c r="K1448" s="155">
        <f t="shared" si="111"/>
        <v>35.186142832901744</v>
      </c>
      <c r="L1448" s="155">
        <f t="shared" si="112"/>
        <v>35.375731990094557</v>
      </c>
      <c r="M1448" s="155"/>
      <c r="N1448" s="151">
        <v>43413.291666666664</v>
      </c>
      <c r="O1448" s="156">
        <v>343</v>
      </c>
      <c r="P1448" s="156">
        <v>139.85000610351563</v>
      </c>
      <c r="Q1448" s="155">
        <f t="shared" si="113"/>
        <v>11.62735490866333</v>
      </c>
      <c r="R1448" s="104">
        <f t="shared" si="114"/>
        <v>20</v>
      </c>
      <c r="S1448" s="156"/>
      <c r="T1448" s="156"/>
      <c r="U1448" s="156"/>
      <c r="V1448" s="155"/>
      <c r="W1448" s="155"/>
      <c r="X1448" s="156"/>
      <c r="Y1448" s="156"/>
      <c r="Z1448" s="156"/>
      <c r="AA1448" s="155"/>
      <c r="AB1448" s="155"/>
      <c r="AC1448" s="156"/>
      <c r="AD1448" s="156"/>
      <c r="AE1448" s="156"/>
      <c r="AF1448" s="155"/>
      <c r="AG1448" s="155"/>
      <c r="AH1448" s="156"/>
      <c r="AI1448" s="156"/>
      <c r="AJ1448" s="156"/>
      <c r="AK1448" s="155"/>
      <c r="AL1448" s="155"/>
      <c r="AM1448" s="156"/>
      <c r="AN1448" s="156"/>
      <c r="AO1448" s="156"/>
      <c r="AP1448" s="155"/>
      <c r="AQ1448" s="155"/>
      <c r="AR1448" s="156"/>
      <c r="AS1448" s="156"/>
      <c r="AT1448" s="156"/>
      <c r="AU1448" s="155"/>
      <c r="AV1448" s="155"/>
      <c r="AW1448" s="156"/>
      <c r="AX1448" s="156"/>
      <c r="AY1448" s="156"/>
      <c r="AZ1448" s="155"/>
      <c r="BA1448" s="155"/>
    </row>
    <row r="1449" spans="2:53" s="18" customFormat="1">
      <c r="B1449" s="151">
        <v>43414.291666666664</v>
      </c>
      <c r="C1449" s="152">
        <v>343</v>
      </c>
      <c r="D1449" s="152">
        <v>139.85000610351563</v>
      </c>
      <c r="E1449" s="153">
        <v>11.899999618530273</v>
      </c>
      <c r="F1449" s="154">
        <v>43414</v>
      </c>
      <c r="G1449" s="153">
        <v>52.222590433745466</v>
      </c>
      <c r="H1449" s="153">
        <v>35.179666529143319</v>
      </c>
      <c r="I1449" s="153">
        <v>34.549852410510724</v>
      </c>
      <c r="J1449" s="155">
        <f t="shared" si="110"/>
        <v>52.222590433745466</v>
      </c>
      <c r="K1449" s="155">
        <f t="shared" si="111"/>
        <v>35.179666529143319</v>
      </c>
      <c r="L1449" s="155">
        <f t="shared" si="112"/>
        <v>34.549852410510724</v>
      </c>
      <c r="M1449" s="155"/>
      <c r="N1449" s="151">
        <v>43414.291666666664</v>
      </c>
      <c r="O1449" s="156">
        <v>343</v>
      </c>
      <c r="P1449" s="156">
        <v>139.85000610351563</v>
      </c>
      <c r="Q1449" s="155">
        <f t="shared" si="113"/>
        <v>11.62735490866333</v>
      </c>
      <c r="R1449" s="104">
        <f t="shared" si="114"/>
        <v>20</v>
      </c>
      <c r="S1449" s="156"/>
      <c r="T1449" s="156"/>
      <c r="U1449" s="156"/>
      <c r="V1449" s="155"/>
      <c r="W1449" s="155"/>
      <c r="X1449" s="156"/>
      <c r="Y1449" s="156"/>
      <c r="Z1449" s="156"/>
      <c r="AA1449" s="155"/>
      <c r="AB1449" s="155"/>
      <c r="AC1449" s="156"/>
      <c r="AD1449" s="156"/>
      <c r="AE1449" s="156"/>
      <c r="AF1449" s="155"/>
      <c r="AG1449" s="155"/>
      <c r="AH1449" s="156"/>
      <c r="AI1449" s="156"/>
      <c r="AJ1449" s="156"/>
      <c r="AK1449" s="155"/>
      <c r="AL1449" s="155"/>
      <c r="AM1449" s="156"/>
      <c r="AN1449" s="156"/>
      <c r="AO1449" s="156"/>
      <c r="AP1449" s="155"/>
      <c r="AQ1449" s="155"/>
      <c r="AR1449" s="156"/>
      <c r="AS1449" s="156"/>
      <c r="AT1449" s="156"/>
      <c r="AU1449" s="155"/>
      <c r="AV1449" s="155"/>
      <c r="AW1449" s="156"/>
      <c r="AX1449" s="156"/>
      <c r="AY1449" s="156"/>
      <c r="AZ1449" s="155"/>
      <c r="BA1449" s="155"/>
    </row>
    <row r="1450" spans="2:53" s="18" customFormat="1">
      <c r="B1450" s="151">
        <v>43415.291666666664</v>
      </c>
      <c r="C1450" s="152">
        <v>343</v>
      </c>
      <c r="D1450" s="152">
        <v>139.85000610351563</v>
      </c>
      <c r="E1450" s="153">
        <v>12.100000381469727</v>
      </c>
      <c r="F1450" s="154">
        <v>43415</v>
      </c>
      <c r="G1450" s="153">
        <v>46.494648416814961</v>
      </c>
      <c r="H1450" s="153">
        <v>35.06623273981937</v>
      </c>
      <c r="I1450" s="153">
        <v>34.999545620459074</v>
      </c>
      <c r="J1450" s="155">
        <f t="shared" si="110"/>
        <v>46.494648416814961</v>
      </c>
      <c r="K1450" s="155">
        <f t="shared" si="111"/>
        <v>35.06623273981937</v>
      </c>
      <c r="L1450" s="155">
        <f t="shared" si="112"/>
        <v>34.999545620459074</v>
      </c>
      <c r="M1450" s="155"/>
      <c r="N1450" s="151">
        <v>43415.291666666664</v>
      </c>
      <c r="O1450" s="156">
        <v>343</v>
      </c>
      <c r="P1450" s="156">
        <v>139.85000610351563</v>
      </c>
      <c r="Q1450" s="155">
        <f t="shared" si="113"/>
        <v>11.62735490866333</v>
      </c>
      <c r="R1450" s="104">
        <f t="shared" si="114"/>
        <v>20</v>
      </c>
      <c r="S1450" s="156"/>
      <c r="T1450" s="156"/>
      <c r="U1450" s="156"/>
      <c r="V1450" s="155"/>
      <c r="W1450" s="155"/>
      <c r="X1450" s="156"/>
      <c r="Y1450" s="156"/>
      <c r="Z1450" s="156"/>
      <c r="AA1450" s="155"/>
      <c r="AB1450" s="155"/>
      <c r="AC1450" s="156"/>
      <c r="AD1450" s="156"/>
      <c r="AE1450" s="156"/>
      <c r="AF1450" s="155"/>
      <c r="AG1450" s="155"/>
      <c r="AH1450" s="156"/>
      <c r="AI1450" s="156"/>
      <c r="AJ1450" s="156"/>
      <c r="AK1450" s="155"/>
      <c r="AL1450" s="155"/>
      <c r="AM1450" s="156"/>
      <c r="AN1450" s="156"/>
      <c r="AO1450" s="156"/>
      <c r="AP1450" s="155"/>
      <c r="AQ1450" s="155"/>
      <c r="AR1450" s="156"/>
      <c r="AS1450" s="156"/>
      <c r="AT1450" s="156"/>
      <c r="AU1450" s="155"/>
      <c r="AV1450" s="155"/>
      <c r="AW1450" s="156"/>
      <c r="AX1450" s="156"/>
      <c r="AY1450" s="156"/>
      <c r="AZ1450" s="155"/>
      <c r="BA1450" s="155"/>
    </row>
    <row r="1451" spans="2:53" s="18" customFormat="1">
      <c r="B1451" s="151">
        <v>43416.291666666664</v>
      </c>
      <c r="C1451" s="152">
        <v>343</v>
      </c>
      <c r="D1451" s="152">
        <v>139.85000610351563</v>
      </c>
      <c r="E1451" s="153">
        <v>12.100000381469727</v>
      </c>
      <c r="F1451" s="154">
        <v>43416</v>
      </c>
      <c r="G1451" s="153">
        <v>53.383528697843929</v>
      </c>
      <c r="H1451" s="153">
        <v>35.093180550027753</v>
      </c>
      <c r="I1451" s="153">
        <v>33.740697478563696</v>
      </c>
      <c r="J1451" s="155">
        <f t="shared" si="110"/>
        <v>53.383528697843929</v>
      </c>
      <c r="K1451" s="155">
        <f t="shared" si="111"/>
        <v>35.093180550027753</v>
      </c>
      <c r="L1451" s="155">
        <f t="shared" si="112"/>
        <v>33.740697478563696</v>
      </c>
      <c r="M1451" s="155"/>
      <c r="N1451" s="151">
        <v>43416.291666666664</v>
      </c>
      <c r="O1451" s="156">
        <v>343</v>
      </c>
      <c r="P1451" s="156">
        <v>139.85000610351563</v>
      </c>
      <c r="Q1451" s="155">
        <f t="shared" si="113"/>
        <v>11.62735490866333</v>
      </c>
      <c r="R1451" s="104">
        <f t="shared" si="114"/>
        <v>20</v>
      </c>
      <c r="S1451" s="156"/>
      <c r="T1451" s="156"/>
      <c r="U1451" s="156"/>
      <c r="V1451" s="155"/>
      <c r="W1451" s="155"/>
      <c r="X1451" s="156"/>
      <c r="Y1451" s="156"/>
      <c r="Z1451" s="156"/>
      <c r="AA1451" s="155"/>
      <c r="AB1451" s="155"/>
      <c r="AC1451" s="156"/>
      <c r="AD1451" s="156"/>
      <c r="AE1451" s="156"/>
      <c r="AF1451" s="155"/>
      <c r="AG1451" s="155"/>
      <c r="AH1451" s="156"/>
      <c r="AI1451" s="156"/>
      <c r="AJ1451" s="156"/>
      <c r="AK1451" s="155"/>
      <c r="AL1451" s="155"/>
      <c r="AM1451" s="156"/>
      <c r="AN1451" s="156"/>
      <c r="AO1451" s="156"/>
      <c r="AP1451" s="155"/>
      <c r="AQ1451" s="155"/>
      <c r="AR1451" s="156"/>
      <c r="AS1451" s="156"/>
      <c r="AT1451" s="156"/>
      <c r="AU1451" s="155"/>
      <c r="AV1451" s="155"/>
      <c r="AW1451" s="156"/>
      <c r="AX1451" s="156"/>
      <c r="AY1451" s="156"/>
      <c r="AZ1451" s="155"/>
      <c r="BA1451" s="155"/>
    </row>
    <row r="1452" spans="2:53" s="18" customFormat="1">
      <c r="B1452" s="151">
        <v>43417.291666666664</v>
      </c>
      <c r="C1452" s="152">
        <v>343</v>
      </c>
      <c r="D1452" s="152">
        <v>139.85000610351563</v>
      </c>
      <c r="E1452" s="153">
        <v>11.899999618530273</v>
      </c>
      <c r="F1452" s="154">
        <v>43417</v>
      </c>
      <c r="G1452" s="153">
        <v>69.284376154415014</v>
      </c>
      <c r="H1452" s="153">
        <v>35.315590621431724</v>
      </c>
      <c r="I1452" s="153">
        <v>32.866098901982653</v>
      </c>
      <c r="J1452" s="155">
        <f t="shared" si="110"/>
        <v>69.284376154415014</v>
      </c>
      <c r="K1452" s="155">
        <f t="shared" si="111"/>
        <v>35.315590621431724</v>
      </c>
      <c r="L1452" s="155">
        <f t="shared" si="112"/>
        <v>32.866098901982653</v>
      </c>
      <c r="M1452" s="155"/>
      <c r="N1452" s="151">
        <v>43417.291666666664</v>
      </c>
      <c r="O1452" s="156">
        <v>343</v>
      </c>
      <c r="P1452" s="156">
        <v>139.85000610351563</v>
      </c>
      <c r="Q1452" s="155">
        <f t="shared" si="113"/>
        <v>11.62735490866333</v>
      </c>
      <c r="R1452" s="104">
        <f t="shared" si="114"/>
        <v>20</v>
      </c>
      <c r="S1452" s="156"/>
      <c r="T1452" s="156"/>
      <c r="U1452" s="156"/>
      <c r="V1452" s="155"/>
      <c r="W1452" s="155"/>
      <c r="X1452" s="156"/>
      <c r="Y1452" s="156"/>
      <c r="Z1452" s="156"/>
      <c r="AA1452" s="155"/>
      <c r="AB1452" s="155"/>
      <c r="AC1452" s="156"/>
      <c r="AD1452" s="156"/>
      <c r="AE1452" s="156"/>
      <c r="AF1452" s="155"/>
      <c r="AG1452" s="155"/>
      <c r="AH1452" s="156"/>
      <c r="AI1452" s="156"/>
      <c r="AJ1452" s="156"/>
      <c r="AK1452" s="155"/>
      <c r="AL1452" s="155"/>
      <c r="AM1452" s="156"/>
      <c r="AN1452" s="156"/>
      <c r="AO1452" s="156"/>
      <c r="AP1452" s="155"/>
      <c r="AQ1452" s="155"/>
      <c r="AR1452" s="156"/>
      <c r="AS1452" s="156"/>
      <c r="AT1452" s="156"/>
      <c r="AU1452" s="155"/>
      <c r="AV1452" s="155"/>
      <c r="AW1452" s="156"/>
      <c r="AX1452" s="156"/>
      <c r="AY1452" s="156"/>
      <c r="AZ1452" s="155"/>
      <c r="BA1452" s="155"/>
    </row>
    <row r="1453" spans="2:53" s="18" customFormat="1">
      <c r="B1453" s="151">
        <v>43418.291666666664</v>
      </c>
      <c r="C1453" s="152">
        <v>343</v>
      </c>
      <c r="D1453" s="152">
        <v>139.85000610351563</v>
      </c>
      <c r="E1453" s="153">
        <v>12</v>
      </c>
      <c r="F1453" s="154">
        <v>43418</v>
      </c>
      <c r="G1453" s="153">
        <v>54.851875980827529</v>
      </c>
      <c r="H1453" s="153">
        <v>35.164097272223934</v>
      </c>
      <c r="I1453" s="153">
        <v>33.577432505002747</v>
      </c>
      <c r="J1453" s="155">
        <f t="shared" si="110"/>
        <v>54.851875980827529</v>
      </c>
      <c r="K1453" s="155">
        <f t="shared" si="111"/>
        <v>35.164097272223934</v>
      </c>
      <c r="L1453" s="155">
        <f t="shared" si="112"/>
        <v>33.577432505002747</v>
      </c>
      <c r="M1453" s="155"/>
      <c r="N1453" s="151">
        <v>43418.291666666664</v>
      </c>
      <c r="O1453" s="156">
        <v>343</v>
      </c>
      <c r="P1453" s="156">
        <v>139.85000610351563</v>
      </c>
      <c r="Q1453" s="155">
        <f t="shared" si="113"/>
        <v>11.62735490866333</v>
      </c>
      <c r="R1453" s="104">
        <f t="shared" si="114"/>
        <v>20</v>
      </c>
      <c r="S1453" s="156"/>
      <c r="T1453" s="156"/>
      <c r="U1453" s="156"/>
      <c r="V1453" s="155"/>
      <c r="W1453" s="155"/>
      <c r="X1453" s="156"/>
      <c r="Y1453" s="156"/>
      <c r="Z1453" s="156"/>
      <c r="AA1453" s="155"/>
      <c r="AB1453" s="155"/>
      <c r="AC1453" s="156"/>
      <c r="AD1453" s="156"/>
      <c r="AE1453" s="156"/>
      <c r="AF1453" s="155"/>
      <c r="AG1453" s="155"/>
      <c r="AH1453" s="156"/>
      <c r="AI1453" s="156"/>
      <c r="AJ1453" s="156"/>
      <c r="AK1453" s="155"/>
      <c r="AL1453" s="155"/>
      <c r="AM1453" s="156"/>
      <c r="AN1453" s="156"/>
      <c r="AO1453" s="156"/>
      <c r="AP1453" s="155"/>
      <c r="AQ1453" s="155"/>
      <c r="AR1453" s="156"/>
      <c r="AS1453" s="156"/>
      <c r="AT1453" s="156"/>
      <c r="AU1453" s="155"/>
      <c r="AV1453" s="155"/>
      <c r="AW1453" s="156"/>
      <c r="AX1453" s="156"/>
      <c r="AY1453" s="156"/>
      <c r="AZ1453" s="155"/>
      <c r="BA1453" s="155"/>
    </row>
    <row r="1454" spans="2:53" s="18" customFormat="1">
      <c r="B1454" s="151">
        <v>43419.291666666664</v>
      </c>
      <c r="C1454" s="152">
        <v>284</v>
      </c>
      <c r="D1454" s="152">
        <v>123.97000122070313</v>
      </c>
      <c r="E1454" s="153">
        <v>12</v>
      </c>
      <c r="F1454" s="154">
        <v>43419</v>
      </c>
      <c r="G1454" s="153">
        <v>38.213250265960298</v>
      </c>
      <c r="H1454" s="153">
        <v>34.807432597169147</v>
      </c>
      <c r="I1454" s="153">
        <v>33.470153817269555</v>
      </c>
      <c r="J1454" s="155">
        <f t="shared" si="110"/>
        <v>38.213250265960298</v>
      </c>
      <c r="K1454" s="155">
        <f t="shared" si="111"/>
        <v>34.807432597169147</v>
      </c>
      <c r="L1454" s="155">
        <f t="shared" si="112"/>
        <v>33.470153817269555</v>
      </c>
      <c r="M1454" s="155"/>
      <c r="N1454" s="151">
        <v>43419.291666666664</v>
      </c>
      <c r="O1454" s="156">
        <v>284</v>
      </c>
      <c r="P1454" s="156">
        <v>123.97000122070313</v>
      </c>
      <c r="Q1454" s="155">
        <f t="shared" si="113"/>
        <v>9.1593681897326658</v>
      </c>
      <c r="R1454" s="104">
        <f t="shared" si="114"/>
        <v>9.1593681897326658</v>
      </c>
      <c r="S1454" s="156"/>
      <c r="T1454" s="156"/>
      <c r="U1454" s="156"/>
      <c r="V1454" s="155"/>
      <c r="W1454" s="155"/>
      <c r="X1454" s="156"/>
      <c r="Y1454" s="156"/>
      <c r="Z1454" s="156"/>
      <c r="AA1454" s="155"/>
      <c r="AB1454" s="155"/>
      <c r="AC1454" s="156"/>
      <c r="AD1454" s="156"/>
      <c r="AE1454" s="156"/>
      <c r="AF1454" s="155"/>
      <c r="AG1454" s="155"/>
      <c r="AH1454" s="156"/>
      <c r="AI1454" s="156"/>
      <c r="AJ1454" s="156"/>
      <c r="AK1454" s="155"/>
      <c r="AL1454" s="155"/>
      <c r="AM1454" s="156"/>
      <c r="AN1454" s="156"/>
      <c r="AO1454" s="156"/>
      <c r="AP1454" s="155"/>
      <c r="AQ1454" s="155"/>
      <c r="AR1454" s="156"/>
      <c r="AS1454" s="156"/>
      <c r="AT1454" s="156"/>
      <c r="AU1454" s="155"/>
      <c r="AV1454" s="155"/>
      <c r="AW1454" s="156"/>
      <c r="AX1454" s="156"/>
      <c r="AY1454" s="156"/>
      <c r="AZ1454" s="155"/>
      <c r="BA1454" s="155"/>
    </row>
    <row r="1455" spans="2:53" s="18" customFormat="1">
      <c r="B1455" s="151">
        <v>43420.291666666664</v>
      </c>
      <c r="C1455" s="152">
        <v>284</v>
      </c>
      <c r="D1455" s="152">
        <v>123.97000122070313</v>
      </c>
      <c r="E1455" s="153">
        <v>12</v>
      </c>
      <c r="F1455" s="154">
        <v>43420</v>
      </c>
      <c r="G1455" s="153">
        <v>66.422653959261012</v>
      </c>
      <c r="H1455" s="153">
        <v>34.941645798859781</v>
      </c>
      <c r="I1455" s="153">
        <v>33.598264506415077</v>
      </c>
      <c r="J1455" s="155">
        <f t="shared" si="110"/>
        <v>66.422653959261012</v>
      </c>
      <c r="K1455" s="155">
        <f t="shared" si="111"/>
        <v>34.941645798859781</v>
      </c>
      <c r="L1455" s="155">
        <f t="shared" si="112"/>
        <v>33.598264506415077</v>
      </c>
      <c r="M1455" s="155"/>
      <c r="N1455" s="151">
        <v>43420.291666666664</v>
      </c>
      <c r="O1455" s="156">
        <v>284</v>
      </c>
      <c r="P1455" s="156">
        <v>123.97000122070313</v>
      </c>
      <c r="Q1455" s="155">
        <f t="shared" si="113"/>
        <v>9.1593681897326658</v>
      </c>
      <c r="R1455" s="104">
        <f t="shared" si="114"/>
        <v>20</v>
      </c>
      <c r="S1455" s="156"/>
      <c r="T1455" s="156"/>
      <c r="U1455" s="156"/>
      <c r="V1455" s="155"/>
      <c r="W1455" s="155"/>
      <c r="X1455" s="156"/>
      <c r="Y1455" s="156"/>
      <c r="Z1455" s="156"/>
      <c r="AA1455" s="155"/>
      <c r="AB1455" s="155"/>
      <c r="AC1455" s="156"/>
      <c r="AD1455" s="156"/>
      <c r="AE1455" s="156"/>
      <c r="AF1455" s="155"/>
      <c r="AG1455" s="155"/>
      <c r="AH1455" s="156"/>
      <c r="AI1455" s="156"/>
      <c r="AJ1455" s="156"/>
      <c r="AK1455" s="155"/>
      <c r="AL1455" s="155"/>
      <c r="AM1455" s="156"/>
      <c r="AN1455" s="156"/>
      <c r="AO1455" s="156"/>
      <c r="AP1455" s="155"/>
      <c r="AQ1455" s="155"/>
      <c r="AR1455" s="156"/>
      <c r="AS1455" s="156"/>
      <c r="AT1455" s="156"/>
      <c r="AU1455" s="155"/>
      <c r="AV1455" s="155"/>
      <c r="AW1455" s="156"/>
      <c r="AX1455" s="156"/>
      <c r="AY1455" s="156"/>
      <c r="AZ1455" s="155"/>
      <c r="BA1455" s="155"/>
    </row>
    <row r="1456" spans="2:53" s="18" customFormat="1">
      <c r="B1456" s="151">
        <v>43421.291666666664</v>
      </c>
      <c r="C1456" s="152">
        <v>284</v>
      </c>
      <c r="D1456" s="152">
        <v>123.97000122070313</v>
      </c>
      <c r="E1456" s="153">
        <v>11.899999618530273</v>
      </c>
      <c r="F1456" s="154">
        <v>43421</v>
      </c>
      <c r="G1456" s="153">
        <v>66.074835366374941</v>
      </c>
      <c r="H1456" s="153">
        <v>35.302601532825669</v>
      </c>
      <c r="I1456" s="153">
        <v>33.592204523086529</v>
      </c>
      <c r="J1456" s="155">
        <f t="shared" si="110"/>
        <v>66.074835366374941</v>
      </c>
      <c r="K1456" s="155">
        <f t="shared" si="111"/>
        <v>35.302601532825669</v>
      </c>
      <c r="L1456" s="155">
        <f t="shared" si="112"/>
        <v>33.592204523086529</v>
      </c>
      <c r="M1456" s="155"/>
      <c r="N1456" s="151">
        <v>43421.291666666664</v>
      </c>
      <c r="O1456" s="156">
        <v>284</v>
      </c>
      <c r="P1456" s="156">
        <v>123.97000122070313</v>
      </c>
      <c r="Q1456" s="155">
        <f t="shared" si="113"/>
        <v>9.1593681897326658</v>
      </c>
      <c r="R1456" s="104">
        <f t="shared" si="114"/>
        <v>20</v>
      </c>
      <c r="S1456" s="156"/>
      <c r="T1456" s="156"/>
      <c r="U1456" s="156"/>
      <c r="V1456" s="155"/>
      <c r="W1456" s="155"/>
      <c r="X1456" s="156"/>
      <c r="Y1456" s="156"/>
      <c r="Z1456" s="156"/>
      <c r="AA1456" s="155"/>
      <c r="AB1456" s="155"/>
      <c r="AC1456" s="156"/>
      <c r="AD1456" s="156"/>
      <c r="AE1456" s="156"/>
      <c r="AF1456" s="155"/>
      <c r="AG1456" s="155"/>
      <c r="AH1456" s="156"/>
      <c r="AI1456" s="156"/>
      <c r="AJ1456" s="156"/>
      <c r="AK1456" s="155"/>
      <c r="AL1456" s="155"/>
      <c r="AM1456" s="156"/>
      <c r="AN1456" s="156"/>
      <c r="AO1456" s="156"/>
      <c r="AP1456" s="155"/>
      <c r="AQ1456" s="155"/>
      <c r="AR1456" s="156"/>
      <c r="AS1456" s="156"/>
      <c r="AT1456" s="156"/>
      <c r="AU1456" s="155"/>
      <c r="AV1456" s="155"/>
      <c r="AW1456" s="156"/>
      <c r="AX1456" s="156"/>
      <c r="AY1456" s="156"/>
      <c r="AZ1456" s="155"/>
      <c r="BA1456" s="155"/>
    </row>
    <row r="1457" spans="2:53" s="18" customFormat="1">
      <c r="B1457" s="151">
        <v>43422.291666666664</v>
      </c>
      <c r="C1457" s="152">
        <v>284</v>
      </c>
      <c r="D1457" s="152">
        <v>123.97000122070313</v>
      </c>
      <c r="E1457" s="153">
        <v>11.800000190734863</v>
      </c>
      <c r="F1457" s="154">
        <v>43422</v>
      </c>
      <c r="G1457" s="153">
        <v>51.984545176812951</v>
      </c>
      <c r="H1457" s="153">
        <v>35.331978950743313</v>
      </c>
      <c r="I1457" s="153">
        <v>33.184774853874139</v>
      </c>
      <c r="J1457" s="155">
        <f t="shared" si="110"/>
        <v>51.984545176812951</v>
      </c>
      <c r="K1457" s="155">
        <f t="shared" si="111"/>
        <v>35.331978950743313</v>
      </c>
      <c r="L1457" s="155">
        <f t="shared" si="112"/>
        <v>33.184774853874139</v>
      </c>
      <c r="M1457" s="155"/>
      <c r="N1457" s="151">
        <v>43422.291666666664</v>
      </c>
      <c r="O1457" s="156">
        <v>284</v>
      </c>
      <c r="P1457" s="156">
        <v>123.97000122070313</v>
      </c>
      <c r="Q1457" s="155">
        <f t="shared" si="113"/>
        <v>9.1593681897326658</v>
      </c>
      <c r="R1457" s="104">
        <f t="shared" si="114"/>
        <v>20</v>
      </c>
      <c r="S1457" s="156"/>
      <c r="T1457" s="156"/>
      <c r="U1457" s="156"/>
      <c r="V1457" s="155"/>
      <c r="W1457" s="155"/>
      <c r="X1457" s="156"/>
      <c r="Y1457" s="156"/>
      <c r="Z1457" s="156"/>
      <c r="AA1457" s="155"/>
      <c r="AB1457" s="155"/>
      <c r="AC1457" s="156"/>
      <c r="AD1457" s="156"/>
      <c r="AE1457" s="156"/>
      <c r="AF1457" s="155"/>
      <c r="AG1457" s="155"/>
      <c r="AH1457" s="156"/>
      <c r="AI1457" s="156"/>
      <c r="AJ1457" s="156"/>
      <c r="AK1457" s="155"/>
      <c r="AL1457" s="155"/>
      <c r="AM1457" s="156"/>
      <c r="AN1457" s="156"/>
      <c r="AO1457" s="156"/>
      <c r="AP1457" s="155"/>
      <c r="AQ1457" s="155"/>
      <c r="AR1457" s="156"/>
      <c r="AS1457" s="156"/>
      <c r="AT1457" s="156"/>
      <c r="AU1457" s="155"/>
      <c r="AV1457" s="155"/>
      <c r="AW1457" s="156"/>
      <c r="AX1457" s="156"/>
      <c r="AY1457" s="156"/>
      <c r="AZ1457" s="155"/>
      <c r="BA1457" s="155"/>
    </row>
    <row r="1458" spans="2:53" s="18" customFormat="1">
      <c r="B1458" s="151">
        <v>43423.291666666664</v>
      </c>
      <c r="C1458" s="152">
        <v>284</v>
      </c>
      <c r="D1458" s="152">
        <v>123.97000122070313</v>
      </c>
      <c r="E1458" s="153">
        <v>11.800000190734863</v>
      </c>
      <c r="F1458" s="154">
        <v>43423</v>
      </c>
      <c r="G1458" s="153">
        <v>54.973699998215395</v>
      </c>
      <c r="H1458" s="153">
        <v>35.43429491427208</v>
      </c>
      <c r="I1458" s="153">
        <v>32.983964452831863</v>
      </c>
      <c r="J1458" s="155">
        <f t="shared" si="110"/>
        <v>54.973699998215395</v>
      </c>
      <c r="K1458" s="155">
        <f t="shared" si="111"/>
        <v>35.43429491427208</v>
      </c>
      <c r="L1458" s="155">
        <f t="shared" si="112"/>
        <v>32.983964452831863</v>
      </c>
      <c r="M1458" s="155"/>
      <c r="N1458" s="151">
        <v>43423.291666666664</v>
      </c>
      <c r="O1458" s="156">
        <v>284</v>
      </c>
      <c r="P1458" s="156">
        <v>123.97000122070313</v>
      </c>
      <c r="Q1458" s="155">
        <f t="shared" si="113"/>
        <v>9.1593681897326658</v>
      </c>
      <c r="R1458" s="104">
        <f t="shared" si="114"/>
        <v>20</v>
      </c>
      <c r="S1458" s="156"/>
      <c r="T1458" s="156"/>
      <c r="U1458" s="156"/>
      <c r="V1458" s="155"/>
      <c r="W1458" s="155"/>
      <c r="X1458" s="156"/>
      <c r="Y1458" s="156"/>
      <c r="Z1458" s="156"/>
      <c r="AA1458" s="155"/>
      <c r="AB1458" s="155"/>
      <c r="AC1458" s="156"/>
      <c r="AD1458" s="156"/>
      <c r="AE1458" s="156"/>
      <c r="AF1458" s="155"/>
      <c r="AG1458" s="155"/>
      <c r="AH1458" s="156"/>
      <c r="AI1458" s="156"/>
      <c r="AJ1458" s="156"/>
      <c r="AK1458" s="155"/>
      <c r="AL1458" s="155"/>
      <c r="AM1458" s="156"/>
      <c r="AN1458" s="156"/>
      <c r="AO1458" s="156"/>
      <c r="AP1458" s="155"/>
      <c r="AQ1458" s="155"/>
      <c r="AR1458" s="156"/>
      <c r="AS1458" s="156"/>
      <c r="AT1458" s="156"/>
      <c r="AU1458" s="155"/>
      <c r="AV1458" s="155"/>
      <c r="AW1458" s="156"/>
      <c r="AX1458" s="156"/>
      <c r="AY1458" s="156"/>
      <c r="AZ1458" s="155"/>
      <c r="BA1458" s="155"/>
    </row>
    <row r="1459" spans="2:53" s="18" customFormat="1">
      <c r="B1459" s="151">
        <v>43424.291666666664</v>
      </c>
      <c r="C1459" s="152">
        <v>396</v>
      </c>
      <c r="D1459" s="152">
        <v>110.12000274658203</v>
      </c>
      <c r="E1459" s="153">
        <v>11.800000190734863</v>
      </c>
      <c r="F1459" s="154">
        <v>43424</v>
      </c>
      <c r="G1459" s="153">
        <v>56.212234824388155</v>
      </c>
      <c r="H1459" s="153">
        <v>35.31945134946595</v>
      </c>
      <c r="I1459" s="153">
        <v>32.99626145585821</v>
      </c>
      <c r="J1459" s="155">
        <f t="shared" si="110"/>
        <v>56.212234824388155</v>
      </c>
      <c r="K1459" s="155">
        <f t="shared" si="111"/>
        <v>35.31945134946595</v>
      </c>
      <c r="L1459" s="155">
        <f t="shared" si="112"/>
        <v>32.99626145585821</v>
      </c>
      <c r="M1459" s="155"/>
      <c r="N1459" s="151">
        <v>43424.291666666664</v>
      </c>
      <c r="O1459" s="156">
        <v>396</v>
      </c>
      <c r="P1459" s="156">
        <v>110.12000274658203</v>
      </c>
      <c r="Q1459" s="155">
        <f t="shared" si="113"/>
        <v>16.362433124398496</v>
      </c>
      <c r="R1459" s="104">
        <f t="shared" si="114"/>
        <v>16.362433124398496</v>
      </c>
      <c r="S1459" s="156"/>
      <c r="T1459" s="156"/>
      <c r="U1459" s="156"/>
      <c r="V1459" s="155"/>
      <c r="W1459" s="155"/>
      <c r="X1459" s="156"/>
      <c r="Y1459" s="156"/>
      <c r="Z1459" s="156"/>
      <c r="AA1459" s="155"/>
      <c r="AB1459" s="155"/>
      <c r="AC1459" s="156"/>
      <c r="AD1459" s="156"/>
      <c r="AE1459" s="156"/>
      <c r="AF1459" s="155"/>
      <c r="AG1459" s="155"/>
      <c r="AH1459" s="156"/>
      <c r="AI1459" s="156"/>
      <c r="AJ1459" s="156"/>
      <c r="AK1459" s="155"/>
      <c r="AL1459" s="155"/>
      <c r="AM1459" s="156"/>
      <c r="AN1459" s="156"/>
      <c r="AO1459" s="156"/>
      <c r="AP1459" s="155"/>
      <c r="AQ1459" s="155"/>
      <c r="AR1459" s="156"/>
      <c r="AS1459" s="156"/>
      <c r="AT1459" s="156"/>
      <c r="AU1459" s="155"/>
      <c r="AV1459" s="155"/>
      <c r="AW1459" s="156"/>
      <c r="AX1459" s="156"/>
      <c r="AY1459" s="156"/>
      <c r="AZ1459" s="155"/>
      <c r="BA1459" s="155"/>
    </row>
    <row r="1460" spans="2:53" s="18" customFormat="1">
      <c r="B1460" s="151">
        <v>43425.291666666664</v>
      </c>
      <c r="C1460" s="152">
        <v>396</v>
      </c>
      <c r="D1460" s="152">
        <v>110.12000274658203</v>
      </c>
      <c r="E1460" s="153">
        <v>11.699999809265137</v>
      </c>
      <c r="F1460" s="154">
        <v>43425</v>
      </c>
      <c r="G1460" s="153">
        <v>54.391348303733089</v>
      </c>
      <c r="H1460" s="153">
        <v>35.27689581005658</v>
      </c>
      <c r="I1460" s="153">
        <v>34.236432592802579</v>
      </c>
      <c r="J1460" s="155">
        <f t="shared" si="110"/>
        <v>54.391348303733089</v>
      </c>
      <c r="K1460" s="155">
        <f t="shared" si="111"/>
        <v>35.27689581005658</v>
      </c>
      <c r="L1460" s="155">
        <f t="shared" si="112"/>
        <v>34.236432592802579</v>
      </c>
      <c r="M1460" s="155"/>
      <c r="N1460" s="151">
        <v>43425.291666666664</v>
      </c>
      <c r="O1460" s="156">
        <v>396</v>
      </c>
      <c r="P1460" s="156">
        <v>110.12000274658203</v>
      </c>
      <c r="Q1460" s="155">
        <f t="shared" si="113"/>
        <v>16.362433124398496</v>
      </c>
      <c r="R1460" s="104">
        <f t="shared" si="114"/>
        <v>20</v>
      </c>
      <c r="S1460" s="156"/>
      <c r="T1460" s="156"/>
      <c r="U1460" s="156"/>
      <c r="V1460" s="155"/>
      <c r="W1460" s="155"/>
      <c r="X1460" s="156"/>
      <c r="Y1460" s="156"/>
      <c r="Z1460" s="156"/>
      <c r="AA1460" s="155"/>
      <c r="AB1460" s="155"/>
      <c r="AC1460" s="156"/>
      <c r="AD1460" s="156"/>
      <c r="AE1460" s="156"/>
      <c r="AF1460" s="155"/>
      <c r="AG1460" s="155"/>
      <c r="AH1460" s="156"/>
      <c r="AI1460" s="156"/>
      <c r="AJ1460" s="156"/>
      <c r="AK1460" s="155"/>
      <c r="AL1460" s="155"/>
      <c r="AM1460" s="156"/>
      <c r="AN1460" s="156"/>
      <c r="AO1460" s="156"/>
      <c r="AP1460" s="155"/>
      <c r="AQ1460" s="155"/>
      <c r="AR1460" s="156"/>
      <c r="AS1460" s="156"/>
      <c r="AT1460" s="156"/>
      <c r="AU1460" s="155"/>
      <c r="AV1460" s="155"/>
      <c r="AW1460" s="156"/>
      <c r="AX1460" s="156"/>
      <c r="AY1460" s="156"/>
      <c r="AZ1460" s="155"/>
      <c r="BA1460" s="155"/>
    </row>
    <row r="1461" spans="2:53" s="18" customFormat="1">
      <c r="B1461" s="151">
        <v>43426.291666666664</v>
      </c>
      <c r="C1461" s="152">
        <v>400</v>
      </c>
      <c r="D1461" s="152">
        <v>125.5</v>
      </c>
      <c r="E1461" s="153">
        <v>11.800000190734863</v>
      </c>
      <c r="F1461" s="154">
        <v>43426</v>
      </c>
      <c r="G1461" s="153">
        <v>46.777255261319659</v>
      </c>
      <c r="H1461" s="153">
        <v>35.313531198126313</v>
      </c>
      <c r="I1461" s="153">
        <v>34.320185846664231</v>
      </c>
      <c r="J1461" s="155">
        <f t="shared" si="110"/>
        <v>46.777255261319659</v>
      </c>
      <c r="K1461" s="155">
        <f t="shared" si="111"/>
        <v>35.313531198126313</v>
      </c>
      <c r="L1461" s="155">
        <f t="shared" si="112"/>
        <v>34.320185846664231</v>
      </c>
      <c r="M1461" s="155"/>
      <c r="N1461" s="151">
        <v>43426.291666666664</v>
      </c>
      <c r="O1461" s="156">
        <v>400</v>
      </c>
      <c r="P1461" s="156">
        <v>125.5</v>
      </c>
      <c r="Q1461" s="155">
        <f t="shared" si="113"/>
        <v>15.71109534</v>
      </c>
      <c r="R1461" s="104">
        <f t="shared" si="114"/>
        <v>15.71109534</v>
      </c>
      <c r="S1461" s="156"/>
      <c r="T1461" s="156"/>
      <c r="U1461" s="156"/>
      <c r="V1461" s="155"/>
      <c r="W1461" s="155"/>
      <c r="X1461" s="156"/>
      <c r="Y1461" s="156"/>
      <c r="Z1461" s="156"/>
      <c r="AA1461" s="155"/>
      <c r="AB1461" s="155"/>
      <c r="AC1461" s="156"/>
      <c r="AD1461" s="156"/>
      <c r="AE1461" s="156"/>
      <c r="AF1461" s="155"/>
      <c r="AG1461" s="155"/>
      <c r="AH1461" s="156"/>
      <c r="AI1461" s="156"/>
      <c r="AJ1461" s="156"/>
      <c r="AK1461" s="155"/>
      <c r="AL1461" s="155"/>
      <c r="AM1461" s="156"/>
      <c r="AN1461" s="156"/>
      <c r="AO1461" s="156"/>
      <c r="AP1461" s="155"/>
      <c r="AQ1461" s="155"/>
      <c r="AR1461" s="156"/>
      <c r="AS1461" s="156"/>
      <c r="AT1461" s="156"/>
      <c r="AU1461" s="155"/>
      <c r="AV1461" s="155"/>
      <c r="AW1461" s="156"/>
      <c r="AX1461" s="156"/>
      <c r="AY1461" s="156"/>
      <c r="AZ1461" s="155"/>
      <c r="BA1461" s="155"/>
    </row>
    <row r="1462" spans="2:53" s="18" customFormat="1">
      <c r="B1462" s="151">
        <v>43427.291666666664</v>
      </c>
      <c r="C1462" s="152">
        <v>400</v>
      </c>
      <c r="D1462" s="152">
        <v>125.5</v>
      </c>
      <c r="E1462" s="153">
        <v>11.899999618530273</v>
      </c>
      <c r="F1462" s="154">
        <v>43427</v>
      </c>
      <c r="G1462" s="153">
        <v>46.950762997004681</v>
      </c>
      <c r="H1462" s="153">
        <v>35.548591937466924</v>
      </c>
      <c r="I1462" s="153">
        <v>35.765278260089723</v>
      </c>
      <c r="J1462" s="155">
        <f t="shared" si="110"/>
        <v>46.950762997004681</v>
      </c>
      <c r="K1462" s="155">
        <f t="shared" si="111"/>
        <v>35.548591937466924</v>
      </c>
      <c r="L1462" s="155">
        <f t="shared" si="112"/>
        <v>35.765278260089723</v>
      </c>
      <c r="M1462" s="155"/>
      <c r="N1462" s="151">
        <v>43427.291666666664</v>
      </c>
      <c r="O1462" s="156">
        <v>400</v>
      </c>
      <c r="P1462" s="156">
        <v>125.5</v>
      </c>
      <c r="Q1462" s="155">
        <f t="shared" si="113"/>
        <v>15.71109534</v>
      </c>
      <c r="R1462" s="104">
        <f t="shared" si="114"/>
        <v>20</v>
      </c>
      <c r="S1462" s="156"/>
      <c r="T1462" s="156"/>
      <c r="U1462" s="156"/>
      <c r="V1462" s="155"/>
      <c r="W1462" s="155"/>
      <c r="X1462" s="156"/>
      <c r="Y1462" s="156"/>
      <c r="Z1462" s="156"/>
      <c r="AA1462" s="155"/>
      <c r="AB1462" s="155"/>
      <c r="AC1462" s="156"/>
      <c r="AD1462" s="156"/>
      <c r="AE1462" s="156"/>
      <c r="AF1462" s="155"/>
      <c r="AG1462" s="155"/>
      <c r="AH1462" s="156"/>
      <c r="AI1462" s="156"/>
      <c r="AJ1462" s="156"/>
      <c r="AK1462" s="155"/>
      <c r="AL1462" s="155"/>
      <c r="AM1462" s="156"/>
      <c r="AN1462" s="156"/>
      <c r="AO1462" s="156"/>
      <c r="AP1462" s="155"/>
      <c r="AQ1462" s="155"/>
      <c r="AR1462" s="156"/>
      <c r="AS1462" s="156"/>
      <c r="AT1462" s="156"/>
      <c r="AU1462" s="155"/>
      <c r="AV1462" s="155"/>
      <c r="AW1462" s="156"/>
      <c r="AX1462" s="156"/>
      <c r="AY1462" s="156"/>
      <c r="AZ1462" s="155"/>
      <c r="BA1462" s="155"/>
    </row>
    <row r="1463" spans="2:53" s="18" customFormat="1">
      <c r="B1463" s="151">
        <v>43428.291666666664</v>
      </c>
      <c r="C1463" s="152">
        <v>400</v>
      </c>
      <c r="D1463" s="152">
        <v>125.5</v>
      </c>
      <c r="E1463" s="153">
        <v>12.100000381469727</v>
      </c>
      <c r="F1463" s="154">
        <v>43428</v>
      </c>
      <c r="G1463" s="153">
        <v>61.389636671189933</v>
      </c>
      <c r="H1463" s="153">
        <v>36.291854365490039</v>
      </c>
      <c r="I1463" s="153">
        <v>36.095586848038202</v>
      </c>
      <c r="J1463" s="155">
        <f t="shared" si="110"/>
        <v>61.389636671189933</v>
      </c>
      <c r="K1463" s="155">
        <f t="shared" si="111"/>
        <v>36.291854365490039</v>
      </c>
      <c r="L1463" s="155">
        <f t="shared" si="112"/>
        <v>36.095586848038202</v>
      </c>
      <c r="M1463" s="155"/>
      <c r="N1463" s="151">
        <v>43428.291666666664</v>
      </c>
      <c r="O1463" s="156">
        <v>400</v>
      </c>
      <c r="P1463" s="156">
        <v>125.5</v>
      </c>
      <c r="Q1463" s="155">
        <f t="shared" si="113"/>
        <v>15.71109534</v>
      </c>
      <c r="R1463" s="104">
        <f t="shared" si="114"/>
        <v>20</v>
      </c>
      <c r="S1463" s="156"/>
      <c r="T1463" s="156"/>
      <c r="U1463" s="156"/>
      <c r="V1463" s="155"/>
      <c r="W1463" s="155"/>
      <c r="X1463" s="156"/>
      <c r="Y1463" s="156"/>
      <c r="Z1463" s="156"/>
      <c r="AA1463" s="155"/>
      <c r="AB1463" s="155"/>
      <c r="AC1463" s="156"/>
      <c r="AD1463" s="156"/>
      <c r="AE1463" s="156"/>
      <c r="AF1463" s="155"/>
      <c r="AG1463" s="155"/>
      <c r="AH1463" s="156"/>
      <c r="AI1463" s="156"/>
      <c r="AJ1463" s="156"/>
      <c r="AK1463" s="155"/>
      <c r="AL1463" s="155"/>
      <c r="AM1463" s="156"/>
      <c r="AN1463" s="156"/>
      <c r="AO1463" s="156"/>
      <c r="AP1463" s="155"/>
      <c r="AQ1463" s="155"/>
      <c r="AR1463" s="156"/>
      <c r="AS1463" s="156"/>
      <c r="AT1463" s="156"/>
      <c r="AU1463" s="155"/>
      <c r="AV1463" s="155"/>
      <c r="AW1463" s="156"/>
      <c r="AX1463" s="156"/>
      <c r="AY1463" s="156"/>
      <c r="AZ1463" s="155"/>
      <c r="BA1463" s="155"/>
    </row>
    <row r="1464" spans="2:53" s="18" customFormat="1">
      <c r="B1464" s="151">
        <v>43429.291666666664</v>
      </c>
      <c r="C1464" s="152">
        <v>400</v>
      </c>
      <c r="D1464" s="152">
        <v>125.5</v>
      </c>
      <c r="E1464" s="153">
        <v>12.100000381469727</v>
      </c>
      <c r="F1464" s="154">
        <v>43429</v>
      </c>
      <c r="G1464" s="153">
        <v>48.485498718133684</v>
      </c>
      <c r="H1464" s="153">
        <v>36.492695080284726</v>
      </c>
      <c r="I1464" s="153">
        <v>35.937515308945287</v>
      </c>
      <c r="J1464" s="155">
        <f t="shared" si="110"/>
        <v>48.485498718133684</v>
      </c>
      <c r="K1464" s="155">
        <f t="shared" si="111"/>
        <v>36.492695080284726</v>
      </c>
      <c r="L1464" s="155">
        <f t="shared" si="112"/>
        <v>35.937515308945287</v>
      </c>
      <c r="M1464" s="155"/>
      <c r="N1464" s="151">
        <v>43429.291666666664</v>
      </c>
      <c r="O1464" s="156">
        <v>400</v>
      </c>
      <c r="P1464" s="156">
        <v>125.5</v>
      </c>
      <c r="Q1464" s="155">
        <f t="shared" si="113"/>
        <v>15.71109534</v>
      </c>
      <c r="R1464" s="104">
        <f t="shared" si="114"/>
        <v>20</v>
      </c>
      <c r="S1464" s="156"/>
      <c r="T1464" s="156"/>
      <c r="U1464" s="156"/>
      <c r="V1464" s="155"/>
      <c r="W1464" s="155"/>
      <c r="X1464" s="156"/>
      <c r="Y1464" s="156"/>
      <c r="Z1464" s="156"/>
      <c r="AA1464" s="155"/>
      <c r="AB1464" s="155"/>
      <c r="AC1464" s="156"/>
      <c r="AD1464" s="156"/>
      <c r="AE1464" s="156"/>
      <c r="AF1464" s="155"/>
      <c r="AG1464" s="155"/>
      <c r="AH1464" s="156"/>
      <c r="AI1464" s="156"/>
      <c r="AJ1464" s="156"/>
      <c r="AK1464" s="155"/>
      <c r="AL1464" s="155"/>
      <c r="AM1464" s="156"/>
      <c r="AN1464" s="156"/>
      <c r="AO1464" s="156"/>
      <c r="AP1464" s="155"/>
      <c r="AQ1464" s="155"/>
      <c r="AR1464" s="156"/>
      <c r="AS1464" s="156"/>
      <c r="AT1464" s="156"/>
      <c r="AU1464" s="155"/>
      <c r="AV1464" s="155"/>
      <c r="AW1464" s="156"/>
      <c r="AX1464" s="156"/>
      <c r="AY1464" s="156"/>
      <c r="AZ1464" s="155"/>
      <c r="BA1464" s="155"/>
    </row>
    <row r="1465" spans="2:53" s="18" customFormat="1">
      <c r="B1465" s="151">
        <v>43430.291666666664</v>
      </c>
      <c r="C1465" s="152">
        <v>400</v>
      </c>
      <c r="D1465" s="152">
        <v>125.5</v>
      </c>
      <c r="E1465" s="153">
        <v>12.100000381469727</v>
      </c>
      <c r="F1465" s="154">
        <v>43430</v>
      </c>
      <c r="G1465" s="153">
        <v>61.333147489362325</v>
      </c>
      <c r="H1465" s="153">
        <v>36.502714281876891</v>
      </c>
      <c r="I1465" s="153">
        <v>34.194700623529911</v>
      </c>
      <c r="J1465" s="155">
        <f t="shared" si="110"/>
        <v>61.333147489362325</v>
      </c>
      <c r="K1465" s="155">
        <f t="shared" si="111"/>
        <v>36.502714281876891</v>
      </c>
      <c r="L1465" s="155">
        <f t="shared" si="112"/>
        <v>34.194700623529911</v>
      </c>
      <c r="M1465" s="155"/>
      <c r="N1465" s="151">
        <v>43430.291666666664</v>
      </c>
      <c r="O1465" s="156">
        <v>400</v>
      </c>
      <c r="P1465" s="156">
        <v>125.5</v>
      </c>
      <c r="Q1465" s="155">
        <f t="shared" si="113"/>
        <v>15.71109534</v>
      </c>
      <c r="R1465" s="104">
        <f t="shared" si="114"/>
        <v>20</v>
      </c>
      <c r="S1465" s="156"/>
      <c r="T1465" s="156"/>
      <c r="U1465" s="156"/>
      <c r="V1465" s="155"/>
      <c r="W1465" s="155"/>
      <c r="X1465" s="156"/>
      <c r="Y1465" s="156"/>
      <c r="Z1465" s="156"/>
      <c r="AA1465" s="155"/>
      <c r="AB1465" s="155"/>
      <c r="AC1465" s="156"/>
      <c r="AD1465" s="156"/>
      <c r="AE1465" s="156"/>
      <c r="AF1465" s="155"/>
      <c r="AG1465" s="155"/>
      <c r="AH1465" s="156"/>
      <c r="AI1465" s="156"/>
      <c r="AJ1465" s="156"/>
      <c r="AK1465" s="155"/>
      <c r="AL1465" s="155"/>
      <c r="AM1465" s="156"/>
      <c r="AN1465" s="156"/>
      <c r="AO1465" s="156"/>
      <c r="AP1465" s="155"/>
      <c r="AQ1465" s="155"/>
      <c r="AR1465" s="156"/>
      <c r="AS1465" s="156"/>
      <c r="AT1465" s="156"/>
      <c r="AU1465" s="155"/>
      <c r="AV1465" s="155"/>
      <c r="AW1465" s="156"/>
      <c r="AX1465" s="156"/>
      <c r="AY1465" s="156"/>
      <c r="AZ1465" s="155"/>
      <c r="BA1465" s="155"/>
    </row>
    <row r="1466" spans="2:53" s="173" customFormat="1">
      <c r="B1466" s="167">
        <v>43431.291666666664</v>
      </c>
      <c r="C1466" s="168">
        <v>400</v>
      </c>
      <c r="D1466" s="168">
        <v>125.5</v>
      </c>
      <c r="E1466" s="169">
        <v>12.100000381469727</v>
      </c>
      <c r="F1466" s="170">
        <v>43431</v>
      </c>
      <c r="G1466" s="169">
        <v>10.989577764907372</v>
      </c>
      <c r="H1466" s="169">
        <v>39.598584466228886</v>
      </c>
      <c r="I1466" s="169">
        <v>31.296945699320908</v>
      </c>
      <c r="J1466" s="171">
        <f t="shared" si="110"/>
        <v>10.989577764907372</v>
      </c>
      <c r="K1466" s="171">
        <f t="shared" si="111"/>
        <v>39.598584466228886</v>
      </c>
      <c r="L1466" s="171">
        <f t="shared" si="112"/>
        <v>31.296945699320908</v>
      </c>
      <c r="M1466" s="171"/>
      <c r="N1466" s="167">
        <v>43431.291666666664</v>
      </c>
      <c r="O1466" s="172">
        <v>400</v>
      </c>
      <c r="P1466" s="172">
        <v>125.5</v>
      </c>
      <c r="Q1466" s="155">
        <f t="shared" si="113"/>
        <v>15.71109534</v>
      </c>
      <c r="R1466" s="104">
        <f t="shared" si="114"/>
        <v>20</v>
      </c>
      <c r="S1466" s="172"/>
      <c r="T1466" s="172"/>
      <c r="U1466" s="172"/>
      <c r="V1466" s="171"/>
      <c r="W1466" s="171"/>
      <c r="X1466" s="172"/>
      <c r="Y1466" s="172"/>
      <c r="Z1466" s="172"/>
      <c r="AA1466" s="171"/>
      <c r="AB1466" s="171"/>
      <c r="AC1466" s="172"/>
      <c r="AD1466" s="172"/>
      <c r="AE1466" s="172"/>
      <c r="AF1466" s="171"/>
      <c r="AG1466" s="171"/>
      <c r="AH1466" s="172"/>
      <c r="AI1466" s="172"/>
      <c r="AJ1466" s="172"/>
      <c r="AK1466" s="171"/>
      <c r="AL1466" s="171"/>
      <c r="AM1466" s="172"/>
      <c r="AN1466" s="172"/>
      <c r="AO1466" s="172"/>
      <c r="AP1466" s="171"/>
      <c r="AQ1466" s="171"/>
      <c r="AR1466" s="172"/>
      <c r="AS1466" s="172"/>
      <c r="AT1466" s="172"/>
      <c r="AU1466" s="171"/>
      <c r="AV1466" s="171"/>
      <c r="AW1466" s="172"/>
      <c r="AX1466" s="172"/>
      <c r="AY1466" s="172"/>
      <c r="AZ1466" s="171"/>
      <c r="BA1466" s="171"/>
    </row>
    <row r="1467" spans="2:53" s="173" customFormat="1">
      <c r="B1467" s="167">
        <v>43432.291666666664</v>
      </c>
      <c r="C1467" s="168">
        <v>400</v>
      </c>
      <c r="D1467" s="168">
        <v>125.5</v>
      </c>
      <c r="E1467" s="169">
        <v>10.800000190734863</v>
      </c>
      <c r="F1467" s="170">
        <v>43432</v>
      </c>
      <c r="G1467" s="169">
        <v>40.197314866618086</v>
      </c>
      <c r="H1467" s="169">
        <v>26.452576678551178</v>
      </c>
      <c r="I1467" s="169">
        <v>32.923089725419352</v>
      </c>
      <c r="J1467" s="171">
        <f t="shared" si="110"/>
        <v>40.197314866618086</v>
      </c>
      <c r="K1467" s="171">
        <f t="shared" si="111"/>
        <v>26.452576678551178</v>
      </c>
      <c r="L1467" s="171">
        <f t="shared" si="112"/>
        <v>32.923089725419352</v>
      </c>
      <c r="M1467" s="171"/>
      <c r="N1467" s="167">
        <v>43432.291666666664</v>
      </c>
      <c r="O1467" s="172">
        <v>400</v>
      </c>
      <c r="P1467" s="172">
        <v>125.5</v>
      </c>
      <c r="Q1467" s="155">
        <f t="shared" si="113"/>
        <v>15.71109534</v>
      </c>
      <c r="R1467" s="104">
        <f t="shared" si="114"/>
        <v>20</v>
      </c>
      <c r="S1467" s="172"/>
      <c r="T1467" s="172"/>
      <c r="U1467" s="172"/>
      <c r="V1467" s="171"/>
      <c r="W1467" s="171"/>
      <c r="X1467" s="172"/>
      <c r="Y1467" s="172"/>
      <c r="Z1467" s="172"/>
      <c r="AA1467" s="171"/>
      <c r="AB1467" s="171"/>
      <c r="AC1467" s="172"/>
      <c r="AD1467" s="172"/>
      <c r="AE1467" s="172"/>
      <c r="AF1467" s="171"/>
      <c r="AG1467" s="171"/>
      <c r="AH1467" s="172"/>
      <c r="AI1467" s="172"/>
      <c r="AJ1467" s="172"/>
      <c r="AK1467" s="171"/>
      <c r="AL1467" s="171"/>
      <c r="AM1467" s="172"/>
      <c r="AN1467" s="172"/>
      <c r="AO1467" s="172"/>
      <c r="AP1467" s="171"/>
      <c r="AQ1467" s="171"/>
      <c r="AR1467" s="172"/>
      <c r="AS1467" s="172"/>
      <c r="AT1467" s="172"/>
      <c r="AU1467" s="171"/>
      <c r="AV1467" s="171"/>
      <c r="AW1467" s="172"/>
      <c r="AX1467" s="172"/>
      <c r="AY1467" s="172"/>
      <c r="AZ1467" s="171"/>
      <c r="BA1467" s="171"/>
    </row>
    <row r="1468" spans="2:53" s="173" customFormat="1">
      <c r="B1468" s="167">
        <v>43433.291666666664</v>
      </c>
      <c r="C1468" s="168">
        <v>336</v>
      </c>
      <c r="D1468" s="168">
        <v>147.72000122070313</v>
      </c>
      <c r="E1468" s="169">
        <v>11.300000190734863</v>
      </c>
      <c r="F1468" s="170">
        <v>43433</v>
      </c>
      <c r="G1468" s="169">
        <v>68.255349056213078</v>
      </c>
      <c r="H1468" s="169">
        <v>37.700666869150318</v>
      </c>
      <c r="I1468" s="169">
        <v>36.145727282541777</v>
      </c>
      <c r="J1468" s="171">
        <f t="shared" si="110"/>
        <v>68.255349056213078</v>
      </c>
      <c r="K1468" s="171">
        <f t="shared" si="111"/>
        <v>37.700666869150318</v>
      </c>
      <c r="L1468" s="171">
        <f t="shared" si="112"/>
        <v>36.145727282541777</v>
      </c>
      <c r="M1468" s="171"/>
      <c r="N1468" s="167">
        <v>43433.291666666664</v>
      </c>
      <c r="O1468" s="172">
        <v>336</v>
      </c>
      <c r="P1468" s="172">
        <v>147.72000122070313</v>
      </c>
      <c r="Q1468" s="155">
        <f t="shared" si="113"/>
        <v>10.776265979732665</v>
      </c>
      <c r="R1468" s="104">
        <f t="shared" si="114"/>
        <v>10.776265979732665</v>
      </c>
      <c r="S1468" s="172"/>
      <c r="T1468" s="172"/>
      <c r="U1468" s="172"/>
      <c r="V1468" s="171"/>
      <c r="W1468" s="171"/>
      <c r="X1468" s="172"/>
      <c r="Y1468" s="172"/>
      <c r="Z1468" s="172"/>
      <c r="AA1468" s="171"/>
      <c r="AB1468" s="171"/>
      <c r="AC1468" s="172"/>
      <c r="AD1468" s="172"/>
      <c r="AE1468" s="172"/>
      <c r="AF1468" s="171"/>
      <c r="AG1468" s="171"/>
      <c r="AH1468" s="172"/>
      <c r="AI1468" s="172"/>
      <c r="AJ1468" s="172"/>
      <c r="AK1468" s="171"/>
      <c r="AL1468" s="171"/>
      <c r="AM1468" s="172"/>
      <c r="AN1468" s="172"/>
      <c r="AO1468" s="172"/>
      <c r="AP1468" s="171"/>
      <c r="AQ1468" s="171"/>
      <c r="AR1468" s="172"/>
      <c r="AS1468" s="172"/>
      <c r="AT1468" s="172"/>
      <c r="AU1468" s="171"/>
      <c r="AV1468" s="171"/>
      <c r="AW1468" s="172"/>
      <c r="AX1468" s="172"/>
      <c r="AY1468" s="172"/>
      <c r="AZ1468" s="171"/>
      <c r="BA1468" s="171"/>
    </row>
    <row r="1469" spans="2:53" s="173" customFormat="1">
      <c r="B1469" s="167">
        <v>43434.291666666664</v>
      </c>
      <c r="C1469" s="168">
        <v>336</v>
      </c>
      <c r="D1469" s="168">
        <v>147.72000122070313</v>
      </c>
      <c r="E1469" s="169">
        <v>11.699999809265137</v>
      </c>
      <c r="F1469" s="170">
        <v>43434</v>
      </c>
      <c r="G1469" s="169">
        <v>57.33961599806392</v>
      </c>
      <c r="H1469" s="169">
        <v>38.867646028421547</v>
      </c>
      <c r="I1469" s="169">
        <v>36.859347484553325</v>
      </c>
      <c r="J1469" s="171">
        <f t="shared" si="110"/>
        <v>57.33961599806392</v>
      </c>
      <c r="K1469" s="171">
        <f t="shared" si="111"/>
        <v>38.867646028421547</v>
      </c>
      <c r="L1469" s="171">
        <f t="shared" si="112"/>
        <v>36.859347484553325</v>
      </c>
      <c r="M1469" s="171"/>
      <c r="N1469" s="167">
        <v>43434.291666666664</v>
      </c>
      <c r="O1469" s="172">
        <v>336</v>
      </c>
      <c r="P1469" s="172">
        <v>147.72000122070313</v>
      </c>
      <c r="Q1469" s="155">
        <f t="shared" si="113"/>
        <v>10.776265979732665</v>
      </c>
      <c r="R1469" s="104">
        <f t="shared" si="114"/>
        <v>20</v>
      </c>
      <c r="S1469" s="172"/>
      <c r="T1469" s="172"/>
      <c r="U1469" s="172"/>
      <c r="V1469" s="171"/>
      <c r="W1469" s="171"/>
      <c r="X1469" s="172"/>
      <c r="Y1469" s="172"/>
      <c r="Z1469" s="172"/>
      <c r="AA1469" s="171"/>
      <c r="AB1469" s="171"/>
      <c r="AC1469" s="172"/>
      <c r="AD1469" s="172"/>
      <c r="AE1469" s="172"/>
      <c r="AF1469" s="171"/>
      <c r="AG1469" s="171"/>
      <c r="AH1469" s="172"/>
      <c r="AI1469" s="172"/>
      <c r="AJ1469" s="172"/>
      <c r="AK1469" s="171"/>
      <c r="AL1469" s="171"/>
      <c r="AM1469" s="172"/>
      <c r="AN1469" s="172"/>
      <c r="AO1469" s="172"/>
      <c r="AP1469" s="171"/>
      <c r="AQ1469" s="171"/>
      <c r="AR1469" s="172"/>
      <c r="AS1469" s="172"/>
      <c r="AT1469" s="172"/>
      <c r="AU1469" s="171"/>
      <c r="AV1469" s="171"/>
      <c r="AW1469" s="172"/>
      <c r="AX1469" s="172"/>
      <c r="AY1469" s="172"/>
      <c r="AZ1469" s="171"/>
      <c r="BA1469" s="171"/>
    </row>
    <row r="1470" spans="2:53" s="173" customFormat="1">
      <c r="B1470" s="167">
        <v>43435.291666666664</v>
      </c>
      <c r="C1470" s="168">
        <v>336</v>
      </c>
      <c r="D1470" s="168">
        <v>147.72000122070313</v>
      </c>
      <c r="E1470" s="169">
        <v>11.800000190734863</v>
      </c>
      <c r="F1470" s="170">
        <v>43435</v>
      </c>
      <c r="G1470" s="169">
        <v>57.276119044930773</v>
      </c>
      <c r="H1470" s="169">
        <v>37.777953949084953</v>
      </c>
      <c r="I1470" s="169">
        <v>35.571656905280236</v>
      </c>
      <c r="J1470" s="171">
        <f t="shared" si="110"/>
        <v>57.276119044930773</v>
      </c>
      <c r="K1470" s="171">
        <f t="shared" si="111"/>
        <v>37.777953949084953</v>
      </c>
      <c r="L1470" s="171">
        <f t="shared" si="112"/>
        <v>35.571656905280236</v>
      </c>
      <c r="M1470" s="171"/>
      <c r="N1470" s="167">
        <v>43435.291666666664</v>
      </c>
      <c r="O1470" s="172">
        <v>336</v>
      </c>
      <c r="P1470" s="172">
        <v>147.72000122070313</v>
      </c>
      <c r="Q1470" s="155">
        <f t="shared" si="113"/>
        <v>10.776265979732665</v>
      </c>
      <c r="R1470" s="104">
        <f t="shared" si="114"/>
        <v>20</v>
      </c>
      <c r="S1470" s="172"/>
      <c r="T1470" s="172"/>
      <c r="U1470" s="172"/>
      <c r="V1470" s="171"/>
      <c r="W1470" s="171"/>
      <c r="X1470" s="172"/>
      <c r="Y1470" s="172"/>
      <c r="Z1470" s="172"/>
      <c r="AA1470" s="171"/>
      <c r="AB1470" s="171"/>
      <c r="AC1470" s="172"/>
      <c r="AD1470" s="172"/>
      <c r="AE1470" s="172"/>
      <c r="AF1470" s="171"/>
      <c r="AG1470" s="171"/>
      <c r="AH1470" s="172"/>
      <c r="AI1470" s="172"/>
      <c r="AJ1470" s="172"/>
      <c r="AK1470" s="171"/>
      <c r="AL1470" s="171"/>
      <c r="AM1470" s="172"/>
      <c r="AN1470" s="172"/>
      <c r="AO1470" s="172"/>
      <c r="AP1470" s="171"/>
      <c r="AQ1470" s="171"/>
      <c r="AR1470" s="172"/>
      <c r="AS1470" s="172"/>
      <c r="AT1470" s="172"/>
      <c r="AU1470" s="171"/>
      <c r="AV1470" s="171"/>
      <c r="AW1470" s="172"/>
      <c r="AX1470" s="172"/>
      <c r="AY1470" s="172"/>
      <c r="AZ1470" s="171"/>
      <c r="BA1470" s="171"/>
    </row>
    <row r="1471" spans="2:53" s="173" customFormat="1">
      <c r="B1471" s="167">
        <v>43436.291666666664</v>
      </c>
      <c r="C1471" s="168">
        <v>336</v>
      </c>
      <c r="D1471" s="168">
        <v>147.72000122070313</v>
      </c>
      <c r="E1471" s="169">
        <v>11.899999618530273</v>
      </c>
      <c r="F1471" s="170">
        <v>43436</v>
      </c>
      <c r="G1471" s="169">
        <v>48.764804063571802</v>
      </c>
      <c r="H1471" s="169">
        <v>37.902186552948443</v>
      </c>
      <c r="I1471" s="169">
        <v>34.888785160868238</v>
      </c>
      <c r="J1471" s="171">
        <f t="shared" si="110"/>
        <v>48.764804063571802</v>
      </c>
      <c r="K1471" s="171">
        <f t="shared" si="111"/>
        <v>37.902186552948443</v>
      </c>
      <c r="L1471" s="171">
        <f t="shared" si="112"/>
        <v>34.888785160868238</v>
      </c>
      <c r="M1471" s="171"/>
      <c r="N1471" s="167">
        <v>43436.291666666664</v>
      </c>
      <c r="O1471" s="172">
        <v>336</v>
      </c>
      <c r="P1471" s="172">
        <v>147.72000122070313</v>
      </c>
      <c r="Q1471" s="155">
        <f t="shared" si="113"/>
        <v>10.776265979732665</v>
      </c>
      <c r="R1471" s="104">
        <f t="shared" si="114"/>
        <v>20</v>
      </c>
      <c r="S1471" s="172"/>
      <c r="T1471" s="172"/>
      <c r="U1471" s="172"/>
      <c r="V1471" s="171"/>
      <c r="W1471" s="171"/>
      <c r="X1471" s="172"/>
      <c r="Y1471" s="172"/>
      <c r="Z1471" s="172"/>
      <c r="AA1471" s="171"/>
      <c r="AB1471" s="171"/>
      <c r="AC1471" s="172"/>
      <c r="AD1471" s="172"/>
      <c r="AE1471" s="172"/>
      <c r="AF1471" s="171"/>
      <c r="AG1471" s="171"/>
      <c r="AH1471" s="172"/>
      <c r="AI1471" s="172"/>
      <c r="AJ1471" s="172"/>
      <c r="AK1471" s="171"/>
      <c r="AL1471" s="171"/>
      <c r="AM1471" s="172"/>
      <c r="AN1471" s="172"/>
      <c r="AO1471" s="172"/>
      <c r="AP1471" s="171"/>
      <c r="AQ1471" s="171"/>
      <c r="AR1471" s="172"/>
      <c r="AS1471" s="172"/>
      <c r="AT1471" s="172"/>
      <c r="AU1471" s="171"/>
      <c r="AV1471" s="171"/>
      <c r="AW1471" s="172"/>
      <c r="AX1471" s="172"/>
      <c r="AY1471" s="172"/>
      <c r="AZ1471" s="171"/>
      <c r="BA1471" s="171"/>
    </row>
    <row r="1472" spans="2:53" s="173" customFormat="1">
      <c r="B1472" s="167">
        <v>43437.291666666664</v>
      </c>
      <c r="C1472" s="168">
        <v>336</v>
      </c>
      <c r="D1472" s="168">
        <v>147.72000122070313</v>
      </c>
      <c r="E1472" s="169">
        <v>12</v>
      </c>
      <c r="F1472" s="170">
        <v>43437</v>
      </c>
      <c r="G1472" s="169">
        <v>53.352518786302319</v>
      </c>
      <c r="H1472" s="169">
        <v>38.22149727616042</v>
      </c>
      <c r="I1472" s="169">
        <v>34.369001126289362</v>
      </c>
      <c r="J1472" s="171">
        <f t="shared" si="110"/>
        <v>53.352518786302319</v>
      </c>
      <c r="K1472" s="171">
        <f t="shared" si="111"/>
        <v>38.22149727616042</v>
      </c>
      <c r="L1472" s="171">
        <f t="shared" si="112"/>
        <v>34.369001126289362</v>
      </c>
      <c r="M1472" s="171"/>
      <c r="N1472" s="167">
        <v>43437.291666666664</v>
      </c>
      <c r="O1472" s="172">
        <v>336</v>
      </c>
      <c r="P1472" s="172">
        <v>147.72000122070313</v>
      </c>
      <c r="Q1472" s="155">
        <f t="shared" si="113"/>
        <v>10.776265979732665</v>
      </c>
      <c r="R1472" s="104">
        <f t="shared" si="114"/>
        <v>20</v>
      </c>
      <c r="S1472" s="172"/>
      <c r="T1472" s="172"/>
      <c r="U1472" s="172"/>
      <c r="V1472" s="171"/>
      <c r="W1472" s="171"/>
      <c r="X1472" s="172"/>
      <c r="Y1472" s="172"/>
      <c r="Z1472" s="172"/>
      <c r="AA1472" s="171"/>
      <c r="AB1472" s="171"/>
      <c r="AC1472" s="172"/>
      <c r="AD1472" s="172"/>
      <c r="AE1472" s="172"/>
      <c r="AF1472" s="171"/>
      <c r="AG1472" s="171"/>
      <c r="AH1472" s="172"/>
      <c r="AI1472" s="172"/>
      <c r="AJ1472" s="172"/>
      <c r="AK1472" s="171"/>
      <c r="AL1472" s="171"/>
      <c r="AM1472" s="172"/>
      <c r="AN1472" s="172"/>
      <c r="AO1472" s="172"/>
      <c r="AP1472" s="171"/>
      <c r="AQ1472" s="171"/>
      <c r="AR1472" s="172"/>
      <c r="AS1472" s="172"/>
      <c r="AT1472" s="172"/>
      <c r="AU1472" s="171"/>
      <c r="AV1472" s="171"/>
      <c r="AW1472" s="172"/>
      <c r="AX1472" s="172"/>
      <c r="AY1472" s="172"/>
      <c r="AZ1472" s="171"/>
      <c r="BA1472" s="171"/>
    </row>
    <row r="1473" spans="2:53" s="173" customFormat="1">
      <c r="B1473" s="167">
        <v>43438.291666666664</v>
      </c>
      <c r="C1473" s="168">
        <v>348</v>
      </c>
      <c r="D1473" s="168">
        <v>106.48999786376953</v>
      </c>
      <c r="E1473" s="169">
        <v>12</v>
      </c>
      <c r="F1473" s="170">
        <v>43438</v>
      </c>
      <c r="G1473" s="169">
        <v>47.332842197064998</v>
      </c>
      <c r="H1473" s="169">
        <v>38.13974262557646</v>
      </c>
      <c r="I1473" s="169">
        <v>34.861076082609358</v>
      </c>
      <c r="J1473" s="171">
        <f t="shared" si="110"/>
        <v>47.332842197064998</v>
      </c>
      <c r="K1473" s="171">
        <f t="shared" si="111"/>
        <v>38.13974262557646</v>
      </c>
      <c r="L1473" s="171">
        <f t="shared" si="112"/>
        <v>34.861076082609358</v>
      </c>
      <c r="M1473" s="171"/>
      <c r="N1473" s="167">
        <v>43438.291666666664</v>
      </c>
      <c r="O1473" s="172">
        <v>348</v>
      </c>
      <c r="P1473" s="172">
        <v>106.48999786376953</v>
      </c>
      <c r="Q1473" s="155">
        <f t="shared" si="113"/>
        <v>13.822902255467833</v>
      </c>
      <c r="R1473" s="104">
        <f t="shared" si="114"/>
        <v>13.822902255467833</v>
      </c>
      <c r="S1473" s="172"/>
      <c r="T1473" s="172"/>
      <c r="U1473" s="172"/>
      <c r="V1473" s="171"/>
      <c r="W1473" s="171"/>
      <c r="X1473" s="172"/>
      <c r="Y1473" s="172"/>
      <c r="Z1473" s="172"/>
      <c r="AA1473" s="171"/>
      <c r="AB1473" s="171"/>
      <c r="AC1473" s="172"/>
      <c r="AD1473" s="172"/>
      <c r="AE1473" s="172"/>
      <c r="AF1473" s="171"/>
      <c r="AG1473" s="171"/>
      <c r="AH1473" s="172"/>
      <c r="AI1473" s="172"/>
      <c r="AJ1473" s="172"/>
      <c r="AK1473" s="171"/>
      <c r="AL1473" s="171"/>
      <c r="AM1473" s="172"/>
      <c r="AN1473" s="172"/>
      <c r="AO1473" s="172"/>
      <c r="AP1473" s="171"/>
      <c r="AQ1473" s="171"/>
      <c r="AR1473" s="172"/>
      <c r="AS1473" s="172"/>
      <c r="AT1473" s="172"/>
      <c r="AU1473" s="171"/>
      <c r="AV1473" s="171"/>
      <c r="AW1473" s="172"/>
      <c r="AX1473" s="172"/>
      <c r="AY1473" s="172"/>
      <c r="AZ1473" s="171"/>
      <c r="BA1473" s="171"/>
    </row>
    <row r="1474" spans="2:53" s="173" customFormat="1">
      <c r="B1474" s="167">
        <v>43439.291666666664</v>
      </c>
      <c r="C1474" s="168">
        <v>348</v>
      </c>
      <c r="D1474" s="168">
        <v>106.48999786376953</v>
      </c>
      <c r="E1474" s="169">
        <v>12</v>
      </c>
      <c r="F1474" s="170">
        <v>43439</v>
      </c>
      <c r="G1474" s="169">
        <v>52.946536619310052</v>
      </c>
      <c r="H1474" s="169">
        <v>38.242482485351744</v>
      </c>
      <c r="I1474" s="169">
        <v>34.182283605800684</v>
      </c>
      <c r="J1474" s="171">
        <f t="shared" si="110"/>
        <v>52.946536619310052</v>
      </c>
      <c r="K1474" s="171">
        <f t="shared" si="111"/>
        <v>38.242482485351744</v>
      </c>
      <c r="L1474" s="171">
        <f t="shared" si="112"/>
        <v>34.182283605800684</v>
      </c>
      <c r="M1474" s="171"/>
      <c r="N1474" s="167">
        <v>43439.291666666664</v>
      </c>
      <c r="O1474" s="172">
        <v>348</v>
      </c>
      <c r="P1474" s="172">
        <v>106.48999786376953</v>
      </c>
      <c r="Q1474" s="155">
        <f t="shared" si="113"/>
        <v>13.822902255467833</v>
      </c>
      <c r="R1474" s="104">
        <f t="shared" si="114"/>
        <v>20</v>
      </c>
      <c r="S1474" s="172"/>
      <c r="T1474" s="172"/>
      <c r="U1474" s="172"/>
      <c r="V1474" s="171"/>
      <c r="W1474" s="171"/>
      <c r="X1474" s="172"/>
      <c r="Y1474" s="172"/>
      <c r="Z1474" s="172"/>
      <c r="AA1474" s="171"/>
      <c r="AB1474" s="171"/>
      <c r="AC1474" s="172"/>
      <c r="AD1474" s="172"/>
      <c r="AE1474" s="172"/>
      <c r="AF1474" s="171"/>
      <c r="AG1474" s="171"/>
      <c r="AH1474" s="172"/>
      <c r="AI1474" s="172"/>
      <c r="AJ1474" s="172"/>
      <c r="AK1474" s="171"/>
      <c r="AL1474" s="171"/>
      <c r="AM1474" s="172"/>
      <c r="AN1474" s="172"/>
      <c r="AO1474" s="172"/>
      <c r="AP1474" s="171"/>
      <c r="AQ1474" s="171"/>
      <c r="AR1474" s="172"/>
      <c r="AS1474" s="172"/>
      <c r="AT1474" s="172"/>
      <c r="AU1474" s="171"/>
      <c r="AV1474" s="171"/>
      <c r="AW1474" s="172"/>
      <c r="AX1474" s="172"/>
      <c r="AY1474" s="172"/>
      <c r="AZ1474" s="171"/>
      <c r="BA1474" s="171"/>
    </row>
    <row r="1475" spans="2:53" s="173" customFormat="1">
      <c r="B1475" s="167">
        <v>43440.291666666664</v>
      </c>
      <c r="C1475" s="168">
        <v>450</v>
      </c>
      <c r="D1475" s="168">
        <v>144.69000244140625</v>
      </c>
      <c r="E1475" s="169">
        <v>12</v>
      </c>
      <c r="F1475" s="170">
        <v>43440</v>
      </c>
      <c r="G1475" s="169">
        <v>53.558116344279732</v>
      </c>
      <c r="H1475" s="169">
        <v>38.21763238575722</v>
      </c>
      <c r="I1475" s="169">
        <v>34.191063061687686</v>
      </c>
      <c r="J1475" s="171">
        <f t="shared" si="110"/>
        <v>53.558116344279732</v>
      </c>
      <c r="K1475" s="171">
        <f t="shared" si="111"/>
        <v>38.21763238575722</v>
      </c>
      <c r="L1475" s="171">
        <f t="shared" si="112"/>
        <v>34.191063061687686</v>
      </c>
      <c r="M1475" s="171"/>
      <c r="N1475" s="167">
        <v>43440.291666666664</v>
      </c>
      <c r="O1475" s="172">
        <v>450</v>
      </c>
      <c r="P1475" s="172">
        <v>144.69000244140625</v>
      </c>
      <c r="Q1475" s="155">
        <f t="shared" si="113"/>
        <v>17.474515409465333</v>
      </c>
      <c r="R1475" s="104">
        <f t="shared" si="114"/>
        <v>17.474515409465333</v>
      </c>
      <c r="S1475" s="172"/>
      <c r="T1475" s="172"/>
      <c r="U1475" s="172"/>
      <c r="V1475" s="171"/>
      <c r="W1475" s="171"/>
      <c r="X1475" s="172"/>
      <c r="Y1475" s="172"/>
      <c r="Z1475" s="172"/>
      <c r="AA1475" s="171"/>
      <c r="AB1475" s="171"/>
      <c r="AC1475" s="172"/>
      <c r="AD1475" s="172"/>
      <c r="AE1475" s="172"/>
      <c r="AF1475" s="171"/>
      <c r="AG1475" s="171"/>
      <c r="AH1475" s="172"/>
      <c r="AI1475" s="172"/>
      <c r="AJ1475" s="172"/>
      <c r="AK1475" s="171"/>
      <c r="AL1475" s="171"/>
      <c r="AM1475" s="172"/>
      <c r="AN1475" s="172"/>
      <c r="AO1475" s="172"/>
      <c r="AP1475" s="171"/>
      <c r="AQ1475" s="171"/>
      <c r="AR1475" s="172"/>
      <c r="AS1475" s="172"/>
      <c r="AT1475" s="172"/>
      <c r="AU1475" s="171"/>
      <c r="AV1475" s="171"/>
      <c r="AW1475" s="172"/>
      <c r="AX1475" s="172"/>
      <c r="AY1475" s="172"/>
      <c r="AZ1475" s="171"/>
      <c r="BA1475" s="171"/>
    </row>
    <row r="1476" spans="2:53" s="173" customFormat="1">
      <c r="B1476" s="167">
        <v>43441.291666666664</v>
      </c>
      <c r="C1476" s="168">
        <v>450</v>
      </c>
      <c r="D1476" s="168">
        <v>144.69000244140625</v>
      </c>
      <c r="E1476" s="169">
        <v>12</v>
      </c>
      <c r="F1476" s="170">
        <v>43441</v>
      </c>
      <c r="G1476" s="169">
        <v>43.050732970392289</v>
      </c>
      <c r="H1476" s="169">
        <v>38.08966367291081</v>
      </c>
      <c r="I1476" s="169">
        <v>35.288342960719689</v>
      </c>
      <c r="J1476" s="171">
        <f t="shared" si="110"/>
        <v>43.050732970392289</v>
      </c>
      <c r="K1476" s="171">
        <f t="shared" si="111"/>
        <v>38.08966367291081</v>
      </c>
      <c r="L1476" s="171">
        <f t="shared" si="112"/>
        <v>35.288342960719689</v>
      </c>
      <c r="M1476" s="171"/>
      <c r="N1476" s="167">
        <v>43441.291666666664</v>
      </c>
      <c r="O1476" s="172">
        <v>450</v>
      </c>
      <c r="P1476" s="172">
        <v>144.69000244140625</v>
      </c>
      <c r="Q1476" s="155">
        <f t="shared" si="113"/>
        <v>17.474515409465333</v>
      </c>
      <c r="R1476" s="104">
        <f t="shared" si="114"/>
        <v>20</v>
      </c>
      <c r="S1476" s="172"/>
      <c r="T1476" s="172"/>
      <c r="U1476" s="172"/>
      <c r="V1476" s="171"/>
      <c r="W1476" s="171"/>
      <c r="X1476" s="172"/>
      <c r="Y1476" s="172"/>
      <c r="Z1476" s="172"/>
      <c r="AA1476" s="171"/>
      <c r="AB1476" s="171"/>
      <c r="AC1476" s="172"/>
      <c r="AD1476" s="172"/>
      <c r="AE1476" s="172"/>
      <c r="AF1476" s="171"/>
      <c r="AG1476" s="171"/>
      <c r="AH1476" s="172"/>
      <c r="AI1476" s="172"/>
      <c r="AJ1476" s="172"/>
      <c r="AK1476" s="171"/>
      <c r="AL1476" s="171"/>
      <c r="AM1476" s="172"/>
      <c r="AN1476" s="172"/>
      <c r="AO1476" s="172"/>
      <c r="AP1476" s="171"/>
      <c r="AQ1476" s="171"/>
      <c r="AR1476" s="172"/>
      <c r="AS1476" s="172"/>
      <c r="AT1476" s="172"/>
      <c r="AU1476" s="171"/>
      <c r="AV1476" s="171"/>
      <c r="AW1476" s="172"/>
      <c r="AX1476" s="172"/>
      <c r="AY1476" s="172"/>
      <c r="AZ1476" s="171"/>
      <c r="BA1476" s="171"/>
    </row>
    <row r="1477" spans="2:53" s="173" customFormat="1">
      <c r="B1477" s="167">
        <v>43442.291666666664</v>
      </c>
      <c r="C1477" s="168">
        <v>450</v>
      </c>
      <c r="D1477" s="168">
        <v>144.69000244140625</v>
      </c>
      <c r="E1477" s="169">
        <v>12</v>
      </c>
      <c r="F1477" s="170">
        <v>43442</v>
      </c>
      <c r="G1477" s="169">
        <v>52.055177238738004</v>
      </c>
      <c r="H1477" s="169">
        <v>37.903484653411077</v>
      </c>
      <c r="I1477" s="169">
        <v>35.253868732452446</v>
      </c>
      <c r="J1477" s="171">
        <f t="shared" si="110"/>
        <v>52.055177238738004</v>
      </c>
      <c r="K1477" s="171">
        <f t="shared" si="111"/>
        <v>37.903484653411077</v>
      </c>
      <c r="L1477" s="171">
        <f t="shared" si="112"/>
        <v>35.253868732452446</v>
      </c>
      <c r="M1477" s="171"/>
      <c r="N1477" s="167">
        <v>43442.291666666664</v>
      </c>
      <c r="O1477" s="172">
        <v>450</v>
      </c>
      <c r="P1477" s="172">
        <v>144.69000244140625</v>
      </c>
      <c r="Q1477" s="155">
        <f t="shared" si="113"/>
        <v>17.474515409465333</v>
      </c>
      <c r="R1477" s="104">
        <f t="shared" si="114"/>
        <v>20</v>
      </c>
      <c r="S1477" s="172"/>
      <c r="T1477" s="172"/>
      <c r="U1477" s="172"/>
      <c r="V1477" s="171"/>
      <c r="W1477" s="171"/>
      <c r="X1477" s="172"/>
      <c r="Y1477" s="172"/>
      <c r="Z1477" s="172"/>
      <c r="AA1477" s="171"/>
      <c r="AB1477" s="171"/>
      <c r="AC1477" s="172"/>
      <c r="AD1477" s="172"/>
      <c r="AE1477" s="172"/>
      <c r="AF1477" s="171"/>
      <c r="AG1477" s="171"/>
      <c r="AH1477" s="172"/>
      <c r="AI1477" s="172"/>
      <c r="AJ1477" s="172"/>
      <c r="AK1477" s="171"/>
      <c r="AL1477" s="171"/>
      <c r="AM1477" s="172"/>
      <c r="AN1477" s="172"/>
      <c r="AO1477" s="172"/>
      <c r="AP1477" s="171"/>
      <c r="AQ1477" s="171"/>
      <c r="AR1477" s="172"/>
      <c r="AS1477" s="172"/>
      <c r="AT1477" s="172"/>
      <c r="AU1477" s="171"/>
      <c r="AV1477" s="171"/>
      <c r="AW1477" s="172"/>
      <c r="AX1477" s="172"/>
      <c r="AY1477" s="172"/>
      <c r="AZ1477" s="171"/>
      <c r="BA1477" s="171"/>
    </row>
    <row r="1478" spans="2:53" s="173" customFormat="1">
      <c r="B1478" s="167">
        <v>43443.291666666664</v>
      </c>
      <c r="C1478" s="168">
        <v>450</v>
      </c>
      <c r="D1478" s="168">
        <v>144.69000244140625</v>
      </c>
      <c r="E1478" s="169">
        <v>12</v>
      </c>
      <c r="F1478" s="170">
        <v>43443</v>
      </c>
      <c r="G1478" s="169">
        <v>57.016115036871582</v>
      </c>
      <c r="H1478" s="169">
        <v>37.857173434098513</v>
      </c>
      <c r="I1478" s="169">
        <v>35.555889997614813</v>
      </c>
      <c r="J1478" s="171">
        <f t="shared" si="110"/>
        <v>57.016115036871582</v>
      </c>
      <c r="K1478" s="171">
        <f t="shared" si="111"/>
        <v>37.857173434098513</v>
      </c>
      <c r="L1478" s="171">
        <f t="shared" si="112"/>
        <v>35.555889997614813</v>
      </c>
      <c r="M1478" s="171"/>
      <c r="N1478" s="167">
        <v>43443.291666666664</v>
      </c>
      <c r="O1478" s="172">
        <v>450</v>
      </c>
      <c r="P1478" s="172">
        <v>144.69000244140625</v>
      </c>
      <c r="Q1478" s="155">
        <f t="shared" si="113"/>
        <v>17.474515409465333</v>
      </c>
      <c r="R1478" s="104">
        <f t="shared" si="114"/>
        <v>20</v>
      </c>
      <c r="S1478" s="172"/>
      <c r="T1478" s="172"/>
      <c r="U1478" s="172"/>
      <c r="V1478" s="171"/>
      <c r="W1478" s="171"/>
      <c r="X1478" s="172"/>
      <c r="Y1478" s="172"/>
      <c r="Z1478" s="172"/>
      <c r="AA1478" s="171"/>
      <c r="AB1478" s="171"/>
      <c r="AC1478" s="172"/>
      <c r="AD1478" s="172"/>
      <c r="AE1478" s="172"/>
      <c r="AF1478" s="171"/>
      <c r="AG1478" s="171"/>
      <c r="AH1478" s="172"/>
      <c r="AI1478" s="172"/>
      <c r="AJ1478" s="172"/>
      <c r="AK1478" s="171"/>
      <c r="AL1478" s="171"/>
      <c r="AM1478" s="172"/>
      <c r="AN1478" s="172"/>
      <c r="AO1478" s="172"/>
      <c r="AP1478" s="171"/>
      <c r="AQ1478" s="171"/>
      <c r="AR1478" s="172"/>
      <c r="AS1478" s="172"/>
      <c r="AT1478" s="172"/>
      <c r="AU1478" s="171"/>
      <c r="AV1478" s="171"/>
      <c r="AW1478" s="172"/>
      <c r="AX1478" s="172"/>
      <c r="AY1478" s="172"/>
      <c r="AZ1478" s="171"/>
      <c r="BA1478" s="171"/>
    </row>
    <row r="1479" spans="2:53" s="173" customFormat="1">
      <c r="B1479" s="167">
        <v>43444.291666666664</v>
      </c>
      <c r="C1479" s="168">
        <v>450</v>
      </c>
      <c r="D1479" s="168">
        <v>144.69000244140625</v>
      </c>
      <c r="E1479" s="169">
        <v>12</v>
      </c>
      <c r="F1479" s="170">
        <v>43444</v>
      </c>
      <c r="G1479" s="169">
        <v>44.461306081944059</v>
      </c>
      <c r="H1479" s="169">
        <v>38.125532644943014</v>
      </c>
      <c r="I1479" s="169">
        <v>34.673424103171733</v>
      </c>
      <c r="J1479" s="171">
        <f t="shared" si="110"/>
        <v>44.461306081944059</v>
      </c>
      <c r="K1479" s="171">
        <f t="shared" si="111"/>
        <v>38.125532644943014</v>
      </c>
      <c r="L1479" s="171">
        <f t="shared" si="112"/>
        <v>34.673424103171733</v>
      </c>
      <c r="M1479" s="171"/>
      <c r="N1479" s="167">
        <v>43444.291666666664</v>
      </c>
      <c r="O1479" s="172">
        <v>450</v>
      </c>
      <c r="P1479" s="172">
        <v>144.69000244140625</v>
      </c>
      <c r="Q1479" s="155">
        <f t="shared" si="113"/>
        <v>17.474515409465333</v>
      </c>
      <c r="R1479" s="104">
        <f t="shared" si="114"/>
        <v>20</v>
      </c>
      <c r="S1479" s="172"/>
      <c r="T1479" s="172"/>
      <c r="U1479" s="172"/>
      <c r="V1479" s="171"/>
      <c r="W1479" s="171"/>
      <c r="X1479" s="172"/>
      <c r="Y1479" s="172"/>
      <c r="Z1479" s="172"/>
      <c r="AA1479" s="171"/>
      <c r="AB1479" s="171"/>
      <c r="AC1479" s="172"/>
      <c r="AD1479" s="172"/>
      <c r="AE1479" s="172"/>
      <c r="AF1479" s="171"/>
      <c r="AG1479" s="171"/>
      <c r="AH1479" s="172"/>
      <c r="AI1479" s="172"/>
      <c r="AJ1479" s="172"/>
      <c r="AK1479" s="171"/>
      <c r="AL1479" s="171"/>
      <c r="AM1479" s="172"/>
      <c r="AN1479" s="172"/>
      <c r="AO1479" s="172"/>
      <c r="AP1479" s="171"/>
      <c r="AQ1479" s="171"/>
      <c r="AR1479" s="172"/>
      <c r="AS1479" s="172"/>
      <c r="AT1479" s="172"/>
      <c r="AU1479" s="171"/>
      <c r="AV1479" s="171"/>
      <c r="AW1479" s="172"/>
      <c r="AX1479" s="172"/>
      <c r="AY1479" s="172"/>
      <c r="AZ1479" s="171"/>
      <c r="BA1479" s="171"/>
    </row>
    <row r="1480" spans="2:53" s="173" customFormat="1">
      <c r="B1480" s="167">
        <v>43445.291666666664</v>
      </c>
      <c r="C1480" s="168">
        <v>368</v>
      </c>
      <c r="D1480" s="168">
        <v>115.01999664306641</v>
      </c>
      <c r="E1480" s="169">
        <v>11.899999618530273</v>
      </c>
      <c r="F1480" s="170">
        <v>43445</v>
      </c>
      <c r="G1480" s="169">
        <v>54.466455810555793</v>
      </c>
      <c r="H1480" s="169">
        <v>38.231511261264515</v>
      </c>
      <c r="I1480" s="169">
        <v>34.762411226475685</v>
      </c>
      <c r="J1480" s="171">
        <f t="shared" si="110"/>
        <v>54.466455810555793</v>
      </c>
      <c r="K1480" s="171">
        <f t="shared" si="111"/>
        <v>38.231511261264515</v>
      </c>
      <c r="L1480" s="171">
        <f t="shared" si="112"/>
        <v>34.762411226475685</v>
      </c>
      <c r="M1480" s="171"/>
      <c r="N1480" s="167">
        <v>43445.291666666664</v>
      </c>
      <c r="O1480" s="172">
        <v>368</v>
      </c>
      <c r="P1480" s="172">
        <v>115.01999664306641</v>
      </c>
      <c r="Q1480" s="155">
        <f t="shared" si="113"/>
        <v>14.479391445735168</v>
      </c>
      <c r="R1480" s="104">
        <f t="shared" si="114"/>
        <v>14.479391445735168</v>
      </c>
      <c r="S1480" s="172"/>
      <c r="T1480" s="172"/>
      <c r="U1480" s="172"/>
      <c r="V1480" s="171"/>
      <c r="W1480" s="171"/>
      <c r="X1480" s="172"/>
      <c r="Y1480" s="172"/>
      <c r="Z1480" s="172"/>
      <c r="AA1480" s="171"/>
      <c r="AB1480" s="171"/>
      <c r="AC1480" s="172"/>
      <c r="AD1480" s="172"/>
      <c r="AE1480" s="172"/>
      <c r="AF1480" s="171"/>
      <c r="AG1480" s="171"/>
      <c r="AH1480" s="172"/>
      <c r="AI1480" s="172"/>
      <c r="AJ1480" s="172"/>
      <c r="AK1480" s="171"/>
      <c r="AL1480" s="171"/>
      <c r="AM1480" s="172"/>
      <c r="AN1480" s="172"/>
      <c r="AO1480" s="172"/>
      <c r="AP1480" s="171"/>
      <c r="AQ1480" s="171"/>
      <c r="AR1480" s="172"/>
      <c r="AS1480" s="172"/>
      <c r="AT1480" s="172"/>
      <c r="AU1480" s="171"/>
      <c r="AV1480" s="171"/>
      <c r="AW1480" s="172"/>
      <c r="AX1480" s="172"/>
      <c r="AY1480" s="172"/>
      <c r="AZ1480" s="171"/>
      <c r="BA1480" s="171"/>
    </row>
    <row r="1481" spans="2:53" s="173" customFormat="1">
      <c r="B1481" s="167">
        <v>43446.291666666664</v>
      </c>
      <c r="C1481" s="168">
        <v>0</v>
      </c>
      <c r="D1481" s="168">
        <v>0</v>
      </c>
      <c r="E1481" s="169">
        <v>0</v>
      </c>
      <c r="F1481" s="170">
        <v>43446</v>
      </c>
      <c r="G1481" s="169">
        <v>54.286725911564233</v>
      </c>
      <c r="H1481" s="169">
        <v>38.322717860252801</v>
      </c>
      <c r="I1481" s="169">
        <v>35.0050601301811</v>
      </c>
      <c r="J1481" s="171">
        <f t="shared" si="110"/>
        <v>54.286725911564233</v>
      </c>
      <c r="K1481" s="171">
        <f t="shared" si="111"/>
        <v>38.322717860252801</v>
      </c>
      <c r="L1481" s="171">
        <f t="shared" si="112"/>
        <v>35.0050601301811</v>
      </c>
      <c r="M1481" s="171"/>
      <c r="N1481" s="167">
        <v>43446.291666666664</v>
      </c>
      <c r="O1481" s="172">
        <v>0</v>
      </c>
      <c r="P1481" s="172">
        <v>0</v>
      </c>
      <c r="Q1481" s="155">
        <f t="shared" si="113"/>
        <v>0</v>
      </c>
      <c r="R1481" s="104">
        <f t="shared" si="114"/>
        <v>0</v>
      </c>
      <c r="S1481" s="172"/>
      <c r="T1481" s="172"/>
      <c r="U1481" s="172"/>
      <c r="V1481" s="171"/>
      <c r="W1481" s="171"/>
      <c r="X1481" s="172"/>
      <c r="Y1481" s="172"/>
      <c r="Z1481" s="172"/>
      <c r="AA1481" s="171"/>
      <c r="AB1481" s="171"/>
      <c r="AC1481" s="172"/>
      <c r="AD1481" s="172"/>
      <c r="AE1481" s="172"/>
      <c r="AF1481" s="171"/>
      <c r="AG1481" s="171"/>
      <c r="AH1481" s="172"/>
      <c r="AI1481" s="172"/>
      <c r="AJ1481" s="172"/>
      <c r="AK1481" s="171"/>
      <c r="AL1481" s="171"/>
      <c r="AM1481" s="172"/>
      <c r="AN1481" s="172"/>
      <c r="AO1481" s="172"/>
      <c r="AP1481" s="171"/>
      <c r="AQ1481" s="171"/>
      <c r="AR1481" s="172"/>
      <c r="AS1481" s="172"/>
      <c r="AT1481" s="172"/>
      <c r="AU1481" s="171"/>
      <c r="AV1481" s="171"/>
      <c r="AW1481" s="172"/>
      <c r="AX1481" s="172"/>
      <c r="AY1481" s="172"/>
      <c r="AZ1481" s="171"/>
      <c r="BA1481" s="171"/>
    </row>
    <row r="1482" spans="2:53" s="173" customFormat="1">
      <c r="B1482" s="167">
        <v>43447.291666666664</v>
      </c>
      <c r="C1482" s="168">
        <v>601</v>
      </c>
      <c r="D1482" s="168">
        <v>121.77999877929688</v>
      </c>
      <c r="E1482" s="169">
        <v>11.899999618530273</v>
      </c>
      <c r="F1482" s="170">
        <v>43447</v>
      </c>
      <c r="G1482" s="169">
        <v>48.89724194193878</v>
      </c>
      <c r="H1482" s="169">
        <v>39.271458339315878</v>
      </c>
      <c r="I1482" s="169">
        <v>34.592162217387468</v>
      </c>
      <c r="J1482" s="171">
        <f t="shared" ref="J1482:J1545" si="115">IF(G1482&lt;0,0,G1482)</f>
        <v>48.89724194193878</v>
      </c>
      <c r="K1482" s="171">
        <f t="shared" ref="K1482:K1545" si="116">IF(H1482&lt;0,0,H1482)</f>
        <v>39.271458339315878</v>
      </c>
      <c r="L1482" s="171">
        <f t="shared" ref="L1482:L1545" si="117">IF(I1482&lt;0,0,I1482)</f>
        <v>34.592162217387468</v>
      </c>
      <c r="M1482" s="171"/>
      <c r="N1482" s="167">
        <v>43447.291666666664</v>
      </c>
      <c r="O1482" s="172">
        <v>601</v>
      </c>
      <c r="P1482" s="172">
        <v>121.77999877929688</v>
      </c>
      <c r="Q1482" s="155">
        <f t="shared" ref="Q1482:Q1545" si="118">ABS((O1482-P1482)*(1/1000)*0.36*158.987)</f>
        <v>27.428310120267334</v>
      </c>
      <c r="R1482" s="104">
        <f t="shared" si="114"/>
        <v>27.428310120267334</v>
      </c>
      <c r="S1482" s="172"/>
      <c r="T1482" s="172"/>
      <c r="U1482" s="172"/>
      <c r="V1482" s="171"/>
      <c r="W1482" s="171"/>
      <c r="X1482" s="172"/>
      <c r="Y1482" s="172"/>
      <c r="Z1482" s="172"/>
      <c r="AA1482" s="171"/>
      <c r="AB1482" s="171"/>
      <c r="AC1482" s="172"/>
      <c r="AD1482" s="172"/>
      <c r="AE1482" s="172"/>
      <c r="AF1482" s="171"/>
      <c r="AG1482" s="171"/>
      <c r="AH1482" s="172"/>
      <c r="AI1482" s="172"/>
      <c r="AJ1482" s="172"/>
      <c r="AK1482" s="171"/>
      <c r="AL1482" s="171"/>
      <c r="AM1482" s="172"/>
      <c r="AN1482" s="172"/>
      <c r="AO1482" s="172"/>
      <c r="AP1482" s="171"/>
      <c r="AQ1482" s="171"/>
      <c r="AR1482" s="172"/>
      <c r="AS1482" s="172"/>
      <c r="AT1482" s="172"/>
      <c r="AU1482" s="171"/>
      <c r="AV1482" s="171"/>
      <c r="AW1482" s="172"/>
      <c r="AX1482" s="172"/>
      <c r="AY1482" s="172"/>
      <c r="AZ1482" s="171"/>
      <c r="BA1482" s="171"/>
    </row>
    <row r="1483" spans="2:53" s="173" customFormat="1">
      <c r="B1483" s="167">
        <v>43448.291666666664</v>
      </c>
      <c r="C1483" s="168">
        <v>601</v>
      </c>
      <c r="D1483" s="168">
        <v>121.77999877929688</v>
      </c>
      <c r="E1483" s="169">
        <v>11.300000190734863</v>
      </c>
      <c r="F1483" s="170">
        <v>43448</v>
      </c>
      <c r="G1483" s="169">
        <v>67.489277002242915</v>
      </c>
      <c r="H1483" s="169">
        <v>38.119767267461171</v>
      </c>
      <c r="I1483" s="169">
        <v>33.891767064951111</v>
      </c>
      <c r="J1483" s="171">
        <f t="shared" si="115"/>
        <v>67.489277002242915</v>
      </c>
      <c r="K1483" s="171">
        <f t="shared" si="116"/>
        <v>38.119767267461171</v>
      </c>
      <c r="L1483" s="171">
        <f t="shared" si="117"/>
        <v>33.891767064951111</v>
      </c>
      <c r="M1483" s="171"/>
      <c r="N1483" s="167">
        <v>43448.291666666664</v>
      </c>
      <c r="O1483" s="172">
        <v>601</v>
      </c>
      <c r="P1483" s="172">
        <v>121.77999877929688</v>
      </c>
      <c r="Q1483" s="155">
        <f t="shared" si="118"/>
        <v>27.428310120267334</v>
      </c>
      <c r="R1483" s="104">
        <f t="shared" ref="R1483:R1546" si="119">IF(Q1483=Q1482, 20, Q1483)</f>
        <v>20</v>
      </c>
      <c r="S1483" s="172"/>
      <c r="T1483" s="172"/>
      <c r="U1483" s="172"/>
      <c r="V1483" s="171"/>
      <c r="W1483" s="171"/>
      <c r="X1483" s="172"/>
      <c r="Y1483" s="172"/>
      <c r="Z1483" s="172"/>
      <c r="AA1483" s="171"/>
      <c r="AB1483" s="171"/>
      <c r="AC1483" s="172"/>
      <c r="AD1483" s="172"/>
      <c r="AE1483" s="172"/>
      <c r="AF1483" s="171"/>
      <c r="AG1483" s="171"/>
      <c r="AH1483" s="172"/>
      <c r="AI1483" s="172"/>
      <c r="AJ1483" s="172"/>
      <c r="AK1483" s="171"/>
      <c r="AL1483" s="171"/>
      <c r="AM1483" s="172"/>
      <c r="AN1483" s="172"/>
      <c r="AO1483" s="172"/>
      <c r="AP1483" s="171"/>
      <c r="AQ1483" s="171"/>
      <c r="AR1483" s="172"/>
      <c r="AS1483" s="172"/>
      <c r="AT1483" s="172"/>
      <c r="AU1483" s="171"/>
      <c r="AV1483" s="171"/>
      <c r="AW1483" s="172"/>
      <c r="AX1483" s="172"/>
      <c r="AY1483" s="172"/>
      <c r="AZ1483" s="171"/>
      <c r="BA1483" s="171"/>
    </row>
    <row r="1484" spans="2:53" s="173" customFormat="1">
      <c r="B1484" s="167">
        <v>43449.291666666664</v>
      </c>
      <c r="C1484" s="168">
        <v>601</v>
      </c>
      <c r="D1484" s="168">
        <v>121.77999877929688</v>
      </c>
      <c r="E1484" s="169">
        <v>12.199999809265137</v>
      </c>
      <c r="F1484" s="170">
        <v>43449</v>
      </c>
      <c r="G1484" s="169">
        <v>63.271471756917457</v>
      </c>
      <c r="H1484" s="169">
        <v>38.054734135866177</v>
      </c>
      <c r="I1484" s="169">
        <v>32.606176217065929</v>
      </c>
      <c r="J1484" s="171">
        <f t="shared" si="115"/>
        <v>63.271471756917457</v>
      </c>
      <c r="K1484" s="171">
        <f t="shared" si="116"/>
        <v>38.054734135866177</v>
      </c>
      <c r="L1484" s="171">
        <f t="shared" si="117"/>
        <v>32.606176217065929</v>
      </c>
      <c r="M1484" s="171"/>
      <c r="N1484" s="167">
        <v>43449.291666666664</v>
      </c>
      <c r="O1484" s="172">
        <v>601</v>
      </c>
      <c r="P1484" s="172">
        <v>121.77999877929688</v>
      </c>
      <c r="Q1484" s="155">
        <f t="shared" si="118"/>
        <v>27.428310120267334</v>
      </c>
      <c r="R1484" s="104">
        <f t="shared" si="119"/>
        <v>20</v>
      </c>
      <c r="S1484" s="172"/>
      <c r="T1484" s="172"/>
      <c r="U1484" s="172"/>
      <c r="V1484" s="171"/>
      <c r="W1484" s="171"/>
      <c r="X1484" s="172"/>
      <c r="Y1484" s="172"/>
      <c r="Z1484" s="172"/>
      <c r="AA1484" s="171"/>
      <c r="AB1484" s="171"/>
      <c r="AC1484" s="172"/>
      <c r="AD1484" s="172"/>
      <c r="AE1484" s="172"/>
      <c r="AF1484" s="171"/>
      <c r="AG1484" s="171"/>
      <c r="AH1484" s="172"/>
      <c r="AI1484" s="172"/>
      <c r="AJ1484" s="172"/>
      <c r="AK1484" s="171"/>
      <c r="AL1484" s="171"/>
      <c r="AM1484" s="172"/>
      <c r="AN1484" s="172"/>
      <c r="AO1484" s="172"/>
      <c r="AP1484" s="171"/>
      <c r="AQ1484" s="171"/>
      <c r="AR1484" s="172"/>
      <c r="AS1484" s="172"/>
      <c r="AT1484" s="172"/>
      <c r="AU1484" s="171"/>
      <c r="AV1484" s="171"/>
      <c r="AW1484" s="172"/>
      <c r="AX1484" s="172"/>
      <c r="AY1484" s="172"/>
      <c r="AZ1484" s="171"/>
      <c r="BA1484" s="171"/>
    </row>
    <row r="1485" spans="2:53" s="173" customFormat="1">
      <c r="B1485" s="167">
        <v>43450.291666666664</v>
      </c>
      <c r="C1485" s="168">
        <v>601</v>
      </c>
      <c r="D1485" s="168">
        <v>121.77999877929688</v>
      </c>
      <c r="E1485" s="169">
        <v>12.300000190734863</v>
      </c>
      <c r="F1485" s="170">
        <v>43450</v>
      </c>
      <c r="G1485" s="169">
        <v>66.112807302342489</v>
      </c>
      <c r="H1485" s="169">
        <v>38.142362034784462</v>
      </c>
      <c r="I1485" s="169">
        <v>33.648076251568625</v>
      </c>
      <c r="J1485" s="171">
        <f t="shared" si="115"/>
        <v>66.112807302342489</v>
      </c>
      <c r="K1485" s="171">
        <f t="shared" si="116"/>
        <v>38.142362034784462</v>
      </c>
      <c r="L1485" s="171">
        <f t="shared" si="117"/>
        <v>33.648076251568625</v>
      </c>
      <c r="M1485" s="171"/>
      <c r="N1485" s="167">
        <v>43450.291666666664</v>
      </c>
      <c r="O1485" s="172">
        <v>601</v>
      </c>
      <c r="P1485" s="172">
        <v>121.77999877929688</v>
      </c>
      <c r="Q1485" s="155">
        <f t="shared" si="118"/>
        <v>27.428310120267334</v>
      </c>
      <c r="R1485" s="104">
        <f t="shared" si="119"/>
        <v>20</v>
      </c>
      <c r="S1485" s="172"/>
      <c r="T1485" s="172"/>
      <c r="U1485" s="172"/>
      <c r="V1485" s="171"/>
      <c r="W1485" s="171"/>
      <c r="X1485" s="172"/>
      <c r="Y1485" s="172"/>
      <c r="Z1485" s="172"/>
      <c r="AA1485" s="171"/>
      <c r="AB1485" s="171"/>
      <c r="AC1485" s="172"/>
      <c r="AD1485" s="172"/>
      <c r="AE1485" s="172"/>
      <c r="AF1485" s="171"/>
      <c r="AG1485" s="171"/>
      <c r="AH1485" s="172"/>
      <c r="AI1485" s="172"/>
      <c r="AJ1485" s="172"/>
      <c r="AK1485" s="171"/>
      <c r="AL1485" s="171"/>
      <c r="AM1485" s="172"/>
      <c r="AN1485" s="172"/>
      <c r="AO1485" s="172"/>
      <c r="AP1485" s="171"/>
      <c r="AQ1485" s="171"/>
      <c r="AR1485" s="172"/>
      <c r="AS1485" s="172"/>
      <c r="AT1485" s="172"/>
      <c r="AU1485" s="171"/>
      <c r="AV1485" s="171"/>
      <c r="AW1485" s="172"/>
      <c r="AX1485" s="172"/>
      <c r="AY1485" s="172"/>
      <c r="AZ1485" s="171"/>
      <c r="BA1485" s="171"/>
    </row>
    <row r="1486" spans="2:53" s="173" customFormat="1">
      <c r="B1486" s="167">
        <v>43451.291666666664</v>
      </c>
      <c r="C1486" s="168">
        <v>601</v>
      </c>
      <c r="D1486" s="168">
        <v>121.77999877929688</v>
      </c>
      <c r="E1486" s="169">
        <v>11.600000381469727</v>
      </c>
      <c r="F1486" s="170">
        <v>43451</v>
      </c>
      <c r="G1486" s="169">
        <v>61.727214014199149</v>
      </c>
      <c r="H1486" s="169">
        <v>38.210180148438113</v>
      </c>
      <c r="I1486" s="169">
        <v>33.706572608153024</v>
      </c>
      <c r="J1486" s="171">
        <f t="shared" si="115"/>
        <v>61.727214014199149</v>
      </c>
      <c r="K1486" s="171">
        <f t="shared" si="116"/>
        <v>38.210180148438113</v>
      </c>
      <c r="L1486" s="171">
        <f t="shared" si="117"/>
        <v>33.706572608153024</v>
      </c>
      <c r="M1486" s="171"/>
      <c r="N1486" s="167">
        <v>43451.291666666664</v>
      </c>
      <c r="O1486" s="172">
        <v>601</v>
      </c>
      <c r="P1486" s="172">
        <v>121.77999877929688</v>
      </c>
      <c r="Q1486" s="155">
        <f t="shared" si="118"/>
        <v>27.428310120267334</v>
      </c>
      <c r="R1486" s="104">
        <f t="shared" si="119"/>
        <v>20</v>
      </c>
      <c r="S1486" s="172"/>
      <c r="T1486" s="172"/>
      <c r="U1486" s="172"/>
      <c r="V1486" s="171"/>
      <c r="W1486" s="171"/>
      <c r="X1486" s="172"/>
      <c r="Y1486" s="172"/>
      <c r="Z1486" s="172"/>
      <c r="AA1486" s="171"/>
      <c r="AB1486" s="171"/>
      <c r="AC1486" s="172"/>
      <c r="AD1486" s="172"/>
      <c r="AE1486" s="172"/>
      <c r="AF1486" s="171"/>
      <c r="AG1486" s="171"/>
      <c r="AH1486" s="172"/>
      <c r="AI1486" s="172"/>
      <c r="AJ1486" s="172"/>
      <c r="AK1486" s="171"/>
      <c r="AL1486" s="171"/>
      <c r="AM1486" s="172"/>
      <c r="AN1486" s="172"/>
      <c r="AO1486" s="172"/>
      <c r="AP1486" s="171"/>
      <c r="AQ1486" s="171"/>
      <c r="AR1486" s="172"/>
      <c r="AS1486" s="172"/>
      <c r="AT1486" s="172"/>
      <c r="AU1486" s="171"/>
      <c r="AV1486" s="171"/>
      <c r="AW1486" s="172"/>
      <c r="AX1486" s="172"/>
      <c r="AY1486" s="172"/>
      <c r="AZ1486" s="171"/>
      <c r="BA1486" s="171"/>
    </row>
    <row r="1487" spans="2:53" s="173" customFormat="1">
      <c r="B1487" s="167">
        <v>43452.291666666664</v>
      </c>
      <c r="C1487" s="168">
        <v>270</v>
      </c>
      <c r="D1487" s="168">
        <v>109.59999847412109</v>
      </c>
      <c r="E1487" s="169">
        <v>11.600000381469727</v>
      </c>
      <c r="F1487" s="170">
        <v>43452</v>
      </c>
      <c r="G1487" s="169">
        <v>67.001437986794215</v>
      </c>
      <c r="H1487" s="169">
        <v>38.025266397507096</v>
      </c>
      <c r="I1487" s="169">
        <v>33.249898811313862</v>
      </c>
      <c r="J1487" s="171">
        <f t="shared" si="115"/>
        <v>67.001437986794215</v>
      </c>
      <c r="K1487" s="171">
        <f t="shared" si="116"/>
        <v>38.025266397507096</v>
      </c>
      <c r="L1487" s="171">
        <f t="shared" si="117"/>
        <v>33.249898811313862</v>
      </c>
      <c r="M1487" s="171"/>
      <c r="N1487" s="167">
        <v>43452.291666666664</v>
      </c>
      <c r="O1487" s="172">
        <v>270</v>
      </c>
      <c r="P1487" s="172">
        <v>109.59999847412109</v>
      </c>
      <c r="Q1487" s="155">
        <f t="shared" si="118"/>
        <v>9.1805454153341675</v>
      </c>
      <c r="R1487" s="104">
        <f t="shared" si="119"/>
        <v>9.1805454153341675</v>
      </c>
      <c r="S1487" s="172"/>
      <c r="T1487" s="172"/>
      <c r="U1487" s="172"/>
      <c r="V1487" s="171"/>
      <c r="W1487" s="171"/>
      <c r="X1487" s="172"/>
      <c r="Y1487" s="172"/>
      <c r="Z1487" s="172"/>
      <c r="AA1487" s="171"/>
      <c r="AB1487" s="171"/>
      <c r="AC1487" s="172"/>
      <c r="AD1487" s="172"/>
      <c r="AE1487" s="172"/>
      <c r="AF1487" s="171"/>
      <c r="AG1487" s="171"/>
      <c r="AH1487" s="172"/>
      <c r="AI1487" s="172"/>
      <c r="AJ1487" s="172"/>
      <c r="AK1487" s="171"/>
      <c r="AL1487" s="171"/>
      <c r="AM1487" s="172"/>
      <c r="AN1487" s="172"/>
      <c r="AO1487" s="172"/>
      <c r="AP1487" s="171"/>
      <c r="AQ1487" s="171"/>
      <c r="AR1487" s="172"/>
      <c r="AS1487" s="172"/>
      <c r="AT1487" s="172"/>
      <c r="AU1487" s="171"/>
      <c r="AV1487" s="171"/>
      <c r="AW1487" s="172"/>
      <c r="AX1487" s="172"/>
      <c r="AY1487" s="172"/>
      <c r="AZ1487" s="171"/>
      <c r="BA1487" s="171"/>
    </row>
    <row r="1488" spans="2:53" s="173" customFormat="1">
      <c r="B1488" s="167">
        <v>43453.291666666664</v>
      </c>
      <c r="C1488" s="168">
        <v>270</v>
      </c>
      <c r="D1488" s="168">
        <v>109.59999847412109</v>
      </c>
      <c r="E1488" s="169">
        <v>11.600000381469727</v>
      </c>
      <c r="F1488" s="170">
        <v>43453</v>
      </c>
      <c r="G1488" s="169">
        <v>58.425577576668147</v>
      </c>
      <c r="H1488" s="169">
        <v>37.755021996762977</v>
      </c>
      <c r="I1488" s="169">
        <v>33.07834239017081</v>
      </c>
      <c r="J1488" s="171">
        <f t="shared" si="115"/>
        <v>58.425577576668147</v>
      </c>
      <c r="K1488" s="171">
        <f t="shared" si="116"/>
        <v>37.755021996762977</v>
      </c>
      <c r="L1488" s="171">
        <f t="shared" si="117"/>
        <v>33.07834239017081</v>
      </c>
      <c r="M1488" s="171"/>
      <c r="N1488" s="167">
        <v>43453.291666666664</v>
      </c>
      <c r="O1488" s="172">
        <v>270</v>
      </c>
      <c r="P1488" s="172">
        <v>109.59999847412109</v>
      </c>
      <c r="Q1488" s="155">
        <f t="shared" si="118"/>
        <v>9.1805454153341675</v>
      </c>
      <c r="R1488" s="104">
        <f t="shared" si="119"/>
        <v>20</v>
      </c>
      <c r="S1488" s="172"/>
      <c r="T1488" s="172"/>
      <c r="U1488" s="172"/>
      <c r="V1488" s="171"/>
      <c r="W1488" s="171"/>
      <c r="X1488" s="172"/>
      <c r="Y1488" s="172"/>
      <c r="Z1488" s="172"/>
      <c r="AA1488" s="171"/>
      <c r="AB1488" s="171"/>
      <c r="AC1488" s="172"/>
      <c r="AD1488" s="172"/>
      <c r="AE1488" s="172"/>
      <c r="AF1488" s="171"/>
      <c r="AG1488" s="171"/>
      <c r="AH1488" s="172"/>
      <c r="AI1488" s="172"/>
      <c r="AJ1488" s="172"/>
      <c r="AK1488" s="171"/>
      <c r="AL1488" s="171"/>
      <c r="AM1488" s="172"/>
      <c r="AN1488" s="172"/>
      <c r="AO1488" s="172"/>
      <c r="AP1488" s="171"/>
      <c r="AQ1488" s="171"/>
      <c r="AR1488" s="172"/>
      <c r="AS1488" s="172"/>
      <c r="AT1488" s="172"/>
      <c r="AU1488" s="171"/>
      <c r="AV1488" s="171"/>
      <c r="AW1488" s="172"/>
      <c r="AX1488" s="172"/>
      <c r="AY1488" s="172"/>
      <c r="AZ1488" s="171"/>
      <c r="BA1488" s="171"/>
    </row>
    <row r="1489" spans="2:53" s="173" customFormat="1">
      <c r="B1489" s="167">
        <v>43454.291666666664</v>
      </c>
      <c r="C1489" s="168">
        <v>233</v>
      </c>
      <c r="D1489" s="168">
        <v>106.87000274658203</v>
      </c>
      <c r="E1489" s="169">
        <v>11.600000381469727</v>
      </c>
      <c r="F1489" s="170">
        <v>43454</v>
      </c>
      <c r="G1489" s="169">
        <v>76.69597272429472</v>
      </c>
      <c r="H1489" s="169">
        <v>38.181359927941294</v>
      </c>
      <c r="I1489" s="169">
        <v>32.415793075031708</v>
      </c>
      <c r="J1489" s="171">
        <f t="shared" si="115"/>
        <v>76.69597272429472</v>
      </c>
      <c r="K1489" s="171">
        <f t="shared" si="116"/>
        <v>38.181359927941294</v>
      </c>
      <c r="L1489" s="171">
        <f t="shared" si="117"/>
        <v>32.415793075031708</v>
      </c>
      <c r="M1489" s="171"/>
      <c r="N1489" s="167">
        <v>43454.291666666664</v>
      </c>
      <c r="O1489" s="172">
        <v>233</v>
      </c>
      <c r="P1489" s="172">
        <v>106.87000274658203</v>
      </c>
      <c r="Q1489" s="155">
        <f t="shared" si="118"/>
        <v>7.2190907543984988</v>
      </c>
      <c r="R1489" s="104">
        <f t="shared" si="119"/>
        <v>7.2190907543984988</v>
      </c>
      <c r="S1489" s="172"/>
      <c r="T1489" s="172"/>
      <c r="U1489" s="172"/>
      <c r="V1489" s="171"/>
      <c r="W1489" s="171"/>
      <c r="X1489" s="172"/>
      <c r="Y1489" s="172"/>
      <c r="Z1489" s="172"/>
      <c r="AA1489" s="171"/>
      <c r="AB1489" s="171"/>
      <c r="AC1489" s="172"/>
      <c r="AD1489" s="172"/>
      <c r="AE1489" s="172"/>
      <c r="AF1489" s="171"/>
      <c r="AG1489" s="171"/>
      <c r="AH1489" s="172"/>
      <c r="AI1489" s="172"/>
      <c r="AJ1489" s="172"/>
      <c r="AK1489" s="171"/>
      <c r="AL1489" s="171"/>
      <c r="AM1489" s="172"/>
      <c r="AN1489" s="172"/>
      <c r="AO1489" s="172"/>
      <c r="AP1489" s="171"/>
      <c r="AQ1489" s="171"/>
      <c r="AR1489" s="172"/>
      <c r="AS1489" s="172"/>
      <c r="AT1489" s="172"/>
      <c r="AU1489" s="171"/>
      <c r="AV1489" s="171"/>
      <c r="AW1489" s="172"/>
      <c r="AX1489" s="172"/>
      <c r="AY1489" s="172"/>
      <c r="AZ1489" s="171"/>
      <c r="BA1489" s="171"/>
    </row>
    <row r="1490" spans="2:53" s="173" customFormat="1">
      <c r="B1490" s="167">
        <v>43455.291666666664</v>
      </c>
      <c r="C1490" s="168">
        <v>233</v>
      </c>
      <c r="D1490" s="168">
        <v>106.87000274658203</v>
      </c>
      <c r="E1490" s="169">
        <v>11.699999809265137</v>
      </c>
      <c r="F1490" s="170">
        <v>43455</v>
      </c>
      <c r="G1490" s="169">
        <v>54.139996695430192</v>
      </c>
      <c r="H1490" s="169">
        <v>37.737917608155172</v>
      </c>
      <c r="I1490" s="169">
        <v>31.337728082935008</v>
      </c>
      <c r="J1490" s="171">
        <f t="shared" si="115"/>
        <v>54.139996695430192</v>
      </c>
      <c r="K1490" s="171">
        <f t="shared" si="116"/>
        <v>37.737917608155172</v>
      </c>
      <c r="L1490" s="171">
        <f t="shared" si="117"/>
        <v>31.337728082935008</v>
      </c>
      <c r="M1490" s="171"/>
      <c r="N1490" s="167">
        <v>43455.291666666664</v>
      </c>
      <c r="O1490" s="172">
        <v>233</v>
      </c>
      <c r="P1490" s="172">
        <v>106.87000274658203</v>
      </c>
      <c r="Q1490" s="155">
        <f t="shared" si="118"/>
        <v>7.2190907543984988</v>
      </c>
      <c r="R1490" s="104">
        <f t="shared" si="119"/>
        <v>20</v>
      </c>
      <c r="S1490" s="172"/>
      <c r="T1490" s="172"/>
      <c r="U1490" s="172"/>
      <c r="V1490" s="171"/>
      <c r="W1490" s="171"/>
      <c r="X1490" s="172"/>
      <c r="Y1490" s="172"/>
      <c r="Z1490" s="172"/>
      <c r="AA1490" s="171"/>
      <c r="AB1490" s="171"/>
      <c r="AC1490" s="172"/>
      <c r="AD1490" s="172"/>
      <c r="AE1490" s="172"/>
      <c r="AF1490" s="171"/>
      <c r="AG1490" s="171"/>
      <c r="AH1490" s="172"/>
      <c r="AI1490" s="172"/>
      <c r="AJ1490" s="172"/>
      <c r="AK1490" s="171"/>
      <c r="AL1490" s="171"/>
      <c r="AM1490" s="172"/>
      <c r="AN1490" s="172"/>
      <c r="AO1490" s="172"/>
      <c r="AP1490" s="171"/>
      <c r="AQ1490" s="171"/>
      <c r="AR1490" s="172"/>
      <c r="AS1490" s="172"/>
      <c r="AT1490" s="172"/>
      <c r="AU1490" s="171"/>
      <c r="AV1490" s="171"/>
      <c r="AW1490" s="172"/>
      <c r="AX1490" s="172"/>
      <c r="AY1490" s="172"/>
      <c r="AZ1490" s="171"/>
      <c r="BA1490" s="171"/>
    </row>
    <row r="1491" spans="2:53" s="173" customFormat="1">
      <c r="B1491" s="167">
        <v>43456.291666666664</v>
      </c>
      <c r="C1491" s="168">
        <v>233</v>
      </c>
      <c r="D1491" s="168">
        <v>106.87000274658203</v>
      </c>
      <c r="E1491" s="169">
        <v>11.899999618530273</v>
      </c>
      <c r="F1491" s="170">
        <v>43456</v>
      </c>
      <c r="G1491" s="169">
        <v>67.520324298849786</v>
      </c>
      <c r="H1491" s="169">
        <v>37.706747578868161</v>
      </c>
      <c r="I1491" s="169">
        <v>32.362959041242256</v>
      </c>
      <c r="J1491" s="171">
        <f t="shared" si="115"/>
        <v>67.520324298849786</v>
      </c>
      <c r="K1491" s="171">
        <f t="shared" si="116"/>
        <v>37.706747578868161</v>
      </c>
      <c r="L1491" s="171">
        <f t="shared" si="117"/>
        <v>32.362959041242256</v>
      </c>
      <c r="M1491" s="171"/>
      <c r="N1491" s="167">
        <v>43456.291666666664</v>
      </c>
      <c r="O1491" s="172">
        <v>233</v>
      </c>
      <c r="P1491" s="172">
        <v>106.87000274658203</v>
      </c>
      <c r="Q1491" s="155">
        <f t="shared" si="118"/>
        <v>7.2190907543984988</v>
      </c>
      <c r="R1491" s="104">
        <f t="shared" si="119"/>
        <v>20</v>
      </c>
      <c r="S1491" s="172"/>
      <c r="T1491" s="172"/>
      <c r="U1491" s="172"/>
      <c r="V1491" s="171"/>
      <c r="W1491" s="171"/>
      <c r="X1491" s="172"/>
      <c r="Y1491" s="172"/>
      <c r="Z1491" s="172"/>
      <c r="AA1491" s="171"/>
      <c r="AB1491" s="171"/>
      <c r="AC1491" s="172"/>
      <c r="AD1491" s="172"/>
      <c r="AE1491" s="172"/>
      <c r="AF1491" s="171"/>
      <c r="AG1491" s="171"/>
      <c r="AH1491" s="172"/>
      <c r="AI1491" s="172"/>
      <c r="AJ1491" s="172"/>
      <c r="AK1491" s="171"/>
      <c r="AL1491" s="171"/>
      <c r="AM1491" s="172"/>
      <c r="AN1491" s="172"/>
      <c r="AO1491" s="172"/>
      <c r="AP1491" s="171"/>
      <c r="AQ1491" s="171"/>
      <c r="AR1491" s="172"/>
      <c r="AS1491" s="172"/>
      <c r="AT1491" s="172"/>
      <c r="AU1491" s="171"/>
      <c r="AV1491" s="171"/>
      <c r="AW1491" s="172"/>
      <c r="AX1491" s="172"/>
      <c r="AY1491" s="172"/>
      <c r="AZ1491" s="171"/>
      <c r="BA1491" s="171"/>
    </row>
    <row r="1492" spans="2:53" s="173" customFormat="1">
      <c r="B1492" s="167">
        <v>43457.291666666664</v>
      </c>
      <c r="C1492" s="168">
        <v>233</v>
      </c>
      <c r="D1492" s="168">
        <v>106.87000274658203</v>
      </c>
      <c r="E1492" s="169">
        <v>11.899999618530273</v>
      </c>
      <c r="F1492" s="170">
        <v>43457</v>
      </c>
      <c r="G1492" s="169">
        <v>61.136153597390226</v>
      </c>
      <c r="H1492" s="169">
        <v>38.351649221137713</v>
      </c>
      <c r="I1492" s="169">
        <v>32.480136248469385</v>
      </c>
      <c r="J1492" s="171">
        <f t="shared" si="115"/>
        <v>61.136153597390226</v>
      </c>
      <c r="K1492" s="171">
        <f t="shared" si="116"/>
        <v>38.351649221137713</v>
      </c>
      <c r="L1492" s="171">
        <f t="shared" si="117"/>
        <v>32.480136248469385</v>
      </c>
      <c r="M1492" s="171"/>
      <c r="N1492" s="167">
        <v>43457.291666666664</v>
      </c>
      <c r="O1492" s="172">
        <v>233</v>
      </c>
      <c r="P1492" s="172">
        <v>106.87000274658203</v>
      </c>
      <c r="Q1492" s="155">
        <f t="shared" si="118"/>
        <v>7.2190907543984988</v>
      </c>
      <c r="R1492" s="104">
        <f t="shared" si="119"/>
        <v>20</v>
      </c>
      <c r="S1492" s="172"/>
      <c r="T1492" s="172"/>
      <c r="U1492" s="172"/>
      <c r="V1492" s="171"/>
      <c r="W1492" s="171"/>
      <c r="X1492" s="172"/>
      <c r="Y1492" s="172"/>
      <c r="Z1492" s="172"/>
      <c r="AA1492" s="171"/>
      <c r="AB1492" s="171"/>
      <c r="AC1492" s="172"/>
      <c r="AD1492" s="172"/>
      <c r="AE1492" s="172"/>
      <c r="AF1492" s="171"/>
      <c r="AG1492" s="171"/>
      <c r="AH1492" s="172"/>
      <c r="AI1492" s="172"/>
      <c r="AJ1492" s="172"/>
      <c r="AK1492" s="171"/>
      <c r="AL1492" s="171"/>
      <c r="AM1492" s="172"/>
      <c r="AN1492" s="172"/>
      <c r="AO1492" s="172"/>
      <c r="AP1492" s="171"/>
      <c r="AQ1492" s="171"/>
      <c r="AR1492" s="172"/>
      <c r="AS1492" s="172"/>
      <c r="AT1492" s="172"/>
      <c r="AU1492" s="171"/>
      <c r="AV1492" s="171"/>
      <c r="AW1492" s="172"/>
      <c r="AX1492" s="172"/>
      <c r="AY1492" s="172"/>
      <c r="AZ1492" s="171"/>
      <c r="BA1492" s="171"/>
    </row>
    <row r="1493" spans="2:53" s="173" customFormat="1">
      <c r="B1493" s="167">
        <v>43458.291666666664</v>
      </c>
      <c r="C1493" s="168">
        <v>233</v>
      </c>
      <c r="D1493" s="168">
        <v>106.87000274658203</v>
      </c>
      <c r="E1493" s="169">
        <v>12</v>
      </c>
      <c r="F1493" s="170">
        <v>43458</v>
      </c>
      <c r="G1493" s="169">
        <v>62.136995233297398</v>
      </c>
      <c r="H1493" s="169">
        <v>38.818399575087739</v>
      </c>
      <c r="I1493" s="169">
        <v>30.820327773579862</v>
      </c>
      <c r="J1493" s="171">
        <f t="shared" si="115"/>
        <v>62.136995233297398</v>
      </c>
      <c r="K1493" s="171">
        <f t="shared" si="116"/>
        <v>38.818399575087739</v>
      </c>
      <c r="L1493" s="171">
        <f t="shared" si="117"/>
        <v>30.820327773579862</v>
      </c>
      <c r="M1493" s="171"/>
      <c r="N1493" s="167">
        <v>43458.291666666664</v>
      </c>
      <c r="O1493" s="172">
        <v>233</v>
      </c>
      <c r="P1493" s="172">
        <v>106.87000274658203</v>
      </c>
      <c r="Q1493" s="155">
        <f t="shared" si="118"/>
        <v>7.2190907543984988</v>
      </c>
      <c r="R1493" s="104">
        <f t="shared" si="119"/>
        <v>20</v>
      </c>
      <c r="S1493" s="172"/>
      <c r="T1493" s="172"/>
      <c r="U1493" s="172"/>
      <c r="V1493" s="171"/>
      <c r="W1493" s="171"/>
      <c r="X1493" s="172"/>
      <c r="Y1493" s="172"/>
      <c r="Z1493" s="172"/>
      <c r="AA1493" s="171"/>
      <c r="AB1493" s="171"/>
      <c r="AC1493" s="172"/>
      <c r="AD1493" s="172"/>
      <c r="AE1493" s="172"/>
      <c r="AF1493" s="171"/>
      <c r="AG1493" s="171"/>
      <c r="AH1493" s="172"/>
      <c r="AI1493" s="172"/>
      <c r="AJ1493" s="172"/>
      <c r="AK1493" s="171"/>
      <c r="AL1493" s="171"/>
      <c r="AM1493" s="172"/>
      <c r="AN1493" s="172"/>
      <c r="AO1493" s="172"/>
      <c r="AP1493" s="171"/>
      <c r="AQ1493" s="171"/>
      <c r="AR1493" s="172"/>
      <c r="AS1493" s="172"/>
      <c r="AT1493" s="172"/>
      <c r="AU1493" s="171"/>
      <c r="AV1493" s="171"/>
      <c r="AW1493" s="172"/>
      <c r="AX1493" s="172"/>
      <c r="AY1493" s="172"/>
      <c r="AZ1493" s="171"/>
      <c r="BA1493" s="171"/>
    </row>
    <row r="1494" spans="2:53" s="173" customFormat="1">
      <c r="B1494" s="167">
        <v>43459.291666666664</v>
      </c>
      <c r="C1494" s="168">
        <v>394</v>
      </c>
      <c r="D1494" s="168">
        <v>107.09999847412109</v>
      </c>
      <c r="E1494" s="169">
        <v>12</v>
      </c>
      <c r="F1494" s="170">
        <v>43459</v>
      </c>
      <c r="G1494" s="169">
        <v>62.374261803472486</v>
      </c>
      <c r="H1494" s="169">
        <v>38.808066361480314</v>
      </c>
      <c r="I1494" s="169">
        <v>31.62795261548623</v>
      </c>
      <c r="J1494" s="171">
        <f t="shared" si="115"/>
        <v>62.374261803472486</v>
      </c>
      <c r="K1494" s="171">
        <f t="shared" si="116"/>
        <v>38.808066361480314</v>
      </c>
      <c r="L1494" s="171">
        <f t="shared" si="117"/>
        <v>31.62795261548623</v>
      </c>
      <c r="M1494" s="171"/>
      <c r="N1494" s="167">
        <v>43459.291666666664</v>
      </c>
      <c r="O1494" s="172">
        <v>394</v>
      </c>
      <c r="P1494" s="172">
        <v>107.09999847412109</v>
      </c>
      <c r="Q1494" s="155">
        <f t="shared" si="118"/>
        <v>16.420813395334164</v>
      </c>
      <c r="R1494" s="104">
        <f t="shared" si="119"/>
        <v>16.420813395334164</v>
      </c>
      <c r="S1494" s="172"/>
      <c r="T1494" s="172"/>
      <c r="U1494" s="172"/>
      <c r="V1494" s="171"/>
      <c r="W1494" s="171"/>
      <c r="X1494" s="172"/>
      <c r="Y1494" s="172"/>
      <c r="Z1494" s="172"/>
      <c r="AA1494" s="171"/>
      <c r="AB1494" s="171"/>
      <c r="AC1494" s="172"/>
      <c r="AD1494" s="172"/>
      <c r="AE1494" s="172"/>
      <c r="AF1494" s="171"/>
      <c r="AG1494" s="171"/>
      <c r="AH1494" s="172"/>
      <c r="AI1494" s="172"/>
      <c r="AJ1494" s="172"/>
      <c r="AK1494" s="171"/>
      <c r="AL1494" s="171"/>
      <c r="AM1494" s="172"/>
      <c r="AN1494" s="172"/>
      <c r="AO1494" s="172"/>
      <c r="AP1494" s="171"/>
      <c r="AQ1494" s="171"/>
      <c r="AR1494" s="172"/>
      <c r="AS1494" s="172"/>
      <c r="AT1494" s="172"/>
      <c r="AU1494" s="171"/>
      <c r="AV1494" s="171"/>
      <c r="AW1494" s="172"/>
      <c r="AX1494" s="172"/>
      <c r="AY1494" s="172"/>
      <c r="AZ1494" s="171"/>
      <c r="BA1494" s="171"/>
    </row>
    <row r="1495" spans="2:53" s="173" customFormat="1">
      <c r="B1495" s="167">
        <v>43460.291666666664</v>
      </c>
      <c r="C1495" s="168">
        <v>394</v>
      </c>
      <c r="D1495" s="168">
        <v>107.09999847412109</v>
      </c>
      <c r="E1495" s="169">
        <v>11.899999618530273</v>
      </c>
      <c r="F1495" s="170">
        <v>43460</v>
      </c>
      <c r="G1495" s="169">
        <v>59.530659761517278</v>
      </c>
      <c r="H1495" s="169">
        <v>38.700808971347591</v>
      </c>
      <c r="I1495" s="169">
        <v>33.120002376702111</v>
      </c>
      <c r="J1495" s="171">
        <f t="shared" si="115"/>
        <v>59.530659761517278</v>
      </c>
      <c r="K1495" s="171">
        <f t="shared" si="116"/>
        <v>38.700808971347591</v>
      </c>
      <c r="L1495" s="171">
        <f t="shared" si="117"/>
        <v>33.120002376702111</v>
      </c>
      <c r="M1495" s="171"/>
      <c r="N1495" s="167">
        <v>43460.291666666664</v>
      </c>
      <c r="O1495" s="172">
        <v>394</v>
      </c>
      <c r="P1495" s="172">
        <v>107.09999847412109</v>
      </c>
      <c r="Q1495" s="155">
        <f t="shared" si="118"/>
        <v>16.420813395334164</v>
      </c>
      <c r="R1495" s="104">
        <f t="shared" si="119"/>
        <v>20</v>
      </c>
      <c r="S1495" s="172"/>
      <c r="T1495" s="172"/>
      <c r="U1495" s="172"/>
      <c r="V1495" s="171"/>
      <c r="W1495" s="171"/>
      <c r="X1495" s="172"/>
      <c r="Y1495" s="172"/>
      <c r="Z1495" s="172"/>
      <c r="AA1495" s="171"/>
      <c r="AB1495" s="171"/>
      <c r="AC1495" s="172"/>
      <c r="AD1495" s="172"/>
      <c r="AE1495" s="172"/>
      <c r="AF1495" s="171"/>
      <c r="AG1495" s="171"/>
      <c r="AH1495" s="172"/>
      <c r="AI1495" s="172"/>
      <c r="AJ1495" s="172"/>
      <c r="AK1495" s="171"/>
      <c r="AL1495" s="171"/>
      <c r="AM1495" s="172"/>
      <c r="AN1495" s="172"/>
      <c r="AO1495" s="172"/>
      <c r="AP1495" s="171"/>
      <c r="AQ1495" s="171"/>
      <c r="AR1495" s="172"/>
      <c r="AS1495" s="172"/>
      <c r="AT1495" s="172"/>
      <c r="AU1495" s="171"/>
      <c r="AV1495" s="171"/>
      <c r="AW1495" s="172"/>
      <c r="AX1495" s="172"/>
      <c r="AY1495" s="172"/>
      <c r="AZ1495" s="171"/>
      <c r="BA1495" s="171"/>
    </row>
    <row r="1496" spans="2:53" s="173" customFormat="1">
      <c r="B1496" s="167">
        <v>43461.291666666664</v>
      </c>
      <c r="C1496" s="168">
        <v>394</v>
      </c>
      <c r="D1496" s="168">
        <v>107.09999847412109</v>
      </c>
      <c r="E1496" s="169">
        <v>11.899999618530273</v>
      </c>
      <c r="F1496" s="170">
        <v>43461</v>
      </c>
      <c r="G1496" s="169">
        <v>49.302033824693638</v>
      </c>
      <c r="H1496" s="169">
        <v>38.697902434070919</v>
      </c>
      <c r="I1496" s="169">
        <v>33.085904206368653</v>
      </c>
      <c r="J1496" s="171">
        <f t="shared" si="115"/>
        <v>49.302033824693638</v>
      </c>
      <c r="K1496" s="171">
        <f t="shared" si="116"/>
        <v>38.697902434070919</v>
      </c>
      <c r="L1496" s="171">
        <f t="shared" si="117"/>
        <v>33.085904206368653</v>
      </c>
      <c r="M1496" s="171"/>
      <c r="N1496" s="167">
        <v>43461.291666666664</v>
      </c>
      <c r="O1496" s="172">
        <v>394</v>
      </c>
      <c r="P1496" s="172">
        <v>107.09999847412109</v>
      </c>
      <c r="Q1496" s="155">
        <f t="shared" si="118"/>
        <v>16.420813395334164</v>
      </c>
      <c r="R1496" s="104">
        <f t="shared" si="119"/>
        <v>20</v>
      </c>
      <c r="S1496" s="172"/>
      <c r="T1496" s="172"/>
      <c r="U1496" s="172"/>
      <c r="V1496" s="171"/>
      <c r="W1496" s="171"/>
      <c r="X1496" s="172"/>
      <c r="Y1496" s="172"/>
      <c r="Z1496" s="172"/>
      <c r="AA1496" s="171"/>
      <c r="AB1496" s="171"/>
      <c r="AC1496" s="172"/>
      <c r="AD1496" s="172"/>
      <c r="AE1496" s="172"/>
      <c r="AF1496" s="171"/>
      <c r="AG1496" s="171"/>
      <c r="AH1496" s="172"/>
      <c r="AI1496" s="172"/>
      <c r="AJ1496" s="172"/>
      <c r="AK1496" s="171"/>
      <c r="AL1496" s="171"/>
      <c r="AM1496" s="172"/>
      <c r="AN1496" s="172"/>
      <c r="AO1496" s="172"/>
      <c r="AP1496" s="171"/>
      <c r="AQ1496" s="171"/>
      <c r="AR1496" s="172"/>
      <c r="AS1496" s="172"/>
      <c r="AT1496" s="172"/>
      <c r="AU1496" s="171"/>
      <c r="AV1496" s="171"/>
      <c r="AW1496" s="172"/>
      <c r="AX1496" s="172"/>
      <c r="AY1496" s="172"/>
      <c r="AZ1496" s="171"/>
      <c r="BA1496" s="171"/>
    </row>
    <row r="1497" spans="2:53" s="173" customFormat="1">
      <c r="B1497" s="167">
        <v>43462.291666666664</v>
      </c>
      <c r="C1497" s="168">
        <v>394</v>
      </c>
      <c r="D1497" s="168">
        <v>107.09999847412109</v>
      </c>
      <c r="E1497" s="169">
        <v>11.800000190734863</v>
      </c>
      <c r="F1497" s="170">
        <v>43462</v>
      </c>
      <c r="G1497" s="169">
        <v>46.16538760432497</v>
      </c>
      <c r="H1497" s="169">
        <v>38.170009085182819</v>
      </c>
      <c r="I1497" s="169">
        <v>32.767158565212171</v>
      </c>
      <c r="J1497" s="171">
        <f t="shared" si="115"/>
        <v>46.16538760432497</v>
      </c>
      <c r="K1497" s="171">
        <f t="shared" si="116"/>
        <v>38.170009085182819</v>
      </c>
      <c r="L1497" s="171">
        <f t="shared" si="117"/>
        <v>32.767158565212171</v>
      </c>
      <c r="M1497" s="171"/>
      <c r="N1497" s="167">
        <v>43462.291666666664</v>
      </c>
      <c r="O1497" s="172">
        <v>394</v>
      </c>
      <c r="P1497" s="172">
        <v>107.09999847412109</v>
      </c>
      <c r="Q1497" s="155">
        <f t="shared" si="118"/>
        <v>16.420813395334164</v>
      </c>
      <c r="R1497" s="104">
        <f t="shared" si="119"/>
        <v>20</v>
      </c>
      <c r="S1497" s="172"/>
      <c r="T1497" s="172"/>
      <c r="U1497" s="172"/>
      <c r="V1497" s="171"/>
      <c r="W1497" s="171"/>
      <c r="X1497" s="172"/>
      <c r="Y1497" s="172"/>
      <c r="Z1497" s="172"/>
      <c r="AA1497" s="171"/>
      <c r="AB1497" s="171"/>
      <c r="AC1497" s="172"/>
      <c r="AD1497" s="172"/>
      <c r="AE1497" s="172"/>
      <c r="AF1497" s="171"/>
      <c r="AG1497" s="171"/>
      <c r="AH1497" s="172"/>
      <c r="AI1497" s="172"/>
      <c r="AJ1497" s="172"/>
      <c r="AK1497" s="171"/>
      <c r="AL1497" s="171"/>
      <c r="AM1497" s="172"/>
      <c r="AN1497" s="172"/>
      <c r="AO1497" s="172"/>
      <c r="AP1497" s="171"/>
      <c r="AQ1497" s="171"/>
      <c r="AR1497" s="172"/>
      <c r="AS1497" s="172"/>
      <c r="AT1497" s="172"/>
      <c r="AU1497" s="171"/>
      <c r="AV1497" s="171"/>
      <c r="AW1497" s="172"/>
      <c r="AX1497" s="172"/>
      <c r="AY1497" s="172"/>
      <c r="AZ1497" s="171"/>
      <c r="BA1497" s="171"/>
    </row>
    <row r="1498" spans="2:53" s="173" customFormat="1">
      <c r="B1498" s="167">
        <v>43463.291666666664</v>
      </c>
      <c r="C1498" s="168">
        <v>394</v>
      </c>
      <c r="D1498" s="168">
        <v>107.09999847412109</v>
      </c>
      <c r="E1498" s="169">
        <v>11.899999618530273</v>
      </c>
      <c r="F1498" s="170">
        <v>43463</v>
      </c>
      <c r="G1498" s="169">
        <v>54.740097704375202</v>
      </c>
      <c r="H1498" s="169">
        <v>38.464621720380215</v>
      </c>
      <c r="I1498" s="169">
        <v>31.176500518984181</v>
      </c>
      <c r="J1498" s="171">
        <f t="shared" si="115"/>
        <v>54.740097704375202</v>
      </c>
      <c r="K1498" s="171">
        <f t="shared" si="116"/>
        <v>38.464621720380215</v>
      </c>
      <c r="L1498" s="171">
        <f t="shared" si="117"/>
        <v>31.176500518984181</v>
      </c>
      <c r="M1498" s="171"/>
      <c r="N1498" s="167">
        <v>43463.291666666664</v>
      </c>
      <c r="O1498" s="172">
        <v>394</v>
      </c>
      <c r="P1498" s="172">
        <v>107.09999847412109</v>
      </c>
      <c r="Q1498" s="155">
        <f t="shared" si="118"/>
        <v>16.420813395334164</v>
      </c>
      <c r="R1498" s="104">
        <f t="shared" si="119"/>
        <v>20</v>
      </c>
      <c r="S1498" s="172"/>
      <c r="T1498" s="172"/>
      <c r="U1498" s="172"/>
      <c r="V1498" s="171"/>
      <c r="W1498" s="171"/>
      <c r="X1498" s="172"/>
      <c r="Y1498" s="172"/>
      <c r="Z1498" s="172"/>
      <c r="AA1498" s="171"/>
      <c r="AB1498" s="171"/>
      <c r="AC1498" s="172"/>
      <c r="AD1498" s="172"/>
      <c r="AE1498" s="172"/>
      <c r="AF1498" s="171"/>
      <c r="AG1498" s="171"/>
      <c r="AH1498" s="172"/>
      <c r="AI1498" s="172"/>
      <c r="AJ1498" s="172"/>
      <c r="AK1498" s="171"/>
      <c r="AL1498" s="171"/>
      <c r="AM1498" s="172"/>
      <c r="AN1498" s="172"/>
      <c r="AO1498" s="172"/>
      <c r="AP1498" s="171"/>
      <c r="AQ1498" s="171"/>
      <c r="AR1498" s="172"/>
      <c r="AS1498" s="172"/>
      <c r="AT1498" s="172"/>
      <c r="AU1498" s="171"/>
      <c r="AV1498" s="171"/>
      <c r="AW1498" s="172"/>
      <c r="AX1498" s="172"/>
      <c r="AY1498" s="172"/>
      <c r="AZ1498" s="171"/>
      <c r="BA1498" s="171"/>
    </row>
    <row r="1499" spans="2:53" s="173" customFormat="1">
      <c r="B1499" s="167">
        <v>43464.291666666664</v>
      </c>
      <c r="C1499" s="168">
        <v>394</v>
      </c>
      <c r="D1499" s="168">
        <v>107.09999847412109</v>
      </c>
      <c r="E1499" s="169">
        <v>11.899999618530273</v>
      </c>
      <c r="F1499" s="170">
        <v>43464</v>
      </c>
      <c r="G1499" s="169">
        <v>55.686544449020339</v>
      </c>
      <c r="H1499" s="169">
        <v>38.785469540534194</v>
      </c>
      <c r="I1499" s="169">
        <v>30.372797777498128</v>
      </c>
      <c r="J1499" s="171">
        <f t="shared" si="115"/>
        <v>55.686544449020339</v>
      </c>
      <c r="K1499" s="171">
        <f t="shared" si="116"/>
        <v>38.785469540534194</v>
      </c>
      <c r="L1499" s="171">
        <f t="shared" si="117"/>
        <v>30.372797777498128</v>
      </c>
      <c r="M1499" s="171"/>
      <c r="N1499" s="167">
        <v>43464.291666666664</v>
      </c>
      <c r="O1499" s="172">
        <v>394</v>
      </c>
      <c r="P1499" s="172">
        <v>107.09999847412109</v>
      </c>
      <c r="Q1499" s="155">
        <f t="shared" si="118"/>
        <v>16.420813395334164</v>
      </c>
      <c r="R1499" s="104">
        <f t="shared" si="119"/>
        <v>20</v>
      </c>
      <c r="S1499" s="172"/>
      <c r="T1499" s="172"/>
      <c r="U1499" s="172"/>
      <c r="V1499" s="171"/>
      <c r="W1499" s="171"/>
      <c r="X1499" s="172"/>
      <c r="Y1499" s="172"/>
      <c r="Z1499" s="172"/>
      <c r="AA1499" s="171"/>
      <c r="AB1499" s="171"/>
      <c r="AC1499" s="172"/>
      <c r="AD1499" s="172"/>
      <c r="AE1499" s="172"/>
      <c r="AF1499" s="171"/>
      <c r="AG1499" s="171"/>
      <c r="AH1499" s="172"/>
      <c r="AI1499" s="172"/>
      <c r="AJ1499" s="172"/>
      <c r="AK1499" s="171"/>
      <c r="AL1499" s="171"/>
      <c r="AM1499" s="172"/>
      <c r="AN1499" s="172"/>
      <c r="AO1499" s="172"/>
      <c r="AP1499" s="171"/>
      <c r="AQ1499" s="171"/>
      <c r="AR1499" s="172"/>
      <c r="AS1499" s="172"/>
      <c r="AT1499" s="172"/>
      <c r="AU1499" s="171"/>
      <c r="AV1499" s="171"/>
      <c r="AW1499" s="172"/>
      <c r="AX1499" s="172"/>
      <c r="AY1499" s="172"/>
      <c r="AZ1499" s="171"/>
      <c r="BA1499" s="171"/>
    </row>
    <row r="1500" spans="2:53" s="173" customFormat="1">
      <c r="B1500" s="167">
        <v>43465.291666666664</v>
      </c>
      <c r="C1500" s="168">
        <v>394</v>
      </c>
      <c r="D1500" s="168">
        <v>107.09999847412109</v>
      </c>
      <c r="E1500" s="169">
        <v>11.899999618530273</v>
      </c>
      <c r="F1500" s="170">
        <v>43465</v>
      </c>
      <c r="G1500" s="169">
        <v>48.187361798639664</v>
      </c>
      <c r="H1500" s="169">
        <v>38.648909172614466</v>
      </c>
      <c r="I1500" s="169">
        <v>30.270894893959689</v>
      </c>
      <c r="J1500" s="171">
        <f t="shared" si="115"/>
        <v>48.187361798639664</v>
      </c>
      <c r="K1500" s="171">
        <f t="shared" si="116"/>
        <v>38.648909172614466</v>
      </c>
      <c r="L1500" s="171">
        <f t="shared" si="117"/>
        <v>30.270894893959689</v>
      </c>
      <c r="M1500" s="171"/>
      <c r="N1500" s="167">
        <v>43465.291666666664</v>
      </c>
      <c r="O1500" s="172">
        <v>394</v>
      </c>
      <c r="P1500" s="172">
        <v>107.09999847412109</v>
      </c>
      <c r="Q1500" s="155">
        <f t="shared" si="118"/>
        <v>16.420813395334164</v>
      </c>
      <c r="R1500" s="104">
        <f t="shared" si="119"/>
        <v>20</v>
      </c>
      <c r="S1500" s="172"/>
      <c r="T1500" s="172"/>
      <c r="U1500" s="172"/>
      <c r="V1500" s="171"/>
      <c r="W1500" s="171"/>
      <c r="X1500" s="172"/>
      <c r="Y1500" s="172"/>
      <c r="Z1500" s="172"/>
      <c r="AA1500" s="171"/>
      <c r="AB1500" s="171"/>
      <c r="AC1500" s="172"/>
      <c r="AD1500" s="172"/>
      <c r="AE1500" s="172"/>
      <c r="AF1500" s="171"/>
      <c r="AG1500" s="171"/>
      <c r="AH1500" s="172"/>
      <c r="AI1500" s="172"/>
      <c r="AJ1500" s="172"/>
      <c r="AK1500" s="171"/>
      <c r="AL1500" s="171"/>
      <c r="AM1500" s="172"/>
      <c r="AN1500" s="172"/>
      <c r="AO1500" s="172"/>
      <c r="AP1500" s="171"/>
      <c r="AQ1500" s="171"/>
      <c r="AR1500" s="172"/>
      <c r="AS1500" s="172"/>
      <c r="AT1500" s="172"/>
      <c r="AU1500" s="171"/>
      <c r="AV1500" s="171"/>
      <c r="AW1500" s="172"/>
      <c r="AX1500" s="172"/>
      <c r="AY1500" s="172"/>
      <c r="AZ1500" s="171"/>
      <c r="BA1500" s="171"/>
    </row>
    <row r="1501" spans="2:53" s="173" customFormat="1">
      <c r="B1501" s="167">
        <v>43466.291666666664</v>
      </c>
      <c r="C1501" s="168">
        <v>361</v>
      </c>
      <c r="D1501" s="168">
        <v>109.88999938964844</v>
      </c>
      <c r="E1501" s="169">
        <v>12</v>
      </c>
      <c r="F1501" s="170">
        <v>43466</v>
      </c>
      <c r="G1501" s="169">
        <v>49.621935346170702</v>
      </c>
      <c r="H1501" s="169">
        <v>38.350873758417563</v>
      </c>
      <c r="I1501" s="169">
        <v>30.079323860627589</v>
      </c>
      <c r="J1501" s="171">
        <f t="shared" si="115"/>
        <v>49.621935346170702</v>
      </c>
      <c r="K1501" s="171">
        <f t="shared" si="116"/>
        <v>38.350873758417563</v>
      </c>
      <c r="L1501" s="171">
        <f t="shared" si="117"/>
        <v>30.079323860627589</v>
      </c>
      <c r="M1501" s="171"/>
      <c r="N1501" s="167">
        <v>43466.291666666664</v>
      </c>
      <c r="O1501" s="172">
        <v>361</v>
      </c>
      <c r="P1501" s="172">
        <v>109.88999938964844</v>
      </c>
      <c r="Q1501" s="155">
        <f t="shared" si="118"/>
        <v>14.372361240133666</v>
      </c>
      <c r="R1501" s="104">
        <f t="shared" si="119"/>
        <v>14.372361240133666</v>
      </c>
      <c r="S1501" s="172"/>
      <c r="T1501" s="172"/>
      <c r="U1501" s="172"/>
      <c r="V1501" s="171"/>
      <c r="W1501" s="171"/>
      <c r="X1501" s="172"/>
      <c r="Y1501" s="172"/>
      <c r="Z1501" s="172"/>
      <c r="AA1501" s="171"/>
      <c r="AB1501" s="171"/>
      <c r="AC1501" s="172"/>
      <c r="AD1501" s="172"/>
      <c r="AE1501" s="172"/>
      <c r="AF1501" s="171"/>
      <c r="AG1501" s="171"/>
      <c r="AH1501" s="172"/>
      <c r="AI1501" s="172"/>
      <c r="AJ1501" s="172"/>
      <c r="AK1501" s="171"/>
      <c r="AL1501" s="171"/>
      <c r="AM1501" s="172"/>
      <c r="AN1501" s="172"/>
      <c r="AO1501" s="172"/>
      <c r="AP1501" s="171"/>
      <c r="AQ1501" s="171"/>
      <c r="AR1501" s="172"/>
      <c r="AS1501" s="172"/>
      <c r="AT1501" s="172"/>
      <c r="AU1501" s="171"/>
      <c r="AV1501" s="171"/>
      <c r="AW1501" s="172"/>
      <c r="AX1501" s="172"/>
      <c r="AY1501" s="172"/>
      <c r="AZ1501" s="171"/>
      <c r="BA1501" s="171"/>
    </row>
    <row r="1502" spans="2:53" s="173" customFormat="1">
      <c r="B1502" s="167">
        <v>43467.291666666664</v>
      </c>
      <c r="C1502" s="168">
        <v>361</v>
      </c>
      <c r="D1502" s="168">
        <v>109.88999938964844</v>
      </c>
      <c r="E1502" s="169">
        <v>12.100000381469727</v>
      </c>
      <c r="F1502" s="170">
        <v>43467</v>
      </c>
      <c r="G1502" s="169">
        <v>59.407882610029603</v>
      </c>
      <c r="H1502" s="169">
        <v>37.980111408454427</v>
      </c>
      <c r="I1502" s="169">
        <v>30.610852513379516</v>
      </c>
      <c r="J1502" s="171">
        <f t="shared" si="115"/>
        <v>59.407882610029603</v>
      </c>
      <c r="K1502" s="171">
        <f t="shared" si="116"/>
        <v>37.980111408454427</v>
      </c>
      <c r="L1502" s="171">
        <f t="shared" si="117"/>
        <v>30.610852513379516</v>
      </c>
      <c r="M1502" s="171"/>
      <c r="N1502" s="167">
        <v>43467.291666666664</v>
      </c>
      <c r="O1502" s="172">
        <v>361</v>
      </c>
      <c r="P1502" s="172">
        <v>109.88999938964844</v>
      </c>
      <c r="Q1502" s="155">
        <f t="shared" si="118"/>
        <v>14.372361240133666</v>
      </c>
      <c r="R1502" s="104">
        <f t="shared" si="119"/>
        <v>20</v>
      </c>
      <c r="S1502" s="172"/>
      <c r="T1502" s="172"/>
      <c r="U1502" s="172"/>
      <c r="V1502" s="171"/>
      <c r="W1502" s="171"/>
      <c r="X1502" s="172"/>
      <c r="Y1502" s="172"/>
      <c r="Z1502" s="172"/>
      <c r="AA1502" s="171"/>
      <c r="AB1502" s="171"/>
      <c r="AC1502" s="172"/>
      <c r="AD1502" s="172"/>
      <c r="AE1502" s="172"/>
      <c r="AF1502" s="171"/>
      <c r="AG1502" s="171"/>
      <c r="AH1502" s="172"/>
      <c r="AI1502" s="172"/>
      <c r="AJ1502" s="172"/>
      <c r="AK1502" s="171"/>
      <c r="AL1502" s="171"/>
      <c r="AM1502" s="172"/>
      <c r="AN1502" s="172"/>
      <c r="AO1502" s="172"/>
      <c r="AP1502" s="171"/>
      <c r="AQ1502" s="171"/>
      <c r="AR1502" s="172"/>
      <c r="AS1502" s="172"/>
      <c r="AT1502" s="172"/>
      <c r="AU1502" s="171"/>
      <c r="AV1502" s="171"/>
      <c r="AW1502" s="172"/>
      <c r="AX1502" s="172"/>
      <c r="AY1502" s="172"/>
      <c r="AZ1502" s="171"/>
      <c r="BA1502" s="171"/>
    </row>
    <row r="1503" spans="2:53" s="173" customFormat="1">
      <c r="B1503" s="167">
        <v>43468.291666666664</v>
      </c>
      <c r="C1503" s="168">
        <v>228</v>
      </c>
      <c r="D1503" s="168">
        <v>106.73000335693359</v>
      </c>
      <c r="E1503" s="169">
        <v>12.300000190734863</v>
      </c>
      <c r="F1503" s="170">
        <v>43468</v>
      </c>
      <c r="G1503" s="169">
        <v>50.644394343208369</v>
      </c>
      <c r="H1503" s="169">
        <v>38.408435163210996</v>
      </c>
      <c r="I1503" s="169">
        <v>31.535453926059951</v>
      </c>
      <c r="J1503" s="171">
        <f t="shared" si="115"/>
        <v>50.644394343208369</v>
      </c>
      <c r="K1503" s="171">
        <f t="shared" si="116"/>
        <v>38.408435163210996</v>
      </c>
      <c r="L1503" s="171">
        <f t="shared" si="117"/>
        <v>31.535453926059951</v>
      </c>
      <c r="M1503" s="171"/>
      <c r="N1503" s="167">
        <v>43468.291666666664</v>
      </c>
      <c r="O1503" s="172">
        <v>228</v>
      </c>
      <c r="P1503" s="172">
        <v>106.73000335693359</v>
      </c>
      <c r="Q1503" s="155">
        <f t="shared" si="118"/>
        <v>6.9409270642648311</v>
      </c>
      <c r="R1503" s="104">
        <f t="shared" si="119"/>
        <v>6.9409270642648311</v>
      </c>
      <c r="S1503" s="172"/>
      <c r="T1503" s="172"/>
      <c r="U1503" s="172"/>
      <c r="V1503" s="171"/>
      <c r="W1503" s="171"/>
      <c r="X1503" s="172"/>
      <c r="Y1503" s="172"/>
      <c r="Z1503" s="172"/>
      <c r="AA1503" s="171"/>
      <c r="AB1503" s="171"/>
      <c r="AC1503" s="172"/>
      <c r="AD1503" s="172"/>
      <c r="AE1503" s="172"/>
      <c r="AF1503" s="171"/>
      <c r="AG1503" s="171"/>
      <c r="AH1503" s="172"/>
      <c r="AI1503" s="172"/>
      <c r="AJ1503" s="172"/>
      <c r="AK1503" s="171"/>
      <c r="AL1503" s="171"/>
      <c r="AM1503" s="172"/>
      <c r="AN1503" s="172"/>
      <c r="AO1503" s="172"/>
      <c r="AP1503" s="171"/>
      <c r="AQ1503" s="171"/>
      <c r="AR1503" s="172"/>
      <c r="AS1503" s="172"/>
      <c r="AT1503" s="172"/>
      <c r="AU1503" s="171"/>
      <c r="AV1503" s="171"/>
      <c r="AW1503" s="172"/>
      <c r="AX1503" s="172"/>
      <c r="AY1503" s="172"/>
      <c r="AZ1503" s="171"/>
      <c r="BA1503" s="171"/>
    </row>
    <row r="1504" spans="2:53" s="173" customFormat="1">
      <c r="B1504" s="167">
        <v>43469.291666666664</v>
      </c>
      <c r="C1504" s="168">
        <v>228</v>
      </c>
      <c r="D1504" s="168">
        <v>106.73000335693359</v>
      </c>
      <c r="E1504" s="169">
        <v>12.199999809265137</v>
      </c>
      <c r="F1504" s="170">
        <v>43469</v>
      </c>
      <c r="G1504" s="169">
        <v>60.512301548608995</v>
      </c>
      <c r="H1504" s="169">
        <v>38.520470930624874</v>
      </c>
      <c r="I1504" s="169">
        <v>31.265948106425789</v>
      </c>
      <c r="J1504" s="171">
        <f t="shared" si="115"/>
        <v>60.512301548608995</v>
      </c>
      <c r="K1504" s="171">
        <f t="shared" si="116"/>
        <v>38.520470930624874</v>
      </c>
      <c r="L1504" s="171">
        <f t="shared" si="117"/>
        <v>31.265948106425789</v>
      </c>
      <c r="M1504" s="171"/>
      <c r="N1504" s="167">
        <v>43469.291666666664</v>
      </c>
      <c r="O1504" s="172">
        <v>228</v>
      </c>
      <c r="P1504" s="172">
        <v>106.73000335693359</v>
      </c>
      <c r="Q1504" s="155">
        <f t="shared" si="118"/>
        <v>6.9409270642648311</v>
      </c>
      <c r="R1504" s="104">
        <f t="shared" si="119"/>
        <v>20</v>
      </c>
      <c r="S1504" s="172"/>
      <c r="T1504" s="172"/>
      <c r="U1504" s="172"/>
      <c r="V1504" s="171"/>
      <c r="W1504" s="171"/>
      <c r="X1504" s="172"/>
      <c r="Y1504" s="172"/>
      <c r="Z1504" s="172"/>
      <c r="AA1504" s="171"/>
      <c r="AB1504" s="171"/>
      <c r="AC1504" s="172"/>
      <c r="AD1504" s="172"/>
      <c r="AE1504" s="172"/>
      <c r="AF1504" s="171"/>
      <c r="AG1504" s="171"/>
      <c r="AH1504" s="172"/>
      <c r="AI1504" s="172"/>
      <c r="AJ1504" s="172"/>
      <c r="AK1504" s="171"/>
      <c r="AL1504" s="171"/>
      <c r="AM1504" s="172"/>
      <c r="AN1504" s="172"/>
      <c r="AO1504" s="172"/>
      <c r="AP1504" s="171"/>
      <c r="AQ1504" s="171"/>
      <c r="AR1504" s="172"/>
      <c r="AS1504" s="172"/>
      <c r="AT1504" s="172"/>
      <c r="AU1504" s="171"/>
      <c r="AV1504" s="171"/>
      <c r="AW1504" s="172"/>
      <c r="AX1504" s="172"/>
      <c r="AY1504" s="172"/>
      <c r="AZ1504" s="171"/>
      <c r="BA1504" s="171"/>
    </row>
    <row r="1505" spans="2:53" s="173" customFormat="1">
      <c r="B1505" s="167">
        <v>43470.291666666664</v>
      </c>
      <c r="C1505" s="168">
        <v>228</v>
      </c>
      <c r="D1505" s="168">
        <v>106.73000335693359</v>
      </c>
      <c r="E1505" s="169">
        <v>12.100000381469727</v>
      </c>
      <c r="F1505" s="170">
        <v>43470</v>
      </c>
      <c r="G1505" s="169">
        <v>58.050180877320216</v>
      </c>
      <c r="H1505" s="169">
        <v>38.271225375930513</v>
      </c>
      <c r="I1505" s="169">
        <v>32.008639390468602</v>
      </c>
      <c r="J1505" s="171">
        <f t="shared" si="115"/>
        <v>58.050180877320216</v>
      </c>
      <c r="K1505" s="171">
        <f t="shared" si="116"/>
        <v>38.271225375930513</v>
      </c>
      <c r="L1505" s="171">
        <f t="shared" si="117"/>
        <v>32.008639390468602</v>
      </c>
      <c r="M1505" s="171"/>
      <c r="N1505" s="167">
        <v>43470.291666666664</v>
      </c>
      <c r="O1505" s="172">
        <v>228</v>
      </c>
      <c r="P1505" s="172">
        <v>106.73000335693359</v>
      </c>
      <c r="Q1505" s="155">
        <f t="shared" si="118"/>
        <v>6.9409270642648311</v>
      </c>
      <c r="R1505" s="104">
        <f t="shared" si="119"/>
        <v>20</v>
      </c>
      <c r="S1505" s="172"/>
      <c r="T1505" s="172"/>
      <c r="U1505" s="172"/>
      <c r="V1505" s="171"/>
      <c r="W1505" s="171"/>
      <c r="X1505" s="172"/>
      <c r="Y1505" s="172"/>
      <c r="Z1505" s="172"/>
      <c r="AA1505" s="171"/>
      <c r="AB1505" s="171"/>
      <c r="AC1505" s="172"/>
      <c r="AD1505" s="172"/>
      <c r="AE1505" s="172"/>
      <c r="AF1505" s="171"/>
      <c r="AG1505" s="171"/>
      <c r="AH1505" s="172"/>
      <c r="AI1505" s="172"/>
      <c r="AJ1505" s="172"/>
      <c r="AK1505" s="171"/>
      <c r="AL1505" s="171"/>
      <c r="AM1505" s="172"/>
      <c r="AN1505" s="172"/>
      <c r="AO1505" s="172"/>
      <c r="AP1505" s="171"/>
      <c r="AQ1505" s="171"/>
      <c r="AR1505" s="172"/>
      <c r="AS1505" s="172"/>
      <c r="AT1505" s="172"/>
      <c r="AU1505" s="171"/>
      <c r="AV1505" s="171"/>
      <c r="AW1505" s="172"/>
      <c r="AX1505" s="172"/>
      <c r="AY1505" s="172"/>
      <c r="AZ1505" s="171"/>
      <c r="BA1505" s="171"/>
    </row>
    <row r="1506" spans="2:53" s="173" customFormat="1">
      <c r="B1506" s="167">
        <v>43471.291666666664</v>
      </c>
      <c r="C1506" s="168">
        <v>228</v>
      </c>
      <c r="D1506" s="168">
        <v>106.73000335693359</v>
      </c>
      <c r="E1506" s="169">
        <v>12</v>
      </c>
      <c r="F1506" s="170">
        <v>43471</v>
      </c>
      <c r="G1506" s="169">
        <v>58.010300999040922</v>
      </c>
      <c r="H1506" s="169">
        <v>38.321243246462657</v>
      </c>
      <c r="I1506" s="169">
        <v>31.316627776755251</v>
      </c>
      <c r="J1506" s="171">
        <f t="shared" si="115"/>
        <v>58.010300999040922</v>
      </c>
      <c r="K1506" s="171">
        <f t="shared" si="116"/>
        <v>38.321243246462657</v>
      </c>
      <c r="L1506" s="171">
        <f t="shared" si="117"/>
        <v>31.316627776755251</v>
      </c>
      <c r="M1506" s="171"/>
      <c r="N1506" s="167">
        <v>43471.291666666664</v>
      </c>
      <c r="O1506" s="172">
        <v>228</v>
      </c>
      <c r="P1506" s="172">
        <v>106.73000335693359</v>
      </c>
      <c r="Q1506" s="155">
        <f t="shared" si="118"/>
        <v>6.9409270642648311</v>
      </c>
      <c r="R1506" s="104">
        <f t="shared" si="119"/>
        <v>20</v>
      </c>
      <c r="S1506" s="172"/>
      <c r="T1506" s="172"/>
      <c r="U1506" s="172"/>
      <c r="V1506" s="171"/>
      <c r="W1506" s="171"/>
      <c r="X1506" s="172"/>
      <c r="Y1506" s="172"/>
      <c r="Z1506" s="172"/>
      <c r="AA1506" s="171"/>
      <c r="AB1506" s="171"/>
      <c r="AC1506" s="172"/>
      <c r="AD1506" s="172"/>
      <c r="AE1506" s="172"/>
      <c r="AF1506" s="171"/>
      <c r="AG1506" s="171"/>
      <c r="AH1506" s="172"/>
      <c r="AI1506" s="172"/>
      <c r="AJ1506" s="172"/>
      <c r="AK1506" s="171"/>
      <c r="AL1506" s="171"/>
      <c r="AM1506" s="172"/>
      <c r="AN1506" s="172"/>
      <c r="AO1506" s="172"/>
      <c r="AP1506" s="171"/>
      <c r="AQ1506" s="171"/>
      <c r="AR1506" s="172"/>
      <c r="AS1506" s="172"/>
      <c r="AT1506" s="172"/>
      <c r="AU1506" s="171"/>
      <c r="AV1506" s="171"/>
      <c r="AW1506" s="172"/>
      <c r="AX1506" s="172"/>
      <c r="AY1506" s="172"/>
      <c r="AZ1506" s="171"/>
      <c r="BA1506" s="171"/>
    </row>
    <row r="1507" spans="2:53" s="173" customFormat="1">
      <c r="B1507" s="167">
        <v>43472.291666666664</v>
      </c>
      <c r="C1507" s="168">
        <v>228</v>
      </c>
      <c r="D1507" s="168">
        <v>106.73000335693359</v>
      </c>
      <c r="E1507" s="169">
        <v>11.899999618530273</v>
      </c>
      <c r="F1507" s="170">
        <v>43472</v>
      </c>
      <c r="G1507" s="169">
        <v>60.569081492931737</v>
      </c>
      <c r="H1507" s="169">
        <v>38.431594220488179</v>
      </c>
      <c r="I1507" s="169">
        <v>31.203447984611547</v>
      </c>
      <c r="J1507" s="171">
        <f t="shared" si="115"/>
        <v>60.569081492931737</v>
      </c>
      <c r="K1507" s="171">
        <f t="shared" si="116"/>
        <v>38.431594220488179</v>
      </c>
      <c r="L1507" s="171">
        <f t="shared" si="117"/>
        <v>31.203447984611547</v>
      </c>
      <c r="M1507" s="171"/>
      <c r="N1507" s="167">
        <v>43472.291666666664</v>
      </c>
      <c r="O1507" s="172">
        <v>228</v>
      </c>
      <c r="P1507" s="172">
        <v>106.73000335693359</v>
      </c>
      <c r="Q1507" s="155">
        <f t="shared" si="118"/>
        <v>6.9409270642648311</v>
      </c>
      <c r="R1507" s="104">
        <f t="shared" si="119"/>
        <v>20</v>
      </c>
      <c r="S1507" s="172"/>
      <c r="T1507" s="172"/>
      <c r="U1507" s="172"/>
      <c r="V1507" s="171"/>
      <c r="W1507" s="171"/>
      <c r="X1507" s="172"/>
      <c r="Y1507" s="172"/>
      <c r="Z1507" s="172"/>
      <c r="AA1507" s="171"/>
      <c r="AB1507" s="171"/>
      <c r="AC1507" s="172"/>
      <c r="AD1507" s="172"/>
      <c r="AE1507" s="172"/>
      <c r="AF1507" s="171"/>
      <c r="AG1507" s="171"/>
      <c r="AH1507" s="172"/>
      <c r="AI1507" s="172"/>
      <c r="AJ1507" s="172"/>
      <c r="AK1507" s="171"/>
      <c r="AL1507" s="171"/>
      <c r="AM1507" s="172"/>
      <c r="AN1507" s="172"/>
      <c r="AO1507" s="172"/>
      <c r="AP1507" s="171"/>
      <c r="AQ1507" s="171"/>
      <c r="AR1507" s="172"/>
      <c r="AS1507" s="172"/>
      <c r="AT1507" s="172"/>
      <c r="AU1507" s="171"/>
      <c r="AV1507" s="171"/>
      <c r="AW1507" s="172"/>
      <c r="AX1507" s="172"/>
      <c r="AY1507" s="172"/>
      <c r="AZ1507" s="171"/>
      <c r="BA1507" s="171"/>
    </row>
    <row r="1508" spans="2:53" s="173" customFormat="1">
      <c r="B1508" s="167">
        <v>43473.291666666664</v>
      </c>
      <c r="C1508" s="168">
        <v>254</v>
      </c>
      <c r="D1508" s="168">
        <v>111.19000244140625</v>
      </c>
      <c r="E1508" s="169">
        <v>11.800000190734863</v>
      </c>
      <c r="F1508" s="170">
        <v>43473</v>
      </c>
      <c r="G1508" s="169">
        <v>59.378274401470478</v>
      </c>
      <c r="H1508" s="169">
        <v>38.38068551491812</v>
      </c>
      <c r="I1508" s="169">
        <v>31.119668456029004</v>
      </c>
      <c r="J1508" s="171">
        <f t="shared" si="115"/>
        <v>59.378274401470478</v>
      </c>
      <c r="K1508" s="171">
        <f t="shared" si="116"/>
        <v>38.38068551491812</v>
      </c>
      <c r="L1508" s="171">
        <f t="shared" si="117"/>
        <v>31.119668456029004</v>
      </c>
      <c r="M1508" s="171"/>
      <c r="N1508" s="167">
        <v>43473.291666666664</v>
      </c>
      <c r="O1508" s="172">
        <v>254</v>
      </c>
      <c r="P1508" s="172">
        <v>111.19000244140625</v>
      </c>
      <c r="Q1508" s="155">
        <f t="shared" si="118"/>
        <v>8.1737759094653324</v>
      </c>
      <c r="R1508" s="104">
        <f t="shared" si="119"/>
        <v>8.1737759094653324</v>
      </c>
      <c r="S1508" s="172"/>
      <c r="T1508" s="172"/>
      <c r="U1508" s="172"/>
      <c r="V1508" s="171"/>
      <c r="W1508" s="171"/>
      <c r="X1508" s="172"/>
      <c r="Y1508" s="172"/>
      <c r="Z1508" s="172"/>
      <c r="AA1508" s="171"/>
      <c r="AB1508" s="171"/>
      <c r="AC1508" s="172"/>
      <c r="AD1508" s="172"/>
      <c r="AE1508" s="172"/>
      <c r="AF1508" s="171"/>
      <c r="AG1508" s="171"/>
      <c r="AH1508" s="172"/>
      <c r="AI1508" s="172"/>
      <c r="AJ1508" s="172"/>
      <c r="AK1508" s="171"/>
      <c r="AL1508" s="171"/>
      <c r="AM1508" s="172"/>
      <c r="AN1508" s="172"/>
      <c r="AO1508" s="172"/>
      <c r="AP1508" s="171"/>
      <c r="AQ1508" s="171"/>
      <c r="AR1508" s="172"/>
      <c r="AS1508" s="172"/>
      <c r="AT1508" s="172"/>
      <c r="AU1508" s="171"/>
      <c r="AV1508" s="171"/>
      <c r="AW1508" s="172"/>
      <c r="AX1508" s="172"/>
      <c r="AY1508" s="172"/>
      <c r="AZ1508" s="171"/>
      <c r="BA1508" s="171"/>
    </row>
    <row r="1509" spans="2:53" s="173" customFormat="1">
      <c r="B1509" s="167">
        <v>43474.291666666664</v>
      </c>
      <c r="C1509" s="168">
        <v>254</v>
      </c>
      <c r="D1509" s="168">
        <v>111.19000244140625</v>
      </c>
      <c r="E1509" s="169">
        <v>12</v>
      </c>
      <c r="F1509" s="170">
        <v>43474</v>
      </c>
      <c r="G1509" s="169">
        <v>60.124483494604128</v>
      </c>
      <c r="H1509" s="169">
        <v>38.521522117941487</v>
      </c>
      <c r="I1509" s="169">
        <v>31.13435186160936</v>
      </c>
      <c r="J1509" s="171">
        <f t="shared" si="115"/>
        <v>60.124483494604128</v>
      </c>
      <c r="K1509" s="171">
        <f t="shared" si="116"/>
        <v>38.521522117941487</v>
      </c>
      <c r="L1509" s="171">
        <f t="shared" si="117"/>
        <v>31.13435186160936</v>
      </c>
      <c r="M1509" s="171"/>
      <c r="N1509" s="167">
        <v>43474.291666666664</v>
      </c>
      <c r="O1509" s="172">
        <v>254</v>
      </c>
      <c r="P1509" s="172">
        <v>111.19000244140625</v>
      </c>
      <c r="Q1509" s="155">
        <f t="shared" si="118"/>
        <v>8.1737759094653324</v>
      </c>
      <c r="R1509" s="104">
        <f t="shared" si="119"/>
        <v>20</v>
      </c>
      <c r="S1509" s="172"/>
      <c r="T1509" s="172"/>
      <c r="U1509" s="172"/>
      <c r="V1509" s="171"/>
      <c r="W1509" s="171"/>
      <c r="X1509" s="172"/>
      <c r="Y1509" s="172"/>
      <c r="Z1509" s="172"/>
      <c r="AA1509" s="171"/>
      <c r="AB1509" s="171"/>
      <c r="AC1509" s="172"/>
      <c r="AD1509" s="172"/>
      <c r="AE1509" s="172"/>
      <c r="AF1509" s="171"/>
      <c r="AG1509" s="171"/>
      <c r="AH1509" s="172"/>
      <c r="AI1509" s="172"/>
      <c r="AJ1509" s="172"/>
      <c r="AK1509" s="171"/>
      <c r="AL1509" s="171"/>
      <c r="AM1509" s="172"/>
      <c r="AN1509" s="172"/>
      <c r="AO1509" s="172"/>
      <c r="AP1509" s="171"/>
      <c r="AQ1509" s="171"/>
      <c r="AR1509" s="172"/>
      <c r="AS1509" s="172"/>
      <c r="AT1509" s="172"/>
      <c r="AU1509" s="171"/>
      <c r="AV1509" s="171"/>
      <c r="AW1509" s="172"/>
      <c r="AX1509" s="172"/>
      <c r="AY1509" s="172"/>
      <c r="AZ1509" s="171"/>
      <c r="BA1509" s="171"/>
    </row>
    <row r="1510" spans="2:53" s="173" customFormat="1">
      <c r="B1510" s="167">
        <v>43475.291666666664</v>
      </c>
      <c r="C1510" s="168">
        <v>225</v>
      </c>
      <c r="D1510" s="168">
        <v>109.30999755859375</v>
      </c>
      <c r="E1510" s="169">
        <v>11.800000190734863</v>
      </c>
      <c r="F1510" s="170">
        <v>43475</v>
      </c>
      <c r="G1510" s="169">
        <v>62.359854933200097</v>
      </c>
      <c r="H1510" s="169">
        <v>38.490349260723129</v>
      </c>
      <c r="I1510" s="169">
        <v>31.406120753641492</v>
      </c>
      <c r="J1510" s="171">
        <f t="shared" si="115"/>
        <v>62.359854933200097</v>
      </c>
      <c r="K1510" s="171">
        <f t="shared" si="116"/>
        <v>38.490349260723129</v>
      </c>
      <c r="L1510" s="171">
        <f t="shared" si="117"/>
        <v>31.406120753641492</v>
      </c>
      <c r="M1510" s="171"/>
      <c r="N1510" s="167">
        <v>43475.291666666664</v>
      </c>
      <c r="O1510" s="172">
        <v>225</v>
      </c>
      <c r="P1510" s="172">
        <v>109.30999755859375</v>
      </c>
      <c r="Q1510" s="155">
        <f t="shared" si="118"/>
        <v>6.6215543105346679</v>
      </c>
      <c r="R1510" s="104">
        <f t="shared" si="119"/>
        <v>6.6215543105346679</v>
      </c>
      <c r="S1510" s="172"/>
      <c r="T1510" s="172"/>
      <c r="U1510" s="172"/>
      <c r="V1510" s="171"/>
      <c r="W1510" s="171"/>
      <c r="X1510" s="172"/>
      <c r="Y1510" s="172"/>
      <c r="Z1510" s="172"/>
      <c r="AA1510" s="171"/>
      <c r="AB1510" s="171"/>
      <c r="AC1510" s="172"/>
      <c r="AD1510" s="172"/>
      <c r="AE1510" s="172"/>
      <c r="AF1510" s="171"/>
      <c r="AG1510" s="171"/>
      <c r="AH1510" s="172"/>
      <c r="AI1510" s="172"/>
      <c r="AJ1510" s="172"/>
      <c r="AK1510" s="171"/>
      <c r="AL1510" s="171"/>
      <c r="AM1510" s="172"/>
      <c r="AN1510" s="172"/>
      <c r="AO1510" s="172"/>
      <c r="AP1510" s="171"/>
      <c r="AQ1510" s="171"/>
      <c r="AR1510" s="172"/>
      <c r="AS1510" s="172"/>
      <c r="AT1510" s="172"/>
      <c r="AU1510" s="171"/>
      <c r="AV1510" s="171"/>
      <c r="AW1510" s="172"/>
      <c r="AX1510" s="172"/>
      <c r="AY1510" s="172"/>
      <c r="AZ1510" s="171"/>
      <c r="BA1510" s="171"/>
    </row>
    <row r="1511" spans="2:53" s="173" customFormat="1">
      <c r="B1511" s="167">
        <v>43476.291666666664</v>
      </c>
      <c r="C1511" s="168">
        <v>225</v>
      </c>
      <c r="D1511" s="168">
        <v>109.30999755859375</v>
      </c>
      <c r="E1511" s="169">
        <v>11.800000190734863</v>
      </c>
      <c r="F1511" s="170">
        <v>43476</v>
      </c>
      <c r="G1511" s="169">
        <v>58.480758696595885</v>
      </c>
      <c r="H1511" s="169">
        <v>37.780440222091222</v>
      </c>
      <c r="I1511" s="169">
        <v>31.996733492392053</v>
      </c>
      <c r="J1511" s="171">
        <f t="shared" si="115"/>
        <v>58.480758696595885</v>
      </c>
      <c r="K1511" s="171">
        <f t="shared" si="116"/>
        <v>37.780440222091222</v>
      </c>
      <c r="L1511" s="171">
        <f t="shared" si="117"/>
        <v>31.996733492392053</v>
      </c>
      <c r="M1511" s="171"/>
      <c r="N1511" s="167">
        <v>43476.291666666664</v>
      </c>
      <c r="O1511" s="172">
        <v>225</v>
      </c>
      <c r="P1511" s="172">
        <v>109.30999755859375</v>
      </c>
      <c r="Q1511" s="155">
        <f t="shared" si="118"/>
        <v>6.6215543105346679</v>
      </c>
      <c r="R1511" s="104">
        <f t="shared" si="119"/>
        <v>20</v>
      </c>
      <c r="S1511" s="172"/>
      <c r="T1511" s="172"/>
      <c r="U1511" s="172"/>
      <c r="V1511" s="171"/>
      <c r="W1511" s="171"/>
      <c r="X1511" s="172"/>
      <c r="Y1511" s="172"/>
      <c r="Z1511" s="172"/>
      <c r="AA1511" s="171"/>
      <c r="AB1511" s="171"/>
      <c r="AC1511" s="172"/>
      <c r="AD1511" s="172"/>
      <c r="AE1511" s="172"/>
      <c r="AF1511" s="171"/>
      <c r="AG1511" s="171"/>
      <c r="AH1511" s="172"/>
      <c r="AI1511" s="172"/>
      <c r="AJ1511" s="172"/>
      <c r="AK1511" s="171"/>
      <c r="AL1511" s="171"/>
      <c r="AM1511" s="172"/>
      <c r="AN1511" s="172"/>
      <c r="AO1511" s="172"/>
      <c r="AP1511" s="171"/>
      <c r="AQ1511" s="171"/>
      <c r="AR1511" s="172"/>
      <c r="AS1511" s="172"/>
      <c r="AT1511" s="172"/>
      <c r="AU1511" s="171"/>
      <c r="AV1511" s="171"/>
      <c r="AW1511" s="172"/>
      <c r="AX1511" s="172"/>
      <c r="AY1511" s="172"/>
      <c r="AZ1511" s="171"/>
      <c r="BA1511" s="171"/>
    </row>
    <row r="1512" spans="2:53" s="173" customFormat="1">
      <c r="B1512" s="167">
        <v>43477.291666666664</v>
      </c>
      <c r="C1512" s="168">
        <v>225</v>
      </c>
      <c r="D1512" s="168">
        <v>109.30999755859375</v>
      </c>
      <c r="E1512" s="169">
        <v>11.600000381469727</v>
      </c>
      <c r="F1512" s="170">
        <v>43477</v>
      </c>
      <c r="G1512" s="169">
        <v>53.231440893853197</v>
      </c>
      <c r="H1512" s="169">
        <v>38.129639132354015</v>
      </c>
      <c r="I1512" s="169">
        <v>32.120694587054047</v>
      </c>
      <c r="J1512" s="171">
        <f t="shared" si="115"/>
        <v>53.231440893853197</v>
      </c>
      <c r="K1512" s="171">
        <f t="shared" si="116"/>
        <v>38.129639132354015</v>
      </c>
      <c r="L1512" s="171">
        <f t="shared" si="117"/>
        <v>32.120694587054047</v>
      </c>
      <c r="M1512" s="171"/>
      <c r="N1512" s="167">
        <v>43477.291666666664</v>
      </c>
      <c r="O1512" s="172">
        <v>225</v>
      </c>
      <c r="P1512" s="172">
        <v>109.30999755859375</v>
      </c>
      <c r="Q1512" s="155">
        <f t="shared" si="118"/>
        <v>6.6215543105346679</v>
      </c>
      <c r="R1512" s="104">
        <f t="shared" si="119"/>
        <v>20</v>
      </c>
      <c r="S1512" s="172"/>
      <c r="T1512" s="172"/>
      <c r="U1512" s="172"/>
      <c r="V1512" s="171"/>
      <c r="W1512" s="171"/>
      <c r="X1512" s="172"/>
      <c r="Y1512" s="172"/>
      <c r="Z1512" s="172"/>
      <c r="AA1512" s="171"/>
      <c r="AB1512" s="171"/>
      <c r="AC1512" s="172"/>
      <c r="AD1512" s="172"/>
      <c r="AE1512" s="172"/>
      <c r="AF1512" s="171"/>
      <c r="AG1512" s="171"/>
      <c r="AH1512" s="172"/>
      <c r="AI1512" s="172"/>
      <c r="AJ1512" s="172"/>
      <c r="AK1512" s="171"/>
      <c r="AL1512" s="171"/>
      <c r="AM1512" s="172"/>
      <c r="AN1512" s="172"/>
      <c r="AO1512" s="172"/>
      <c r="AP1512" s="171"/>
      <c r="AQ1512" s="171"/>
      <c r="AR1512" s="172"/>
      <c r="AS1512" s="172"/>
      <c r="AT1512" s="172"/>
      <c r="AU1512" s="171"/>
      <c r="AV1512" s="171"/>
      <c r="AW1512" s="172"/>
      <c r="AX1512" s="172"/>
      <c r="AY1512" s="172"/>
      <c r="AZ1512" s="171"/>
      <c r="BA1512" s="171"/>
    </row>
    <row r="1513" spans="2:53" s="173" customFormat="1">
      <c r="B1513" s="167">
        <v>43478.291666666664</v>
      </c>
      <c r="C1513" s="168">
        <v>225</v>
      </c>
      <c r="D1513" s="168">
        <v>109.30999755859375</v>
      </c>
      <c r="E1513" s="169">
        <v>11.699999809265137</v>
      </c>
      <c r="F1513" s="170">
        <v>43478</v>
      </c>
      <c r="G1513" s="169">
        <v>54.797365958690662</v>
      </c>
      <c r="H1513" s="169">
        <v>38.03041543134939</v>
      </c>
      <c r="I1513" s="169">
        <v>32.050333620022862</v>
      </c>
      <c r="J1513" s="171">
        <f t="shared" si="115"/>
        <v>54.797365958690662</v>
      </c>
      <c r="K1513" s="171">
        <f t="shared" si="116"/>
        <v>38.03041543134939</v>
      </c>
      <c r="L1513" s="171">
        <f t="shared" si="117"/>
        <v>32.050333620022862</v>
      </c>
      <c r="M1513" s="171"/>
      <c r="N1513" s="167">
        <v>43478.291666666664</v>
      </c>
      <c r="O1513" s="172">
        <v>225</v>
      </c>
      <c r="P1513" s="172">
        <v>109.30999755859375</v>
      </c>
      <c r="Q1513" s="155">
        <f t="shared" si="118"/>
        <v>6.6215543105346679</v>
      </c>
      <c r="R1513" s="104">
        <f t="shared" si="119"/>
        <v>20</v>
      </c>
      <c r="S1513" s="172"/>
      <c r="T1513" s="172"/>
      <c r="U1513" s="172"/>
      <c r="V1513" s="171"/>
      <c r="W1513" s="171"/>
      <c r="X1513" s="172"/>
      <c r="Y1513" s="172"/>
      <c r="Z1513" s="172"/>
      <c r="AA1513" s="171"/>
      <c r="AB1513" s="171"/>
      <c r="AC1513" s="172"/>
      <c r="AD1513" s="172"/>
      <c r="AE1513" s="172"/>
      <c r="AF1513" s="171"/>
      <c r="AG1513" s="171"/>
      <c r="AH1513" s="172"/>
      <c r="AI1513" s="172"/>
      <c r="AJ1513" s="172"/>
      <c r="AK1513" s="171"/>
      <c r="AL1513" s="171"/>
      <c r="AM1513" s="172"/>
      <c r="AN1513" s="172"/>
      <c r="AO1513" s="172"/>
      <c r="AP1513" s="171"/>
      <c r="AQ1513" s="171"/>
      <c r="AR1513" s="172"/>
      <c r="AS1513" s="172"/>
      <c r="AT1513" s="172"/>
      <c r="AU1513" s="171"/>
      <c r="AV1513" s="171"/>
      <c r="AW1513" s="172"/>
      <c r="AX1513" s="172"/>
      <c r="AY1513" s="172"/>
      <c r="AZ1513" s="171"/>
      <c r="BA1513" s="171"/>
    </row>
    <row r="1514" spans="2:53" s="173" customFormat="1">
      <c r="B1514" s="167">
        <v>43479.291666666664</v>
      </c>
      <c r="C1514" s="168">
        <v>225</v>
      </c>
      <c r="D1514" s="168">
        <v>109.30999755859375</v>
      </c>
      <c r="E1514" s="169">
        <v>11.699999809265137</v>
      </c>
      <c r="F1514" s="170">
        <v>43479</v>
      </c>
      <c r="G1514" s="169">
        <v>55.434059788562664</v>
      </c>
      <c r="H1514" s="169">
        <v>37.849402696379933</v>
      </c>
      <c r="I1514" s="169">
        <v>31.242058584535592</v>
      </c>
      <c r="J1514" s="171">
        <f t="shared" si="115"/>
        <v>55.434059788562664</v>
      </c>
      <c r="K1514" s="171">
        <f t="shared" si="116"/>
        <v>37.849402696379933</v>
      </c>
      <c r="L1514" s="171">
        <f t="shared" si="117"/>
        <v>31.242058584535592</v>
      </c>
      <c r="M1514" s="171"/>
      <c r="N1514" s="167">
        <v>43479.291666666664</v>
      </c>
      <c r="O1514" s="172">
        <v>225</v>
      </c>
      <c r="P1514" s="172">
        <v>109.30999755859375</v>
      </c>
      <c r="Q1514" s="155">
        <f t="shared" si="118"/>
        <v>6.6215543105346679</v>
      </c>
      <c r="R1514" s="104">
        <f t="shared" si="119"/>
        <v>20</v>
      </c>
      <c r="S1514" s="172"/>
      <c r="T1514" s="172"/>
      <c r="U1514" s="172"/>
      <c r="V1514" s="171"/>
      <c r="W1514" s="171"/>
      <c r="X1514" s="172"/>
      <c r="Y1514" s="172"/>
      <c r="Z1514" s="172"/>
      <c r="AA1514" s="171"/>
      <c r="AB1514" s="171"/>
      <c r="AC1514" s="172"/>
      <c r="AD1514" s="172"/>
      <c r="AE1514" s="172"/>
      <c r="AF1514" s="171"/>
      <c r="AG1514" s="171"/>
      <c r="AH1514" s="172"/>
      <c r="AI1514" s="172"/>
      <c r="AJ1514" s="172"/>
      <c r="AK1514" s="171"/>
      <c r="AL1514" s="171"/>
      <c r="AM1514" s="172"/>
      <c r="AN1514" s="172"/>
      <c r="AO1514" s="172"/>
      <c r="AP1514" s="171"/>
      <c r="AQ1514" s="171"/>
      <c r="AR1514" s="172"/>
      <c r="AS1514" s="172"/>
      <c r="AT1514" s="172"/>
      <c r="AU1514" s="171"/>
      <c r="AV1514" s="171"/>
      <c r="AW1514" s="172"/>
      <c r="AX1514" s="172"/>
      <c r="AY1514" s="172"/>
      <c r="AZ1514" s="171"/>
      <c r="BA1514" s="171"/>
    </row>
    <row r="1515" spans="2:53" s="173" customFormat="1">
      <c r="B1515" s="167">
        <v>43480.291666666664</v>
      </c>
      <c r="C1515" s="168">
        <v>226</v>
      </c>
      <c r="D1515" s="168">
        <v>100.23999786376953</v>
      </c>
      <c r="E1515" s="169">
        <v>11.699999809265137</v>
      </c>
      <c r="F1515" s="170">
        <v>43480</v>
      </c>
      <c r="G1515" s="169">
        <v>61.290781601810906</v>
      </c>
      <c r="H1515" s="169">
        <v>38.319520807884423</v>
      </c>
      <c r="I1515" s="169">
        <v>31.726924971651194</v>
      </c>
      <c r="J1515" s="171">
        <f t="shared" si="115"/>
        <v>61.290781601810906</v>
      </c>
      <c r="K1515" s="171">
        <f t="shared" si="116"/>
        <v>38.319520807884423</v>
      </c>
      <c r="L1515" s="171">
        <f t="shared" si="117"/>
        <v>31.726924971651194</v>
      </c>
      <c r="M1515" s="171"/>
      <c r="N1515" s="167">
        <v>43480.291666666664</v>
      </c>
      <c r="O1515" s="172">
        <v>226</v>
      </c>
      <c r="P1515" s="172">
        <v>100.23999786376953</v>
      </c>
      <c r="Q1515" s="155">
        <f t="shared" si="118"/>
        <v>7.1979139654678352</v>
      </c>
      <c r="R1515" s="104">
        <f t="shared" si="119"/>
        <v>7.1979139654678352</v>
      </c>
      <c r="S1515" s="172"/>
      <c r="T1515" s="172"/>
      <c r="U1515" s="172"/>
      <c r="V1515" s="171"/>
      <c r="W1515" s="171"/>
      <c r="X1515" s="172"/>
      <c r="Y1515" s="172"/>
      <c r="Z1515" s="172"/>
      <c r="AA1515" s="171"/>
      <c r="AB1515" s="171"/>
      <c r="AC1515" s="172"/>
      <c r="AD1515" s="172"/>
      <c r="AE1515" s="172"/>
      <c r="AF1515" s="171"/>
      <c r="AG1515" s="171"/>
      <c r="AH1515" s="172"/>
      <c r="AI1515" s="172"/>
      <c r="AJ1515" s="172"/>
      <c r="AK1515" s="171"/>
      <c r="AL1515" s="171"/>
      <c r="AM1515" s="172"/>
      <c r="AN1515" s="172"/>
      <c r="AO1515" s="172"/>
      <c r="AP1515" s="171"/>
      <c r="AQ1515" s="171"/>
      <c r="AR1515" s="172"/>
      <c r="AS1515" s="172"/>
      <c r="AT1515" s="172"/>
      <c r="AU1515" s="171"/>
      <c r="AV1515" s="171"/>
      <c r="AW1515" s="172"/>
      <c r="AX1515" s="172"/>
      <c r="AY1515" s="172"/>
      <c r="AZ1515" s="171"/>
      <c r="BA1515" s="171"/>
    </row>
    <row r="1516" spans="2:53" s="173" customFormat="1">
      <c r="B1516" s="167">
        <v>43481.291666666664</v>
      </c>
      <c r="C1516" s="168">
        <v>226</v>
      </c>
      <c r="D1516" s="168">
        <v>100.23999786376953</v>
      </c>
      <c r="E1516" s="169">
        <v>11.600000381469727</v>
      </c>
      <c r="F1516" s="170">
        <v>43481</v>
      </c>
      <c r="G1516" s="169">
        <v>61.040304531675851</v>
      </c>
      <c r="H1516" s="169">
        <v>37.791983712977775</v>
      </c>
      <c r="I1516" s="169">
        <v>31.871579039781167</v>
      </c>
      <c r="J1516" s="171">
        <f t="shared" si="115"/>
        <v>61.040304531675851</v>
      </c>
      <c r="K1516" s="171">
        <f t="shared" si="116"/>
        <v>37.791983712977775</v>
      </c>
      <c r="L1516" s="171">
        <f t="shared" si="117"/>
        <v>31.871579039781167</v>
      </c>
      <c r="M1516" s="171"/>
      <c r="N1516" s="167">
        <v>43481.291666666664</v>
      </c>
      <c r="O1516" s="172">
        <v>226</v>
      </c>
      <c r="P1516" s="172">
        <v>100.23999786376953</v>
      </c>
      <c r="Q1516" s="155">
        <f t="shared" si="118"/>
        <v>7.1979139654678352</v>
      </c>
      <c r="R1516" s="104">
        <f t="shared" si="119"/>
        <v>20</v>
      </c>
      <c r="S1516" s="172"/>
      <c r="T1516" s="172"/>
      <c r="U1516" s="172"/>
      <c r="V1516" s="171"/>
      <c r="W1516" s="171"/>
      <c r="X1516" s="172"/>
      <c r="Y1516" s="172"/>
      <c r="Z1516" s="172"/>
      <c r="AA1516" s="171"/>
      <c r="AB1516" s="171"/>
      <c r="AC1516" s="172"/>
      <c r="AD1516" s="172"/>
      <c r="AE1516" s="172"/>
      <c r="AF1516" s="171"/>
      <c r="AG1516" s="171"/>
      <c r="AH1516" s="172"/>
      <c r="AI1516" s="172"/>
      <c r="AJ1516" s="172"/>
      <c r="AK1516" s="171"/>
      <c r="AL1516" s="171"/>
      <c r="AM1516" s="172"/>
      <c r="AN1516" s="172"/>
      <c r="AO1516" s="172"/>
      <c r="AP1516" s="171"/>
      <c r="AQ1516" s="171"/>
      <c r="AR1516" s="172"/>
      <c r="AS1516" s="172"/>
      <c r="AT1516" s="172"/>
      <c r="AU1516" s="171"/>
      <c r="AV1516" s="171"/>
      <c r="AW1516" s="172"/>
      <c r="AX1516" s="172"/>
      <c r="AY1516" s="172"/>
      <c r="AZ1516" s="171"/>
      <c r="BA1516" s="171"/>
    </row>
    <row r="1517" spans="2:53" s="173" customFormat="1">
      <c r="B1517" s="167">
        <v>43482.291666666664</v>
      </c>
      <c r="C1517" s="168">
        <v>206</v>
      </c>
      <c r="D1517" s="168">
        <v>112.63999938964844</v>
      </c>
      <c r="E1517" s="169">
        <v>11.5</v>
      </c>
      <c r="F1517" s="170">
        <v>43482</v>
      </c>
      <c r="G1517" s="169">
        <v>59.234973531431592</v>
      </c>
      <c r="H1517" s="169">
        <v>37.816158451261352</v>
      </c>
      <c r="I1517" s="169">
        <v>31.779933252268428</v>
      </c>
      <c r="J1517" s="171">
        <f t="shared" si="115"/>
        <v>59.234973531431592</v>
      </c>
      <c r="K1517" s="171">
        <f t="shared" si="116"/>
        <v>37.816158451261352</v>
      </c>
      <c r="L1517" s="171">
        <f t="shared" si="117"/>
        <v>31.779933252268428</v>
      </c>
      <c r="M1517" s="171"/>
      <c r="N1517" s="167">
        <v>43482.291666666664</v>
      </c>
      <c r="O1517" s="172">
        <v>206</v>
      </c>
      <c r="P1517" s="172">
        <v>112.63999938964844</v>
      </c>
      <c r="Q1517" s="155">
        <f t="shared" si="118"/>
        <v>5.3434895101336668</v>
      </c>
      <c r="R1517" s="104">
        <f t="shared" si="119"/>
        <v>5.3434895101336668</v>
      </c>
      <c r="S1517" s="172"/>
      <c r="T1517" s="172"/>
      <c r="U1517" s="172"/>
      <c r="V1517" s="171"/>
      <c r="W1517" s="171"/>
      <c r="X1517" s="172"/>
      <c r="Y1517" s="172"/>
      <c r="Z1517" s="172"/>
      <c r="AA1517" s="171"/>
      <c r="AB1517" s="171"/>
      <c r="AC1517" s="172"/>
      <c r="AD1517" s="172"/>
      <c r="AE1517" s="172"/>
      <c r="AF1517" s="171"/>
      <c r="AG1517" s="171"/>
      <c r="AH1517" s="172"/>
      <c r="AI1517" s="172"/>
      <c r="AJ1517" s="172"/>
      <c r="AK1517" s="171"/>
      <c r="AL1517" s="171"/>
      <c r="AM1517" s="172"/>
      <c r="AN1517" s="172"/>
      <c r="AO1517" s="172"/>
      <c r="AP1517" s="171"/>
      <c r="AQ1517" s="171"/>
      <c r="AR1517" s="172"/>
      <c r="AS1517" s="172"/>
      <c r="AT1517" s="172"/>
      <c r="AU1517" s="171"/>
      <c r="AV1517" s="171"/>
      <c r="AW1517" s="172"/>
      <c r="AX1517" s="172"/>
      <c r="AY1517" s="172"/>
      <c r="AZ1517" s="171"/>
      <c r="BA1517" s="171"/>
    </row>
    <row r="1518" spans="2:53" s="173" customFormat="1">
      <c r="B1518" s="167">
        <v>43483.291666666664</v>
      </c>
      <c r="C1518" s="168">
        <v>206</v>
      </c>
      <c r="D1518" s="168">
        <v>112.63999938964844</v>
      </c>
      <c r="E1518" s="169">
        <v>11.199999809265137</v>
      </c>
      <c r="F1518" s="170">
        <v>43483</v>
      </c>
      <c r="G1518" s="169">
        <v>56.647106957082357</v>
      </c>
      <c r="H1518" s="169">
        <v>38.001960082186599</v>
      </c>
      <c r="I1518" s="169">
        <v>31.948956369073279</v>
      </c>
      <c r="J1518" s="171">
        <f t="shared" si="115"/>
        <v>56.647106957082357</v>
      </c>
      <c r="K1518" s="171">
        <f t="shared" si="116"/>
        <v>38.001960082186599</v>
      </c>
      <c r="L1518" s="171">
        <f t="shared" si="117"/>
        <v>31.948956369073279</v>
      </c>
      <c r="M1518" s="171"/>
      <c r="N1518" s="167">
        <v>43483.291666666664</v>
      </c>
      <c r="O1518" s="172">
        <v>206</v>
      </c>
      <c r="P1518" s="172">
        <v>112.63999938964844</v>
      </c>
      <c r="Q1518" s="155">
        <f t="shared" si="118"/>
        <v>5.3434895101336668</v>
      </c>
      <c r="R1518" s="104">
        <f t="shared" si="119"/>
        <v>20</v>
      </c>
      <c r="S1518" s="172"/>
      <c r="T1518" s="172"/>
      <c r="U1518" s="172"/>
      <c r="V1518" s="171"/>
      <c r="W1518" s="171"/>
      <c r="X1518" s="172"/>
      <c r="Y1518" s="172"/>
      <c r="Z1518" s="172"/>
      <c r="AA1518" s="171"/>
      <c r="AB1518" s="171"/>
      <c r="AC1518" s="172"/>
      <c r="AD1518" s="172"/>
      <c r="AE1518" s="172"/>
      <c r="AF1518" s="171"/>
      <c r="AG1518" s="171"/>
      <c r="AH1518" s="172"/>
      <c r="AI1518" s="172"/>
      <c r="AJ1518" s="172"/>
      <c r="AK1518" s="171"/>
      <c r="AL1518" s="171"/>
      <c r="AM1518" s="172"/>
      <c r="AN1518" s="172"/>
      <c r="AO1518" s="172"/>
      <c r="AP1518" s="171"/>
      <c r="AQ1518" s="171"/>
      <c r="AR1518" s="172"/>
      <c r="AS1518" s="172"/>
      <c r="AT1518" s="172"/>
      <c r="AU1518" s="171"/>
      <c r="AV1518" s="171"/>
      <c r="AW1518" s="172"/>
      <c r="AX1518" s="172"/>
      <c r="AY1518" s="172"/>
      <c r="AZ1518" s="171"/>
      <c r="BA1518" s="171"/>
    </row>
    <row r="1519" spans="2:53" s="173" customFormat="1">
      <c r="B1519" s="167">
        <v>43484.291666666664</v>
      </c>
      <c r="C1519" s="168">
        <v>206</v>
      </c>
      <c r="D1519" s="168">
        <v>112.63999938964844</v>
      </c>
      <c r="E1519" s="169">
        <v>11.5</v>
      </c>
      <c r="F1519" s="170">
        <v>43484</v>
      </c>
      <c r="G1519" s="169">
        <v>56.27311971536384</v>
      </c>
      <c r="H1519" s="169">
        <v>38.248127779695771</v>
      </c>
      <c r="I1519" s="169">
        <v>32.649418307167515</v>
      </c>
      <c r="J1519" s="171">
        <f t="shared" si="115"/>
        <v>56.27311971536384</v>
      </c>
      <c r="K1519" s="171">
        <f t="shared" si="116"/>
        <v>38.248127779695771</v>
      </c>
      <c r="L1519" s="171">
        <f t="shared" si="117"/>
        <v>32.649418307167515</v>
      </c>
      <c r="M1519" s="171"/>
      <c r="N1519" s="167">
        <v>43484.291666666664</v>
      </c>
      <c r="O1519" s="172">
        <v>206</v>
      </c>
      <c r="P1519" s="172">
        <v>112.63999938964844</v>
      </c>
      <c r="Q1519" s="155">
        <f t="shared" si="118"/>
        <v>5.3434895101336668</v>
      </c>
      <c r="R1519" s="104">
        <f t="shared" si="119"/>
        <v>20</v>
      </c>
      <c r="S1519" s="172"/>
      <c r="T1519" s="172"/>
      <c r="U1519" s="172"/>
      <c r="V1519" s="171"/>
      <c r="W1519" s="171"/>
      <c r="X1519" s="172"/>
      <c r="Y1519" s="172"/>
      <c r="Z1519" s="172"/>
      <c r="AA1519" s="171"/>
      <c r="AB1519" s="171"/>
      <c r="AC1519" s="172"/>
      <c r="AD1519" s="172"/>
      <c r="AE1519" s="172"/>
      <c r="AF1519" s="171"/>
      <c r="AG1519" s="171"/>
      <c r="AH1519" s="172"/>
      <c r="AI1519" s="172"/>
      <c r="AJ1519" s="172"/>
      <c r="AK1519" s="171"/>
      <c r="AL1519" s="171"/>
      <c r="AM1519" s="172"/>
      <c r="AN1519" s="172"/>
      <c r="AO1519" s="172"/>
      <c r="AP1519" s="171"/>
      <c r="AQ1519" s="171"/>
      <c r="AR1519" s="172"/>
      <c r="AS1519" s="172"/>
      <c r="AT1519" s="172"/>
      <c r="AU1519" s="171"/>
      <c r="AV1519" s="171"/>
      <c r="AW1519" s="172"/>
      <c r="AX1519" s="172"/>
      <c r="AY1519" s="172"/>
      <c r="AZ1519" s="171"/>
      <c r="BA1519" s="171"/>
    </row>
    <row r="1520" spans="2:53" s="173" customFormat="1">
      <c r="B1520" s="167">
        <v>43485.291666666664</v>
      </c>
      <c r="C1520" s="168">
        <v>206</v>
      </c>
      <c r="D1520" s="168">
        <v>112.63999938964844</v>
      </c>
      <c r="E1520" s="169">
        <v>11.600000381469727</v>
      </c>
      <c r="F1520" s="170">
        <v>43485</v>
      </c>
      <c r="G1520" s="169">
        <v>58.363079704222862</v>
      </c>
      <c r="H1520" s="169">
        <v>38.534833141477009</v>
      </c>
      <c r="I1520" s="169">
        <v>32.678785275022143</v>
      </c>
      <c r="J1520" s="171">
        <f t="shared" si="115"/>
        <v>58.363079704222862</v>
      </c>
      <c r="K1520" s="171">
        <f t="shared" si="116"/>
        <v>38.534833141477009</v>
      </c>
      <c r="L1520" s="171">
        <f t="shared" si="117"/>
        <v>32.678785275022143</v>
      </c>
      <c r="M1520" s="171"/>
      <c r="N1520" s="167">
        <v>43485.291666666664</v>
      </c>
      <c r="O1520" s="172">
        <v>206</v>
      </c>
      <c r="P1520" s="172">
        <v>112.63999938964844</v>
      </c>
      <c r="Q1520" s="155">
        <f t="shared" si="118"/>
        <v>5.3434895101336668</v>
      </c>
      <c r="R1520" s="104">
        <f t="shared" si="119"/>
        <v>20</v>
      </c>
      <c r="S1520" s="172"/>
      <c r="T1520" s="172"/>
      <c r="U1520" s="172"/>
      <c r="V1520" s="171"/>
      <c r="W1520" s="171"/>
      <c r="X1520" s="172"/>
      <c r="Y1520" s="172"/>
      <c r="Z1520" s="172"/>
      <c r="AA1520" s="171"/>
      <c r="AB1520" s="171"/>
      <c r="AC1520" s="172"/>
      <c r="AD1520" s="172"/>
      <c r="AE1520" s="172"/>
      <c r="AF1520" s="171"/>
      <c r="AG1520" s="171"/>
      <c r="AH1520" s="172"/>
      <c r="AI1520" s="172"/>
      <c r="AJ1520" s="172"/>
      <c r="AK1520" s="171"/>
      <c r="AL1520" s="171"/>
      <c r="AM1520" s="172"/>
      <c r="AN1520" s="172"/>
      <c r="AO1520" s="172"/>
      <c r="AP1520" s="171"/>
      <c r="AQ1520" s="171"/>
      <c r="AR1520" s="172"/>
      <c r="AS1520" s="172"/>
      <c r="AT1520" s="172"/>
      <c r="AU1520" s="171"/>
      <c r="AV1520" s="171"/>
      <c r="AW1520" s="172"/>
      <c r="AX1520" s="172"/>
      <c r="AY1520" s="172"/>
      <c r="AZ1520" s="171"/>
      <c r="BA1520" s="171"/>
    </row>
    <row r="1521" spans="2:53" s="173" customFormat="1">
      <c r="B1521" s="167">
        <v>43486.291666666664</v>
      </c>
      <c r="C1521" s="168">
        <v>206</v>
      </c>
      <c r="D1521" s="168">
        <v>112.63999938964844</v>
      </c>
      <c r="E1521" s="169">
        <v>11.699999809265137</v>
      </c>
      <c r="F1521" s="170">
        <v>43486</v>
      </c>
      <c r="G1521" s="169">
        <v>61.616922998406253</v>
      </c>
      <c r="H1521" s="169">
        <v>38.727328366394389</v>
      </c>
      <c r="I1521" s="169">
        <v>33.478936405799992</v>
      </c>
      <c r="J1521" s="171">
        <f t="shared" si="115"/>
        <v>61.616922998406253</v>
      </c>
      <c r="K1521" s="171">
        <f t="shared" si="116"/>
        <v>38.727328366394389</v>
      </c>
      <c r="L1521" s="171">
        <f t="shared" si="117"/>
        <v>33.478936405799992</v>
      </c>
      <c r="M1521" s="171"/>
      <c r="N1521" s="167">
        <v>43486.291666666664</v>
      </c>
      <c r="O1521" s="172">
        <v>206</v>
      </c>
      <c r="P1521" s="172">
        <v>112.63999938964844</v>
      </c>
      <c r="Q1521" s="155">
        <f t="shared" si="118"/>
        <v>5.3434895101336668</v>
      </c>
      <c r="R1521" s="104">
        <f t="shared" si="119"/>
        <v>20</v>
      </c>
      <c r="S1521" s="172"/>
      <c r="T1521" s="172"/>
      <c r="U1521" s="172"/>
      <c r="V1521" s="171"/>
      <c r="W1521" s="171"/>
      <c r="X1521" s="172"/>
      <c r="Y1521" s="172"/>
      <c r="Z1521" s="172"/>
      <c r="AA1521" s="171"/>
      <c r="AB1521" s="171"/>
      <c r="AC1521" s="172"/>
      <c r="AD1521" s="172"/>
      <c r="AE1521" s="172"/>
      <c r="AF1521" s="171"/>
      <c r="AG1521" s="171"/>
      <c r="AH1521" s="172"/>
      <c r="AI1521" s="172"/>
      <c r="AJ1521" s="172"/>
      <c r="AK1521" s="171"/>
      <c r="AL1521" s="171"/>
      <c r="AM1521" s="172"/>
      <c r="AN1521" s="172"/>
      <c r="AO1521" s="172"/>
      <c r="AP1521" s="171"/>
      <c r="AQ1521" s="171"/>
      <c r="AR1521" s="172"/>
      <c r="AS1521" s="172"/>
      <c r="AT1521" s="172"/>
      <c r="AU1521" s="171"/>
      <c r="AV1521" s="171"/>
      <c r="AW1521" s="172"/>
      <c r="AX1521" s="172"/>
      <c r="AY1521" s="172"/>
      <c r="AZ1521" s="171"/>
      <c r="BA1521" s="171"/>
    </row>
    <row r="1522" spans="2:53" s="173" customFormat="1">
      <c r="B1522" s="167">
        <v>43487.291666666664</v>
      </c>
      <c r="C1522" s="168">
        <v>316</v>
      </c>
      <c r="D1522" s="168">
        <v>120.93000030517578</v>
      </c>
      <c r="E1522" s="169">
        <v>11.699999809265137</v>
      </c>
      <c r="F1522" s="170">
        <v>43487</v>
      </c>
      <c r="G1522" s="169">
        <v>59.808649396101686</v>
      </c>
      <c r="H1522" s="169">
        <v>38.637024410124219</v>
      </c>
      <c r="I1522" s="169">
        <v>33.35049755222262</v>
      </c>
      <c r="J1522" s="171">
        <f t="shared" si="115"/>
        <v>59.808649396101686</v>
      </c>
      <c r="K1522" s="171">
        <f t="shared" si="116"/>
        <v>38.637024410124219</v>
      </c>
      <c r="L1522" s="171">
        <f t="shared" si="117"/>
        <v>33.35049755222262</v>
      </c>
      <c r="M1522" s="171"/>
      <c r="N1522" s="167">
        <v>43487.291666666664</v>
      </c>
      <c r="O1522" s="172">
        <v>316</v>
      </c>
      <c r="P1522" s="172">
        <v>120.93000030517578</v>
      </c>
      <c r="Q1522" s="155">
        <f t="shared" si="118"/>
        <v>11.164893854933165</v>
      </c>
      <c r="R1522" s="104">
        <f t="shared" si="119"/>
        <v>11.164893854933165</v>
      </c>
      <c r="S1522" s="172"/>
      <c r="T1522" s="172"/>
      <c r="U1522" s="172"/>
      <c r="V1522" s="171"/>
      <c r="W1522" s="171"/>
      <c r="X1522" s="172"/>
      <c r="Y1522" s="172"/>
      <c r="Z1522" s="172"/>
      <c r="AA1522" s="171"/>
      <c r="AB1522" s="171"/>
      <c r="AC1522" s="172"/>
      <c r="AD1522" s="172"/>
      <c r="AE1522" s="172"/>
      <c r="AF1522" s="171"/>
      <c r="AG1522" s="171"/>
      <c r="AH1522" s="172"/>
      <c r="AI1522" s="172"/>
      <c r="AJ1522" s="172"/>
      <c r="AK1522" s="171"/>
      <c r="AL1522" s="171"/>
      <c r="AM1522" s="172"/>
      <c r="AN1522" s="172"/>
      <c r="AO1522" s="172"/>
      <c r="AP1522" s="171"/>
      <c r="AQ1522" s="171"/>
      <c r="AR1522" s="172"/>
      <c r="AS1522" s="172"/>
      <c r="AT1522" s="172"/>
      <c r="AU1522" s="171"/>
      <c r="AV1522" s="171"/>
      <c r="AW1522" s="172"/>
      <c r="AX1522" s="172"/>
      <c r="AY1522" s="172"/>
      <c r="AZ1522" s="171"/>
      <c r="BA1522" s="171"/>
    </row>
    <row r="1523" spans="2:53" s="173" customFormat="1">
      <c r="B1523" s="167">
        <v>43488.291666666664</v>
      </c>
      <c r="C1523" s="168">
        <v>316</v>
      </c>
      <c r="D1523" s="168">
        <v>120.93000030517578</v>
      </c>
      <c r="E1523" s="169">
        <v>11.800000190734863</v>
      </c>
      <c r="F1523" s="170">
        <v>43488</v>
      </c>
      <c r="G1523" s="169">
        <v>60.091090395318091</v>
      </c>
      <c r="H1523" s="169">
        <v>38.55609461422317</v>
      </c>
      <c r="I1523" s="169">
        <v>33.753352341872706</v>
      </c>
      <c r="J1523" s="171">
        <f t="shared" si="115"/>
        <v>60.091090395318091</v>
      </c>
      <c r="K1523" s="171">
        <f t="shared" si="116"/>
        <v>38.55609461422317</v>
      </c>
      <c r="L1523" s="171">
        <f t="shared" si="117"/>
        <v>33.753352341872706</v>
      </c>
      <c r="M1523" s="171"/>
      <c r="N1523" s="167">
        <v>43488.291666666664</v>
      </c>
      <c r="O1523" s="172">
        <v>316</v>
      </c>
      <c r="P1523" s="172">
        <v>120.93000030517578</v>
      </c>
      <c r="Q1523" s="155">
        <f t="shared" si="118"/>
        <v>11.164893854933165</v>
      </c>
      <c r="R1523" s="104">
        <f t="shared" si="119"/>
        <v>20</v>
      </c>
      <c r="S1523" s="172"/>
      <c r="T1523" s="172"/>
      <c r="U1523" s="172"/>
      <c r="V1523" s="171"/>
      <c r="W1523" s="171"/>
      <c r="X1523" s="172"/>
      <c r="Y1523" s="172"/>
      <c r="Z1523" s="172"/>
      <c r="AA1523" s="171"/>
      <c r="AB1523" s="171"/>
      <c r="AC1523" s="172"/>
      <c r="AD1523" s="172"/>
      <c r="AE1523" s="172"/>
      <c r="AF1523" s="171"/>
      <c r="AG1523" s="171"/>
      <c r="AH1523" s="172"/>
      <c r="AI1523" s="172"/>
      <c r="AJ1523" s="172"/>
      <c r="AK1523" s="171"/>
      <c r="AL1523" s="171"/>
      <c r="AM1523" s="172"/>
      <c r="AN1523" s="172"/>
      <c r="AO1523" s="172"/>
      <c r="AP1523" s="171"/>
      <c r="AQ1523" s="171"/>
      <c r="AR1523" s="172"/>
      <c r="AS1523" s="172"/>
      <c r="AT1523" s="172"/>
      <c r="AU1523" s="171"/>
      <c r="AV1523" s="171"/>
      <c r="AW1523" s="172"/>
      <c r="AX1523" s="172"/>
      <c r="AY1523" s="172"/>
      <c r="AZ1523" s="171"/>
      <c r="BA1523" s="171"/>
    </row>
    <row r="1524" spans="2:53" s="173" customFormat="1">
      <c r="B1524" s="167">
        <v>43489.291666666664</v>
      </c>
      <c r="C1524" s="168">
        <v>442</v>
      </c>
      <c r="D1524" s="168">
        <v>105.20999908447266</v>
      </c>
      <c r="E1524" s="169">
        <v>11.899999618530273</v>
      </c>
      <c r="F1524" s="170">
        <v>43489</v>
      </c>
      <c r="G1524" s="169">
        <v>60.105136726564879</v>
      </c>
      <c r="H1524" s="169">
        <v>38.403719927734763</v>
      </c>
      <c r="I1524" s="169">
        <v>33.427395669619266</v>
      </c>
      <c r="J1524" s="171">
        <f t="shared" si="115"/>
        <v>60.105136726564879</v>
      </c>
      <c r="K1524" s="171">
        <f t="shared" si="116"/>
        <v>38.403719927734763</v>
      </c>
      <c r="L1524" s="171">
        <f t="shared" si="117"/>
        <v>33.427395669619266</v>
      </c>
      <c r="M1524" s="171"/>
      <c r="N1524" s="167">
        <v>43489.291666666664</v>
      </c>
      <c r="O1524" s="172">
        <v>442</v>
      </c>
      <c r="P1524" s="172">
        <v>105.20999908447266</v>
      </c>
      <c r="Q1524" s="155">
        <f t="shared" si="118"/>
        <v>19.276283475200501</v>
      </c>
      <c r="R1524" s="104">
        <f t="shared" si="119"/>
        <v>19.276283475200501</v>
      </c>
      <c r="S1524" s="172"/>
      <c r="T1524" s="172"/>
      <c r="U1524" s="172"/>
      <c r="V1524" s="171"/>
      <c r="W1524" s="171"/>
      <c r="X1524" s="172"/>
      <c r="Y1524" s="172"/>
      <c r="Z1524" s="172"/>
      <c r="AA1524" s="171"/>
      <c r="AB1524" s="171"/>
      <c r="AC1524" s="172"/>
      <c r="AD1524" s="172"/>
      <c r="AE1524" s="172"/>
      <c r="AF1524" s="171"/>
      <c r="AG1524" s="171"/>
      <c r="AH1524" s="172"/>
      <c r="AI1524" s="172"/>
      <c r="AJ1524" s="172"/>
      <c r="AK1524" s="171"/>
      <c r="AL1524" s="171"/>
      <c r="AM1524" s="172"/>
      <c r="AN1524" s="172"/>
      <c r="AO1524" s="172"/>
      <c r="AP1524" s="171"/>
      <c r="AQ1524" s="171"/>
      <c r="AR1524" s="172"/>
      <c r="AS1524" s="172"/>
      <c r="AT1524" s="172"/>
      <c r="AU1524" s="171"/>
      <c r="AV1524" s="171"/>
      <c r="AW1524" s="172"/>
      <c r="AX1524" s="172"/>
      <c r="AY1524" s="172"/>
      <c r="AZ1524" s="171"/>
      <c r="BA1524" s="171"/>
    </row>
    <row r="1525" spans="2:53" s="173" customFormat="1">
      <c r="B1525" s="167">
        <v>43490.291666666664</v>
      </c>
      <c r="C1525" s="168">
        <v>442</v>
      </c>
      <c r="D1525" s="168">
        <v>105.20999908447266</v>
      </c>
      <c r="E1525" s="169">
        <v>12.300000190734863</v>
      </c>
      <c r="F1525" s="170">
        <v>43490</v>
      </c>
      <c r="G1525" s="169">
        <v>60.803045724188749</v>
      </c>
      <c r="H1525" s="169">
        <v>38.753194783440357</v>
      </c>
      <c r="I1525" s="169">
        <v>32.855271977208318</v>
      </c>
      <c r="J1525" s="171">
        <f t="shared" si="115"/>
        <v>60.803045724188749</v>
      </c>
      <c r="K1525" s="171">
        <f t="shared" si="116"/>
        <v>38.753194783440357</v>
      </c>
      <c r="L1525" s="171">
        <f t="shared" si="117"/>
        <v>32.855271977208318</v>
      </c>
      <c r="M1525" s="171"/>
      <c r="N1525" s="167">
        <v>43490.291666666664</v>
      </c>
      <c r="O1525" s="172">
        <v>442</v>
      </c>
      <c r="P1525" s="172">
        <v>105.20999908447266</v>
      </c>
      <c r="Q1525" s="155">
        <f t="shared" si="118"/>
        <v>19.276283475200501</v>
      </c>
      <c r="R1525" s="104">
        <f t="shared" si="119"/>
        <v>20</v>
      </c>
      <c r="S1525" s="172"/>
      <c r="T1525" s="172"/>
      <c r="U1525" s="172"/>
      <c r="V1525" s="171"/>
      <c r="W1525" s="171"/>
      <c r="X1525" s="172"/>
      <c r="Y1525" s="172"/>
      <c r="Z1525" s="172"/>
      <c r="AA1525" s="171"/>
      <c r="AB1525" s="171"/>
      <c r="AC1525" s="172"/>
      <c r="AD1525" s="172"/>
      <c r="AE1525" s="172"/>
      <c r="AF1525" s="171"/>
      <c r="AG1525" s="171"/>
      <c r="AH1525" s="172"/>
      <c r="AI1525" s="172"/>
      <c r="AJ1525" s="172"/>
      <c r="AK1525" s="171"/>
      <c r="AL1525" s="171"/>
      <c r="AM1525" s="172"/>
      <c r="AN1525" s="172"/>
      <c r="AO1525" s="172"/>
      <c r="AP1525" s="171"/>
      <c r="AQ1525" s="171"/>
      <c r="AR1525" s="172"/>
      <c r="AS1525" s="172"/>
      <c r="AT1525" s="172"/>
      <c r="AU1525" s="171"/>
      <c r="AV1525" s="171"/>
      <c r="AW1525" s="172"/>
      <c r="AX1525" s="172"/>
      <c r="AY1525" s="172"/>
      <c r="AZ1525" s="171"/>
      <c r="BA1525" s="171"/>
    </row>
    <row r="1526" spans="2:53" s="173" customFormat="1">
      <c r="B1526" s="167">
        <v>43491.291666666664</v>
      </c>
      <c r="C1526" s="168">
        <v>442</v>
      </c>
      <c r="D1526" s="168">
        <v>105.20999908447266</v>
      </c>
      <c r="E1526" s="169">
        <v>12.199999809265137</v>
      </c>
      <c r="F1526" s="170">
        <v>43491</v>
      </c>
      <c r="G1526" s="169">
        <v>62.85026993111321</v>
      </c>
      <c r="H1526" s="169">
        <v>38.74373313859649</v>
      </c>
      <c r="I1526" s="169">
        <v>32.633121805720791</v>
      </c>
      <c r="J1526" s="171">
        <f t="shared" si="115"/>
        <v>62.85026993111321</v>
      </c>
      <c r="K1526" s="171">
        <f t="shared" si="116"/>
        <v>38.74373313859649</v>
      </c>
      <c r="L1526" s="171">
        <f t="shared" si="117"/>
        <v>32.633121805720791</v>
      </c>
      <c r="M1526" s="171"/>
      <c r="N1526" s="167">
        <v>43491.291666666664</v>
      </c>
      <c r="O1526" s="172">
        <v>442</v>
      </c>
      <c r="P1526" s="172">
        <v>105.20999908447266</v>
      </c>
      <c r="Q1526" s="155">
        <f t="shared" si="118"/>
        <v>19.276283475200501</v>
      </c>
      <c r="R1526" s="104">
        <f t="shared" si="119"/>
        <v>20</v>
      </c>
      <c r="S1526" s="172"/>
      <c r="T1526" s="172"/>
      <c r="U1526" s="172"/>
      <c r="V1526" s="171"/>
      <c r="W1526" s="171"/>
      <c r="X1526" s="172"/>
      <c r="Y1526" s="172"/>
      <c r="Z1526" s="172"/>
      <c r="AA1526" s="171"/>
      <c r="AB1526" s="171"/>
      <c r="AC1526" s="172"/>
      <c r="AD1526" s="172"/>
      <c r="AE1526" s="172"/>
      <c r="AF1526" s="171"/>
      <c r="AG1526" s="171"/>
      <c r="AH1526" s="172"/>
      <c r="AI1526" s="172"/>
      <c r="AJ1526" s="172"/>
      <c r="AK1526" s="171"/>
      <c r="AL1526" s="171"/>
      <c r="AM1526" s="172"/>
      <c r="AN1526" s="172"/>
      <c r="AO1526" s="172"/>
      <c r="AP1526" s="171"/>
      <c r="AQ1526" s="171"/>
      <c r="AR1526" s="172"/>
      <c r="AS1526" s="172"/>
      <c r="AT1526" s="172"/>
      <c r="AU1526" s="171"/>
      <c r="AV1526" s="171"/>
      <c r="AW1526" s="172"/>
      <c r="AX1526" s="172"/>
      <c r="AY1526" s="172"/>
      <c r="AZ1526" s="171"/>
      <c r="BA1526" s="171"/>
    </row>
    <row r="1527" spans="2:53" s="173" customFormat="1">
      <c r="B1527" s="167">
        <v>43492.291666666664</v>
      </c>
      <c r="C1527" s="168">
        <v>442</v>
      </c>
      <c r="D1527" s="168">
        <v>105.20999908447266</v>
      </c>
      <c r="E1527" s="169">
        <v>12.100000381469727</v>
      </c>
      <c r="F1527" s="170">
        <v>43492</v>
      </c>
      <c r="G1527" s="169">
        <v>63.672177669472212</v>
      </c>
      <c r="H1527" s="169">
        <v>38.734171347463608</v>
      </c>
      <c r="I1527" s="169">
        <v>31.670471254587159</v>
      </c>
      <c r="J1527" s="171">
        <f t="shared" si="115"/>
        <v>63.672177669472212</v>
      </c>
      <c r="K1527" s="171">
        <f t="shared" si="116"/>
        <v>38.734171347463608</v>
      </c>
      <c r="L1527" s="171">
        <f t="shared" si="117"/>
        <v>31.670471254587159</v>
      </c>
      <c r="M1527" s="171"/>
      <c r="N1527" s="167">
        <v>43492.291666666664</v>
      </c>
      <c r="O1527" s="172">
        <v>442</v>
      </c>
      <c r="P1527" s="172">
        <v>105.20999908447266</v>
      </c>
      <c r="Q1527" s="155">
        <f t="shared" si="118"/>
        <v>19.276283475200501</v>
      </c>
      <c r="R1527" s="104">
        <f t="shared" si="119"/>
        <v>20</v>
      </c>
      <c r="S1527" s="172"/>
      <c r="T1527" s="172"/>
      <c r="U1527" s="172"/>
      <c r="V1527" s="171"/>
      <c r="W1527" s="171"/>
      <c r="X1527" s="172"/>
      <c r="Y1527" s="172"/>
      <c r="Z1527" s="172"/>
      <c r="AA1527" s="171"/>
      <c r="AB1527" s="171"/>
      <c r="AC1527" s="172"/>
      <c r="AD1527" s="172"/>
      <c r="AE1527" s="172"/>
      <c r="AF1527" s="171"/>
      <c r="AG1527" s="171"/>
      <c r="AH1527" s="172"/>
      <c r="AI1527" s="172"/>
      <c r="AJ1527" s="172"/>
      <c r="AK1527" s="171"/>
      <c r="AL1527" s="171"/>
      <c r="AM1527" s="172"/>
      <c r="AN1527" s="172"/>
      <c r="AO1527" s="172"/>
      <c r="AP1527" s="171"/>
      <c r="AQ1527" s="171"/>
      <c r="AR1527" s="172"/>
      <c r="AS1527" s="172"/>
      <c r="AT1527" s="172"/>
      <c r="AU1527" s="171"/>
      <c r="AV1527" s="171"/>
      <c r="AW1527" s="172"/>
      <c r="AX1527" s="172"/>
      <c r="AY1527" s="172"/>
      <c r="AZ1527" s="171"/>
      <c r="BA1527" s="171"/>
    </row>
    <row r="1528" spans="2:53" s="173" customFormat="1">
      <c r="B1528" s="167">
        <v>43493.291666666664</v>
      </c>
      <c r="C1528" s="168">
        <v>442</v>
      </c>
      <c r="D1528" s="168">
        <v>105.20999908447266</v>
      </c>
      <c r="E1528" s="169">
        <v>12.100000381469727</v>
      </c>
      <c r="F1528" s="170">
        <v>43493</v>
      </c>
      <c r="G1528" s="169">
        <v>60.363481911222088</v>
      </c>
      <c r="H1528" s="169">
        <v>38.461064772429296</v>
      </c>
      <c r="I1528" s="169">
        <v>31.367686322728805</v>
      </c>
      <c r="J1528" s="171">
        <f t="shared" si="115"/>
        <v>60.363481911222088</v>
      </c>
      <c r="K1528" s="171">
        <f t="shared" si="116"/>
        <v>38.461064772429296</v>
      </c>
      <c r="L1528" s="171">
        <f t="shared" si="117"/>
        <v>31.367686322728805</v>
      </c>
      <c r="M1528" s="171"/>
      <c r="N1528" s="167">
        <v>43493.291666666664</v>
      </c>
      <c r="O1528" s="172">
        <v>442</v>
      </c>
      <c r="P1528" s="172">
        <v>105.20999908447266</v>
      </c>
      <c r="Q1528" s="155">
        <f t="shared" si="118"/>
        <v>19.276283475200501</v>
      </c>
      <c r="R1528" s="104">
        <f t="shared" si="119"/>
        <v>20</v>
      </c>
      <c r="S1528" s="172"/>
      <c r="T1528" s="172"/>
      <c r="U1528" s="172"/>
      <c r="V1528" s="171"/>
      <c r="W1528" s="171"/>
      <c r="X1528" s="172"/>
      <c r="Y1528" s="172"/>
      <c r="Z1528" s="172"/>
      <c r="AA1528" s="171"/>
      <c r="AB1528" s="171"/>
      <c r="AC1528" s="172"/>
      <c r="AD1528" s="172"/>
      <c r="AE1528" s="172"/>
      <c r="AF1528" s="171"/>
      <c r="AG1528" s="171"/>
      <c r="AH1528" s="172"/>
      <c r="AI1528" s="172"/>
      <c r="AJ1528" s="172"/>
      <c r="AK1528" s="171"/>
      <c r="AL1528" s="171"/>
      <c r="AM1528" s="172"/>
      <c r="AN1528" s="172"/>
      <c r="AO1528" s="172"/>
      <c r="AP1528" s="171"/>
      <c r="AQ1528" s="171"/>
      <c r="AR1528" s="172"/>
      <c r="AS1528" s="172"/>
      <c r="AT1528" s="172"/>
      <c r="AU1528" s="171"/>
      <c r="AV1528" s="171"/>
      <c r="AW1528" s="172"/>
      <c r="AX1528" s="172"/>
      <c r="AY1528" s="172"/>
      <c r="AZ1528" s="171"/>
      <c r="BA1528" s="171"/>
    </row>
    <row r="1529" spans="2:53" s="173" customFormat="1">
      <c r="B1529" s="167">
        <v>43494.291666666664</v>
      </c>
      <c r="C1529" s="168">
        <v>442</v>
      </c>
      <c r="D1529" s="168">
        <v>105.20999908447266</v>
      </c>
      <c r="E1529" s="169">
        <v>12</v>
      </c>
      <c r="F1529" s="170">
        <v>43494</v>
      </c>
      <c r="G1529" s="169">
        <v>59.399816282943377</v>
      </c>
      <c r="H1529" s="169">
        <v>38.196740246878711</v>
      </c>
      <c r="I1529" s="169">
        <v>30.534148801211938</v>
      </c>
      <c r="J1529" s="171">
        <f t="shared" si="115"/>
        <v>59.399816282943377</v>
      </c>
      <c r="K1529" s="171">
        <f t="shared" si="116"/>
        <v>38.196740246878711</v>
      </c>
      <c r="L1529" s="171">
        <f t="shared" si="117"/>
        <v>30.534148801211938</v>
      </c>
      <c r="M1529" s="171"/>
      <c r="N1529" s="167">
        <v>43494.291666666664</v>
      </c>
      <c r="O1529" s="172">
        <v>442</v>
      </c>
      <c r="P1529" s="172">
        <v>105.20999908447266</v>
      </c>
      <c r="Q1529" s="155">
        <f t="shared" si="118"/>
        <v>19.276283475200501</v>
      </c>
      <c r="R1529" s="104">
        <f t="shared" si="119"/>
        <v>20</v>
      </c>
      <c r="S1529" s="172"/>
      <c r="T1529" s="172"/>
      <c r="U1529" s="172"/>
      <c r="V1529" s="171"/>
      <c r="W1529" s="171"/>
      <c r="X1529" s="172"/>
      <c r="Y1529" s="172"/>
      <c r="Z1529" s="172"/>
      <c r="AA1529" s="171"/>
      <c r="AB1529" s="171"/>
      <c r="AC1529" s="172"/>
      <c r="AD1529" s="172"/>
      <c r="AE1529" s="172"/>
      <c r="AF1529" s="171"/>
      <c r="AG1529" s="171"/>
      <c r="AH1529" s="172"/>
      <c r="AI1529" s="172"/>
      <c r="AJ1529" s="172"/>
      <c r="AK1529" s="171"/>
      <c r="AL1529" s="171"/>
      <c r="AM1529" s="172"/>
      <c r="AN1529" s="172"/>
      <c r="AO1529" s="172"/>
      <c r="AP1529" s="171"/>
      <c r="AQ1529" s="171"/>
      <c r="AR1529" s="172"/>
      <c r="AS1529" s="172"/>
      <c r="AT1529" s="172"/>
      <c r="AU1529" s="171"/>
      <c r="AV1529" s="171"/>
      <c r="AW1529" s="172"/>
      <c r="AX1529" s="172"/>
      <c r="AY1529" s="172"/>
      <c r="AZ1529" s="171"/>
      <c r="BA1529" s="171"/>
    </row>
    <row r="1530" spans="2:53" s="173" customFormat="1">
      <c r="B1530" s="167">
        <v>43495.291666666664</v>
      </c>
      <c r="C1530" s="168">
        <v>1000</v>
      </c>
      <c r="D1530" s="168">
        <v>122.70999908447266</v>
      </c>
      <c r="E1530" s="169">
        <v>11.800000190734863</v>
      </c>
      <c r="F1530" s="170">
        <v>43495</v>
      </c>
      <c r="G1530" s="169">
        <v>59.360892651831648</v>
      </c>
      <c r="H1530" s="169">
        <v>37.892401557012796</v>
      </c>
      <c r="I1530" s="169">
        <v>30.782088461739068</v>
      </c>
      <c r="J1530" s="171">
        <f t="shared" si="115"/>
        <v>59.360892651831648</v>
      </c>
      <c r="K1530" s="171">
        <f t="shared" si="116"/>
        <v>37.892401557012796</v>
      </c>
      <c r="L1530" s="171">
        <f t="shared" si="117"/>
        <v>30.782088461739068</v>
      </c>
      <c r="M1530" s="171"/>
      <c r="N1530" s="167">
        <v>43495.291666666664</v>
      </c>
      <c r="O1530" s="172">
        <v>1000</v>
      </c>
      <c r="P1530" s="172">
        <v>122.70999908447266</v>
      </c>
      <c r="Q1530" s="155">
        <f t="shared" si="118"/>
        <v>50.21197393520049</v>
      </c>
      <c r="R1530" s="104">
        <f t="shared" si="119"/>
        <v>50.21197393520049</v>
      </c>
      <c r="S1530" s="172"/>
      <c r="T1530" s="172"/>
      <c r="U1530" s="172"/>
      <c r="V1530" s="171"/>
      <c r="W1530" s="171"/>
      <c r="X1530" s="172"/>
      <c r="Y1530" s="172"/>
      <c r="Z1530" s="172"/>
      <c r="AA1530" s="171"/>
      <c r="AB1530" s="171"/>
      <c r="AC1530" s="172"/>
      <c r="AD1530" s="172"/>
      <c r="AE1530" s="172"/>
      <c r="AF1530" s="171"/>
      <c r="AG1530" s="171"/>
      <c r="AH1530" s="172"/>
      <c r="AI1530" s="172"/>
      <c r="AJ1530" s="172"/>
      <c r="AK1530" s="171"/>
      <c r="AL1530" s="171"/>
      <c r="AM1530" s="172"/>
      <c r="AN1530" s="172"/>
      <c r="AO1530" s="172"/>
      <c r="AP1530" s="171"/>
      <c r="AQ1530" s="171"/>
      <c r="AR1530" s="172"/>
      <c r="AS1530" s="172"/>
      <c r="AT1530" s="172"/>
      <c r="AU1530" s="171"/>
      <c r="AV1530" s="171"/>
      <c r="AW1530" s="172"/>
      <c r="AX1530" s="172"/>
      <c r="AY1530" s="172"/>
      <c r="AZ1530" s="171"/>
      <c r="BA1530" s="171"/>
    </row>
    <row r="1531" spans="2:53" s="173" customFormat="1">
      <c r="B1531" s="167">
        <v>43496.291666666664</v>
      </c>
      <c r="C1531" s="168">
        <v>332</v>
      </c>
      <c r="D1531" s="168">
        <v>120.16999816894531</v>
      </c>
      <c r="E1531" s="169">
        <v>11.800000190734863</v>
      </c>
      <c r="F1531" s="170">
        <v>43496</v>
      </c>
      <c r="G1531" s="169">
        <v>61.11119103051999</v>
      </c>
      <c r="H1531" s="169">
        <v>38.123307999085533</v>
      </c>
      <c r="I1531" s="169">
        <v>30.442599552317873</v>
      </c>
      <c r="J1531" s="171">
        <f t="shared" si="115"/>
        <v>61.11119103051999</v>
      </c>
      <c r="K1531" s="171">
        <f t="shared" si="116"/>
        <v>38.123307999085533</v>
      </c>
      <c r="L1531" s="171">
        <f t="shared" si="117"/>
        <v>30.442599552317873</v>
      </c>
      <c r="M1531" s="171"/>
      <c r="N1531" s="167">
        <v>43496.291666666664</v>
      </c>
      <c r="O1531" s="172">
        <v>332</v>
      </c>
      <c r="P1531" s="172">
        <v>120.16999816894531</v>
      </c>
      <c r="Q1531" s="155">
        <f t="shared" si="118"/>
        <v>12.124157940401</v>
      </c>
      <c r="R1531" s="104">
        <f t="shared" si="119"/>
        <v>12.124157940401</v>
      </c>
      <c r="S1531" s="172"/>
      <c r="T1531" s="172"/>
      <c r="U1531" s="172"/>
      <c r="V1531" s="171"/>
      <c r="W1531" s="171"/>
      <c r="X1531" s="172"/>
      <c r="Y1531" s="172"/>
      <c r="Z1531" s="172"/>
      <c r="AA1531" s="171"/>
      <c r="AB1531" s="171"/>
      <c r="AC1531" s="172"/>
      <c r="AD1531" s="172"/>
      <c r="AE1531" s="172"/>
      <c r="AF1531" s="171"/>
      <c r="AG1531" s="171"/>
      <c r="AH1531" s="172"/>
      <c r="AI1531" s="172"/>
      <c r="AJ1531" s="172"/>
      <c r="AK1531" s="171"/>
      <c r="AL1531" s="171"/>
      <c r="AM1531" s="172"/>
      <c r="AN1531" s="172"/>
      <c r="AO1531" s="172"/>
      <c r="AP1531" s="171"/>
      <c r="AQ1531" s="171"/>
      <c r="AR1531" s="172"/>
      <c r="AS1531" s="172"/>
      <c r="AT1531" s="172"/>
      <c r="AU1531" s="171"/>
      <c r="AV1531" s="171"/>
      <c r="AW1531" s="172"/>
      <c r="AX1531" s="172"/>
      <c r="AY1531" s="172"/>
      <c r="AZ1531" s="171"/>
      <c r="BA1531" s="171"/>
    </row>
    <row r="1532" spans="2:53" s="173" customFormat="1">
      <c r="B1532" s="167">
        <v>43497.291666666664</v>
      </c>
      <c r="C1532" s="168">
        <v>332</v>
      </c>
      <c r="D1532" s="168">
        <v>120.16999816894531</v>
      </c>
      <c r="E1532" s="169">
        <v>11.800000190734863</v>
      </c>
      <c r="F1532" s="170">
        <v>43497</v>
      </c>
      <c r="G1532" s="169">
        <v>55.421764242384143</v>
      </c>
      <c r="H1532" s="169">
        <v>38.439442144257029</v>
      </c>
      <c r="I1532" s="169">
        <v>30.830005088934172</v>
      </c>
      <c r="J1532" s="171">
        <f t="shared" si="115"/>
        <v>55.421764242384143</v>
      </c>
      <c r="K1532" s="171">
        <f t="shared" si="116"/>
        <v>38.439442144257029</v>
      </c>
      <c r="L1532" s="171">
        <f t="shared" si="117"/>
        <v>30.830005088934172</v>
      </c>
      <c r="M1532" s="171"/>
      <c r="N1532" s="167">
        <v>43497.291666666664</v>
      </c>
      <c r="O1532" s="172">
        <v>332</v>
      </c>
      <c r="P1532" s="172">
        <v>120.16999816894531</v>
      </c>
      <c r="Q1532" s="155">
        <f t="shared" si="118"/>
        <v>12.124157940401</v>
      </c>
      <c r="R1532" s="104">
        <f t="shared" si="119"/>
        <v>20</v>
      </c>
      <c r="S1532" s="172"/>
      <c r="T1532" s="172"/>
      <c r="U1532" s="172"/>
      <c r="V1532" s="171"/>
      <c r="W1532" s="171"/>
      <c r="X1532" s="172"/>
      <c r="Y1532" s="172"/>
      <c r="Z1532" s="172"/>
      <c r="AA1532" s="171"/>
      <c r="AB1532" s="171"/>
      <c r="AC1532" s="172"/>
      <c r="AD1532" s="172"/>
      <c r="AE1532" s="172"/>
      <c r="AF1532" s="171"/>
      <c r="AG1532" s="171"/>
      <c r="AH1532" s="172"/>
      <c r="AI1532" s="172"/>
      <c r="AJ1532" s="172"/>
      <c r="AK1532" s="171"/>
      <c r="AL1532" s="171"/>
      <c r="AM1532" s="172"/>
      <c r="AN1532" s="172"/>
      <c r="AO1532" s="172"/>
      <c r="AP1532" s="171"/>
      <c r="AQ1532" s="171"/>
      <c r="AR1532" s="172"/>
      <c r="AS1532" s="172"/>
      <c r="AT1532" s="172"/>
      <c r="AU1532" s="171"/>
      <c r="AV1532" s="171"/>
      <c r="AW1532" s="172"/>
      <c r="AX1532" s="172"/>
      <c r="AY1532" s="172"/>
      <c r="AZ1532" s="171"/>
      <c r="BA1532" s="171"/>
    </row>
    <row r="1533" spans="2:53" s="173" customFormat="1">
      <c r="B1533" s="167">
        <v>43498.291666666664</v>
      </c>
      <c r="C1533" s="168">
        <v>332</v>
      </c>
      <c r="D1533" s="168">
        <v>120.16999816894531</v>
      </c>
      <c r="E1533" s="169">
        <v>11.800000190734863</v>
      </c>
      <c r="F1533" s="170">
        <v>43498</v>
      </c>
      <c r="G1533" s="169">
        <v>57.38126143515106</v>
      </c>
      <c r="H1533" s="169">
        <v>38.675380180235251</v>
      </c>
      <c r="I1533" s="169">
        <v>31.131733282583692</v>
      </c>
      <c r="J1533" s="171">
        <f t="shared" si="115"/>
        <v>57.38126143515106</v>
      </c>
      <c r="K1533" s="171">
        <f t="shared" si="116"/>
        <v>38.675380180235251</v>
      </c>
      <c r="L1533" s="171">
        <f t="shared" si="117"/>
        <v>31.131733282583692</v>
      </c>
      <c r="M1533" s="171"/>
      <c r="N1533" s="167">
        <v>43498.291666666664</v>
      </c>
      <c r="O1533" s="172">
        <v>332</v>
      </c>
      <c r="P1533" s="172">
        <v>120.16999816894531</v>
      </c>
      <c r="Q1533" s="155">
        <f t="shared" si="118"/>
        <v>12.124157940401</v>
      </c>
      <c r="R1533" s="104">
        <f t="shared" si="119"/>
        <v>20</v>
      </c>
      <c r="S1533" s="172"/>
      <c r="T1533" s="172"/>
      <c r="U1533" s="172"/>
      <c r="V1533" s="171"/>
      <c r="W1533" s="171"/>
      <c r="X1533" s="172"/>
      <c r="Y1533" s="172"/>
      <c r="Z1533" s="172"/>
      <c r="AA1533" s="171"/>
      <c r="AB1533" s="171"/>
      <c r="AC1533" s="172"/>
      <c r="AD1533" s="172"/>
      <c r="AE1533" s="172"/>
      <c r="AF1533" s="171"/>
      <c r="AG1533" s="171"/>
      <c r="AH1533" s="172"/>
      <c r="AI1533" s="172"/>
      <c r="AJ1533" s="172"/>
      <c r="AK1533" s="171"/>
      <c r="AL1533" s="171"/>
      <c r="AM1533" s="172"/>
      <c r="AN1533" s="172"/>
      <c r="AO1533" s="172"/>
      <c r="AP1533" s="171"/>
      <c r="AQ1533" s="171"/>
      <c r="AR1533" s="172"/>
      <c r="AS1533" s="172"/>
      <c r="AT1533" s="172"/>
      <c r="AU1533" s="171"/>
      <c r="AV1533" s="171"/>
      <c r="AW1533" s="172"/>
      <c r="AX1533" s="172"/>
      <c r="AY1533" s="172"/>
      <c r="AZ1533" s="171"/>
      <c r="BA1533" s="171"/>
    </row>
    <row r="1534" spans="2:53" s="173" customFormat="1">
      <c r="B1534" s="167">
        <v>43499.291666666664</v>
      </c>
      <c r="C1534" s="168">
        <v>332</v>
      </c>
      <c r="D1534" s="168">
        <v>120.16999816894531</v>
      </c>
      <c r="E1534" s="169">
        <v>11.699999809265137</v>
      </c>
      <c r="F1534" s="170">
        <v>43499</v>
      </c>
      <c r="G1534" s="169">
        <v>60.037886432607962</v>
      </c>
      <c r="H1534" s="169">
        <v>38.299961711322837</v>
      </c>
      <c r="I1534" s="169">
        <v>31.604872616595681</v>
      </c>
      <c r="J1534" s="171">
        <f t="shared" si="115"/>
        <v>60.037886432607962</v>
      </c>
      <c r="K1534" s="171">
        <f t="shared" si="116"/>
        <v>38.299961711322837</v>
      </c>
      <c r="L1534" s="171">
        <f t="shared" si="117"/>
        <v>31.604872616595681</v>
      </c>
      <c r="M1534" s="171"/>
      <c r="N1534" s="167">
        <v>43499.291666666664</v>
      </c>
      <c r="O1534" s="172">
        <v>332</v>
      </c>
      <c r="P1534" s="172">
        <v>120.16999816894531</v>
      </c>
      <c r="Q1534" s="155">
        <f t="shared" si="118"/>
        <v>12.124157940401</v>
      </c>
      <c r="R1534" s="104">
        <f t="shared" si="119"/>
        <v>20</v>
      </c>
      <c r="S1534" s="172"/>
      <c r="T1534" s="172"/>
      <c r="U1534" s="172"/>
      <c r="V1534" s="171"/>
      <c r="W1534" s="171"/>
      <c r="X1534" s="172"/>
      <c r="Y1534" s="172"/>
      <c r="Z1534" s="172"/>
      <c r="AA1534" s="171"/>
      <c r="AB1534" s="171"/>
      <c r="AC1534" s="172"/>
      <c r="AD1534" s="172"/>
      <c r="AE1534" s="172"/>
      <c r="AF1534" s="171"/>
      <c r="AG1534" s="171"/>
      <c r="AH1534" s="172"/>
      <c r="AI1534" s="172"/>
      <c r="AJ1534" s="172"/>
      <c r="AK1534" s="171"/>
      <c r="AL1534" s="171"/>
      <c r="AM1534" s="172"/>
      <c r="AN1534" s="172"/>
      <c r="AO1534" s="172"/>
      <c r="AP1534" s="171"/>
      <c r="AQ1534" s="171"/>
      <c r="AR1534" s="172"/>
      <c r="AS1534" s="172"/>
      <c r="AT1534" s="172"/>
      <c r="AU1534" s="171"/>
      <c r="AV1534" s="171"/>
      <c r="AW1534" s="172"/>
      <c r="AX1534" s="172"/>
      <c r="AY1534" s="172"/>
      <c r="AZ1534" s="171"/>
      <c r="BA1534" s="171"/>
    </row>
    <row r="1535" spans="2:53" s="173" customFormat="1">
      <c r="B1535" s="167">
        <v>43500.291666666664</v>
      </c>
      <c r="C1535" s="168">
        <v>332</v>
      </c>
      <c r="D1535" s="168">
        <v>120.16999816894531</v>
      </c>
      <c r="E1535" s="169">
        <v>10.300000190734863</v>
      </c>
      <c r="F1535" s="170">
        <v>43500</v>
      </c>
      <c r="G1535" s="169">
        <v>60.767145145138038</v>
      </c>
      <c r="H1535" s="169">
        <v>38.228463696462107</v>
      </c>
      <c r="I1535" s="169">
        <v>31.966787041999641</v>
      </c>
      <c r="J1535" s="171">
        <f t="shared" si="115"/>
        <v>60.767145145138038</v>
      </c>
      <c r="K1535" s="171">
        <f t="shared" si="116"/>
        <v>38.228463696462107</v>
      </c>
      <c r="L1535" s="171">
        <f t="shared" si="117"/>
        <v>31.966787041999641</v>
      </c>
      <c r="M1535" s="171"/>
      <c r="N1535" s="167">
        <v>43500.291666666664</v>
      </c>
      <c r="O1535" s="172">
        <v>332</v>
      </c>
      <c r="P1535" s="172">
        <v>120.16999816894531</v>
      </c>
      <c r="Q1535" s="155">
        <f t="shared" si="118"/>
        <v>12.124157940401</v>
      </c>
      <c r="R1535" s="104">
        <f t="shared" si="119"/>
        <v>20</v>
      </c>
      <c r="S1535" s="172"/>
      <c r="T1535" s="172"/>
      <c r="U1535" s="172"/>
      <c r="V1535" s="171"/>
      <c r="W1535" s="171"/>
      <c r="X1535" s="172"/>
      <c r="Y1535" s="172"/>
      <c r="Z1535" s="172"/>
      <c r="AA1535" s="171"/>
      <c r="AB1535" s="171"/>
      <c r="AC1535" s="172"/>
      <c r="AD1535" s="172"/>
      <c r="AE1535" s="172"/>
      <c r="AF1535" s="171"/>
      <c r="AG1535" s="171"/>
      <c r="AH1535" s="172"/>
      <c r="AI1535" s="172"/>
      <c r="AJ1535" s="172"/>
      <c r="AK1535" s="171"/>
      <c r="AL1535" s="171"/>
      <c r="AM1535" s="172"/>
      <c r="AN1535" s="172"/>
      <c r="AO1535" s="172"/>
      <c r="AP1535" s="171"/>
      <c r="AQ1535" s="171"/>
      <c r="AR1535" s="172"/>
      <c r="AS1535" s="172"/>
      <c r="AT1535" s="172"/>
      <c r="AU1535" s="171"/>
      <c r="AV1535" s="171"/>
      <c r="AW1535" s="172"/>
      <c r="AX1535" s="172"/>
      <c r="AY1535" s="172"/>
      <c r="AZ1535" s="171"/>
      <c r="BA1535" s="171"/>
    </row>
    <row r="1536" spans="2:53" s="173" customFormat="1">
      <c r="B1536" s="167">
        <v>43501.291666666664</v>
      </c>
      <c r="C1536" s="168">
        <v>409</v>
      </c>
      <c r="D1536" s="168">
        <v>103.05999755859375</v>
      </c>
      <c r="E1536" s="169">
        <v>11</v>
      </c>
      <c r="F1536" s="170">
        <v>43501</v>
      </c>
      <c r="G1536" s="169">
        <v>60.019391751234224</v>
      </c>
      <c r="H1536" s="169">
        <v>38.258810877358492</v>
      </c>
      <c r="I1536" s="169">
        <v>32.597627643898697</v>
      </c>
      <c r="J1536" s="171">
        <f t="shared" si="115"/>
        <v>60.019391751234224</v>
      </c>
      <c r="K1536" s="171">
        <f t="shared" si="116"/>
        <v>38.258810877358492</v>
      </c>
      <c r="L1536" s="171">
        <f t="shared" si="117"/>
        <v>32.597627643898697</v>
      </c>
      <c r="M1536" s="171"/>
      <c r="N1536" s="167">
        <v>43501.291666666664</v>
      </c>
      <c r="O1536" s="172">
        <v>409</v>
      </c>
      <c r="P1536" s="172">
        <v>103.05999755859375</v>
      </c>
      <c r="Q1536" s="155">
        <f t="shared" si="118"/>
        <v>17.510573940534666</v>
      </c>
      <c r="R1536" s="104">
        <f t="shared" si="119"/>
        <v>17.510573940534666</v>
      </c>
      <c r="S1536" s="172"/>
      <c r="T1536" s="172"/>
      <c r="U1536" s="172"/>
      <c r="V1536" s="171"/>
      <c r="W1536" s="171"/>
      <c r="X1536" s="172"/>
      <c r="Y1536" s="172"/>
      <c r="Z1536" s="172"/>
      <c r="AA1536" s="171"/>
      <c r="AB1536" s="171"/>
      <c r="AC1536" s="172"/>
      <c r="AD1536" s="172"/>
      <c r="AE1536" s="172"/>
      <c r="AF1536" s="171"/>
      <c r="AG1536" s="171"/>
      <c r="AH1536" s="172"/>
      <c r="AI1536" s="172"/>
      <c r="AJ1536" s="172"/>
      <c r="AK1536" s="171"/>
      <c r="AL1536" s="171"/>
      <c r="AM1536" s="172"/>
      <c r="AN1536" s="172"/>
      <c r="AO1536" s="172"/>
      <c r="AP1536" s="171"/>
      <c r="AQ1536" s="171"/>
      <c r="AR1536" s="172"/>
      <c r="AS1536" s="172"/>
      <c r="AT1536" s="172"/>
      <c r="AU1536" s="171"/>
      <c r="AV1536" s="171"/>
      <c r="AW1536" s="172"/>
      <c r="AX1536" s="172"/>
      <c r="AY1536" s="172"/>
      <c r="AZ1536" s="171"/>
      <c r="BA1536" s="171"/>
    </row>
    <row r="1537" spans="2:53" s="173" customFormat="1">
      <c r="B1537" s="167">
        <v>43502.291666666664</v>
      </c>
      <c r="C1537" s="168">
        <v>409</v>
      </c>
      <c r="D1537" s="168">
        <v>103.05999755859375</v>
      </c>
      <c r="E1537" s="169">
        <v>11.899999618530273</v>
      </c>
      <c r="F1537" s="170">
        <v>43502</v>
      </c>
      <c r="G1537" s="169">
        <v>56.404764648874554</v>
      </c>
      <c r="H1537" s="169">
        <v>38.226304108390138</v>
      </c>
      <c r="I1537" s="169">
        <v>33.286088042435814</v>
      </c>
      <c r="J1537" s="171">
        <f t="shared" si="115"/>
        <v>56.404764648874554</v>
      </c>
      <c r="K1537" s="171">
        <f t="shared" si="116"/>
        <v>38.226304108390138</v>
      </c>
      <c r="L1537" s="171">
        <f t="shared" si="117"/>
        <v>33.286088042435814</v>
      </c>
      <c r="M1537" s="171"/>
      <c r="N1537" s="167">
        <v>43502.291666666664</v>
      </c>
      <c r="O1537" s="172">
        <v>409</v>
      </c>
      <c r="P1537" s="172">
        <v>103.05999755859375</v>
      </c>
      <c r="Q1537" s="155">
        <f t="shared" si="118"/>
        <v>17.510573940534666</v>
      </c>
      <c r="R1537" s="104">
        <f t="shared" si="119"/>
        <v>20</v>
      </c>
      <c r="S1537" s="172"/>
      <c r="T1537" s="172"/>
      <c r="U1537" s="172"/>
      <c r="V1537" s="171"/>
      <c r="W1537" s="171"/>
      <c r="X1537" s="172"/>
      <c r="Y1537" s="172"/>
      <c r="Z1537" s="172"/>
      <c r="AA1537" s="171"/>
      <c r="AB1537" s="171"/>
      <c r="AC1537" s="172"/>
      <c r="AD1537" s="172"/>
      <c r="AE1537" s="172"/>
      <c r="AF1537" s="171"/>
      <c r="AG1537" s="171"/>
      <c r="AH1537" s="172"/>
      <c r="AI1537" s="172"/>
      <c r="AJ1537" s="172"/>
      <c r="AK1537" s="171"/>
      <c r="AL1537" s="171"/>
      <c r="AM1537" s="172"/>
      <c r="AN1537" s="172"/>
      <c r="AO1537" s="172"/>
      <c r="AP1537" s="171"/>
      <c r="AQ1537" s="171"/>
      <c r="AR1537" s="172"/>
      <c r="AS1537" s="172"/>
      <c r="AT1537" s="172"/>
      <c r="AU1537" s="171"/>
      <c r="AV1537" s="171"/>
      <c r="AW1537" s="172"/>
      <c r="AX1537" s="172"/>
      <c r="AY1537" s="172"/>
      <c r="AZ1537" s="171"/>
      <c r="BA1537" s="171"/>
    </row>
    <row r="1538" spans="2:53" s="173" customFormat="1">
      <c r="B1538" s="167">
        <v>43503.291666666664</v>
      </c>
      <c r="C1538" s="168">
        <v>524</v>
      </c>
      <c r="D1538" s="168">
        <v>222.27000427246094</v>
      </c>
      <c r="E1538" s="169">
        <v>11.899999618530273</v>
      </c>
      <c r="F1538" s="170">
        <v>43503</v>
      </c>
      <c r="G1538" s="169">
        <v>57.79638808611368</v>
      </c>
      <c r="H1538" s="169">
        <v>38.190113522542866</v>
      </c>
      <c r="I1538" s="169">
        <v>33.833580532007829</v>
      </c>
      <c r="J1538" s="171">
        <f t="shared" si="115"/>
        <v>57.79638808611368</v>
      </c>
      <c r="K1538" s="171">
        <f t="shared" si="116"/>
        <v>38.190113522542866</v>
      </c>
      <c r="L1538" s="171">
        <f t="shared" si="117"/>
        <v>33.833580532007829</v>
      </c>
      <c r="M1538" s="171"/>
      <c r="N1538" s="167">
        <v>43503.291666666664</v>
      </c>
      <c r="O1538" s="172">
        <v>524</v>
      </c>
      <c r="P1538" s="172">
        <v>222.27000427246094</v>
      </c>
      <c r="Q1538" s="155">
        <f t="shared" si="118"/>
        <v>17.269612859064328</v>
      </c>
      <c r="R1538" s="104">
        <f t="shared" si="119"/>
        <v>17.269612859064328</v>
      </c>
      <c r="S1538" s="172"/>
      <c r="T1538" s="172"/>
      <c r="U1538" s="172"/>
      <c r="V1538" s="171"/>
      <c r="W1538" s="171"/>
      <c r="X1538" s="172"/>
      <c r="Y1538" s="172"/>
      <c r="Z1538" s="172"/>
      <c r="AA1538" s="171"/>
      <c r="AB1538" s="171"/>
      <c r="AC1538" s="172"/>
      <c r="AD1538" s="172"/>
      <c r="AE1538" s="172"/>
      <c r="AF1538" s="171"/>
      <c r="AG1538" s="171"/>
      <c r="AH1538" s="172"/>
      <c r="AI1538" s="172"/>
      <c r="AJ1538" s="172"/>
      <c r="AK1538" s="171"/>
      <c r="AL1538" s="171"/>
      <c r="AM1538" s="172"/>
      <c r="AN1538" s="172"/>
      <c r="AO1538" s="172"/>
      <c r="AP1538" s="171"/>
      <c r="AQ1538" s="171"/>
      <c r="AR1538" s="172"/>
      <c r="AS1538" s="172"/>
      <c r="AT1538" s="172"/>
      <c r="AU1538" s="171"/>
      <c r="AV1538" s="171"/>
      <c r="AW1538" s="172"/>
      <c r="AX1538" s="172"/>
      <c r="AY1538" s="172"/>
      <c r="AZ1538" s="171"/>
      <c r="BA1538" s="171"/>
    </row>
    <row r="1539" spans="2:53" s="173" customFormat="1">
      <c r="B1539" s="167">
        <v>43504.291666666664</v>
      </c>
      <c r="C1539" s="168">
        <v>524</v>
      </c>
      <c r="D1539" s="168">
        <v>222.27000427246094</v>
      </c>
      <c r="E1539" s="169">
        <v>11.800000190734863</v>
      </c>
      <c r="F1539" s="170">
        <v>43504</v>
      </c>
      <c r="G1539" s="169">
        <v>50.332117711393899</v>
      </c>
      <c r="H1539" s="169">
        <v>38.051293214537445</v>
      </c>
      <c r="I1539" s="169">
        <v>32.500626821076438</v>
      </c>
      <c r="J1539" s="171">
        <f t="shared" si="115"/>
        <v>50.332117711393899</v>
      </c>
      <c r="K1539" s="171">
        <f t="shared" si="116"/>
        <v>38.051293214537445</v>
      </c>
      <c r="L1539" s="171">
        <f t="shared" si="117"/>
        <v>32.500626821076438</v>
      </c>
      <c r="M1539" s="171"/>
      <c r="N1539" s="167">
        <v>43504.291666666664</v>
      </c>
      <c r="O1539" s="172">
        <v>524</v>
      </c>
      <c r="P1539" s="172">
        <v>222.27000427246094</v>
      </c>
      <c r="Q1539" s="155">
        <f t="shared" si="118"/>
        <v>17.269612859064328</v>
      </c>
      <c r="R1539" s="104">
        <f t="shared" si="119"/>
        <v>20</v>
      </c>
      <c r="S1539" s="172"/>
      <c r="T1539" s="172"/>
      <c r="U1539" s="172"/>
      <c r="V1539" s="171"/>
      <c r="W1539" s="171"/>
      <c r="X1539" s="172"/>
      <c r="Y1539" s="172"/>
      <c r="Z1539" s="172"/>
      <c r="AA1539" s="171"/>
      <c r="AB1539" s="171"/>
      <c r="AC1539" s="172"/>
      <c r="AD1539" s="172"/>
      <c r="AE1539" s="172"/>
      <c r="AF1539" s="171"/>
      <c r="AG1539" s="171"/>
      <c r="AH1539" s="172"/>
      <c r="AI1539" s="172"/>
      <c r="AJ1539" s="172"/>
      <c r="AK1539" s="171"/>
      <c r="AL1539" s="171"/>
      <c r="AM1539" s="172"/>
      <c r="AN1539" s="172"/>
      <c r="AO1539" s="172"/>
      <c r="AP1539" s="171"/>
      <c r="AQ1539" s="171"/>
      <c r="AR1539" s="172"/>
      <c r="AS1539" s="172"/>
      <c r="AT1539" s="172"/>
      <c r="AU1539" s="171"/>
      <c r="AV1539" s="171"/>
      <c r="AW1539" s="172"/>
      <c r="AX1539" s="172"/>
      <c r="AY1539" s="172"/>
      <c r="AZ1539" s="171"/>
      <c r="BA1539" s="171"/>
    </row>
    <row r="1540" spans="2:53" s="173" customFormat="1">
      <c r="B1540" s="167">
        <v>43505.291666666664</v>
      </c>
      <c r="C1540" s="168">
        <v>524</v>
      </c>
      <c r="D1540" s="168">
        <v>222.27000427246094</v>
      </c>
      <c r="E1540" s="169">
        <v>11.699999809265137</v>
      </c>
      <c r="F1540" s="170">
        <v>43505</v>
      </c>
      <c r="G1540" s="169">
        <v>54.680418343588137</v>
      </c>
      <c r="H1540" s="169">
        <v>38.371619207439586</v>
      </c>
      <c r="I1540" s="169">
        <v>31.529689536646579</v>
      </c>
      <c r="J1540" s="171">
        <f t="shared" si="115"/>
        <v>54.680418343588137</v>
      </c>
      <c r="K1540" s="171">
        <f t="shared" si="116"/>
        <v>38.371619207439586</v>
      </c>
      <c r="L1540" s="171">
        <f t="shared" si="117"/>
        <v>31.529689536646579</v>
      </c>
      <c r="M1540" s="171"/>
      <c r="N1540" s="167">
        <v>43505.291666666664</v>
      </c>
      <c r="O1540" s="172">
        <v>524</v>
      </c>
      <c r="P1540" s="172">
        <v>222.27000427246094</v>
      </c>
      <c r="Q1540" s="155">
        <f t="shared" si="118"/>
        <v>17.269612859064328</v>
      </c>
      <c r="R1540" s="104">
        <f t="shared" si="119"/>
        <v>20</v>
      </c>
      <c r="S1540" s="172"/>
      <c r="T1540" s="172"/>
      <c r="U1540" s="172"/>
      <c r="V1540" s="171"/>
      <c r="W1540" s="171"/>
      <c r="X1540" s="172"/>
      <c r="Y1540" s="172"/>
      <c r="Z1540" s="172"/>
      <c r="AA1540" s="171"/>
      <c r="AB1540" s="171"/>
      <c r="AC1540" s="172"/>
      <c r="AD1540" s="172"/>
      <c r="AE1540" s="172"/>
      <c r="AF1540" s="171"/>
      <c r="AG1540" s="171"/>
      <c r="AH1540" s="172"/>
      <c r="AI1540" s="172"/>
      <c r="AJ1540" s="172"/>
      <c r="AK1540" s="171"/>
      <c r="AL1540" s="171"/>
      <c r="AM1540" s="172"/>
      <c r="AN1540" s="172"/>
      <c r="AO1540" s="172"/>
      <c r="AP1540" s="171"/>
      <c r="AQ1540" s="171"/>
      <c r="AR1540" s="172"/>
      <c r="AS1540" s="172"/>
      <c r="AT1540" s="172"/>
      <c r="AU1540" s="171"/>
      <c r="AV1540" s="171"/>
      <c r="AW1540" s="172"/>
      <c r="AX1540" s="172"/>
      <c r="AY1540" s="172"/>
      <c r="AZ1540" s="171"/>
      <c r="BA1540" s="171"/>
    </row>
    <row r="1541" spans="2:53" s="173" customFormat="1">
      <c r="B1541" s="167">
        <v>43506.291666666664</v>
      </c>
      <c r="C1541" s="168">
        <v>524</v>
      </c>
      <c r="D1541" s="168">
        <v>222.27000427246094</v>
      </c>
      <c r="E1541" s="169">
        <v>11.899999618530273</v>
      </c>
      <c r="F1541" s="170">
        <v>43506</v>
      </c>
      <c r="G1541" s="169">
        <v>46.480938061343274</v>
      </c>
      <c r="H1541" s="169">
        <v>38.255499926231494</v>
      </c>
      <c r="I1541" s="169">
        <v>32.070808867304365</v>
      </c>
      <c r="J1541" s="171">
        <f t="shared" si="115"/>
        <v>46.480938061343274</v>
      </c>
      <c r="K1541" s="171">
        <f t="shared" si="116"/>
        <v>38.255499926231494</v>
      </c>
      <c r="L1541" s="171">
        <f t="shared" si="117"/>
        <v>32.070808867304365</v>
      </c>
      <c r="M1541" s="171"/>
      <c r="N1541" s="167">
        <v>43506.291666666664</v>
      </c>
      <c r="O1541" s="172">
        <v>524</v>
      </c>
      <c r="P1541" s="172">
        <v>222.27000427246094</v>
      </c>
      <c r="Q1541" s="155">
        <f t="shared" si="118"/>
        <v>17.269612859064328</v>
      </c>
      <c r="R1541" s="104">
        <f t="shared" si="119"/>
        <v>20</v>
      </c>
      <c r="S1541" s="172"/>
      <c r="T1541" s="172"/>
      <c r="U1541" s="172"/>
      <c r="V1541" s="171"/>
      <c r="W1541" s="171"/>
      <c r="X1541" s="172"/>
      <c r="Y1541" s="172"/>
      <c r="Z1541" s="172"/>
      <c r="AA1541" s="171"/>
      <c r="AB1541" s="171"/>
      <c r="AC1541" s="172"/>
      <c r="AD1541" s="172"/>
      <c r="AE1541" s="172"/>
      <c r="AF1541" s="171"/>
      <c r="AG1541" s="171"/>
      <c r="AH1541" s="172"/>
      <c r="AI1541" s="172"/>
      <c r="AJ1541" s="172"/>
      <c r="AK1541" s="171"/>
      <c r="AL1541" s="171"/>
      <c r="AM1541" s="172"/>
      <c r="AN1541" s="172"/>
      <c r="AO1541" s="172"/>
      <c r="AP1541" s="171"/>
      <c r="AQ1541" s="171"/>
      <c r="AR1541" s="172"/>
      <c r="AS1541" s="172"/>
      <c r="AT1541" s="172"/>
      <c r="AU1541" s="171"/>
      <c r="AV1541" s="171"/>
      <c r="AW1541" s="172"/>
      <c r="AX1541" s="172"/>
      <c r="AY1541" s="172"/>
      <c r="AZ1541" s="171"/>
      <c r="BA1541" s="171"/>
    </row>
    <row r="1542" spans="2:53" s="173" customFormat="1">
      <c r="B1542" s="167">
        <v>43507.291666666664</v>
      </c>
      <c r="C1542" s="168">
        <v>524</v>
      </c>
      <c r="D1542" s="168">
        <v>222.27000427246094</v>
      </c>
      <c r="E1542" s="169">
        <v>11.899999618530273</v>
      </c>
      <c r="F1542" s="170">
        <v>43507</v>
      </c>
      <c r="G1542" s="169">
        <v>60.925605406981894</v>
      </c>
      <c r="H1542" s="169">
        <v>38.669373160975944</v>
      </c>
      <c r="I1542" s="169">
        <v>32.632551084072482</v>
      </c>
      <c r="J1542" s="171">
        <f t="shared" si="115"/>
        <v>60.925605406981894</v>
      </c>
      <c r="K1542" s="171">
        <f t="shared" si="116"/>
        <v>38.669373160975944</v>
      </c>
      <c r="L1542" s="171">
        <f t="shared" si="117"/>
        <v>32.632551084072482</v>
      </c>
      <c r="M1542" s="171"/>
      <c r="N1542" s="167">
        <v>43507.291666666664</v>
      </c>
      <c r="O1542" s="172">
        <v>524</v>
      </c>
      <c r="P1542" s="172">
        <v>222.27000427246094</v>
      </c>
      <c r="Q1542" s="155">
        <f t="shared" si="118"/>
        <v>17.269612859064328</v>
      </c>
      <c r="R1542" s="104">
        <f t="shared" si="119"/>
        <v>20</v>
      </c>
      <c r="S1542" s="172"/>
      <c r="T1542" s="172"/>
      <c r="U1542" s="172"/>
      <c r="V1542" s="171"/>
      <c r="W1542" s="171"/>
      <c r="X1542" s="172"/>
      <c r="Y1542" s="172"/>
      <c r="Z1542" s="172"/>
      <c r="AA1542" s="171"/>
      <c r="AB1542" s="171"/>
      <c r="AC1542" s="172"/>
      <c r="AD1542" s="172"/>
      <c r="AE1542" s="172"/>
      <c r="AF1542" s="171"/>
      <c r="AG1542" s="171"/>
      <c r="AH1542" s="172"/>
      <c r="AI1542" s="172"/>
      <c r="AJ1542" s="172"/>
      <c r="AK1542" s="171"/>
      <c r="AL1542" s="171"/>
      <c r="AM1542" s="172"/>
      <c r="AN1542" s="172"/>
      <c r="AO1542" s="172"/>
      <c r="AP1542" s="171"/>
      <c r="AQ1542" s="171"/>
      <c r="AR1542" s="172"/>
      <c r="AS1542" s="172"/>
      <c r="AT1542" s="172"/>
      <c r="AU1542" s="171"/>
      <c r="AV1542" s="171"/>
      <c r="AW1542" s="172"/>
      <c r="AX1542" s="172"/>
      <c r="AY1542" s="172"/>
      <c r="AZ1542" s="171"/>
      <c r="BA1542" s="171"/>
    </row>
    <row r="1543" spans="2:53" s="173" customFormat="1">
      <c r="B1543" s="167">
        <v>43508.291666666664</v>
      </c>
      <c r="C1543" s="168">
        <v>296</v>
      </c>
      <c r="D1543" s="168">
        <v>115.19000244140625</v>
      </c>
      <c r="E1543" s="169">
        <v>12</v>
      </c>
      <c r="F1543" s="170">
        <v>43508</v>
      </c>
      <c r="G1543" s="169">
        <v>61.186677684209997</v>
      </c>
      <c r="H1543" s="169">
        <v>38.411378596182232</v>
      </c>
      <c r="I1543" s="169">
        <v>32.78052513539793</v>
      </c>
      <c r="J1543" s="171">
        <f t="shared" si="115"/>
        <v>61.186677684209997</v>
      </c>
      <c r="K1543" s="171">
        <f t="shared" si="116"/>
        <v>38.411378596182232</v>
      </c>
      <c r="L1543" s="171">
        <f t="shared" si="117"/>
        <v>32.78052513539793</v>
      </c>
      <c r="M1543" s="171"/>
      <c r="N1543" s="167">
        <v>43508.291666666664</v>
      </c>
      <c r="O1543" s="172">
        <v>296</v>
      </c>
      <c r="P1543" s="172">
        <v>115.19000244140625</v>
      </c>
      <c r="Q1543" s="155">
        <f t="shared" si="118"/>
        <v>10.348718069465331</v>
      </c>
      <c r="R1543" s="104">
        <f t="shared" si="119"/>
        <v>10.348718069465331</v>
      </c>
      <c r="S1543" s="172"/>
      <c r="T1543" s="172"/>
      <c r="U1543" s="172"/>
      <c r="V1543" s="171"/>
      <c r="W1543" s="171"/>
      <c r="X1543" s="172"/>
      <c r="Y1543" s="172"/>
      <c r="Z1543" s="172"/>
      <c r="AA1543" s="171"/>
      <c r="AB1543" s="171"/>
      <c r="AC1543" s="172"/>
      <c r="AD1543" s="172"/>
      <c r="AE1543" s="172"/>
      <c r="AF1543" s="171"/>
      <c r="AG1543" s="171"/>
      <c r="AH1543" s="172"/>
      <c r="AI1543" s="172"/>
      <c r="AJ1543" s="172"/>
      <c r="AK1543" s="171"/>
      <c r="AL1543" s="171"/>
      <c r="AM1543" s="172"/>
      <c r="AN1543" s="172"/>
      <c r="AO1543" s="172"/>
      <c r="AP1543" s="171"/>
      <c r="AQ1543" s="171"/>
      <c r="AR1543" s="172"/>
      <c r="AS1543" s="172"/>
      <c r="AT1543" s="172"/>
      <c r="AU1543" s="171"/>
      <c r="AV1543" s="171"/>
      <c r="AW1543" s="172"/>
      <c r="AX1543" s="172"/>
      <c r="AY1543" s="172"/>
      <c r="AZ1543" s="171"/>
      <c r="BA1543" s="171"/>
    </row>
    <row r="1544" spans="2:53" s="173" customFormat="1">
      <c r="B1544" s="167">
        <v>43509.291666666664</v>
      </c>
      <c r="C1544" s="168">
        <v>296</v>
      </c>
      <c r="D1544" s="168">
        <v>115.19000244140625</v>
      </c>
      <c r="E1544" s="169">
        <v>11.899999618530273</v>
      </c>
      <c r="F1544" s="170">
        <v>43509</v>
      </c>
      <c r="G1544" s="169">
        <v>61.7636068545889</v>
      </c>
      <c r="H1544" s="169">
        <v>38.361857392390519</v>
      </c>
      <c r="I1544" s="169">
        <v>32.124380268388322</v>
      </c>
      <c r="J1544" s="171">
        <f t="shared" si="115"/>
        <v>61.7636068545889</v>
      </c>
      <c r="K1544" s="171">
        <f t="shared" si="116"/>
        <v>38.361857392390519</v>
      </c>
      <c r="L1544" s="171">
        <f t="shared" si="117"/>
        <v>32.124380268388322</v>
      </c>
      <c r="M1544" s="171"/>
      <c r="N1544" s="167">
        <v>43509.291666666664</v>
      </c>
      <c r="O1544" s="172">
        <v>296</v>
      </c>
      <c r="P1544" s="172">
        <v>115.19000244140625</v>
      </c>
      <c r="Q1544" s="155">
        <f t="shared" si="118"/>
        <v>10.348718069465331</v>
      </c>
      <c r="R1544" s="104">
        <f t="shared" si="119"/>
        <v>20</v>
      </c>
      <c r="S1544" s="172"/>
      <c r="T1544" s="172"/>
      <c r="U1544" s="172"/>
      <c r="V1544" s="171"/>
      <c r="W1544" s="171"/>
      <c r="X1544" s="172"/>
      <c r="Y1544" s="172"/>
      <c r="Z1544" s="172"/>
      <c r="AA1544" s="171"/>
      <c r="AB1544" s="171"/>
      <c r="AC1544" s="172"/>
      <c r="AD1544" s="172"/>
      <c r="AE1544" s="172"/>
      <c r="AF1544" s="171"/>
      <c r="AG1544" s="171"/>
      <c r="AH1544" s="172"/>
      <c r="AI1544" s="172"/>
      <c r="AJ1544" s="172"/>
      <c r="AK1544" s="171"/>
      <c r="AL1544" s="171"/>
      <c r="AM1544" s="172"/>
      <c r="AN1544" s="172"/>
      <c r="AO1544" s="172"/>
      <c r="AP1544" s="171"/>
      <c r="AQ1544" s="171"/>
      <c r="AR1544" s="172"/>
      <c r="AS1544" s="172"/>
      <c r="AT1544" s="172"/>
      <c r="AU1544" s="171"/>
      <c r="AV1544" s="171"/>
      <c r="AW1544" s="172"/>
      <c r="AX1544" s="172"/>
      <c r="AY1544" s="172"/>
      <c r="AZ1544" s="171"/>
      <c r="BA1544" s="171"/>
    </row>
    <row r="1545" spans="2:53" s="173" customFormat="1">
      <c r="B1545" s="167">
        <v>43510.291666666664</v>
      </c>
      <c r="C1545" s="168">
        <v>363</v>
      </c>
      <c r="D1545" s="168">
        <v>107.16999816894531</v>
      </c>
      <c r="E1545" s="169">
        <v>11.899999618530273</v>
      </c>
      <c r="F1545" s="170">
        <v>43510</v>
      </c>
      <c r="G1545" s="169">
        <v>62.886858550806807</v>
      </c>
      <c r="H1545" s="169">
        <v>38.554778712700866</v>
      </c>
      <c r="I1545" s="169">
        <v>30.139614944877437</v>
      </c>
      <c r="J1545" s="171">
        <f t="shared" si="115"/>
        <v>62.886858550806807</v>
      </c>
      <c r="K1545" s="171">
        <f t="shared" si="116"/>
        <v>38.554778712700866</v>
      </c>
      <c r="L1545" s="171">
        <f t="shared" si="117"/>
        <v>30.139614944877437</v>
      </c>
      <c r="M1545" s="171"/>
      <c r="N1545" s="167">
        <v>43510.291666666664</v>
      </c>
      <c r="O1545" s="172">
        <v>363</v>
      </c>
      <c r="P1545" s="172">
        <v>107.16999816894531</v>
      </c>
      <c r="Q1545" s="155">
        <f t="shared" si="118"/>
        <v>14.642512020401002</v>
      </c>
      <c r="R1545" s="104">
        <f t="shared" si="119"/>
        <v>14.642512020401002</v>
      </c>
      <c r="S1545" s="172"/>
      <c r="T1545" s="172"/>
      <c r="U1545" s="172"/>
      <c r="V1545" s="171"/>
      <c r="W1545" s="171"/>
      <c r="X1545" s="172"/>
      <c r="Y1545" s="172"/>
      <c r="Z1545" s="172"/>
      <c r="AA1545" s="171"/>
      <c r="AB1545" s="171"/>
      <c r="AC1545" s="172"/>
      <c r="AD1545" s="172"/>
      <c r="AE1545" s="172"/>
      <c r="AF1545" s="171"/>
      <c r="AG1545" s="171"/>
      <c r="AH1545" s="172"/>
      <c r="AI1545" s="172"/>
      <c r="AJ1545" s="172"/>
      <c r="AK1545" s="171"/>
      <c r="AL1545" s="171"/>
      <c r="AM1545" s="172"/>
      <c r="AN1545" s="172"/>
      <c r="AO1545" s="172"/>
      <c r="AP1545" s="171"/>
      <c r="AQ1545" s="171"/>
      <c r="AR1545" s="172"/>
      <c r="AS1545" s="172"/>
      <c r="AT1545" s="172"/>
      <c r="AU1545" s="171"/>
      <c r="AV1545" s="171"/>
      <c r="AW1545" s="172"/>
      <c r="AX1545" s="172"/>
      <c r="AY1545" s="172"/>
      <c r="AZ1545" s="171"/>
      <c r="BA1545" s="171"/>
    </row>
    <row r="1546" spans="2:53" s="173" customFormat="1">
      <c r="B1546" s="167">
        <v>43511.291666666664</v>
      </c>
      <c r="C1546" s="168">
        <v>363</v>
      </c>
      <c r="D1546" s="168">
        <v>107.16999816894531</v>
      </c>
      <c r="E1546" s="169">
        <v>11.699999809265137</v>
      </c>
      <c r="F1546" s="170">
        <v>43511</v>
      </c>
      <c r="G1546" s="169">
        <v>66.087096636331196</v>
      </c>
      <c r="H1546" s="169">
        <v>38.287612086313764</v>
      </c>
      <c r="I1546" s="169">
        <v>31.442142710222168</v>
      </c>
      <c r="J1546" s="171">
        <f t="shared" ref="J1546:J1609" si="120">IF(G1546&lt;0,0,G1546)</f>
        <v>66.087096636331196</v>
      </c>
      <c r="K1546" s="171">
        <f t="shared" ref="K1546:K1609" si="121">IF(H1546&lt;0,0,H1546)</f>
        <v>38.287612086313764</v>
      </c>
      <c r="L1546" s="171">
        <f t="shared" ref="L1546:L1609" si="122">IF(I1546&lt;0,0,I1546)</f>
        <v>31.442142710222168</v>
      </c>
      <c r="M1546" s="171"/>
      <c r="N1546" s="167">
        <v>43511.291666666664</v>
      </c>
      <c r="O1546" s="172">
        <v>363</v>
      </c>
      <c r="P1546" s="172">
        <v>107.16999816894531</v>
      </c>
      <c r="Q1546" s="155">
        <f t="shared" ref="Q1546:Q1609" si="123">ABS((O1546-P1546)*(1/1000)*0.36*158.987)</f>
        <v>14.642512020401002</v>
      </c>
      <c r="R1546" s="104">
        <f t="shared" si="119"/>
        <v>20</v>
      </c>
      <c r="S1546" s="172"/>
      <c r="T1546" s="172"/>
      <c r="U1546" s="172"/>
      <c r="V1546" s="171"/>
      <c r="W1546" s="171"/>
      <c r="X1546" s="172"/>
      <c r="Y1546" s="172"/>
      <c r="Z1546" s="172"/>
      <c r="AA1546" s="171"/>
      <c r="AB1546" s="171"/>
      <c r="AC1546" s="172"/>
      <c r="AD1546" s="172"/>
      <c r="AE1546" s="172"/>
      <c r="AF1546" s="171"/>
      <c r="AG1546" s="171"/>
      <c r="AH1546" s="172"/>
      <c r="AI1546" s="172"/>
      <c r="AJ1546" s="172"/>
      <c r="AK1546" s="171"/>
      <c r="AL1546" s="171"/>
      <c r="AM1546" s="172"/>
      <c r="AN1546" s="172"/>
      <c r="AO1546" s="172"/>
      <c r="AP1546" s="171"/>
      <c r="AQ1546" s="171"/>
      <c r="AR1546" s="172"/>
      <c r="AS1546" s="172"/>
      <c r="AT1546" s="172"/>
      <c r="AU1546" s="171"/>
      <c r="AV1546" s="171"/>
      <c r="AW1546" s="172"/>
      <c r="AX1546" s="172"/>
      <c r="AY1546" s="172"/>
      <c r="AZ1546" s="171"/>
      <c r="BA1546" s="171"/>
    </row>
    <row r="1547" spans="2:53" s="173" customFormat="1">
      <c r="B1547" s="167">
        <v>43512.291666666664</v>
      </c>
      <c r="C1547" s="168">
        <v>363</v>
      </c>
      <c r="D1547" s="168">
        <v>107.16999816894531</v>
      </c>
      <c r="E1547" s="169">
        <v>11.699999809265137</v>
      </c>
      <c r="F1547" s="170">
        <v>43512</v>
      </c>
      <c r="G1547" s="169">
        <v>65.789125547922296</v>
      </c>
      <c r="H1547" s="169">
        <v>37.922115724329615</v>
      </c>
      <c r="I1547" s="169">
        <v>31.427208257449983</v>
      </c>
      <c r="J1547" s="171">
        <f t="shared" si="120"/>
        <v>65.789125547922296</v>
      </c>
      <c r="K1547" s="171">
        <f t="shared" si="121"/>
        <v>37.922115724329615</v>
      </c>
      <c r="L1547" s="171">
        <f t="shared" si="122"/>
        <v>31.427208257449983</v>
      </c>
      <c r="M1547" s="171"/>
      <c r="N1547" s="167">
        <v>43512.291666666664</v>
      </c>
      <c r="O1547" s="172">
        <v>363</v>
      </c>
      <c r="P1547" s="172">
        <v>107.16999816894531</v>
      </c>
      <c r="Q1547" s="155">
        <f t="shared" si="123"/>
        <v>14.642512020401002</v>
      </c>
      <c r="R1547" s="104">
        <f t="shared" ref="R1547:R1610" si="124">IF(Q1547=Q1546, 20, Q1547)</f>
        <v>20</v>
      </c>
      <c r="S1547" s="172"/>
      <c r="T1547" s="172"/>
      <c r="U1547" s="172"/>
      <c r="V1547" s="171"/>
      <c r="W1547" s="171"/>
      <c r="X1547" s="172"/>
      <c r="Y1547" s="172"/>
      <c r="Z1547" s="172"/>
      <c r="AA1547" s="171"/>
      <c r="AB1547" s="171"/>
      <c r="AC1547" s="172"/>
      <c r="AD1547" s="172"/>
      <c r="AE1547" s="172"/>
      <c r="AF1547" s="171"/>
      <c r="AG1547" s="171"/>
      <c r="AH1547" s="172"/>
      <c r="AI1547" s="172"/>
      <c r="AJ1547" s="172"/>
      <c r="AK1547" s="171"/>
      <c r="AL1547" s="171"/>
      <c r="AM1547" s="172"/>
      <c r="AN1547" s="172"/>
      <c r="AO1547" s="172"/>
      <c r="AP1547" s="171"/>
      <c r="AQ1547" s="171"/>
      <c r="AR1547" s="172"/>
      <c r="AS1547" s="172"/>
      <c r="AT1547" s="172"/>
      <c r="AU1547" s="171"/>
      <c r="AV1547" s="171"/>
      <c r="AW1547" s="172"/>
      <c r="AX1547" s="172"/>
      <c r="AY1547" s="172"/>
      <c r="AZ1547" s="171"/>
      <c r="BA1547" s="171"/>
    </row>
    <row r="1548" spans="2:53" s="173" customFormat="1">
      <c r="B1548" s="167">
        <v>43513.291666666664</v>
      </c>
      <c r="C1548" s="168">
        <v>363</v>
      </c>
      <c r="D1548" s="168">
        <v>107.16999816894531</v>
      </c>
      <c r="E1548" s="169">
        <v>11.5</v>
      </c>
      <c r="F1548" s="170">
        <v>43513</v>
      </c>
      <c r="G1548" s="169">
        <v>61.725343175492945</v>
      </c>
      <c r="H1548" s="169">
        <v>38.365298601697972</v>
      </c>
      <c r="I1548" s="169">
        <v>31.864680986779678</v>
      </c>
      <c r="J1548" s="171">
        <f t="shared" si="120"/>
        <v>61.725343175492945</v>
      </c>
      <c r="K1548" s="171">
        <f t="shared" si="121"/>
        <v>38.365298601697972</v>
      </c>
      <c r="L1548" s="171">
        <f t="shared" si="122"/>
        <v>31.864680986779678</v>
      </c>
      <c r="M1548" s="171"/>
      <c r="N1548" s="167">
        <v>43513.291666666664</v>
      </c>
      <c r="O1548" s="172">
        <v>363</v>
      </c>
      <c r="P1548" s="172">
        <v>107.16999816894531</v>
      </c>
      <c r="Q1548" s="155">
        <f t="shared" si="123"/>
        <v>14.642512020401002</v>
      </c>
      <c r="R1548" s="104">
        <f t="shared" si="124"/>
        <v>20</v>
      </c>
      <c r="S1548" s="172"/>
      <c r="T1548" s="172"/>
      <c r="U1548" s="172"/>
      <c r="V1548" s="171"/>
      <c r="W1548" s="171"/>
      <c r="X1548" s="172"/>
      <c r="Y1548" s="172"/>
      <c r="Z1548" s="172"/>
      <c r="AA1548" s="171"/>
      <c r="AB1548" s="171"/>
      <c r="AC1548" s="172"/>
      <c r="AD1548" s="172"/>
      <c r="AE1548" s="172"/>
      <c r="AF1548" s="171"/>
      <c r="AG1548" s="171"/>
      <c r="AH1548" s="172"/>
      <c r="AI1548" s="172"/>
      <c r="AJ1548" s="172"/>
      <c r="AK1548" s="171"/>
      <c r="AL1548" s="171"/>
      <c r="AM1548" s="172"/>
      <c r="AN1548" s="172"/>
      <c r="AO1548" s="172"/>
      <c r="AP1548" s="171"/>
      <c r="AQ1548" s="171"/>
      <c r="AR1548" s="172"/>
      <c r="AS1548" s="172"/>
      <c r="AT1548" s="172"/>
      <c r="AU1548" s="171"/>
      <c r="AV1548" s="171"/>
      <c r="AW1548" s="172"/>
      <c r="AX1548" s="172"/>
      <c r="AY1548" s="172"/>
      <c r="AZ1548" s="171"/>
      <c r="BA1548" s="171"/>
    </row>
    <row r="1549" spans="2:53" s="173" customFormat="1">
      <c r="B1549" s="167">
        <v>43514.291666666664</v>
      </c>
      <c r="C1549" s="168">
        <v>363</v>
      </c>
      <c r="D1549" s="168">
        <v>107.16999816894531</v>
      </c>
      <c r="E1549" s="169">
        <v>11.600000381469727</v>
      </c>
      <c r="F1549" s="170">
        <v>43514</v>
      </c>
      <c r="G1549" s="169">
        <v>64.760594060150567</v>
      </c>
      <c r="H1549" s="169">
        <v>38.394879516318973</v>
      </c>
      <c r="I1549" s="169">
        <v>32.052689181500071</v>
      </c>
      <c r="J1549" s="171">
        <f t="shared" si="120"/>
        <v>64.760594060150567</v>
      </c>
      <c r="K1549" s="171">
        <f t="shared" si="121"/>
        <v>38.394879516318973</v>
      </c>
      <c r="L1549" s="171">
        <f t="shared" si="122"/>
        <v>32.052689181500071</v>
      </c>
      <c r="M1549" s="171"/>
      <c r="N1549" s="167">
        <v>43514.291666666664</v>
      </c>
      <c r="O1549" s="172">
        <v>363</v>
      </c>
      <c r="P1549" s="172">
        <v>107.16999816894531</v>
      </c>
      <c r="Q1549" s="155">
        <f t="shared" si="123"/>
        <v>14.642512020401002</v>
      </c>
      <c r="R1549" s="104">
        <f t="shared" si="124"/>
        <v>20</v>
      </c>
      <c r="S1549" s="172"/>
      <c r="T1549" s="172"/>
      <c r="U1549" s="172"/>
      <c r="V1549" s="171"/>
      <c r="W1549" s="171"/>
      <c r="X1549" s="172"/>
      <c r="Y1549" s="172"/>
      <c r="Z1549" s="172"/>
      <c r="AA1549" s="171"/>
      <c r="AB1549" s="171"/>
      <c r="AC1549" s="172"/>
      <c r="AD1549" s="172"/>
      <c r="AE1549" s="172"/>
      <c r="AF1549" s="171"/>
      <c r="AG1549" s="171"/>
      <c r="AH1549" s="172"/>
      <c r="AI1549" s="172"/>
      <c r="AJ1549" s="172"/>
      <c r="AK1549" s="171"/>
      <c r="AL1549" s="171"/>
      <c r="AM1549" s="172"/>
      <c r="AN1549" s="172"/>
      <c r="AO1549" s="172"/>
      <c r="AP1549" s="171"/>
      <c r="AQ1549" s="171"/>
      <c r="AR1549" s="172"/>
      <c r="AS1549" s="172"/>
      <c r="AT1549" s="172"/>
      <c r="AU1549" s="171"/>
      <c r="AV1549" s="171"/>
      <c r="AW1549" s="172"/>
      <c r="AX1549" s="172"/>
      <c r="AY1549" s="172"/>
      <c r="AZ1549" s="171"/>
      <c r="BA1549" s="171"/>
    </row>
    <row r="1550" spans="2:53" s="173" customFormat="1">
      <c r="B1550" s="167">
        <v>43515.291666666664</v>
      </c>
      <c r="C1550" s="168">
        <v>359</v>
      </c>
      <c r="D1550" s="168">
        <v>116.15000152587891</v>
      </c>
      <c r="E1550" s="169">
        <v>11.300000190734863</v>
      </c>
      <c r="F1550" s="170">
        <v>43515</v>
      </c>
      <c r="G1550" s="169">
        <v>63.971046402542697</v>
      </c>
      <c r="H1550" s="169">
        <v>38.431226412808478</v>
      </c>
      <c r="I1550" s="169">
        <v>32.55138768443355</v>
      </c>
      <c r="J1550" s="171">
        <f t="shared" si="120"/>
        <v>63.971046402542697</v>
      </c>
      <c r="K1550" s="171">
        <f t="shared" si="121"/>
        <v>38.431226412808478</v>
      </c>
      <c r="L1550" s="171">
        <f t="shared" si="122"/>
        <v>32.55138768443355</v>
      </c>
      <c r="M1550" s="171"/>
      <c r="N1550" s="167">
        <v>43515.291666666664</v>
      </c>
      <c r="O1550" s="172">
        <v>359</v>
      </c>
      <c r="P1550" s="172">
        <v>116.15000152587891</v>
      </c>
      <c r="Q1550" s="155">
        <f t="shared" si="123"/>
        <v>13.899597374665833</v>
      </c>
      <c r="R1550" s="104">
        <f t="shared" si="124"/>
        <v>13.899597374665833</v>
      </c>
      <c r="S1550" s="172"/>
      <c r="T1550" s="172"/>
      <c r="U1550" s="172"/>
      <c r="V1550" s="171"/>
      <c r="W1550" s="171"/>
      <c r="X1550" s="172"/>
      <c r="Y1550" s="172"/>
      <c r="Z1550" s="172"/>
      <c r="AA1550" s="171"/>
      <c r="AB1550" s="171"/>
      <c r="AC1550" s="172"/>
      <c r="AD1550" s="172"/>
      <c r="AE1550" s="172"/>
      <c r="AF1550" s="171"/>
      <c r="AG1550" s="171"/>
      <c r="AH1550" s="172"/>
      <c r="AI1550" s="172"/>
      <c r="AJ1550" s="172"/>
      <c r="AK1550" s="171"/>
      <c r="AL1550" s="171"/>
      <c r="AM1550" s="172"/>
      <c r="AN1550" s="172"/>
      <c r="AO1550" s="172"/>
      <c r="AP1550" s="171"/>
      <c r="AQ1550" s="171"/>
      <c r="AR1550" s="172"/>
      <c r="AS1550" s="172"/>
      <c r="AT1550" s="172"/>
      <c r="AU1550" s="171"/>
      <c r="AV1550" s="171"/>
      <c r="AW1550" s="172"/>
      <c r="AX1550" s="172"/>
      <c r="AY1550" s="172"/>
      <c r="AZ1550" s="171"/>
      <c r="BA1550" s="171"/>
    </row>
    <row r="1551" spans="2:53" s="173" customFormat="1">
      <c r="B1551" s="167">
        <v>43516.291666666664</v>
      </c>
      <c r="C1551" s="168">
        <v>359</v>
      </c>
      <c r="D1551" s="168">
        <v>116.15000152587891</v>
      </c>
      <c r="E1551" s="169">
        <v>11.399999618530273</v>
      </c>
      <c r="F1551" s="170">
        <v>43516</v>
      </c>
      <c r="G1551" s="169">
        <v>60.424681743824934</v>
      </c>
      <c r="H1551" s="169">
        <v>38.480934106067394</v>
      </c>
      <c r="I1551" s="169">
        <v>32.12387013338229</v>
      </c>
      <c r="J1551" s="171">
        <f t="shared" si="120"/>
        <v>60.424681743824934</v>
      </c>
      <c r="K1551" s="171">
        <f t="shared" si="121"/>
        <v>38.480934106067394</v>
      </c>
      <c r="L1551" s="171">
        <f t="shared" si="122"/>
        <v>32.12387013338229</v>
      </c>
      <c r="M1551" s="171"/>
      <c r="N1551" s="167">
        <v>43516.291666666664</v>
      </c>
      <c r="O1551" s="172">
        <v>359</v>
      </c>
      <c r="P1551" s="172">
        <v>116.15000152587891</v>
      </c>
      <c r="Q1551" s="155">
        <f t="shared" si="123"/>
        <v>13.899597374665833</v>
      </c>
      <c r="R1551" s="104">
        <f t="shared" si="124"/>
        <v>20</v>
      </c>
      <c r="S1551" s="172"/>
      <c r="T1551" s="172"/>
      <c r="U1551" s="172"/>
      <c r="V1551" s="171"/>
      <c r="W1551" s="171"/>
      <c r="X1551" s="172"/>
      <c r="Y1551" s="172"/>
      <c r="Z1551" s="172"/>
      <c r="AA1551" s="171"/>
      <c r="AB1551" s="171"/>
      <c r="AC1551" s="172"/>
      <c r="AD1551" s="172"/>
      <c r="AE1551" s="172"/>
      <c r="AF1551" s="171"/>
      <c r="AG1551" s="171"/>
      <c r="AH1551" s="172"/>
      <c r="AI1551" s="172"/>
      <c r="AJ1551" s="172"/>
      <c r="AK1551" s="171"/>
      <c r="AL1551" s="171"/>
      <c r="AM1551" s="172"/>
      <c r="AN1551" s="172"/>
      <c r="AO1551" s="172"/>
      <c r="AP1551" s="171"/>
      <c r="AQ1551" s="171"/>
      <c r="AR1551" s="172"/>
      <c r="AS1551" s="172"/>
      <c r="AT1551" s="172"/>
      <c r="AU1551" s="171"/>
      <c r="AV1551" s="171"/>
      <c r="AW1551" s="172"/>
      <c r="AX1551" s="172"/>
      <c r="AY1551" s="172"/>
      <c r="AZ1551" s="171"/>
      <c r="BA1551" s="171"/>
    </row>
    <row r="1552" spans="2:53" s="173" customFormat="1">
      <c r="B1552" s="167">
        <v>43517.291666666664</v>
      </c>
      <c r="C1552" s="168">
        <v>363</v>
      </c>
      <c r="D1552" s="168">
        <v>120.15000152587891</v>
      </c>
      <c r="E1552" s="169">
        <v>11.600000381469727</v>
      </c>
      <c r="F1552" s="170">
        <v>43517</v>
      </c>
      <c r="G1552" s="169">
        <v>60.879273196591321</v>
      </c>
      <c r="H1552" s="169">
        <v>38.162223376587505</v>
      </c>
      <c r="I1552" s="169">
        <v>31.696314865041654</v>
      </c>
      <c r="J1552" s="171">
        <f t="shared" si="120"/>
        <v>60.879273196591321</v>
      </c>
      <c r="K1552" s="171">
        <f t="shared" si="121"/>
        <v>38.162223376587505</v>
      </c>
      <c r="L1552" s="171">
        <f t="shared" si="122"/>
        <v>31.696314865041654</v>
      </c>
      <c r="M1552" s="171"/>
      <c r="N1552" s="167">
        <v>43517.291666666664</v>
      </c>
      <c r="O1552" s="172">
        <v>363</v>
      </c>
      <c r="P1552" s="172">
        <v>120.15000152587891</v>
      </c>
      <c r="Q1552" s="155">
        <f t="shared" si="123"/>
        <v>13.899597374665833</v>
      </c>
      <c r="R1552" s="104">
        <f t="shared" si="124"/>
        <v>20</v>
      </c>
      <c r="S1552" s="172"/>
      <c r="T1552" s="172"/>
      <c r="U1552" s="172"/>
      <c r="V1552" s="171"/>
      <c r="W1552" s="171"/>
      <c r="X1552" s="172"/>
      <c r="Y1552" s="172"/>
      <c r="Z1552" s="172"/>
      <c r="AA1552" s="171"/>
      <c r="AB1552" s="171"/>
      <c r="AC1552" s="172"/>
      <c r="AD1552" s="172"/>
      <c r="AE1552" s="172"/>
      <c r="AF1552" s="171"/>
      <c r="AG1552" s="171"/>
      <c r="AH1552" s="172"/>
      <c r="AI1552" s="172"/>
      <c r="AJ1552" s="172"/>
      <c r="AK1552" s="171"/>
      <c r="AL1552" s="171"/>
      <c r="AM1552" s="172"/>
      <c r="AN1552" s="172"/>
      <c r="AO1552" s="172"/>
      <c r="AP1552" s="171"/>
      <c r="AQ1552" s="171"/>
      <c r="AR1552" s="172"/>
      <c r="AS1552" s="172"/>
      <c r="AT1552" s="172"/>
      <c r="AU1552" s="171"/>
      <c r="AV1552" s="171"/>
      <c r="AW1552" s="172"/>
      <c r="AX1552" s="172"/>
      <c r="AY1552" s="172"/>
      <c r="AZ1552" s="171"/>
      <c r="BA1552" s="171"/>
    </row>
    <row r="1553" spans="2:53" s="173" customFormat="1">
      <c r="B1553" s="167">
        <v>43518.291666666664</v>
      </c>
      <c r="C1553" s="168">
        <v>363</v>
      </c>
      <c r="D1553" s="168">
        <v>120.15000152587891</v>
      </c>
      <c r="E1553" s="169">
        <v>11.600000381469727</v>
      </c>
      <c r="F1553" s="170">
        <v>43518</v>
      </c>
      <c r="G1553" s="169">
        <v>65.824596355292556</v>
      </c>
      <c r="H1553" s="169">
        <v>38.157631248588928</v>
      </c>
      <c r="I1553" s="169">
        <v>31.551694998851563</v>
      </c>
      <c r="J1553" s="171">
        <f t="shared" si="120"/>
        <v>65.824596355292556</v>
      </c>
      <c r="K1553" s="171">
        <f t="shared" si="121"/>
        <v>38.157631248588928</v>
      </c>
      <c r="L1553" s="171">
        <f t="shared" si="122"/>
        <v>31.551694998851563</v>
      </c>
      <c r="M1553" s="171"/>
      <c r="N1553" s="167">
        <v>43518.291666666664</v>
      </c>
      <c r="O1553" s="172">
        <v>363</v>
      </c>
      <c r="P1553" s="172">
        <v>120.15000152587891</v>
      </c>
      <c r="Q1553" s="155">
        <f t="shared" si="123"/>
        <v>13.899597374665833</v>
      </c>
      <c r="R1553" s="104">
        <f t="shared" si="124"/>
        <v>20</v>
      </c>
      <c r="S1553" s="172"/>
      <c r="T1553" s="172"/>
      <c r="U1553" s="172"/>
      <c r="V1553" s="171"/>
      <c r="W1553" s="171"/>
      <c r="X1553" s="172"/>
      <c r="Y1553" s="172"/>
      <c r="Z1553" s="172"/>
      <c r="AA1553" s="171"/>
      <c r="AB1553" s="171"/>
      <c r="AC1553" s="172"/>
      <c r="AD1553" s="172"/>
      <c r="AE1553" s="172"/>
      <c r="AF1553" s="171"/>
      <c r="AG1553" s="171"/>
      <c r="AH1553" s="172"/>
      <c r="AI1553" s="172"/>
      <c r="AJ1553" s="172"/>
      <c r="AK1553" s="171"/>
      <c r="AL1553" s="171"/>
      <c r="AM1553" s="172"/>
      <c r="AN1553" s="172"/>
      <c r="AO1553" s="172"/>
      <c r="AP1553" s="171"/>
      <c r="AQ1553" s="171"/>
      <c r="AR1553" s="172"/>
      <c r="AS1553" s="172"/>
      <c r="AT1553" s="172"/>
      <c r="AU1553" s="171"/>
      <c r="AV1553" s="171"/>
      <c r="AW1553" s="172"/>
      <c r="AX1553" s="172"/>
      <c r="AY1553" s="172"/>
      <c r="AZ1553" s="171"/>
      <c r="BA1553" s="171"/>
    </row>
    <row r="1554" spans="2:53" s="173" customFormat="1">
      <c r="B1554" s="167">
        <v>43519.291666666664</v>
      </c>
      <c r="C1554" s="168">
        <v>363</v>
      </c>
      <c r="D1554" s="168">
        <v>120.15000152587891</v>
      </c>
      <c r="E1554" s="169">
        <v>11.600000381469727</v>
      </c>
      <c r="F1554" s="170">
        <v>43519</v>
      </c>
      <c r="G1554" s="169">
        <v>61.198151879796313</v>
      </c>
      <c r="H1554" s="169">
        <v>38.468186282780444</v>
      </c>
      <c r="I1554" s="169">
        <v>31.769609722759963</v>
      </c>
      <c r="J1554" s="171">
        <f t="shared" si="120"/>
        <v>61.198151879796313</v>
      </c>
      <c r="K1554" s="171">
        <f t="shared" si="121"/>
        <v>38.468186282780444</v>
      </c>
      <c r="L1554" s="171">
        <f t="shared" si="122"/>
        <v>31.769609722759963</v>
      </c>
      <c r="M1554" s="171"/>
      <c r="N1554" s="167">
        <v>43519.291666666664</v>
      </c>
      <c r="O1554" s="172">
        <v>363</v>
      </c>
      <c r="P1554" s="172">
        <v>120.15000152587891</v>
      </c>
      <c r="Q1554" s="155">
        <f t="shared" si="123"/>
        <v>13.899597374665833</v>
      </c>
      <c r="R1554" s="104">
        <f t="shared" si="124"/>
        <v>20</v>
      </c>
      <c r="S1554" s="172"/>
      <c r="T1554" s="172"/>
      <c r="U1554" s="172"/>
      <c r="V1554" s="171"/>
      <c r="W1554" s="171"/>
      <c r="X1554" s="172"/>
      <c r="Y1554" s="172"/>
      <c r="Z1554" s="172"/>
      <c r="AA1554" s="171"/>
      <c r="AB1554" s="171"/>
      <c r="AC1554" s="172"/>
      <c r="AD1554" s="172"/>
      <c r="AE1554" s="172"/>
      <c r="AF1554" s="171"/>
      <c r="AG1554" s="171"/>
      <c r="AH1554" s="172"/>
      <c r="AI1554" s="172"/>
      <c r="AJ1554" s="172"/>
      <c r="AK1554" s="171"/>
      <c r="AL1554" s="171"/>
      <c r="AM1554" s="172"/>
      <c r="AN1554" s="172"/>
      <c r="AO1554" s="172"/>
      <c r="AP1554" s="171"/>
      <c r="AQ1554" s="171"/>
      <c r="AR1554" s="172"/>
      <c r="AS1554" s="172"/>
      <c r="AT1554" s="172"/>
      <c r="AU1554" s="171"/>
      <c r="AV1554" s="171"/>
      <c r="AW1554" s="172"/>
      <c r="AX1554" s="172"/>
      <c r="AY1554" s="172"/>
      <c r="AZ1554" s="171"/>
      <c r="BA1554" s="171"/>
    </row>
    <row r="1555" spans="2:53" s="173" customFormat="1">
      <c r="B1555" s="167">
        <v>43520.291666666664</v>
      </c>
      <c r="C1555" s="168">
        <v>363</v>
      </c>
      <c r="D1555" s="168">
        <v>120.15000152587891</v>
      </c>
      <c r="E1555" s="169">
        <v>11.699999809265137</v>
      </c>
      <c r="F1555" s="170">
        <v>43520</v>
      </c>
      <c r="G1555" s="169">
        <v>60.74773462444535</v>
      </c>
      <c r="H1555" s="169">
        <v>38.357196953385021</v>
      </c>
      <c r="I1555" s="169">
        <v>31.51938840771162</v>
      </c>
      <c r="J1555" s="171">
        <f t="shared" si="120"/>
        <v>60.74773462444535</v>
      </c>
      <c r="K1555" s="171">
        <f t="shared" si="121"/>
        <v>38.357196953385021</v>
      </c>
      <c r="L1555" s="171">
        <f t="shared" si="122"/>
        <v>31.51938840771162</v>
      </c>
      <c r="M1555" s="171"/>
      <c r="N1555" s="167">
        <v>43520.291666666664</v>
      </c>
      <c r="O1555" s="172">
        <v>363</v>
      </c>
      <c r="P1555" s="172">
        <v>120.15000152587891</v>
      </c>
      <c r="Q1555" s="155">
        <f t="shared" si="123"/>
        <v>13.899597374665833</v>
      </c>
      <c r="R1555" s="104">
        <f t="shared" si="124"/>
        <v>20</v>
      </c>
      <c r="S1555" s="172"/>
      <c r="T1555" s="172"/>
      <c r="U1555" s="172"/>
      <c r="V1555" s="171"/>
      <c r="W1555" s="171"/>
      <c r="X1555" s="172"/>
      <c r="Y1555" s="172"/>
      <c r="Z1555" s="172"/>
      <c r="AA1555" s="171"/>
      <c r="AB1555" s="171"/>
      <c r="AC1555" s="172"/>
      <c r="AD1555" s="172"/>
      <c r="AE1555" s="172"/>
      <c r="AF1555" s="171"/>
      <c r="AG1555" s="171"/>
      <c r="AH1555" s="172"/>
      <c r="AI1555" s="172"/>
      <c r="AJ1555" s="172"/>
      <c r="AK1555" s="171"/>
      <c r="AL1555" s="171"/>
      <c r="AM1555" s="172"/>
      <c r="AN1555" s="172"/>
      <c r="AO1555" s="172"/>
      <c r="AP1555" s="171"/>
      <c r="AQ1555" s="171"/>
      <c r="AR1555" s="172"/>
      <c r="AS1555" s="172"/>
      <c r="AT1555" s="172"/>
      <c r="AU1555" s="171"/>
      <c r="AV1555" s="171"/>
      <c r="AW1555" s="172"/>
      <c r="AX1555" s="172"/>
      <c r="AY1555" s="172"/>
      <c r="AZ1555" s="171"/>
      <c r="BA1555" s="171"/>
    </row>
    <row r="1556" spans="2:53" s="173" customFormat="1">
      <c r="B1556" s="167">
        <v>43521.291666666664</v>
      </c>
      <c r="C1556" s="168">
        <v>363</v>
      </c>
      <c r="D1556" s="168">
        <v>120.15000152587891</v>
      </c>
      <c r="E1556" s="169">
        <v>11.600000381469727</v>
      </c>
      <c r="F1556" s="170">
        <v>43521</v>
      </c>
      <c r="G1556" s="169">
        <v>60.304136420024797</v>
      </c>
      <c r="H1556" s="169">
        <v>38.396625459679861</v>
      </c>
      <c r="I1556" s="169">
        <v>31.443872805524691</v>
      </c>
      <c r="J1556" s="171">
        <f t="shared" si="120"/>
        <v>60.304136420024797</v>
      </c>
      <c r="K1556" s="171">
        <f t="shared" si="121"/>
        <v>38.396625459679861</v>
      </c>
      <c r="L1556" s="171">
        <f t="shared" si="122"/>
        <v>31.443872805524691</v>
      </c>
      <c r="M1556" s="171"/>
      <c r="N1556" s="167">
        <v>43521.291666666664</v>
      </c>
      <c r="O1556" s="172">
        <v>363</v>
      </c>
      <c r="P1556" s="172">
        <v>120.15000152587891</v>
      </c>
      <c r="Q1556" s="155">
        <f t="shared" si="123"/>
        <v>13.899597374665833</v>
      </c>
      <c r="R1556" s="104">
        <f t="shared" si="124"/>
        <v>20</v>
      </c>
      <c r="S1556" s="172"/>
      <c r="T1556" s="172"/>
      <c r="U1556" s="172"/>
      <c r="V1556" s="171"/>
      <c r="W1556" s="171"/>
      <c r="X1556" s="172"/>
      <c r="Y1556" s="172"/>
      <c r="Z1556" s="172"/>
      <c r="AA1556" s="171"/>
      <c r="AB1556" s="171"/>
      <c r="AC1556" s="172"/>
      <c r="AD1556" s="172"/>
      <c r="AE1556" s="172"/>
      <c r="AF1556" s="171"/>
      <c r="AG1556" s="171"/>
      <c r="AH1556" s="172"/>
      <c r="AI1556" s="172"/>
      <c r="AJ1556" s="172"/>
      <c r="AK1556" s="171"/>
      <c r="AL1556" s="171"/>
      <c r="AM1556" s="172"/>
      <c r="AN1556" s="172"/>
      <c r="AO1556" s="172"/>
      <c r="AP1556" s="171"/>
      <c r="AQ1556" s="171"/>
      <c r="AR1556" s="172"/>
      <c r="AS1556" s="172"/>
      <c r="AT1556" s="172"/>
      <c r="AU1556" s="171"/>
      <c r="AV1556" s="171"/>
      <c r="AW1556" s="172"/>
      <c r="AX1556" s="172"/>
      <c r="AY1556" s="172"/>
      <c r="AZ1556" s="171"/>
      <c r="BA1556" s="171"/>
    </row>
    <row r="1557" spans="2:53" s="173" customFormat="1">
      <c r="B1557" s="167">
        <v>43522.291666666664</v>
      </c>
      <c r="C1557" s="168">
        <v>220</v>
      </c>
      <c r="D1557" s="168">
        <v>94.300003051757813</v>
      </c>
      <c r="E1557" s="169">
        <v>11.5</v>
      </c>
      <c r="F1557" s="170">
        <v>43522</v>
      </c>
      <c r="G1557" s="169">
        <v>64.667118023413224</v>
      </c>
      <c r="H1557" s="169">
        <v>38.769738848694999</v>
      </c>
      <c r="I1557" s="169">
        <v>31.560013935786717</v>
      </c>
      <c r="J1557" s="171">
        <f t="shared" si="120"/>
        <v>64.667118023413224</v>
      </c>
      <c r="K1557" s="171">
        <f t="shared" si="121"/>
        <v>38.769738848694999</v>
      </c>
      <c r="L1557" s="171">
        <f t="shared" si="122"/>
        <v>31.560013935786717</v>
      </c>
      <c r="M1557" s="171"/>
      <c r="N1557" s="167">
        <v>43522.291666666664</v>
      </c>
      <c r="O1557" s="172">
        <v>220</v>
      </c>
      <c r="P1557" s="172">
        <v>94.300003051757813</v>
      </c>
      <c r="Q1557" s="155">
        <f t="shared" si="123"/>
        <v>7.194479549331664</v>
      </c>
      <c r="R1557" s="104">
        <f t="shared" si="124"/>
        <v>7.194479549331664</v>
      </c>
      <c r="S1557" s="172"/>
      <c r="T1557" s="172"/>
      <c r="U1557" s="172"/>
      <c r="V1557" s="171"/>
      <c r="W1557" s="171"/>
      <c r="X1557" s="172"/>
      <c r="Y1557" s="172"/>
      <c r="Z1557" s="172"/>
      <c r="AA1557" s="171"/>
      <c r="AB1557" s="171"/>
      <c r="AC1557" s="172"/>
      <c r="AD1557" s="172"/>
      <c r="AE1557" s="172"/>
      <c r="AF1557" s="171"/>
      <c r="AG1557" s="171"/>
      <c r="AH1557" s="172"/>
      <c r="AI1557" s="172"/>
      <c r="AJ1557" s="172"/>
      <c r="AK1557" s="171"/>
      <c r="AL1557" s="171"/>
      <c r="AM1557" s="172"/>
      <c r="AN1557" s="172"/>
      <c r="AO1557" s="172"/>
      <c r="AP1557" s="171"/>
      <c r="AQ1557" s="171"/>
      <c r="AR1557" s="172"/>
      <c r="AS1557" s="172"/>
      <c r="AT1557" s="172"/>
      <c r="AU1557" s="171"/>
      <c r="AV1557" s="171"/>
      <c r="AW1557" s="172"/>
      <c r="AX1557" s="172"/>
      <c r="AY1557" s="172"/>
      <c r="AZ1557" s="171"/>
      <c r="BA1557" s="171"/>
    </row>
    <row r="1558" spans="2:53" s="173" customFormat="1">
      <c r="B1558" s="167">
        <v>43523.291666666664</v>
      </c>
      <c r="C1558" s="168">
        <v>220</v>
      </c>
      <c r="D1558" s="168">
        <v>94.300003051757813</v>
      </c>
      <c r="E1558" s="169">
        <v>11.5</v>
      </c>
      <c r="F1558" s="170">
        <v>43523</v>
      </c>
      <c r="G1558" s="169">
        <v>61.359282070431476</v>
      </c>
      <c r="H1558" s="169">
        <v>38.626439091872271</v>
      </c>
      <c r="I1558" s="169">
        <v>31.949902605900025</v>
      </c>
      <c r="J1558" s="171">
        <f t="shared" si="120"/>
        <v>61.359282070431476</v>
      </c>
      <c r="K1558" s="171">
        <f t="shared" si="121"/>
        <v>38.626439091872271</v>
      </c>
      <c r="L1558" s="171">
        <f t="shared" si="122"/>
        <v>31.949902605900025</v>
      </c>
      <c r="M1558" s="171"/>
      <c r="N1558" s="167">
        <v>43523.291666666664</v>
      </c>
      <c r="O1558" s="172">
        <v>220</v>
      </c>
      <c r="P1558" s="172">
        <v>94.300003051757813</v>
      </c>
      <c r="Q1558" s="155">
        <f t="shared" si="123"/>
        <v>7.194479549331664</v>
      </c>
      <c r="R1558" s="104">
        <f t="shared" si="124"/>
        <v>20</v>
      </c>
      <c r="S1558" s="172"/>
      <c r="T1558" s="172"/>
      <c r="U1558" s="172"/>
      <c r="V1558" s="171"/>
      <c r="W1558" s="171"/>
      <c r="X1558" s="172"/>
      <c r="Y1558" s="172"/>
      <c r="Z1558" s="172"/>
      <c r="AA1558" s="171"/>
      <c r="AB1558" s="171"/>
      <c r="AC1558" s="172"/>
      <c r="AD1558" s="172"/>
      <c r="AE1558" s="172"/>
      <c r="AF1558" s="171"/>
      <c r="AG1558" s="171"/>
      <c r="AH1558" s="172"/>
      <c r="AI1558" s="172"/>
      <c r="AJ1558" s="172"/>
      <c r="AK1558" s="171"/>
      <c r="AL1558" s="171"/>
      <c r="AM1558" s="172"/>
      <c r="AN1558" s="172"/>
      <c r="AO1558" s="172"/>
      <c r="AP1558" s="171"/>
      <c r="AQ1558" s="171"/>
      <c r="AR1558" s="172"/>
      <c r="AS1558" s="172"/>
      <c r="AT1558" s="172"/>
      <c r="AU1558" s="171"/>
      <c r="AV1558" s="171"/>
      <c r="AW1558" s="172"/>
      <c r="AX1558" s="172"/>
      <c r="AY1558" s="172"/>
      <c r="AZ1558" s="171"/>
      <c r="BA1558" s="171"/>
    </row>
    <row r="1559" spans="2:53" s="173" customFormat="1">
      <c r="B1559" s="167">
        <v>43524.291666666664</v>
      </c>
      <c r="C1559" s="168">
        <v>356</v>
      </c>
      <c r="D1559" s="168">
        <v>93.69000244140625</v>
      </c>
      <c r="E1559" s="169">
        <v>11.399999618530273</v>
      </c>
      <c r="F1559" s="170">
        <v>43524</v>
      </c>
      <c r="G1559" s="169">
        <v>64.894299026738679</v>
      </c>
      <c r="H1559" s="169">
        <v>38.781996660342998</v>
      </c>
      <c r="I1559" s="169">
        <v>32.003507981653598</v>
      </c>
      <c r="J1559" s="171">
        <f t="shared" si="120"/>
        <v>64.894299026738679</v>
      </c>
      <c r="K1559" s="171">
        <f t="shared" si="121"/>
        <v>38.781996660342998</v>
      </c>
      <c r="L1559" s="171">
        <f t="shared" si="122"/>
        <v>32.003507981653598</v>
      </c>
      <c r="M1559" s="171"/>
      <c r="N1559" s="167">
        <v>43524.291666666664</v>
      </c>
      <c r="O1559" s="172">
        <v>356</v>
      </c>
      <c r="P1559" s="172">
        <v>93.69000244140625</v>
      </c>
      <c r="Q1559" s="155">
        <f t="shared" si="123"/>
        <v>15.013396649465331</v>
      </c>
      <c r="R1559" s="104">
        <f t="shared" si="124"/>
        <v>15.013396649465331</v>
      </c>
      <c r="S1559" s="172"/>
      <c r="T1559" s="172"/>
      <c r="U1559" s="172"/>
      <c r="V1559" s="171"/>
      <c r="W1559" s="171"/>
      <c r="X1559" s="172"/>
      <c r="Y1559" s="172"/>
      <c r="Z1559" s="172"/>
      <c r="AA1559" s="171"/>
      <c r="AB1559" s="171"/>
      <c r="AC1559" s="172"/>
      <c r="AD1559" s="172"/>
      <c r="AE1559" s="172"/>
      <c r="AF1559" s="171"/>
      <c r="AG1559" s="171"/>
      <c r="AH1559" s="172"/>
      <c r="AI1559" s="172"/>
      <c r="AJ1559" s="172"/>
      <c r="AK1559" s="171"/>
      <c r="AL1559" s="171"/>
      <c r="AM1559" s="172"/>
      <c r="AN1559" s="172"/>
      <c r="AO1559" s="172"/>
      <c r="AP1559" s="171"/>
      <c r="AQ1559" s="171"/>
      <c r="AR1559" s="172"/>
      <c r="AS1559" s="172"/>
      <c r="AT1559" s="172"/>
      <c r="AU1559" s="171"/>
      <c r="AV1559" s="171"/>
      <c r="AW1559" s="172"/>
      <c r="AX1559" s="172"/>
      <c r="AY1559" s="172"/>
      <c r="AZ1559" s="171"/>
      <c r="BA1559" s="171"/>
    </row>
    <row r="1560" spans="2:53" s="173" customFormat="1">
      <c r="B1560" s="167">
        <v>43525.291666666664</v>
      </c>
      <c r="C1560" s="168">
        <v>356</v>
      </c>
      <c r="D1560" s="168">
        <v>93.69000244140625</v>
      </c>
      <c r="E1560" s="169">
        <v>11.5</v>
      </c>
      <c r="F1560" s="170">
        <v>43525</v>
      </c>
      <c r="G1560" s="169">
        <v>59.81079361385769</v>
      </c>
      <c r="H1560" s="169">
        <v>39.050017006397191</v>
      </c>
      <c r="I1560" s="169">
        <v>31.324091525563457</v>
      </c>
      <c r="J1560" s="171">
        <f t="shared" si="120"/>
        <v>59.81079361385769</v>
      </c>
      <c r="K1560" s="171">
        <f t="shared" si="121"/>
        <v>39.050017006397191</v>
      </c>
      <c r="L1560" s="171">
        <f t="shared" si="122"/>
        <v>31.324091525563457</v>
      </c>
      <c r="M1560" s="171"/>
      <c r="N1560" s="167">
        <v>43525.291666666664</v>
      </c>
      <c r="O1560" s="172">
        <v>356</v>
      </c>
      <c r="P1560" s="172">
        <v>93.69000244140625</v>
      </c>
      <c r="Q1560" s="155">
        <f t="shared" si="123"/>
        <v>15.013396649465331</v>
      </c>
      <c r="R1560" s="104">
        <f t="shared" si="124"/>
        <v>20</v>
      </c>
      <c r="S1560" s="172"/>
      <c r="T1560" s="172"/>
      <c r="U1560" s="172"/>
      <c r="V1560" s="171"/>
      <c r="W1560" s="171"/>
      <c r="X1560" s="172"/>
      <c r="Y1560" s="172"/>
      <c r="Z1560" s="172"/>
      <c r="AA1560" s="171"/>
      <c r="AB1560" s="171"/>
      <c r="AC1560" s="172"/>
      <c r="AD1560" s="172"/>
      <c r="AE1560" s="172"/>
      <c r="AF1560" s="171"/>
      <c r="AG1560" s="171"/>
      <c r="AH1560" s="172"/>
      <c r="AI1560" s="172"/>
      <c r="AJ1560" s="172"/>
      <c r="AK1560" s="171"/>
      <c r="AL1560" s="171"/>
      <c r="AM1560" s="172"/>
      <c r="AN1560" s="172"/>
      <c r="AO1560" s="172"/>
      <c r="AP1560" s="171"/>
      <c r="AQ1560" s="171"/>
      <c r="AR1560" s="172"/>
      <c r="AS1560" s="172"/>
      <c r="AT1560" s="172"/>
      <c r="AU1560" s="171"/>
      <c r="AV1560" s="171"/>
      <c r="AW1560" s="172"/>
      <c r="AX1560" s="172"/>
      <c r="AY1560" s="172"/>
      <c r="AZ1560" s="171"/>
      <c r="BA1560" s="171"/>
    </row>
    <row r="1561" spans="2:53" s="173" customFormat="1">
      <c r="B1561" s="167">
        <v>43526.291666666664</v>
      </c>
      <c r="C1561" s="168">
        <v>356</v>
      </c>
      <c r="D1561" s="168">
        <v>93.69000244140625</v>
      </c>
      <c r="E1561" s="169">
        <v>11.300000190734863</v>
      </c>
      <c r="F1561" s="170">
        <v>43526</v>
      </c>
      <c r="G1561" s="169">
        <v>59.865078243944318</v>
      </c>
      <c r="H1561" s="169">
        <v>38.983915994189388</v>
      </c>
      <c r="I1561" s="169">
        <v>30.736872512057964</v>
      </c>
      <c r="J1561" s="171">
        <f t="shared" si="120"/>
        <v>59.865078243944318</v>
      </c>
      <c r="K1561" s="171">
        <f t="shared" si="121"/>
        <v>38.983915994189388</v>
      </c>
      <c r="L1561" s="171">
        <f t="shared" si="122"/>
        <v>30.736872512057964</v>
      </c>
      <c r="M1561" s="171"/>
      <c r="N1561" s="167">
        <v>43526.291666666664</v>
      </c>
      <c r="O1561" s="172">
        <v>356</v>
      </c>
      <c r="P1561" s="172">
        <v>93.69000244140625</v>
      </c>
      <c r="Q1561" s="155">
        <f t="shared" si="123"/>
        <v>15.013396649465331</v>
      </c>
      <c r="R1561" s="104">
        <f t="shared" si="124"/>
        <v>20</v>
      </c>
      <c r="S1561" s="172"/>
      <c r="T1561" s="172"/>
      <c r="U1561" s="172"/>
      <c r="V1561" s="171"/>
      <c r="W1561" s="171"/>
      <c r="X1561" s="172"/>
      <c r="Y1561" s="172"/>
      <c r="Z1561" s="172"/>
      <c r="AA1561" s="171"/>
      <c r="AB1561" s="171"/>
      <c r="AC1561" s="172"/>
      <c r="AD1561" s="172"/>
      <c r="AE1561" s="172"/>
      <c r="AF1561" s="171"/>
      <c r="AG1561" s="171"/>
      <c r="AH1561" s="172"/>
      <c r="AI1561" s="172"/>
      <c r="AJ1561" s="172"/>
      <c r="AK1561" s="171"/>
      <c r="AL1561" s="171"/>
      <c r="AM1561" s="172"/>
      <c r="AN1561" s="172"/>
      <c r="AO1561" s="172"/>
      <c r="AP1561" s="171"/>
      <c r="AQ1561" s="171"/>
      <c r="AR1561" s="172"/>
      <c r="AS1561" s="172"/>
      <c r="AT1561" s="172"/>
      <c r="AU1561" s="171"/>
      <c r="AV1561" s="171"/>
      <c r="AW1561" s="172"/>
      <c r="AX1561" s="172"/>
      <c r="AY1561" s="172"/>
      <c r="AZ1561" s="171"/>
      <c r="BA1561" s="171"/>
    </row>
    <row r="1562" spans="2:53" s="173" customFormat="1">
      <c r="B1562" s="167">
        <v>43527.291666666664</v>
      </c>
      <c r="C1562" s="168">
        <v>356</v>
      </c>
      <c r="D1562" s="168">
        <v>93.69000244140625</v>
      </c>
      <c r="E1562" s="169">
        <v>11.5</v>
      </c>
      <c r="F1562" s="170">
        <v>43527</v>
      </c>
      <c r="G1562" s="169">
        <v>63.326886915630716</v>
      </c>
      <c r="H1562" s="169">
        <v>38.073804553636812</v>
      </c>
      <c r="I1562" s="169">
        <v>30.773959037175899</v>
      </c>
      <c r="J1562" s="171">
        <f t="shared" si="120"/>
        <v>63.326886915630716</v>
      </c>
      <c r="K1562" s="171">
        <f t="shared" si="121"/>
        <v>38.073804553636812</v>
      </c>
      <c r="L1562" s="171">
        <f t="shared" si="122"/>
        <v>30.773959037175899</v>
      </c>
      <c r="M1562" s="171"/>
      <c r="N1562" s="167">
        <v>43527.291666666664</v>
      </c>
      <c r="O1562" s="172">
        <v>356</v>
      </c>
      <c r="P1562" s="172">
        <v>93.69000244140625</v>
      </c>
      <c r="Q1562" s="155">
        <f t="shared" si="123"/>
        <v>15.013396649465331</v>
      </c>
      <c r="R1562" s="104">
        <f t="shared" si="124"/>
        <v>20</v>
      </c>
      <c r="S1562" s="172"/>
      <c r="T1562" s="172"/>
      <c r="U1562" s="172"/>
      <c r="V1562" s="171"/>
      <c r="W1562" s="171"/>
      <c r="X1562" s="172"/>
      <c r="Y1562" s="172"/>
      <c r="Z1562" s="172"/>
      <c r="AA1562" s="171"/>
      <c r="AB1562" s="171"/>
      <c r="AC1562" s="172"/>
      <c r="AD1562" s="172"/>
      <c r="AE1562" s="172"/>
      <c r="AF1562" s="171"/>
      <c r="AG1562" s="171"/>
      <c r="AH1562" s="172"/>
      <c r="AI1562" s="172"/>
      <c r="AJ1562" s="172"/>
      <c r="AK1562" s="171"/>
      <c r="AL1562" s="171"/>
      <c r="AM1562" s="172"/>
      <c r="AN1562" s="172"/>
      <c r="AO1562" s="172"/>
      <c r="AP1562" s="171"/>
      <c r="AQ1562" s="171"/>
      <c r="AR1562" s="172"/>
      <c r="AS1562" s="172"/>
      <c r="AT1562" s="172"/>
      <c r="AU1562" s="171"/>
      <c r="AV1562" s="171"/>
      <c r="AW1562" s="172"/>
      <c r="AX1562" s="172"/>
      <c r="AY1562" s="172"/>
      <c r="AZ1562" s="171"/>
      <c r="BA1562" s="171"/>
    </row>
    <row r="1563" spans="2:53" s="173" customFormat="1">
      <c r="B1563" s="167">
        <v>43528.291666666664</v>
      </c>
      <c r="C1563" s="168">
        <v>356</v>
      </c>
      <c r="D1563" s="168">
        <v>93.69000244140625</v>
      </c>
      <c r="E1563" s="169">
        <v>11.5</v>
      </c>
      <c r="F1563" s="170">
        <v>43528</v>
      </c>
      <c r="G1563" s="169">
        <v>62.191818086173775</v>
      </c>
      <c r="H1563" s="169">
        <v>37.874342401138087</v>
      </c>
      <c r="I1563" s="169">
        <v>30.53139537025379</v>
      </c>
      <c r="J1563" s="171">
        <f t="shared" si="120"/>
        <v>62.191818086173775</v>
      </c>
      <c r="K1563" s="171">
        <f t="shared" si="121"/>
        <v>37.874342401138087</v>
      </c>
      <c r="L1563" s="171">
        <f t="shared" si="122"/>
        <v>30.53139537025379</v>
      </c>
      <c r="M1563" s="171"/>
      <c r="N1563" s="167">
        <v>43528.291666666664</v>
      </c>
      <c r="O1563" s="172">
        <v>356</v>
      </c>
      <c r="P1563" s="172">
        <v>93.69000244140625</v>
      </c>
      <c r="Q1563" s="155">
        <f t="shared" si="123"/>
        <v>15.013396649465331</v>
      </c>
      <c r="R1563" s="104">
        <f t="shared" si="124"/>
        <v>20</v>
      </c>
      <c r="S1563" s="172"/>
      <c r="T1563" s="172"/>
      <c r="U1563" s="172"/>
      <c r="V1563" s="171"/>
      <c r="W1563" s="171"/>
      <c r="X1563" s="172"/>
      <c r="Y1563" s="172"/>
      <c r="Z1563" s="172"/>
      <c r="AA1563" s="171"/>
      <c r="AB1563" s="171"/>
      <c r="AC1563" s="172"/>
      <c r="AD1563" s="172"/>
      <c r="AE1563" s="172"/>
      <c r="AF1563" s="171"/>
      <c r="AG1563" s="171"/>
      <c r="AH1563" s="172"/>
      <c r="AI1563" s="172"/>
      <c r="AJ1563" s="172"/>
      <c r="AK1563" s="171"/>
      <c r="AL1563" s="171"/>
      <c r="AM1563" s="172"/>
      <c r="AN1563" s="172"/>
      <c r="AO1563" s="172"/>
      <c r="AP1563" s="171"/>
      <c r="AQ1563" s="171"/>
      <c r="AR1563" s="172"/>
      <c r="AS1563" s="172"/>
      <c r="AT1563" s="172"/>
      <c r="AU1563" s="171"/>
      <c r="AV1563" s="171"/>
      <c r="AW1563" s="172"/>
      <c r="AX1563" s="172"/>
      <c r="AY1563" s="172"/>
      <c r="AZ1563" s="171"/>
      <c r="BA1563" s="171"/>
    </row>
    <row r="1564" spans="2:53" s="173" customFormat="1">
      <c r="B1564" s="167">
        <v>43529.291666666664</v>
      </c>
      <c r="C1564" s="168">
        <v>283</v>
      </c>
      <c r="D1564" s="168">
        <v>130.08000183105469</v>
      </c>
      <c r="E1564" s="169">
        <v>11.600000381469727</v>
      </c>
      <c r="F1564" s="170">
        <v>43529</v>
      </c>
      <c r="G1564" s="169">
        <v>58.936473452647441</v>
      </c>
      <c r="H1564" s="169">
        <v>37.942700212001817</v>
      </c>
      <c r="I1564" s="169">
        <v>31.777449907219015</v>
      </c>
      <c r="J1564" s="171">
        <f t="shared" si="120"/>
        <v>58.936473452647441</v>
      </c>
      <c r="K1564" s="171">
        <f t="shared" si="121"/>
        <v>37.942700212001817</v>
      </c>
      <c r="L1564" s="171">
        <f t="shared" si="122"/>
        <v>31.777449907219015</v>
      </c>
      <c r="M1564" s="171"/>
      <c r="N1564" s="167">
        <v>43529.291666666664</v>
      </c>
      <c r="O1564" s="172">
        <v>283</v>
      </c>
      <c r="P1564" s="172">
        <v>130.08000183105469</v>
      </c>
      <c r="Q1564" s="155">
        <f t="shared" si="123"/>
        <v>8.7524250295989976</v>
      </c>
      <c r="R1564" s="104">
        <f t="shared" si="124"/>
        <v>8.7524250295989976</v>
      </c>
      <c r="S1564" s="172"/>
      <c r="T1564" s="172"/>
      <c r="U1564" s="172"/>
      <c r="V1564" s="171"/>
      <c r="W1564" s="171"/>
      <c r="X1564" s="172"/>
      <c r="Y1564" s="172"/>
      <c r="Z1564" s="172"/>
      <c r="AA1564" s="171"/>
      <c r="AB1564" s="171"/>
      <c r="AC1564" s="172"/>
      <c r="AD1564" s="172"/>
      <c r="AE1564" s="172"/>
      <c r="AF1564" s="171"/>
      <c r="AG1564" s="171"/>
      <c r="AH1564" s="172"/>
      <c r="AI1564" s="172"/>
      <c r="AJ1564" s="172"/>
      <c r="AK1564" s="171"/>
      <c r="AL1564" s="171"/>
      <c r="AM1564" s="172"/>
      <c r="AN1564" s="172"/>
      <c r="AO1564" s="172"/>
      <c r="AP1564" s="171"/>
      <c r="AQ1564" s="171"/>
      <c r="AR1564" s="172"/>
      <c r="AS1564" s="172"/>
      <c r="AT1564" s="172"/>
      <c r="AU1564" s="171"/>
      <c r="AV1564" s="171"/>
      <c r="AW1564" s="172"/>
      <c r="AX1564" s="172"/>
      <c r="AY1564" s="172"/>
      <c r="AZ1564" s="171"/>
      <c r="BA1564" s="171"/>
    </row>
    <row r="1565" spans="2:53" s="173" customFormat="1">
      <c r="B1565" s="167">
        <v>43530.291666666664</v>
      </c>
      <c r="C1565" s="168">
        <v>283</v>
      </c>
      <c r="D1565" s="168">
        <v>130.08000183105469</v>
      </c>
      <c r="E1565" s="169">
        <v>11.600000381469727</v>
      </c>
      <c r="F1565" s="170">
        <v>43530</v>
      </c>
      <c r="G1565" s="169">
        <v>58.66573764778957</v>
      </c>
      <c r="H1565" s="169">
        <v>38.393228271493186</v>
      </c>
      <c r="I1565" s="169">
        <v>31.481467692940349</v>
      </c>
      <c r="J1565" s="171">
        <f t="shared" si="120"/>
        <v>58.66573764778957</v>
      </c>
      <c r="K1565" s="171">
        <f t="shared" si="121"/>
        <v>38.393228271493186</v>
      </c>
      <c r="L1565" s="171">
        <f t="shared" si="122"/>
        <v>31.481467692940349</v>
      </c>
      <c r="M1565" s="171"/>
      <c r="N1565" s="167">
        <v>43530.291666666664</v>
      </c>
      <c r="O1565" s="172">
        <v>283</v>
      </c>
      <c r="P1565" s="172">
        <v>130.08000183105469</v>
      </c>
      <c r="Q1565" s="155">
        <f t="shared" si="123"/>
        <v>8.7524250295989976</v>
      </c>
      <c r="R1565" s="104">
        <f t="shared" si="124"/>
        <v>20</v>
      </c>
      <c r="S1565" s="172"/>
      <c r="T1565" s="172"/>
      <c r="U1565" s="172"/>
      <c r="V1565" s="171"/>
      <c r="W1565" s="171"/>
      <c r="X1565" s="172"/>
      <c r="Y1565" s="172"/>
      <c r="Z1565" s="172"/>
      <c r="AA1565" s="171"/>
      <c r="AB1565" s="171"/>
      <c r="AC1565" s="172"/>
      <c r="AD1565" s="172"/>
      <c r="AE1565" s="172"/>
      <c r="AF1565" s="171"/>
      <c r="AG1565" s="171"/>
      <c r="AH1565" s="172"/>
      <c r="AI1565" s="172"/>
      <c r="AJ1565" s="172"/>
      <c r="AK1565" s="171"/>
      <c r="AL1565" s="171"/>
      <c r="AM1565" s="172"/>
      <c r="AN1565" s="172"/>
      <c r="AO1565" s="172"/>
      <c r="AP1565" s="171"/>
      <c r="AQ1565" s="171"/>
      <c r="AR1565" s="172"/>
      <c r="AS1565" s="172"/>
      <c r="AT1565" s="172"/>
      <c r="AU1565" s="171"/>
      <c r="AV1565" s="171"/>
      <c r="AW1565" s="172"/>
      <c r="AX1565" s="172"/>
      <c r="AY1565" s="172"/>
      <c r="AZ1565" s="171"/>
      <c r="BA1565" s="171"/>
    </row>
    <row r="1566" spans="2:53" s="173" customFormat="1">
      <c r="B1566" s="167">
        <v>43531.291666666664</v>
      </c>
      <c r="C1566" s="168">
        <v>321</v>
      </c>
      <c r="D1566" s="168">
        <v>175.05000305175781</v>
      </c>
      <c r="E1566" s="169">
        <v>11.5</v>
      </c>
      <c r="F1566" s="170">
        <v>43531</v>
      </c>
      <c r="G1566" s="169">
        <v>54.262918933850749</v>
      </c>
      <c r="H1566" s="169">
        <v>38.254203132898716</v>
      </c>
      <c r="I1566" s="169">
        <v>32.217369997103944</v>
      </c>
      <c r="J1566" s="171">
        <f t="shared" si="120"/>
        <v>54.262918933850749</v>
      </c>
      <c r="K1566" s="171">
        <f t="shared" si="121"/>
        <v>38.254203132898716</v>
      </c>
      <c r="L1566" s="171">
        <f t="shared" si="122"/>
        <v>32.217369997103944</v>
      </c>
      <c r="M1566" s="171"/>
      <c r="N1566" s="167">
        <v>43531.291666666664</v>
      </c>
      <c r="O1566" s="172">
        <v>321</v>
      </c>
      <c r="P1566" s="172">
        <v>175.05000305175781</v>
      </c>
      <c r="Q1566" s="155">
        <f t="shared" si="123"/>
        <v>8.3534947793316636</v>
      </c>
      <c r="R1566" s="104">
        <f t="shared" si="124"/>
        <v>8.3534947793316636</v>
      </c>
      <c r="S1566" s="172"/>
      <c r="T1566" s="172"/>
      <c r="U1566" s="172"/>
      <c r="V1566" s="171"/>
      <c r="W1566" s="171"/>
      <c r="X1566" s="172"/>
      <c r="Y1566" s="172"/>
      <c r="Z1566" s="172"/>
      <c r="AA1566" s="171"/>
      <c r="AB1566" s="171"/>
      <c r="AC1566" s="172"/>
      <c r="AD1566" s="172"/>
      <c r="AE1566" s="172"/>
      <c r="AF1566" s="171"/>
      <c r="AG1566" s="171"/>
      <c r="AH1566" s="172"/>
      <c r="AI1566" s="172"/>
      <c r="AJ1566" s="172"/>
      <c r="AK1566" s="171"/>
      <c r="AL1566" s="171"/>
      <c r="AM1566" s="172"/>
      <c r="AN1566" s="172"/>
      <c r="AO1566" s="172"/>
      <c r="AP1566" s="171"/>
      <c r="AQ1566" s="171"/>
      <c r="AR1566" s="172"/>
      <c r="AS1566" s="172"/>
      <c r="AT1566" s="172"/>
      <c r="AU1566" s="171"/>
      <c r="AV1566" s="171"/>
      <c r="AW1566" s="172"/>
      <c r="AX1566" s="172"/>
      <c r="AY1566" s="172"/>
      <c r="AZ1566" s="171"/>
      <c r="BA1566" s="171"/>
    </row>
    <row r="1567" spans="2:53" s="173" customFormat="1">
      <c r="B1567" s="167">
        <v>43532.291666666664</v>
      </c>
      <c r="C1567" s="168">
        <v>321</v>
      </c>
      <c r="D1567" s="168">
        <v>175.05000305175781</v>
      </c>
      <c r="E1567" s="169">
        <v>11.800000190734863</v>
      </c>
      <c r="F1567" s="170">
        <v>43532</v>
      </c>
      <c r="G1567" s="169">
        <v>55.269060146013892</v>
      </c>
      <c r="H1567" s="169">
        <v>38.320842472800557</v>
      </c>
      <c r="I1567" s="169">
        <v>31.940967375569912</v>
      </c>
      <c r="J1567" s="171">
        <f t="shared" si="120"/>
        <v>55.269060146013892</v>
      </c>
      <c r="K1567" s="171">
        <f t="shared" si="121"/>
        <v>38.320842472800557</v>
      </c>
      <c r="L1567" s="171">
        <f t="shared" si="122"/>
        <v>31.940967375569912</v>
      </c>
      <c r="M1567" s="171"/>
      <c r="N1567" s="167">
        <v>43532.291666666664</v>
      </c>
      <c r="O1567" s="172">
        <v>321</v>
      </c>
      <c r="P1567" s="172">
        <v>175.05000305175781</v>
      </c>
      <c r="Q1567" s="155">
        <f t="shared" si="123"/>
        <v>8.3534947793316636</v>
      </c>
      <c r="R1567" s="104">
        <f t="shared" si="124"/>
        <v>20</v>
      </c>
      <c r="S1567" s="172"/>
      <c r="T1567" s="172"/>
      <c r="U1567" s="172"/>
      <c r="V1567" s="171"/>
      <c r="W1567" s="171"/>
      <c r="X1567" s="172"/>
      <c r="Y1567" s="172"/>
      <c r="Z1567" s="172"/>
      <c r="AA1567" s="171"/>
      <c r="AB1567" s="171"/>
      <c r="AC1567" s="172"/>
      <c r="AD1567" s="172"/>
      <c r="AE1567" s="172"/>
      <c r="AF1567" s="171"/>
      <c r="AG1567" s="171"/>
      <c r="AH1567" s="172"/>
      <c r="AI1567" s="172"/>
      <c r="AJ1567" s="172"/>
      <c r="AK1567" s="171"/>
      <c r="AL1567" s="171"/>
      <c r="AM1567" s="172"/>
      <c r="AN1567" s="172"/>
      <c r="AO1567" s="172"/>
      <c r="AP1567" s="171"/>
      <c r="AQ1567" s="171"/>
      <c r="AR1567" s="172"/>
      <c r="AS1567" s="172"/>
      <c r="AT1567" s="172"/>
      <c r="AU1567" s="171"/>
      <c r="AV1567" s="171"/>
      <c r="AW1567" s="172"/>
      <c r="AX1567" s="172"/>
      <c r="AY1567" s="172"/>
      <c r="AZ1567" s="171"/>
      <c r="BA1567" s="171"/>
    </row>
    <row r="1568" spans="2:53" s="173" customFormat="1">
      <c r="B1568" s="167">
        <v>43533.291666666664</v>
      </c>
      <c r="C1568" s="168">
        <v>321</v>
      </c>
      <c r="D1568" s="168">
        <v>175.05000305175781</v>
      </c>
      <c r="E1568" s="169">
        <v>11.800000190734863</v>
      </c>
      <c r="F1568" s="170">
        <v>43533</v>
      </c>
      <c r="G1568" s="169">
        <v>46.458160303411681</v>
      </c>
      <c r="H1568" s="169">
        <v>38.219899690636915</v>
      </c>
      <c r="I1568" s="169">
        <v>31.933651603548618</v>
      </c>
      <c r="J1568" s="171">
        <f t="shared" si="120"/>
        <v>46.458160303411681</v>
      </c>
      <c r="K1568" s="171">
        <f t="shared" si="121"/>
        <v>38.219899690636915</v>
      </c>
      <c r="L1568" s="171">
        <f t="shared" si="122"/>
        <v>31.933651603548618</v>
      </c>
      <c r="M1568" s="171"/>
      <c r="N1568" s="167">
        <v>43533.291666666664</v>
      </c>
      <c r="O1568" s="172">
        <v>321</v>
      </c>
      <c r="P1568" s="172">
        <v>175.05000305175781</v>
      </c>
      <c r="Q1568" s="155">
        <f t="shared" si="123"/>
        <v>8.3534947793316636</v>
      </c>
      <c r="R1568" s="104">
        <f t="shared" si="124"/>
        <v>20</v>
      </c>
      <c r="S1568" s="172"/>
      <c r="T1568" s="172"/>
      <c r="U1568" s="172"/>
      <c r="V1568" s="171"/>
      <c r="W1568" s="171"/>
      <c r="X1568" s="172"/>
      <c r="Y1568" s="172"/>
      <c r="Z1568" s="172"/>
      <c r="AA1568" s="171"/>
      <c r="AB1568" s="171"/>
      <c r="AC1568" s="172"/>
      <c r="AD1568" s="172"/>
      <c r="AE1568" s="172"/>
      <c r="AF1568" s="171"/>
      <c r="AG1568" s="171"/>
      <c r="AH1568" s="172"/>
      <c r="AI1568" s="172"/>
      <c r="AJ1568" s="172"/>
      <c r="AK1568" s="171"/>
      <c r="AL1568" s="171"/>
      <c r="AM1568" s="172"/>
      <c r="AN1568" s="172"/>
      <c r="AO1568" s="172"/>
      <c r="AP1568" s="171"/>
      <c r="AQ1568" s="171"/>
      <c r="AR1568" s="172"/>
      <c r="AS1568" s="172"/>
      <c r="AT1568" s="172"/>
      <c r="AU1568" s="171"/>
      <c r="AV1568" s="171"/>
      <c r="AW1568" s="172"/>
      <c r="AX1568" s="172"/>
      <c r="AY1568" s="172"/>
      <c r="AZ1568" s="171"/>
      <c r="BA1568" s="171"/>
    </row>
    <row r="1569" spans="2:53" s="173" customFormat="1">
      <c r="B1569" s="167">
        <v>43534.291666666664</v>
      </c>
      <c r="C1569" s="168">
        <v>321</v>
      </c>
      <c r="D1569" s="168">
        <v>175.05000305175781</v>
      </c>
      <c r="E1569" s="169">
        <v>11.399999618530273</v>
      </c>
      <c r="F1569" s="170">
        <v>43534</v>
      </c>
      <c r="G1569" s="169">
        <v>44.164424421676841</v>
      </c>
      <c r="H1569" s="169">
        <v>38.461888724212308</v>
      </c>
      <c r="I1569" s="169">
        <v>31.920465399556694</v>
      </c>
      <c r="J1569" s="171">
        <f t="shared" si="120"/>
        <v>44.164424421676841</v>
      </c>
      <c r="K1569" s="171">
        <f t="shared" si="121"/>
        <v>38.461888724212308</v>
      </c>
      <c r="L1569" s="171">
        <f t="shared" si="122"/>
        <v>31.920465399556694</v>
      </c>
      <c r="M1569" s="171"/>
      <c r="N1569" s="167">
        <v>43534.291666666664</v>
      </c>
      <c r="O1569" s="172">
        <v>321</v>
      </c>
      <c r="P1569" s="172">
        <v>175.05000305175781</v>
      </c>
      <c r="Q1569" s="155">
        <f t="shared" si="123"/>
        <v>8.3534947793316636</v>
      </c>
      <c r="R1569" s="104">
        <f t="shared" si="124"/>
        <v>20</v>
      </c>
      <c r="S1569" s="172"/>
      <c r="T1569" s="172"/>
      <c r="U1569" s="172"/>
      <c r="V1569" s="171"/>
      <c r="W1569" s="171"/>
      <c r="X1569" s="172"/>
      <c r="Y1569" s="172"/>
      <c r="Z1569" s="172"/>
      <c r="AA1569" s="171"/>
      <c r="AB1569" s="171"/>
      <c r="AC1569" s="172"/>
      <c r="AD1569" s="172"/>
      <c r="AE1569" s="172"/>
      <c r="AF1569" s="171"/>
      <c r="AG1569" s="171"/>
      <c r="AH1569" s="172"/>
      <c r="AI1569" s="172"/>
      <c r="AJ1569" s="172"/>
      <c r="AK1569" s="171"/>
      <c r="AL1569" s="171"/>
      <c r="AM1569" s="172"/>
      <c r="AN1569" s="172"/>
      <c r="AO1569" s="172"/>
      <c r="AP1569" s="171"/>
      <c r="AQ1569" s="171"/>
      <c r="AR1569" s="172"/>
      <c r="AS1569" s="172"/>
      <c r="AT1569" s="172"/>
      <c r="AU1569" s="171"/>
      <c r="AV1569" s="171"/>
      <c r="AW1569" s="172"/>
      <c r="AX1569" s="172"/>
      <c r="AY1569" s="172"/>
      <c r="AZ1569" s="171"/>
      <c r="BA1569" s="171"/>
    </row>
    <row r="1570" spans="2:53" s="173" customFormat="1">
      <c r="B1570" s="167">
        <v>43535.291666666664</v>
      </c>
      <c r="C1570" s="168">
        <v>321</v>
      </c>
      <c r="D1570" s="168">
        <v>175.05000305175781</v>
      </c>
      <c r="E1570" s="169">
        <v>11.300000190734863</v>
      </c>
      <c r="F1570" s="170">
        <v>43535</v>
      </c>
      <c r="G1570" s="169">
        <v>42.668113148742243</v>
      </c>
      <c r="H1570" s="169">
        <v>38.232061748151402</v>
      </c>
      <c r="I1570" s="169">
        <v>31.433836856263714</v>
      </c>
      <c r="J1570" s="171">
        <f t="shared" si="120"/>
        <v>42.668113148742243</v>
      </c>
      <c r="K1570" s="171">
        <f t="shared" si="121"/>
        <v>38.232061748151402</v>
      </c>
      <c r="L1570" s="171">
        <f t="shared" si="122"/>
        <v>31.433836856263714</v>
      </c>
      <c r="M1570" s="171"/>
      <c r="N1570" s="167">
        <v>43535.291666666664</v>
      </c>
      <c r="O1570" s="172">
        <v>321</v>
      </c>
      <c r="P1570" s="172">
        <v>175.05000305175781</v>
      </c>
      <c r="Q1570" s="155">
        <f t="shared" si="123"/>
        <v>8.3534947793316636</v>
      </c>
      <c r="R1570" s="104">
        <f t="shared" si="124"/>
        <v>20</v>
      </c>
      <c r="S1570" s="172"/>
      <c r="T1570" s="172"/>
      <c r="U1570" s="172"/>
      <c r="V1570" s="171"/>
      <c r="W1570" s="171"/>
      <c r="X1570" s="172"/>
      <c r="Y1570" s="172"/>
      <c r="Z1570" s="172"/>
      <c r="AA1570" s="171"/>
      <c r="AB1570" s="171"/>
      <c r="AC1570" s="172"/>
      <c r="AD1570" s="172"/>
      <c r="AE1570" s="172"/>
      <c r="AF1570" s="171"/>
      <c r="AG1570" s="171"/>
      <c r="AH1570" s="172"/>
      <c r="AI1570" s="172"/>
      <c r="AJ1570" s="172"/>
      <c r="AK1570" s="171"/>
      <c r="AL1570" s="171"/>
      <c r="AM1570" s="172"/>
      <c r="AN1570" s="172"/>
      <c r="AO1570" s="172"/>
      <c r="AP1570" s="171"/>
      <c r="AQ1570" s="171"/>
      <c r="AR1570" s="172"/>
      <c r="AS1570" s="172"/>
      <c r="AT1570" s="172"/>
      <c r="AU1570" s="171"/>
      <c r="AV1570" s="171"/>
      <c r="AW1570" s="172"/>
      <c r="AX1570" s="172"/>
      <c r="AY1570" s="172"/>
      <c r="AZ1570" s="171"/>
      <c r="BA1570" s="171"/>
    </row>
    <row r="1571" spans="2:53" s="173" customFormat="1">
      <c r="B1571" s="167">
        <v>43536.291666666664</v>
      </c>
      <c r="C1571" s="168">
        <v>376</v>
      </c>
      <c r="D1571" s="168">
        <v>126.36000061035156</v>
      </c>
      <c r="E1571" s="169">
        <v>11.300000190734863</v>
      </c>
      <c r="F1571" s="170">
        <v>43536</v>
      </c>
      <c r="G1571" s="169">
        <v>41.040902448186159</v>
      </c>
      <c r="H1571" s="169">
        <v>37.643849544193998</v>
      </c>
      <c r="I1571" s="169">
        <v>31.779927546624748</v>
      </c>
      <c r="J1571" s="171">
        <f t="shared" si="120"/>
        <v>41.040902448186159</v>
      </c>
      <c r="K1571" s="171">
        <f t="shared" si="121"/>
        <v>37.643849544193998</v>
      </c>
      <c r="L1571" s="171">
        <f t="shared" si="122"/>
        <v>31.779927546624748</v>
      </c>
      <c r="M1571" s="171"/>
      <c r="N1571" s="167">
        <v>43536.291666666664</v>
      </c>
      <c r="O1571" s="172">
        <v>376</v>
      </c>
      <c r="P1571" s="172">
        <v>126.36000061035156</v>
      </c>
      <c r="Q1571" s="155">
        <f t="shared" si="123"/>
        <v>14.288225249866334</v>
      </c>
      <c r="R1571" s="104">
        <f t="shared" si="124"/>
        <v>14.288225249866334</v>
      </c>
      <c r="S1571" s="172"/>
      <c r="T1571" s="172"/>
      <c r="U1571" s="172"/>
      <c r="V1571" s="171"/>
      <c r="W1571" s="171"/>
      <c r="X1571" s="172"/>
      <c r="Y1571" s="172"/>
      <c r="Z1571" s="172"/>
      <c r="AA1571" s="171"/>
      <c r="AB1571" s="171"/>
      <c r="AC1571" s="172"/>
      <c r="AD1571" s="172"/>
      <c r="AE1571" s="172"/>
      <c r="AF1571" s="171"/>
      <c r="AG1571" s="171"/>
      <c r="AH1571" s="172"/>
      <c r="AI1571" s="172"/>
      <c r="AJ1571" s="172"/>
      <c r="AK1571" s="171"/>
      <c r="AL1571" s="171"/>
      <c r="AM1571" s="172"/>
      <c r="AN1571" s="172"/>
      <c r="AO1571" s="172"/>
      <c r="AP1571" s="171"/>
      <c r="AQ1571" s="171"/>
      <c r="AR1571" s="172"/>
      <c r="AS1571" s="172"/>
      <c r="AT1571" s="172"/>
      <c r="AU1571" s="171"/>
      <c r="AV1571" s="171"/>
      <c r="AW1571" s="172"/>
      <c r="AX1571" s="172"/>
      <c r="AY1571" s="172"/>
      <c r="AZ1571" s="171"/>
      <c r="BA1571" s="171"/>
    </row>
    <row r="1572" spans="2:53" s="173" customFormat="1">
      <c r="B1572" s="167">
        <v>43537.291666666664</v>
      </c>
      <c r="C1572" s="168">
        <v>376</v>
      </c>
      <c r="D1572" s="168">
        <v>126.36000061035156</v>
      </c>
      <c r="E1572" s="169">
        <v>11.5</v>
      </c>
      <c r="F1572" s="170">
        <v>43537</v>
      </c>
      <c r="G1572" s="169">
        <v>58.585989053072765</v>
      </c>
      <c r="H1572" s="169">
        <v>38.417264365355159</v>
      </c>
      <c r="I1572" s="169">
        <v>32.199315612117459</v>
      </c>
      <c r="J1572" s="171">
        <f t="shared" si="120"/>
        <v>58.585989053072765</v>
      </c>
      <c r="K1572" s="171">
        <f t="shared" si="121"/>
        <v>38.417264365355159</v>
      </c>
      <c r="L1572" s="171">
        <f t="shared" si="122"/>
        <v>32.199315612117459</v>
      </c>
      <c r="M1572" s="171"/>
      <c r="N1572" s="167">
        <v>43537.291666666664</v>
      </c>
      <c r="O1572" s="172">
        <v>376</v>
      </c>
      <c r="P1572" s="172">
        <v>126.36000061035156</v>
      </c>
      <c r="Q1572" s="155">
        <f t="shared" si="123"/>
        <v>14.288225249866334</v>
      </c>
      <c r="R1572" s="104">
        <f t="shared" si="124"/>
        <v>20</v>
      </c>
      <c r="S1572" s="172"/>
      <c r="T1572" s="172"/>
      <c r="U1572" s="172"/>
      <c r="V1572" s="171"/>
      <c r="W1572" s="171"/>
      <c r="X1572" s="172"/>
      <c r="Y1572" s="172"/>
      <c r="Z1572" s="172"/>
      <c r="AA1572" s="171"/>
      <c r="AB1572" s="171"/>
      <c r="AC1572" s="172"/>
      <c r="AD1572" s="172"/>
      <c r="AE1572" s="172"/>
      <c r="AF1572" s="171"/>
      <c r="AG1572" s="171"/>
      <c r="AH1572" s="172"/>
      <c r="AI1572" s="172"/>
      <c r="AJ1572" s="172"/>
      <c r="AK1572" s="171"/>
      <c r="AL1572" s="171"/>
      <c r="AM1572" s="172"/>
      <c r="AN1572" s="172"/>
      <c r="AO1572" s="172"/>
      <c r="AP1572" s="171"/>
      <c r="AQ1572" s="171"/>
      <c r="AR1572" s="172"/>
      <c r="AS1572" s="172"/>
      <c r="AT1572" s="172"/>
      <c r="AU1572" s="171"/>
      <c r="AV1572" s="171"/>
      <c r="AW1572" s="172"/>
      <c r="AX1572" s="172"/>
      <c r="AY1572" s="172"/>
      <c r="AZ1572" s="171"/>
      <c r="BA1572" s="171"/>
    </row>
    <row r="1573" spans="2:53" s="173" customFormat="1">
      <c r="B1573" s="167">
        <v>43538.291666666664</v>
      </c>
      <c r="C1573" s="168">
        <v>376</v>
      </c>
      <c r="D1573" s="168">
        <v>126.36000061035156</v>
      </c>
      <c r="E1573" s="169">
        <v>11.5</v>
      </c>
      <c r="F1573" s="170">
        <v>43538</v>
      </c>
      <c r="G1573" s="169">
        <v>62.303736023026332</v>
      </c>
      <c r="H1573" s="169">
        <v>38.453185132167967</v>
      </c>
      <c r="I1573" s="169">
        <v>32.187839925995625</v>
      </c>
      <c r="J1573" s="171">
        <f t="shared" si="120"/>
        <v>62.303736023026332</v>
      </c>
      <c r="K1573" s="171">
        <f t="shared" si="121"/>
        <v>38.453185132167967</v>
      </c>
      <c r="L1573" s="171">
        <f t="shared" si="122"/>
        <v>32.187839925995625</v>
      </c>
      <c r="M1573" s="171"/>
      <c r="N1573" s="167">
        <v>43538.291666666664</v>
      </c>
      <c r="O1573" s="172">
        <v>376</v>
      </c>
      <c r="P1573" s="172">
        <v>126.36000061035156</v>
      </c>
      <c r="Q1573" s="155">
        <f t="shared" si="123"/>
        <v>14.288225249866334</v>
      </c>
      <c r="R1573" s="104">
        <f t="shared" si="124"/>
        <v>20</v>
      </c>
      <c r="S1573" s="172"/>
      <c r="T1573" s="172"/>
      <c r="U1573" s="172"/>
      <c r="V1573" s="171"/>
      <c r="W1573" s="171"/>
      <c r="X1573" s="172"/>
      <c r="Y1573" s="172"/>
      <c r="Z1573" s="172"/>
      <c r="AA1573" s="171"/>
      <c r="AB1573" s="171"/>
      <c r="AC1573" s="172"/>
      <c r="AD1573" s="172"/>
      <c r="AE1573" s="172"/>
      <c r="AF1573" s="171"/>
      <c r="AG1573" s="171"/>
      <c r="AH1573" s="172"/>
      <c r="AI1573" s="172"/>
      <c r="AJ1573" s="172"/>
      <c r="AK1573" s="171"/>
      <c r="AL1573" s="171"/>
      <c r="AM1573" s="172"/>
      <c r="AN1573" s="172"/>
      <c r="AO1573" s="172"/>
      <c r="AP1573" s="171"/>
      <c r="AQ1573" s="171"/>
      <c r="AR1573" s="172"/>
      <c r="AS1573" s="172"/>
      <c r="AT1573" s="172"/>
      <c r="AU1573" s="171"/>
      <c r="AV1573" s="171"/>
      <c r="AW1573" s="172"/>
      <c r="AX1573" s="172"/>
      <c r="AY1573" s="172"/>
      <c r="AZ1573" s="171"/>
      <c r="BA1573" s="171"/>
    </row>
    <row r="1574" spans="2:53" s="173" customFormat="1">
      <c r="B1574" s="167">
        <v>43539.291666666664</v>
      </c>
      <c r="C1574" s="168">
        <v>376</v>
      </c>
      <c r="D1574" s="168">
        <v>126.36000061035156</v>
      </c>
      <c r="E1574" s="169">
        <v>11.5</v>
      </c>
      <c r="F1574" s="170">
        <v>43539</v>
      </c>
      <c r="G1574" s="169">
        <v>57.786924389512478</v>
      </c>
      <c r="H1574" s="169">
        <v>37.953999423539187</v>
      </c>
      <c r="I1574" s="169">
        <v>32.281917033482507</v>
      </c>
      <c r="J1574" s="171">
        <f t="shared" si="120"/>
        <v>57.786924389512478</v>
      </c>
      <c r="K1574" s="171">
        <f t="shared" si="121"/>
        <v>37.953999423539187</v>
      </c>
      <c r="L1574" s="171">
        <f t="shared" si="122"/>
        <v>32.281917033482507</v>
      </c>
      <c r="M1574" s="171"/>
      <c r="N1574" s="167">
        <v>43539.291666666664</v>
      </c>
      <c r="O1574" s="172">
        <v>376</v>
      </c>
      <c r="P1574" s="172">
        <v>126.36000061035156</v>
      </c>
      <c r="Q1574" s="155">
        <f t="shared" si="123"/>
        <v>14.288225249866334</v>
      </c>
      <c r="R1574" s="104">
        <f t="shared" si="124"/>
        <v>20</v>
      </c>
      <c r="S1574" s="172"/>
      <c r="T1574" s="172"/>
      <c r="U1574" s="172"/>
      <c r="V1574" s="171"/>
      <c r="W1574" s="171"/>
      <c r="X1574" s="172"/>
      <c r="Y1574" s="172"/>
      <c r="Z1574" s="172"/>
      <c r="AA1574" s="171"/>
      <c r="AB1574" s="171"/>
      <c r="AC1574" s="172"/>
      <c r="AD1574" s="172"/>
      <c r="AE1574" s="172"/>
      <c r="AF1574" s="171"/>
      <c r="AG1574" s="171"/>
      <c r="AH1574" s="172"/>
      <c r="AI1574" s="172"/>
      <c r="AJ1574" s="172"/>
      <c r="AK1574" s="171"/>
      <c r="AL1574" s="171"/>
      <c r="AM1574" s="172"/>
      <c r="AN1574" s="172"/>
      <c r="AO1574" s="172"/>
      <c r="AP1574" s="171"/>
      <c r="AQ1574" s="171"/>
      <c r="AR1574" s="172"/>
      <c r="AS1574" s="172"/>
      <c r="AT1574" s="172"/>
      <c r="AU1574" s="171"/>
      <c r="AV1574" s="171"/>
      <c r="AW1574" s="172"/>
      <c r="AX1574" s="172"/>
      <c r="AY1574" s="172"/>
      <c r="AZ1574" s="171"/>
      <c r="BA1574" s="171"/>
    </row>
    <row r="1575" spans="2:53" s="173" customFormat="1">
      <c r="B1575" s="167">
        <v>43540.291666666664</v>
      </c>
      <c r="C1575" s="168">
        <v>376</v>
      </c>
      <c r="D1575" s="168">
        <v>126.36000061035156</v>
      </c>
      <c r="E1575" s="169">
        <v>11.5</v>
      </c>
      <c r="F1575" s="170">
        <v>43540</v>
      </c>
      <c r="G1575" s="169">
        <v>60.58266799090088</v>
      </c>
      <c r="H1575" s="169">
        <v>38.031870514220678</v>
      </c>
      <c r="I1575" s="169">
        <v>32.36463921403444</v>
      </c>
      <c r="J1575" s="171">
        <f t="shared" si="120"/>
        <v>60.58266799090088</v>
      </c>
      <c r="K1575" s="171">
        <f t="shared" si="121"/>
        <v>38.031870514220678</v>
      </c>
      <c r="L1575" s="171">
        <f t="shared" si="122"/>
        <v>32.36463921403444</v>
      </c>
      <c r="M1575" s="171"/>
      <c r="N1575" s="167">
        <v>43540.291666666664</v>
      </c>
      <c r="O1575" s="172">
        <v>376</v>
      </c>
      <c r="P1575" s="172">
        <v>126.36000061035156</v>
      </c>
      <c r="Q1575" s="155">
        <f t="shared" si="123"/>
        <v>14.288225249866334</v>
      </c>
      <c r="R1575" s="104">
        <f t="shared" si="124"/>
        <v>20</v>
      </c>
      <c r="S1575" s="172"/>
      <c r="T1575" s="172"/>
      <c r="U1575" s="172"/>
      <c r="V1575" s="171"/>
      <c r="W1575" s="171"/>
      <c r="X1575" s="172"/>
      <c r="Y1575" s="172"/>
      <c r="Z1575" s="172"/>
      <c r="AA1575" s="171"/>
      <c r="AB1575" s="171"/>
      <c r="AC1575" s="172"/>
      <c r="AD1575" s="172"/>
      <c r="AE1575" s="172"/>
      <c r="AF1575" s="171"/>
      <c r="AG1575" s="171"/>
      <c r="AH1575" s="172"/>
      <c r="AI1575" s="172"/>
      <c r="AJ1575" s="172"/>
      <c r="AK1575" s="171"/>
      <c r="AL1575" s="171"/>
      <c r="AM1575" s="172"/>
      <c r="AN1575" s="172"/>
      <c r="AO1575" s="172"/>
      <c r="AP1575" s="171"/>
      <c r="AQ1575" s="171"/>
      <c r="AR1575" s="172"/>
      <c r="AS1575" s="172"/>
      <c r="AT1575" s="172"/>
      <c r="AU1575" s="171"/>
      <c r="AV1575" s="171"/>
      <c r="AW1575" s="172"/>
      <c r="AX1575" s="172"/>
      <c r="AY1575" s="172"/>
      <c r="AZ1575" s="171"/>
      <c r="BA1575" s="171"/>
    </row>
    <row r="1576" spans="2:53" s="173" customFormat="1">
      <c r="B1576" s="167">
        <v>43541.291666666664</v>
      </c>
      <c r="C1576" s="168">
        <v>376</v>
      </c>
      <c r="D1576" s="168">
        <v>126.36000061035156</v>
      </c>
      <c r="E1576" s="169">
        <v>11.600000381469727</v>
      </c>
      <c r="F1576" s="170">
        <v>43541</v>
      </c>
      <c r="G1576" s="169">
        <v>55.90367008769951</v>
      </c>
      <c r="H1576" s="169">
        <v>38.502543296593259</v>
      </c>
      <c r="I1576" s="169">
        <v>31.091783556275921</v>
      </c>
      <c r="J1576" s="171">
        <f t="shared" si="120"/>
        <v>55.90367008769951</v>
      </c>
      <c r="K1576" s="171">
        <f t="shared" si="121"/>
        <v>38.502543296593259</v>
      </c>
      <c r="L1576" s="171">
        <f t="shared" si="122"/>
        <v>31.091783556275921</v>
      </c>
      <c r="M1576" s="171"/>
      <c r="N1576" s="167">
        <v>43541.291666666664</v>
      </c>
      <c r="O1576" s="172">
        <v>376</v>
      </c>
      <c r="P1576" s="172">
        <v>126.36000061035156</v>
      </c>
      <c r="Q1576" s="155">
        <f t="shared" si="123"/>
        <v>14.288225249866334</v>
      </c>
      <c r="R1576" s="104">
        <f t="shared" si="124"/>
        <v>20</v>
      </c>
      <c r="S1576" s="172"/>
      <c r="T1576" s="172"/>
      <c r="U1576" s="172"/>
      <c r="V1576" s="171"/>
      <c r="W1576" s="171"/>
      <c r="X1576" s="172"/>
      <c r="Y1576" s="172"/>
      <c r="Z1576" s="172"/>
      <c r="AA1576" s="171"/>
      <c r="AB1576" s="171"/>
      <c r="AC1576" s="172"/>
      <c r="AD1576" s="172"/>
      <c r="AE1576" s="172"/>
      <c r="AF1576" s="171"/>
      <c r="AG1576" s="171"/>
      <c r="AH1576" s="172"/>
      <c r="AI1576" s="172"/>
      <c r="AJ1576" s="172"/>
      <c r="AK1576" s="171"/>
      <c r="AL1576" s="171"/>
      <c r="AM1576" s="172"/>
      <c r="AN1576" s="172"/>
      <c r="AO1576" s="172"/>
      <c r="AP1576" s="171"/>
      <c r="AQ1576" s="171"/>
      <c r="AR1576" s="172"/>
      <c r="AS1576" s="172"/>
      <c r="AT1576" s="172"/>
      <c r="AU1576" s="171"/>
      <c r="AV1576" s="171"/>
      <c r="AW1576" s="172"/>
      <c r="AX1576" s="172"/>
      <c r="AY1576" s="172"/>
      <c r="AZ1576" s="171"/>
      <c r="BA1576" s="171"/>
    </row>
    <row r="1577" spans="2:53" s="173" customFormat="1">
      <c r="B1577" s="167">
        <v>43542.291666666664</v>
      </c>
      <c r="C1577" s="168">
        <v>376</v>
      </c>
      <c r="D1577" s="168">
        <v>126.36000061035156</v>
      </c>
      <c r="E1577" s="169">
        <v>11.5</v>
      </c>
      <c r="F1577" s="170">
        <v>43542</v>
      </c>
      <c r="G1577" s="169">
        <v>55.556953198225457</v>
      </c>
      <c r="H1577" s="169">
        <v>38.625113840014784</v>
      </c>
      <c r="I1577" s="169">
        <v>31.711842839607467</v>
      </c>
      <c r="J1577" s="171">
        <f t="shared" si="120"/>
        <v>55.556953198225457</v>
      </c>
      <c r="K1577" s="171">
        <f t="shared" si="121"/>
        <v>38.625113840014784</v>
      </c>
      <c r="L1577" s="171">
        <f t="shared" si="122"/>
        <v>31.711842839607467</v>
      </c>
      <c r="M1577" s="171"/>
      <c r="N1577" s="167">
        <v>43542.291666666664</v>
      </c>
      <c r="O1577" s="172">
        <v>376</v>
      </c>
      <c r="P1577" s="172">
        <v>126.36000061035156</v>
      </c>
      <c r="Q1577" s="155">
        <f t="shared" si="123"/>
        <v>14.288225249866334</v>
      </c>
      <c r="R1577" s="104">
        <f t="shared" si="124"/>
        <v>20</v>
      </c>
      <c r="S1577" s="172"/>
      <c r="T1577" s="172"/>
      <c r="U1577" s="172"/>
      <c r="V1577" s="171"/>
      <c r="W1577" s="171"/>
      <c r="X1577" s="172"/>
      <c r="Y1577" s="172"/>
      <c r="Z1577" s="172"/>
      <c r="AA1577" s="171"/>
      <c r="AB1577" s="171"/>
      <c r="AC1577" s="172"/>
      <c r="AD1577" s="172"/>
      <c r="AE1577" s="172"/>
      <c r="AF1577" s="171"/>
      <c r="AG1577" s="171"/>
      <c r="AH1577" s="172"/>
      <c r="AI1577" s="172"/>
      <c r="AJ1577" s="172"/>
      <c r="AK1577" s="171"/>
      <c r="AL1577" s="171"/>
      <c r="AM1577" s="172"/>
      <c r="AN1577" s="172"/>
      <c r="AO1577" s="172"/>
      <c r="AP1577" s="171"/>
      <c r="AQ1577" s="171"/>
      <c r="AR1577" s="172"/>
      <c r="AS1577" s="172"/>
      <c r="AT1577" s="172"/>
      <c r="AU1577" s="171"/>
      <c r="AV1577" s="171"/>
      <c r="AW1577" s="172"/>
      <c r="AX1577" s="172"/>
      <c r="AY1577" s="172"/>
      <c r="AZ1577" s="171"/>
      <c r="BA1577" s="171"/>
    </row>
    <row r="1578" spans="2:53" s="173" customFormat="1">
      <c r="B1578" s="167">
        <v>43543.291666666664</v>
      </c>
      <c r="C1578" s="168">
        <v>237</v>
      </c>
      <c r="D1578" s="168">
        <v>146.63999938964844</v>
      </c>
      <c r="E1578" s="169">
        <v>11.600000381469727</v>
      </c>
      <c r="F1578" s="170">
        <v>43543</v>
      </c>
      <c r="G1578" s="169">
        <v>55.489793846739609</v>
      </c>
      <c r="H1578" s="169">
        <v>38.55652149293158</v>
      </c>
      <c r="I1578" s="169">
        <v>32.494057264548822</v>
      </c>
      <c r="J1578" s="171">
        <f t="shared" si="120"/>
        <v>55.489793846739609</v>
      </c>
      <c r="K1578" s="171">
        <f t="shared" si="121"/>
        <v>38.55652149293158</v>
      </c>
      <c r="L1578" s="171">
        <f t="shared" si="122"/>
        <v>32.494057264548822</v>
      </c>
      <c r="M1578" s="171"/>
      <c r="N1578" s="167">
        <v>43543.291666666664</v>
      </c>
      <c r="O1578" s="172">
        <v>237</v>
      </c>
      <c r="P1578" s="172">
        <v>146.63999938964844</v>
      </c>
      <c r="Q1578" s="155">
        <f t="shared" si="123"/>
        <v>5.1717835501336671</v>
      </c>
      <c r="R1578" s="104">
        <f t="shared" si="124"/>
        <v>5.1717835501336671</v>
      </c>
      <c r="S1578" s="172"/>
      <c r="T1578" s="172"/>
      <c r="U1578" s="172"/>
      <c r="V1578" s="171"/>
      <c r="W1578" s="171"/>
      <c r="X1578" s="172"/>
      <c r="Y1578" s="172"/>
      <c r="Z1578" s="172"/>
      <c r="AA1578" s="171"/>
      <c r="AB1578" s="171"/>
      <c r="AC1578" s="172"/>
      <c r="AD1578" s="172"/>
      <c r="AE1578" s="172"/>
      <c r="AF1578" s="171"/>
      <c r="AG1578" s="171"/>
      <c r="AH1578" s="172"/>
      <c r="AI1578" s="172"/>
      <c r="AJ1578" s="172"/>
      <c r="AK1578" s="171"/>
      <c r="AL1578" s="171"/>
      <c r="AM1578" s="172"/>
      <c r="AN1578" s="172"/>
      <c r="AO1578" s="172"/>
      <c r="AP1578" s="171"/>
      <c r="AQ1578" s="171"/>
      <c r="AR1578" s="172"/>
      <c r="AS1578" s="172"/>
      <c r="AT1578" s="172"/>
      <c r="AU1578" s="171"/>
      <c r="AV1578" s="171"/>
      <c r="AW1578" s="172"/>
      <c r="AX1578" s="172"/>
      <c r="AY1578" s="172"/>
      <c r="AZ1578" s="171"/>
      <c r="BA1578" s="171"/>
    </row>
    <row r="1579" spans="2:53" s="173" customFormat="1">
      <c r="B1579" s="167">
        <v>43544.291666666664</v>
      </c>
      <c r="C1579" s="168">
        <v>237</v>
      </c>
      <c r="D1579" s="168">
        <v>146.63999938964844</v>
      </c>
      <c r="E1579" s="169">
        <v>11.800000190734863</v>
      </c>
      <c r="F1579" s="170">
        <v>43544</v>
      </c>
      <c r="G1579" s="169">
        <v>58.87103840708734</v>
      </c>
      <c r="H1579" s="169">
        <v>38.145293823370274</v>
      </c>
      <c r="I1579" s="169">
        <v>33.748272187025478</v>
      </c>
      <c r="J1579" s="171">
        <f t="shared" si="120"/>
        <v>58.87103840708734</v>
      </c>
      <c r="K1579" s="171">
        <f t="shared" si="121"/>
        <v>38.145293823370274</v>
      </c>
      <c r="L1579" s="171">
        <f t="shared" si="122"/>
        <v>33.748272187025478</v>
      </c>
      <c r="M1579" s="171"/>
      <c r="N1579" s="167">
        <v>43544.291666666664</v>
      </c>
      <c r="O1579" s="172">
        <v>237</v>
      </c>
      <c r="P1579" s="172">
        <v>146.63999938964844</v>
      </c>
      <c r="Q1579" s="155">
        <f t="shared" si="123"/>
        <v>5.1717835501336671</v>
      </c>
      <c r="R1579" s="104">
        <f t="shared" si="124"/>
        <v>20</v>
      </c>
      <c r="S1579" s="172"/>
      <c r="T1579" s="172"/>
      <c r="U1579" s="172"/>
      <c r="V1579" s="171"/>
      <c r="W1579" s="171"/>
      <c r="X1579" s="172"/>
      <c r="Y1579" s="172"/>
      <c r="Z1579" s="172"/>
      <c r="AA1579" s="171"/>
      <c r="AB1579" s="171"/>
      <c r="AC1579" s="172"/>
      <c r="AD1579" s="172"/>
      <c r="AE1579" s="172"/>
      <c r="AF1579" s="171"/>
      <c r="AG1579" s="171"/>
      <c r="AH1579" s="172"/>
      <c r="AI1579" s="172"/>
      <c r="AJ1579" s="172"/>
      <c r="AK1579" s="171"/>
      <c r="AL1579" s="171"/>
      <c r="AM1579" s="172"/>
      <c r="AN1579" s="172"/>
      <c r="AO1579" s="172"/>
      <c r="AP1579" s="171"/>
      <c r="AQ1579" s="171"/>
      <c r="AR1579" s="172"/>
      <c r="AS1579" s="172"/>
      <c r="AT1579" s="172"/>
      <c r="AU1579" s="171"/>
      <c r="AV1579" s="171"/>
      <c r="AW1579" s="172"/>
      <c r="AX1579" s="172"/>
      <c r="AY1579" s="172"/>
      <c r="AZ1579" s="171"/>
      <c r="BA1579" s="171"/>
    </row>
    <row r="1580" spans="2:53" s="173" customFormat="1">
      <c r="B1580" s="167">
        <v>43545.291666666664</v>
      </c>
      <c r="C1580" s="168">
        <v>237</v>
      </c>
      <c r="D1580" s="168">
        <v>146.63999938964844</v>
      </c>
      <c r="E1580" s="169">
        <v>11.800000190734863</v>
      </c>
      <c r="F1580" s="170">
        <v>43545</v>
      </c>
      <c r="G1580" s="169">
        <v>55.888030650262579</v>
      </c>
      <c r="H1580" s="169">
        <v>37.665521029830003</v>
      </c>
      <c r="I1580" s="169">
        <v>34.381782609754126</v>
      </c>
      <c r="J1580" s="171">
        <f t="shared" si="120"/>
        <v>55.888030650262579</v>
      </c>
      <c r="K1580" s="171">
        <f t="shared" si="121"/>
        <v>37.665521029830003</v>
      </c>
      <c r="L1580" s="171">
        <f t="shared" si="122"/>
        <v>34.381782609754126</v>
      </c>
      <c r="M1580" s="171"/>
      <c r="N1580" s="167">
        <v>43545.291666666664</v>
      </c>
      <c r="O1580" s="172">
        <v>237</v>
      </c>
      <c r="P1580" s="172">
        <v>146.63999938964844</v>
      </c>
      <c r="Q1580" s="155">
        <f t="shared" si="123"/>
        <v>5.1717835501336671</v>
      </c>
      <c r="R1580" s="104">
        <f t="shared" si="124"/>
        <v>20</v>
      </c>
      <c r="S1580" s="172"/>
      <c r="T1580" s="172"/>
      <c r="U1580" s="172"/>
      <c r="V1580" s="171"/>
      <c r="W1580" s="171"/>
      <c r="X1580" s="172"/>
      <c r="Y1580" s="172"/>
      <c r="Z1580" s="172"/>
      <c r="AA1580" s="171"/>
      <c r="AB1580" s="171"/>
      <c r="AC1580" s="172"/>
      <c r="AD1580" s="172"/>
      <c r="AE1580" s="172"/>
      <c r="AF1580" s="171"/>
      <c r="AG1580" s="171"/>
      <c r="AH1580" s="172"/>
      <c r="AI1580" s="172"/>
      <c r="AJ1580" s="172"/>
      <c r="AK1580" s="171"/>
      <c r="AL1580" s="171"/>
      <c r="AM1580" s="172"/>
      <c r="AN1580" s="172"/>
      <c r="AO1580" s="172"/>
      <c r="AP1580" s="171"/>
      <c r="AQ1580" s="171"/>
      <c r="AR1580" s="172"/>
      <c r="AS1580" s="172"/>
      <c r="AT1580" s="172"/>
      <c r="AU1580" s="171"/>
      <c r="AV1580" s="171"/>
      <c r="AW1580" s="172"/>
      <c r="AX1580" s="172"/>
      <c r="AY1580" s="172"/>
      <c r="AZ1580" s="171"/>
      <c r="BA1580" s="171"/>
    </row>
    <row r="1581" spans="2:53" s="173" customFormat="1">
      <c r="B1581" s="167">
        <v>43546.291666666664</v>
      </c>
      <c r="C1581" s="168">
        <v>237</v>
      </c>
      <c r="D1581" s="168">
        <v>146.63999938964844</v>
      </c>
      <c r="E1581" s="169">
        <v>11.800000190734863</v>
      </c>
      <c r="F1581" s="170">
        <v>43546</v>
      </c>
      <c r="G1581" s="169">
        <v>50.096476595247289</v>
      </c>
      <c r="H1581" s="169">
        <v>37.72169953416897</v>
      </c>
      <c r="I1581" s="169">
        <v>33.796658634168097</v>
      </c>
      <c r="J1581" s="171">
        <f t="shared" si="120"/>
        <v>50.096476595247289</v>
      </c>
      <c r="K1581" s="171">
        <f t="shared" si="121"/>
        <v>37.72169953416897</v>
      </c>
      <c r="L1581" s="171">
        <f t="shared" si="122"/>
        <v>33.796658634168097</v>
      </c>
      <c r="M1581" s="171"/>
      <c r="N1581" s="167">
        <v>43546.291666666664</v>
      </c>
      <c r="O1581" s="172">
        <v>237</v>
      </c>
      <c r="P1581" s="172">
        <v>146.63999938964844</v>
      </c>
      <c r="Q1581" s="155">
        <f t="shared" si="123"/>
        <v>5.1717835501336671</v>
      </c>
      <c r="R1581" s="104">
        <f t="shared" si="124"/>
        <v>20</v>
      </c>
      <c r="S1581" s="172"/>
      <c r="T1581" s="172"/>
      <c r="U1581" s="172"/>
      <c r="V1581" s="171"/>
      <c r="W1581" s="171"/>
      <c r="X1581" s="172"/>
      <c r="Y1581" s="172"/>
      <c r="Z1581" s="172"/>
      <c r="AA1581" s="171"/>
      <c r="AB1581" s="171"/>
      <c r="AC1581" s="172"/>
      <c r="AD1581" s="172"/>
      <c r="AE1581" s="172"/>
      <c r="AF1581" s="171"/>
      <c r="AG1581" s="171"/>
      <c r="AH1581" s="172"/>
      <c r="AI1581" s="172"/>
      <c r="AJ1581" s="172"/>
      <c r="AK1581" s="171"/>
      <c r="AL1581" s="171"/>
      <c r="AM1581" s="172"/>
      <c r="AN1581" s="172"/>
      <c r="AO1581" s="172"/>
      <c r="AP1581" s="171"/>
      <c r="AQ1581" s="171"/>
      <c r="AR1581" s="172"/>
      <c r="AS1581" s="172"/>
      <c r="AT1581" s="172"/>
      <c r="AU1581" s="171"/>
      <c r="AV1581" s="171"/>
      <c r="AW1581" s="172"/>
      <c r="AX1581" s="172"/>
      <c r="AY1581" s="172"/>
      <c r="AZ1581" s="171"/>
      <c r="BA1581" s="171"/>
    </row>
    <row r="1582" spans="2:53" s="173" customFormat="1">
      <c r="B1582" s="167">
        <v>43547.291666666664</v>
      </c>
      <c r="C1582" s="168">
        <v>237</v>
      </c>
      <c r="D1582" s="168">
        <v>146.63999938964844</v>
      </c>
      <c r="E1582" s="169">
        <v>11.800000190734863</v>
      </c>
      <c r="F1582" s="170">
        <v>43547</v>
      </c>
      <c r="G1582" s="169">
        <v>47.871576878229739</v>
      </c>
      <c r="H1582" s="169">
        <v>38.241545914499874</v>
      </c>
      <c r="I1582" s="169">
        <v>33.11706856226489</v>
      </c>
      <c r="J1582" s="171">
        <f t="shared" si="120"/>
        <v>47.871576878229739</v>
      </c>
      <c r="K1582" s="171">
        <f t="shared" si="121"/>
        <v>38.241545914499874</v>
      </c>
      <c r="L1582" s="171">
        <f t="shared" si="122"/>
        <v>33.11706856226489</v>
      </c>
      <c r="M1582" s="171"/>
      <c r="N1582" s="167">
        <v>43547.291666666664</v>
      </c>
      <c r="O1582" s="172">
        <v>237</v>
      </c>
      <c r="P1582" s="172">
        <v>146.63999938964844</v>
      </c>
      <c r="Q1582" s="155">
        <f t="shared" si="123"/>
        <v>5.1717835501336671</v>
      </c>
      <c r="R1582" s="104">
        <f t="shared" si="124"/>
        <v>20</v>
      </c>
      <c r="S1582" s="172"/>
      <c r="T1582" s="172"/>
      <c r="U1582" s="172"/>
      <c r="V1582" s="171"/>
      <c r="W1582" s="171"/>
      <c r="X1582" s="172"/>
      <c r="Y1582" s="172"/>
      <c r="Z1582" s="172"/>
      <c r="AA1582" s="171"/>
      <c r="AB1582" s="171"/>
      <c r="AC1582" s="172"/>
      <c r="AD1582" s="172"/>
      <c r="AE1582" s="172"/>
      <c r="AF1582" s="171"/>
      <c r="AG1582" s="171"/>
      <c r="AH1582" s="172"/>
      <c r="AI1582" s="172"/>
      <c r="AJ1582" s="172"/>
      <c r="AK1582" s="171"/>
      <c r="AL1582" s="171"/>
      <c r="AM1582" s="172"/>
      <c r="AN1582" s="172"/>
      <c r="AO1582" s="172"/>
      <c r="AP1582" s="171"/>
      <c r="AQ1582" s="171"/>
      <c r="AR1582" s="172"/>
      <c r="AS1582" s="172"/>
      <c r="AT1582" s="172"/>
      <c r="AU1582" s="171"/>
      <c r="AV1582" s="171"/>
      <c r="AW1582" s="172"/>
      <c r="AX1582" s="172"/>
      <c r="AY1582" s="172"/>
      <c r="AZ1582" s="171"/>
      <c r="BA1582" s="171"/>
    </row>
    <row r="1583" spans="2:53" s="173" customFormat="1">
      <c r="B1583" s="167">
        <v>43548.291666666664</v>
      </c>
      <c r="C1583" s="168">
        <v>237</v>
      </c>
      <c r="D1583" s="168">
        <v>146.63999938964844</v>
      </c>
      <c r="E1583" s="169">
        <v>11.899999618530273</v>
      </c>
      <c r="F1583" s="170">
        <v>43548</v>
      </c>
      <c r="G1583" s="169">
        <v>47.906909878342205</v>
      </c>
      <c r="H1583" s="169">
        <v>38.27963153371104</v>
      </c>
      <c r="I1583" s="169">
        <v>32.923313616823243</v>
      </c>
      <c r="J1583" s="171">
        <f t="shared" si="120"/>
        <v>47.906909878342205</v>
      </c>
      <c r="K1583" s="171">
        <f t="shared" si="121"/>
        <v>38.27963153371104</v>
      </c>
      <c r="L1583" s="171">
        <f t="shared" si="122"/>
        <v>32.923313616823243</v>
      </c>
      <c r="M1583" s="171"/>
      <c r="N1583" s="167">
        <v>43548.291666666664</v>
      </c>
      <c r="O1583" s="172">
        <v>237</v>
      </c>
      <c r="P1583" s="172">
        <v>146.63999938964844</v>
      </c>
      <c r="Q1583" s="155">
        <f t="shared" si="123"/>
        <v>5.1717835501336671</v>
      </c>
      <c r="R1583" s="104">
        <f t="shared" si="124"/>
        <v>20</v>
      </c>
      <c r="S1583" s="172"/>
      <c r="T1583" s="172"/>
      <c r="U1583" s="172"/>
      <c r="V1583" s="171"/>
      <c r="W1583" s="171"/>
      <c r="X1583" s="172"/>
      <c r="Y1583" s="172"/>
      <c r="Z1583" s="172"/>
      <c r="AA1583" s="171"/>
      <c r="AB1583" s="171"/>
      <c r="AC1583" s="172"/>
      <c r="AD1583" s="172"/>
      <c r="AE1583" s="172"/>
      <c r="AF1583" s="171"/>
      <c r="AG1583" s="171"/>
      <c r="AH1583" s="172"/>
      <c r="AI1583" s="172"/>
      <c r="AJ1583" s="172"/>
      <c r="AK1583" s="171"/>
      <c r="AL1583" s="171"/>
      <c r="AM1583" s="172"/>
      <c r="AN1583" s="172"/>
      <c r="AO1583" s="172"/>
      <c r="AP1583" s="171"/>
      <c r="AQ1583" s="171"/>
      <c r="AR1583" s="172"/>
      <c r="AS1583" s="172"/>
      <c r="AT1583" s="172"/>
      <c r="AU1583" s="171"/>
      <c r="AV1583" s="171"/>
      <c r="AW1583" s="172"/>
      <c r="AX1583" s="172"/>
      <c r="AY1583" s="172"/>
      <c r="AZ1583" s="171"/>
      <c r="BA1583" s="171"/>
    </row>
    <row r="1584" spans="2:53" s="173" customFormat="1">
      <c r="B1584" s="167">
        <v>43549.291666666664</v>
      </c>
      <c r="C1584" s="168">
        <v>237</v>
      </c>
      <c r="D1584" s="168">
        <v>146.63999938964844</v>
      </c>
      <c r="E1584" s="169">
        <v>11.899999618530273</v>
      </c>
      <c r="F1584" s="170">
        <v>43549</v>
      </c>
      <c r="G1584" s="169">
        <v>47.20530474049076</v>
      </c>
      <c r="H1584" s="169">
        <v>38.42255531507508</v>
      </c>
      <c r="I1584" s="169">
        <v>33.008364207810843</v>
      </c>
      <c r="J1584" s="171">
        <f t="shared" si="120"/>
        <v>47.20530474049076</v>
      </c>
      <c r="K1584" s="171">
        <f t="shared" si="121"/>
        <v>38.42255531507508</v>
      </c>
      <c r="L1584" s="171">
        <f t="shared" si="122"/>
        <v>33.008364207810843</v>
      </c>
      <c r="M1584" s="171"/>
      <c r="N1584" s="167">
        <v>43549.291666666664</v>
      </c>
      <c r="O1584" s="172">
        <v>237</v>
      </c>
      <c r="P1584" s="172">
        <v>146.63999938964844</v>
      </c>
      <c r="Q1584" s="155">
        <f t="shared" si="123"/>
        <v>5.1717835501336671</v>
      </c>
      <c r="R1584" s="104">
        <f t="shared" si="124"/>
        <v>20</v>
      </c>
      <c r="S1584" s="172"/>
      <c r="T1584" s="172"/>
      <c r="U1584" s="172"/>
      <c r="V1584" s="171"/>
      <c r="W1584" s="171"/>
      <c r="X1584" s="172"/>
      <c r="Y1584" s="172"/>
      <c r="Z1584" s="172"/>
      <c r="AA1584" s="171"/>
      <c r="AB1584" s="171"/>
      <c r="AC1584" s="172"/>
      <c r="AD1584" s="172"/>
      <c r="AE1584" s="172"/>
      <c r="AF1584" s="171"/>
      <c r="AG1584" s="171"/>
      <c r="AH1584" s="172"/>
      <c r="AI1584" s="172"/>
      <c r="AJ1584" s="172"/>
      <c r="AK1584" s="171"/>
      <c r="AL1584" s="171"/>
      <c r="AM1584" s="172"/>
      <c r="AN1584" s="172"/>
      <c r="AO1584" s="172"/>
      <c r="AP1584" s="171"/>
      <c r="AQ1584" s="171"/>
      <c r="AR1584" s="172"/>
      <c r="AS1584" s="172"/>
      <c r="AT1584" s="172"/>
      <c r="AU1584" s="171"/>
      <c r="AV1584" s="171"/>
      <c r="AW1584" s="172"/>
      <c r="AX1584" s="172"/>
      <c r="AY1584" s="172"/>
      <c r="AZ1584" s="171"/>
      <c r="BA1584" s="171"/>
    </row>
    <row r="1585" spans="2:53" s="173" customFormat="1">
      <c r="B1585" s="167">
        <v>43550.291666666664</v>
      </c>
      <c r="C1585" s="168">
        <v>423</v>
      </c>
      <c r="D1585" s="168">
        <v>196.05000305175781</v>
      </c>
      <c r="E1585" s="169">
        <v>12.100000381469727</v>
      </c>
      <c r="F1585" s="170">
        <v>43550</v>
      </c>
      <c r="G1585" s="169">
        <v>45.989633528987511</v>
      </c>
      <c r="H1585" s="169">
        <v>38.483081215995277</v>
      </c>
      <c r="I1585" s="169">
        <v>32.369340177973172</v>
      </c>
      <c r="J1585" s="171">
        <f t="shared" si="120"/>
        <v>45.989633528987511</v>
      </c>
      <c r="K1585" s="171">
        <f t="shared" si="121"/>
        <v>38.483081215995277</v>
      </c>
      <c r="L1585" s="171">
        <f t="shared" si="122"/>
        <v>32.369340177973172</v>
      </c>
      <c r="M1585" s="171"/>
      <c r="N1585" s="167">
        <v>43550.291666666664</v>
      </c>
      <c r="O1585" s="172">
        <v>423</v>
      </c>
      <c r="P1585" s="172">
        <v>196.05000305175781</v>
      </c>
      <c r="Q1585" s="155">
        <f t="shared" si="123"/>
        <v>12.989555699331664</v>
      </c>
      <c r="R1585" s="104">
        <f t="shared" si="124"/>
        <v>12.989555699331664</v>
      </c>
      <c r="S1585" s="172"/>
      <c r="T1585" s="172"/>
      <c r="U1585" s="172"/>
      <c r="V1585" s="171"/>
      <c r="W1585" s="171"/>
      <c r="X1585" s="172"/>
      <c r="Y1585" s="172"/>
      <c r="Z1585" s="172"/>
      <c r="AA1585" s="171"/>
      <c r="AB1585" s="171"/>
      <c r="AC1585" s="172"/>
      <c r="AD1585" s="172"/>
      <c r="AE1585" s="172"/>
      <c r="AF1585" s="171"/>
      <c r="AG1585" s="171"/>
      <c r="AH1585" s="172"/>
      <c r="AI1585" s="172"/>
      <c r="AJ1585" s="172"/>
      <c r="AK1585" s="171"/>
      <c r="AL1585" s="171"/>
      <c r="AM1585" s="172"/>
      <c r="AN1585" s="172"/>
      <c r="AO1585" s="172"/>
      <c r="AP1585" s="171"/>
      <c r="AQ1585" s="171"/>
      <c r="AR1585" s="172"/>
      <c r="AS1585" s="172"/>
      <c r="AT1585" s="172"/>
      <c r="AU1585" s="171"/>
      <c r="AV1585" s="171"/>
      <c r="AW1585" s="172"/>
      <c r="AX1585" s="172"/>
      <c r="AY1585" s="172"/>
      <c r="AZ1585" s="171"/>
      <c r="BA1585" s="171"/>
    </row>
    <row r="1586" spans="2:53" s="173" customFormat="1">
      <c r="B1586" s="167">
        <v>43551.291666666664</v>
      </c>
      <c r="C1586" s="168">
        <v>423</v>
      </c>
      <c r="D1586" s="168">
        <v>196.05000305175781</v>
      </c>
      <c r="E1586" s="169">
        <v>12</v>
      </c>
      <c r="F1586" s="170">
        <v>43551</v>
      </c>
      <c r="G1586" s="169">
        <v>49.630623087132413</v>
      </c>
      <c r="H1586" s="169">
        <v>38.432942524155017</v>
      </c>
      <c r="I1586" s="169">
        <v>32.891980118287911</v>
      </c>
      <c r="J1586" s="171">
        <f t="shared" si="120"/>
        <v>49.630623087132413</v>
      </c>
      <c r="K1586" s="171">
        <f t="shared" si="121"/>
        <v>38.432942524155017</v>
      </c>
      <c r="L1586" s="171">
        <f t="shared" si="122"/>
        <v>32.891980118287911</v>
      </c>
      <c r="M1586" s="171"/>
      <c r="N1586" s="167">
        <v>43551.291666666664</v>
      </c>
      <c r="O1586" s="172">
        <v>423</v>
      </c>
      <c r="P1586" s="172">
        <v>196.05000305175781</v>
      </c>
      <c r="Q1586" s="155">
        <f t="shared" si="123"/>
        <v>12.989555699331664</v>
      </c>
      <c r="R1586" s="104">
        <f t="shared" si="124"/>
        <v>20</v>
      </c>
      <c r="S1586" s="172"/>
      <c r="T1586" s="172"/>
      <c r="U1586" s="172"/>
      <c r="V1586" s="171"/>
      <c r="W1586" s="171"/>
      <c r="X1586" s="172"/>
      <c r="Y1586" s="172"/>
      <c r="Z1586" s="172"/>
      <c r="AA1586" s="171"/>
      <c r="AB1586" s="171"/>
      <c r="AC1586" s="172"/>
      <c r="AD1586" s="172"/>
      <c r="AE1586" s="172"/>
      <c r="AF1586" s="171"/>
      <c r="AG1586" s="171"/>
      <c r="AH1586" s="172"/>
      <c r="AI1586" s="172"/>
      <c r="AJ1586" s="172"/>
      <c r="AK1586" s="171"/>
      <c r="AL1586" s="171"/>
      <c r="AM1586" s="172"/>
      <c r="AN1586" s="172"/>
      <c r="AO1586" s="172"/>
      <c r="AP1586" s="171"/>
      <c r="AQ1586" s="171"/>
      <c r="AR1586" s="172"/>
      <c r="AS1586" s="172"/>
      <c r="AT1586" s="172"/>
      <c r="AU1586" s="171"/>
      <c r="AV1586" s="171"/>
      <c r="AW1586" s="172"/>
      <c r="AX1586" s="172"/>
      <c r="AY1586" s="172"/>
      <c r="AZ1586" s="171"/>
      <c r="BA1586" s="171"/>
    </row>
    <row r="1587" spans="2:53" s="173" customFormat="1">
      <c r="B1587" s="167">
        <v>43552.291666666664</v>
      </c>
      <c r="C1587" s="168">
        <v>242</v>
      </c>
      <c r="D1587" s="168">
        <v>118.51999664306641</v>
      </c>
      <c r="E1587" s="169">
        <v>11.899999618530273</v>
      </c>
      <c r="F1587" s="170">
        <v>43552</v>
      </c>
      <c r="G1587" s="169">
        <v>49.752595704021296</v>
      </c>
      <c r="H1587" s="169">
        <v>38.279279600779184</v>
      </c>
      <c r="I1587" s="169">
        <v>35.089785427583557</v>
      </c>
      <c r="J1587" s="171">
        <f t="shared" si="120"/>
        <v>49.752595704021296</v>
      </c>
      <c r="K1587" s="171">
        <f t="shared" si="121"/>
        <v>38.279279600779184</v>
      </c>
      <c r="L1587" s="171">
        <f t="shared" si="122"/>
        <v>35.089785427583557</v>
      </c>
      <c r="M1587" s="171"/>
      <c r="N1587" s="167">
        <v>43552.291666666664</v>
      </c>
      <c r="O1587" s="172">
        <v>242</v>
      </c>
      <c r="P1587" s="172">
        <v>118.51999664306641</v>
      </c>
      <c r="Q1587" s="155">
        <f t="shared" si="123"/>
        <v>7.0674175057351682</v>
      </c>
      <c r="R1587" s="104">
        <f t="shared" si="124"/>
        <v>7.0674175057351682</v>
      </c>
      <c r="S1587" s="172"/>
      <c r="T1587" s="172"/>
      <c r="U1587" s="172"/>
      <c r="V1587" s="171"/>
      <c r="W1587" s="171"/>
      <c r="X1587" s="172"/>
      <c r="Y1587" s="172"/>
      <c r="Z1587" s="172"/>
      <c r="AA1587" s="171"/>
      <c r="AB1587" s="171"/>
      <c r="AC1587" s="172"/>
      <c r="AD1587" s="172"/>
      <c r="AE1587" s="172"/>
      <c r="AF1587" s="171"/>
      <c r="AG1587" s="171"/>
      <c r="AH1587" s="172"/>
      <c r="AI1587" s="172"/>
      <c r="AJ1587" s="172"/>
      <c r="AK1587" s="171"/>
      <c r="AL1587" s="171"/>
      <c r="AM1587" s="172"/>
      <c r="AN1587" s="172"/>
      <c r="AO1587" s="172"/>
      <c r="AP1587" s="171"/>
      <c r="AQ1587" s="171"/>
      <c r="AR1587" s="172"/>
      <c r="AS1587" s="172"/>
      <c r="AT1587" s="172"/>
      <c r="AU1587" s="171"/>
      <c r="AV1587" s="171"/>
      <c r="AW1587" s="172"/>
      <c r="AX1587" s="172"/>
      <c r="AY1587" s="172"/>
      <c r="AZ1587" s="171"/>
      <c r="BA1587" s="171"/>
    </row>
    <row r="1588" spans="2:53" s="173" customFormat="1">
      <c r="B1588" s="167">
        <v>43553.291666666664</v>
      </c>
      <c r="C1588" s="168">
        <v>242</v>
      </c>
      <c r="D1588" s="168">
        <v>118.51999664306641</v>
      </c>
      <c r="E1588" s="169">
        <v>12</v>
      </c>
      <c r="F1588" s="170">
        <v>43553</v>
      </c>
      <c r="G1588" s="169">
        <v>54.513749612481455</v>
      </c>
      <c r="H1588" s="169">
        <v>38.889031257386584</v>
      </c>
      <c r="I1588" s="169">
        <v>36.518976800839098</v>
      </c>
      <c r="J1588" s="171">
        <f t="shared" si="120"/>
        <v>54.513749612481455</v>
      </c>
      <c r="K1588" s="171">
        <f t="shared" si="121"/>
        <v>38.889031257386584</v>
      </c>
      <c r="L1588" s="171">
        <f t="shared" si="122"/>
        <v>36.518976800839098</v>
      </c>
      <c r="M1588" s="171"/>
      <c r="N1588" s="167">
        <v>43553.291666666664</v>
      </c>
      <c r="O1588" s="172">
        <v>242</v>
      </c>
      <c r="P1588" s="172">
        <v>118.51999664306641</v>
      </c>
      <c r="Q1588" s="155">
        <f t="shared" si="123"/>
        <v>7.0674175057351682</v>
      </c>
      <c r="R1588" s="104">
        <f t="shared" si="124"/>
        <v>20</v>
      </c>
      <c r="S1588" s="172"/>
      <c r="T1588" s="172"/>
      <c r="U1588" s="172"/>
      <c r="V1588" s="171"/>
      <c r="W1588" s="171"/>
      <c r="X1588" s="172"/>
      <c r="Y1588" s="172"/>
      <c r="Z1588" s="172"/>
      <c r="AA1588" s="171"/>
      <c r="AB1588" s="171"/>
      <c r="AC1588" s="172"/>
      <c r="AD1588" s="172"/>
      <c r="AE1588" s="172"/>
      <c r="AF1588" s="171"/>
      <c r="AG1588" s="171"/>
      <c r="AH1588" s="172"/>
      <c r="AI1588" s="172"/>
      <c r="AJ1588" s="172"/>
      <c r="AK1588" s="171"/>
      <c r="AL1588" s="171"/>
      <c r="AM1588" s="172"/>
      <c r="AN1588" s="172"/>
      <c r="AO1588" s="172"/>
      <c r="AP1588" s="171"/>
      <c r="AQ1588" s="171"/>
      <c r="AR1588" s="172"/>
      <c r="AS1588" s="172"/>
      <c r="AT1588" s="172"/>
      <c r="AU1588" s="171"/>
      <c r="AV1588" s="171"/>
      <c r="AW1588" s="172"/>
      <c r="AX1588" s="172"/>
      <c r="AY1588" s="172"/>
      <c r="AZ1588" s="171"/>
      <c r="BA1588" s="171"/>
    </row>
    <row r="1589" spans="2:53" s="173" customFormat="1">
      <c r="B1589" s="167">
        <v>43554.291666666664</v>
      </c>
      <c r="C1589" s="168">
        <v>242</v>
      </c>
      <c r="D1589" s="168">
        <v>118.51999664306641</v>
      </c>
      <c r="E1589" s="169">
        <v>12</v>
      </c>
      <c r="F1589" s="170">
        <v>43554</v>
      </c>
      <c r="G1589" s="169">
        <v>53.696913659572601</v>
      </c>
      <c r="H1589" s="169">
        <v>38.591538880136291</v>
      </c>
      <c r="I1589" s="169">
        <v>36.302989819093973</v>
      </c>
      <c r="J1589" s="171">
        <f t="shared" si="120"/>
        <v>53.696913659572601</v>
      </c>
      <c r="K1589" s="171">
        <f t="shared" si="121"/>
        <v>38.591538880136291</v>
      </c>
      <c r="L1589" s="171">
        <f t="shared" si="122"/>
        <v>36.302989819093973</v>
      </c>
      <c r="M1589" s="171"/>
      <c r="N1589" s="167">
        <v>43554.291666666664</v>
      </c>
      <c r="O1589" s="172">
        <v>242</v>
      </c>
      <c r="P1589" s="172">
        <v>118.51999664306641</v>
      </c>
      <c r="Q1589" s="155">
        <f t="shared" si="123"/>
        <v>7.0674175057351682</v>
      </c>
      <c r="R1589" s="104">
        <f t="shared" si="124"/>
        <v>20</v>
      </c>
      <c r="S1589" s="172"/>
      <c r="T1589" s="172"/>
      <c r="U1589" s="172"/>
      <c r="V1589" s="171"/>
      <c r="W1589" s="171"/>
      <c r="X1589" s="172"/>
      <c r="Y1589" s="172"/>
      <c r="Z1589" s="172"/>
      <c r="AA1589" s="171"/>
      <c r="AB1589" s="171"/>
      <c r="AC1589" s="172"/>
      <c r="AD1589" s="172"/>
      <c r="AE1589" s="172"/>
      <c r="AF1589" s="171"/>
      <c r="AG1589" s="171"/>
      <c r="AH1589" s="172"/>
      <c r="AI1589" s="172"/>
      <c r="AJ1589" s="172"/>
      <c r="AK1589" s="171"/>
      <c r="AL1589" s="171"/>
      <c r="AM1589" s="172"/>
      <c r="AN1589" s="172"/>
      <c r="AO1589" s="172"/>
      <c r="AP1589" s="171"/>
      <c r="AQ1589" s="171"/>
      <c r="AR1589" s="172"/>
      <c r="AS1589" s="172"/>
      <c r="AT1589" s="172"/>
      <c r="AU1589" s="171"/>
      <c r="AV1589" s="171"/>
      <c r="AW1589" s="172"/>
      <c r="AX1589" s="172"/>
      <c r="AY1589" s="172"/>
      <c r="AZ1589" s="171"/>
      <c r="BA1589" s="171"/>
    </row>
    <row r="1590" spans="2:53" s="173" customFormat="1">
      <c r="B1590" s="167">
        <v>43555.291666666664</v>
      </c>
      <c r="C1590" s="168">
        <v>242</v>
      </c>
      <c r="D1590" s="168">
        <v>118.51999664306641</v>
      </c>
      <c r="E1590" s="169">
        <v>11.800000190734863</v>
      </c>
      <c r="F1590" s="170">
        <v>43555</v>
      </c>
      <c r="G1590" s="169">
        <v>49.917284467529377</v>
      </c>
      <c r="H1590" s="169">
        <v>38.789310456028716</v>
      </c>
      <c r="I1590" s="169">
        <v>35.88201588356938</v>
      </c>
      <c r="J1590" s="171">
        <f t="shared" si="120"/>
        <v>49.917284467529377</v>
      </c>
      <c r="K1590" s="171">
        <f t="shared" si="121"/>
        <v>38.789310456028716</v>
      </c>
      <c r="L1590" s="171">
        <f t="shared" si="122"/>
        <v>35.88201588356938</v>
      </c>
      <c r="M1590" s="171"/>
      <c r="N1590" s="167">
        <v>43555.291666666664</v>
      </c>
      <c r="O1590" s="172">
        <v>242</v>
      </c>
      <c r="P1590" s="172">
        <v>118.51999664306641</v>
      </c>
      <c r="Q1590" s="155">
        <f t="shared" si="123"/>
        <v>7.0674175057351682</v>
      </c>
      <c r="R1590" s="104">
        <f t="shared" si="124"/>
        <v>20</v>
      </c>
      <c r="S1590" s="172"/>
      <c r="T1590" s="172"/>
      <c r="U1590" s="172"/>
      <c r="V1590" s="171"/>
      <c r="W1590" s="171"/>
      <c r="X1590" s="172"/>
      <c r="Y1590" s="172"/>
      <c r="Z1590" s="172"/>
      <c r="AA1590" s="171"/>
      <c r="AB1590" s="171"/>
      <c r="AC1590" s="172"/>
      <c r="AD1590" s="172"/>
      <c r="AE1590" s="172"/>
      <c r="AF1590" s="171"/>
      <c r="AG1590" s="171"/>
      <c r="AH1590" s="172"/>
      <c r="AI1590" s="172"/>
      <c r="AJ1590" s="172"/>
      <c r="AK1590" s="171"/>
      <c r="AL1590" s="171"/>
      <c r="AM1590" s="172"/>
      <c r="AN1590" s="172"/>
      <c r="AO1590" s="172"/>
      <c r="AP1590" s="171"/>
      <c r="AQ1590" s="171"/>
      <c r="AR1590" s="172"/>
      <c r="AS1590" s="172"/>
      <c r="AT1590" s="172"/>
      <c r="AU1590" s="171"/>
      <c r="AV1590" s="171"/>
      <c r="AW1590" s="172"/>
      <c r="AX1590" s="172"/>
      <c r="AY1590" s="172"/>
      <c r="AZ1590" s="171"/>
      <c r="BA1590" s="171"/>
    </row>
    <row r="1591" spans="2:53" s="173" customFormat="1">
      <c r="B1591" s="167">
        <v>43556.291666666664</v>
      </c>
      <c r="C1591" s="168">
        <v>242</v>
      </c>
      <c r="D1591" s="168">
        <v>118.51999664306641</v>
      </c>
      <c r="E1591" s="169">
        <v>11.699999809265137</v>
      </c>
      <c r="F1591" s="170">
        <v>43556</v>
      </c>
      <c r="G1591" s="169">
        <v>55.787675657228199</v>
      </c>
      <c r="H1591" s="169">
        <v>38.456704844324761</v>
      </c>
      <c r="I1591" s="169">
        <v>35.461769134689284</v>
      </c>
      <c r="J1591" s="171">
        <f t="shared" si="120"/>
        <v>55.787675657228199</v>
      </c>
      <c r="K1591" s="171">
        <f t="shared" si="121"/>
        <v>38.456704844324761</v>
      </c>
      <c r="L1591" s="171">
        <f t="shared" si="122"/>
        <v>35.461769134689284</v>
      </c>
      <c r="M1591" s="171"/>
      <c r="N1591" s="167">
        <v>43556.291666666664</v>
      </c>
      <c r="O1591" s="172">
        <v>242</v>
      </c>
      <c r="P1591" s="172">
        <v>118.51999664306641</v>
      </c>
      <c r="Q1591" s="155">
        <f t="shared" si="123"/>
        <v>7.0674175057351682</v>
      </c>
      <c r="R1591" s="104">
        <f t="shared" si="124"/>
        <v>20</v>
      </c>
      <c r="S1591" s="172"/>
      <c r="T1591" s="172"/>
      <c r="U1591" s="172"/>
      <c r="V1591" s="171"/>
      <c r="W1591" s="171"/>
      <c r="X1591" s="172"/>
      <c r="Y1591" s="172"/>
      <c r="Z1591" s="172"/>
      <c r="AA1591" s="171"/>
      <c r="AB1591" s="171"/>
      <c r="AC1591" s="172"/>
      <c r="AD1591" s="172"/>
      <c r="AE1591" s="172"/>
      <c r="AF1591" s="171"/>
      <c r="AG1591" s="171"/>
      <c r="AH1591" s="172"/>
      <c r="AI1591" s="172"/>
      <c r="AJ1591" s="172"/>
      <c r="AK1591" s="171"/>
      <c r="AL1591" s="171"/>
      <c r="AM1591" s="172"/>
      <c r="AN1591" s="172"/>
      <c r="AO1591" s="172"/>
      <c r="AP1591" s="171"/>
      <c r="AQ1591" s="171"/>
      <c r="AR1591" s="172"/>
      <c r="AS1591" s="172"/>
      <c r="AT1591" s="172"/>
      <c r="AU1591" s="171"/>
      <c r="AV1591" s="171"/>
      <c r="AW1591" s="172"/>
      <c r="AX1591" s="172"/>
      <c r="AY1591" s="172"/>
      <c r="AZ1591" s="171"/>
      <c r="BA1591" s="171"/>
    </row>
    <row r="1592" spans="2:53" s="173" customFormat="1">
      <c r="B1592" s="167">
        <v>43557.291666666664</v>
      </c>
      <c r="C1592" s="168">
        <v>242</v>
      </c>
      <c r="D1592" s="168">
        <v>118.51999664306641</v>
      </c>
      <c r="E1592" s="169">
        <v>11.699999809265137</v>
      </c>
      <c r="F1592" s="170">
        <v>43557</v>
      </c>
      <c r="G1592" s="169">
        <v>47.898391445786821</v>
      </c>
      <c r="H1592" s="169">
        <v>38.525654639116013</v>
      </c>
      <c r="I1592" s="169">
        <v>34.257613517641992</v>
      </c>
      <c r="J1592" s="171">
        <f t="shared" si="120"/>
        <v>47.898391445786821</v>
      </c>
      <c r="K1592" s="171">
        <f t="shared" si="121"/>
        <v>38.525654639116013</v>
      </c>
      <c r="L1592" s="171">
        <f t="shared" si="122"/>
        <v>34.257613517641992</v>
      </c>
      <c r="M1592" s="171"/>
      <c r="N1592" s="167">
        <v>43557.291666666664</v>
      </c>
      <c r="O1592" s="172">
        <v>242</v>
      </c>
      <c r="P1592" s="172">
        <v>118.51999664306641</v>
      </c>
      <c r="Q1592" s="155">
        <f t="shared" si="123"/>
        <v>7.0674175057351682</v>
      </c>
      <c r="R1592" s="104">
        <f t="shared" si="124"/>
        <v>20</v>
      </c>
      <c r="S1592" s="172"/>
      <c r="T1592" s="172"/>
      <c r="U1592" s="172"/>
      <c r="V1592" s="171"/>
      <c r="W1592" s="171"/>
      <c r="X1592" s="172"/>
      <c r="Y1592" s="172"/>
      <c r="Z1592" s="172"/>
      <c r="AA1592" s="171"/>
      <c r="AB1592" s="171"/>
      <c r="AC1592" s="172"/>
      <c r="AD1592" s="172"/>
      <c r="AE1592" s="172"/>
      <c r="AF1592" s="171"/>
      <c r="AG1592" s="171"/>
      <c r="AH1592" s="172"/>
      <c r="AI1592" s="172"/>
      <c r="AJ1592" s="172"/>
      <c r="AK1592" s="171"/>
      <c r="AL1592" s="171"/>
      <c r="AM1592" s="172"/>
      <c r="AN1592" s="172"/>
      <c r="AO1592" s="172"/>
      <c r="AP1592" s="171"/>
      <c r="AQ1592" s="171"/>
      <c r="AR1592" s="172"/>
      <c r="AS1592" s="172"/>
      <c r="AT1592" s="172"/>
      <c r="AU1592" s="171"/>
      <c r="AV1592" s="171"/>
      <c r="AW1592" s="172"/>
      <c r="AX1592" s="172"/>
      <c r="AY1592" s="172"/>
      <c r="AZ1592" s="171"/>
      <c r="BA1592" s="171"/>
    </row>
    <row r="1593" spans="2:53" s="173" customFormat="1">
      <c r="B1593" s="167">
        <v>43558.291666666664</v>
      </c>
      <c r="C1593" s="168">
        <v>242</v>
      </c>
      <c r="D1593" s="168">
        <v>118.51999664306641</v>
      </c>
      <c r="E1593" s="169">
        <v>11.600000381469727</v>
      </c>
      <c r="F1593" s="170">
        <v>43558</v>
      </c>
      <c r="G1593" s="169">
        <v>43.049667977712801</v>
      </c>
      <c r="H1593" s="169">
        <v>38.324581798270877</v>
      </c>
      <c r="I1593" s="169">
        <v>35.297867420889702</v>
      </c>
      <c r="J1593" s="171">
        <f t="shared" si="120"/>
        <v>43.049667977712801</v>
      </c>
      <c r="K1593" s="171">
        <f t="shared" si="121"/>
        <v>38.324581798270877</v>
      </c>
      <c r="L1593" s="171">
        <f t="shared" si="122"/>
        <v>35.297867420889702</v>
      </c>
      <c r="M1593" s="171"/>
      <c r="N1593" s="167">
        <v>43558.291666666664</v>
      </c>
      <c r="O1593" s="172">
        <v>242</v>
      </c>
      <c r="P1593" s="172">
        <v>118.51999664306641</v>
      </c>
      <c r="Q1593" s="155">
        <f t="shared" si="123"/>
        <v>7.0674175057351682</v>
      </c>
      <c r="R1593" s="104">
        <f t="shared" si="124"/>
        <v>20</v>
      </c>
      <c r="S1593" s="172"/>
      <c r="T1593" s="172"/>
      <c r="U1593" s="172"/>
      <c r="V1593" s="171"/>
      <c r="W1593" s="171"/>
      <c r="X1593" s="172"/>
      <c r="Y1593" s="172"/>
      <c r="Z1593" s="172"/>
      <c r="AA1593" s="171"/>
      <c r="AB1593" s="171"/>
      <c r="AC1593" s="172"/>
      <c r="AD1593" s="172"/>
      <c r="AE1593" s="172"/>
      <c r="AF1593" s="171"/>
      <c r="AG1593" s="171"/>
      <c r="AH1593" s="172"/>
      <c r="AI1593" s="172"/>
      <c r="AJ1593" s="172"/>
      <c r="AK1593" s="171"/>
      <c r="AL1593" s="171"/>
      <c r="AM1593" s="172"/>
      <c r="AN1593" s="172"/>
      <c r="AO1593" s="172"/>
      <c r="AP1593" s="171"/>
      <c r="AQ1593" s="171"/>
      <c r="AR1593" s="172"/>
      <c r="AS1593" s="172"/>
      <c r="AT1593" s="172"/>
      <c r="AU1593" s="171"/>
      <c r="AV1593" s="171"/>
      <c r="AW1593" s="172"/>
      <c r="AX1593" s="172"/>
      <c r="AY1593" s="172"/>
      <c r="AZ1593" s="171"/>
      <c r="BA1593" s="171"/>
    </row>
    <row r="1594" spans="2:53" s="173" customFormat="1">
      <c r="B1594" s="167">
        <v>43559.291666666664</v>
      </c>
      <c r="C1594" s="168">
        <v>199</v>
      </c>
      <c r="D1594" s="168">
        <v>151.00999450683594</v>
      </c>
      <c r="E1594" s="169">
        <v>11.600000381469727</v>
      </c>
      <c r="F1594" s="170">
        <v>43559</v>
      </c>
      <c r="G1594" s="169">
        <v>53.508507422222621</v>
      </c>
      <c r="H1594" s="169">
        <v>38.436162088535447</v>
      </c>
      <c r="I1594" s="169">
        <v>35.909185129713165</v>
      </c>
      <c r="J1594" s="171">
        <f t="shared" si="120"/>
        <v>53.508507422222621</v>
      </c>
      <c r="K1594" s="171">
        <f t="shared" si="121"/>
        <v>38.436162088535447</v>
      </c>
      <c r="L1594" s="171">
        <f t="shared" si="122"/>
        <v>35.909185129713165</v>
      </c>
      <c r="M1594" s="171"/>
      <c r="N1594" s="167">
        <v>43559.291666666664</v>
      </c>
      <c r="O1594" s="172">
        <v>199</v>
      </c>
      <c r="P1594" s="172">
        <v>151.00999450683594</v>
      </c>
      <c r="Q1594" s="155">
        <f t="shared" si="123"/>
        <v>2.7467233212030027</v>
      </c>
      <c r="R1594" s="104">
        <f t="shared" si="124"/>
        <v>2.7467233212030027</v>
      </c>
      <c r="S1594" s="172"/>
      <c r="T1594" s="172"/>
      <c r="U1594" s="172"/>
      <c r="V1594" s="171"/>
      <c r="W1594" s="171"/>
      <c r="X1594" s="172"/>
      <c r="Y1594" s="172"/>
      <c r="Z1594" s="172"/>
      <c r="AA1594" s="171"/>
      <c r="AB1594" s="171"/>
      <c r="AC1594" s="172"/>
      <c r="AD1594" s="172"/>
      <c r="AE1594" s="172"/>
      <c r="AF1594" s="171"/>
      <c r="AG1594" s="171"/>
      <c r="AH1594" s="172"/>
      <c r="AI1594" s="172"/>
      <c r="AJ1594" s="172"/>
      <c r="AK1594" s="171"/>
      <c r="AL1594" s="171"/>
      <c r="AM1594" s="172"/>
      <c r="AN1594" s="172"/>
      <c r="AO1594" s="172"/>
      <c r="AP1594" s="171"/>
      <c r="AQ1594" s="171"/>
      <c r="AR1594" s="172"/>
      <c r="AS1594" s="172"/>
      <c r="AT1594" s="172"/>
      <c r="AU1594" s="171"/>
      <c r="AV1594" s="171"/>
      <c r="AW1594" s="172"/>
      <c r="AX1594" s="172"/>
      <c r="AY1594" s="172"/>
      <c r="AZ1594" s="171"/>
      <c r="BA1594" s="171"/>
    </row>
    <row r="1595" spans="2:53" s="173" customFormat="1">
      <c r="B1595" s="167">
        <v>43560.291666666664</v>
      </c>
      <c r="C1595" s="168">
        <v>199</v>
      </c>
      <c r="D1595" s="168">
        <v>151.00999450683594</v>
      </c>
      <c r="E1595" s="169">
        <v>11.600000381469727</v>
      </c>
      <c r="F1595" s="170">
        <v>43560</v>
      </c>
      <c r="G1595" s="169">
        <v>52.985645370748315</v>
      </c>
      <c r="H1595" s="169">
        <v>38.65457624678254</v>
      </c>
      <c r="I1595" s="169">
        <v>35.514214302146847</v>
      </c>
      <c r="J1595" s="171">
        <f t="shared" si="120"/>
        <v>52.985645370748315</v>
      </c>
      <c r="K1595" s="171">
        <f t="shared" si="121"/>
        <v>38.65457624678254</v>
      </c>
      <c r="L1595" s="171">
        <f t="shared" si="122"/>
        <v>35.514214302146847</v>
      </c>
      <c r="M1595" s="171"/>
      <c r="N1595" s="167">
        <v>43560.291666666664</v>
      </c>
      <c r="O1595" s="172">
        <v>199</v>
      </c>
      <c r="P1595" s="172">
        <v>151.00999450683594</v>
      </c>
      <c r="Q1595" s="155">
        <f t="shared" si="123"/>
        <v>2.7467233212030027</v>
      </c>
      <c r="R1595" s="104">
        <f t="shared" si="124"/>
        <v>20</v>
      </c>
      <c r="S1595" s="172"/>
      <c r="T1595" s="172"/>
      <c r="U1595" s="172"/>
      <c r="V1595" s="171"/>
      <c r="W1595" s="171"/>
      <c r="X1595" s="172"/>
      <c r="Y1595" s="172"/>
      <c r="Z1595" s="172"/>
      <c r="AA1595" s="171"/>
      <c r="AB1595" s="171"/>
      <c r="AC1595" s="172"/>
      <c r="AD1595" s="172"/>
      <c r="AE1595" s="172"/>
      <c r="AF1595" s="171"/>
      <c r="AG1595" s="171"/>
      <c r="AH1595" s="172"/>
      <c r="AI1595" s="172"/>
      <c r="AJ1595" s="172"/>
      <c r="AK1595" s="171"/>
      <c r="AL1595" s="171"/>
      <c r="AM1595" s="172"/>
      <c r="AN1595" s="172"/>
      <c r="AO1595" s="172"/>
      <c r="AP1595" s="171"/>
      <c r="AQ1595" s="171"/>
      <c r="AR1595" s="172"/>
      <c r="AS1595" s="172"/>
      <c r="AT1595" s="172"/>
      <c r="AU1595" s="171"/>
      <c r="AV1595" s="171"/>
      <c r="AW1595" s="172"/>
      <c r="AX1595" s="172"/>
      <c r="AY1595" s="172"/>
      <c r="AZ1595" s="171"/>
      <c r="BA1595" s="171"/>
    </row>
    <row r="1596" spans="2:53" s="173" customFormat="1">
      <c r="B1596" s="167">
        <v>43561.291666666664</v>
      </c>
      <c r="C1596" s="168">
        <v>199</v>
      </c>
      <c r="D1596" s="168">
        <v>151.00999450683594</v>
      </c>
      <c r="E1596" s="169">
        <v>11.600000381469727</v>
      </c>
      <c r="F1596" s="170">
        <v>43561</v>
      </c>
      <c r="G1596" s="169">
        <v>51.491475457571134</v>
      </c>
      <c r="H1596" s="169">
        <v>38.591077957683133</v>
      </c>
      <c r="I1596" s="169">
        <v>36.260544647640671</v>
      </c>
      <c r="J1596" s="171">
        <f t="shared" si="120"/>
        <v>51.491475457571134</v>
      </c>
      <c r="K1596" s="171">
        <f t="shared" si="121"/>
        <v>38.591077957683133</v>
      </c>
      <c r="L1596" s="171">
        <f t="shared" si="122"/>
        <v>36.260544647640671</v>
      </c>
      <c r="M1596" s="171"/>
      <c r="N1596" s="167">
        <v>43561.291666666664</v>
      </c>
      <c r="O1596" s="172">
        <v>199</v>
      </c>
      <c r="P1596" s="172">
        <v>151.00999450683594</v>
      </c>
      <c r="Q1596" s="155">
        <f t="shared" si="123"/>
        <v>2.7467233212030027</v>
      </c>
      <c r="R1596" s="104">
        <f t="shared" si="124"/>
        <v>20</v>
      </c>
      <c r="S1596" s="172"/>
      <c r="T1596" s="172"/>
      <c r="U1596" s="172"/>
      <c r="V1596" s="171"/>
      <c r="W1596" s="171"/>
      <c r="X1596" s="172"/>
      <c r="Y1596" s="172"/>
      <c r="Z1596" s="172"/>
      <c r="AA1596" s="171"/>
      <c r="AB1596" s="171"/>
      <c r="AC1596" s="172"/>
      <c r="AD1596" s="172"/>
      <c r="AE1596" s="172"/>
      <c r="AF1596" s="171"/>
      <c r="AG1596" s="171"/>
      <c r="AH1596" s="172"/>
      <c r="AI1596" s="172"/>
      <c r="AJ1596" s="172"/>
      <c r="AK1596" s="171"/>
      <c r="AL1596" s="171"/>
      <c r="AM1596" s="172"/>
      <c r="AN1596" s="172"/>
      <c r="AO1596" s="172"/>
      <c r="AP1596" s="171"/>
      <c r="AQ1596" s="171"/>
      <c r="AR1596" s="172"/>
      <c r="AS1596" s="172"/>
      <c r="AT1596" s="172"/>
      <c r="AU1596" s="171"/>
      <c r="AV1596" s="171"/>
      <c r="AW1596" s="172"/>
      <c r="AX1596" s="172"/>
      <c r="AY1596" s="172"/>
      <c r="AZ1596" s="171"/>
      <c r="BA1596" s="171"/>
    </row>
    <row r="1597" spans="2:53" s="173" customFormat="1">
      <c r="B1597" s="167">
        <v>43562.291666666664</v>
      </c>
      <c r="C1597" s="168">
        <v>199</v>
      </c>
      <c r="D1597" s="168">
        <v>151.00999450683594</v>
      </c>
      <c r="E1597" s="169">
        <v>11.800000190734863</v>
      </c>
      <c r="F1597" s="170">
        <v>43562</v>
      </c>
      <c r="G1597" s="169">
        <v>53.233639262009547</v>
      </c>
      <c r="H1597" s="169">
        <v>38.673856672578353</v>
      </c>
      <c r="I1597" s="169">
        <v>35.636105723204444</v>
      </c>
      <c r="J1597" s="171">
        <f t="shared" si="120"/>
        <v>53.233639262009547</v>
      </c>
      <c r="K1597" s="171">
        <f t="shared" si="121"/>
        <v>38.673856672578353</v>
      </c>
      <c r="L1597" s="171">
        <f t="shared" si="122"/>
        <v>35.636105723204444</v>
      </c>
      <c r="M1597" s="171"/>
      <c r="N1597" s="167">
        <v>43562.291666666664</v>
      </c>
      <c r="O1597" s="172">
        <v>199</v>
      </c>
      <c r="P1597" s="172">
        <v>151.00999450683594</v>
      </c>
      <c r="Q1597" s="155">
        <f t="shared" si="123"/>
        <v>2.7467233212030027</v>
      </c>
      <c r="R1597" s="104">
        <f t="shared" si="124"/>
        <v>20</v>
      </c>
      <c r="S1597" s="172"/>
      <c r="T1597" s="172"/>
      <c r="U1597" s="172"/>
      <c r="V1597" s="171"/>
      <c r="W1597" s="171"/>
      <c r="X1597" s="172"/>
      <c r="Y1597" s="172"/>
      <c r="Z1597" s="172"/>
      <c r="AA1597" s="171"/>
      <c r="AB1597" s="171"/>
      <c r="AC1597" s="172"/>
      <c r="AD1597" s="172"/>
      <c r="AE1597" s="172"/>
      <c r="AF1597" s="171"/>
      <c r="AG1597" s="171"/>
      <c r="AH1597" s="172"/>
      <c r="AI1597" s="172"/>
      <c r="AJ1597" s="172"/>
      <c r="AK1597" s="171"/>
      <c r="AL1597" s="171"/>
      <c r="AM1597" s="172"/>
      <c r="AN1597" s="172"/>
      <c r="AO1597" s="172"/>
      <c r="AP1597" s="171"/>
      <c r="AQ1597" s="171"/>
      <c r="AR1597" s="172"/>
      <c r="AS1597" s="172"/>
      <c r="AT1597" s="172"/>
      <c r="AU1597" s="171"/>
      <c r="AV1597" s="171"/>
      <c r="AW1597" s="172"/>
      <c r="AX1597" s="172"/>
      <c r="AY1597" s="172"/>
      <c r="AZ1597" s="171"/>
      <c r="BA1597" s="171"/>
    </row>
    <row r="1598" spans="2:53" s="173" customFormat="1">
      <c r="B1598" s="167">
        <v>43563.291666666664</v>
      </c>
      <c r="C1598" s="168">
        <v>199</v>
      </c>
      <c r="D1598" s="168">
        <v>151.00999450683594</v>
      </c>
      <c r="E1598" s="169">
        <v>12</v>
      </c>
      <c r="F1598" s="170">
        <v>43563</v>
      </c>
      <c r="G1598" s="169">
        <v>57.417316597655962</v>
      </c>
      <c r="H1598" s="169">
        <v>38.869179267927464</v>
      </c>
      <c r="I1598" s="169">
        <v>35.57493335564935</v>
      </c>
      <c r="J1598" s="171">
        <f t="shared" si="120"/>
        <v>57.417316597655962</v>
      </c>
      <c r="K1598" s="171">
        <f t="shared" si="121"/>
        <v>38.869179267927464</v>
      </c>
      <c r="L1598" s="171">
        <f t="shared" si="122"/>
        <v>35.57493335564935</v>
      </c>
      <c r="M1598" s="171"/>
      <c r="N1598" s="167">
        <v>43563.291666666664</v>
      </c>
      <c r="O1598" s="172">
        <v>199</v>
      </c>
      <c r="P1598" s="172">
        <v>151.00999450683594</v>
      </c>
      <c r="Q1598" s="155">
        <f t="shared" si="123"/>
        <v>2.7467233212030027</v>
      </c>
      <c r="R1598" s="104">
        <f t="shared" si="124"/>
        <v>20</v>
      </c>
      <c r="S1598" s="172"/>
      <c r="T1598" s="172"/>
      <c r="U1598" s="172"/>
      <c r="V1598" s="171"/>
      <c r="W1598" s="171"/>
      <c r="X1598" s="172"/>
      <c r="Y1598" s="172"/>
      <c r="Z1598" s="172"/>
      <c r="AA1598" s="171"/>
      <c r="AB1598" s="171"/>
      <c r="AC1598" s="172"/>
      <c r="AD1598" s="172"/>
      <c r="AE1598" s="172"/>
      <c r="AF1598" s="171"/>
      <c r="AG1598" s="171"/>
      <c r="AH1598" s="172"/>
      <c r="AI1598" s="172"/>
      <c r="AJ1598" s="172"/>
      <c r="AK1598" s="171"/>
      <c r="AL1598" s="171"/>
      <c r="AM1598" s="172"/>
      <c r="AN1598" s="172"/>
      <c r="AO1598" s="172"/>
      <c r="AP1598" s="171"/>
      <c r="AQ1598" s="171"/>
      <c r="AR1598" s="172"/>
      <c r="AS1598" s="172"/>
      <c r="AT1598" s="172"/>
      <c r="AU1598" s="171"/>
      <c r="AV1598" s="171"/>
      <c r="AW1598" s="172"/>
      <c r="AX1598" s="172"/>
      <c r="AY1598" s="172"/>
      <c r="AZ1598" s="171"/>
      <c r="BA1598" s="171"/>
    </row>
    <row r="1599" spans="2:53" s="173" customFormat="1">
      <c r="B1599" s="167">
        <v>43564.291666666664</v>
      </c>
      <c r="C1599" s="168">
        <v>585</v>
      </c>
      <c r="D1599" s="168">
        <v>151.86000061035156</v>
      </c>
      <c r="E1599" s="169">
        <v>12</v>
      </c>
      <c r="F1599" s="170">
        <v>43564</v>
      </c>
      <c r="G1599" s="169">
        <v>56.765335867581527</v>
      </c>
      <c r="H1599" s="169">
        <v>38.33160146238626</v>
      </c>
      <c r="I1599" s="169">
        <v>35.874421475904967</v>
      </c>
      <c r="J1599" s="171">
        <f t="shared" si="120"/>
        <v>56.765335867581527</v>
      </c>
      <c r="K1599" s="171">
        <f t="shared" si="121"/>
        <v>38.33160146238626</v>
      </c>
      <c r="L1599" s="171">
        <f t="shared" si="122"/>
        <v>35.874421475904967</v>
      </c>
      <c r="M1599" s="171"/>
      <c r="N1599" s="167">
        <v>43564.291666666664</v>
      </c>
      <c r="O1599" s="172">
        <v>585</v>
      </c>
      <c r="P1599" s="172">
        <v>151.86000061035156</v>
      </c>
      <c r="Q1599" s="155">
        <f t="shared" si="123"/>
        <v>24.790906469866332</v>
      </c>
      <c r="R1599" s="104">
        <f t="shared" si="124"/>
        <v>24.790906469866332</v>
      </c>
      <c r="S1599" s="172"/>
      <c r="T1599" s="172"/>
      <c r="U1599" s="172"/>
      <c r="V1599" s="171"/>
      <c r="W1599" s="171"/>
      <c r="X1599" s="172"/>
      <c r="Y1599" s="172"/>
      <c r="Z1599" s="172"/>
      <c r="AA1599" s="171"/>
      <c r="AB1599" s="171"/>
      <c r="AC1599" s="172"/>
      <c r="AD1599" s="172"/>
      <c r="AE1599" s="172"/>
      <c r="AF1599" s="171"/>
      <c r="AG1599" s="171"/>
      <c r="AH1599" s="172"/>
      <c r="AI1599" s="172"/>
      <c r="AJ1599" s="172"/>
      <c r="AK1599" s="171"/>
      <c r="AL1599" s="171"/>
      <c r="AM1599" s="172"/>
      <c r="AN1599" s="172"/>
      <c r="AO1599" s="172"/>
      <c r="AP1599" s="171"/>
      <c r="AQ1599" s="171"/>
      <c r="AR1599" s="172"/>
      <c r="AS1599" s="172"/>
      <c r="AT1599" s="172"/>
      <c r="AU1599" s="171"/>
      <c r="AV1599" s="171"/>
      <c r="AW1599" s="172"/>
      <c r="AX1599" s="172"/>
      <c r="AY1599" s="172"/>
      <c r="AZ1599" s="171"/>
      <c r="BA1599" s="171"/>
    </row>
    <row r="1600" spans="2:53" s="173" customFormat="1">
      <c r="B1600" s="167">
        <v>43565.291666666664</v>
      </c>
      <c r="C1600" s="168">
        <v>585</v>
      </c>
      <c r="D1600" s="168">
        <v>151.86000061035156</v>
      </c>
      <c r="E1600" s="169">
        <v>11.800000190734863</v>
      </c>
      <c r="F1600" s="170">
        <v>43565</v>
      </c>
      <c r="G1600" s="169">
        <v>55.323400542294543</v>
      </c>
      <c r="H1600" s="169">
        <v>38.721035805234195</v>
      </c>
      <c r="I1600" s="169">
        <v>36.516758303907238</v>
      </c>
      <c r="J1600" s="171">
        <f t="shared" si="120"/>
        <v>55.323400542294543</v>
      </c>
      <c r="K1600" s="171">
        <f t="shared" si="121"/>
        <v>38.721035805234195</v>
      </c>
      <c r="L1600" s="171">
        <f t="shared" si="122"/>
        <v>36.516758303907238</v>
      </c>
      <c r="M1600" s="171"/>
      <c r="N1600" s="167">
        <v>43565.291666666664</v>
      </c>
      <c r="O1600" s="172">
        <v>585</v>
      </c>
      <c r="P1600" s="172">
        <v>151.86000061035156</v>
      </c>
      <c r="Q1600" s="155">
        <f t="shared" si="123"/>
        <v>24.790906469866332</v>
      </c>
      <c r="R1600" s="104">
        <f t="shared" si="124"/>
        <v>20</v>
      </c>
      <c r="S1600" s="172"/>
      <c r="T1600" s="172"/>
      <c r="U1600" s="172"/>
      <c r="V1600" s="171"/>
      <c r="W1600" s="171"/>
      <c r="X1600" s="172"/>
      <c r="Y1600" s="172"/>
      <c r="Z1600" s="172"/>
      <c r="AA1600" s="171"/>
      <c r="AB1600" s="171"/>
      <c r="AC1600" s="172"/>
      <c r="AD1600" s="172"/>
      <c r="AE1600" s="172"/>
      <c r="AF1600" s="171"/>
      <c r="AG1600" s="171"/>
      <c r="AH1600" s="172"/>
      <c r="AI1600" s="172"/>
      <c r="AJ1600" s="172"/>
      <c r="AK1600" s="171"/>
      <c r="AL1600" s="171"/>
      <c r="AM1600" s="172"/>
      <c r="AN1600" s="172"/>
      <c r="AO1600" s="172"/>
      <c r="AP1600" s="171"/>
      <c r="AQ1600" s="171"/>
      <c r="AR1600" s="172"/>
      <c r="AS1600" s="172"/>
      <c r="AT1600" s="172"/>
      <c r="AU1600" s="171"/>
      <c r="AV1600" s="171"/>
      <c r="AW1600" s="172"/>
      <c r="AX1600" s="172"/>
      <c r="AY1600" s="172"/>
      <c r="AZ1600" s="171"/>
      <c r="BA1600" s="171"/>
    </row>
    <row r="1601" spans="2:53" s="173" customFormat="1">
      <c r="B1601" s="167">
        <v>43566.291666666664</v>
      </c>
      <c r="C1601" s="168">
        <v>383</v>
      </c>
      <c r="D1601" s="168">
        <v>282.95001220703125</v>
      </c>
      <c r="E1601" s="169">
        <v>11.800000190734863</v>
      </c>
      <c r="F1601" s="170">
        <v>43566</v>
      </c>
      <c r="G1601" s="169">
        <v>52.519824822876181</v>
      </c>
      <c r="H1601" s="169">
        <v>39.016045737862569</v>
      </c>
      <c r="I1601" s="169">
        <v>38.421741602641582</v>
      </c>
      <c r="J1601" s="171">
        <f t="shared" si="120"/>
        <v>52.519824822876181</v>
      </c>
      <c r="K1601" s="171">
        <f t="shared" si="121"/>
        <v>39.016045737862569</v>
      </c>
      <c r="L1601" s="171">
        <f t="shared" si="122"/>
        <v>38.421741602641582</v>
      </c>
      <c r="M1601" s="171"/>
      <c r="N1601" s="167">
        <v>43566.291666666664</v>
      </c>
      <c r="O1601" s="172">
        <v>383</v>
      </c>
      <c r="P1601" s="172">
        <v>282.95001220703125</v>
      </c>
      <c r="Q1601" s="155">
        <f t="shared" si="123"/>
        <v>5.7263930673266596</v>
      </c>
      <c r="R1601" s="104">
        <f t="shared" si="124"/>
        <v>5.7263930673266596</v>
      </c>
      <c r="S1601" s="172"/>
      <c r="T1601" s="172"/>
      <c r="U1601" s="172"/>
      <c r="V1601" s="171"/>
      <c r="W1601" s="171"/>
      <c r="X1601" s="172"/>
      <c r="Y1601" s="172"/>
      <c r="Z1601" s="172"/>
      <c r="AA1601" s="171"/>
      <c r="AB1601" s="171"/>
      <c r="AC1601" s="172"/>
      <c r="AD1601" s="172"/>
      <c r="AE1601" s="172"/>
      <c r="AF1601" s="171"/>
      <c r="AG1601" s="171"/>
      <c r="AH1601" s="172"/>
      <c r="AI1601" s="172"/>
      <c r="AJ1601" s="172"/>
      <c r="AK1601" s="171"/>
      <c r="AL1601" s="171"/>
      <c r="AM1601" s="172"/>
      <c r="AN1601" s="172"/>
      <c r="AO1601" s="172"/>
      <c r="AP1601" s="171"/>
      <c r="AQ1601" s="171"/>
      <c r="AR1601" s="172"/>
      <c r="AS1601" s="172"/>
      <c r="AT1601" s="172"/>
      <c r="AU1601" s="171"/>
      <c r="AV1601" s="171"/>
      <c r="AW1601" s="172"/>
      <c r="AX1601" s="172"/>
      <c r="AY1601" s="172"/>
      <c r="AZ1601" s="171"/>
      <c r="BA1601" s="171"/>
    </row>
    <row r="1602" spans="2:53" s="173" customFormat="1">
      <c r="B1602" s="167">
        <v>43567.291666666664</v>
      </c>
      <c r="C1602" s="168">
        <v>383</v>
      </c>
      <c r="D1602" s="168">
        <v>282.95001220703125</v>
      </c>
      <c r="E1602" s="169">
        <v>11.800000190734863</v>
      </c>
      <c r="F1602" s="170">
        <v>43567</v>
      </c>
      <c r="G1602" s="169">
        <v>55.555438489618659</v>
      </c>
      <c r="H1602" s="169">
        <v>38.987353150226461</v>
      </c>
      <c r="I1602" s="169">
        <v>37.959869982004157</v>
      </c>
      <c r="J1602" s="171">
        <f t="shared" si="120"/>
        <v>55.555438489618659</v>
      </c>
      <c r="K1602" s="171">
        <f t="shared" si="121"/>
        <v>38.987353150226461</v>
      </c>
      <c r="L1602" s="171">
        <f t="shared" si="122"/>
        <v>37.959869982004157</v>
      </c>
      <c r="M1602" s="171"/>
      <c r="N1602" s="167">
        <v>43567.291666666664</v>
      </c>
      <c r="O1602" s="172">
        <v>383</v>
      </c>
      <c r="P1602" s="172">
        <v>282.95001220703125</v>
      </c>
      <c r="Q1602" s="155">
        <f t="shared" si="123"/>
        <v>5.7263930673266596</v>
      </c>
      <c r="R1602" s="104">
        <f t="shared" si="124"/>
        <v>20</v>
      </c>
      <c r="S1602" s="172"/>
      <c r="T1602" s="172"/>
      <c r="U1602" s="172"/>
      <c r="V1602" s="171"/>
      <c r="W1602" s="171"/>
      <c r="X1602" s="172"/>
      <c r="Y1602" s="172"/>
      <c r="Z1602" s="172"/>
      <c r="AA1602" s="171"/>
      <c r="AB1602" s="171"/>
      <c r="AC1602" s="172"/>
      <c r="AD1602" s="172"/>
      <c r="AE1602" s="172"/>
      <c r="AF1602" s="171"/>
      <c r="AG1602" s="171"/>
      <c r="AH1602" s="172"/>
      <c r="AI1602" s="172"/>
      <c r="AJ1602" s="172"/>
      <c r="AK1602" s="171"/>
      <c r="AL1602" s="171"/>
      <c r="AM1602" s="172"/>
      <c r="AN1602" s="172"/>
      <c r="AO1602" s="172"/>
      <c r="AP1602" s="171"/>
      <c r="AQ1602" s="171"/>
      <c r="AR1602" s="172"/>
      <c r="AS1602" s="172"/>
      <c r="AT1602" s="172"/>
      <c r="AU1602" s="171"/>
      <c r="AV1602" s="171"/>
      <c r="AW1602" s="172"/>
      <c r="AX1602" s="172"/>
      <c r="AY1602" s="172"/>
      <c r="AZ1602" s="171"/>
      <c r="BA1602" s="171"/>
    </row>
    <row r="1603" spans="2:53" s="173" customFormat="1">
      <c r="B1603" s="167">
        <v>43568.291666666664</v>
      </c>
      <c r="C1603" s="168">
        <v>383</v>
      </c>
      <c r="D1603" s="168">
        <v>282.95001220703125</v>
      </c>
      <c r="E1603" s="169">
        <v>11.899999618530273</v>
      </c>
      <c r="F1603" s="170">
        <v>43568</v>
      </c>
      <c r="G1603" s="169">
        <v>51.592818080849106</v>
      </c>
      <c r="H1603" s="169">
        <v>38.785465968957652</v>
      </c>
      <c r="I1603" s="169">
        <v>38.13098220379262</v>
      </c>
      <c r="J1603" s="171">
        <f t="shared" si="120"/>
        <v>51.592818080849106</v>
      </c>
      <c r="K1603" s="171">
        <f t="shared" si="121"/>
        <v>38.785465968957652</v>
      </c>
      <c r="L1603" s="171">
        <f t="shared" si="122"/>
        <v>38.13098220379262</v>
      </c>
      <c r="M1603" s="171"/>
      <c r="N1603" s="167">
        <v>43568.291666666664</v>
      </c>
      <c r="O1603" s="172">
        <v>383</v>
      </c>
      <c r="P1603" s="172">
        <v>282.95001220703125</v>
      </c>
      <c r="Q1603" s="155">
        <f t="shared" si="123"/>
        <v>5.7263930673266596</v>
      </c>
      <c r="R1603" s="104">
        <f t="shared" si="124"/>
        <v>20</v>
      </c>
      <c r="S1603" s="172"/>
      <c r="T1603" s="172"/>
      <c r="U1603" s="172"/>
      <c r="V1603" s="171"/>
      <c r="W1603" s="171"/>
      <c r="X1603" s="172"/>
      <c r="Y1603" s="172"/>
      <c r="Z1603" s="172"/>
      <c r="AA1603" s="171"/>
      <c r="AB1603" s="171"/>
      <c r="AC1603" s="172"/>
      <c r="AD1603" s="172"/>
      <c r="AE1603" s="172"/>
      <c r="AF1603" s="171"/>
      <c r="AG1603" s="171"/>
      <c r="AH1603" s="172"/>
      <c r="AI1603" s="172"/>
      <c r="AJ1603" s="172"/>
      <c r="AK1603" s="171"/>
      <c r="AL1603" s="171"/>
      <c r="AM1603" s="172"/>
      <c r="AN1603" s="172"/>
      <c r="AO1603" s="172"/>
      <c r="AP1603" s="171"/>
      <c r="AQ1603" s="171"/>
      <c r="AR1603" s="172"/>
      <c r="AS1603" s="172"/>
      <c r="AT1603" s="172"/>
      <c r="AU1603" s="171"/>
      <c r="AV1603" s="171"/>
      <c r="AW1603" s="172"/>
      <c r="AX1603" s="172"/>
      <c r="AY1603" s="172"/>
      <c r="AZ1603" s="171"/>
      <c r="BA1603" s="171"/>
    </row>
    <row r="1604" spans="2:53" s="173" customFormat="1">
      <c r="B1604" s="167">
        <v>43569.291666666664</v>
      </c>
      <c r="C1604" s="168">
        <v>383</v>
      </c>
      <c r="D1604" s="168">
        <v>282.95001220703125</v>
      </c>
      <c r="E1604" s="169">
        <v>11.899999618530273</v>
      </c>
      <c r="F1604" s="170">
        <v>43569</v>
      </c>
      <c r="G1604" s="169">
        <v>55.485893981015224</v>
      </c>
      <c r="H1604" s="169">
        <v>38.774597551513594</v>
      </c>
      <c r="I1604" s="169">
        <v>38.390887073057669</v>
      </c>
      <c r="J1604" s="171">
        <f t="shared" si="120"/>
        <v>55.485893981015224</v>
      </c>
      <c r="K1604" s="171">
        <f t="shared" si="121"/>
        <v>38.774597551513594</v>
      </c>
      <c r="L1604" s="171">
        <f t="shared" si="122"/>
        <v>38.390887073057669</v>
      </c>
      <c r="M1604" s="171"/>
      <c r="N1604" s="167">
        <v>43569.291666666664</v>
      </c>
      <c r="O1604" s="172">
        <v>383</v>
      </c>
      <c r="P1604" s="172">
        <v>282.95001220703125</v>
      </c>
      <c r="Q1604" s="155">
        <f t="shared" si="123"/>
        <v>5.7263930673266596</v>
      </c>
      <c r="R1604" s="104">
        <f t="shared" si="124"/>
        <v>20</v>
      </c>
      <c r="S1604" s="172"/>
      <c r="T1604" s="172"/>
      <c r="U1604" s="172"/>
      <c r="V1604" s="171"/>
      <c r="W1604" s="171"/>
      <c r="X1604" s="172"/>
      <c r="Y1604" s="172"/>
      <c r="Z1604" s="172"/>
      <c r="AA1604" s="171"/>
      <c r="AB1604" s="171"/>
      <c r="AC1604" s="172"/>
      <c r="AD1604" s="172"/>
      <c r="AE1604" s="172"/>
      <c r="AF1604" s="171"/>
      <c r="AG1604" s="171"/>
      <c r="AH1604" s="172"/>
      <c r="AI1604" s="172"/>
      <c r="AJ1604" s="172"/>
      <c r="AK1604" s="171"/>
      <c r="AL1604" s="171"/>
      <c r="AM1604" s="172"/>
      <c r="AN1604" s="172"/>
      <c r="AO1604" s="172"/>
      <c r="AP1604" s="171"/>
      <c r="AQ1604" s="171"/>
      <c r="AR1604" s="172"/>
      <c r="AS1604" s="172"/>
      <c r="AT1604" s="172"/>
      <c r="AU1604" s="171"/>
      <c r="AV1604" s="171"/>
      <c r="AW1604" s="172"/>
      <c r="AX1604" s="172"/>
      <c r="AY1604" s="172"/>
      <c r="AZ1604" s="171"/>
      <c r="BA1604" s="171"/>
    </row>
    <row r="1605" spans="2:53" s="173" customFormat="1">
      <c r="B1605" s="167">
        <v>43570.291666666664</v>
      </c>
      <c r="C1605" s="168">
        <v>383</v>
      </c>
      <c r="D1605" s="168">
        <v>282.95001220703125</v>
      </c>
      <c r="E1605" s="169">
        <v>12.100000381469727</v>
      </c>
      <c r="F1605" s="170">
        <v>43570</v>
      </c>
      <c r="G1605" s="169">
        <v>54.24823852722291</v>
      </c>
      <c r="H1605" s="169">
        <v>37.964416563201802</v>
      </c>
      <c r="I1605" s="169">
        <v>38.063409201348286</v>
      </c>
      <c r="J1605" s="171">
        <f t="shared" si="120"/>
        <v>54.24823852722291</v>
      </c>
      <c r="K1605" s="171">
        <f t="shared" si="121"/>
        <v>37.964416563201802</v>
      </c>
      <c r="L1605" s="171">
        <f t="shared" si="122"/>
        <v>38.063409201348286</v>
      </c>
      <c r="M1605" s="171"/>
      <c r="N1605" s="167">
        <v>43570.291666666664</v>
      </c>
      <c r="O1605" s="172">
        <v>383</v>
      </c>
      <c r="P1605" s="172">
        <v>282.95001220703125</v>
      </c>
      <c r="Q1605" s="155">
        <f t="shared" si="123"/>
        <v>5.7263930673266596</v>
      </c>
      <c r="R1605" s="104">
        <f t="shared" si="124"/>
        <v>20</v>
      </c>
      <c r="S1605" s="172"/>
      <c r="T1605" s="172"/>
      <c r="U1605" s="172"/>
      <c r="V1605" s="171"/>
      <c r="W1605" s="171"/>
      <c r="X1605" s="172"/>
      <c r="Y1605" s="172"/>
      <c r="Z1605" s="172"/>
      <c r="AA1605" s="171"/>
      <c r="AB1605" s="171"/>
      <c r="AC1605" s="172"/>
      <c r="AD1605" s="172"/>
      <c r="AE1605" s="172"/>
      <c r="AF1605" s="171"/>
      <c r="AG1605" s="171"/>
      <c r="AH1605" s="172"/>
      <c r="AI1605" s="172"/>
      <c r="AJ1605" s="172"/>
      <c r="AK1605" s="171"/>
      <c r="AL1605" s="171"/>
      <c r="AM1605" s="172"/>
      <c r="AN1605" s="172"/>
      <c r="AO1605" s="172"/>
      <c r="AP1605" s="171"/>
      <c r="AQ1605" s="171"/>
      <c r="AR1605" s="172"/>
      <c r="AS1605" s="172"/>
      <c r="AT1605" s="172"/>
      <c r="AU1605" s="171"/>
      <c r="AV1605" s="171"/>
      <c r="AW1605" s="172"/>
      <c r="AX1605" s="172"/>
      <c r="AY1605" s="172"/>
      <c r="AZ1605" s="171"/>
      <c r="BA1605" s="171"/>
    </row>
    <row r="1606" spans="2:53" s="173" customFormat="1">
      <c r="B1606" s="167">
        <v>43571.291666666664</v>
      </c>
      <c r="C1606" s="168">
        <v>383</v>
      </c>
      <c r="D1606" s="168">
        <v>203.25</v>
      </c>
      <c r="E1606" s="169">
        <v>11.899999618530273</v>
      </c>
      <c r="F1606" s="170">
        <v>43571</v>
      </c>
      <c r="G1606" s="169">
        <v>55.452077406628298</v>
      </c>
      <c r="H1606" s="169">
        <v>38.199747830121559</v>
      </c>
      <c r="I1606" s="169">
        <v>37.542438232324784</v>
      </c>
      <c r="J1606" s="171">
        <f t="shared" si="120"/>
        <v>55.452077406628298</v>
      </c>
      <c r="K1606" s="171">
        <f t="shared" si="121"/>
        <v>38.199747830121559</v>
      </c>
      <c r="L1606" s="171">
        <f t="shared" si="122"/>
        <v>37.542438232324784</v>
      </c>
      <c r="M1606" s="171"/>
      <c r="N1606" s="167">
        <v>43571.291666666664</v>
      </c>
      <c r="O1606" s="172">
        <v>383</v>
      </c>
      <c r="P1606" s="172">
        <v>203.25</v>
      </c>
      <c r="Q1606" s="155">
        <f t="shared" si="123"/>
        <v>10.288048769999998</v>
      </c>
      <c r="R1606" s="104">
        <f t="shared" si="124"/>
        <v>10.288048769999998</v>
      </c>
      <c r="S1606" s="172"/>
      <c r="T1606" s="172"/>
      <c r="U1606" s="172"/>
      <c r="V1606" s="171"/>
      <c r="W1606" s="171"/>
      <c r="X1606" s="172"/>
      <c r="Y1606" s="172"/>
      <c r="Z1606" s="172"/>
      <c r="AA1606" s="171"/>
      <c r="AB1606" s="171"/>
      <c r="AC1606" s="172"/>
      <c r="AD1606" s="172"/>
      <c r="AE1606" s="172"/>
      <c r="AF1606" s="171"/>
      <c r="AG1606" s="171"/>
      <c r="AH1606" s="172"/>
      <c r="AI1606" s="172"/>
      <c r="AJ1606" s="172"/>
      <c r="AK1606" s="171"/>
      <c r="AL1606" s="171"/>
      <c r="AM1606" s="172"/>
      <c r="AN1606" s="172"/>
      <c r="AO1606" s="172"/>
      <c r="AP1606" s="171"/>
      <c r="AQ1606" s="171"/>
      <c r="AR1606" s="172"/>
      <c r="AS1606" s="172"/>
      <c r="AT1606" s="172"/>
      <c r="AU1606" s="171"/>
      <c r="AV1606" s="171"/>
      <c r="AW1606" s="172"/>
      <c r="AX1606" s="172"/>
      <c r="AY1606" s="172"/>
      <c r="AZ1606" s="171"/>
      <c r="BA1606" s="171"/>
    </row>
    <row r="1607" spans="2:53" s="173" customFormat="1">
      <c r="B1607" s="167">
        <v>43572.291666666664</v>
      </c>
      <c r="C1607" s="168">
        <v>383</v>
      </c>
      <c r="D1607" s="168">
        <v>203.25</v>
      </c>
      <c r="E1607" s="169">
        <v>11.699999809265137</v>
      </c>
      <c r="F1607" s="170">
        <v>43572</v>
      </c>
      <c r="G1607" s="169">
        <v>57.595129433115687</v>
      </c>
      <c r="H1607" s="169">
        <v>38.582108090299215</v>
      </c>
      <c r="I1607" s="169">
        <v>38.625386357130893</v>
      </c>
      <c r="J1607" s="171">
        <f t="shared" si="120"/>
        <v>57.595129433115687</v>
      </c>
      <c r="K1607" s="171">
        <f t="shared" si="121"/>
        <v>38.582108090299215</v>
      </c>
      <c r="L1607" s="171">
        <f t="shared" si="122"/>
        <v>38.625386357130893</v>
      </c>
      <c r="M1607" s="171"/>
      <c r="N1607" s="167">
        <v>43572.291666666664</v>
      </c>
      <c r="O1607" s="172">
        <v>383</v>
      </c>
      <c r="P1607" s="172">
        <v>203.25</v>
      </c>
      <c r="Q1607" s="155">
        <f t="shared" si="123"/>
        <v>10.288048769999998</v>
      </c>
      <c r="R1607" s="104">
        <f t="shared" si="124"/>
        <v>20</v>
      </c>
      <c r="S1607" s="172"/>
      <c r="T1607" s="172"/>
      <c r="U1607" s="172"/>
      <c r="V1607" s="171"/>
      <c r="W1607" s="171"/>
      <c r="X1607" s="172"/>
      <c r="Y1607" s="172"/>
      <c r="Z1607" s="172"/>
      <c r="AA1607" s="171"/>
      <c r="AB1607" s="171"/>
      <c r="AC1607" s="172"/>
      <c r="AD1607" s="172"/>
      <c r="AE1607" s="172"/>
      <c r="AF1607" s="171"/>
      <c r="AG1607" s="171"/>
      <c r="AH1607" s="172"/>
      <c r="AI1607" s="172"/>
      <c r="AJ1607" s="172"/>
      <c r="AK1607" s="171"/>
      <c r="AL1607" s="171"/>
      <c r="AM1607" s="172"/>
      <c r="AN1607" s="172"/>
      <c r="AO1607" s="172"/>
      <c r="AP1607" s="171"/>
      <c r="AQ1607" s="171"/>
      <c r="AR1607" s="172"/>
      <c r="AS1607" s="172"/>
      <c r="AT1607" s="172"/>
      <c r="AU1607" s="171"/>
      <c r="AV1607" s="171"/>
      <c r="AW1607" s="172"/>
      <c r="AX1607" s="172"/>
      <c r="AY1607" s="172"/>
      <c r="AZ1607" s="171"/>
      <c r="BA1607" s="171"/>
    </row>
    <row r="1608" spans="2:53" s="173" customFormat="1">
      <c r="B1608" s="167">
        <v>43573.291666666664</v>
      </c>
      <c r="C1608" s="168">
        <v>161</v>
      </c>
      <c r="D1608" s="168">
        <v>151.52000427246094</v>
      </c>
      <c r="E1608" s="169">
        <v>11.600000381469727</v>
      </c>
      <c r="F1608" s="170">
        <v>43573</v>
      </c>
      <c r="G1608" s="169">
        <v>56.353005887755657</v>
      </c>
      <c r="H1608" s="169">
        <v>39.231457037682837</v>
      </c>
      <c r="I1608" s="169">
        <v>38.999803837449498</v>
      </c>
      <c r="J1608" s="171">
        <f t="shared" si="120"/>
        <v>56.353005887755657</v>
      </c>
      <c r="K1608" s="171">
        <f t="shared" si="121"/>
        <v>39.231457037682837</v>
      </c>
      <c r="L1608" s="171">
        <f t="shared" si="122"/>
        <v>38.999803837449498</v>
      </c>
      <c r="M1608" s="171"/>
      <c r="N1608" s="167">
        <v>43573.291666666664</v>
      </c>
      <c r="O1608" s="172">
        <v>161</v>
      </c>
      <c r="P1608" s="172">
        <v>151.52000427246094</v>
      </c>
      <c r="Q1608" s="155">
        <f t="shared" si="123"/>
        <v>0.54259058906433111</v>
      </c>
      <c r="R1608" s="104">
        <f t="shared" si="124"/>
        <v>0.54259058906433111</v>
      </c>
      <c r="S1608" s="172"/>
      <c r="T1608" s="172"/>
      <c r="U1608" s="172"/>
      <c r="V1608" s="171"/>
      <c r="W1608" s="171"/>
      <c r="X1608" s="172"/>
      <c r="Y1608" s="172"/>
      <c r="Z1608" s="172"/>
      <c r="AA1608" s="171"/>
      <c r="AB1608" s="171"/>
      <c r="AC1608" s="172"/>
      <c r="AD1608" s="172"/>
      <c r="AE1608" s="172"/>
      <c r="AF1608" s="171"/>
      <c r="AG1608" s="171"/>
      <c r="AH1608" s="172"/>
      <c r="AI1608" s="172"/>
      <c r="AJ1608" s="172"/>
      <c r="AK1608" s="171"/>
      <c r="AL1608" s="171"/>
      <c r="AM1608" s="172"/>
      <c r="AN1608" s="172"/>
      <c r="AO1608" s="172"/>
      <c r="AP1608" s="171"/>
      <c r="AQ1608" s="171"/>
      <c r="AR1608" s="172"/>
      <c r="AS1608" s="172"/>
      <c r="AT1608" s="172"/>
      <c r="AU1608" s="171"/>
      <c r="AV1608" s="171"/>
      <c r="AW1608" s="172"/>
      <c r="AX1608" s="172"/>
      <c r="AY1608" s="172"/>
      <c r="AZ1608" s="171"/>
      <c r="BA1608" s="171"/>
    </row>
    <row r="1609" spans="2:53" s="173" customFormat="1">
      <c r="B1609" s="167">
        <v>43574.291666666664</v>
      </c>
      <c r="C1609" s="168">
        <v>161</v>
      </c>
      <c r="D1609" s="168">
        <v>151.52000427246094</v>
      </c>
      <c r="E1609" s="169">
        <v>11.199999809265137</v>
      </c>
      <c r="F1609" s="170">
        <v>43574</v>
      </c>
      <c r="G1609" s="169">
        <v>56.945318239761704</v>
      </c>
      <c r="H1609" s="169">
        <v>39.230274398525538</v>
      </c>
      <c r="I1609" s="169">
        <v>38.527255421744478</v>
      </c>
      <c r="J1609" s="171">
        <f t="shared" si="120"/>
        <v>56.945318239761704</v>
      </c>
      <c r="K1609" s="171">
        <f t="shared" si="121"/>
        <v>39.230274398525538</v>
      </c>
      <c r="L1609" s="171">
        <f t="shared" si="122"/>
        <v>38.527255421744478</v>
      </c>
      <c r="M1609" s="171"/>
      <c r="N1609" s="167">
        <v>43574.291666666664</v>
      </c>
      <c r="O1609" s="172">
        <v>161</v>
      </c>
      <c r="P1609" s="172">
        <v>151.52000427246094</v>
      </c>
      <c r="Q1609" s="155">
        <f t="shared" si="123"/>
        <v>0.54259058906433111</v>
      </c>
      <c r="R1609" s="104">
        <f t="shared" si="124"/>
        <v>20</v>
      </c>
      <c r="S1609" s="172"/>
      <c r="T1609" s="172"/>
      <c r="U1609" s="172"/>
      <c r="V1609" s="171"/>
      <c r="W1609" s="171"/>
      <c r="X1609" s="172"/>
      <c r="Y1609" s="172"/>
      <c r="Z1609" s="172"/>
      <c r="AA1609" s="171"/>
      <c r="AB1609" s="171"/>
      <c r="AC1609" s="172"/>
      <c r="AD1609" s="172"/>
      <c r="AE1609" s="172"/>
      <c r="AF1609" s="171"/>
      <c r="AG1609" s="171"/>
      <c r="AH1609" s="172"/>
      <c r="AI1609" s="172"/>
      <c r="AJ1609" s="172"/>
      <c r="AK1609" s="171"/>
      <c r="AL1609" s="171"/>
      <c r="AM1609" s="172"/>
      <c r="AN1609" s="172"/>
      <c r="AO1609" s="172"/>
      <c r="AP1609" s="171"/>
      <c r="AQ1609" s="171"/>
      <c r="AR1609" s="172"/>
      <c r="AS1609" s="172"/>
      <c r="AT1609" s="172"/>
      <c r="AU1609" s="171"/>
      <c r="AV1609" s="171"/>
      <c r="AW1609" s="172"/>
      <c r="AX1609" s="172"/>
      <c r="AY1609" s="172"/>
      <c r="AZ1609" s="171"/>
      <c r="BA1609" s="171"/>
    </row>
    <row r="1610" spans="2:53" s="173" customFormat="1">
      <c r="B1610" s="167">
        <v>43575.291666666664</v>
      </c>
      <c r="C1610" s="168">
        <v>161</v>
      </c>
      <c r="D1610" s="168">
        <v>151.52000427246094</v>
      </c>
      <c r="E1610" s="169">
        <v>11.5</v>
      </c>
      <c r="F1610" s="170">
        <v>43575</v>
      </c>
      <c r="G1610" s="169">
        <v>57.452919507203291</v>
      </c>
      <c r="H1610" s="169">
        <v>38.201742344763616</v>
      </c>
      <c r="I1610" s="169">
        <v>39.40756385193928</v>
      </c>
      <c r="J1610" s="171">
        <f t="shared" ref="J1610:J1673" si="125">IF(G1610&lt;0,0,G1610)</f>
        <v>57.452919507203291</v>
      </c>
      <c r="K1610" s="171">
        <f t="shared" ref="K1610:K1673" si="126">IF(H1610&lt;0,0,H1610)</f>
        <v>38.201742344763616</v>
      </c>
      <c r="L1610" s="171">
        <f t="shared" ref="L1610:L1673" si="127">IF(I1610&lt;0,0,I1610)</f>
        <v>39.40756385193928</v>
      </c>
      <c r="M1610" s="171"/>
      <c r="N1610" s="167">
        <v>43575.291666666664</v>
      </c>
      <c r="O1610" s="172">
        <v>161</v>
      </c>
      <c r="P1610" s="172">
        <v>151.52000427246094</v>
      </c>
      <c r="Q1610" s="155">
        <f t="shared" ref="Q1610:Q1673" si="128">ABS((O1610-P1610)*(1/1000)*0.36*158.987)</f>
        <v>0.54259058906433111</v>
      </c>
      <c r="R1610" s="104">
        <f t="shared" si="124"/>
        <v>20</v>
      </c>
      <c r="S1610" s="172"/>
      <c r="T1610" s="172"/>
      <c r="U1610" s="172"/>
      <c r="V1610" s="171"/>
      <c r="W1610" s="171"/>
      <c r="X1610" s="172"/>
      <c r="Y1610" s="172"/>
      <c r="Z1610" s="172"/>
      <c r="AA1610" s="171"/>
      <c r="AB1610" s="171"/>
      <c r="AC1610" s="172"/>
      <c r="AD1610" s="172"/>
      <c r="AE1610" s="172"/>
      <c r="AF1610" s="171"/>
      <c r="AG1610" s="171"/>
      <c r="AH1610" s="172"/>
      <c r="AI1610" s="172"/>
      <c r="AJ1610" s="172"/>
      <c r="AK1610" s="171"/>
      <c r="AL1610" s="171"/>
      <c r="AM1610" s="172"/>
      <c r="AN1610" s="172"/>
      <c r="AO1610" s="172"/>
      <c r="AP1610" s="171"/>
      <c r="AQ1610" s="171"/>
      <c r="AR1610" s="172"/>
      <c r="AS1610" s="172"/>
      <c r="AT1610" s="172"/>
      <c r="AU1610" s="171"/>
      <c r="AV1610" s="171"/>
      <c r="AW1610" s="172"/>
      <c r="AX1610" s="172"/>
      <c r="AY1610" s="172"/>
      <c r="AZ1610" s="171"/>
      <c r="BA1610" s="171"/>
    </row>
    <row r="1611" spans="2:53" s="173" customFormat="1">
      <c r="B1611" s="167">
        <v>43576.291666666664</v>
      </c>
      <c r="C1611" s="168">
        <v>161</v>
      </c>
      <c r="D1611" s="168">
        <v>151.52000427246094</v>
      </c>
      <c r="E1611" s="169">
        <v>11.199999809265137</v>
      </c>
      <c r="F1611" s="170">
        <v>43576</v>
      </c>
      <c r="G1611" s="169">
        <v>57.603674518488091</v>
      </c>
      <c r="H1611" s="169">
        <v>38.483002110697576</v>
      </c>
      <c r="I1611" s="169">
        <v>39.462287174021739</v>
      </c>
      <c r="J1611" s="171">
        <f t="shared" si="125"/>
        <v>57.603674518488091</v>
      </c>
      <c r="K1611" s="171">
        <f t="shared" si="126"/>
        <v>38.483002110697576</v>
      </c>
      <c r="L1611" s="171">
        <f t="shared" si="127"/>
        <v>39.462287174021739</v>
      </c>
      <c r="M1611" s="171"/>
      <c r="N1611" s="167">
        <v>43576.291666666664</v>
      </c>
      <c r="O1611" s="172">
        <v>161</v>
      </c>
      <c r="P1611" s="172">
        <v>151.52000427246094</v>
      </c>
      <c r="Q1611" s="155">
        <f t="shared" si="128"/>
        <v>0.54259058906433111</v>
      </c>
      <c r="R1611" s="104">
        <f t="shared" ref="R1611:R1674" si="129">IF(Q1611=Q1610, 20, Q1611)</f>
        <v>20</v>
      </c>
      <c r="S1611" s="172"/>
      <c r="T1611" s="172"/>
      <c r="U1611" s="172"/>
      <c r="V1611" s="171"/>
      <c r="W1611" s="171"/>
      <c r="X1611" s="172"/>
      <c r="Y1611" s="172"/>
      <c r="Z1611" s="172"/>
      <c r="AA1611" s="171"/>
      <c r="AB1611" s="171"/>
      <c r="AC1611" s="172"/>
      <c r="AD1611" s="172"/>
      <c r="AE1611" s="172"/>
      <c r="AF1611" s="171"/>
      <c r="AG1611" s="171"/>
      <c r="AH1611" s="172"/>
      <c r="AI1611" s="172"/>
      <c r="AJ1611" s="172"/>
      <c r="AK1611" s="171"/>
      <c r="AL1611" s="171"/>
      <c r="AM1611" s="172"/>
      <c r="AN1611" s="172"/>
      <c r="AO1611" s="172"/>
      <c r="AP1611" s="171"/>
      <c r="AQ1611" s="171"/>
      <c r="AR1611" s="172"/>
      <c r="AS1611" s="172"/>
      <c r="AT1611" s="172"/>
      <c r="AU1611" s="171"/>
      <c r="AV1611" s="171"/>
      <c r="AW1611" s="172"/>
      <c r="AX1611" s="172"/>
      <c r="AY1611" s="172"/>
      <c r="AZ1611" s="171"/>
      <c r="BA1611" s="171"/>
    </row>
    <row r="1612" spans="2:53" s="173" customFormat="1">
      <c r="B1612" s="167">
        <v>43577.291666666664</v>
      </c>
      <c r="C1612" s="168">
        <v>161</v>
      </c>
      <c r="D1612" s="168">
        <v>151.52000427246094</v>
      </c>
      <c r="E1612" s="169">
        <v>11.800000190734863</v>
      </c>
      <c r="F1612" s="170">
        <v>43577</v>
      </c>
      <c r="G1612" s="169">
        <v>55.388683103499666</v>
      </c>
      <c r="H1612" s="169">
        <v>38.862362047191056</v>
      </c>
      <c r="I1612" s="169">
        <v>39.385283128552899</v>
      </c>
      <c r="J1612" s="171">
        <f t="shared" si="125"/>
        <v>55.388683103499666</v>
      </c>
      <c r="K1612" s="171">
        <f t="shared" si="126"/>
        <v>38.862362047191056</v>
      </c>
      <c r="L1612" s="171">
        <f t="shared" si="127"/>
        <v>39.385283128552899</v>
      </c>
      <c r="M1612" s="171"/>
      <c r="N1612" s="167">
        <v>43577.291666666664</v>
      </c>
      <c r="O1612" s="172">
        <v>161</v>
      </c>
      <c r="P1612" s="172">
        <v>151.52000427246094</v>
      </c>
      <c r="Q1612" s="155">
        <f t="shared" si="128"/>
        <v>0.54259058906433111</v>
      </c>
      <c r="R1612" s="104">
        <f t="shared" si="129"/>
        <v>20</v>
      </c>
      <c r="S1612" s="172"/>
      <c r="T1612" s="172"/>
      <c r="U1612" s="172"/>
      <c r="V1612" s="171"/>
      <c r="W1612" s="171"/>
      <c r="X1612" s="172"/>
      <c r="Y1612" s="172"/>
      <c r="Z1612" s="172"/>
      <c r="AA1612" s="171"/>
      <c r="AB1612" s="171"/>
      <c r="AC1612" s="172"/>
      <c r="AD1612" s="172"/>
      <c r="AE1612" s="172"/>
      <c r="AF1612" s="171"/>
      <c r="AG1612" s="171"/>
      <c r="AH1612" s="172"/>
      <c r="AI1612" s="172"/>
      <c r="AJ1612" s="172"/>
      <c r="AK1612" s="171"/>
      <c r="AL1612" s="171"/>
      <c r="AM1612" s="172"/>
      <c r="AN1612" s="172"/>
      <c r="AO1612" s="172"/>
      <c r="AP1612" s="171"/>
      <c r="AQ1612" s="171"/>
      <c r="AR1612" s="172"/>
      <c r="AS1612" s="172"/>
      <c r="AT1612" s="172"/>
      <c r="AU1612" s="171"/>
      <c r="AV1612" s="171"/>
      <c r="AW1612" s="172"/>
      <c r="AX1612" s="172"/>
      <c r="AY1612" s="172"/>
      <c r="AZ1612" s="171"/>
      <c r="BA1612" s="171"/>
    </row>
    <row r="1613" spans="2:53" s="173" customFormat="1">
      <c r="B1613" s="167">
        <v>43578.291666666664</v>
      </c>
      <c r="C1613" s="168">
        <v>161</v>
      </c>
      <c r="D1613" s="168">
        <v>151.52000427246094</v>
      </c>
      <c r="E1613" s="169">
        <v>11.800000190734863</v>
      </c>
      <c r="F1613" s="170">
        <v>43578</v>
      </c>
      <c r="G1613" s="169">
        <v>56.333434146532326</v>
      </c>
      <c r="H1613" s="169">
        <v>39.363964338435032</v>
      </c>
      <c r="I1613" s="169">
        <v>41.388643629241884</v>
      </c>
      <c r="J1613" s="171">
        <f t="shared" si="125"/>
        <v>56.333434146532326</v>
      </c>
      <c r="K1613" s="171">
        <f t="shared" si="126"/>
        <v>39.363964338435032</v>
      </c>
      <c r="L1613" s="171">
        <f t="shared" si="127"/>
        <v>41.388643629241884</v>
      </c>
      <c r="M1613" s="171"/>
      <c r="N1613" s="167">
        <v>43578.291666666664</v>
      </c>
      <c r="O1613" s="172">
        <v>161</v>
      </c>
      <c r="P1613" s="172">
        <v>151.52000427246094</v>
      </c>
      <c r="Q1613" s="155">
        <f t="shared" si="128"/>
        <v>0.54259058906433111</v>
      </c>
      <c r="R1613" s="104">
        <f t="shared" si="129"/>
        <v>20</v>
      </c>
      <c r="S1613" s="172"/>
      <c r="T1613" s="172"/>
      <c r="U1613" s="172"/>
      <c r="V1613" s="171"/>
      <c r="W1613" s="171"/>
      <c r="X1613" s="172"/>
      <c r="Y1613" s="172"/>
      <c r="Z1613" s="172"/>
      <c r="AA1613" s="171"/>
      <c r="AB1613" s="171"/>
      <c r="AC1613" s="172"/>
      <c r="AD1613" s="172"/>
      <c r="AE1613" s="172"/>
      <c r="AF1613" s="171"/>
      <c r="AG1613" s="171"/>
      <c r="AH1613" s="172"/>
      <c r="AI1613" s="172"/>
      <c r="AJ1613" s="172"/>
      <c r="AK1613" s="171"/>
      <c r="AL1613" s="171"/>
      <c r="AM1613" s="172"/>
      <c r="AN1613" s="172"/>
      <c r="AO1613" s="172"/>
      <c r="AP1613" s="171"/>
      <c r="AQ1613" s="171"/>
      <c r="AR1613" s="172"/>
      <c r="AS1613" s="172"/>
      <c r="AT1613" s="172"/>
      <c r="AU1613" s="171"/>
      <c r="AV1613" s="171"/>
      <c r="AW1613" s="172"/>
      <c r="AX1613" s="172"/>
      <c r="AY1613" s="172"/>
      <c r="AZ1613" s="171"/>
      <c r="BA1613" s="171"/>
    </row>
    <row r="1614" spans="2:53" s="173" customFormat="1">
      <c r="B1614" s="167">
        <v>43579.291666666664</v>
      </c>
      <c r="C1614" s="168">
        <v>161</v>
      </c>
      <c r="D1614" s="168">
        <v>151.52000427246094</v>
      </c>
      <c r="E1614" s="169">
        <v>11.800000190734863</v>
      </c>
      <c r="F1614" s="170">
        <v>43579</v>
      </c>
      <c r="G1614" s="169">
        <v>58.015140389115743</v>
      </c>
      <c r="H1614" s="169">
        <v>100</v>
      </c>
      <c r="I1614" s="169">
        <v>33.217979821054982</v>
      </c>
      <c r="J1614" s="171">
        <f t="shared" si="125"/>
        <v>58.015140389115743</v>
      </c>
      <c r="K1614" s="171">
        <f t="shared" si="126"/>
        <v>100</v>
      </c>
      <c r="L1614" s="171">
        <f t="shared" si="127"/>
        <v>33.217979821054982</v>
      </c>
      <c r="M1614" s="171"/>
      <c r="N1614" s="167">
        <v>43579.291666666664</v>
      </c>
      <c r="O1614" s="172">
        <v>161</v>
      </c>
      <c r="P1614" s="172">
        <v>151.52000427246094</v>
      </c>
      <c r="Q1614" s="155">
        <f t="shared" si="128"/>
        <v>0.54259058906433111</v>
      </c>
      <c r="R1614" s="104">
        <f t="shared" si="129"/>
        <v>20</v>
      </c>
      <c r="S1614" s="172"/>
      <c r="T1614" s="172"/>
      <c r="U1614" s="172"/>
      <c r="V1614" s="171"/>
      <c r="W1614" s="171"/>
      <c r="X1614" s="172"/>
      <c r="Y1614" s="172"/>
      <c r="Z1614" s="172"/>
      <c r="AA1614" s="171"/>
      <c r="AB1614" s="171"/>
      <c r="AC1614" s="172"/>
      <c r="AD1614" s="172"/>
      <c r="AE1614" s="172"/>
      <c r="AF1614" s="171"/>
      <c r="AG1614" s="171"/>
      <c r="AH1614" s="172"/>
      <c r="AI1614" s="172"/>
      <c r="AJ1614" s="172"/>
      <c r="AK1614" s="171"/>
      <c r="AL1614" s="171"/>
      <c r="AM1614" s="172"/>
      <c r="AN1614" s="172"/>
      <c r="AO1614" s="172"/>
      <c r="AP1614" s="171"/>
      <c r="AQ1614" s="171"/>
      <c r="AR1614" s="172"/>
      <c r="AS1614" s="172"/>
      <c r="AT1614" s="172"/>
      <c r="AU1614" s="171"/>
      <c r="AV1614" s="171"/>
      <c r="AW1614" s="172"/>
      <c r="AX1614" s="172"/>
      <c r="AY1614" s="172"/>
      <c r="AZ1614" s="171"/>
      <c r="BA1614" s="171"/>
    </row>
    <row r="1615" spans="2:53" s="173" customFormat="1">
      <c r="B1615" s="167">
        <v>43580.291666666664</v>
      </c>
      <c r="C1615" s="168">
        <v>161</v>
      </c>
      <c r="D1615" s="168">
        <v>151.52000427246094</v>
      </c>
      <c r="E1615" s="169">
        <v>11.800000190734863</v>
      </c>
      <c r="F1615" s="170">
        <v>43580</v>
      </c>
      <c r="G1615" s="169">
        <v>62.081060460673477</v>
      </c>
      <c r="H1615" s="169">
        <v>100</v>
      </c>
      <c r="I1615" s="169">
        <v>33.061692281519896</v>
      </c>
      <c r="J1615" s="171">
        <f t="shared" si="125"/>
        <v>62.081060460673477</v>
      </c>
      <c r="K1615" s="171">
        <f t="shared" si="126"/>
        <v>100</v>
      </c>
      <c r="L1615" s="171">
        <f t="shared" si="127"/>
        <v>33.061692281519896</v>
      </c>
      <c r="M1615" s="171"/>
      <c r="N1615" s="167">
        <v>43580.291666666664</v>
      </c>
      <c r="O1615" s="172">
        <v>161</v>
      </c>
      <c r="P1615" s="172">
        <v>151.52000427246094</v>
      </c>
      <c r="Q1615" s="155">
        <f t="shared" si="128"/>
        <v>0.54259058906433111</v>
      </c>
      <c r="R1615" s="104">
        <f t="shared" si="129"/>
        <v>20</v>
      </c>
      <c r="S1615" s="172"/>
      <c r="T1615" s="172"/>
      <c r="U1615" s="172"/>
      <c r="V1615" s="171"/>
      <c r="W1615" s="171"/>
      <c r="X1615" s="172"/>
      <c r="Y1615" s="172"/>
      <c r="Z1615" s="172"/>
      <c r="AA1615" s="171"/>
      <c r="AB1615" s="171"/>
      <c r="AC1615" s="172"/>
      <c r="AD1615" s="172"/>
      <c r="AE1615" s="172"/>
      <c r="AF1615" s="171"/>
      <c r="AG1615" s="171"/>
      <c r="AH1615" s="172"/>
      <c r="AI1615" s="172"/>
      <c r="AJ1615" s="172"/>
      <c r="AK1615" s="171"/>
      <c r="AL1615" s="171"/>
      <c r="AM1615" s="172"/>
      <c r="AN1615" s="172"/>
      <c r="AO1615" s="172"/>
      <c r="AP1615" s="171"/>
      <c r="AQ1615" s="171"/>
      <c r="AR1615" s="172"/>
      <c r="AS1615" s="172"/>
      <c r="AT1615" s="172"/>
      <c r="AU1615" s="171"/>
      <c r="AV1615" s="171"/>
      <c r="AW1615" s="172"/>
      <c r="AX1615" s="172"/>
      <c r="AY1615" s="172"/>
      <c r="AZ1615" s="171"/>
      <c r="BA1615" s="171"/>
    </row>
    <row r="1616" spans="2:53" s="173" customFormat="1">
      <c r="B1616" s="167">
        <v>43581.291666666664</v>
      </c>
      <c r="C1616" s="168">
        <v>161</v>
      </c>
      <c r="D1616" s="168">
        <v>151.52000427246094</v>
      </c>
      <c r="E1616" s="169">
        <v>11.800000190734863</v>
      </c>
      <c r="F1616" s="170">
        <v>43581</v>
      </c>
      <c r="G1616" s="169">
        <v>61.809163804893117</v>
      </c>
      <c r="H1616" s="169">
        <v>100</v>
      </c>
      <c r="I1616" s="169">
        <v>32.921505695581409</v>
      </c>
      <c r="J1616" s="171">
        <f t="shared" si="125"/>
        <v>61.809163804893117</v>
      </c>
      <c r="K1616" s="171">
        <f t="shared" si="126"/>
        <v>100</v>
      </c>
      <c r="L1616" s="171">
        <f t="shared" si="127"/>
        <v>32.921505695581409</v>
      </c>
      <c r="M1616" s="171"/>
      <c r="N1616" s="167">
        <v>43581.291666666664</v>
      </c>
      <c r="O1616" s="172">
        <v>161</v>
      </c>
      <c r="P1616" s="172">
        <v>151.52000427246094</v>
      </c>
      <c r="Q1616" s="155">
        <f t="shared" si="128"/>
        <v>0.54259058906433111</v>
      </c>
      <c r="R1616" s="104">
        <f t="shared" si="129"/>
        <v>20</v>
      </c>
      <c r="S1616" s="172"/>
      <c r="T1616" s="172"/>
      <c r="U1616" s="172"/>
      <c r="V1616" s="171"/>
      <c r="W1616" s="171"/>
      <c r="X1616" s="172"/>
      <c r="Y1616" s="172"/>
      <c r="Z1616" s="172"/>
      <c r="AA1616" s="171"/>
      <c r="AB1616" s="171"/>
      <c r="AC1616" s="172"/>
      <c r="AD1616" s="172"/>
      <c r="AE1616" s="172"/>
      <c r="AF1616" s="171"/>
      <c r="AG1616" s="171"/>
      <c r="AH1616" s="172"/>
      <c r="AI1616" s="172"/>
      <c r="AJ1616" s="172"/>
      <c r="AK1616" s="171"/>
      <c r="AL1616" s="171"/>
      <c r="AM1616" s="172"/>
      <c r="AN1616" s="172"/>
      <c r="AO1616" s="172"/>
      <c r="AP1616" s="171"/>
      <c r="AQ1616" s="171"/>
      <c r="AR1616" s="172"/>
      <c r="AS1616" s="172"/>
      <c r="AT1616" s="172"/>
      <c r="AU1616" s="171"/>
      <c r="AV1616" s="171"/>
      <c r="AW1616" s="172"/>
      <c r="AX1616" s="172"/>
      <c r="AY1616" s="172"/>
      <c r="AZ1616" s="171"/>
      <c r="BA1616" s="171"/>
    </row>
    <row r="1617" spans="2:53" s="173" customFormat="1">
      <c r="B1617" s="167">
        <v>43582.291666666664</v>
      </c>
      <c r="C1617" s="168">
        <v>161</v>
      </c>
      <c r="D1617" s="168">
        <v>151.52000427246094</v>
      </c>
      <c r="E1617" s="169">
        <v>11.800000190734863</v>
      </c>
      <c r="F1617" s="170">
        <v>43582</v>
      </c>
      <c r="G1617" s="169">
        <v>61.812875739909941</v>
      </c>
      <c r="H1617" s="169">
        <v>100</v>
      </c>
      <c r="I1617" s="169">
        <v>31.91896997604108</v>
      </c>
      <c r="J1617" s="171">
        <f t="shared" si="125"/>
        <v>61.812875739909941</v>
      </c>
      <c r="K1617" s="171">
        <f t="shared" si="126"/>
        <v>100</v>
      </c>
      <c r="L1617" s="171">
        <f t="shared" si="127"/>
        <v>31.91896997604108</v>
      </c>
      <c r="M1617" s="171"/>
      <c r="N1617" s="167">
        <v>43582.291666666664</v>
      </c>
      <c r="O1617" s="172">
        <v>161</v>
      </c>
      <c r="P1617" s="172">
        <v>151.52000427246094</v>
      </c>
      <c r="Q1617" s="155">
        <f t="shared" si="128"/>
        <v>0.54259058906433111</v>
      </c>
      <c r="R1617" s="104">
        <f t="shared" si="129"/>
        <v>20</v>
      </c>
      <c r="S1617" s="172"/>
      <c r="T1617" s="172"/>
      <c r="U1617" s="172"/>
      <c r="V1617" s="171"/>
      <c r="W1617" s="171"/>
      <c r="X1617" s="172"/>
      <c r="Y1617" s="172"/>
      <c r="Z1617" s="172"/>
      <c r="AA1617" s="171"/>
      <c r="AB1617" s="171"/>
      <c r="AC1617" s="172"/>
      <c r="AD1617" s="172"/>
      <c r="AE1617" s="172"/>
      <c r="AF1617" s="171"/>
      <c r="AG1617" s="171"/>
      <c r="AH1617" s="172"/>
      <c r="AI1617" s="172"/>
      <c r="AJ1617" s="172"/>
      <c r="AK1617" s="171"/>
      <c r="AL1617" s="171"/>
      <c r="AM1617" s="172"/>
      <c r="AN1617" s="172"/>
      <c r="AO1617" s="172"/>
      <c r="AP1617" s="171"/>
      <c r="AQ1617" s="171"/>
      <c r="AR1617" s="172"/>
      <c r="AS1617" s="172"/>
      <c r="AT1617" s="172"/>
      <c r="AU1617" s="171"/>
      <c r="AV1617" s="171"/>
      <c r="AW1617" s="172"/>
      <c r="AX1617" s="172"/>
      <c r="AY1617" s="172"/>
      <c r="AZ1617" s="171"/>
      <c r="BA1617" s="171"/>
    </row>
    <row r="1618" spans="2:53" s="173" customFormat="1">
      <c r="B1618" s="167">
        <v>43583.291666666664</v>
      </c>
      <c r="C1618" s="168">
        <v>161</v>
      </c>
      <c r="D1618" s="168">
        <v>151.52000427246094</v>
      </c>
      <c r="E1618" s="169">
        <v>11.800000190734863</v>
      </c>
      <c r="F1618" s="170">
        <v>43583</v>
      </c>
      <c r="G1618" s="169">
        <v>62.880630932472329</v>
      </c>
      <c r="H1618" s="169">
        <v>100</v>
      </c>
      <c r="I1618" s="169">
        <v>32.234031832063643</v>
      </c>
      <c r="J1618" s="171">
        <f t="shared" si="125"/>
        <v>62.880630932472329</v>
      </c>
      <c r="K1618" s="171">
        <f t="shared" si="126"/>
        <v>100</v>
      </c>
      <c r="L1618" s="171">
        <f t="shared" si="127"/>
        <v>32.234031832063643</v>
      </c>
      <c r="M1618" s="171"/>
      <c r="N1618" s="167">
        <v>43583.291666666664</v>
      </c>
      <c r="O1618" s="172">
        <v>161</v>
      </c>
      <c r="P1618" s="172">
        <v>151.52000427246094</v>
      </c>
      <c r="Q1618" s="155">
        <f t="shared" si="128"/>
        <v>0.54259058906433111</v>
      </c>
      <c r="R1618" s="104">
        <f t="shared" si="129"/>
        <v>20</v>
      </c>
      <c r="S1618" s="172"/>
      <c r="T1618" s="172"/>
      <c r="U1618" s="172"/>
      <c r="V1618" s="171"/>
      <c r="W1618" s="171"/>
      <c r="X1618" s="172"/>
      <c r="Y1618" s="172"/>
      <c r="Z1618" s="172"/>
      <c r="AA1618" s="171"/>
      <c r="AB1618" s="171"/>
      <c r="AC1618" s="172"/>
      <c r="AD1618" s="172"/>
      <c r="AE1618" s="172"/>
      <c r="AF1618" s="171"/>
      <c r="AG1618" s="171"/>
      <c r="AH1618" s="172"/>
      <c r="AI1618" s="172"/>
      <c r="AJ1618" s="172"/>
      <c r="AK1618" s="171"/>
      <c r="AL1618" s="171"/>
      <c r="AM1618" s="172"/>
      <c r="AN1618" s="172"/>
      <c r="AO1618" s="172"/>
      <c r="AP1618" s="171"/>
      <c r="AQ1618" s="171"/>
      <c r="AR1618" s="172"/>
      <c r="AS1618" s="172"/>
      <c r="AT1618" s="172"/>
      <c r="AU1618" s="171"/>
      <c r="AV1618" s="171"/>
      <c r="AW1618" s="172"/>
      <c r="AX1618" s="172"/>
      <c r="AY1618" s="172"/>
      <c r="AZ1618" s="171"/>
      <c r="BA1618" s="171"/>
    </row>
    <row r="1619" spans="2:53" s="173" customFormat="1">
      <c r="B1619" s="167">
        <v>43584.291666666664</v>
      </c>
      <c r="C1619" s="168">
        <v>161</v>
      </c>
      <c r="D1619" s="168">
        <v>151.52000427246094</v>
      </c>
      <c r="E1619" s="169">
        <v>11.800000190734863</v>
      </c>
      <c r="F1619" s="170">
        <v>43584</v>
      </c>
      <c r="G1619" s="169">
        <v>63.778627420134008</v>
      </c>
      <c r="H1619" s="169">
        <v>100</v>
      </c>
      <c r="I1619" s="169">
        <v>31.709509514504003</v>
      </c>
      <c r="J1619" s="171">
        <f t="shared" si="125"/>
        <v>63.778627420134008</v>
      </c>
      <c r="K1619" s="171">
        <f t="shared" si="126"/>
        <v>100</v>
      </c>
      <c r="L1619" s="171">
        <f t="shared" si="127"/>
        <v>31.709509514504003</v>
      </c>
      <c r="M1619" s="171"/>
      <c r="N1619" s="167">
        <v>43584.291666666664</v>
      </c>
      <c r="O1619" s="172">
        <v>161</v>
      </c>
      <c r="P1619" s="172">
        <v>151.52000427246094</v>
      </c>
      <c r="Q1619" s="155">
        <f t="shared" si="128"/>
        <v>0.54259058906433111</v>
      </c>
      <c r="R1619" s="104">
        <f t="shared" si="129"/>
        <v>20</v>
      </c>
      <c r="S1619" s="172"/>
      <c r="T1619" s="172"/>
      <c r="U1619" s="172"/>
      <c r="V1619" s="171"/>
      <c r="W1619" s="171"/>
      <c r="X1619" s="172"/>
      <c r="Y1619" s="172"/>
      <c r="Z1619" s="172"/>
      <c r="AA1619" s="171"/>
      <c r="AB1619" s="171"/>
      <c r="AC1619" s="172"/>
      <c r="AD1619" s="172"/>
      <c r="AE1619" s="172"/>
      <c r="AF1619" s="171"/>
      <c r="AG1619" s="171"/>
      <c r="AH1619" s="172"/>
      <c r="AI1619" s="172"/>
      <c r="AJ1619" s="172"/>
      <c r="AK1619" s="171"/>
      <c r="AL1619" s="171"/>
      <c r="AM1619" s="172"/>
      <c r="AN1619" s="172"/>
      <c r="AO1619" s="172"/>
      <c r="AP1619" s="171"/>
      <c r="AQ1619" s="171"/>
      <c r="AR1619" s="172"/>
      <c r="AS1619" s="172"/>
      <c r="AT1619" s="172"/>
      <c r="AU1619" s="171"/>
      <c r="AV1619" s="171"/>
      <c r="AW1619" s="172"/>
      <c r="AX1619" s="172"/>
      <c r="AY1619" s="172"/>
      <c r="AZ1619" s="171"/>
      <c r="BA1619" s="171"/>
    </row>
    <row r="1620" spans="2:53" s="173" customFormat="1">
      <c r="B1620" s="167">
        <v>43585.291666666664</v>
      </c>
      <c r="C1620" s="168">
        <v>161</v>
      </c>
      <c r="D1620" s="168">
        <v>151.52000427246094</v>
      </c>
      <c r="E1620" s="169">
        <v>11.800000190734863</v>
      </c>
      <c r="F1620" s="170">
        <v>43585</v>
      </c>
      <c r="G1620" s="169">
        <v>64.216134849124487</v>
      </c>
      <c r="H1620" s="169">
        <v>100</v>
      </c>
      <c r="I1620" s="169">
        <v>31.968449645726757</v>
      </c>
      <c r="J1620" s="171">
        <f t="shared" si="125"/>
        <v>64.216134849124487</v>
      </c>
      <c r="K1620" s="171">
        <f t="shared" si="126"/>
        <v>100</v>
      </c>
      <c r="L1620" s="171">
        <f t="shared" si="127"/>
        <v>31.968449645726757</v>
      </c>
      <c r="M1620" s="171"/>
      <c r="N1620" s="167">
        <v>43585.291666666664</v>
      </c>
      <c r="O1620" s="172">
        <v>161</v>
      </c>
      <c r="P1620" s="172">
        <v>151.52000427246094</v>
      </c>
      <c r="Q1620" s="155">
        <f t="shared" si="128"/>
        <v>0.54259058906433111</v>
      </c>
      <c r="R1620" s="104">
        <f t="shared" si="129"/>
        <v>20</v>
      </c>
      <c r="S1620" s="172"/>
      <c r="T1620" s="172"/>
      <c r="U1620" s="172"/>
      <c r="V1620" s="171"/>
      <c r="W1620" s="171"/>
      <c r="X1620" s="172"/>
      <c r="Y1620" s="172"/>
      <c r="Z1620" s="172"/>
      <c r="AA1620" s="171"/>
      <c r="AB1620" s="171"/>
      <c r="AC1620" s="172"/>
      <c r="AD1620" s="172"/>
      <c r="AE1620" s="172"/>
      <c r="AF1620" s="171"/>
      <c r="AG1620" s="171"/>
      <c r="AH1620" s="172"/>
      <c r="AI1620" s="172"/>
      <c r="AJ1620" s="172"/>
      <c r="AK1620" s="171"/>
      <c r="AL1620" s="171"/>
      <c r="AM1620" s="172"/>
      <c r="AN1620" s="172"/>
      <c r="AO1620" s="172"/>
      <c r="AP1620" s="171"/>
      <c r="AQ1620" s="171"/>
      <c r="AR1620" s="172"/>
      <c r="AS1620" s="172"/>
      <c r="AT1620" s="172"/>
      <c r="AU1620" s="171"/>
      <c r="AV1620" s="171"/>
      <c r="AW1620" s="172"/>
      <c r="AX1620" s="172"/>
      <c r="AY1620" s="172"/>
      <c r="AZ1620" s="171"/>
      <c r="BA1620" s="171"/>
    </row>
    <row r="1621" spans="2:53" s="173" customFormat="1">
      <c r="B1621" s="167">
        <v>43586.291666666664</v>
      </c>
      <c r="C1621" s="168">
        <v>161</v>
      </c>
      <c r="D1621" s="168">
        <v>151.52000427246094</v>
      </c>
      <c r="E1621" s="169">
        <v>11.800000190734863</v>
      </c>
      <c r="F1621" s="170">
        <v>43586</v>
      </c>
      <c r="G1621" s="169">
        <v>64.071198470945689</v>
      </c>
      <c r="H1621" s="169">
        <v>100</v>
      </c>
      <c r="I1621" s="169">
        <v>32.207156846457039</v>
      </c>
      <c r="J1621" s="171">
        <f t="shared" si="125"/>
        <v>64.071198470945689</v>
      </c>
      <c r="K1621" s="171">
        <f t="shared" si="126"/>
        <v>100</v>
      </c>
      <c r="L1621" s="171">
        <f t="shared" si="127"/>
        <v>32.207156846457039</v>
      </c>
      <c r="M1621" s="171"/>
      <c r="N1621" s="167">
        <v>43586.291666666664</v>
      </c>
      <c r="O1621" s="172">
        <v>161</v>
      </c>
      <c r="P1621" s="172">
        <v>151.52000427246094</v>
      </c>
      <c r="Q1621" s="155">
        <f t="shared" si="128"/>
        <v>0.54259058906433111</v>
      </c>
      <c r="R1621" s="104">
        <f t="shared" si="129"/>
        <v>20</v>
      </c>
      <c r="S1621" s="172"/>
      <c r="T1621" s="172"/>
      <c r="U1621" s="172"/>
      <c r="V1621" s="171"/>
      <c r="W1621" s="171"/>
      <c r="X1621" s="172"/>
      <c r="Y1621" s="172"/>
      <c r="Z1621" s="172"/>
      <c r="AA1621" s="171"/>
      <c r="AB1621" s="171"/>
      <c r="AC1621" s="172"/>
      <c r="AD1621" s="172"/>
      <c r="AE1621" s="172"/>
      <c r="AF1621" s="171"/>
      <c r="AG1621" s="171"/>
      <c r="AH1621" s="172"/>
      <c r="AI1621" s="172"/>
      <c r="AJ1621" s="172"/>
      <c r="AK1621" s="171"/>
      <c r="AL1621" s="171"/>
      <c r="AM1621" s="172"/>
      <c r="AN1621" s="172"/>
      <c r="AO1621" s="172"/>
      <c r="AP1621" s="171"/>
      <c r="AQ1621" s="171"/>
      <c r="AR1621" s="172"/>
      <c r="AS1621" s="172"/>
      <c r="AT1621" s="172"/>
      <c r="AU1621" s="171"/>
      <c r="AV1621" s="171"/>
      <c r="AW1621" s="172"/>
      <c r="AX1621" s="172"/>
      <c r="AY1621" s="172"/>
      <c r="AZ1621" s="171"/>
      <c r="BA1621" s="171"/>
    </row>
    <row r="1622" spans="2:53" s="173" customFormat="1">
      <c r="B1622" s="167">
        <v>43587.291666666664</v>
      </c>
      <c r="C1622" s="168">
        <v>161</v>
      </c>
      <c r="D1622" s="168">
        <v>151.52000427246094</v>
      </c>
      <c r="E1622" s="169">
        <v>11.800000190734863</v>
      </c>
      <c r="F1622" s="170">
        <v>43587</v>
      </c>
      <c r="G1622" s="169">
        <v>63.414948930033901</v>
      </c>
      <c r="H1622" s="169">
        <v>100</v>
      </c>
      <c r="I1622" s="169">
        <v>32.136932994083182</v>
      </c>
      <c r="J1622" s="171">
        <f t="shared" si="125"/>
        <v>63.414948930033901</v>
      </c>
      <c r="K1622" s="171">
        <f t="shared" si="126"/>
        <v>100</v>
      </c>
      <c r="L1622" s="171">
        <f t="shared" si="127"/>
        <v>32.136932994083182</v>
      </c>
      <c r="M1622" s="171"/>
      <c r="N1622" s="167">
        <v>43587.291666666664</v>
      </c>
      <c r="O1622" s="172">
        <v>161</v>
      </c>
      <c r="P1622" s="172">
        <v>151.52000427246094</v>
      </c>
      <c r="Q1622" s="155">
        <f t="shared" si="128"/>
        <v>0.54259058906433111</v>
      </c>
      <c r="R1622" s="104">
        <f t="shared" si="129"/>
        <v>20</v>
      </c>
      <c r="S1622" s="172"/>
      <c r="T1622" s="172"/>
      <c r="U1622" s="172"/>
      <c r="V1622" s="171"/>
      <c r="W1622" s="171"/>
      <c r="X1622" s="172"/>
      <c r="Y1622" s="172"/>
      <c r="Z1622" s="172"/>
      <c r="AA1622" s="171"/>
      <c r="AB1622" s="171"/>
      <c r="AC1622" s="172"/>
      <c r="AD1622" s="172"/>
      <c r="AE1622" s="172"/>
      <c r="AF1622" s="171"/>
      <c r="AG1622" s="171"/>
      <c r="AH1622" s="172"/>
      <c r="AI1622" s="172"/>
      <c r="AJ1622" s="172"/>
      <c r="AK1622" s="171"/>
      <c r="AL1622" s="171"/>
      <c r="AM1622" s="172"/>
      <c r="AN1622" s="172"/>
      <c r="AO1622" s="172"/>
      <c r="AP1622" s="171"/>
      <c r="AQ1622" s="171"/>
      <c r="AR1622" s="172"/>
      <c r="AS1622" s="172"/>
      <c r="AT1622" s="172"/>
      <c r="AU1622" s="171"/>
      <c r="AV1622" s="171"/>
      <c r="AW1622" s="172"/>
      <c r="AX1622" s="172"/>
      <c r="AY1622" s="172"/>
      <c r="AZ1622" s="171"/>
      <c r="BA1622" s="171"/>
    </row>
    <row r="1623" spans="2:53" s="173" customFormat="1">
      <c r="B1623" s="167">
        <v>43588.291666666664</v>
      </c>
      <c r="C1623" s="168">
        <v>161</v>
      </c>
      <c r="D1623" s="168">
        <v>151.52000427246094</v>
      </c>
      <c r="E1623" s="169">
        <v>11.800000190734863</v>
      </c>
      <c r="F1623" s="170">
        <v>43588</v>
      </c>
      <c r="G1623" s="169">
        <v>63.793259561547487</v>
      </c>
      <c r="H1623" s="169">
        <v>100</v>
      </c>
      <c r="I1623" s="169">
        <v>32.585224302918853</v>
      </c>
      <c r="J1623" s="171">
        <f t="shared" si="125"/>
        <v>63.793259561547487</v>
      </c>
      <c r="K1623" s="171">
        <f t="shared" si="126"/>
        <v>100</v>
      </c>
      <c r="L1623" s="171">
        <f t="shared" si="127"/>
        <v>32.585224302918853</v>
      </c>
      <c r="M1623" s="171"/>
      <c r="N1623" s="167">
        <v>43588.291666666664</v>
      </c>
      <c r="O1623" s="172">
        <v>161</v>
      </c>
      <c r="P1623" s="172">
        <v>151.52000427246094</v>
      </c>
      <c r="Q1623" s="155">
        <f t="shared" si="128"/>
        <v>0.54259058906433111</v>
      </c>
      <c r="R1623" s="104">
        <f t="shared" si="129"/>
        <v>20</v>
      </c>
      <c r="S1623" s="172"/>
      <c r="T1623" s="172"/>
      <c r="U1623" s="172"/>
      <c r="V1623" s="171"/>
      <c r="W1623" s="171"/>
      <c r="X1623" s="172"/>
      <c r="Y1623" s="172"/>
      <c r="Z1623" s="172"/>
      <c r="AA1623" s="171"/>
      <c r="AB1623" s="171"/>
      <c r="AC1623" s="172"/>
      <c r="AD1623" s="172"/>
      <c r="AE1623" s="172"/>
      <c r="AF1623" s="171"/>
      <c r="AG1623" s="171"/>
      <c r="AH1623" s="172"/>
      <c r="AI1623" s="172"/>
      <c r="AJ1623" s="172"/>
      <c r="AK1623" s="171"/>
      <c r="AL1623" s="171"/>
      <c r="AM1623" s="172"/>
      <c r="AN1623" s="172"/>
      <c r="AO1623" s="172"/>
      <c r="AP1623" s="171"/>
      <c r="AQ1623" s="171"/>
      <c r="AR1623" s="172"/>
      <c r="AS1623" s="172"/>
      <c r="AT1623" s="172"/>
      <c r="AU1623" s="171"/>
      <c r="AV1623" s="171"/>
      <c r="AW1623" s="172"/>
      <c r="AX1623" s="172"/>
      <c r="AY1623" s="172"/>
      <c r="AZ1623" s="171"/>
      <c r="BA1623" s="171"/>
    </row>
    <row r="1624" spans="2:53" s="173" customFormat="1">
      <c r="B1624" s="167">
        <v>43589.291666666664</v>
      </c>
      <c r="C1624" s="168">
        <v>161</v>
      </c>
      <c r="D1624" s="168">
        <v>151.52000427246094</v>
      </c>
      <c r="E1624" s="169">
        <v>11.800000190734863</v>
      </c>
      <c r="F1624" s="170">
        <v>43589</v>
      </c>
      <c r="G1624" s="169">
        <v>63.758037156484754</v>
      </c>
      <c r="H1624" s="169">
        <v>100</v>
      </c>
      <c r="I1624" s="169">
        <v>31.465082343750488</v>
      </c>
      <c r="J1624" s="171">
        <f t="shared" si="125"/>
        <v>63.758037156484754</v>
      </c>
      <c r="K1624" s="171">
        <f t="shared" si="126"/>
        <v>100</v>
      </c>
      <c r="L1624" s="171">
        <f t="shared" si="127"/>
        <v>31.465082343750488</v>
      </c>
      <c r="M1624" s="171"/>
      <c r="N1624" s="167">
        <v>43589.291666666664</v>
      </c>
      <c r="O1624" s="172">
        <v>161</v>
      </c>
      <c r="P1624" s="172">
        <v>151.52000427246094</v>
      </c>
      <c r="Q1624" s="155">
        <f t="shared" si="128"/>
        <v>0.54259058906433111</v>
      </c>
      <c r="R1624" s="104">
        <f t="shared" si="129"/>
        <v>20</v>
      </c>
      <c r="S1624" s="172"/>
      <c r="T1624" s="172"/>
      <c r="U1624" s="172"/>
      <c r="V1624" s="171"/>
      <c r="W1624" s="171"/>
      <c r="X1624" s="172"/>
      <c r="Y1624" s="172"/>
      <c r="Z1624" s="172"/>
      <c r="AA1624" s="171"/>
      <c r="AB1624" s="171"/>
      <c r="AC1624" s="172"/>
      <c r="AD1624" s="172"/>
      <c r="AE1624" s="172"/>
      <c r="AF1624" s="171"/>
      <c r="AG1624" s="171"/>
      <c r="AH1624" s="172"/>
      <c r="AI1624" s="172"/>
      <c r="AJ1624" s="172"/>
      <c r="AK1624" s="171"/>
      <c r="AL1624" s="171"/>
      <c r="AM1624" s="172"/>
      <c r="AN1624" s="172"/>
      <c r="AO1624" s="172"/>
      <c r="AP1624" s="171"/>
      <c r="AQ1624" s="171"/>
      <c r="AR1624" s="172"/>
      <c r="AS1624" s="172"/>
      <c r="AT1624" s="172"/>
      <c r="AU1624" s="171"/>
      <c r="AV1624" s="171"/>
      <c r="AW1624" s="172"/>
      <c r="AX1624" s="172"/>
      <c r="AY1624" s="172"/>
      <c r="AZ1624" s="171"/>
      <c r="BA1624" s="171"/>
    </row>
    <row r="1625" spans="2:53" s="173" customFormat="1">
      <c r="B1625" s="167">
        <v>43590.291666666664</v>
      </c>
      <c r="C1625" s="168">
        <v>161</v>
      </c>
      <c r="D1625" s="168">
        <v>151.52000427246094</v>
      </c>
      <c r="E1625" s="169">
        <v>11.800000190734863</v>
      </c>
      <c r="F1625" s="170">
        <v>43590</v>
      </c>
      <c r="G1625" s="169">
        <v>64.153179537013727</v>
      </c>
      <c r="H1625" s="169">
        <v>100</v>
      </c>
      <c r="I1625" s="169">
        <v>30.326461557591379</v>
      </c>
      <c r="J1625" s="171">
        <f t="shared" si="125"/>
        <v>64.153179537013727</v>
      </c>
      <c r="K1625" s="171">
        <f t="shared" si="126"/>
        <v>100</v>
      </c>
      <c r="L1625" s="171">
        <f t="shared" si="127"/>
        <v>30.326461557591379</v>
      </c>
      <c r="M1625" s="171"/>
      <c r="N1625" s="167">
        <v>43590.291666666664</v>
      </c>
      <c r="O1625" s="172">
        <v>161</v>
      </c>
      <c r="P1625" s="172">
        <v>151.52000427246094</v>
      </c>
      <c r="Q1625" s="155">
        <f t="shared" si="128"/>
        <v>0.54259058906433111</v>
      </c>
      <c r="R1625" s="104">
        <f t="shared" si="129"/>
        <v>20</v>
      </c>
      <c r="S1625" s="172"/>
      <c r="T1625" s="172"/>
      <c r="U1625" s="172"/>
      <c r="V1625" s="171"/>
      <c r="W1625" s="171"/>
      <c r="X1625" s="172"/>
      <c r="Y1625" s="172"/>
      <c r="Z1625" s="172"/>
      <c r="AA1625" s="171"/>
      <c r="AB1625" s="171"/>
      <c r="AC1625" s="172"/>
      <c r="AD1625" s="172"/>
      <c r="AE1625" s="172"/>
      <c r="AF1625" s="171"/>
      <c r="AG1625" s="171"/>
      <c r="AH1625" s="172"/>
      <c r="AI1625" s="172"/>
      <c r="AJ1625" s="172"/>
      <c r="AK1625" s="171"/>
      <c r="AL1625" s="171"/>
      <c r="AM1625" s="172"/>
      <c r="AN1625" s="172"/>
      <c r="AO1625" s="172"/>
      <c r="AP1625" s="171"/>
      <c r="AQ1625" s="171"/>
      <c r="AR1625" s="172"/>
      <c r="AS1625" s="172"/>
      <c r="AT1625" s="172"/>
      <c r="AU1625" s="171"/>
      <c r="AV1625" s="171"/>
      <c r="AW1625" s="172"/>
      <c r="AX1625" s="172"/>
      <c r="AY1625" s="172"/>
      <c r="AZ1625" s="171"/>
      <c r="BA1625" s="171"/>
    </row>
    <row r="1626" spans="2:53" s="173" customFormat="1">
      <c r="B1626" s="167">
        <v>43591.291666666664</v>
      </c>
      <c r="C1626" s="168">
        <v>161</v>
      </c>
      <c r="D1626" s="168">
        <v>151.52000427246094</v>
      </c>
      <c r="E1626" s="169">
        <v>11.800000190734863</v>
      </c>
      <c r="F1626" s="170">
        <v>43591</v>
      </c>
      <c r="G1626" s="169">
        <v>64.780238071680117</v>
      </c>
      <c r="H1626" s="169">
        <v>100</v>
      </c>
      <c r="I1626" s="169">
        <v>29.982774588863077</v>
      </c>
      <c r="J1626" s="171">
        <f t="shared" si="125"/>
        <v>64.780238071680117</v>
      </c>
      <c r="K1626" s="171">
        <f t="shared" si="126"/>
        <v>100</v>
      </c>
      <c r="L1626" s="171">
        <f t="shared" si="127"/>
        <v>29.982774588863077</v>
      </c>
      <c r="M1626" s="171"/>
      <c r="N1626" s="167">
        <v>43591.291666666664</v>
      </c>
      <c r="O1626" s="172">
        <v>161</v>
      </c>
      <c r="P1626" s="172">
        <v>151.52000427246094</v>
      </c>
      <c r="Q1626" s="155">
        <f t="shared" si="128"/>
        <v>0.54259058906433111</v>
      </c>
      <c r="R1626" s="104">
        <f t="shared" si="129"/>
        <v>20</v>
      </c>
      <c r="S1626" s="172"/>
      <c r="T1626" s="172"/>
      <c r="U1626" s="172"/>
      <c r="V1626" s="171"/>
      <c r="W1626" s="171"/>
      <c r="X1626" s="172"/>
      <c r="Y1626" s="172"/>
      <c r="Z1626" s="172"/>
      <c r="AA1626" s="171"/>
      <c r="AB1626" s="171"/>
      <c r="AC1626" s="172"/>
      <c r="AD1626" s="172"/>
      <c r="AE1626" s="172"/>
      <c r="AF1626" s="171"/>
      <c r="AG1626" s="171"/>
      <c r="AH1626" s="172"/>
      <c r="AI1626" s="172"/>
      <c r="AJ1626" s="172"/>
      <c r="AK1626" s="171"/>
      <c r="AL1626" s="171"/>
      <c r="AM1626" s="172"/>
      <c r="AN1626" s="172"/>
      <c r="AO1626" s="172"/>
      <c r="AP1626" s="171"/>
      <c r="AQ1626" s="171"/>
      <c r="AR1626" s="172"/>
      <c r="AS1626" s="172"/>
      <c r="AT1626" s="172"/>
      <c r="AU1626" s="171"/>
      <c r="AV1626" s="171"/>
      <c r="AW1626" s="172"/>
      <c r="AX1626" s="172"/>
      <c r="AY1626" s="172"/>
      <c r="AZ1626" s="171"/>
      <c r="BA1626" s="171"/>
    </row>
    <row r="1627" spans="2:53" s="173" customFormat="1">
      <c r="B1627" s="167">
        <v>43592.291666666664</v>
      </c>
      <c r="C1627" s="168">
        <v>161</v>
      </c>
      <c r="D1627" s="168">
        <v>151.52000427246094</v>
      </c>
      <c r="E1627" s="169">
        <v>11.800000190734863</v>
      </c>
      <c r="F1627" s="170">
        <v>43592</v>
      </c>
      <c r="G1627" s="169">
        <v>65.05574850047077</v>
      </c>
      <c r="H1627" s="169">
        <v>100</v>
      </c>
      <c r="I1627" s="169">
        <v>28.419804632575453</v>
      </c>
      <c r="J1627" s="171">
        <f t="shared" si="125"/>
        <v>65.05574850047077</v>
      </c>
      <c r="K1627" s="171">
        <f t="shared" si="126"/>
        <v>100</v>
      </c>
      <c r="L1627" s="171">
        <f t="shared" si="127"/>
        <v>28.419804632575453</v>
      </c>
      <c r="M1627" s="171"/>
      <c r="N1627" s="167">
        <v>43592.291666666664</v>
      </c>
      <c r="O1627" s="172">
        <v>161</v>
      </c>
      <c r="P1627" s="172">
        <v>151.52000427246094</v>
      </c>
      <c r="Q1627" s="155">
        <f t="shared" si="128"/>
        <v>0.54259058906433111</v>
      </c>
      <c r="R1627" s="104">
        <f t="shared" si="129"/>
        <v>20</v>
      </c>
      <c r="S1627" s="172"/>
      <c r="T1627" s="172"/>
      <c r="U1627" s="172"/>
      <c r="V1627" s="171"/>
      <c r="W1627" s="171"/>
      <c r="X1627" s="172"/>
      <c r="Y1627" s="172"/>
      <c r="Z1627" s="172"/>
      <c r="AA1627" s="171"/>
      <c r="AB1627" s="171"/>
      <c r="AC1627" s="172"/>
      <c r="AD1627" s="172"/>
      <c r="AE1627" s="172"/>
      <c r="AF1627" s="171"/>
      <c r="AG1627" s="171"/>
      <c r="AH1627" s="172"/>
      <c r="AI1627" s="172"/>
      <c r="AJ1627" s="172"/>
      <c r="AK1627" s="171"/>
      <c r="AL1627" s="171"/>
      <c r="AM1627" s="172"/>
      <c r="AN1627" s="172"/>
      <c r="AO1627" s="172"/>
      <c r="AP1627" s="171"/>
      <c r="AQ1627" s="171"/>
      <c r="AR1627" s="172"/>
      <c r="AS1627" s="172"/>
      <c r="AT1627" s="172"/>
      <c r="AU1627" s="171"/>
      <c r="AV1627" s="171"/>
      <c r="AW1627" s="172"/>
      <c r="AX1627" s="172"/>
      <c r="AY1627" s="172"/>
      <c r="AZ1627" s="171"/>
      <c r="BA1627" s="171"/>
    </row>
    <row r="1628" spans="2:53" s="173" customFormat="1">
      <c r="B1628" s="167">
        <v>43593.291666666664</v>
      </c>
      <c r="C1628" s="168">
        <v>161</v>
      </c>
      <c r="D1628" s="168">
        <v>151.52000427246094</v>
      </c>
      <c r="E1628" s="169">
        <v>11.800000190734863</v>
      </c>
      <c r="F1628" s="170">
        <v>43593</v>
      </c>
      <c r="G1628" s="169">
        <v>66.042293837865216</v>
      </c>
      <c r="H1628" s="169">
        <v>100</v>
      </c>
      <c r="I1628" s="169">
        <v>28.066489265759827</v>
      </c>
      <c r="J1628" s="171">
        <f t="shared" si="125"/>
        <v>66.042293837865216</v>
      </c>
      <c r="K1628" s="171">
        <f t="shared" si="126"/>
        <v>100</v>
      </c>
      <c r="L1628" s="171">
        <f t="shared" si="127"/>
        <v>28.066489265759827</v>
      </c>
      <c r="M1628" s="171"/>
      <c r="N1628" s="167">
        <v>43593.291666666664</v>
      </c>
      <c r="O1628" s="172">
        <v>161</v>
      </c>
      <c r="P1628" s="172">
        <v>151.52000427246094</v>
      </c>
      <c r="Q1628" s="155">
        <f t="shared" si="128"/>
        <v>0.54259058906433111</v>
      </c>
      <c r="R1628" s="104">
        <f t="shared" si="129"/>
        <v>20</v>
      </c>
      <c r="S1628" s="172"/>
      <c r="T1628" s="172"/>
      <c r="U1628" s="172"/>
      <c r="V1628" s="171"/>
      <c r="W1628" s="171"/>
      <c r="X1628" s="172"/>
      <c r="Y1628" s="172"/>
      <c r="Z1628" s="172"/>
      <c r="AA1628" s="171"/>
      <c r="AB1628" s="171"/>
      <c r="AC1628" s="172"/>
      <c r="AD1628" s="172"/>
      <c r="AE1628" s="172"/>
      <c r="AF1628" s="171"/>
      <c r="AG1628" s="171"/>
      <c r="AH1628" s="172"/>
      <c r="AI1628" s="172"/>
      <c r="AJ1628" s="172"/>
      <c r="AK1628" s="171"/>
      <c r="AL1628" s="171"/>
      <c r="AM1628" s="172"/>
      <c r="AN1628" s="172"/>
      <c r="AO1628" s="172"/>
      <c r="AP1628" s="171"/>
      <c r="AQ1628" s="171"/>
      <c r="AR1628" s="172"/>
      <c r="AS1628" s="172"/>
      <c r="AT1628" s="172"/>
      <c r="AU1628" s="171"/>
      <c r="AV1628" s="171"/>
      <c r="AW1628" s="172"/>
      <c r="AX1628" s="172"/>
      <c r="AY1628" s="172"/>
      <c r="AZ1628" s="171"/>
      <c r="BA1628" s="171"/>
    </row>
    <row r="1629" spans="2:53" s="173" customFormat="1">
      <c r="B1629" s="167">
        <v>43594.291666666664</v>
      </c>
      <c r="C1629" s="168">
        <v>161</v>
      </c>
      <c r="D1629" s="168">
        <v>151.52000427246094</v>
      </c>
      <c r="E1629" s="169">
        <v>11.800000190734863</v>
      </c>
      <c r="F1629" s="170">
        <v>43594</v>
      </c>
      <c r="G1629" s="169">
        <v>67.678109697765763</v>
      </c>
      <c r="H1629" s="169">
        <v>100</v>
      </c>
      <c r="I1629" s="169">
        <v>29.971569639952072</v>
      </c>
      <c r="J1629" s="171">
        <f t="shared" si="125"/>
        <v>67.678109697765763</v>
      </c>
      <c r="K1629" s="171">
        <f t="shared" si="126"/>
        <v>100</v>
      </c>
      <c r="L1629" s="171">
        <f t="shared" si="127"/>
        <v>29.971569639952072</v>
      </c>
      <c r="M1629" s="171"/>
      <c r="N1629" s="167">
        <v>43594.291666666664</v>
      </c>
      <c r="O1629" s="172">
        <v>161</v>
      </c>
      <c r="P1629" s="172">
        <v>151.52000427246094</v>
      </c>
      <c r="Q1629" s="155">
        <f t="shared" si="128"/>
        <v>0.54259058906433111</v>
      </c>
      <c r="R1629" s="104">
        <f t="shared" si="129"/>
        <v>20</v>
      </c>
      <c r="S1629" s="172"/>
      <c r="T1629" s="172"/>
      <c r="U1629" s="172"/>
      <c r="V1629" s="171"/>
      <c r="W1629" s="171"/>
      <c r="X1629" s="172"/>
      <c r="Y1629" s="172"/>
      <c r="Z1629" s="172"/>
      <c r="AA1629" s="171"/>
      <c r="AB1629" s="171"/>
      <c r="AC1629" s="172"/>
      <c r="AD1629" s="172"/>
      <c r="AE1629" s="172"/>
      <c r="AF1629" s="171"/>
      <c r="AG1629" s="171"/>
      <c r="AH1629" s="172"/>
      <c r="AI1629" s="172"/>
      <c r="AJ1629" s="172"/>
      <c r="AK1629" s="171"/>
      <c r="AL1629" s="171"/>
      <c r="AM1629" s="172"/>
      <c r="AN1629" s="172"/>
      <c r="AO1629" s="172"/>
      <c r="AP1629" s="171"/>
      <c r="AQ1629" s="171"/>
      <c r="AR1629" s="172"/>
      <c r="AS1629" s="172"/>
      <c r="AT1629" s="172"/>
      <c r="AU1629" s="171"/>
      <c r="AV1629" s="171"/>
      <c r="AW1629" s="172"/>
      <c r="AX1629" s="172"/>
      <c r="AY1629" s="172"/>
      <c r="AZ1629" s="171"/>
      <c r="BA1629" s="171"/>
    </row>
    <row r="1630" spans="2:53" s="173" customFormat="1">
      <c r="B1630" s="167">
        <v>43595.291666666664</v>
      </c>
      <c r="C1630" s="168">
        <v>161</v>
      </c>
      <c r="D1630" s="168">
        <v>151.52000427246094</v>
      </c>
      <c r="E1630" s="169">
        <v>11.800000190734863</v>
      </c>
      <c r="F1630" s="170">
        <v>43595</v>
      </c>
      <c r="G1630" s="169">
        <v>67.325033047199256</v>
      </c>
      <c r="H1630" s="169">
        <v>100</v>
      </c>
      <c r="I1630" s="169">
        <v>29.763819696020111</v>
      </c>
      <c r="J1630" s="171">
        <f t="shared" si="125"/>
        <v>67.325033047199256</v>
      </c>
      <c r="K1630" s="171">
        <f t="shared" si="126"/>
        <v>100</v>
      </c>
      <c r="L1630" s="171">
        <f t="shared" si="127"/>
        <v>29.763819696020111</v>
      </c>
      <c r="M1630" s="171"/>
      <c r="N1630" s="167">
        <v>43595.291666666664</v>
      </c>
      <c r="O1630" s="172">
        <v>161</v>
      </c>
      <c r="P1630" s="172">
        <v>151.52000427246094</v>
      </c>
      <c r="Q1630" s="155">
        <f t="shared" si="128"/>
        <v>0.54259058906433111</v>
      </c>
      <c r="R1630" s="104">
        <f t="shared" si="129"/>
        <v>20</v>
      </c>
      <c r="S1630" s="172"/>
      <c r="T1630" s="172"/>
      <c r="U1630" s="172"/>
      <c r="V1630" s="171"/>
      <c r="W1630" s="171"/>
      <c r="X1630" s="172"/>
      <c r="Y1630" s="172"/>
      <c r="Z1630" s="172"/>
      <c r="AA1630" s="171"/>
      <c r="AB1630" s="171"/>
      <c r="AC1630" s="172"/>
      <c r="AD1630" s="172"/>
      <c r="AE1630" s="172"/>
      <c r="AF1630" s="171"/>
      <c r="AG1630" s="171"/>
      <c r="AH1630" s="172"/>
      <c r="AI1630" s="172"/>
      <c r="AJ1630" s="172"/>
      <c r="AK1630" s="171"/>
      <c r="AL1630" s="171"/>
      <c r="AM1630" s="172"/>
      <c r="AN1630" s="172"/>
      <c r="AO1630" s="172"/>
      <c r="AP1630" s="171"/>
      <c r="AQ1630" s="171"/>
      <c r="AR1630" s="172"/>
      <c r="AS1630" s="172"/>
      <c r="AT1630" s="172"/>
      <c r="AU1630" s="171"/>
      <c r="AV1630" s="171"/>
      <c r="AW1630" s="172"/>
      <c r="AX1630" s="172"/>
      <c r="AY1630" s="172"/>
      <c r="AZ1630" s="171"/>
      <c r="BA1630" s="171"/>
    </row>
    <row r="1631" spans="2:53" s="173" customFormat="1">
      <c r="B1631" s="167">
        <v>43596.291666666664</v>
      </c>
      <c r="C1631" s="168">
        <v>161</v>
      </c>
      <c r="D1631" s="168">
        <v>151.52000427246094</v>
      </c>
      <c r="E1631" s="169">
        <v>11.800000190734863</v>
      </c>
      <c r="F1631" s="170">
        <v>43596</v>
      </c>
      <c r="G1631" s="169">
        <v>67.209388946074043</v>
      </c>
      <c r="H1631" s="169">
        <v>100</v>
      </c>
      <c r="I1631" s="169">
        <v>29.024953610477581</v>
      </c>
      <c r="J1631" s="171">
        <f t="shared" si="125"/>
        <v>67.209388946074043</v>
      </c>
      <c r="K1631" s="171">
        <f t="shared" si="126"/>
        <v>100</v>
      </c>
      <c r="L1631" s="171">
        <f t="shared" si="127"/>
        <v>29.024953610477581</v>
      </c>
      <c r="M1631" s="171"/>
      <c r="N1631" s="167">
        <v>43596.291666666664</v>
      </c>
      <c r="O1631" s="172">
        <v>161</v>
      </c>
      <c r="P1631" s="172">
        <v>151.52000427246094</v>
      </c>
      <c r="Q1631" s="155">
        <f t="shared" si="128"/>
        <v>0.54259058906433111</v>
      </c>
      <c r="R1631" s="104">
        <f t="shared" si="129"/>
        <v>20</v>
      </c>
      <c r="S1631" s="172"/>
      <c r="T1631" s="172"/>
      <c r="U1631" s="172"/>
      <c r="V1631" s="171"/>
      <c r="W1631" s="171"/>
      <c r="X1631" s="172"/>
      <c r="Y1631" s="172"/>
      <c r="Z1631" s="172"/>
      <c r="AA1631" s="171"/>
      <c r="AB1631" s="171"/>
      <c r="AC1631" s="172"/>
      <c r="AD1631" s="172"/>
      <c r="AE1631" s="172"/>
      <c r="AF1631" s="171"/>
      <c r="AG1631" s="171"/>
      <c r="AH1631" s="172"/>
      <c r="AI1631" s="172"/>
      <c r="AJ1631" s="172"/>
      <c r="AK1631" s="171"/>
      <c r="AL1631" s="171"/>
      <c r="AM1631" s="172"/>
      <c r="AN1631" s="172"/>
      <c r="AO1631" s="172"/>
      <c r="AP1631" s="171"/>
      <c r="AQ1631" s="171"/>
      <c r="AR1631" s="172"/>
      <c r="AS1631" s="172"/>
      <c r="AT1631" s="172"/>
      <c r="AU1631" s="171"/>
      <c r="AV1631" s="171"/>
      <c r="AW1631" s="172"/>
      <c r="AX1631" s="172"/>
      <c r="AY1631" s="172"/>
      <c r="AZ1631" s="171"/>
      <c r="BA1631" s="171"/>
    </row>
    <row r="1632" spans="2:53" s="173" customFormat="1">
      <c r="B1632" s="167">
        <v>43597.291666666664</v>
      </c>
      <c r="C1632" s="168">
        <v>161</v>
      </c>
      <c r="D1632" s="168">
        <v>151.52000427246094</v>
      </c>
      <c r="E1632" s="169">
        <v>11.800000190734863</v>
      </c>
      <c r="F1632" s="170">
        <v>43597</v>
      </c>
      <c r="G1632" s="169">
        <v>67.285432941118884</v>
      </c>
      <c r="H1632" s="169">
        <v>100</v>
      </c>
      <c r="I1632" s="169">
        <v>29.626635262922044</v>
      </c>
      <c r="J1632" s="171">
        <f t="shared" si="125"/>
        <v>67.285432941118884</v>
      </c>
      <c r="K1632" s="171">
        <f t="shared" si="126"/>
        <v>100</v>
      </c>
      <c r="L1632" s="171">
        <f t="shared" si="127"/>
        <v>29.626635262922044</v>
      </c>
      <c r="M1632" s="171"/>
      <c r="N1632" s="167">
        <v>43597.291666666664</v>
      </c>
      <c r="O1632" s="172">
        <v>161</v>
      </c>
      <c r="P1632" s="172">
        <v>151.52000427246094</v>
      </c>
      <c r="Q1632" s="155">
        <f t="shared" si="128"/>
        <v>0.54259058906433111</v>
      </c>
      <c r="R1632" s="104">
        <f t="shared" si="129"/>
        <v>20</v>
      </c>
      <c r="S1632" s="172"/>
      <c r="T1632" s="172"/>
      <c r="U1632" s="172"/>
      <c r="V1632" s="171"/>
      <c r="W1632" s="171"/>
      <c r="X1632" s="172"/>
      <c r="Y1632" s="172"/>
      <c r="Z1632" s="172"/>
      <c r="AA1632" s="171"/>
      <c r="AB1632" s="171"/>
      <c r="AC1632" s="172"/>
      <c r="AD1632" s="172"/>
      <c r="AE1632" s="172"/>
      <c r="AF1632" s="171"/>
      <c r="AG1632" s="171"/>
      <c r="AH1632" s="172"/>
      <c r="AI1632" s="172"/>
      <c r="AJ1632" s="172"/>
      <c r="AK1632" s="171"/>
      <c r="AL1632" s="171"/>
      <c r="AM1632" s="172"/>
      <c r="AN1632" s="172"/>
      <c r="AO1632" s="172"/>
      <c r="AP1632" s="171"/>
      <c r="AQ1632" s="171"/>
      <c r="AR1632" s="172"/>
      <c r="AS1632" s="172"/>
      <c r="AT1632" s="172"/>
      <c r="AU1632" s="171"/>
      <c r="AV1632" s="171"/>
      <c r="AW1632" s="172"/>
      <c r="AX1632" s="172"/>
      <c r="AY1632" s="172"/>
      <c r="AZ1632" s="171"/>
      <c r="BA1632" s="171"/>
    </row>
    <row r="1633" spans="2:53" s="173" customFormat="1">
      <c r="B1633" s="167">
        <v>43598.291666666664</v>
      </c>
      <c r="C1633" s="168">
        <v>161</v>
      </c>
      <c r="D1633" s="168">
        <v>151.52000427246094</v>
      </c>
      <c r="E1633" s="169">
        <v>11.800000190734863</v>
      </c>
      <c r="F1633" s="170">
        <v>43598</v>
      </c>
      <c r="G1633" s="169">
        <v>67.465479691823333</v>
      </c>
      <c r="H1633" s="169">
        <v>100</v>
      </c>
      <c r="I1633" s="169">
        <v>30.427795800058952</v>
      </c>
      <c r="J1633" s="171">
        <f t="shared" si="125"/>
        <v>67.465479691823333</v>
      </c>
      <c r="K1633" s="171">
        <f t="shared" si="126"/>
        <v>100</v>
      </c>
      <c r="L1633" s="171">
        <f t="shared" si="127"/>
        <v>30.427795800058952</v>
      </c>
      <c r="M1633" s="171"/>
      <c r="N1633" s="167">
        <v>43598.291666666664</v>
      </c>
      <c r="O1633" s="172">
        <v>161</v>
      </c>
      <c r="P1633" s="172">
        <v>151.52000427246094</v>
      </c>
      <c r="Q1633" s="155">
        <f t="shared" si="128"/>
        <v>0.54259058906433111</v>
      </c>
      <c r="R1633" s="104">
        <f t="shared" si="129"/>
        <v>20</v>
      </c>
      <c r="S1633" s="172"/>
      <c r="T1633" s="172"/>
      <c r="U1633" s="172"/>
      <c r="V1633" s="171"/>
      <c r="W1633" s="171"/>
      <c r="X1633" s="172"/>
      <c r="Y1633" s="172"/>
      <c r="Z1633" s="172"/>
      <c r="AA1633" s="171"/>
      <c r="AB1633" s="171"/>
      <c r="AC1633" s="172"/>
      <c r="AD1633" s="172"/>
      <c r="AE1633" s="172"/>
      <c r="AF1633" s="171"/>
      <c r="AG1633" s="171"/>
      <c r="AH1633" s="172"/>
      <c r="AI1633" s="172"/>
      <c r="AJ1633" s="172"/>
      <c r="AK1633" s="171"/>
      <c r="AL1633" s="171"/>
      <c r="AM1633" s="172"/>
      <c r="AN1633" s="172"/>
      <c r="AO1633" s="172"/>
      <c r="AP1633" s="171"/>
      <c r="AQ1633" s="171"/>
      <c r="AR1633" s="172"/>
      <c r="AS1633" s="172"/>
      <c r="AT1633" s="172"/>
      <c r="AU1633" s="171"/>
      <c r="AV1633" s="171"/>
      <c r="AW1633" s="172"/>
      <c r="AX1633" s="172"/>
      <c r="AY1633" s="172"/>
      <c r="AZ1633" s="171"/>
      <c r="BA1633" s="171"/>
    </row>
    <row r="1634" spans="2:53" s="173" customFormat="1">
      <c r="B1634" s="167">
        <v>43599.291666666664</v>
      </c>
      <c r="C1634" s="168">
        <v>161</v>
      </c>
      <c r="D1634" s="168">
        <v>151.52000427246094</v>
      </c>
      <c r="E1634" s="169">
        <v>11.800000190734863</v>
      </c>
      <c r="F1634" s="170">
        <v>43599</v>
      </c>
      <c r="G1634" s="169">
        <v>67.173453264324792</v>
      </c>
      <c r="H1634" s="169">
        <v>100</v>
      </c>
      <c r="I1634" s="169">
        <v>31.533312191609998</v>
      </c>
      <c r="J1634" s="171">
        <f t="shared" si="125"/>
        <v>67.173453264324792</v>
      </c>
      <c r="K1634" s="171">
        <f t="shared" si="126"/>
        <v>100</v>
      </c>
      <c r="L1634" s="171">
        <f t="shared" si="127"/>
        <v>31.533312191609998</v>
      </c>
      <c r="M1634" s="171"/>
      <c r="N1634" s="167">
        <v>43599.291666666664</v>
      </c>
      <c r="O1634" s="172">
        <v>161</v>
      </c>
      <c r="P1634" s="172">
        <v>151.52000427246094</v>
      </c>
      <c r="Q1634" s="155">
        <f t="shared" si="128"/>
        <v>0.54259058906433111</v>
      </c>
      <c r="R1634" s="104">
        <f t="shared" si="129"/>
        <v>20</v>
      </c>
      <c r="S1634" s="172"/>
      <c r="T1634" s="172"/>
      <c r="U1634" s="172"/>
      <c r="V1634" s="171"/>
      <c r="W1634" s="171"/>
      <c r="X1634" s="172"/>
      <c r="Y1634" s="172"/>
      <c r="Z1634" s="172"/>
      <c r="AA1634" s="171"/>
      <c r="AB1634" s="171"/>
      <c r="AC1634" s="172"/>
      <c r="AD1634" s="172"/>
      <c r="AE1634" s="172"/>
      <c r="AF1634" s="171"/>
      <c r="AG1634" s="171"/>
      <c r="AH1634" s="172"/>
      <c r="AI1634" s="172"/>
      <c r="AJ1634" s="172"/>
      <c r="AK1634" s="171"/>
      <c r="AL1634" s="171"/>
      <c r="AM1634" s="172"/>
      <c r="AN1634" s="172"/>
      <c r="AO1634" s="172"/>
      <c r="AP1634" s="171"/>
      <c r="AQ1634" s="171"/>
      <c r="AR1634" s="172"/>
      <c r="AS1634" s="172"/>
      <c r="AT1634" s="172"/>
      <c r="AU1634" s="171"/>
      <c r="AV1634" s="171"/>
      <c r="AW1634" s="172"/>
      <c r="AX1634" s="172"/>
      <c r="AY1634" s="172"/>
      <c r="AZ1634" s="171"/>
      <c r="BA1634" s="171"/>
    </row>
    <row r="1635" spans="2:53" s="173" customFormat="1">
      <c r="B1635" s="167">
        <v>43600.291666666664</v>
      </c>
      <c r="C1635" s="168">
        <v>161</v>
      </c>
      <c r="D1635" s="168">
        <v>151.52000427246094</v>
      </c>
      <c r="E1635" s="169">
        <v>11.800000190734863</v>
      </c>
      <c r="F1635" s="170">
        <v>43600</v>
      </c>
      <c r="G1635" s="169">
        <v>66.446135112886083</v>
      </c>
      <c r="H1635" s="169">
        <v>100</v>
      </c>
      <c r="I1635" s="169">
        <v>32.338817814676872</v>
      </c>
      <c r="J1635" s="171">
        <f t="shared" si="125"/>
        <v>66.446135112886083</v>
      </c>
      <c r="K1635" s="171">
        <f t="shared" si="126"/>
        <v>100</v>
      </c>
      <c r="L1635" s="171">
        <f t="shared" si="127"/>
        <v>32.338817814676872</v>
      </c>
      <c r="M1635" s="171"/>
      <c r="N1635" s="167">
        <v>43600.291666666664</v>
      </c>
      <c r="O1635" s="172">
        <v>161</v>
      </c>
      <c r="P1635" s="172">
        <v>151.52000427246094</v>
      </c>
      <c r="Q1635" s="155">
        <f t="shared" si="128"/>
        <v>0.54259058906433111</v>
      </c>
      <c r="R1635" s="104">
        <f t="shared" si="129"/>
        <v>20</v>
      </c>
      <c r="S1635" s="172"/>
      <c r="T1635" s="172"/>
      <c r="U1635" s="172"/>
      <c r="V1635" s="171"/>
      <c r="W1635" s="171"/>
      <c r="X1635" s="172"/>
      <c r="Y1635" s="172"/>
      <c r="Z1635" s="172"/>
      <c r="AA1635" s="171"/>
      <c r="AB1635" s="171"/>
      <c r="AC1635" s="172"/>
      <c r="AD1635" s="172"/>
      <c r="AE1635" s="172"/>
      <c r="AF1635" s="171"/>
      <c r="AG1635" s="171"/>
      <c r="AH1635" s="172"/>
      <c r="AI1635" s="172"/>
      <c r="AJ1635" s="172"/>
      <c r="AK1635" s="171"/>
      <c r="AL1635" s="171"/>
      <c r="AM1635" s="172"/>
      <c r="AN1635" s="172"/>
      <c r="AO1635" s="172"/>
      <c r="AP1635" s="171"/>
      <c r="AQ1635" s="171"/>
      <c r="AR1635" s="172"/>
      <c r="AS1635" s="172"/>
      <c r="AT1635" s="172"/>
      <c r="AU1635" s="171"/>
      <c r="AV1635" s="171"/>
      <c r="AW1635" s="172"/>
      <c r="AX1635" s="172"/>
      <c r="AY1635" s="172"/>
      <c r="AZ1635" s="171"/>
      <c r="BA1635" s="171"/>
    </row>
    <row r="1636" spans="2:53" s="173" customFormat="1">
      <c r="B1636" s="167">
        <v>43601.291666666664</v>
      </c>
      <c r="C1636" s="168">
        <v>161</v>
      </c>
      <c r="D1636" s="168">
        <v>151.52000427246094</v>
      </c>
      <c r="E1636" s="169">
        <v>11.800000190734863</v>
      </c>
      <c r="F1636" s="170">
        <v>43601</v>
      </c>
      <c r="G1636" s="169">
        <v>66.030494802439662</v>
      </c>
      <c r="H1636" s="169">
        <v>100</v>
      </c>
      <c r="I1636" s="169">
        <v>32.686158952911633</v>
      </c>
      <c r="J1636" s="171">
        <f t="shared" si="125"/>
        <v>66.030494802439662</v>
      </c>
      <c r="K1636" s="171">
        <f t="shared" si="126"/>
        <v>100</v>
      </c>
      <c r="L1636" s="171">
        <f t="shared" si="127"/>
        <v>32.686158952911633</v>
      </c>
      <c r="M1636" s="171"/>
      <c r="N1636" s="167">
        <v>43601.291666666664</v>
      </c>
      <c r="O1636" s="172">
        <v>161</v>
      </c>
      <c r="P1636" s="172">
        <v>151.52000427246094</v>
      </c>
      <c r="Q1636" s="155">
        <f t="shared" si="128"/>
        <v>0.54259058906433111</v>
      </c>
      <c r="R1636" s="104">
        <f t="shared" si="129"/>
        <v>20</v>
      </c>
      <c r="S1636" s="172"/>
      <c r="T1636" s="172"/>
      <c r="U1636" s="172"/>
      <c r="V1636" s="171"/>
      <c r="W1636" s="171"/>
      <c r="X1636" s="172"/>
      <c r="Y1636" s="172"/>
      <c r="Z1636" s="172"/>
      <c r="AA1636" s="171"/>
      <c r="AB1636" s="171"/>
      <c r="AC1636" s="172"/>
      <c r="AD1636" s="172"/>
      <c r="AE1636" s="172"/>
      <c r="AF1636" s="171"/>
      <c r="AG1636" s="171"/>
      <c r="AH1636" s="172"/>
      <c r="AI1636" s="172"/>
      <c r="AJ1636" s="172"/>
      <c r="AK1636" s="171"/>
      <c r="AL1636" s="171"/>
      <c r="AM1636" s="172"/>
      <c r="AN1636" s="172"/>
      <c r="AO1636" s="172"/>
      <c r="AP1636" s="171"/>
      <c r="AQ1636" s="171"/>
      <c r="AR1636" s="172"/>
      <c r="AS1636" s="172"/>
      <c r="AT1636" s="172"/>
      <c r="AU1636" s="171"/>
      <c r="AV1636" s="171"/>
      <c r="AW1636" s="172"/>
      <c r="AX1636" s="172"/>
      <c r="AY1636" s="172"/>
      <c r="AZ1636" s="171"/>
      <c r="BA1636" s="171"/>
    </row>
    <row r="1637" spans="2:53" s="173" customFormat="1">
      <c r="B1637" s="167">
        <v>43602.291666666664</v>
      </c>
      <c r="C1637" s="168">
        <v>161</v>
      </c>
      <c r="D1637" s="168">
        <v>151.52000427246094</v>
      </c>
      <c r="E1637" s="169">
        <v>11.800000190734863</v>
      </c>
      <c r="F1637" s="170">
        <v>43602</v>
      </c>
      <c r="G1637" s="169">
        <v>66.056752584598726</v>
      </c>
      <c r="H1637" s="169">
        <v>100</v>
      </c>
      <c r="I1637" s="169">
        <v>32.654851543660506</v>
      </c>
      <c r="J1637" s="171">
        <f t="shared" si="125"/>
        <v>66.056752584598726</v>
      </c>
      <c r="K1637" s="171">
        <f t="shared" si="126"/>
        <v>100</v>
      </c>
      <c r="L1637" s="171">
        <f t="shared" si="127"/>
        <v>32.654851543660506</v>
      </c>
      <c r="M1637" s="171"/>
      <c r="N1637" s="167">
        <v>43602.291666666664</v>
      </c>
      <c r="O1637" s="172">
        <v>161</v>
      </c>
      <c r="P1637" s="172">
        <v>151.52000427246094</v>
      </c>
      <c r="Q1637" s="155">
        <f t="shared" si="128"/>
        <v>0.54259058906433111</v>
      </c>
      <c r="R1637" s="104">
        <f t="shared" si="129"/>
        <v>20</v>
      </c>
      <c r="S1637" s="172"/>
      <c r="T1637" s="172"/>
      <c r="U1637" s="172"/>
      <c r="V1637" s="171"/>
      <c r="W1637" s="171"/>
      <c r="X1637" s="172"/>
      <c r="Y1637" s="172"/>
      <c r="Z1637" s="172"/>
      <c r="AA1637" s="171"/>
      <c r="AB1637" s="171"/>
      <c r="AC1637" s="172"/>
      <c r="AD1637" s="172"/>
      <c r="AE1637" s="172"/>
      <c r="AF1637" s="171"/>
      <c r="AG1637" s="171"/>
      <c r="AH1637" s="172"/>
      <c r="AI1637" s="172"/>
      <c r="AJ1637" s="172"/>
      <c r="AK1637" s="171"/>
      <c r="AL1637" s="171"/>
      <c r="AM1637" s="172"/>
      <c r="AN1637" s="172"/>
      <c r="AO1637" s="172"/>
      <c r="AP1637" s="171"/>
      <c r="AQ1637" s="171"/>
      <c r="AR1637" s="172"/>
      <c r="AS1637" s="172"/>
      <c r="AT1637" s="172"/>
      <c r="AU1637" s="171"/>
      <c r="AV1637" s="171"/>
      <c r="AW1637" s="172"/>
      <c r="AX1637" s="172"/>
      <c r="AY1637" s="172"/>
      <c r="AZ1637" s="171"/>
      <c r="BA1637" s="171"/>
    </row>
    <row r="1638" spans="2:53" s="173" customFormat="1">
      <c r="B1638" s="167">
        <v>43603.291666666664</v>
      </c>
      <c r="C1638" s="168">
        <v>161</v>
      </c>
      <c r="D1638" s="168">
        <v>151.52000427246094</v>
      </c>
      <c r="E1638" s="169">
        <v>11.800000190734863</v>
      </c>
      <c r="F1638" s="170">
        <v>43603</v>
      </c>
      <c r="G1638" s="169">
        <v>66.246668743557436</v>
      </c>
      <c r="H1638" s="169">
        <v>100</v>
      </c>
      <c r="I1638" s="169">
        <v>31.980766517299177</v>
      </c>
      <c r="J1638" s="171">
        <f t="shared" si="125"/>
        <v>66.246668743557436</v>
      </c>
      <c r="K1638" s="171">
        <f t="shared" si="126"/>
        <v>100</v>
      </c>
      <c r="L1638" s="171">
        <f t="shared" si="127"/>
        <v>31.980766517299177</v>
      </c>
      <c r="M1638" s="171"/>
      <c r="N1638" s="167">
        <v>43603.291666666664</v>
      </c>
      <c r="O1638" s="172">
        <v>161</v>
      </c>
      <c r="P1638" s="172">
        <v>151.52000427246094</v>
      </c>
      <c r="Q1638" s="155">
        <f t="shared" si="128"/>
        <v>0.54259058906433111</v>
      </c>
      <c r="R1638" s="104">
        <f t="shared" si="129"/>
        <v>20</v>
      </c>
      <c r="S1638" s="172"/>
      <c r="T1638" s="172"/>
      <c r="U1638" s="172"/>
      <c r="V1638" s="171"/>
      <c r="W1638" s="171"/>
      <c r="X1638" s="172"/>
      <c r="Y1638" s="172"/>
      <c r="Z1638" s="172"/>
      <c r="AA1638" s="171"/>
      <c r="AB1638" s="171"/>
      <c r="AC1638" s="172"/>
      <c r="AD1638" s="172"/>
      <c r="AE1638" s="172"/>
      <c r="AF1638" s="171"/>
      <c r="AG1638" s="171"/>
      <c r="AH1638" s="172"/>
      <c r="AI1638" s="172"/>
      <c r="AJ1638" s="172"/>
      <c r="AK1638" s="171"/>
      <c r="AL1638" s="171"/>
      <c r="AM1638" s="172"/>
      <c r="AN1638" s="172"/>
      <c r="AO1638" s="172"/>
      <c r="AP1638" s="171"/>
      <c r="AQ1638" s="171"/>
      <c r="AR1638" s="172"/>
      <c r="AS1638" s="172"/>
      <c r="AT1638" s="172"/>
      <c r="AU1638" s="171"/>
      <c r="AV1638" s="171"/>
      <c r="AW1638" s="172"/>
      <c r="AX1638" s="172"/>
      <c r="AY1638" s="172"/>
      <c r="AZ1638" s="171"/>
      <c r="BA1638" s="171"/>
    </row>
    <row r="1639" spans="2:53" s="173" customFormat="1">
      <c r="B1639" s="167">
        <v>43604.291666666664</v>
      </c>
      <c r="C1639" s="168">
        <v>161</v>
      </c>
      <c r="D1639" s="168">
        <v>151.52000427246094</v>
      </c>
      <c r="E1639" s="169">
        <v>11.800000190734863</v>
      </c>
      <c r="F1639" s="170">
        <v>43604</v>
      </c>
      <c r="G1639" s="169">
        <v>67.025990659395859</v>
      </c>
      <c r="H1639" s="169">
        <v>100</v>
      </c>
      <c r="I1639" s="169">
        <v>32.303052096720123</v>
      </c>
      <c r="J1639" s="171">
        <f t="shared" si="125"/>
        <v>67.025990659395859</v>
      </c>
      <c r="K1639" s="171">
        <f t="shared" si="126"/>
        <v>100</v>
      </c>
      <c r="L1639" s="171">
        <f t="shared" si="127"/>
        <v>32.303052096720123</v>
      </c>
      <c r="M1639" s="171"/>
      <c r="N1639" s="167">
        <v>43604.291666666664</v>
      </c>
      <c r="O1639" s="172">
        <v>161</v>
      </c>
      <c r="P1639" s="172">
        <v>151.52000427246094</v>
      </c>
      <c r="Q1639" s="155">
        <f t="shared" si="128"/>
        <v>0.54259058906433111</v>
      </c>
      <c r="R1639" s="104">
        <f t="shared" si="129"/>
        <v>20</v>
      </c>
      <c r="S1639" s="172"/>
      <c r="T1639" s="172"/>
      <c r="U1639" s="172"/>
      <c r="V1639" s="171"/>
      <c r="W1639" s="171"/>
      <c r="X1639" s="172"/>
      <c r="Y1639" s="172"/>
      <c r="Z1639" s="172"/>
      <c r="AA1639" s="171"/>
      <c r="AB1639" s="171"/>
      <c r="AC1639" s="172"/>
      <c r="AD1639" s="172"/>
      <c r="AE1639" s="172"/>
      <c r="AF1639" s="171"/>
      <c r="AG1639" s="171"/>
      <c r="AH1639" s="172"/>
      <c r="AI1639" s="172"/>
      <c r="AJ1639" s="172"/>
      <c r="AK1639" s="171"/>
      <c r="AL1639" s="171"/>
      <c r="AM1639" s="172"/>
      <c r="AN1639" s="172"/>
      <c r="AO1639" s="172"/>
      <c r="AP1639" s="171"/>
      <c r="AQ1639" s="171"/>
      <c r="AR1639" s="172"/>
      <c r="AS1639" s="172"/>
      <c r="AT1639" s="172"/>
      <c r="AU1639" s="171"/>
      <c r="AV1639" s="171"/>
      <c r="AW1639" s="172"/>
      <c r="AX1639" s="172"/>
      <c r="AY1639" s="172"/>
      <c r="AZ1639" s="171"/>
      <c r="BA1639" s="171"/>
    </row>
    <row r="1640" spans="2:53" s="173" customFormat="1">
      <c r="B1640" s="167">
        <v>43605.291666666664</v>
      </c>
      <c r="C1640" s="168">
        <v>161</v>
      </c>
      <c r="D1640" s="168">
        <v>151.52000427246094</v>
      </c>
      <c r="E1640" s="169">
        <v>11.800000190734863</v>
      </c>
      <c r="F1640" s="170">
        <v>43605</v>
      </c>
      <c r="G1640" s="169">
        <v>66.895116519927996</v>
      </c>
      <c r="H1640" s="169">
        <v>100</v>
      </c>
      <c r="I1640" s="169">
        <v>32.403767571471384</v>
      </c>
      <c r="J1640" s="171">
        <f t="shared" si="125"/>
        <v>66.895116519927996</v>
      </c>
      <c r="K1640" s="171">
        <f t="shared" si="126"/>
        <v>100</v>
      </c>
      <c r="L1640" s="171">
        <f t="shared" si="127"/>
        <v>32.403767571471384</v>
      </c>
      <c r="M1640" s="171"/>
      <c r="N1640" s="167">
        <v>43605.291666666664</v>
      </c>
      <c r="O1640" s="172">
        <v>161</v>
      </c>
      <c r="P1640" s="172">
        <v>151.52000427246094</v>
      </c>
      <c r="Q1640" s="155">
        <f t="shared" si="128"/>
        <v>0.54259058906433111</v>
      </c>
      <c r="R1640" s="104">
        <f t="shared" si="129"/>
        <v>20</v>
      </c>
      <c r="S1640" s="172"/>
      <c r="T1640" s="172"/>
      <c r="U1640" s="172"/>
      <c r="V1640" s="171"/>
      <c r="W1640" s="171"/>
      <c r="X1640" s="172"/>
      <c r="Y1640" s="172"/>
      <c r="Z1640" s="172"/>
      <c r="AA1640" s="171"/>
      <c r="AB1640" s="171"/>
      <c r="AC1640" s="172"/>
      <c r="AD1640" s="172"/>
      <c r="AE1640" s="172"/>
      <c r="AF1640" s="171"/>
      <c r="AG1640" s="171"/>
      <c r="AH1640" s="172"/>
      <c r="AI1640" s="172"/>
      <c r="AJ1640" s="172"/>
      <c r="AK1640" s="171"/>
      <c r="AL1640" s="171"/>
      <c r="AM1640" s="172"/>
      <c r="AN1640" s="172"/>
      <c r="AO1640" s="172"/>
      <c r="AP1640" s="171"/>
      <c r="AQ1640" s="171"/>
      <c r="AR1640" s="172"/>
      <c r="AS1640" s="172"/>
      <c r="AT1640" s="172"/>
      <c r="AU1640" s="171"/>
      <c r="AV1640" s="171"/>
      <c r="AW1640" s="172"/>
      <c r="AX1640" s="172"/>
      <c r="AY1640" s="172"/>
      <c r="AZ1640" s="171"/>
      <c r="BA1640" s="171"/>
    </row>
    <row r="1641" spans="2:53" s="173" customFormat="1">
      <c r="B1641" s="167">
        <v>43606.291666666664</v>
      </c>
      <c r="C1641" s="168">
        <v>161</v>
      </c>
      <c r="D1641" s="168">
        <v>151.52000427246094</v>
      </c>
      <c r="E1641" s="169">
        <v>11.800000190734863</v>
      </c>
      <c r="F1641" s="170">
        <v>43606</v>
      </c>
      <c r="G1641" s="169">
        <v>66.863390537809494</v>
      </c>
      <c r="H1641" s="169">
        <v>100</v>
      </c>
      <c r="I1641" s="169">
        <v>32.955696921745975</v>
      </c>
      <c r="J1641" s="171">
        <f t="shared" si="125"/>
        <v>66.863390537809494</v>
      </c>
      <c r="K1641" s="171">
        <f t="shared" si="126"/>
        <v>100</v>
      </c>
      <c r="L1641" s="171">
        <f t="shared" si="127"/>
        <v>32.955696921745975</v>
      </c>
      <c r="M1641" s="171"/>
      <c r="N1641" s="167">
        <v>43606.291666666664</v>
      </c>
      <c r="O1641" s="172">
        <v>161</v>
      </c>
      <c r="P1641" s="172">
        <v>151.52000427246094</v>
      </c>
      <c r="Q1641" s="155">
        <f t="shared" si="128"/>
        <v>0.54259058906433111</v>
      </c>
      <c r="R1641" s="104">
        <f t="shared" si="129"/>
        <v>20</v>
      </c>
      <c r="S1641" s="172"/>
      <c r="T1641" s="172"/>
      <c r="U1641" s="172"/>
      <c r="V1641" s="171"/>
      <c r="W1641" s="171"/>
      <c r="X1641" s="172"/>
      <c r="Y1641" s="172"/>
      <c r="Z1641" s="172"/>
      <c r="AA1641" s="171"/>
      <c r="AB1641" s="171"/>
      <c r="AC1641" s="172"/>
      <c r="AD1641" s="172"/>
      <c r="AE1641" s="172"/>
      <c r="AF1641" s="171"/>
      <c r="AG1641" s="171"/>
      <c r="AH1641" s="172"/>
      <c r="AI1641" s="172"/>
      <c r="AJ1641" s="172"/>
      <c r="AK1641" s="171"/>
      <c r="AL1641" s="171"/>
      <c r="AM1641" s="172"/>
      <c r="AN1641" s="172"/>
      <c r="AO1641" s="172"/>
      <c r="AP1641" s="171"/>
      <c r="AQ1641" s="171"/>
      <c r="AR1641" s="172"/>
      <c r="AS1641" s="172"/>
      <c r="AT1641" s="172"/>
      <c r="AU1641" s="171"/>
      <c r="AV1641" s="171"/>
      <c r="AW1641" s="172"/>
      <c r="AX1641" s="172"/>
      <c r="AY1641" s="172"/>
      <c r="AZ1641" s="171"/>
      <c r="BA1641" s="171"/>
    </row>
    <row r="1642" spans="2:53" s="173" customFormat="1">
      <c r="B1642" s="167">
        <v>43607.291666666664</v>
      </c>
      <c r="C1642" s="168">
        <v>161</v>
      </c>
      <c r="D1642" s="168">
        <v>151.52000427246094</v>
      </c>
      <c r="E1642" s="169">
        <v>11.800000190734863</v>
      </c>
      <c r="F1642" s="170">
        <v>43607</v>
      </c>
      <c r="G1642" s="169">
        <v>66.546614900606684</v>
      </c>
      <c r="H1642" s="169">
        <v>100</v>
      </c>
      <c r="I1642" s="169">
        <v>31.376526577406459</v>
      </c>
      <c r="J1642" s="171">
        <f t="shared" si="125"/>
        <v>66.546614900606684</v>
      </c>
      <c r="K1642" s="171">
        <f t="shared" si="126"/>
        <v>100</v>
      </c>
      <c r="L1642" s="171">
        <f t="shared" si="127"/>
        <v>31.376526577406459</v>
      </c>
      <c r="M1642" s="171"/>
      <c r="N1642" s="167">
        <v>43607.291666666664</v>
      </c>
      <c r="O1642" s="172">
        <v>161</v>
      </c>
      <c r="P1642" s="172">
        <v>151.52000427246094</v>
      </c>
      <c r="Q1642" s="155">
        <f t="shared" si="128"/>
        <v>0.54259058906433111</v>
      </c>
      <c r="R1642" s="104">
        <f t="shared" si="129"/>
        <v>20</v>
      </c>
      <c r="S1642" s="172"/>
      <c r="T1642" s="172"/>
      <c r="U1642" s="172"/>
      <c r="V1642" s="171"/>
      <c r="W1642" s="171"/>
      <c r="X1642" s="172"/>
      <c r="Y1642" s="172"/>
      <c r="Z1642" s="172"/>
      <c r="AA1642" s="171"/>
      <c r="AB1642" s="171"/>
      <c r="AC1642" s="172"/>
      <c r="AD1642" s="172"/>
      <c r="AE1642" s="172"/>
      <c r="AF1642" s="171"/>
      <c r="AG1642" s="171"/>
      <c r="AH1642" s="172"/>
      <c r="AI1642" s="172"/>
      <c r="AJ1642" s="172"/>
      <c r="AK1642" s="171"/>
      <c r="AL1642" s="171"/>
      <c r="AM1642" s="172"/>
      <c r="AN1642" s="172"/>
      <c r="AO1642" s="172"/>
      <c r="AP1642" s="171"/>
      <c r="AQ1642" s="171"/>
      <c r="AR1642" s="172"/>
      <c r="AS1642" s="172"/>
      <c r="AT1642" s="172"/>
      <c r="AU1642" s="171"/>
      <c r="AV1642" s="171"/>
      <c r="AW1642" s="172"/>
      <c r="AX1642" s="172"/>
      <c r="AY1642" s="172"/>
      <c r="AZ1642" s="171"/>
      <c r="BA1642" s="171"/>
    </row>
    <row r="1643" spans="2:53" s="173" customFormat="1">
      <c r="B1643" s="167">
        <v>43608.291666666664</v>
      </c>
      <c r="C1643" s="168">
        <v>161</v>
      </c>
      <c r="D1643" s="168">
        <v>151.52000427246094</v>
      </c>
      <c r="E1643" s="169">
        <v>11.800000190734863</v>
      </c>
      <c r="F1643" s="170">
        <v>43608</v>
      </c>
      <c r="G1643" s="169">
        <v>67.013386984842796</v>
      </c>
      <c r="H1643" s="169">
        <v>72.731188896967652</v>
      </c>
      <c r="I1643" s="169">
        <v>31.672552503788896</v>
      </c>
      <c r="J1643" s="171">
        <f t="shared" si="125"/>
        <v>67.013386984842796</v>
      </c>
      <c r="K1643" s="171">
        <f t="shared" si="126"/>
        <v>72.731188896967652</v>
      </c>
      <c r="L1643" s="171">
        <f t="shared" si="127"/>
        <v>31.672552503788896</v>
      </c>
      <c r="M1643" s="171"/>
      <c r="N1643" s="167">
        <v>43608.291666666664</v>
      </c>
      <c r="O1643" s="172">
        <v>161</v>
      </c>
      <c r="P1643" s="172">
        <v>151.52000427246094</v>
      </c>
      <c r="Q1643" s="155">
        <f t="shared" si="128"/>
        <v>0.54259058906433111</v>
      </c>
      <c r="R1643" s="104">
        <f t="shared" si="129"/>
        <v>20</v>
      </c>
      <c r="S1643" s="172"/>
      <c r="T1643" s="172"/>
      <c r="U1643" s="172"/>
      <c r="V1643" s="171"/>
      <c r="W1643" s="171"/>
      <c r="X1643" s="172"/>
      <c r="Y1643" s="172"/>
      <c r="Z1643" s="172"/>
      <c r="AA1643" s="171"/>
      <c r="AB1643" s="171"/>
      <c r="AC1643" s="172"/>
      <c r="AD1643" s="172"/>
      <c r="AE1643" s="172"/>
      <c r="AF1643" s="171"/>
      <c r="AG1643" s="171"/>
      <c r="AH1643" s="172"/>
      <c r="AI1643" s="172"/>
      <c r="AJ1643" s="172"/>
      <c r="AK1643" s="171"/>
      <c r="AL1643" s="171"/>
      <c r="AM1643" s="172"/>
      <c r="AN1643" s="172"/>
      <c r="AO1643" s="172"/>
      <c r="AP1643" s="171"/>
      <c r="AQ1643" s="171"/>
      <c r="AR1643" s="172"/>
      <c r="AS1643" s="172"/>
      <c r="AT1643" s="172"/>
      <c r="AU1643" s="171"/>
      <c r="AV1643" s="171"/>
      <c r="AW1643" s="172"/>
      <c r="AX1643" s="172"/>
      <c r="AY1643" s="172"/>
      <c r="AZ1643" s="171"/>
      <c r="BA1643" s="171"/>
    </row>
    <row r="1644" spans="2:53" s="173" customFormat="1">
      <c r="B1644" s="167">
        <v>43609.291666666664</v>
      </c>
      <c r="C1644" s="168">
        <v>161</v>
      </c>
      <c r="D1644" s="168">
        <v>151.52000427246094</v>
      </c>
      <c r="E1644" s="169">
        <v>11.800000190734863</v>
      </c>
      <c r="F1644" s="170">
        <v>43609</v>
      </c>
      <c r="G1644" s="169">
        <v>65.418515636391135</v>
      </c>
      <c r="H1644" s="169">
        <v>14.083854733468193</v>
      </c>
      <c r="I1644" s="169">
        <v>31.208397076262379</v>
      </c>
      <c r="J1644" s="171">
        <f t="shared" si="125"/>
        <v>65.418515636391135</v>
      </c>
      <c r="K1644" s="171">
        <f t="shared" si="126"/>
        <v>14.083854733468193</v>
      </c>
      <c r="L1644" s="171">
        <f t="shared" si="127"/>
        <v>31.208397076262379</v>
      </c>
      <c r="M1644" s="171"/>
      <c r="N1644" s="167">
        <v>43609.291666666664</v>
      </c>
      <c r="O1644" s="172">
        <v>161</v>
      </c>
      <c r="P1644" s="172">
        <v>151.52000427246094</v>
      </c>
      <c r="Q1644" s="155">
        <f t="shared" si="128"/>
        <v>0.54259058906433111</v>
      </c>
      <c r="R1644" s="104">
        <f t="shared" si="129"/>
        <v>20</v>
      </c>
      <c r="S1644" s="172"/>
      <c r="T1644" s="172"/>
      <c r="U1644" s="172"/>
      <c r="V1644" s="171"/>
      <c r="W1644" s="171"/>
      <c r="X1644" s="172"/>
      <c r="Y1644" s="172"/>
      <c r="Z1644" s="172"/>
      <c r="AA1644" s="171"/>
      <c r="AB1644" s="171"/>
      <c r="AC1644" s="172"/>
      <c r="AD1644" s="172"/>
      <c r="AE1644" s="172"/>
      <c r="AF1644" s="171"/>
      <c r="AG1644" s="171"/>
      <c r="AH1644" s="172"/>
      <c r="AI1644" s="172"/>
      <c r="AJ1644" s="172"/>
      <c r="AK1644" s="171"/>
      <c r="AL1644" s="171"/>
      <c r="AM1644" s="172"/>
      <c r="AN1644" s="172"/>
      <c r="AO1644" s="172"/>
      <c r="AP1644" s="171"/>
      <c r="AQ1644" s="171"/>
      <c r="AR1644" s="172"/>
      <c r="AS1644" s="172"/>
      <c r="AT1644" s="172"/>
      <c r="AU1644" s="171"/>
      <c r="AV1644" s="171"/>
      <c r="AW1644" s="172"/>
      <c r="AX1644" s="172"/>
      <c r="AY1644" s="172"/>
      <c r="AZ1644" s="171"/>
      <c r="BA1644" s="171"/>
    </row>
    <row r="1645" spans="2:53" s="173" customFormat="1">
      <c r="B1645" s="167">
        <v>43610.291666666664</v>
      </c>
      <c r="C1645" s="168">
        <v>161</v>
      </c>
      <c r="D1645" s="168">
        <v>151.52000427246094</v>
      </c>
      <c r="E1645" s="169">
        <v>11.800000190734863</v>
      </c>
      <c r="F1645" s="170">
        <v>43610</v>
      </c>
      <c r="G1645" s="169">
        <v>65.737491105132591</v>
      </c>
      <c r="H1645" s="169">
        <v>4.7943671169330093</v>
      </c>
      <c r="I1645" s="169">
        <v>31.138392341379728</v>
      </c>
      <c r="J1645" s="171">
        <f t="shared" si="125"/>
        <v>65.737491105132591</v>
      </c>
      <c r="K1645" s="171">
        <f t="shared" si="126"/>
        <v>4.7943671169330093</v>
      </c>
      <c r="L1645" s="171">
        <f t="shared" si="127"/>
        <v>31.138392341379728</v>
      </c>
      <c r="M1645" s="171"/>
      <c r="N1645" s="167">
        <v>43610.291666666664</v>
      </c>
      <c r="O1645" s="172">
        <v>161</v>
      </c>
      <c r="P1645" s="172">
        <v>151.52000427246094</v>
      </c>
      <c r="Q1645" s="155">
        <f t="shared" si="128"/>
        <v>0.54259058906433111</v>
      </c>
      <c r="R1645" s="104">
        <f t="shared" si="129"/>
        <v>20</v>
      </c>
      <c r="S1645" s="172"/>
      <c r="T1645" s="172"/>
      <c r="U1645" s="172"/>
      <c r="V1645" s="171"/>
      <c r="W1645" s="171"/>
      <c r="X1645" s="172"/>
      <c r="Y1645" s="172"/>
      <c r="Z1645" s="172"/>
      <c r="AA1645" s="171"/>
      <c r="AB1645" s="171"/>
      <c r="AC1645" s="172"/>
      <c r="AD1645" s="172"/>
      <c r="AE1645" s="172"/>
      <c r="AF1645" s="171"/>
      <c r="AG1645" s="171"/>
      <c r="AH1645" s="172"/>
      <c r="AI1645" s="172"/>
      <c r="AJ1645" s="172"/>
      <c r="AK1645" s="171"/>
      <c r="AL1645" s="171"/>
      <c r="AM1645" s="172"/>
      <c r="AN1645" s="172"/>
      <c r="AO1645" s="172"/>
      <c r="AP1645" s="171"/>
      <c r="AQ1645" s="171"/>
      <c r="AR1645" s="172"/>
      <c r="AS1645" s="172"/>
      <c r="AT1645" s="172"/>
      <c r="AU1645" s="171"/>
      <c r="AV1645" s="171"/>
      <c r="AW1645" s="172"/>
      <c r="AX1645" s="172"/>
      <c r="AY1645" s="172"/>
      <c r="AZ1645" s="171"/>
      <c r="BA1645" s="171"/>
    </row>
    <row r="1646" spans="2:53" s="173" customFormat="1">
      <c r="B1646" s="167">
        <v>43611.291666666664</v>
      </c>
      <c r="C1646" s="168">
        <v>161</v>
      </c>
      <c r="D1646" s="168">
        <v>151.52000427246094</v>
      </c>
      <c r="E1646" s="169">
        <v>11.800000190734863</v>
      </c>
      <c r="F1646" s="170">
        <v>43611</v>
      </c>
      <c r="G1646" s="169">
        <v>64.869646207756475</v>
      </c>
      <c r="H1646" s="169">
        <v>42.358993000264945</v>
      </c>
      <c r="I1646" s="169">
        <v>30.686089955722846</v>
      </c>
      <c r="J1646" s="171">
        <f t="shared" si="125"/>
        <v>64.869646207756475</v>
      </c>
      <c r="K1646" s="171">
        <f t="shared" si="126"/>
        <v>42.358993000264945</v>
      </c>
      <c r="L1646" s="171">
        <f t="shared" si="127"/>
        <v>30.686089955722846</v>
      </c>
      <c r="M1646" s="171"/>
      <c r="N1646" s="167">
        <v>43611.291666666664</v>
      </c>
      <c r="O1646" s="172">
        <v>161</v>
      </c>
      <c r="P1646" s="172">
        <v>151.52000427246094</v>
      </c>
      <c r="Q1646" s="155">
        <f t="shared" si="128"/>
        <v>0.54259058906433111</v>
      </c>
      <c r="R1646" s="104">
        <f t="shared" si="129"/>
        <v>20</v>
      </c>
      <c r="S1646" s="172"/>
      <c r="T1646" s="172"/>
      <c r="U1646" s="172"/>
      <c r="V1646" s="171"/>
      <c r="W1646" s="171"/>
      <c r="X1646" s="172"/>
      <c r="Y1646" s="172"/>
      <c r="Z1646" s="172"/>
      <c r="AA1646" s="171"/>
      <c r="AB1646" s="171"/>
      <c r="AC1646" s="172"/>
      <c r="AD1646" s="172"/>
      <c r="AE1646" s="172"/>
      <c r="AF1646" s="171"/>
      <c r="AG1646" s="171"/>
      <c r="AH1646" s="172"/>
      <c r="AI1646" s="172"/>
      <c r="AJ1646" s="172"/>
      <c r="AK1646" s="171"/>
      <c r="AL1646" s="171"/>
      <c r="AM1646" s="172"/>
      <c r="AN1646" s="172"/>
      <c r="AO1646" s="172"/>
      <c r="AP1646" s="171"/>
      <c r="AQ1646" s="171"/>
      <c r="AR1646" s="172"/>
      <c r="AS1646" s="172"/>
      <c r="AT1646" s="172"/>
      <c r="AU1646" s="171"/>
      <c r="AV1646" s="171"/>
      <c r="AW1646" s="172"/>
      <c r="AX1646" s="172"/>
      <c r="AY1646" s="172"/>
      <c r="AZ1646" s="171"/>
      <c r="BA1646" s="171"/>
    </row>
    <row r="1647" spans="2:53" s="173" customFormat="1">
      <c r="B1647" s="167">
        <v>43612.291666666664</v>
      </c>
      <c r="C1647" s="168">
        <v>161</v>
      </c>
      <c r="D1647" s="168">
        <v>151.52000427246094</v>
      </c>
      <c r="E1647" s="169">
        <v>11.800000190734863</v>
      </c>
      <c r="F1647" s="170">
        <v>43612</v>
      </c>
      <c r="G1647" s="169">
        <v>64.418228502803373</v>
      </c>
      <c r="H1647" s="169">
        <v>56.079867479872867</v>
      </c>
      <c r="I1647" s="169">
        <v>32.362332595542647</v>
      </c>
      <c r="J1647" s="171">
        <f t="shared" si="125"/>
        <v>64.418228502803373</v>
      </c>
      <c r="K1647" s="171">
        <f t="shared" si="126"/>
        <v>56.079867479872867</v>
      </c>
      <c r="L1647" s="171">
        <f t="shared" si="127"/>
        <v>32.362332595542647</v>
      </c>
      <c r="M1647" s="171"/>
      <c r="N1647" s="167">
        <v>43612.291666666664</v>
      </c>
      <c r="O1647" s="172">
        <v>161</v>
      </c>
      <c r="P1647" s="172">
        <v>151.52000427246094</v>
      </c>
      <c r="Q1647" s="155">
        <f t="shared" si="128"/>
        <v>0.54259058906433111</v>
      </c>
      <c r="R1647" s="104">
        <f t="shared" si="129"/>
        <v>20</v>
      </c>
      <c r="S1647" s="172"/>
      <c r="T1647" s="172"/>
      <c r="U1647" s="172"/>
      <c r="V1647" s="171"/>
      <c r="W1647" s="171"/>
      <c r="X1647" s="172"/>
      <c r="Y1647" s="172"/>
      <c r="Z1647" s="172"/>
      <c r="AA1647" s="171"/>
      <c r="AB1647" s="171"/>
      <c r="AC1647" s="172"/>
      <c r="AD1647" s="172"/>
      <c r="AE1647" s="172"/>
      <c r="AF1647" s="171"/>
      <c r="AG1647" s="171"/>
      <c r="AH1647" s="172"/>
      <c r="AI1647" s="172"/>
      <c r="AJ1647" s="172"/>
      <c r="AK1647" s="171"/>
      <c r="AL1647" s="171"/>
      <c r="AM1647" s="172"/>
      <c r="AN1647" s="172"/>
      <c r="AO1647" s="172"/>
      <c r="AP1647" s="171"/>
      <c r="AQ1647" s="171"/>
      <c r="AR1647" s="172"/>
      <c r="AS1647" s="172"/>
      <c r="AT1647" s="172"/>
      <c r="AU1647" s="171"/>
      <c r="AV1647" s="171"/>
      <c r="AW1647" s="172"/>
      <c r="AX1647" s="172"/>
      <c r="AY1647" s="172"/>
      <c r="AZ1647" s="171"/>
      <c r="BA1647" s="171"/>
    </row>
    <row r="1648" spans="2:53" s="173" customFormat="1">
      <c r="B1648" s="167">
        <v>43613.291666666664</v>
      </c>
      <c r="C1648" s="168">
        <v>161</v>
      </c>
      <c r="D1648" s="168">
        <v>151.52000427246094</v>
      </c>
      <c r="E1648" s="169">
        <v>11.800000190734863</v>
      </c>
      <c r="F1648" s="170">
        <v>43613</v>
      </c>
      <c r="G1648" s="169">
        <v>64.121505737304688</v>
      </c>
      <c r="H1648" s="169">
        <v>63.919488928406267</v>
      </c>
      <c r="I1648" s="169">
        <v>35.365081787109375</v>
      </c>
      <c r="J1648" s="171">
        <f t="shared" si="125"/>
        <v>64.121505737304688</v>
      </c>
      <c r="K1648" s="171">
        <f t="shared" si="126"/>
        <v>63.919488928406267</v>
      </c>
      <c r="L1648" s="171">
        <f t="shared" si="127"/>
        <v>35.365081787109375</v>
      </c>
      <c r="M1648" s="171"/>
      <c r="N1648" s="167">
        <v>43613.291666666664</v>
      </c>
      <c r="O1648" s="172">
        <v>161</v>
      </c>
      <c r="P1648" s="172">
        <v>151.52000427246094</v>
      </c>
      <c r="Q1648" s="155">
        <f t="shared" si="128"/>
        <v>0.54259058906433111</v>
      </c>
      <c r="R1648" s="104">
        <f t="shared" si="129"/>
        <v>20</v>
      </c>
      <c r="S1648" s="172"/>
      <c r="T1648" s="172"/>
      <c r="U1648" s="172"/>
      <c r="V1648" s="171"/>
      <c r="W1648" s="171"/>
      <c r="X1648" s="172"/>
      <c r="Y1648" s="172"/>
      <c r="Z1648" s="172"/>
      <c r="AA1648" s="171"/>
      <c r="AB1648" s="171"/>
      <c r="AC1648" s="172"/>
      <c r="AD1648" s="172"/>
      <c r="AE1648" s="172"/>
      <c r="AF1648" s="171"/>
      <c r="AG1648" s="171"/>
      <c r="AH1648" s="172"/>
      <c r="AI1648" s="172"/>
      <c r="AJ1648" s="172"/>
      <c r="AK1648" s="171"/>
      <c r="AL1648" s="171"/>
      <c r="AM1648" s="172"/>
      <c r="AN1648" s="172"/>
      <c r="AO1648" s="172"/>
      <c r="AP1648" s="171"/>
      <c r="AQ1648" s="171"/>
      <c r="AR1648" s="172"/>
      <c r="AS1648" s="172"/>
      <c r="AT1648" s="172"/>
      <c r="AU1648" s="171"/>
      <c r="AV1648" s="171"/>
      <c r="AW1648" s="172"/>
      <c r="AX1648" s="172"/>
      <c r="AY1648" s="172"/>
      <c r="AZ1648" s="171"/>
      <c r="BA1648" s="171"/>
    </row>
    <row r="1649" spans="2:53" s="173" customFormat="1">
      <c r="B1649" s="167">
        <v>43614.291666666664</v>
      </c>
      <c r="C1649" s="168">
        <v>161</v>
      </c>
      <c r="D1649" s="168">
        <v>151.52000427246094</v>
      </c>
      <c r="E1649" s="169">
        <v>11.800000190734863</v>
      </c>
      <c r="F1649" s="170">
        <v>43614</v>
      </c>
      <c r="G1649" s="169">
        <v>63.46282958984375</v>
      </c>
      <c r="H1649" s="169">
        <v>2.3896250179796308</v>
      </c>
      <c r="I1649" s="169">
        <v>35.278911590576172</v>
      </c>
      <c r="J1649" s="171">
        <f t="shared" si="125"/>
        <v>63.46282958984375</v>
      </c>
      <c r="K1649" s="171">
        <f t="shared" si="126"/>
        <v>2.3896250179796308</v>
      </c>
      <c r="L1649" s="171">
        <f t="shared" si="127"/>
        <v>35.278911590576172</v>
      </c>
      <c r="M1649" s="171"/>
      <c r="N1649" s="167">
        <v>43614.291666666664</v>
      </c>
      <c r="O1649" s="172">
        <v>161</v>
      </c>
      <c r="P1649" s="172">
        <v>151.52000427246094</v>
      </c>
      <c r="Q1649" s="155">
        <f t="shared" si="128"/>
        <v>0.54259058906433111</v>
      </c>
      <c r="R1649" s="104">
        <f t="shared" si="129"/>
        <v>20</v>
      </c>
      <c r="S1649" s="172"/>
      <c r="T1649" s="172"/>
      <c r="U1649" s="172"/>
      <c r="V1649" s="171"/>
      <c r="W1649" s="171"/>
      <c r="X1649" s="172"/>
      <c r="Y1649" s="172"/>
      <c r="Z1649" s="172"/>
      <c r="AA1649" s="171"/>
      <c r="AB1649" s="171"/>
      <c r="AC1649" s="172"/>
      <c r="AD1649" s="172"/>
      <c r="AE1649" s="172"/>
      <c r="AF1649" s="171"/>
      <c r="AG1649" s="171"/>
      <c r="AH1649" s="172"/>
      <c r="AI1649" s="172"/>
      <c r="AJ1649" s="172"/>
      <c r="AK1649" s="171"/>
      <c r="AL1649" s="171"/>
      <c r="AM1649" s="172"/>
      <c r="AN1649" s="172"/>
      <c r="AO1649" s="172"/>
      <c r="AP1649" s="171"/>
      <c r="AQ1649" s="171"/>
      <c r="AR1649" s="172"/>
      <c r="AS1649" s="172"/>
      <c r="AT1649" s="172"/>
      <c r="AU1649" s="171"/>
      <c r="AV1649" s="171"/>
      <c r="AW1649" s="172"/>
      <c r="AX1649" s="172"/>
      <c r="AY1649" s="172"/>
      <c r="AZ1649" s="171"/>
      <c r="BA1649" s="171"/>
    </row>
    <row r="1650" spans="2:53" s="173" customFormat="1">
      <c r="B1650" s="167">
        <v>43615.291666666664</v>
      </c>
      <c r="C1650" s="168">
        <v>161</v>
      </c>
      <c r="D1650" s="168">
        <v>151.52000427246094</v>
      </c>
      <c r="E1650" s="169">
        <v>11.800000190734863</v>
      </c>
      <c r="F1650" s="170">
        <v>43615</v>
      </c>
      <c r="G1650" s="169">
        <v>62.804164886474609</v>
      </c>
      <c r="H1650" s="169">
        <v>0</v>
      </c>
      <c r="I1650" s="169">
        <v>35.192741394042969</v>
      </c>
      <c r="J1650" s="171">
        <f t="shared" si="125"/>
        <v>62.804164886474609</v>
      </c>
      <c r="K1650" s="171">
        <f t="shared" si="126"/>
        <v>0</v>
      </c>
      <c r="L1650" s="171">
        <f t="shared" si="127"/>
        <v>35.192741394042969</v>
      </c>
      <c r="M1650" s="171"/>
      <c r="N1650" s="167">
        <v>43615.291666666664</v>
      </c>
      <c r="O1650" s="172">
        <v>161</v>
      </c>
      <c r="P1650" s="172">
        <v>151.52000427246094</v>
      </c>
      <c r="Q1650" s="155">
        <f t="shared" si="128"/>
        <v>0.54259058906433111</v>
      </c>
      <c r="R1650" s="104">
        <f t="shared" si="129"/>
        <v>20</v>
      </c>
      <c r="S1650" s="172"/>
      <c r="T1650" s="172"/>
      <c r="U1650" s="172"/>
      <c r="V1650" s="171"/>
      <c r="W1650" s="171"/>
      <c r="X1650" s="172"/>
      <c r="Y1650" s="172"/>
      <c r="Z1650" s="172"/>
      <c r="AA1650" s="171"/>
      <c r="AB1650" s="171"/>
      <c r="AC1650" s="172"/>
      <c r="AD1650" s="172"/>
      <c r="AE1650" s="172"/>
      <c r="AF1650" s="171"/>
      <c r="AG1650" s="171"/>
      <c r="AH1650" s="172"/>
      <c r="AI1650" s="172"/>
      <c r="AJ1650" s="172"/>
      <c r="AK1650" s="171"/>
      <c r="AL1650" s="171"/>
      <c r="AM1650" s="172"/>
      <c r="AN1650" s="172"/>
      <c r="AO1650" s="172"/>
      <c r="AP1650" s="171"/>
      <c r="AQ1650" s="171"/>
      <c r="AR1650" s="172"/>
      <c r="AS1650" s="172"/>
      <c r="AT1650" s="172"/>
      <c r="AU1650" s="171"/>
      <c r="AV1650" s="171"/>
      <c r="AW1650" s="172"/>
      <c r="AX1650" s="172"/>
      <c r="AY1650" s="172"/>
      <c r="AZ1650" s="171"/>
      <c r="BA1650" s="171"/>
    </row>
    <row r="1651" spans="2:53" s="173" customFormat="1">
      <c r="B1651" s="167">
        <v>43616.291666666664</v>
      </c>
      <c r="C1651" s="168">
        <v>161</v>
      </c>
      <c r="D1651" s="168">
        <v>151.52000427246094</v>
      </c>
      <c r="E1651" s="169">
        <v>11.800000190734863</v>
      </c>
      <c r="F1651" s="170">
        <v>43616</v>
      </c>
      <c r="G1651" s="169">
        <v>62.145496368408203</v>
      </c>
      <c r="H1651" s="169">
        <v>0</v>
      </c>
      <c r="I1651" s="169">
        <v>35.106575012207031</v>
      </c>
      <c r="J1651" s="171">
        <f t="shared" si="125"/>
        <v>62.145496368408203</v>
      </c>
      <c r="K1651" s="171">
        <f t="shared" si="126"/>
        <v>0</v>
      </c>
      <c r="L1651" s="171">
        <f t="shared" si="127"/>
        <v>35.106575012207031</v>
      </c>
      <c r="M1651" s="171"/>
      <c r="N1651" s="167">
        <v>43616.291666666664</v>
      </c>
      <c r="O1651" s="172">
        <v>161</v>
      </c>
      <c r="P1651" s="172">
        <v>151.52000427246094</v>
      </c>
      <c r="Q1651" s="155">
        <f t="shared" si="128"/>
        <v>0.54259058906433111</v>
      </c>
      <c r="R1651" s="104">
        <f t="shared" si="129"/>
        <v>20</v>
      </c>
      <c r="S1651" s="172"/>
      <c r="T1651" s="172"/>
      <c r="U1651" s="172"/>
      <c r="V1651" s="171"/>
      <c r="W1651" s="171"/>
      <c r="X1651" s="172"/>
      <c r="Y1651" s="172"/>
      <c r="Z1651" s="172"/>
      <c r="AA1651" s="171"/>
      <c r="AB1651" s="171"/>
      <c r="AC1651" s="172"/>
      <c r="AD1651" s="172"/>
      <c r="AE1651" s="172"/>
      <c r="AF1651" s="171"/>
      <c r="AG1651" s="171"/>
      <c r="AH1651" s="172"/>
      <c r="AI1651" s="172"/>
      <c r="AJ1651" s="172"/>
      <c r="AK1651" s="171"/>
      <c r="AL1651" s="171"/>
      <c r="AM1651" s="172"/>
      <c r="AN1651" s="172"/>
      <c r="AO1651" s="172"/>
      <c r="AP1651" s="171"/>
      <c r="AQ1651" s="171"/>
      <c r="AR1651" s="172"/>
      <c r="AS1651" s="172"/>
      <c r="AT1651" s="172"/>
      <c r="AU1651" s="171"/>
      <c r="AV1651" s="171"/>
      <c r="AW1651" s="172"/>
      <c r="AX1651" s="172"/>
      <c r="AY1651" s="172"/>
      <c r="AZ1651" s="171"/>
      <c r="BA1651" s="171"/>
    </row>
    <row r="1652" spans="2:53" s="173" customFormat="1">
      <c r="B1652" s="167">
        <v>43617.291666666664</v>
      </c>
      <c r="C1652" s="168">
        <v>161</v>
      </c>
      <c r="D1652" s="168">
        <v>151.52000427246094</v>
      </c>
      <c r="E1652" s="169">
        <v>11.800000190734863</v>
      </c>
      <c r="F1652" s="170">
        <v>43617</v>
      </c>
      <c r="G1652" s="169">
        <v>61.486831649144499</v>
      </c>
      <c r="H1652" s="169">
        <v>0</v>
      </c>
      <c r="I1652" s="169">
        <v>35.02040633360545</v>
      </c>
      <c r="J1652" s="171">
        <f t="shared" si="125"/>
        <v>61.486831649144499</v>
      </c>
      <c r="K1652" s="171">
        <f t="shared" si="126"/>
        <v>0</v>
      </c>
      <c r="L1652" s="171">
        <f t="shared" si="127"/>
        <v>35.02040633360545</v>
      </c>
      <c r="M1652" s="171"/>
      <c r="N1652" s="167">
        <v>43617.291666666664</v>
      </c>
      <c r="O1652" s="172">
        <v>161</v>
      </c>
      <c r="P1652" s="172">
        <v>151.52000427246094</v>
      </c>
      <c r="Q1652" s="155">
        <f t="shared" si="128"/>
        <v>0.54259058906433111</v>
      </c>
      <c r="R1652" s="104">
        <f t="shared" si="129"/>
        <v>20</v>
      </c>
      <c r="S1652" s="172"/>
      <c r="T1652" s="172"/>
      <c r="U1652" s="172"/>
      <c r="V1652" s="171"/>
      <c r="W1652" s="171"/>
      <c r="X1652" s="172"/>
      <c r="Y1652" s="172"/>
      <c r="Z1652" s="172"/>
      <c r="AA1652" s="171"/>
      <c r="AB1652" s="171"/>
      <c r="AC1652" s="172"/>
      <c r="AD1652" s="172"/>
      <c r="AE1652" s="172"/>
      <c r="AF1652" s="171"/>
      <c r="AG1652" s="171"/>
      <c r="AH1652" s="172"/>
      <c r="AI1652" s="172"/>
      <c r="AJ1652" s="172"/>
      <c r="AK1652" s="171"/>
      <c r="AL1652" s="171"/>
      <c r="AM1652" s="172"/>
      <c r="AN1652" s="172"/>
      <c r="AO1652" s="172"/>
      <c r="AP1652" s="171"/>
      <c r="AQ1652" s="171"/>
      <c r="AR1652" s="172"/>
      <c r="AS1652" s="172"/>
      <c r="AT1652" s="172"/>
      <c r="AU1652" s="171"/>
      <c r="AV1652" s="171"/>
      <c r="AW1652" s="172"/>
      <c r="AX1652" s="172"/>
      <c r="AY1652" s="172"/>
      <c r="AZ1652" s="171"/>
      <c r="BA1652" s="171"/>
    </row>
    <row r="1653" spans="2:53" s="173" customFormat="1">
      <c r="B1653" s="167">
        <v>43618.291666666664</v>
      </c>
      <c r="C1653" s="168">
        <v>161</v>
      </c>
      <c r="D1653" s="168">
        <v>151.52000427246094</v>
      </c>
      <c r="E1653" s="169">
        <v>11.800000190734863</v>
      </c>
      <c r="F1653" s="170">
        <v>43618</v>
      </c>
      <c r="G1653" s="169">
        <v>60.828163146972656</v>
      </c>
      <c r="H1653" s="169">
        <v>0</v>
      </c>
      <c r="I1653" s="169">
        <v>34.934234619140625</v>
      </c>
      <c r="J1653" s="171">
        <f t="shared" si="125"/>
        <v>60.828163146972656</v>
      </c>
      <c r="K1653" s="171">
        <f t="shared" si="126"/>
        <v>0</v>
      </c>
      <c r="L1653" s="171">
        <f t="shared" si="127"/>
        <v>34.934234619140625</v>
      </c>
      <c r="M1653" s="171"/>
      <c r="N1653" s="167">
        <v>43618.291666666664</v>
      </c>
      <c r="O1653" s="172">
        <v>161</v>
      </c>
      <c r="P1653" s="172">
        <v>151.52000427246094</v>
      </c>
      <c r="Q1653" s="155">
        <f t="shared" si="128"/>
        <v>0.54259058906433111</v>
      </c>
      <c r="R1653" s="104">
        <f t="shared" si="129"/>
        <v>20</v>
      </c>
      <c r="S1653" s="172"/>
      <c r="T1653" s="172"/>
      <c r="U1653" s="172"/>
      <c r="V1653" s="171"/>
      <c r="W1653" s="171"/>
      <c r="X1653" s="172"/>
      <c r="Y1653" s="172"/>
      <c r="Z1653" s="172"/>
      <c r="AA1653" s="171"/>
      <c r="AB1653" s="171"/>
      <c r="AC1653" s="172"/>
      <c r="AD1653" s="172"/>
      <c r="AE1653" s="172"/>
      <c r="AF1653" s="171"/>
      <c r="AG1653" s="171"/>
      <c r="AH1653" s="172"/>
      <c r="AI1653" s="172"/>
      <c r="AJ1653" s="172"/>
      <c r="AK1653" s="171"/>
      <c r="AL1653" s="171"/>
      <c r="AM1653" s="172"/>
      <c r="AN1653" s="172"/>
      <c r="AO1653" s="172"/>
      <c r="AP1653" s="171"/>
      <c r="AQ1653" s="171"/>
      <c r="AR1653" s="172"/>
      <c r="AS1653" s="172"/>
      <c r="AT1653" s="172"/>
      <c r="AU1653" s="171"/>
      <c r="AV1653" s="171"/>
      <c r="AW1653" s="172"/>
      <c r="AX1653" s="172"/>
      <c r="AY1653" s="172"/>
      <c r="AZ1653" s="171"/>
      <c r="BA1653" s="171"/>
    </row>
    <row r="1654" spans="2:53" s="173" customFormat="1">
      <c r="B1654" s="167">
        <v>43619.291666666664</v>
      </c>
      <c r="C1654" s="168">
        <v>161</v>
      </c>
      <c r="D1654" s="168">
        <v>151.52000427246094</v>
      </c>
      <c r="E1654" s="169">
        <v>11.800000190734863</v>
      </c>
      <c r="F1654" s="170">
        <v>43619</v>
      </c>
      <c r="G1654" s="169">
        <v>60.16949462890625</v>
      </c>
      <c r="H1654" s="169">
        <v>0</v>
      </c>
      <c r="I1654" s="169">
        <v>34.848068237304688</v>
      </c>
      <c r="J1654" s="171">
        <f t="shared" si="125"/>
        <v>60.16949462890625</v>
      </c>
      <c r="K1654" s="171">
        <f t="shared" si="126"/>
        <v>0</v>
      </c>
      <c r="L1654" s="171">
        <f t="shared" si="127"/>
        <v>34.848068237304688</v>
      </c>
      <c r="M1654" s="171"/>
      <c r="N1654" s="167">
        <v>43619.291666666664</v>
      </c>
      <c r="O1654" s="172">
        <v>161</v>
      </c>
      <c r="P1654" s="172">
        <v>151.52000427246094</v>
      </c>
      <c r="Q1654" s="155">
        <f t="shared" si="128"/>
        <v>0.54259058906433111</v>
      </c>
      <c r="R1654" s="104">
        <f t="shared" si="129"/>
        <v>20</v>
      </c>
      <c r="S1654" s="172"/>
      <c r="T1654" s="172"/>
      <c r="U1654" s="172"/>
      <c r="V1654" s="171"/>
      <c r="W1654" s="171"/>
      <c r="X1654" s="172"/>
      <c r="Y1654" s="172"/>
      <c r="Z1654" s="172"/>
      <c r="AA1654" s="171"/>
      <c r="AB1654" s="171"/>
      <c r="AC1654" s="172"/>
      <c r="AD1654" s="172"/>
      <c r="AE1654" s="172"/>
      <c r="AF1654" s="171"/>
      <c r="AG1654" s="171"/>
      <c r="AH1654" s="172"/>
      <c r="AI1654" s="172"/>
      <c r="AJ1654" s="172"/>
      <c r="AK1654" s="171"/>
      <c r="AL1654" s="171"/>
      <c r="AM1654" s="172"/>
      <c r="AN1654" s="172"/>
      <c r="AO1654" s="172"/>
      <c r="AP1654" s="171"/>
      <c r="AQ1654" s="171"/>
      <c r="AR1654" s="172"/>
      <c r="AS1654" s="172"/>
      <c r="AT1654" s="172"/>
      <c r="AU1654" s="171"/>
      <c r="AV1654" s="171"/>
      <c r="AW1654" s="172"/>
      <c r="AX1654" s="172"/>
      <c r="AY1654" s="172"/>
      <c r="AZ1654" s="171"/>
      <c r="BA1654" s="171"/>
    </row>
    <row r="1655" spans="2:53" s="173" customFormat="1">
      <c r="B1655" s="167">
        <v>43620.291666666664</v>
      </c>
      <c r="C1655" s="168">
        <v>161</v>
      </c>
      <c r="D1655" s="168">
        <v>151.52000427246094</v>
      </c>
      <c r="E1655" s="169">
        <v>11.800000190734863</v>
      </c>
      <c r="F1655" s="170">
        <v>43620</v>
      </c>
      <c r="G1655" s="169">
        <v>59.510826110839844</v>
      </c>
      <c r="H1655" s="169">
        <v>0</v>
      </c>
      <c r="I1655" s="169">
        <v>34.76190185546875</v>
      </c>
      <c r="J1655" s="171">
        <f t="shared" si="125"/>
        <v>59.510826110839844</v>
      </c>
      <c r="K1655" s="171">
        <f t="shared" si="126"/>
        <v>0</v>
      </c>
      <c r="L1655" s="171">
        <f t="shared" si="127"/>
        <v>34.76190185546875</v>
      </c>
      <c r="M1655" s="171"/>
      <c r="N1655" s="167">
        <v>43620.291666666664</v>
      </c>
      <c r="O1655" s="172">
        <v>161</v>
      </c>
      <c r="P1655" s="172">
        <v>151.52000427246094</v>
      </c>
      <c r="Q1655" s="155">
        <f t="shared" si="128"/>
        <v>0.54259058906433111</v>
      </c>
      <c r="R1655" s="104">
        <f t="shared" si="129"/>
        <v>20</v>
      </c>
      <c r="S1655" s="172"/>
      <c r="T1655" s="172"/>
      <c r="U1655" s="172"/>
      <c r="V1655" s="171"/>
      <c r="W1655" s="171"/>
      <c r="X1655" s="172"/>
      <c r="Y1655" s="172"/>
      <c r="Z1655" s="172"/>
      <c r="AA1655" s="171"/>
      <c r="AB1655" s="171"/>
      <c r="AC1655" s="172"/>
      <c r="AD1655" s="172"/>
      <c r="AE1655" s="172"/>
      <c r="AF1655" s="171"/>
      <c r="AG1655" s="171"/>
      <c r="AH1655" s="172"/>
      <c r="AI1655" s="172"/>
      <c r="AJ1655" s="172"/>
      <c r="AK1655" s="171"/>
      <c r="AL1655" s="171"/>
      <c r="AM1655" s="172"/>
      <c r="AN1655" s="172"/>
      <c r="AO1655" s="172"/>
      <c r="AP1655" s="171"/>
      <c r="AQ1655" s="171"/>
      <c r="AR1655" s="172"/>
      <c r="AS1655" s="172"/>
      <c r="AT1655" s="172"/>
      <c r="AU1655" s="171"/>
      <c r="AV1655" s="171"/>
      <c r="AW1655" s="172"/>
      <c r="AX1655" s="172"/>
      <c r="AY1655" s="172"/>
      <c r="AZ1655" s="171"/>
      <c r="BA1655" s="171"/>
    </row>
    <row r="1656" spans="2:53" s="173" customFormat="1">
      <c r="B1656" s="167">
        <v>43621.291666666664</v>
      </c>
      <c r="C1656" s="168">
        <v>161</v>
      </c>
      <c r="D1656" s="168">
        <v>151.52000427246094</v>
      </c>
      <c r="E1656" s="169">
        <v>11.800000190734863</v>
      </c>
      <c r="F1656" s="170">
        <v>43621</v>
      </c>
      <c r="G1656" s="169">
        <v>58.852161407470703</v>
      </c>
      <c r="H1656" s="169">
        <v>0</v>
      </c>
      <c r="I1656" s="169">
        <v>34.675727844238281</v>
      </c>
      <c r="J1656" s="171">
        <f t="shared" si="125"/>
        <v>58.852161407470703</v>
      </c>
      <c r="K1656" s="171">
        <f t="shared" si="126"/>
        <v>0</v>
      </c>
      <c r="L1656" s="171">
        <f t="shared" si="127"/>
        <v>34.675727844238281</v>
      </c>
      <c r="M1656" s="171"/>
      <c r="N1656" s="167">
        <v>43621.291666666664</v>
      </c>
      <c r="O1656" s="172">
        <v>161</v>
      </c>
      <c r="P1656" s="172">
        <v>151.52000427246094</v>
      </c>
      <c r="Q1656" s="155">
        <f t="shared" si="128"/>
        <v>0.54259058906433111</v>
      </c>
      <c r="R1656" s="104">
        <f t="shared" si="129"/>
        <v>20</v>
      </c>
      <c r="S1656" s="172"/>
      <c r="T1656" s="172"/>
      <c r="U1656" s="172"/>
      <c r="V1656" s="171"/>
      <c r="W1656" s="171"/>
      <c r="X1656" s="172"/>
      <c r="Y1656" s="172"/>
      <c r="Z1656" s="172"/>
      <c r="AA1656" s="171"/>
      <c r="AB1656" s="171"/>
      <c r="AC1656" s="172"/>
      <c r="AD1656" s="172"/>
      <c r="AE1656" s="172"/>
      <c r="AF1656" s="171"/>
      <c r="AG1656" s="171"/>
      <c r="AH1656" s="172"/>
      <c r="AI1656" s="172"/>
      <c r="AJ1656" s="172"/>
      <c r="AK1656" s="171"/>
      <c r="AL1656" s="171"/>
      <c r="AM1656" s="172"/>
      <c r="AN1656" s="172"/>
      <c r="AO1656" s="172"/>
      <c r="AP1656" s="171"/>
      <c r="AQ1656" s="171"/>
      <c r="AR1656" s="172"/>
      <c r="AS1656" s="172"/>
      <c r="AT1656" s="172"/>
      <c r="AU1656" s="171"/>
      <c r="AV1656" s="171"/>
      <c r="AW1656" s="172"/>
      <c r="AX1656" s="172"/>
      <c r="AY1656" s="172"/>
      <c r="AZ1656" s="171"/>
      <c r="BA1656" s="171"/>
    </row>
    <row r="1657" spans="2:53" s="173" customFormat="1">
      <c r="B1657" s="167">
        <v>43622.291666666664</v>
      </c>
      <c r="C1657" s="168">
        <v>161</v>
      </c>
      <c r="D1657" s="168">
        <v>151.52000427246094</v>
      </c>
      <c r="E1657" s="169">
        <v>11.800000190734863</v>
      </c>
      <c r="F1657" s="170">
        <v>43622</v>
      </c>
      <c r="G1657" s="169">
        <v>58.193493779588636</v>
      </c>
      <c r="H1657" s="169">
        <v>0</v>
      </c>
      <c r="I1657" s="169">
        <v>34.589563083472079</v>
      </c>
      <c r="J1657" s="171">
        <f t="shared" si="125"/>
        <v>58.193493779588636</v>
      </c>
      <c r="K1657" s="171">
        <f t="shared" si="126"/>
        <v>0</v>
      </c>
      <c r="L1657" s="171">
        <f t="shared" si="127"/>
        <v>34.589563083472079</v>
      </c>
      <c r="M1657" s="171"/>
      <c r="N1657" s="167">
        <v>43622.291666666664</v>
      </c>
      <c r="O1657" s="172">
        <v>161</v>
      </c>
      <c r="P1657" s="172">
        <v>151.52000427246094</v>
      </c>
      <c r="Q1657" s="155">
        <f t="shared" si="128"/>
        <v>0.54259058906433111</v>
      </c>
      <c r="R1657" s="104">
        <f t="shared" si="129"/>
        <v>20</v>
      </c>
      <c r="S1657" s="172"/>
      <c r="T1657" s="172"/>
      <c r="U1657" s="172"/>
      <c r="V1657" s="171"/>
      <c r="W1657" s="171"/>
      <c r="X1657" s="172"/>
      <c r="Y1657" s="172"/>
      <c r="Z1657" s="172"/>
      <c r="AA1657" s="171"/>
      <c r="AB1657" s="171"/>
      <c r="AC1657" s="172"/>
      <c r="AD1657" s="172"/>
      <c r="AE1657" s="172"/>
      <c r="AF1657" s="171"/>
      <c r="AG1657" s="171"/>
      <c r="AH1657" s="172"/>
      <c r="AI1657" s="172"/>
      <c r="AJ1657" s="172"/>
      <c r="AK1657" s="171"/>
      <c r="AL1657" s="171"/>
      <c r="AM1657" s="172"/>
      <c r="AN1657" s="172"/>
      <c r="AO1657" s="172"/>
      <c r="AP1657" s="171"/>
      <c r="AQ1657" s="171"/>
      <c r="AR1657" s="172"/>
      <c r="AS1657" s="172"/>
      <c r="AT1657" s="172"/>
      <c r="AU1657" s="171"/>
      <c r="AV1657" s="171"/>
      <c r="AW1657" s="172"/>
      <c r="AX1657" s="172"/>
      <c r="AY1657" s="172"/>
      <c r="AZ1657" s="171"/>
      <c r="BA1657" s="171"/>
    </row>
    <row r="1658" spans="2:53" s="173" customFormat="1">
      <c r="B1658" s="167">
        <v>43623.291666666664</v>
      </c>
      <c r="C1658" s="168">
        <v>161</v>
      </c>
      <c r="D1658" s="168">
        <v>151.52000427246094</v>
      </c>
      <c r="E1658" s="169">
        <v>11.800000190734863</v>
      </c>
      <c r="F1658" s="170">
        <v>43623</v>
      </c>
      <c r="G1658" s="169">
        <v>57.534824371337891</v>
      </c>
      <c r="H1658" s="169">
        <v>0</v>
      </c>
      <c r="I1658" s="169">
        <v>34.503395080566406</v>
      </c>
      <c r="J1658" s="171">
        <f t="shared" si="125"/>
        <v>57.534824371337891</v>
      </c>
      <c r="K1658" s="171">
        <f t="shared" si="126"/>
        <v>0</v>
      </c>
      <c r="L1658" s="171">
        <f t="shared" si="127"/>
        <v>34.503395080566406</v>
      </c>
      <c r="M1658" s="171"/>
      <c r="N1658" s="167">
        <v>43623.291666666664</v>
      </c>
      <c r="O1658" s="172">
        <v>161</v>
      </c>
      <c r="P1658" s="172">
        <v>151.52000427246094</v>
      </c>
      <c r="Q1658" s="155">
        <f t="shared" si="128"/>
        <v>0.54259058906433111</v>
      </c>
      <c r="R1658" s="104">
        <f t="shared" si="129"/>
        <v>20</v>
      </c>
      <c r="S1658" s="172"/>
      <c r="T1658" s="172"/>
      <c r="U1658" s="172"/>
      <c r="V1658" s="171"/>
      <c r="W1658" s="171"/>
      <c r="X1658" s="172"/>
      <c r="Y1658" s="172"/>
      <c r="Z1658" s="172"/>
      <c r="AA1658" s="171"/>
      <c r="AB1658" s="171"/>
      <c r="AC1658" s="172"/>
      <c r="AD1658" s="172"/>
      <c r="AE1658" s="172"/>
      <c r="AF1658" s="171"/>
      <c r="AG1658" s="171"/>
      <c r="AH1658" s="172"/>
      <c r="AI1658" s="172"/>
      <c r="AJ1658" s="172"/>
      <c r="AK1658" s="171"/>
      <c r="AL1658" s="171"/>
      <c r="AM1658" s="172"/>
      <c r="AN1658" s="172"/>
      <c r="AO1658" s="172"/>
      <c r="AP1658" s="171"/>
      <c r="AQ1658" s="171"/>
      <c r="AR1658" s="172"/>
      <c r="AS1658" s="172"/>
      <c r="AT1658" s="172"/>
      <c r="AU1658" s="171"/>
      <c r="AV1658" s="171"/>
      <c r="AW1658" s="172"/>
      <c r="AX1658" s="172"/>
      <c r="AY1658" s="172"/>
      <c r="AZ1658" s="171"/>
      <c r="BA1658" s="171"/>
    </row>
    <row r="1659" spans="2:53">
      <c r="B1659" s="109">
        <v>43624.291666666664</v>
      </c>
      <c r="C1659" s="106">
        <v>161</v>
      </c>
      <c r="D1659" s="106">
        <v>151.52000427246094</v>
      </c>
      <c r="E1659" s="120">
        <v>11.800000190734863</v>
      </c>
      <c r="F1659" s="107">
        <v>43624</v>
      </c>
      <c r="G1659" s="120">
        <v>56.87615966796875</v>
      </c>
      <c r="H1659" s="120">
        <v>0</v>
      </c>
      <c r="I1659" s="120">
        <v>34.417221069335938</v>
      </c>
      <c r="J1659" s="104">
        <f t="shared" si="125"/>
        <v>56.87615966796875</v>
      </c>
      <c r="K1659" s="104">
        <f t="shared" si="126"/>
        <v>0</v>
      </c>
      <c r="L1659" s="104">
        <f t="shared" si="127"/>
        <v>34.417221069335938</v>
      </c>
      <c r="N1659" s="109">
        <v>43624.291666666664</v>
      </c>
      <c r="O1659" s="103">
        <v>161</v>
      </c>
      <c r="P1659" s="103">
        <v>151.52000427246094</v>
      </c>
      <c r="Q1659" s="155">
        <f t="shared" si="128"/>
        <v>0.54259058906433111</v>
      </c>
      <c r="R1659" s="104">
        <f t="shared" si="129"/>
        <v>20</v>
      </c>
    </row>
    <row r="1660" spans="2:53">
      <c r="B1660" s="109">
        <v>43625.291666666664</v>
      </c>
      <c r="C1660" s="106">
        <v>161</v>
      </c>
      <c r="D1660" s="106">
        <v>151.52000427246094</v>
      </c>
      <c r="E1660" s="120">
        <v>11.800000190734863</v>
      </c>
      <c r="F1660" s="107">
        <v>43625</v>
      </c>
      <c r="G1660" s="120">
        <v>56.217491149902344</v>
      </c>
      <c r="H1660" s="120">
        <v>0</v>
      </c>
      <c r="I1660" s="120">
        <v>34.3310546875</v>
      </c>
      <c r="J1660" s="104">
        <f t="shared" si="125"/>
        <v>56.217491149902344</v>
      </c>
      <c r="K1660" s="104">
        <f t="shared" si="126"/>
        <v>0</v>
      </c>
      <c r="L1660" s="104">
        <f t="shared" si="127"/>
        <v>34.3310546875</v>
      </c>
      <c r="N1660" s="109">
        <v>43625.291666666664</v>
      </c>
      <c r="O1660" s="103">
        <v>161</v>
      </c>
      <c r="P1660" s="103">
        <v>151.52000427246094</v>
      </c>
      <c r="Q1660" s="155">
        <f t="shared" si="128"/>
        <v>0.54259058906433111</v>
      </c>
      <c r="R1660" s="104">
        <f t="shared" si="129"/>
        <v>20</v>
      </c>
    </row>
    <row r="1661" spans="2:53">
      <c r="B1661" s="109">
        <v>43626.291666666664</v>
      </c>
      <c r="C1661" s="106">
        <v>161</v>
      </c>
      <c r="D1661" s="106">
        <v>151.52000427246094</v>
      </c>
      <c r="E1661" s="120">
        <v>11.800000190734863</v>
      </c>
      <c r="F1661" s="107">
        <v>43626</v>
      </c>
      <c r="G1661" s="120">
        <v>55.558822631835938</v>
      </c>
      <c r="H1661" s="120">
        <v>0</v>
      </c>
      <c r="I1661" s="120">
        <v>34.244888305664063</v>
      </c>
      <c r="J1661" s="104">
        <f t="shared" si="125"/>
        <v>55.558822631835938</v>
      </c>
      <c r="K1661" s="104">
        <f t="shared" si="126"/>
        <v>0</v>
      </c>
      <c r="L1661" s="104">
        <f t="shared" si="127"/>
        <v>34.244888305664063</v>
      </c>
      <c r="N1661" s="109">
        <v>43626.291666666664</v>
      </c>
      <c r="O1661" s="103">
        <v>161</v>
      </c>
      <c r="P1661" s="103">
        <v>151.52000427246094</v>
      </c>
      <c r="Q1661" s="155">
        <f t="shared" si="128"/>
        <v>0.54259058906433111</v>
      </c>
      <c r="R1661" s="104">
        <f t="shared" si="129"/>
        <v>20</v>
      </c>
    </row>
    <row r="1662" spans="2:53">
      <c r="B1662" s="109">
        <v>43627.291666666664</v>
      </c>
      <c r="C1662" s="106">
        <v>161</v>
      </c>
      <c r="D1662" s="106">
        <v>151.52000427246094</v>
      </c>
      <c r="E1662" s="120">
        <v>11.800000190734863</v>
      </c>
      <c r="F1662" s="107">
        <v>43627</v>
      </c>
      <c r="G1662" s="120">
        <v>54.900154113769531</v>
      </c>
      <c r="H1662" s="120">
        <v>0</v>
      </c>
      <c r="I1662" s="120">
        <v>34.158718109130859</v>
      </c>
      <c r="J1662" s="104">
        <f t="shared" si="125"/>
        <v>54.900154113769531</v>
      </c>
      <c r="K1662" s="104">
        <f t="shared" si="126"/>
        <v>0</v>
      </c>
      <c r="L1662" s="104">
        <f t="shared" si="127"/>
        <v>34.158718109130859</v>
      </c>
      <c r="N1662" s="109">
        <v>43627.291666666664</v>
      </c>
      <c r="O1662" s="103">
        <v>161</v>
      </c>
      <c r="P1662" s="103">
        <v>151.52000427246094</v>
      </c>
      <c r="Q1662" s="155">
        <f t="shared" si="128"/>
        <v>0.54259058906433111</v>
      </c>
      <c r="R1662" s="104">
        <f t="shared" si="129"/>
        <v>20</v>
      </c>
    </row>
    <row r="1663" spans="2:53">
      <c r="B1663" s="109">
        <v>43628.291666666664</v>
      </c>
      <c r="C1663" s="106">
        <v>161</v>
      </c>
      <c r="D1663" s="106">
        <v>151.52000427246094</v>
      </c>
      <c r="E1663" s="120">
        <v>11.800000190734863</v>
      </c>
      <c r="F1663" s="107">
        <v>43628</v>
      </c>
      <c r="G1663" s="120">
        <v>54.241488313895687</v>
      </c>
      <c r="H1663" s="120">
        <v>0</v>
      </c>
      <c r="I1663" s="120">
        <v>34.072549072459886</v>
      </c>
      <c r="J1663" s="104">
        <f t="shared" si="125"/>
        <v>54.241488313895687</v>
      </c>
      <c r="K1663" s="104">
        <f t="shared" si="126"/>
        <v>0</v>
      </c>
      <c r="L1663" s="104">
        <f t="shared" si="127"/>
        <v>34.072549072459886</v>
      </c>
      <c r="N1663" s="109">
        <v>43628.291666666664</v>
      </c>
      <c r="O1663" s="103">
        <v>161</v>
      </c>
      <c r="P1663" s="103">
        <v>151.52000427246094</v>
      </c>
      <c r="Q1663" s="155">
        <f t="shared" si="128"/>
        <v>0.54259058906433111</v>
      </c>
      <c r="R1663" s="104">
        <f t="shared" si="129"/>
        <v>20</v>
      </c>
    </row>
    <row r="1664" spans="2:53">
      <c r="B1664" s="109">
        <v>43629.291666666664</v>
      </c>
      <c r="C1664" s="106">
        <v>161</v>
      </c>
      <c r="D1664" s="106">
        <v>151.52000427246094</v>
      </c>
      <c r="E1664" s="120">
        <v>11.800000190734863</v>
      </c>
      <c r="F1664" s="107">
        <v>43629</v>
      </c>
      <c r="G1664" s="120">
        <v>53.582820892333984</v>
      </c>
      <c r="H1664" s="120">
        <v>0</v>
      </c>
      <c r="I1664" s="120">
        <v>33.986381530761719</v>
      </c>
      <c r="J1664" s="104">
        <f t="shared" si="125"/>
        <v>53.582820892333984</v>
      </c>
      <c r="K1664" s="104">
        <f t="shared" si="126"/>
        <v>0</v>
      </c>
      <c r="L1664" s="104">
        <f t="shared" si="127"/>
        <v>33.986381530761719</v>
      </c>
      <c r="N1664" s="109">
        <v>43629.291666666664</v>
      </c>
      <c r="O1664" s="103">
        <v>161</v>
      </c>
      <c r="P1664" s="103">
        <v>151.52000427246094</v>
      </c>
      <c r="Q1664" s="155">
        <f t="shared" si="128"/>
        <v>0.54259058906433111</v>
      </c>
      <c r="R1664" s="104">
        <f t="shared" si="129"/>
        <v>20</v>
      </c>
    </row>
    <row r="1665" spans="2:18">
      <c r="B1665" s="109">
        <v>43630.291666666664</v>
      </c>
      <c r="C1665" s="106">
        <v>161</v>
      </c>
      <c r="D1665" s="106">
        <v>151.52000427246094</v>
      </c>
      <c r="E1665" s="120">
        <v>11.800000190734863</v>
      </c>
      <c r="F1665" s="107">
        <v>43630</v>
      </c>
      <c r="G1665" s="120">
        <v>52.924152374267578</v>
      </c>
      <c r="H1665" s="120">
        <v>0</v>
      </c>
      <c r="I1665" s="120">
        <v>33.900215148925781</v>
      </c>
      <c r="J1665" s="104">
        <f t="shared" si="125"/>
        <v>52.924152374267578</v>
      </c>
      <c r="K1665" s="104">
        <f t="shared" si="126"/>
        <v>0</v>
      </c>
      <c r="L1665" s="104">
        <f t="shared" si="127"/>
        <v>33.900215148925781</v>
      </c>
      <c r="N1665" s="109">
        <v>43630.291666666664</v>
      </c>
      <c r="O1665" s="103">
        <v>161</v>
      </c>
      <c r="P1665" s="103">
        <v>151.52000427246094</v>
      </c>
      <c r="Q1665" s="155">
        <f t="shared" si="128"/>
        <v>0.54259058906433111</v>
      </c>
      <c r="R1665" s="104">
        <f t="shared" si="129"/>
        <v>20</v>
      </c>
    </row>
    <row r="1666" spans="2:18">
      <c r="B1666" s="109">
        <v>43631.291666666664</v>
      </c>
      <c r="C1666" s="106">
        <v>161</v>
      </c>
      <c r="D1666" s="106">
        <v>151.52000427246094</v>
      </c>
      <c r="E1666" s="120">
        <v>11.800000190734863</v>
      </c>
      <c r="F1666" s="107">
        <v>43631</v>
      </c>
      <c r="G1666" s="120">
        <v>52.265483856201172</v>
      </c>
      <c r="H1666" s="120">
        <v>0</v>
      </c>
      <c r="I1666" s="120">
        <v>33.814041137695313</v>
      </c>
      <c r="J1666" s="104">
        <f t="shared" si="125"/>
        <v>52.265483856201172</v>
      </c>
      <c r="K1666" s="104">
        <f t="shared" si="126"/>
        <v>0</v>
      </c>
      <c r="L1666" s="104">
        <f t="shared" si="127"/>
        <v>33.814041137695313</v>
      </c>
      <c r="N1666" s="109">
        <v>43631.291666666664</v>
      </c>
      <c r="O1666" s="103">
        <v>161</v>
      </c>
      <c r="P1666" s="103">
        <v>151.52000427246094</v>
      </c>
      <c r="Q1666" s="155">
        <f t="shared" si="128"/>
        <v>0.54259058906433111</v>
      </c>
      <c r="R1666" s="104">
        <f t="shared" si="129"/>
        <v>20</v>
      </c>
    </row>
    <row r="1667" spans="2:18">
      <c r="B1667" s="109">
        <v>43632.291666666664</v>
      </c>
      <c r="C1667" s="106">
        <v>161</v>
      </c>
      <c r="D1667" s="106">
        <v>151.52000427246094</v>
      </c>
      <c r="E1667" s="120">
        <v>11.800000190734863</v>
      </c>
      <c r="F1667" s="107">
        <v>43632</v>
      </c>
      <c r="G1667" s="120">
        <v>51.606819152832031</v>
      </c>
      <c r="H1667" s="120">
        <v>0</v>
      </c>
      <c r="I1667" s="120">
        <v>33.727874755859375</v>
      </c>
      <c r="J1667" s="104">
        <f t="shared" si="125"/>
        <v>51.606819152832031</v>
      </c>
      <c r="K1667" s="104">
        <f t="shared" si="126"/>
        <v>0</v>
      </c>
      <c r="L1667" s="104">
        <f t="shared" si="127"/>
        <v>33.727874755859375</v>
      </c>
      <c r="N1667" s="109">
        <v>43632.291666666664</v>
      </c>
      <c r="O1667" s="103">
        <v>161</v>
      </c>
      <c r="P1667" s="103">
        <v>151.52000427246094</v>
      </c>
      <c r="Q1667" s="155">
        <f t="shared" si="128"/>
        <v>0.54259058906433111</v>
      </c>
      <c r="R1667" s="104">
        <f t="shared" si="129"/>
        <v>20</v>
      </c>
    </row>
    <row r="1668" spans="2:18">
      <c r="B1668" s="109">
        <v>43633.291666666664</v>
      </c>
      <c r="C1668" s="106">
        <v>161</v>
      </c>
      <c r="D1668" s="106">
        <v>151.52000427246094</v>
      </c>
      <c r="E1668" s="120">
        <v>11.800000190734863</v>
      </c>
      <c r="F1668" s="107">
        <v>43633</v>
      </c>
      <c r="G1668" s="120">
        <v>50.948150634765625</v>
      </c>
      <c r="H1668" s="120">
        <v>0</v>
      </c>
      <c r="I1668" s="120">
        <v>33.641708374023438</v>
      </c>
      <c r="J1668" s="104">
        <f t="shared" si="125"/>
        <v>50.948150634765625</v>
      </c>
      <c r="K1668" s="104">
        <f t="shared" si="126"/>
        <v>0</v>
      </c>
      <c r="L1668" s="104">
        <f t="shared" si="127"/>
        <v>33.641708374023438</v>
      </c>
      <c r="N1668" s="109">
        <v>43633.291666666664</v>
      </c>
      <c r="O1668" s="103">
        <v>161</v>
      </c>
      <c r="P1668" s="103">
        <v>151.52000427246094</v>
      </c>
      <c r="Q1668" s="155">
        <f t="shared" si="128"/>
        <v>0.54259058906433111</v>
      </c>
      <c r="R1668" s="104">
        <f t="shared" si="129"/>
        <v>20</v>
      </c>
    </row>
    <row r="1669" spans="2:18">
      <c r="B1669" s="109">
        <v>43634.291666666664</v>
      </c>
      <c r="C1669" s="106">
        <v>161</v>
      </c>
      <c r="D1669" s="106">
        <v>151.52000427246094</v>
      </c>
      <c r="E1669" s="120">
        <v>11.800000190734863</v>
      </c>
      <c r="F1669" s="107">
        <v>43634</v>
      </c>
      <c r="G1669" s="120">
        <v>50.289485871526935</v>
      </c>
      <c r="H1669" s="120">
        <v>0</v>
      </c>
      <c r="I1669" s="120">
        <v>33.55554071611828</v>
      </c>
      <c r="J1669" s="104">
        <f t="shared" si="125"/>
        <v>50.289485871526935</v>
      </c>
      <c r="K1669" s="104">
        <f t="shared" si="126"/>
        <v>0</v>
      </c>
      <c r="L1669" s="104">
        <f t="shared" si="127"/>
        <v>33.55554071611828</v>
      </c>
      <c r="N1669" s="109">
        <v>43634.291666666664</v>
      </c>
      <c r="O1669" s="103">
        <v>161</v>
      </c>
      <c r="P1669" s="103">
        <v>151.52000427246094</v>
      </c>
      <c r="Q1669" s="155">
        <f t="shared" si="128"/>
        <v>0.54259058906433111</v>
      </c>
      <c r="R1669" s="104">
        <f t="shared" si="129"/>
        <v>20</v>
      </c>
    </row>
    <row r="1670" spans="2:18">
      <c r="B1670" s="109">
        <v>43635.291666666664</v>
      </c>
      <c r="C1670" s="106">
        <v>161</v>
      </c>
      <c r="D1670" s="106">
        <v>151.52000427246094</v>
      </c>
      <c r="E1670" s="120">
        <v>11.800000190734863</v>
      </c>
      <c r="F1670" s="107">
        <v>43635</v>
      </c>
      <c r="G1670" s="120">
        <v>49.630817413330078</v>
      </c>
      <c r="H1670" s="120">
        <v>0</v>
      </c>
      <c r="I1670" s="120">
        <v>33.469367980957031</v>
      </c>
      <c r="J1670" s="104">
        <f t="shared" si="125"/>
        <v>49.630817413330078</v>
      </c>
      <c r="K1670" s="104">
        <f t="shared" si="126"/>
        <v>0</v>
      </c>
      <c r="L1670" s="104">
        <f t="shared" si="127"/>
        <v>33.469367980957031</v>
      </c>
      <c r="N1670" s="109">
        <v>43635.291666666664</v>
      </c>
      <c r="O1670" s="103">
        <v>161</v>
      </c>
      <c r="P1670" s="103">
        <v>151.52000427246094</v>
      </c>
      <c r="Q1670" s="155">
        <f t="shared" si="128"/>
        <v>0.54259058906433111</v>
      </c>
      <c r="R1670" s="104">
        <f t="shared" si="129"/>
        <v>20</v>
      </c>
    </row>
    <row r="1671" spans="2:18">
      <c r="B1671" s="109">
        <v>43636.291666666664</v>
      </c>
      <c r="C1671" s="106">
        <v>161</v>
      </c>
      <c r="D1671" s="106">
        <v>151.52000427246094</v>
      </c>
      <c r="E1671" s="120">
        <v>11.800000190734863</v>
      </c>
      <c r="F1671" s="107">
        <v>43636</v>
      </c>
      <c r="G1671" s="120">
        <v>48.972148895263672</v>
      </c>
      <c r="H1671" s="120">
        <v>0</v>
      </c>
      <c r="I1671" s="120">
        <v>33.383201599121094</v>
      </c>
      <c r="J1671" s="104">
        <f t="shared" si="125"/>
        <v>48.972148895263672</v>
      </c>
      <c r="K1671" s="104">
        <f t="shared" si="126"/>
        <v>0</v>
      </c>
      <c r="L1671" s="104">
        <f t="shared" si="127"/>
        <v>33.383201599121094</v>
      </c>
      <c r="N1671" s="109">
        <v>43636.291666666664</v>
      </c>
      <c r="O1671" s="103">
        <v>161</v>
      </c>
      <c r="P1671" s="103">
        <v>151.52000427246094</v>
      </c>
      <c r="Q1671" s="155">
        <f t="shared" si="128"/>
        <v>0.54259058906433111</v>
      </c>
      <c r="R1671" s="104">
        <f t="shared" si="129"/>
        <v>20</v>
      </c>
    </row>
    <row r="1672" spans="2:18">
      <c r="B1672" s="109">
        <v>43637.291666666664</v>
      </c>
      <c r="C1672" s="106">
        <v>161</v>
      </c>
      <c r="D1672" s="106">
        <v>151.52000427246094</v>
      </c>
      <c r="E1672" s="120">
        <v>11.800000190734863</v>
      </c>
      <c r="F1672" s="107">
        <v>43637</v>
      </c>
      <c r="G1672" s="120">
        <v>48.313480377197266</v>
      </c>
      <c r="H1672" s="120">
        <v>0</v>
      </c>
      <c r="I1672" s="120">
        <v>33.297035217285156</v>
      </c>
      <c r="J1672" s="104">
        <f t="shared" si="125"/>
        <v>48.313480377197266</v>
      </c>
      <c r="K1672" s="104">
        <f t="shared" si="126"/>
        <v>0</v>
      </c>
      <c r="L1672" s="104">
        <f t="shared" si="127"/>
        <v>33.297035217285156</v>
      </c>
      <c r="N1672" s="109">
        <v>43637.291666666664</v>
      </c>
      <c r="O1672" s="103">
        <v>161</v>
      </c>
      <c r="P1672" s="103">
        <v>151.52000427246094</v>
      </c>
      <c r="Q1672" s="155">
        <f t="shared" si="128"/>
        <v>0.54259058906433111</v>
      </c>
      <c r="R1672" s="104">
        <f t="shared" si="129"/>
        <v>20</v>
      </c>
    </row>
    <row r="1673" spans="2:18">
      <c r="B1673" s="109">
        <v>43638.291666666664</v>
      </c>
      <c r="C1673" s="106">
        <v>161</v>
      </c>
      <c r="D1673" s="106">
        <v>151.52000427246094</v>
      </c>
      <c r="E1673" s="120">
        <v>11.800000190734863</v>
      </c>
      <c r="F1673" s="107">
        <v>43638</v>
      </c>
      <c r="G1673" s="120">
        <v>47.654815673828125</v>
      </c>
      <c r="H1673" s="120">
        <v>0</v>
      </c>
      <c r="I1673" s="120">
        <v>33.210861206054688</v>
      </c>
      <c r="J1673" s="104">
        <f t="shared" si="125"/>
        <v>47.654815673828125</v>
      </c>
      <c r="K1673" s="104">
        <f t="shared" si="126"/>
        <v>0</v>
      </c>
      <c r="L1673" s="104">
        <f t="shared" si="127"/>
        <v>33.210861206054688</v>
      </c>
      <c r="N1673" s="109">
        <v>43638.291666666664</v>
      </c>
      <c r="O1673" s="103">
        <v>161</v>
      </c>
      <c r="P1673" s="103">
        <v>151.52000427246094</v>
      </c>
      <c r="Q1673" s="155">
        <f t="shared" si="128"/>
        <v>0.54259058906433111</v>
      </c>
      <c r="R1673" s="104">
        <f t="shared" si="129"/>
        <v>20</v>
      </c>
    </row>
    <row r="1674" spans="2:18">
      <c r="B1674" s="109">
        <v>43639.291666666664</v>
      </c>
      <c r="C1674" s="106">
        <v>161</v>
      </c>
      <c r="D1674" s="106">
        <v>151.52000427246094</v>
      </c>
      <c r="E1674" s="120">
        <v>11.800000190734863</v>
      </c>
      <c r="F1674" s="107">
        <v>43639</v>
      </c>
      <c r="G1674" s="120">
        <v>46.996148462825346</v>
      </c>
      <c r="H1674" s="120">
        <v>0</v>
      </c>
      <c r="I1674" s="120">
        <v>33.124692641540811</v>
      </c>
      <c r="J1674" s="104">
        <f t="shared" ref="J1674:J1737" si="130">IF(G1674&lt;0,0,G1674)</f>
        <v>46.996148462825346</v>
      </c>
      <c r="K1674" s="104">
        <f t="shared" ref="K1674:K1737" si="131">IF(H1674&lt;0,0,H1674)</f>
        <v>0</v>
      </c>
      <c r="L1674" s="104">
        <f t="shared" ref="L1674:L1737" si="132">IF(I1674&lt;0,0,I1674)</f>
        <v>33.124692641540811</v>
      </c>
      <c r="N1674" s="109">
        <v>43639.291666666664</v>
      </c>
      <c r="O1674" s="103">
        <v>161</v>
      </c>
      <c r="P1674" s="103">
        <v>151.52000427246094</v>
      </c>
      <c r="Q1674" s="155">
        <f t="shared" ref="Q1674:Q1737" si="133">ABS((O1674-P1674)*(1/1000)*0.36*158.987)</f>
        <v>0.54259058906433111</v>
      </c>
      <c r="R1674" s="104">
        <f t="shared" si="129"/>
        <v>20</v>
      </c>
    </row>
    <row r="1675" spans="2:18">
      <c r="B1675" s="109">
        <v>43640.291666666664</v>
      </c>
      <c r="C1675" s="106">
        <v>161</v>
      </c>
      <c r="D1675" s="106">
        <v>151.52000427246094</v>
      </c>
      <c r="E1675" s="120">
        <v>11.800000190734863</v>
      </c>
      <c r="F1675" s="107">
        <v>43640</v>
      </c>
      <c r="G1675" s="120">
        <v>46.337478637695313</v>
      </c>
      <c r="H1675" s="120">
        <v>0</v>
      </c>
      <c r="I1675" s="120">
        <v>33.038528442382813</v>
      </c>
      <c r="J1675" s="104">
        <f t="shared" si="130"/>
        <v>46.337478637695313</v>
      </c>
      <c r="K1675" s="104">
        <f t="shared" si="131"/>
        <v>0</v>
      </c>
      <c r="L1675" s="104">
        <f t="shared" si="132"/>
        <v>33.038528442382813</v>
      </c>
      <c r="N1675" s="109">
        <v>43640.291666666664</v>
      </c>
      <c r="O1675" s="103">
        <v>161</v>
      </c>
      <c r="P1675" s="103">
        <v>151.52000427246094</v>
      </c>
      <c r="Q1675" s="155">
        <f t="shared" si="133"/>
        <v>0.54259058906433111</v>
      </c>
      <c r="R1675" s="104">
        <f t="shared" ref="R1675:R1738" si="134">IF(Q1675=Q1674, 20, Q1675)</f>
        <v>20</v>
      </c>
    </row>
    <row r="1676" spans="2:18">
      <c r="B1676" s="109">
        <v>43641.291666666664</v>
      </c>
      <c r="C1676" s="106">
        <v>161</v>
      </c>
      <c r="D1676" s="106">
        <v>151.52000427246094</v>
      </c>
      <c r="E1676" s="120">
        <v>11.800000190734863</v>
      </c>
      <c r="F1676" s="107">
        <v>43641</v>
      </c>
      <c r="G1676" s="120">
        <v>45.678813934326172</v>
      </c>
      <c r="H1676" s="120">
        <v>0</v>
      </c>
      <c r="I1676" s="120">
        <v>32.952358245849609</v>
      </c>
      <c r="J1676" s="104">
        <f t="shared" si="130"/>
        <v>45.678813934326172</v>
      </c>
      <c r="K1676" s="104">
        <f t="shared" si="131"/>
        <v>0</v>
      </c>
      <c r="L1676" s="104">
        <f t="shared" si="132"/>
        <v>32.952358245849609</v>
      </c>
      <c r="N1676" s="109">
        <v>43641.291666666664</v>
      </c>
      <c r="O1676" s="103">
        <v>161</v>
      </c>
      <c r="P1676" s="103">
        <v>151.52000427246094</v>
      </c>
      <c r="Q1676" s="155">
        <f t="shared" si="133"/>
        <v>0.54259058906433111</v>
      </c>
      <c r="R1676" s="104">
        <f t="shared" si="134"/>
        <v>20</v>
      </c>
    </row>
    <row r="1677" spans="2:18">
      <c r="B1677" s="109">
        <v>43642.291666666664</v>
      </c>
      <c r="C1677" s="106">
        <v>161</v>
      </c>
      <c r="D1677" s="106">
        <v>151.52000427246094</v>
      </c>
      <c r="E1677" s="120">
        <v>11.800000190734863</v>
      </c>
      <c r="F1677" s="107">
        <v>43642</v>
      </c>
      <c r="G1677" s="120">
        <v>45.020145416259766</v>
      </c>
      <c r="H1677" s="120">
        <v>0</v>
      </c>
      <c r="I1677" s="120">
        <v>32.866191864013672</v>
      </c>
      <c r="J1677" s="104">
        <f t="shared" si="130"/>
        <v>45.020145416259766</v>
      </c>
      <c r="K1677" s="104">
        <f t="shared" si="131"/>
        <v>0</v>
      </c>
      <c r="L1677" s="104">
        <f t="shared" si="132"/>
        <v>32.866191864013672</v>
      </c>
      <c r="N1677" s="109">
        <v>43642.291666666664</v>
      </c>
      <c r="O1677" s="103">
        <v>161</v>
      </c>
      <c r="P1677" s="103">
        <v>151.52000427246094</v>
      </c>
      <c r="Q1677" s="155">
        <f t="shared" si="133"/>
        <v>0.54259058906433111</v>
      </c>
      <c r="R1677" s="104">
        <f t="shared" si="134"/>
        <v>20</v>
      </c>
    </row>
    <row r="1678" spans="2:18">
      <c r="B1678" s="109">
        <v>43643.291666666664</v>
      </c>
      <c r="C1678" s="106">
        <v>161</v>
      </c>
      <c r="D1678" s="106">
        <v>151.52000427246094</v>
      </c>
      <c r="E1678" s="120">
        <v>11.800000190734863</v>
      </c>
      <c r="F1678" s="107">
        <v>43643</v>
      </c>
      <c r="G1678" s="120">
        <v>44.361476898193359</v>
      </c>
      <c r="H1678" s="120">
        <v>0</v>
      </c>
      <c r="I1678" s="120">
        <v>32.780021667480469</v>
      </c>
      <c r="J1678" s="104">
        <f t="shared" si="130"/>
        <v>44.361476898193359</v>
      </c>
      <c r="K1678" s="104">
        <f t="shared" si="131"/>
        <v>0</v>
      </c>
      <c r="L1678" s="104">
        <f t="shared" si="132"/>
        <v>32.780021667480469</v>
      </c>
      <c r="N1678" s="109">
        <v>43643.291666666664</v>
      </c>
      <c r="O1678" s="103">
        <v>161</v>
      </c>
      <c r="P1678" s="103">
        <v>151.52000427246094</v>
      </c>
      <c r="Q1678" s="155">
        <f t="shared" si="133"/>
        <v>0.54259058906433111</v>
      </c>
      <c r="R1678" s="104">
        <f t="shared" si="134"/>
        <v>20</v>
      </c>
    </row>
    <row r="1679" spans="2:18">
      <c r="B1679" s="109">
        <v>43644.291666666664</v>
      </c>
      <c r="C1679" s="106">
        <v>161</v>
      </c>
      <c r="D1679" s="106">
        <v>151.52000427246094</v>
      </c>
      <c r="E1679" s="120">
        <v>11.800000190734863</v>
      </c>
      <c r="F1679" s="107">
        <v>43644</v>
      </c>
      <c r="G1679" s="120">
        <v>43.702812194824219</v>
      </c>
      <c r="H1679" s="120">
        <v>0</v>
      </c>
      <c r="I1679" s="120">
        <v>32.693855285644531</v>
      </c>
      <c r="J1679" s="104">
        <f t="shared" si="130"/>
        <v>43.702812194824219</v>
      </c>
      <c r="K1679" s="104">
        <f t="shared" si="131"/>
        <v>0</v>
      </c>
      <c r="L1679" s="104">
        <f t="shared" si="132"/>
        <v>32.693855285644531</v>
      </c>
      <c r="N1679" s="109">
        <v>43644.291666666664</v>
      </c>
      <c r="O1679" s="103">
        <v>161</v>
      </c>
      <c r="P1679" s="103">
        <v>151.52000427246094</v>
      </c>
      <c r="Q1679" s="155">
        <f t="shared" si="133"/>
        <v>0.54259058906433111</v>
      </c>
      <c r="R1679" s="104">
        <f t="shared" si="134"/>
        <v>20</v>
      </c>
    </row>
    <row r="1680" spans="2:18">
      <c r="B1680" s="109">
        <v>43645.291666666664</v>
      </c>
      <c r="C1680" s="106">
        <v>161</v>
      </c>
      <c r="D1680" s="106">
        <v>151.52000427246094</v>
      </c>
      <c r="E1680" s="120">
        <v>11.800000190734863</v>
      </c>
      <c r="F1680" s="107">
        <v>43645</v>
      </c>
      <c r="G1680" s="120">
        <v>43.044143908995174</v>
      </c>
      <c r="H1680" s="120">
        <v>0</v>
      </c>
      <c r="I1680" s="120">
        <v>32.607687917903618</v>
      </c>
      <c r="J1680" s="104">
        <f t="shared" si="130"/>
        <v>43.044143908995174</v>
      </c>
      <c r="K1680" s="104">
        <f t="shared" si="131"/>
        <v>0</v>
      </c>
      <c r="L1680" s="104">
        <f t="shared" si="132"/>
        <v>32.607687917903618</v>
      </c>
      <c r="N1680" s="109">
        <v>43645.291666666664</v>
      </c>
      <c r="O1680" s="103">
        <v>161</v>
      </c>
      <c r="P1680" s="103">
        <v>151.52000427246094</v>
      </c>
      <c r="Q1680" s="155">
        <f t="shared" si="133"/>
        <v>0.54259058906433111</v>
      </c>
      <c r="R1680" s="104">
        <f t="shared" si="134"/>
        <v>20</v>
      </c>
    </row>
    <row r="1681" spans="2:18">
      <c r="B1681" s="109">
        <v>43646.291666666664</v>
      </c>
      <c r="C1681" s="106">
        <v>161</v>
      </c>
      <c r="D1681" s="106">
        <v>151.52000427246094</v>
      </c>
      <c r="E1681" s="120">
        <v>11.800000190734863</v>
      </c>
      <c r="F1681" s="107">
        <v>43646</v>
      </c>
      <c r="G1681" s="120">
        <v>42.385475158691406</v>
      </c>
      <c r="H1681" s="120">
        <v>0</v>
      </c>
      <c r="I1681" s="120">
        <v>32.521514892578125</v>
      </c>
      <c r="J1681" s="104">
        <f t="shared" si="130"/>
        <v>42.385475158691406</v>
      </c>
      <c r="K1681" s="104">
        <f t="shared" si="131"/>
        <v>0</v>
      </c>
      <c r="L1681" s="104">
        <f t="shared" si="132"/>
        <v>32.521514892578125</v>
      </c>
      <c r="N1681" s="109">
        <v>43646.291666666664</v>
      </c>
      <c r="O1681" s="103">
        <v>161</v>
      </c>
      <c r="P1681" s="103">
        <v>151.52000427246094</v>
      </c>
      <c r="Q1681" s="155">
        <f t="shared" si="133"/>
        <v>0.54259058906433111</v>
      </c>
      <c r="R1681" s="104">
        <f t="shared" si="134"/>
        <v>20</v>
      </c>
    </row>
    <row r="1682" spans="2:18">
      <c r="B1682" s="109">
        <v>43647.291666666664</v>
      </c>
      <c r="C1682" s="106">
        <v>161</v>
      </c>
      <c r="D1682" s="106">
        <v>151.52000427246094</v>
      </c>
      <c r="E1682" s="120">
        <v>11.800000190734863</v>
      </c>
      <c r="F1682" s="107">
        <v>43647</v>
      </c>
      <c r="G1682" s="120">
        <v>41.726806640625</v>
      </c>
      <c r="H1682" s="120">
        <v>0</v>
      </c>
      <c r="I1682" s="120">
        <v>32.435348510742188</v>
      </c>
      <c r="J1682" s="104">
        <f t="shared" si="130"/>
        <v>41.726806640625</v>
      </c>
      <c r="K1682" s="104">
        <f t="shared" si="131"/>
        <v>0</v>
      </c>
      <c r="L1682" s="104">
        <f t="shared" si="132"/>
        <v>32.435348510742188</v>
      </c>
      <c r="N1682" s="109">
        <v>43647.291666666664</v>
      </c>
      <c r="O1682" s="103">
        <v>161</v>
      </c>
      <c r="P1682" s="103">
        <v>151.52000427246094</v>
      </c>
      <c r="Q1682" s="155">
        <f t="shared" si="133"/>
        <v>0.54259058906433111</v>
      </c>
      <c r="R1682" s="104">
        <f t="shared" si="134"/>
        <v>20</v>
      </c>
    </row>
    <row r="1683" spans="2:18">
      <c r="B1683" s="109">
        <v>43648.291666666664</v>
      </c>
      <c r="C1683" s="106">
        <v>161</v>
      </c>
      <c r="D1683" s="106">
        <v>151.52000427246094</v>
      </c>
      <c r="E1683" s="120">
        <v>11.800000190734863</v>
      </c>
      <c r="F1683" s="107">
        <v>43648</v>
      </c>
      <c r="G1683" s="120">
        <v>41.068141937255859</v>
      </c>
      <c r="H1683" s="120">
        <v>0</v>
      </c>
      <c r="I1683" s="120">
        <v>32.34918212890625</v>
      </c>
      <c r="J1683" s="104">
        <f t="shared" si="130"/>
        <v>41.068141937255859</v>
      </c>
      <c r="K1683" s="104">
        <f t="shared" si="131"/>
        <v>0</v>
      </c>
      <c r="L1683" s="104">
        <f t="shared" si="132"/>
        <v>32.34918212890625</v>
      </c>
      <c r="N1683" s="109">
        <v>43648.291666666664</v>
      </c>
      <c r="O1683" s="103">
        <v>161</v>
      </c>
      <c r="P1683" s="103">
        <v>151.52000427246094</v>
      </c>
      <c r="Q1683" s="155">
        <f t="shared" si="133"/>
        <v>0.54259058906433111</v>
      </c>
      <c r="R1683" s="104">
        <f t="shared" si="134"/>
        <v>20</v>
      </c>
    </row>
    <row r="1684" spans="2:18">
      <c r="B1684" s="109">
        <v>43649.291666666664</v>
      </c>
      <c r="C1684" s="106">
        <v>161</v>
      </c>
      <c r="D1684" s="106">
        <v>151.52000427246094</v>
      </c>
      <c r="E1684" s="120">
        <v>11.800000190734863</v>
      </c>
      <c r="F1684" s="107">
        <v>43649</v>
      </c>
      <c r="G1684" s="120">
        <v>40.409473419189453</v>
      </c>
      <c r="H1684" s="120">
        <v>0</v>
      </c>
      <c r="I1684" s="120">
        <v>32.263011932373047</v>
      </c>
      <c r="J1684" s="104">
        <f t="shared" si="130"/>
        <v>40.409473419189453</v>
      </c>
      <c r="K1684" s="104">
        <f t="shared" si="131"/>
        <v>0</v>
      </c>
      <c r="L1684" s="104">
        <f t="shared" si="132"/>
        <v>32.263011932373047</v>
      </c>
      <c r="N1684" s="109">
        <v>43649.291666666664</v>
      </c>
      <c r="O1684" s="103">
        <v>161</v>
      </c>
      <c r="P1684" s="103">
        <v>151.52000427246094</v>
      </c>
      <c r="Q1684" s="155">
        <f t="shared" si="133"/>
        <v>0.54259058906433111</v>
      </c>
      <c r="R1684" s="104">
        <f t="shared" si="134"/>
        <v>20</v>
      </c>
    </row>
    <row r="1685" spans="2:18">
      <c r="B1685" s="109">
        <v>43650.291666666664</v>
      </c>
      <c r="C1685" s="106">
        <v>161</v>
      </c>
      <c r="D1685" s="106">
        <v>151.52000427246094</v>
      </c>
      <c r="E1685" s="120">
        <v>11.800000190734863</v>
      </c>
      <c r="F1685" s="107">
        <v>43650</v>
      </c>
      <c r="G1685" s="120">
        <v>39.750804058710735</v>
      </c>
      <c r="H1685" s="120">
        <v>0</v>
      </c>
      <c r="I1685" s="120">
        <v>32.176843984921774</v>
      </c>
      <c r="J1685" s="104">
        <f t="shared" si="130"/>
        <v>39.750804058710735</v>
      </c>
      <c r="K1685" s="104">
        <f t="shared" si="131"/>
        <v>0</v>
      </c>
      <c r="L1685" s="104">
        <f t="shared" si="132"/>
        <v>32.176843984921774</v>
      </c>
      <c r="N1685" s="109">
        <v>43650.291666666664</v>
      </c>
      <c r="O1685" s="103">
        <v>161</v>
      </c>
      <c r="P1685" s="103">
        <v>151.52000427246094</v>
      </c>
      <c r="Q1685" s="155">
        <f t="shared" si="133"/>
        <v>0.54259058906433111</v>
      </c>
      <c r="R1685" s="104">
        <f t="shared" si="134"/>
        <v>20</v>
      </c>
    </row>
    <row r="1686" spans="2:18">
      <c r="B1686" s="109">
        <v>43651.291666666664</v>
      </c>
      <c r="C1686" s="106">
        <v>161</v>
      </c>
      <c r="D1686" s="106">
        <v>151.52000427246094</v>
      </c>
      <c r="E1686" s="120">
        <v>11.800000190734863</v>
      </c>
      <c r="F1686" s="107">
        <v>43651</v>
      </c>
      <c r="G1686" s="120">
        <v>39.092140197753906</v>
      </c>
      <c r="H1686" s="120">
        <v>0</v>
      </c>
      <c r="I1686" s="120">
        <v>32.090675354003906</v>
      </c>
      <c r="J1686" s="104">
        <f t="shared" si="130"/>
        <v>39.092140197753906</v>
      </c>
      <c r="K1686" s="104">
        <f t="shared" si="131"/>
        <v>0</v>
      </c>
      <c r="L1686" s="104">
        <f t="shared" si="132"/>
        <v>32.090675354003906</v>
      </c>
      <c r="N1686" s="109">
        <v>43651.291666666664</v>
      </c>
      <c r="O1686" s="103">
        <v>161</v>
      </c>
      <c r="P1686" s="103">
        <v>151.52000427246094</v>
      </c>
      <c r="Q1686" s="155">
        <f t="shared" si="133"/>
        <v>0.54259058906433111</v>
      </c>
      <c r="R1686" s="104">
        <f t="shared" si="134"/>
        <v>20</v>
      </c>
    </row>
    <row r="1687" spans="2:18">
      <c r="B1687" s="109">
        <v>43652.291666666664</v>
      </c>
      <c r="C1687" s="106">
        <v>161</v>
      </c>
      <c r="D1687" s="106">
        <v>151.52000427246094</v>
      </c>
      <c r="E1687" s="120">
        <v>11.800000190734863</v>
      </c>
      <c r="F1687" s="107">
        <v>43652</v>
      </c>
      <c r="G1687" s="120">
        <v>38.4334716796875</v>
      </c>
      <c r="H1687" s="120">
        <v>0</v>
      </c>
      <c r="I1687" s="120">
        <v>32.004505157470703</v>
      </c>
      <c r="J1687" s="104">
        <f t="shared" si="130"/>
        <v>38.4334716796875</v>
      </c>
      <c r="K1687" s="104">
        <f t="shared" si="131"/>
        <v>0</v>
      </c>
      <c r="L1687" s="104">
        <f t="shared" si="132"/>
        <v>32.004505157470703</v>
      </c>
      <c r="N1687" s="109">
        <v>43652.291666666664</v>
      </c>
      <c r="O1687" s="103">
        <v>161</v>
      </c>
      <c r="P1687" s="103">
        <v>151.52000427246094</v>
      </c>
      <c r="Q1687" s="155">
        <f t="shared" si="133"/>
        <v>0.54259058906433111</v>
      </c>
      <c r="R1687" s="104">
        <f t="shared" si="134"/>
        <v>20</v>
      </c>
    </row>
    <row r="1688" spans="2:18">
      <c r="B1688" s="109">
        <v>43653.291666666664</v>
      </c>
      <c r="C1688" s="106">
        <v>161</v>
      </c>
      <c r="D1688" s="106">
        <v>151.52000427246094</v>
      </c>
      <c r="E1688" s="120">
        <v>11.800000190734863</v>
      </c>
      <c r="F1688" s="107">
        <v>43653</v>
      </c>
      <c r="G1688" s="120">
        <v>37.774803161621094</v>
      </c>
      <c r="H1688" s="120">
        <v>0</v>
      </c>
      <c r="I1688" s="120">
        <v>31.918338775634766</v>
      </c>
      <c r="J1688" s="104">
        <f t="shared" si="130"/>
        <v>37.774803161621094</v>
      </c>
      <c r="K1688" s="104">
        <f t="shared" si="131"/>
        <v>0</v>
      </c>
      <c r="L1688" s="104">
        <f t="shared" si="132"/>
        <v>31.918338775634766</v>
      </c>
      <c r="N1688" s="109">
        <v>43653.291666666664</v>
      </c>
      <c r="O1688" s="103">
        <v>161</v>
      </c>
      <c r="P1688" s="103">
        <v>151.52000427246094</v>
      </c>
      <c r="Q1688" s="155">
        <f t="shared" si="133"/>
        <v>0.54259058906433111</v>
      </c>
      <c r="R1688" s="104">
        <f t="shared" si="134"/>
        <v>20</v>
      </c>
    </row>
    <row r="1689" spans="2:18">
      <c r="B1689" s="109">
        <v>43654.291666666664</v>
      </c>
      <c r="C1689" s="106">
        <v>161</v>
      </c>
      <c r="D1689" s="106">
        <v>151.52000427246094</v>
      </c>
      <c r="E1689" s="120">
        <v>11.800000190734863</v>
      </c>
      <c r="F1689" s="107">
        <v>43654</v>
      </c>
      <c r="G1689" s="120">
        <v>37.116134643554688</v>
      </c>
      <c r="H1689" s="120">
        <v>0</v>
      </c>
      <c r="I1689" s="120">
        <v>31.832168579101563</v>
      </c>
      <c r="J1689" s="104">
        <f t="shared" si="130"/>
        <v>37.116134643554688</v>
      </c>
      <c r="K1689" s="104">
        <f t="shared" si="131"/>
        <v>0</v>
      </c>
      <c r="L1689" s="104">
        <f t="shared" si="132"/>
        <v>31.832168579101563</v>
      </c>
      <c r="N1689" s="109">
        <v>43654.291666666664</v>
      </c>
      <c r="O1689" s="103">
        <v>161</v>
      </c>
      <c r="P1689" s="103">
        <v>151.52000427246094</v>
      </c>
      <c r="Q1689" s="155">
        <f t="shared" si="133"/>
        <v>0.54259058906433111</v>
      </c>
      <c r="R1689" s="104">
        <f t="shared" si="134"/>
        <v>20</v>
      </c>
    </row>
    <row r="1690" spans="2:18">
      <c r="B1690" s="109">
        <v>43655.291666666664</v>
      </c>
      <c r="C1690" s="106">
        <v>161</v>
      </c>
      <c r="D1690" s="106">
        <v>151.52000427246094</v>
      </c>
      <c r="E1690" s="120">
        <v>11.800000190734863</v>
      </c>
      <c r="F1690" s="107">
        <v>43655</v>
      </c>
      <c r="G1690" s="120">
        <v>36.457469940185547</v>
      </c>
      <c r="H1690" s="120">
        <v>0</v>
      </c>
      <c r="I1690" s="120">
        <v>31.745998382568359</v>
      </c>
      <c r="J1690" s="104">
        <f t="shared" si="130"/>
        <v>36.457469940185547</v>
      </c>
      <c r="K1690" s="104">
        <f t="shared" si="131"/>
        <v>0</v>
      </c>
      <c r="L1690" s="104">
        <f t="shared" si="132"/>
        <v>31.745998382568359</v>
      </c>
      <c r="N1690" s="109">
        <v>43655.291666666664</v>
      </c>
      <c r="O1690" s="103">
        <v>161</v>
      </c>
      <c r="P1690" s="103">
        <v>151.52000427246094</v>
      </c>
      <c r="Q1690" s="155">
        <f t="shared" si="133"/>
        <v>0.54259058906433111</v>
      </c>
      <c r="R1690" s="104">
        <f t="shared" si="134"/>
        <v>20</v>
      </c>
    </row>
    <row r="1691" spans="2:18">
      <c r="B1691" s="109">
        <v>43656.291666666664</v>
      </c>
      <c r="C1691" s="106">
        <v>161</v>
      </c>
      <c r="D1691" s="106">
        <v>151.52000427246094</v>
      </c>
      <c r="E1691" s="120">
        <v>11.800000190734863</v>
      </c>
      <c r="F1691" s="107">
        <v>43656</v>
      </c>
      <c r="G1691" s="120">
        <v>35.798802445994482</v>
      </c>
      <c r="H1691" s="120">
        <v>0</v>
      </c>
      <c r="I1691" s="120">
        <v>31.659830520550411</v>
      </c>
      <c r="J1691" s="104">
        <f t="shared" si="130"/>
        <v>35.798802445994482</v>
      </c>
      <c r="K1691" s="104">
        <f t="shared" si="131"/>
        <v>0</v>
      </c>
      <c r="L1691" s="104">
        <f t="shared" si="132"/>
        <v>31.659830520550411</v>
      </c>
      <c r="N1691" s="109">
        <v>43656.291666666664</v>
      </c>
      <c r="O1691" s="103">
        <v>161</v>
      </c>
      <c r="P1691" s="103">
        <v>151.52000427246094</v>
      </c>
      <c r="Q1691" s="155">
        <f t="shared" si="133"/>
        <v>0.54259058906433111</v>
      </c>
      <c r="R1691" s="104">
        <f t="shared" si="134"/>
        <v>20</v>
      </c>
    </row>
    <row r="1692" spans="2:18">
      <c r="B1692" s="109">
        <v>43657.291666666664</v>
      </c>
      <c r="C1692" s="106">
        <v>161</v>
      </c>
      <c r="D1692" s="106">
        <v>151.52000427246094</v>
      </c>
      <c r="E1692" s="120">
        <v>11.800000190734863</v>
      </c>
      <c r="F1692" s="107">
        <v>43657</v>
      </c>
      <c r="G1692" s="120">
        <v>35.140132904052734</v>
      </c>
      <c r="H1692" s="120">
        <v>0</v>
      </c>
      <c r="I1692" s="120">
        <v>31.309995614864196</v>
      </c>
      <c r="J1692" s="104">
        <f t="shared" si="130"/>
        <v>35.140132904052734</v>
      </c>
      <c r="K1692" s="104">
        <f t="shared" si="131"/>
        <v>0</v>
      </c>
      <c r="L1692" s="104">
        <f t="shared" si="132"/>
        <v>31.309995614864196</v>
      </c>
      <c r="N1692" s="109">
        <v>43657.291666666664</v>
      </c>
      <c r="O1692" s="103">
        <v>161</v>
      </c>
      <c r="P1692" s="103">
        <v>151.52000427246094</v>
      </c>
      <c r="Q1692" s="155">
        <f t="shared" si="133"/>
        <v>0.54259058906433111</v>
      </c>
      <c r="R1692" s="104">
        <f t="shared" si="134"/>
        <v>20</v>
      </c>
    </row>
    <row r="1693" spans="2:18">
      <c r="B1693" s="109">
        <v>43658.291666666664</v>
      </c>
      <c r="C1693" s="106">
        <v>161</v>
      </c>
      <c r="D1693" s="106">
        <v>151.52000427246094</v>
      </c>
      <c r="E1693" s="120">
        <v>11.800000190734863</v>
      </c>
      <c r="F1693" s="107">
        <v>43658</v>
      </c>
      <c r="G1693" s="120">
        <v>34.481464385986328</v>
      </c>
      <c r="H1693" s="120">
        <v>0</v>
      </c>
      <c r="I1693" s="120">
        <v>31.052776505108284</v>
      </c>
      <c r="J1693" s="104">
        <f t="shared" si="130"/>
        <v>34.481464385986328</v>
      </c>
      <c r="K1693" s="104">
        <f t="shared" si="131"/>
        <v>0</v>
      </c>
      <c r="L1693" s="104">
        <f t="shared" si="132"/>
        <v>31.052776505108284</v>
      </c>
      <c r="N1693" s="109">
        <v>43658.291666666664</v>
      </c>
      <c r="O1693" s="103">
        <v>161</v>
      </c>
      <c r="P1693" s="103">
        <v>151.52000427246094</v>
      </c>
      <c r="Q1693" s="155">
        <f t="shared" si="133"/>
        <v>0.54259058906433111</v>
      </c>
      <c r="R1693" s="104">
        <f t="shared" si="134"/>
        <v>20</v>
      </c>
    </row>
    <row r="1694" spans="2:18">
      <c r="B1694" s="109">
        <v>43659.291666666664</v>
      </c>
      <c r="C1694" s="106">
        <v>161</v>
      </c>
      <c r="D1694" s="106">
        <v>151.52000427246094</v>
      </c>
      <c r="E1694" s="120">
        <v>11.800000190734863</v>
      </c>
      <c r="F1694" s="107">
        <v>43659</v>
      </c>
      <c r="G1694" s="120">
        <v>33.822799682617188</v>
      </c>
      <c r="H1694" s="120">
        <v>0</v>
      </c>
      <c r="I1694" s="120">
        <v>31.232506280342669</v>
      </c>
      <c r="J1694" s="104">
        <f t="shared" si="130"/>
        <v>33.822799682617188</v>
      </c>
      <c r="K1694" s="104">
        <f t="shared" si="131"/>
        <v>0</v>
      </c>
      <c r="L1694" s="104">
        <f t="shared" si="132"/>
        <v>31.232506280342669</v>
      </c>
      <c r="N1694" s="109">
        <v>43659.291666666664</v>
      </c>
      <c r="O1694" s="103">
        <v>161</v>
      </c>
      <c r="P1694" s="103">
        <v>151.52000427246094</v>
      </c>
      <c r="Q1694" s="155">
        <f t="shared" si="133"/>
        <v>0.54259058906433111</v>
      </c>
      <c r="R1694" s="104">
        <f t="shared" si="134"/>
        <v>20</v>
      </c>
    </row>
    <row r="1695" spans="2:18">
      <c r="B1695" s="109">
        <v>43660.291666666664</v>
      </c>
      <c r="C1695" s="106">
        <v>161</v>
      </c>
      <c r="D1695" s="106">
        <v>151.52000427246094</v>
      </c>
      <c r="E1695" s="120">
        <v>11.800000190734863</v>
      </c>
      <c r="F1695" s="107">
        <v>43660</v>
      </c>
      <c r="G1695" s="120">
        <v>33.164131164550781</v>
      </c>
      <c r="H1695" s="120">
        <v>0</v>
      </c>
      <c r="I1695" s="120">
        <v>30.944634320051616</v>
      </c>
      <c r="J1695" s="104">
        <f t="shared" si="130"/>
        <v>33.164131164550781</v>
      </c>
      <c r="K1695" s="104">
        <f t="shared" si="131"/>
        <v>0</v>
      </c>
      <c r="L1695" s="104">
        <f t="shared" si="132"/>
        <v>30.944634320051616</v>
      </c>
      <c r="N1695" s="109">
        <v>43660.291666666664</v>
      </c>
      <c r="O1695" s="103">
        <v>161</v>
      </c>
      <c r="P1695" s="103">
        <v>151.52000427246094</v>
      </c>
      <c r="Q1695" s="155">
        <f t="shared" si="133"/>
        <v>0.54259058906433111</v>
      </c>
      <c r="R1695" s="104">
        <f t="shared" si="134"/>
        <v>20</v>
      </c>
    </row>
    <row r="1696" spans="2:18">
      <c r="B1696" s="109">
        <v>43661.291666666664</v>
      </c>
      <c r="C1696" s="106">
        <v>161</v>
      </c>
      <c r="D1696" s="106">
        <v>151.52000427246094</v>
      </c>
      <c r="E1696" s="120">
        <v>11.800000190734863</v>
      </c>
      <c r="F1696" s="107">
        <v>43661</v>
      </c>
      <c r="G1696" s="120">
        <v>32.505462646484375</v>
      </c>
      <c r="H1696" s="120">
        <v>0</v>
      </c>
      <c r="I1696" s="120">
        <v>30.77418069620926</v>
      </c>
      <c r="J1696" s="104">
        <f t="shared" si="130"/>
        <v>32.505462646484375</v>
      </c>
      <c r="K1696" s="104">
        <f t="shared" si="131"/>
        <v>0</v>
      </c>
      <c r="L1696" s="104">
        <f t="shared" si="132"/>
        <v>30.77418069620926</v>
      </c>
      <c r="N1696" s="109">
        <v>43661.291666666664</v>
      </c>
      <c r="O1696" s="103">
        <v>161</v>
      </c>
      <c r="P1696" s="103">
        <v>151.52000427246094</v>
      </c>
      <c r="Q1696" s="155">
        <f t="shared" si="133"/>
        <v>0.54259058906433111</v>
      </c>
      <c r="R1696" s="104">
        <f t="shared" si="134"/>
        <v>20</v>
      </c>
    </row>
    <row r="1697" spans="2:18">
      <c r="B1697" s="109">
        <v>43662.291666666664</v>
      </c>
      <c r="C1697" s="106">
        <v>161</v>
      </c>
      <c r="D1697" s="106">
        <v>151.52000427246094</v>
      </c>
      <c r="E1697" s="120">
        <v>11.800000190734863</v>
      </c>
      <c r="F1697" s="107">
        <v>43662</v>
      </c>
      <c r="G1697" s="120">
        <v>31.846797034078172</v>
      </c>
      <c r="H1697" s="120">
        <v>0</v>
      </c>
      <c r="I1697" s="120">
        <v>29.133211594621343</v>
      </c>
      <c r="J1697" s="104">
        <f t="shared" si="130"/>
        <v>31.846797034078172</v>
      </c>
      <c r="K1697" s="104">
        <f t="shared" si="131"/>
        <v>0</v>
      </c>
      <c r="L1697" s="104">
        <f t="shared" si="132"/>
        <v>29.133211594621343</v>
      </c>
      <c r="N1697" s="109">
        <v>43662.291666666664</v>
      </c>
      <c r="O1697" s="103">
        <v>161</v>
      </c>
      <c r="P1697" s="103">
        <v>151.52000427246094</v>
      </c>
      <c r="Q1697" s="155">
        <f t="shared" si="133"/>
        <v>0.54259058906433111</v>
      </c>
      <c r="R1697" s="104">
        <f t="shared" si="134"/>
        <v>20</v>
      </c>
    </row>
    <row r="1698" spans="2:18">
      <c r="B1698" s="109">
        <v>43663.291666666664</v>
      </c>
      <c r="C1698" s="106">
        <v>161</v>
      </c>
      <c r="D1698" s="106">
        <v>151.52000427246094</v>
      </c>
      <c r="E1698" s="120">
        <v>11.800000190734863</v>
      </c>
      <c r="F1698" s="107">
        <v>43663</v>
      </c>
      <c r="G1698" s="120">
        <v>31.188129425048828</v>
      </c>
      <c r="H1698" s="120">
        <v>0</v>
      </c>
      <c r="I1698" s="120">
        <v>29.399333730097158</v>
      </c>
      <c r="J1698" s="104">
        <f t="shared" si="130"/>
        <v>31.188129425048828</v>
      </c>
      <c r="K1698" s="104">
        <f t="shared" si="131"/>
        <v>0</v>
      </c>
      <c r="L1698" s="104">
        <f t="shared" si="132"/>
        <v>29.399333730097158</v>
      </c>
      <c r="N1698" s="109">
        <v>43663.291666666664</v>
      </c>
      <c r="O1698" s="103">
        <v>161</v>
      </c>
      <c r="P1698" s="103">
        <v>151.52000427246094</v>
      </c>
      <c r="Q1698" s="155">
        <f t="shared" si="133"/>
        <v>0.54259058906433111</v>
      </c>
      <c r="R1698" s="104">
        <f t="shared" si="134"/>
        <v>20</v>
      </c>
    </row>
    <row r="1699" spans="2:18">
      <c r="B1699" s="109">
        <v>43664.291666666664</v>
      </c>
      <c r="C1699" s="106">
        <v>161</v>
      </c>
      <c r="D1699" s="106">
        <v>151.52000427246094</v>
      </c>
      <c r="E1699" s="120">
        <v>11.800000190734863</v>
      </c>
      <c r="F1699" s="107">
        <v>43664</v>
      </c>
      <c r="G1699" s="120">
        <v>30.529460906982422</v>
      </c>
      <c r="H1699" s="120">
        <v>0</v>
      </c>
      <c r="I1699" s="120">
        <v>26.238638755833669</v>
      </c>
      <c r="J1699" s="104">
        <f t="shared" si="130"/>
        <v>30.529460906982422</v>
      </c>
      <c r="K1699" s="104">
        <f t="shared" si="131"/>
        <v>0</v>
      </c>
      <c r="L1699" s="104">
        <f t="shared" si="132"/>
        <v>26.238638755833669</v>
      </c>
      <c r="N1699" s="109">
        <v>43664.291666666664</v>
      </c>
      <c r="O1699" s="103">
        <v>161</v>
      </c>
      <c r="P1699" s="103">
        <v>151.52000427246094</v>
      </c>
      <c r="Q1699" s="155">
        <f t="shared" si="133"/>
        <v>0.54259058906433111</v>
      </c>
      <c r="R1699" s="104">
        <f t="shared" si="134"/>
        <v>20</v>
      </c>
    </row>
    <row r="1700" spans="2:18">
      <c r="B1700" s="109">
        <v>43665.291666666664</v>
      </c>
      <c r="C1700" s="106">
        <v>161</v>
      </c>
      <c r="D1700" s="106">
        <v>151.52000427246094</v>
      </c>
      <c r="E1700" s="120">
        <v>11.800000190734863</v>
      </c>
      <c r="F1700" s="107">
        <v>43665</v>
      </c>
      <c r="G1700" s="120">
        <v>29.870796203613281</v>
      </c>
      <c r="H1700" s="120">
        <v>0</v>
      </c>
      <c r="I1700" s="120">
        <v>26.938826453509197</v>
      </c>
      <c r="J1700" s="104">
        <f t="shared" si="130"/>
        <v>29.870796203613281</v>
      </c>
      <c r="K1700" s="104">
        <f t="shared" si="131"/>
        <v>0</v>
      </c>
      <c r="L1700" s="104">
        <f t="shared" si="132"/>
        <v>26.938826453509197</v>
      </c>
      <c r="N1700" s="109">
        <v>43665.291666666664</v>
      </c>
      <c r="O1700" s="103">
        <v>161</v>
      </c>
      <c r="P1700" s="103">
        <v>151.52000427246094</v>
      </c>
      <c r="Q1700" s="155">
        <f t="shared" si="133"/>
        <v>0.54259058906433111</v>
      </c>
      <c r="R1700" s="104">
        <f t="shared" si="134"/>
        <v>20</v>
      </c>
    </row>
    <row r="1701" spans="2:18">
      <c r="B1701" s="109">
        <v>43666.291666666664</v>
      </c>
      <c r="C1701" s="106">
        <v>161</v>
      </c>
      <c r="D1701" s="106">
        <v>151.52000427246094</v>
      </c>
      <c r="E1701" s="120">
        <v>11.800000190734863</v>
      </c>
      <c r="F1701" s="107">
        <v>43666</v>
      </c>
      <c r="G1701" s="120">
        <v>29.212127685546875</v>
      </c>
      <c r="H1701" s="120">
        <v>0</v>
      </c>
      <c r="I1701" s="120">
        <v>28.401291991361894</v>
      </c>
      <c r="J1701" s="104">
        <f t="shared" si="130"/>
        <v>29.212127685546875</v>
      </c>
      <c r="K1701" s="104">
        <f t="shared" si="131"/>
        <v>0</v>
      </c>
      <c r="L1701" s="104">
        <f t="shared" si="132"/>
        <v>28.401291991361894</v>
      </c>
      <c r="N1701" s="109">
        <v>43666.291666666664</v>
      </c>
      <c r="O1701" s="103">
        <v>161</v>
      </c>
      <c r="P1701" s="103">
        <v>151.52000427246094</v>
      </c>
      <c r="Q1701" s="155">
        <f t="shared" si="133"/>
        <v>0.54259058906433111</v>
      </c>
      <c r="R1701" s="104">
        <f t="shared" si="134"/>
        <v>20</v>
      </c>
    </row>
    <row r="1702" spans="2:18">
      <c r="B1702" s="109">
        <v>43667.291666666664</v>
      </c>
      <c r="C1702" s="106">
        <v>161</v>
      </c>
      <c r="D1702" s="106">
        <v>151.52000427246094</v>
      </c>
      <c r="E1702" s="120">
        <v>11.800000190734863</v>
      </c>
      <c r="F1702" s="107">
        <v>43667</v>
      </c>
      <c r="G1702" s="120">
        <v>28.553459787766137</v>
      </c>
      <c r="H1702" s="120">
        <v>0</v>
      </c>
      <c r="I1702" s="120">
        <v>28.974178442027814</v>
      </c>
      <c r="J1702" s="104">
        <f t="shared" si="130"/>
        <v>28.553459787766137</v>
      </c>
      <c r="K1702" s="104">
        <f t="shared" si="131"/>
        <v>0</v>
      </c>
      <c r="L1702" s="104">
        <f t="shared" si="132"/>
        <v>28.974178442027814</v>
      </c>
      <c r="N1702" s="109">
        <v>43667.291666666664</v>
      </c>
      <c r="O1702" s="103">
        <v>161</v>
      </c>
      <c r="P1702" s="103">
        <v>151.52000427246094</v>
      </c>
      <c r="Q1702" s="155">
        <f t="shared" si="133"/>
        <v>0.54259058906433111</v>
      </c>
      <c r="R1702" s="104">
        <f t="shared" si="134"/>
        <v>20</v>
      </c>
    </row>
    <row r="1703" spans="2:18">
      <c r="B1703" s="109">
        <v>43668.291666666664</v>
      </c>
      <c r="C1703" s="106">
        <v>161</v>
      </c>
      <c r="D1703" s="106">
        <v>151.52000427246094</v>
      </c>
      <c r="E1703" s="120">
        <v>11.800000190734863</v>
      </c>
      <c r="F1703" s="107">
        <v>43668</v>
      </c>
      <c r="G1703" s="120">
        <v>27.894794464111328</v>
      </c>
      <c r="H1703" s="120">
        <v>0</v>
      </c>
      <c r="I1703" s="120">
        <v>29.555053925183092</v>
      </c>
      <c r="J1703" s="104">
        <f t="shared" si="130"/>
        <v>27.894794464111328</v>
      </c>
      <c r="K1703" s="104">
        <f t="shared" si="131"/>
        <v>0</v>
      </c>
      <c r="L1703" s="104">
        <f t="shared" si="132"/>
        <v>29.555053925183092</v>
      </c>
      <c r="N1703" s="109">
        <v>43668.291666666664</v>
      </c>
      <c r="O1703" s="103">
        <v>161</v>
      </c>
      <c r="P1703" s="103">
        <v>151.52000427246094</v>
      </c>
      <c r="Q1703" s="155">
        <f t="shared" si="133"/>
        <v>0.54259058906433111</v>
      </c>
      <c r="R1703" s="104">
        <f t="shared" si="134"/>
        <v>20</v>
      </c>
    </row>
    <row r="1704" spans="2:18">
      <c r="B1704" s="109">
        <v>43669.291666666664</v>
      </c>
      <c r="C1704" s="106">
        <v>161</v>
      </c>
      <c r="D1704" s="106">
        <v>151.52000427246094</v>
      </c>
      <c r="E1704" s="120">
        <v>11.800000190734863</v>
      </c>
      <c r="F1704" s="107">
        <v>43669</v>
      </c>
      <c r="G1704" s="120">
        <v>27.236125946044922</v>
      </c>
      <c r="H1704" s="120">
        <v>0</v>
      </c>
      <c r="I1704" s="120">
        <v>29.44932466250884</v>
      </c>
      <c r="J1704" s="104">
        <f t="shared" si="130"/>
        <v>27.236125946044922</v>
      </c>
      <c r="K1704" s="104">
        <f t="shared" si="131"/>
        <v>0</v>
      </c>
      <c r="L1704" s="104">
        <f t="shared" si="132"/>
        <v>29.44932466250884</v>
      </c>
      <c r="N1704" s="109">
        <v>43669.291666666664</v>
      </c>
      <c r="O1704" s="103">
        <v>161</v>
      </c>
      <c r="P1704" s="103">
        <v>151.52000427246094</v>
      </c>
      <c r="Q1704" s="155">
        <f t="shared" si="133"/>
        <v>0.54259058906433111</v>
      </c>
      <c r="R1704" s="104">
        <f t="shared" si="134"/>
        <v>20</v>
      </c>
    </row>
    <row r="1705" spans="2:18">
      <c r="B1705" s="109">
        <v>43670.291666666664</v>
      </c>
      <c r="C1705" s="106">
        <v>161</v>
      </c>
      <c r="D1705" s="106">
        <v>151.52000427246094</v>
      </c>
      <c r="E1705" s="120">
        <v>11.800000190734863</v>
      </c>
      <c r="F1705" s="107">
        <v>43670</v>
      </c>
      <c r="G1705" s="120">
        <v>26.577457427978516</v>
      </c>
      <c r="H1705" s="120">
        <v>0</v>
      </c>
      <c r="I1705" s="120">
        <v>29.687729920369591</v>
      </c>
      <c r="J1705" s="104">
        <f t="shared" si="130"/>
        <v>26.577457427978516</v>
      </c>
      <c r="K1705" s="104">
        <f t="shared" si="131"/>
        <v>0</v>
      </c>
      <c r="L1705" s="104">
        <f t="shared" si="132"/>
        <v>29.687729920369591</v>
      </c>
      <c r="N1705" s="109">
        <v>43670.291666666664</v>
      </c>
      <c r="O1705" s="103">
        <v>161</v>
      </c>
      <c r="P1705" s="103">
        <v>151.52000427246094</v>
      </c>
      <c r="Q1705" s="155">
        <f t="shared" si="133"/>
        <v>0.54259058906433111</v>
      </c>
      <c r="R1705" s="104">
        <f t="shared" si="134"/>
        <v>20</v>
      </c>
    </row>
    <row r="1706" spans="2:18">
      <c r="B1706" s="109">
        <v>43671.291666666664</v>
      </c>
      <c r="C1706" s="106">
        <v>161</v>
      </c>
      <c r="D1706" s="106">
        <v>151.52000427246094</v>
      </c>
      <c r="E1706" s="120">
        <v>11.800000190734863</v>
      </c>
      <c r="F1706" s="107">
        <v>43671</v>
      </c>
      <c r="G1706" s="120">
        <v>25.918790817260742</v>
      </c>
      <c r="H1706" s="120">
        <v>0</v>
      </c>
      <c r="I1706" s="120">
        <v>30.769468831177146</v>
      </c>
      <c r="J1706" s="104">
        <f t="shared" si="130"/>
        <v>25.918790817260742</v>
      </c>
      <c r="K1706" s="104">
        <f t="shared" si="131"/>
        <v>0</v>
      </c>
      <c r="L1706" s="104">
        <f t="shared" si="132"/>
        <v>30.769468831177146</v>
      </c>
      <c r="N1706" s="109">
        <v>43671.291666666664</v>
      </c>
      <c r="O1706" s="103">
        <v>161</v>
      </c>
      <c r="P1706" s="103">
        <v>151.52000427246094</v>
      </c>
      <c r="Q1706" s="155">
        <f t="shared" si="133"/>
        <v>0.54259058906433111</v>
      </c>
      <c r="R1706" s="104">
        <f t="shared" si="134"/>
        <v>20</v>
      </c>
    </row>
    <row r="1707" spans="2:18">
      <c r="B1707" s="109">
        <v>43672.291666666664</v>
      </c>
      <c r="C1707" s="106">
        <v>161</v>
      </c>
      <c r="D1707" s="106">
        <v>151.52000427246094</v>
      </c>
      <c r="E1707" s="120">
        <v>11.800000190734863</v>
      </c>
      <c r="F1707" s="107">
        <v>43672</v>
      </c>
      <c r="G1707" s="120">
        <v>25.260124206542969</v>
      </c>
      <c r="H1707" s="120">
        <v>0</v>
      </c>
      <c r="I1707" s="120">
        <v>30.083736658780655</v>
      </c>
      <c r="J1707" s="104">
        <f t="shared" si="130"/>
        <v>25.260124206542969</v>
      </c>
      <c r="K1707" s="104">
        <f t="shared" si="131"/>
        <v>0</v>
      </c>
      <c r="L1707" s="104">
        <f t="shared" si="132"/>
        <v>30.083736658780655</v>
      </c>
      <c r="N1707" s="109">
        <v>43672.291666666664</v>
      </c>
      <c r="O1707" s="103">
        <v>161</v>
      </c>
      <c r="P1707" s="103">
        <v>151.52000427246094</v>
      </c>
      <c r="Q1707" s="155">
        <f t="shared" si="133"/>
        <v>0.54259058906433111</v>
      </c>
      <c r="R1707" s="104">
        <f t="shared" si="134"/>
        <v>20</v>
      </c>
    </row>
    <row r="1708" spans="2:18">
      <c r="B1708" s="109">
        <v>43673.291666666664</v>
      </c>
      <c r="C1708" s="106">
        <v>161</v>
      </c>
      <c r="D1708" s="106">
        <v>151.52000427246094</v>
      </c>
      <c r="E1708" s="120">
        <v>11.800000190734863</v>
      </c>
      <c r="F1708" s="107">
        <v>43673</v>
      </c>
      <c r="G1708" s="120">
        <v>24.60145485829424</v>
      </c>
      <c r="H1708" s="120">
        <v>0</v>
      </c>
      <c r="I1708" s="120">
        <v>29.02860089622164</v>
      </c>
      <c r="J1708" s="104">
        <f t="shared" si="130"/>
        <v>24.60145485829424</v>
      </c>
      <c r="K1708" s="104">
        <f t="shared" si="131"/>
        <v>0</v>
      </c>
      <c r="L1708" s="104">
        <f t="shared" si="132"/>
        <v>29.02860089622164</v>
      </c>
      <c r="N1708" s="109">
        <v>43673.291666666664</v>
      </c>
      <c r="O1708" s="103">
        <v>161</v>
      </c>
      <c r="P1708" s="103">
        <v>151.52000427246094</v>
      </c>
      <c r="Q1708" s="155">
        <f t="shared" si="133"/>
        <v>0.54259058906433111</v>
      </c>
      <c r="R1708" s="104">
        <f t="shared" si="134"/>
        <v>20</v>
      </c>
    </row>
    <row r="1709" spans="2:18">
      <c r="B1709" s="109">
        <v>43674.291666666664</v>
      </c>
      <c r="C1709" s="106">
        <v>161</v>
      </c>
      <c r="D1709" s="106">
        <v>151.52000427246094</v>
      </c>
      <c r="E1709" s="120">
        <v>11.800000190734863</v>
      </c>
      <c r="F1709" s="107">
        <v>43674</v>
      </c>
      <c r="G1709" s="120">
        <v>23.942787170410156</v>
      </c>
      <c r="H1709" s="120">
        <v>0</v>
      </c>
      <c r="I1709" s="120">
        <v>28.41356339971227</v>
      </c>
      <c r="J1709" s="104">
        <f t="shared" si="130"/>
        <v>23.942787170410156</v>
      </c>
      <c r="K1709" s="104">
        <f t="shared" si="131"/>
        <v>0</v>
      </c>
      <c r="L1709" s="104">
        <f t="shared" si="132"/>
        <v>28.41356339971227</v>
      </c>
      <c r="N1709" s="109">
        <v>43674.291666666664</v>
      </c>
      <c r="O1709" s="103">
        <v>161</v>
      </c>
      <c r="P1709" s="103">
        <v>151.52000427246094</v>
      </c>
      <c r="Q1709" s="155">
        <f t="shared" si="133"/>
        <v>0.54259058906433111</v>
      </c>
      <c r="R1709" s="104">
        <f t="shared" si="134"/>
        <v>20</v>
      </c>
    </row>
    <row r="1710" spans="2:18">
      <c r="B1710" s="109">
        <v>43675.291666666664</v>
      </c>
      <c r="C1710" s="106">
        <v>161</v>
      </c>
      <c r="D1710" s="106">
        <v>151.52000427246094</v>
      </c>
      <c r="E1710" s="120">
        <v>11.800000190734863</v>
      </c>
      <c r="F1710" s="107">
        <v>43675</v>
      </c>
      <c r="G1710" s="120">
        <v>23.284120559692383</v>
      </c>
      <c r="H1710" s="120">
        <v>0</v>
      </c>
      <c r="I1710" s="120">
        <v>26.454263466287507</v>
      </c>
      <c r="J1710" s="104">
        <f t="shared" si="130"/>
        <v>23.284120559692383</v>
      </c>
      <c r="K1710" s="104">
        <f t="shared" si="131"/>
        <v>0</v>
      </c>
      <c r="L1710" s="104">
        <f t="shared" si="132"/>
        <v>26.454263466287507</v>
      </c>
      <c r="N1710" s="109">
        <v>43675.291666666664</v>
      </c>
      <c r="O1710" s="103">
        <v>161</v>
      </c>
      <c r="P1710" s="103">
        <v>151.52000427246094</v>
      </c>
      <c r="Q1710" s="155">
        <f t="shared" si="133"/>
        <v>0.54259058906433111</v>
      </c>
      <c r="R1710" s="104">
        <f t="shared" si="134"/>
        <v>20</v>
      </c>
    </row>
    <row r="1711" spans="2:18">
      <c r="B1711" s="109">
        <v>43676.291666666664</v>
      </c>
      <c r="C1711" s="106">
        <v>161</v>
      </c>
      <c r="D1711" s="106">
        <v>151.52000427246094</v>
      </c>
      <c r="E1711" s="120">
        <v>11.800000190734863</v>
      </c>
      <c r="F1711" s="107">
        <v>43676</v>
      </c>
      <c r="G1711" s="120">
        <v>22.625453948974609</v>
      </c>
      <c r="H1711" s="120">
        <v>0</v>
      </c>
      <c r="I1711" s="120">
        <v>26.741160748755462</v>
      </c>
      <c r="J1711" s="104">
        <f t="shared" si="130"/>
        <v>22.625453948974609</v>
      </c>
      <c r="K1711" s="104">
        <f t="shared" si="131"/>
        <v>0</v>
      </c>
      <c r="L1711" s="104">
        <f t="shared" si="132"/>
        <v>26.741160748755462</v>
      </c>
      <c r="N1711" s="109">
        <v>43676.291666666664</v>
      </c>
      <c r="O1711" s="103">
        <v>161</v>
      </c>
      <c r="P1711" s="103">
        <v>151.52000427246094</v>
      </c>
      <c r="Q1711" s="155">
        <f t="shared" si="133"/>
        <v>0.54259058906433111</v>
      </c>
      <c r="R1711" s="104">
        <f t="shared" si="134"/>
        <v>20</v>
      </c>
    </row>
    <row r="1712" spans="2:18">
      <c r="B1712" s="109">
        <v>43677.291666666664</v>
      </c>
      <c r="C1712" s="106">
        <v>161</v>
      </c>
      <c r="D1712" s="106">
        <v>151.52000427246094</v>
      </c>
      <c r="E1712" s="120">
        <v>11.800000190734863</v>
      </c>
      <c r="F1712" s="107">
        <v>43677</v>
      </c>
      <c r="G1712" s="120">
        <v>21.966785430908203</v>
      </c>
      <c r="H1712" s="120">
        <v>0</v>
      </c>
      <c r="I1712" s="120">
        <v>25.726469912551092</v>
      </c>
      <c r="J1712" s="104">
        <f t="shared" si="130"/>
        <v>21.966785430908203</v>
      </c>
      <c r="K1712" s="104">
        <f t="shared" si="131"/>
        <v>0</v>
      </c>
      <c r="L1712" s="104">
        <f t="shared" si="132"/>
        <v>25.726469912551092</v>
      </c>
      <c r="N1712" s="109">
        <v>43677.291666666664</v>
      </c>
      <c r="O1712" s="103">
        <v>161</v>
      </c>
      <c r="P1712" s="103">
        <v>151.52000427246094</v>
      </c>
      <c r="Q1712" s="155">
        <f t="shared" si="133"/>
        <v>0.54259058906433111</v>
      </c>
      <c r="R1712" s="104">
        <f t="shared" si="134"/>
        <v>20</v>
      </c>
    </row>
    <row r="1713" spans="2:18">
      <c r="B1713" s="109">
        <v>43678.291666666664</v>
      </c>
      <c r="C1713" s="106">
        <v>161</v>
      </c>
      <c r="D1713" s="106">
        <v>151.52000427246094</v>
      </c>
      <c r="E1713" s="120">
        <v>11.800000190734863</v>
      </c>
      <c r="F1713" s="107">
        <v>43678</v>
      </c>
      <c r="G1713" s="120">
        <v>21.308117848634719</v>
      </c>
      <c r="H1713" s="120">
        <v>0</v>
      </c>
      <c r="I1713" s="120">
        <v>26.475865476992379</v>
      </c>
      <c r="J1713" s="104">
        <f t="shared" si="130"/>
        <v>21.308117848634719</v>
      </c>
      <c r="K1713" s="104">
        <f t="shared" si="131"/>
        <v>0</v>
      </c>
      <c r="L1713" s="104">
        <f t="shared" si="132"/>
        <v>26.475865476992379</v>
      </c>
      <c r="N1713" s="109">
        <v>43678.291666666664</v>
      </c>
      <c r="O1713" s="103">
        <v>161</v>
      </c>
      <c r="P1713" s="103">
        <v>151.52000427246094</v>
      </c>
      <c r="Q1713" s="155">
        <f t="shared" si="133"/>
        <v>0.54259058906433111</v>
      </c>
      <c r="R1713" s="104">
        <f t="shared" si="134"/>
        <v>20</v>
      </c>
    </row>
    <row r="1714" spans="2:18">
      <c r="B1714" s="109">
        <v>43679.291666666664</v>
      </c>
      <c r="C1714" s="106">
        <v>161</v>
      </c>
      <c r="D1714" s="106">
        <v>151.52000427246094</v>
      </c>
      <c r="E1714" s="120">
        <v>11.800000190734863</v>
      </c>
      <c r="F1714" s="107">
        <v>43679</v>
      </c>
      <c r="G1714" s="120">
        <v>20.649452209472656</v>
      </c>
      <c r="H1714" s="120">
        <v>0</v>
      </c>
      <c r="I1714" s="120">
        <v>27.153417161394042</v>
      </c>
      <c r="J1714" s="104">
        <f t="shared" si="130"/>
        <v>20.649452209472656</v>
      </c>
      <c r="K1714" s="104">
        <f t="shared" si="131"/>
        <v>0</v>
      </c>
      <c r="L1714" s="104">
        <f t="shared" si="132"/>
        <v>27.153417161394042</v>
      </c>
      <c r="N1714" s="109">
        <v>43679.291666666664</v>
      </c>
      <c r="O1714" s="103">
        <v>161</v>
      </c>
      <c r="P1714" s="103">
        <v>151.52000427246094</v>
      </c>
      <c r="Q1714" s="155">
        <f t="shared" si="133"/>
        <v>0.54259058906433111</v>
      </c>
      <c r="R1714" s="104">
        <f t="shared" si="134"/>
        <v>20</v>
      </c>
    </row>
    <row r="1715" spans="2:18">
      <c r="B1715" s="109">
        <v>43680.291666666664</v>
      </c>
      <c r="C1715" s="106">
        <v>161</v>
      </c>
      <c r="D1715" s="106">
        <v>151.52000427246094</v>
      </c>
      <c r="E1715" s="120">
        <v>11.800000190734863</v>
      </c>
      <c r="F1715" s="107">
        <v>43680</v>
      </c>
      <c r="G1715" s="120">
        <v>19.99078369140625</v>
      </c>
      <c r="H1715" s="120">
        <v>0</v>
      </c>
      <c r="I1715" s="120">
        <v>25.458344274494422</v>
      </c>
      <c r="J1715" s="104">
        <f t="shared" si="130"/>
        <v>19.99078369140625</v>
      </c>
      <c r="K1715" s="104">
        <f t="shared" si="131"/>
        <v>0</v>
      </c>
      <c r="L1715" s="104">
        <f t="shared" si="132"/>
        <v>25.458344274494422</v>
      </c>
      <c r="N1715" s="109">
        <v>43680.291666666664</v>
      </c>
      <c r="O1715" s="103">
        <v>161</v>
      </c>
      <c r="P1715" s="103">
        <v>151.52000427246094</v>
      </c>
      <c r="Q1715" s="155">
        <f t="shared" si="133"/>
        <v>0.54259058906433111</v>
      </c>
      <c r="R1715" s="104">
        <f t="shared" si="134"/>
        <v>20</v>
      </c>
    </row>
    <row r="1716" spans="2:18">
      <c r="B1716" s="109">
        <v>43681.291666666664</v>
      </c>
      <c r="C1716" s="106">
        <v>161</v>
      </c>
      <c r="D1716" s="106">
        <v>151.52000427246094</v>
      </c>
      <c r="E1716" s="120">
        <v>11.800000190734863</v>
      </c>
      <c r="F1716" s="107">
        <v>43681</v>
      </c>
      <c r="G1716" s="120">
        <v>19.332115173339844</v>
      </c>
      <c r="H1716" s="120">
        <v>0</v>
      </c>
      <c r="I1716" s="120">
        <v>24.993903986877879</v>
      </c>
      <c r="J1716" s="104">
        <f t="shared" si="130"/>
        <v>19.332115173339844</v>
      </c>
      <c r="K1716" s="104">
        <f t="shared" si="131"/>
        <v>0</v>
      </c>
      <c r="L1716" s="104">
        <f t="shared" si="132"/>
        <v>24.993903986877879</v>
      </c>
      <c r="N1716" s="109">
        <v>43681.291666666664</v>
      </c>
      <c r="O1716" s="103">
        <v>161</v>
      </c>
      <c r="P1716" s="103">
        <v>151.52000427246094</v>
      </c>
      <c r="Q1716" s="155">
        <f t="shared" si="133"/>
        <v>0.54259058906433111</v>
      </c>
      <c r="R1716" s="104">
        <f t="shared" si="134"/>
        <v>20</v>
      </c>
    </row>
    <row r="1717" spans="2:18">
      <c r="B1717" s="109">
        <v>43682.291666666664</v>
      </c>
      <c r="C1717" s="106">
        <v>161</v>
      </c>
      <c r="D1717" s="106">
        <v>151.52000427246094</v>
      </c>
      <c r="E1717" s="120">
        <v>11.800000190734863</v>
      </c>
      <c r="F1717" s="107">
        <v>43682</v>
      </c>
      <c r="G1717" s="120">
        <v>18.673450469970703</v>
      </c>
      <c r="H1717" s="120">
        <v>0</v>
      </c>
      <c r="I1717" s="120">
        <v>26.971294073374153</v>
      </c>
      <c r="J1717" s="104">
        <f t="shared" si="130"/>
        <v>18.673450469970703</v>
      </c>
      <c r="K1717" s="104">
        <f t="shared" si="131"/>
        <v>0</v>
      </c>
      <c r="L1717" s="104">
        <f t="shared" si="132"/>
        <v>26.971294073374153</v>
      </c>
      <c r="N1717" s="109">
        <v>43682.291666666664</v>
      </c>
      <c r="O1717" s="103">
        <v>161</v>
      </c>
      <c r="P1717" s="103">
        <v>151.52000427246094</v>
      </c>
      <c r="Q1717" s="155">
        <f t="shared" si="133"/>
        <v>0.54259058906433111</v>
      </c>
      <c r="R1717" s="104">
        <f t="shared" si="134"/>
        <v>20</v>
      </c>
    </row>
    <row r="1718" spans="2:18">
      <c r="B1718" s="109">
        <v>43683.291666666664</v>
      </c>
      <c r="C1718" s="106">
        <v>161</v>
      </c>
      <c r="D1718" s="106">
        <v>151.52000427246094</v>
      </c>
      <c r="E1718" s="120">
        <v>11.800000190734863</v>
      </c>
      <c r="F1718" s="107">
        <v>43683</v>
      </c>
      <c r="G1718" s="120">
        <v>18.014781951904297</v>
      </c>
      <c r="H1718" s="120">
        <v>0</v>
      </c>
      <c r="I1718" s="120">
        <v>27.693390595029928</v>
      </c>
      <c r="J1718" s="104">
        <f t="shared" si="130"/>
        <v>18.014781951904297</v>
      </c>
      <c r="K1718" s="104">
        <f t="shared" si="131"/>
        <v>0</v>
      </c>
      <c r="L1718" s="104">
        <f t="shared" si="132"/>
        <v>27.693390595029928</v>
      </c>
      <c r="N1718" s="109">
        <v>43683.291666666664</v>
      </c>
      <c r="O1718" s="103">
        <v>161</v>
      </c>
      <c r="P1718" s="103">
        <v>151.52000427246094</v>
      </c>
      <c r="Q1718" s="155">
        <f t="shared" si="133"/>
        <v>0.54259058906433111</v>
      </c>
      <c r="R1718" s="104">
        <f t="shared" si="134"/>
        <v>20</v>
      </c>
    </row>
    <row r="1719" spans="2:18">
      <c r="B1719" s="109">
        <v>43684.291666666664</v>
      </c>
      <c r="C1719" s="106">
        <v>161</v>
      </c>
      <c r="D1719" s="106">
        <v>151.52000427246094</v>
      </c>
      <c r="E1719" s="120">
        <v>11.800000190734863</v>
      </c>
      <c r="F1719" s="107">
        <v>43684</v>
      </c>
      <c r="G1719" s="120">
        <v>17.35611385402856</v>
      </c>
      <c r="H1719" s="120">
        <v>0</v>
      </c>
      <c r="I1719" s="120">
        <v>26.940484284868973</v>
      </c>
      <c r="J1719" s="104">
        <f t="shared" si="130"/>
        <v>17.35611385402856</v>
      </c>
      <c r="K1719" s="104">
        <f t="shared" si="131"/>
        <v>0</v>
      </c>
      <c r="L1719" s="104">
        <f t="shared" si="132"/>
        <v>26.940484284868973</v>
      </c>
      <c r="N1719" s="109">
        <v>43684.291666666664</v>
      </c>
      <c r="O1719" s="103">
        <v>161</v>
      </c>
      <c r="P1719" s="103">
        <v>151.52000427246094</v>
      </c>
      <c r="Q1719" s="155">
        <f t="shared" si="133"/>
        <v>0.54259058906433111</v>
      </c>
      <c r="R1719" s="104">
        <f t="shared" si="134"/>
        <v>20</v>
      </c>
    </row>
    <row r="1720" spans="2:18">
      <c r="B1720" s="109">
        <v>43685.291666666664</v>
      </c>
      <c r="C1720" s="106">
        <v>161</v>
      </c>
      <c r="D1720" s="106">
        <v>151.52000427246094</v>
      </c>
      <c r="E1720" s="120">
        <v>11.800000190734863</v>
      </c>
      <c r="F1720" s="107">
        <v>43685</v>
      </c>
      <c r="G1720" s="120">
        <v>16.69744873046875</v>
      </c>
      <c r="H1720" s="120">
        <v>0</v>
      </c>
      <c r="I1720" s="120">
        <v>27.011383617100897</v>
      </c>
      <c r="J1720" s="104">
        <f t="shared" si="130"/>
        <v>16.69744873046875</v>
      </c>
      <c r="K1720" s="104">
        <f t="shared" si="131"/>
        <v>0</v>
      </c>
      <c r="L1720" s="104">
        <f t="shared" si="132"/>
        <v>27.011383617100897</v>
      </c>
      <c r="N1720" s="109">
        <v>43685.291666666664</v>
      </c>
      <c r="O1720" s="103">
        <v>161</v>
      </c>
      <c r="P1720" s="103">
        <v>151.52000427246094</v>
      </c>
      <c r="Q1720" s="155">
        <f t="shared" si="133"/>
        <v>0.54259058906433111</v>
      </c>
      <c r="R1720" s="104">
        <f t="shared" si="134"/>
        <v>20</v>
      </c>
    </row>
    <row r="1721" spans="2:18">
      <c r="B1721" s="109">
        <v>43686.291666666664</v>
      </c>
      <c r="C1721" s="106">
        <v>161</v>
      </c>
      <c r="D1721" s="106">
        <v>151.52000427246094</v>
      </c>
      <c r="E1721" s="120">
        <v>11.800000190734863</v>
      </c>
      <c r="F1721" s="107">
        <v>43686</v>
      </c>
      <c r="G1721" s="120">
        <v>16.038778305053711</v>
      </c>
      <c r="H1721" s="120">
        <v>0</v>
      </c>
      <c r="I1721" s="120">
        <v>26.402022126581919</v>
      </c>
      <c r="J1721" s="104">
        <f t="shared" si="130"/>
        <v>16.038778305053711</v>
      </c>
      <c r="K1721" s="104">
        <f t="shared" si="131"/>
        <v>0</v>
      </c>
      <c r="L1721" s="104">
        <f t="shared" si="132"/>
        <v>26.402022126581919</v>
      </c>
      <c r="N1721" s="109">
        <v>43686.291666666664</v>
      </c>
      <c r="O1721" s="103">
        <v>161</v>
      </c>
      <c r="P1721" s="103">
        <v>151.52000427246094</v>
      </c>
      <c r="Q1721" s="155">
        <f t="shared" si="133"/>
        <v>0.54259058906433111</v>
      </c>
      <c r="R1721" s="104">
        <f t="shared" si="134"/>
        <v>20</v>
      </c>
    </row>
    <row r="1722" spans="2:18">
      <c r="B1722" s="109">
        <v>43687.291666666664</v>
      </c>
      <c r="C1722" s="106">
        <v>161</v>
      </c>
      <c r="D1722" s="106">
        <v>151.52000427246094</v>
      </c>
      <c r="E1722" s="120">
        <v>11.800000190734863</v>
      </c>
      <c r="F1722" s="107">
        <v>43687</v>
      </c>
      <c r="G1722" s="120">
        <v>15.380111694335938</v>
      </c>
      <c r="H1722" s="120">
        <v>0</v>
      </c>
      <c r="I1722" s="120">
        <v>26.440530389701856</v>
      </c>
      <c r="J1722" s="104">
        <f t="shared" si="130"/>
        <v>15.380111694335938</v>
      </c>
      <c r="K1722" s="104">
        <f t="shared" si="131"/>
        <v>0</v>
      </c>
      <c r="L1722" s="104">
        <f t="shared" si="132"/>
        <v>26.440530389701856</v>
      </c>
      <c r="N1722" s="109">
        <v>43687.291666666664</v>
      </c>
      <c r="O1722" s="103">
        <v>161</v>
      </c>
      <c r="P1722" s="103">
        <v>151.52000427246094</v>
      </c>
      <c r="Q1722" s="155">
        <f t="shared" si="133"/>
        <v>0.54259058906433111</v>
      </c>
      <c r="R1722" s="104">
        <f t="shared" si="134"/>
        <v>20</v>
      </c>
    </row>
    <row r="1723" spans="2:18">
      <c r="B1723" s="109">
        <v>43688.291666666664</v>
      </c>
      <c r="C1723" s="106">
        <v>161</v>
      </c>
      <c r="D1723" s="106">
        <v>151.52000427246094</v>
      </c>
      <c r="E1723" s="120">
        <v>11.800000190734863</v>
      </c>
      <c r="F1723" s="107">
        <v>43688</v>
      </c>
      <c r="G1723" s="120">
        <v>14.721445083618164</v>
      </c>
      <c r="H1723" s="120">
        <v>0</v>
      </c>
      <c r="I1723" s="120">
        <v>27.372080650704852</v>
      </c>
      <c r="J1723" s="104">
        <f t="shared" si="130"/>
        <v>14.721445083618164</v>
      </c>
      <c r="K1723" s="104">
        <f t="shared" si="131"/>
        <v>0</v>
      </c>
      <c r="L1723" s="104">
        <f t="shared" si="132"/>
        <v>27.372080650704852</v>
      </c>
      <c r="N1723" s="109">
        <v>43688.291666666664</v>
      </c>
      <c r="O1723" s="103">
        <v>161</v>
      </c>
      <c r="P1723" s="103">
        <v>151.52000427246094</v>
      </c>
      <c r="Q1723" s="155">
        <f t="shared" si="133"/>
        <v>0.54259058906433111</v>
      </c>
      <c r="R1723" s="104">
        <f t="shared" si="134"/>
        <v>20</v>
      </c>
    </row>
    <row r="1724" spans="2:18">
      <c r="B1724" s="109">
        <v>43689.291666666664</v>
      </c>
      <c r="C1724" s="106">
        <v>161</v>
      </c>
      <c r="D1724" s="106">
        <v>151.52000427246094</v>
      </c>
      <c r="E1724" s="120">
        <v>11.800000190734863</v>
      </c>
      <c r="F1724" s="107">
        <v>43689</v>
      </c>
      <c r="G1724" s="120">
        <v>14.062777533078636</v>
      </c>
      <c r="H1724" s="120">
        <v>0</v>
      </c>
      <c r="I1724" s="120">
        <v>28.200498068089804</v>
      </c>
      <c r="J1724" s="104">
        <f t="shared" si="130"/>
        <v>14.062777533078636</v>
      </c>
      <c r="K1724" s="104">
        <f t="shared" si="131"/>
        <v>0</v>
      </c>
      <c r="L1724" s="104">
        <f t="shared" si="132"/>
        <v>28.200498068089804</v>
      </c>
      <c r="N1724" s="109">
        <v>43689.291666666664</v>
      </c>
      <c r="O1724" s="103">
        <v>161</v>
      </c>
      <c r="P1724" s="103">
        <v>151.52000427246094</v>
      </c>
      <c r="Q1724" s="155">
        <f t="shared" si="133"/>
        <v>0.54259058906433111</v>
      </c>
      <c r="R1724" s="104">
        <f t="shared" si="134"/>
        <v>20</v>
      </c>
    </row>
    <row r="1725" spans="2:18">
      <c r="B1725" s="109">
        <v>43690.291666666664</v>
      </c>
      <c r="C1725" s="106">
        <v>161</v>
      </c>
      <c r="D1725" s="106">
        <v>151.52000427246094</v>
      </c>
      <c r="E1725" s="120">
        <v>11.800000190734863</v>
      </c>
      <c r="F1725" s="107">
        <v>43690</v>
      </c>
      <c r="G1725" s="120">
        <v>13.404109954833984</v>
      </c>
      <c r="H1725" s="120">
        <v>0</v>
      </c>
      <c r="I1725" s="120">
        <v>29.653214132167697</v>
      </c>
      <c r="J1725" s="104">
        <f t="shared" si="130"/>
        <v>13.404109954833984</v>
      </c>
      <c r="K1725" s="104">
        <f t="shared" si="131"/>
        <v>0</v>
      </c>
      <c r="L1725" s="104">
        <f t="shared" si="132"/>
        <v>29.653214132167697</v>
      </c>
      <c r="N1725" s="109">
        <v>43690.291666666664</v>
      </c>
      <c r="O1725" s="103">
        <v>161</v>
      </c>
      <c r="P1725" s="103">
        <v>151.52000427246094</v>
      </c>
      <c r="Q1725" s="155">
        <f t="shared" si="133"/>
        <v>0.54259058906433111</v>
      </c>
      <c r="R1725" s="104">
        <f t="shared" si="134"/>
        <v>20</v>
      </c>
    </row>
    <row r="1726" spans="2:18">
      <c r="B1726" s="109">
        <v>43691.291666666664</v>
      </c>
      <c r="C1726" s="106">
        <v>161</v>
      </c>
      <c r="D1726" s="106">
        <v>151.52000427246094</v>
      </c>
      <c r="E1726" s="120">
        <v>11.800000190734863</v>
      </c>
      <c r="F1726" s="107">
        <v>43691</v>
      </c>
      <c r="G1726" s="120">
        <v>12.745443344116211</v>
      </c>
      <c r="H1726" s="120">
        <v>0</v>
      </c>
      <c r="I1726" s="120">
        <v>27.861015237459451</v>
      </c>
      <c r="J1726" s="104">
        <f t="shared" si="130"/>
        <v>12.745443344116211</v>
      </c>
      <c r="K1726" s="104">
        <f t="shared" si="131"/>
        <v>0</v>
      </c>
      <c r="L1726" s="104">
        <f t="shared" si="132"/>
        <v>27.861015237459451</v>
      </c>
      <c r="N1726" s="109">
        <v>43691.291666666664</v>
      </c>
      <c r="O1726" s="103">
        <v>161</v>
      </c>
      <c r="P1726" s="103">
        <v>151.52000427246094</v>
      </c>
      <c r="Q1726" s="155">
        <f t="shared" si="133"/>
        <v>0.54259058906433111</v>
      </c>
      <c r="R1726" s="104">
        <f t="shared" si="134"/>
        <v>20</v>
      </c>
    </row>
    <row r="1727" spans="2:18">
      <c r="B1727" s="109">
        <v>43692.291666666664</v>
      </c>
      <c r="C1727" s="106">
        <v>161</v>
      </c>
      <c r="D1727" s="106">
        <v>151.52000427246094</v>
      </c>
      <c r="E1727" s="120">
        <v>11.800000190734863</v>
      </c>
      <c r="F1727" s="107">
        <v>43692</v>
      </c>
      <c r="G1727" s="120">
        <v>12.086774826049805</v>
      </c>
      <c r="H1727" s="120">
        <v>0</v>
      </c>
      <c r="I1727" s="120">
        <v>29.522951237846332</v>
      </c>
      <c r="J1727" s="104">
        <f t="shared" si="130"/>
        <v>12.086774826049805</v>
      </c>
      <c r="K1727" s="104">
        <f t="shared" si="131"/>
        <v>0</v>
      </c>
      <c r="L1727" s="104">
        <f t="shared" si="132"/>
        <v>29.522951237846332</v>
      </c>
      <c r="N1727" s="109">
        <v>43692.291666666664</v>
      </c>
      <c r="O1727" s="103">
        <v>161</v>
      </c>
      <c r="P1727" s="103">
        <v>151.52000427246094</v>
      </c>
      <c r="Q1727" s="155">
        <f t="shared" si="133"/>
        <v>0.54259058906433111</v>
      </c>
      <c r="R1727" s="104">
        <f t="shared" si="134"/>
        <v>20</v>
      </c>
    </row>
    <row r="1728" spans="2:18">
      <c r="B1728" s="109">
        <v>43693.291666666664</v>
      </c>
      <c r="C1728" s="106">
        <v>161</v>
      </c>
      <c r="D1728" s="106">
        <v>151.52000427246094</v>
      </c>
      <c r="E1728" s="120">
        <v>11.800000190734863</v>
      </c>
      <c r="F1728" s="107">
        <v>43693</v>
      </c>
      <c r="G1728" s="120">
        <v>11.428108215332031</v>
      </c>
      <c r="H1728" s="120">
        <v>0</v>
      </c>
      <c r="I1728" s="120">
        <v>29.138483603729121</v>
      </c>
      <c r="J1728" s="104">
        <f t="shared" si="130"/>
        <v>11.428108215332031</v>
      </c>
      <c r="K1728" s="104">
        <f t="shared" si="131"/>
        <v>0</v>
      </c>
      <c r="L1728" s="104">
        <f t="shared" si="132"/>
        <v>29.138483603729121</v>
      </c>
      <c r="N1728" s="109">
        <v>43693.291666666664</v>
      </c>
      <c r="O1728" s="103">
        <v>161</v>
      </c>
      <c r="P1728" s="103">
        <v>151.52000427246094</v>
      </c>
      <c r="Q1728" s="155">
        <f t="shared" si="133"/>
        <v>0.54259058906433111</v>
      </c>
      <c r="R1728" s="104">
        <f t="shared" si="134"/>
        <v>20</v>
      </c>
    </row>
    <row r="1729" spans="2:18">
      <c r="B1729" s="109">
        <v>43694.291666666664</v>
      </c>
      <c r="C1729" s="106">
        <v>161</v>
      </c>
      <c r="D1729" s="106">
        <v>151.52000427246094</v>
      </c>
      <c r="E1729" s="120">
        <v>11.800000190734863</v>
      </c>
      <c r="F1729" s="107">
        <v>43694</v>
      </c>
      <c r="G1729" s="120">
        <v>10.769440683744572</v>
      </c>
      <c r="H1729" s="120">
        <v>0</v>
      </c>
      <c r="I1729" s="120">
        <v>30.124964597931591</v>
      </c>
      <c r="J1729" s="104">
        <f t="shared" si="130"/>
        <v>10.769440683744572</v>
      </c>
      <c r="K1729" s="104">
        <f t="shared" si="131"/>
        <v>0</v>
      </c>
      <c r="L1729" s="104">
        <f t="shared" si="132"/>
        <v>30.124964597931591</v>
      </c>
      <c r="N1729" s="109">
        <v>43694.291666666664</v>
      </c>
      <c r="O1729" s="103">
        <v>161</v>
      </c>
      <c r="P1729" s="103">
        <v>151.52000427246094</v>
      </c>
      <c r="Q1729" s="155">
        <f t="shared" si="133"/>
        <v>0.54259058906433111</v>
      </c>
      <c r="R1729" s="104">
        <f t="shared" si="134"/>
        <v>20</v>
      </c>
    </row>
    <row r="1730" spans="2:18">
      <c r="B1730" s="109">
        <v>43695.291666666664</v>
      </c>
      <c r="C1730" s="106">
        <v>161</v>
      </c>
      <c r="D1730" s="106">
        <v>151.52000427246094</v>
      </c>
      <c r="E1730" s="120">
        <v>11.800000190734863</v>
      </c>
      <c r="F1730" s="107">
        <v>43695</v>
      </c>
      <c r="G1730" s="120">
        <v>10.110773086547852</v>
      </c>
      <c r="H1730" s="120">
        <v>0</v>
      </c>
      <c r="I1730" s="120">
        <v>30.66015489494362</v>
      </c>
      <c r="J1730" s="104">
        <f t="shared" si="130"/>
        <v>10.110773086547852</v>
      </c>
      <c r="K1730" s="104">
        <f t="shared" si="131"/>
        <v>0</v>
      </c>
      <c r="L1730" s="104">
        <f t="shared" si="132"/>
        <v>30.66015489494362</v>
      </c>
      <c r="N1730" s="109">
        <v>43695.291666666664</v>
      </c>
      <c r="O1730" s="103">
        <v>161</v>
      </c>
      <c r="P1730" s="103">
        <v>151.52000427246094</v>
      </c>
      <c r="Q1730" s="155">
        <f t="shared" si="133"/>
        <v>0.54259058906433111</v>
      </c>
      <c r="R1730" s="104">
        <f t="shared" si="134"/>
        <v>20</v>
      </c>
    </row>
    <row r="1731" spans="2:18">
      <c r="B1731" s="109">
        <v>43696.291666666664</v>
      </c>
      <c r="C1731" s="106">
        <v>161</v>
      </c>
      <c r="D1731" s="106">
        <v>151.52000427246094</v>
      </c>
      <c r="E1731" s="120">
        <v>11.800000190734863</v>
      </c>
      <c r="F1731" s="107">
        <v>43696</v>
      </c>
      <c r="G1731" s="120">
        <v>9.4521064758300781</v>
      </c>
      <c r="H1731" s="120">
        <v>0</v>
      </c>
      <c r="I1731" s="120">
        <v>30.819548564531164</v>
      </c>
      <c r="J1731" s="104">
        <f t="shared" si="130"/>
        <v>9.4521064758300781</v>
      </c>
      <c r="K1731" s="104">
        <f t="shared" si="131"/>
        <v>0</v>
      </c>
      <c r="L1731" s="104">
        <f t="shared" si="132"/>
        <v>30.819548564531164</v>
      </c>
      <c r="N1731" s="109">
        <v>43696.291666666664</v>
      </c>
      <c r="O1731" s="103">
        <v>161</v>
      </c>
      <c r="P1731" s="103">
        <v>151.52000427246094</v>
      </c>
      <c r="Q1731" s="155">
        <f t="shared" si="133"/>
        <v>0.54259058906433111</v>
      </c>
      <c r="R1731" s="104">
        <f t="shared" si="134"/>
        <v>20</v>
      </c>
    </row>
    <row r="1732" spans="2:18">
      <c r="B1732" s="109">
        <v>43697.291666666664</v>
      </c>
      <c r="C1732" s="106">
        <v>161</v>
      </c>
      <c r="D1732" s="106">
        <v>151.52000427246094</v>
      </c>
      <c r="E1732" s="120">
        <v>11.800000190734863</v>
      </c>
      <c r="F1732" s="107">
        <v>43697</v>
      </c>
      <c r="G1732" s="120">
        <v>8.7934379577636719</v>
      </c>
      <c r="H1732" s="120">
        <v>0</v>
      </c>
      <c r="I1732" s="120">
        <v>30.71960708238462</v>
      </c>
      <c r="J1732" s="104">
        <f t="shared" si="130"/>
        <v>8.7934379577636719</v>
      </c>
      <c r="K1732" s="104">
        <f t="shared" si="131"/>
        <v>0</v>
      </c>
      <c r="L1732" s="104">
        <f t="shared" si="132"/>
        <v>30.71960708238462</v>
      </c>
      <c r="N1732" s="109">
        <v>43697.291666666664</v>
      </c>
      <c r="O1732" s="103">
        <v>161</v>
      </c>
      <c r="P1732" s="103">
        <v>151.52000427246094</v>
      </c>
      <c r="Q1732" s="155">
        <f t="shared" si="133"/>
        <v>0.54259058906433111</v>
      </c>
      <c r="R1732" s="104">
        <f t="shared" si="134"/>
        <v>20</v>
      </c>
    </row>
    <row r="1733" spans="2:18">
      <c r="B1733" s="109">
        <v>43698.291666666664</v>
      </c>
      <c r="C1733" s="106">
        <v>161</v>
      </c>
      <c r="D1733" s="106">
        <v>151.52000427246094</v>
      </c>
      <c r="E1733" s="120">
        <v>11.800000190734863</v>
      </c>
      <c r="F1733" s="107">
        <v>43698</v>
      </c>
      <c r="G1733" s="120">
        <v>8.1347708078998107</v>
      </c>
      <c r="H1733" s="120">
        <v>0</v>
      </c>
      <c r="I1733" s="120">
        <v>30.943373128683479</v>
      </c>
      <c r="J1733" s="104">
        <f t="shared" si="130"/>
        <v>8.1347708078998107</v>
      </c>
      <c r="K1733" s="104">
        <f t="shared" si="131"/>
        <v>0</v>
      </c>
      <c r="L1733" s="104">
        <f t="shared" si="132"/>
        <v>30.943373128683479</v>
      </c>
      <c r="N1733" s="109">
        <v>43698.291666666664</v>
      </c>
      <c r="O1733" s="103">
        <v>161</v>
      </c>
      <c r="P1733" s="103">
        <v>151.52000427246094</v>
      </c>
      <c r="Q1733" s="155">
        <f t="shared" si="133"/>
        <v>0.54259058906433111</v>
      </c>
      <c r="R1733" s="104">
        <f t="shared" si="134"/>
        <v>20</v>
      </c>
    </row>
    <row r="1734" spans="2:18">
      <c r="B1734" s="109">
        <v>43699.291666666664</v>
      </c>
      <c r="C1734" s="106">
        <v>161</v>
      </c>
      <c r="D1734" s="106">
        <v>151.52000427246094</v>
      </c>
      <c r="E1734" s="120">
        <v>11.800000190734863</v>
      </c>
      <c r="F1734" s="107">
        <v>43699</v>
      </c>
      <c r="G1734" s="120">
        <v>7.4761037826538086</v>
      </c>
      <c r="H1734" s="120">
        <v>0</v>
      </c>
      <c r="I1734" s="120">
        <v>28.994230126407398</v>
      </c>
      <c r="J1734" s="104">
        <f t="shared" si="130"/>
        <v>7.4761037826538086</v>
      </c>
      <c r="K1734" s="104">
        <f t="shared" si="131"/>
        <v>0</v>
      </c>
      <c r="L1734" s="104">
        <f t="shared" si="132"/>
        <v>28.994230126407398</v>
      </c>
      <c r="N1734" s="109">
        <v>43699.291666666664</v>
      </c>
      <c r="O1734" s="103">
        <v>161</v>
      </c>
      <c r="P1734" s="103">
        <v>151.52000427246094</v>
      </c>
      <c r="Q1734" s="155">
        <f t="shared" si="133"/>
        <v>0.54259058906433111</v>
      </c>
      <c r="R1734" s="104">
        <f t="shared" si="134"/>
        <v>20</v>
      </c>
    </row>
    <row r="1735" spans="2:18">
      <c r="B1735" s="109">
        <v>43700.291666666664</v>
      </c>
      <c r="C1735" s="106">
        <v>161</v>
      </c>
      <c r="D1735" s="106">
        <v>151.52000427246094</v>
      </c>
      <c r="E1735" s="120">
        <v>11.800000190734863</v>
      </c>
      <c r="F1735" s="107">
        <v>43700</v>
      </c>
      <c r="G1735" s="120">
        <v>6.8174362182617188</v>
      </c>
      <c r="H1735" s="120">
        <v>0</v>
      </c>
      <c r="I1735" s="120">
        <v>29.242993403032912</v>
      </c>
      <c r="J1735" s="104">
        <f t="shared" si="130"/>
        <v>6.8174362182617188</v>
      </c>
      <c r="K1735" s="104">
        <f t="shared" si="131"/>
        <v>0</v>
      </c>
      <c r="L1735" s="104">
        <f t="shared" si="132"/>
        <v>29.242993403032912</v>
      </c>
      <c r="N1735" s="109">
        <v>43700.291666666664</v>
      </c>
      <c r="O1735" s="103">
        <v>161</v>
      </c>
      <c r="P1735" s="103">
        <v>151.52000427246094</v>
      </c>
      <c r="Q1735" s="155">
        <f t="shared" si="133"/>
        <v>0.54259058906433111</v>
      </c>
      <c r="R1735" s="104">
        <f t="shared" si="134"/>
        <v>20</v>
      </c>
    </row>
    <row r="1736" spans="2:18">
      <c r="B1736" s="109">
        <v>43701.291666666664</v>
      </c>
      <c r="C1736" s="106">
        <v>161</v>
      </c>
      <c r="D1736" s="106">
        <v>151.52000427246094</v>
      </c>
      <c r="E1736" s="120">
        <v>11.800000190734863</v>
      </c>
      <c r="F1736" s="107">
        <v>43701</v>
      </c>
      <c r="G1736" s="120">
        <v>6.1587691307067871</v>
      </c>
      <c r="H1736" s="120">
        <v>0</v>
      </c>
      <c r="I1736" s="120">
        <v>27.399588738127967</v>
      </c>
      <c r="J1736" s="104">
        <f t="shared" si="130"/>
        <v>6.1587691307067871</v>
      </c>
      <c r="K1736" s="104">
        <f t="shared" si="131"/>
        <v>0</v>
      </c>
      <c r="L1736" s="104">
        <f t="shared" si="132"/>
        <v>27.399588738127967</v>
      </c>
      <c r="N1736" s="109">
        <v>43701.291666666664</v>
      </c>
      <c r="O1736" s="103">
        <v>161</v>
      </c>
      <c r="P1736" s="103">
        <v>151.52000427246094</v>
      </c>
      <c r="Q1736" s="155">
        <f t="shared" si="133"/>
        <v>0.54259058906433111</v>
      </c>
      <c r="R1736" s="104">
        <f t="shared" si="134"/>
        <v>20</v>
      </c>
    </row>
    <row r="1737" spans="2:18">
      <c r="B1737" s="109">
        <v>43702.291666666664</v>
      </c>
      <c r="C1737" s="106">
        <v>161</v>
      </c>
      <c r="D1737" s="106">
        <v>151.52000427246094</v>
      </c>
      <c r="E1737" s="120">
        <v>11.800000190734863</v>
      </c>
      <c r="F1737" s="107">
        <v>43702</v>
      </c>
      <c r="G1737" s="120">
        <v>5.5001015915804441</v>
      </c>
      <c r="H1737" s="120">
        <v>0</v>
      </c>
      <c r="I1737" s="120">
        <v>26.415994698626054</v>
      </c>
      <c r="J1737" s="104">
        <f t="shared" si="130"/>
        <v>5.5001015915804441</v>
      </c>
      <c r="K1737" s="104">
        <f t="shared" si="131"/>
        <v>0</v>
      </c>
      <c r="L1737" s="104">
        <f t="shared" si="132"/>
        <v>26.415994698626054</v>
      </c>
      <c r="N1737" s="109">
        <v>43702.291666666664</v>
      </c>
      <c r="O1737" s="103">
        <v>161</v>
      </c>
      <c r="P1737" s="103">
        <v>151.52000427246094</v>
      </c>
      <c r="Q1737" s="155">
        <f t="shared" si="133"/>
        <v>0.54259058906433111</v>
      </c>
      <c r="R1737" s="104">
        <f t="shared" si="134"/>
        <v>20</v>
      </c>
    </row>
    <row r="1738" spans="2:18">
      <c r="B1738" s="109">
        <v>43703.291666666664</v>
      </c>
      <c r="C1738" s="106">
        <v>161</v>
      </c>
      <c r="D1738" s="106">
        <v>151.52000427246094</v>
      </c>
      <c r="E1738" s="120">
        <v>11.800000190734863</v>
      </c>
      <c r="F1738" s="107">
        <v>43703</v>
      </c>
      <c r="G1738" s="120">
        <v>4.8414340019226074</v>
      </c>
      <c r="H1738" s="120">
        <v>0</v>
      </c>
      <c r="I1738" s="120">
        <v>26.622223074347882</v>
      </c>
      <c r="J1738" s="104">
        <f t="shared" ref="J1738:J1801" si="135">IF(G1738&lt;0,0,G1738)</f>
        <v>4.8414340019226074</v>
      </c>
      <c r="K1738" s="104">
        <f t="shared" ref="K1738:K1801" si="136">IF(H1738&lt;0,0,H1738)</f>
        <v>0</v>
      </c>
      <c r="L1738" s="104">
        <f t="shared" ref="L1738:L1801" si="137">IF(I1738&lt;0,0,I1738)</f>
        <v>26.622223074347882</v>
      </c>
      <c r="N1738" s="109">
        <v>43703.291666666664</v>
      </c>
      <c r="O1738" s="103">
        <v>161</v>
      </c>
      <c r="P1738" s="103">
        <v>151.52000427246094</v>
      </c>
      <c r="Q1738" s="155">
        <f t="shared" ref="Q1738:Q1801" si="138">ABS((O1738-P1738)*(1/1000)*0.36*158.987)</f>
        <v>0.54259058906433111</v>
      </c>
      <c r="R1738" s="104">
        <f t="shared" si="134"/>
        <v>20</v>
      </c>
    </row>
    <row r="1739" spans="2:18">
      <c r="B1739" s="109">
        <v>43704.291666666664</v>
      </c>
      <c r="C1739" s="106">
        <v>161</v>
      </c>
      <c r="D1739" s="106">
        <v>151.52000427246094</v>
      </c>
      <c r="E1739" s="120">
        <v>11.800000190734863</v>
      </c>
      <c r="F1739" s="107">
        <v>43704</v>
      </c>
      <c r="G1739" s="120">
        <v>4.1827669143676758</v>
      </c>
      <c r="H1739" s="120">
        <v>0</v>
      </c>
      <c r="I1739" s="120">
        <v>28.970390293730649</v>
      </c>
      <c r="J1739" s="104">
        <f t="shared" si="135"/>
        <v>4.1827669143676758</v>
      </c>
      <c r="K1739" s="104">
        <f t="shared" si="136"/>
        <v>0</v>
      </c>
      <c r="L1739" s="104">
        <f t="shared" si="137"/>
        <v>28.970390293730649</v>
      </c>
      <c r="N1739" s="109">
        <v>43704.291666666664</v>
      </c>
      <c r="O1739" s="103">
        <v>161</v>
      </c>
      <c r="P1739" s="103">
        <v>151.52000427246094</v>
      </c>
      <c r="Q1739" s="155">
        <f t="shared" si="138"/>
        <v>0.54259058906433111</v>
      </c>
      <c r="R1739" s="104">
        <f t="shared" ref="R1739:R1802" si="139">IF(Q1739=Q1738, 20, Q1739)</f>
        <v>20</v>
      </c>
    </row>
    <row r="1740" spans="2:18">
      <c r="B1740" s="109">
        <v>43705.291666666664</v>
      </c>
      <c r="C1740" s="106">
        <v>161</v>
      </c>
      <c r="D1740" s="106">
        <v>151.52000427246094</v>
      </c>
      <c r="E1740" s="120">
        <v>11.800000190734863</v>
      </c>
      <c r="F1740" s="107">
        <v>43705</v>
      </c>
      <c r="G1740" s="120">
        <v>3.5240993499755859</v>
      </c>
      <c r="H1740" s="120">
        <v>0</v>
      </c>
      <c r="I1740" s="120">
        <v>27.894262892934968</v>
      </c>
      <c r="J1740" s="104">
        <f t="shared" si="135"/>
        <v>3.5240993499755859</v>
      </c>
      <c r="K1740" s="104">
        <f t="shared" si="136"/>
        <v>0</v>
      </c>
      <c r="L1740" s="104">
        <f t="shared" si="137"/>
        <v>27.894262892934968</v>
      </c>
      <c r="N1740" s="109">
        <v>43705.291666666664</v>
      </c>
      <c r="O1740" s="103">
        <v>161</v>
      </c>
      <c r="P1740" s="103">
        <v>151.52000427246094</v>
      </c>
      <c r="Q1740" s="155">
        <f t="shared" si="138"/>
        <v>0.54259058906433111</v>
      </c>
      <c r="R1740" s="104">
        <f t="shared" si="139"/>
        <v>20</v>
      </c>
    </row>
    <row r="1741" spans="2:18">
      <c r="B1741" s="109">
        <v>43706.291666666664</v>
      </c>
      <c r="C1741" s="106">
        <v>161</v>
      </c>
      <c r="D1741" s="106">
        <v>151.52000427246094</v>
      </c>
      <c r="E1741" s="120">
        <v>11.800000190734863</v>
      </c>
      <c r="F1741" s="107">
        <v>43706</v>
      </c>
      <c r="G1741" s="120">
        <v>2.8654318992627994</v>
      </c>
      <c r="H1741" s="120">
        <v>0</v>
      </c>
      <c r="I1741" s="120">
        <v>27.532569680765846</v>
      </c>
      <c r="J1741" s="104">
        <f t="shared" si="135"/>
        <v>2.8654318992627994</v>
      </c>
      <c r="K1741" s="104">
        <f t="shared" si="136"/>
        <v>0</v>
      </c>
      <c r="L1741" s="104">
        <f t="shared" si="137"/>
        <v>27.532569680765846</v>
      </c>
      <c r="N1741" s="109">
        <v>43706.291666666664</v>
      </c>
      <c r="O1741" s="103">
        <v>161</v>
      </c>
      <c r="P1741" s="103">
        <v>151.52000427246094</v>
      </c>
      <c r="Q1741" s="155">
        <f t="shared" si="138"/>
        <v>0.54259058906433111</v>
      </c>
      <c r="R1741" s="104">
        <f t="shared" si="139"/>
        <v>20</v>
      </c>
    </row>
    <row r="1742" spans="2:18">
      <c r="B1742" s="109">
        <v>43707.291666666664</v>
      </c>
      <c r="C1742" s="106">
        <v>161</v>
      </c>
      <c r="D1742" s="106">
        <v>151.52000427246094</v>
      </c>
      <c r="E1742" s="120">
        <v>11.800000190734863</v>
      </c>
      <c r="F1742" s="107">
        <v>43707</v>
      </c>
      <c r="G1742" s="120">
        <v>2.2067644596099854</v>
      </c>
      <c r="H1742" s="120">
        <v>0</v>
      </c>
      <c r="I1742" s="120">
        <v>27.449543076267972</v>
      </c>
      <c r="J1742" s="104">
        <f t="shared" si="135"/>
        <v>2.2067644596099854</v>
      </c>
      <c r="K1742" s="104">
        <f t="shared" si="136"/>
        <v>0</v>
      </c>
      <c r="L1742" s="104">
        <f t="shared" si="137"/>
        <v>27.449543076267972</v>
      </c>
      <c r="N1742" s="109">
        <v>43707.291666666664</v>
      </c>
      <c r="O1742" s="103">
        <v>161</v>
      </c>
      <c r="P1742" s="103">
        <v>151.52000427246094</v>
      </c>
      <c r="Q1742" s="155">
        <f t="shared" si="138"/>
        <v>0.54259058906433111</v>
      </c>
      <c r="R1742" s="104">
        <f t="shared" si="139"/>
        <v>20</v>
      </c>
    </row>
    <row r="1743" spans="2:18">
      <c r="B1743" s="109">
        <v>43708.291666666664</v>
      </c>
      <c r="C1743" s="106">
        <v>161</v>
      </c>
      <c r="D1743" s="106">
        <v>151.52000427246094</v>
      </c>
      <c r="E1743" s="120">
        <v>11.800000190734863</v>
      </c>
      <c r="F1743" s="107">
        <v>43708</v>
      </c>
      <c r="G1743" s="120">
        <v>1.5480971336364746</v>
      </c>
      <c r="H1743" s="120">
        <v>0</v>
      </c>
      <c r="I1743" s="120">
        <v>27.048879218587196</v>
      </c>
      <c r="J1743" s="104">
        <f t="shared" si="135"/>
        <v>1.5480971336364746</v>
      </c>
      <c r="K1743" s="104">
        <f t="shared" si="136"/>
        <v>0</v>
      </c>
      <c r="L1743" s="104">
        <f t="shared" si="137"/>
        <v>27.048879218587196</v>
      </c>
      <c r="N1743" s="109">
        <v>43708.291666666664</v>
      </c>
      <c r="O1743" s="103">
        <v>161</v>
      </c>
      <c r="P1743" s="103">
        <v>151.52000427246094</v>
      </c>
      <c r="Q1743" s="155">
        <f t="shared" si="138"/>
        <v>0.54259058906433111</v>
      </c>
      <c r="R1743" s="104">
        <f t="shared" si="139"/>
        <v>20</v>
      </c>
    </row>
    <row r="1744" spans="2:18">
      <c r="B1744" s="109">
        <v>43709.291666666664</v>
      </c>
      <c r="C1744" s="106">
        <v>161</v>
      </c>
      <c r="D1744" s="106">
        <v>151.52000427246094</v>
      </c>
      <c r="E1744" s="120">
        <v>11.800000190734863</v>
      </c>
      <c r="F1744" s="107">
        <v>43709</v>
      </c>
      <c r="G1744" s="120">
        <v>0.88942974805831909</v>
      </c>
      <c r="H1744" s="120">
        <v>0</v>
      </c>
      <c r="I1744" s="120">
        <v>25.920850385162602</v>
      </c>
      <c r="J1744" s="104">
        <f t="shared" si="135"/>
        <v>0.88942974805831909</v>
      </c>
      <c r="K1744" s="104">
        <f t="shared" si="136"/>
        <v>0</v>
      </c>
      <c r="L1744" s="104">
        <f t="shared" si="137"/>
        <v>25.920850385162602</v>
      </c>
      <c r="N1744" s="109">
        <v>43709.291666666664</v>
      </c>
      <c r="O1744" s="103">
        <v>161</v>
      </c>
      <c r="P1744" s="103">
        <v>151.52000427246094</v>
      </c>
      <c r="Q1744" s="155">
        <f t="shared" si="138"/>
        <v>0.54259058906433111</v>
      </c>
      <c r="R1744" s="104">
        <f t="shared" si="139"/>
        <v>20</v>
      </c>
    </row>
    <row r="1745" spans="2:18">
      <c r="B1745" s="109">
        <v>43710.291666666664</v>
      </c>
      <c r="C1745" s="106">
        <v>161</v>
      </c>
      <c r="D1745" s="106">
        <v>151.52000427246094</v>
      </c>
      <c r="E1745" s="120">
        <v>11.800000190734863</v>
      </c>
      <c r="F1745" s="107">
        <v>43710</v>
      </c>
      <c r="G1745" s="120">
        <v>0.26524053146614246</v>
      </c>
      <c r="H1745" s="120">
        <v>1.0816882432169383</v>
      </c>
      <c r="I1745" s="120">
        <v>29.084331715813374</v>
      </c>
      <c r="J1745" s="104">
        <f t="shared" si="135"/>
        <v>0.26524053146614246</v>
      </c>
      <c r="K1745" s="104">
        <f t="shared" si="136"/>
        <v>1.0816882432169383</v>
      </c>
      <c r="L1745" s="104">
        <f t="shared" si="137"/>
        <v>29.084331715813374</v>
      </c>
      <c r="N1745" s="109">
        <v>43710.291666666664</v>
      </c>
      <c r="O1745" s="103">
        <v>161</v>
      </c>
      <c r="P1745" s="103">
        <v>151.52000427246094</v>
      </c>
      <c r="Q1745" s="155">
        <f t="shared" si="138"/>
        <v>0.54259058906433111</v>
      </c>
      <c r="R1745" s="104">
        <f t="shared" si="139"/>
        <v>20</v>
      </c>
    </row>
    <row r="1746" spans="2:18">
      <c r="B1746" s="109">
        <v>43711.291666666664</v>
      </c>
      <c r="C1746" s="106">
        <v>161</v>
      </c>
      <c r="D1746" s="106">
        <v>151.52000427246094</v>
      </c>
      <c r="E1746" s="120">
        <v>11.800000190734863</v>
      </c>
      <c r="F1746" s="107">
        <v>43711</v>
      </c>
      <c r="G1746" s="120">
        <v>2.6524489034822705</v>
      </c>
      <c r="H1746" s="120">
        <v>18.35593496768562</v>
      </c>
      <c r="I1746" s="120">
        <v>28.913311113008717</v>
      </c>
      <c r="J1746" s="104">
        <f t="shared" si="135"/>
        <v>2.6524489034822705</v>
      </c>
      <c r="K1746" s="104">
        <f t="shared" si="136"/>
        <v>18.35593496768562</v>
      </c>
      <c r="L1746" s="104">
        <f t="shared" si="137"/>
        <v>28.913311113008717</v>
      </c>
      <c r="N1746" s="109">
        <v>43711.291666666664</v>
      </c>
      <c r="O1746" s="103">
        <v>161</v>
      </c>
      <c r="P1746" s="103">
        <v>151.52000427246094</v>
      </c>
      <c r="Q1746" s="155">
        <f t="shared" si="138"/>
        <v>0.54259058906433111</v>
      </c>
      <c r="R1746" s="104">
        <f t="shared" si="139"/>
        <v>20</v>
      </c>
    </row>
    <row r="1747" spans="2:18">
      <c r="B1747" s="109">
        <v>43712.291666666664</v>
      </c>
      <c r="C1747" s="106">
        <v>161</v>
      </c>
      <c r="D1747" s="106">
        <v>151.52000427246094</v>
      </c>
      <c r="E1747" s="120">
        <v>11.800000190734863</v>
      </c>
      <c r="F1747" s="107">
        <v>43712</v>
      </c>
      <c r="G1747" s="120">
        <v>6.7501052673161022</v>
      </c>
      <c r="H1747" s="120">
        <v>18.881863864042145</v>
      </c>
      <c r="I1747" s="120">
        <v>27.968784488395485</v>
      </c>
      <c r="J1747" s="104">
        <f t="shared" si="135"/>
        <v>6.7501052673161022</v>
      </c>
      <c r="K1747" s="104">
        <f t="shared" si="136"/>
        <v>18.881863864042145</v>
      </c>
      <c r="L1747" s="104">
        <f t="shared" si="137"/>
        <v>27.968784488395485</v>
      </c>
      <c r="N1747" s="109">
        <v>43712.291666666664</v>
      </c>
      <c r="O1747" s="103">
        <v>161</v>
      </c>
      <c r="P1747" s="103">
        <v>151.52000427246094</v>
      </c>
      <c r="Q1747" s="155">
        <f t="shared" si="138"/>
        <v>0.54259058906433111</v>
      </c>
      <c r="R1747" s="104">
        <f t="shared" si="139"/>
        <v>20</v>
      </c>
    </row>
    <row r="1748" spans="2:18">
      <c r="B1748" s="109">
        <v>43713.291666666664</v>
      </c>
      <c r="C1748" s="106">
        <v>161</v>
      </c>
      <c r="D1748" s="106">
        <v>151.52000427246094</v>
      </c>
      <c r="E1748" s="120">
        <v>11.800000190734863</v>
      </c>
      <c r="F1748" s="107">
        <v>43713</v>
      </c>
      <c r="G1748" s="120">
        <v>8.8813107461178706</v>
      </c>
      <c r="H1748" s="120">
        <v>18.114177218830129</v>
      </c>
      <c r="I1748" s="120">
        <v>30.281268464260656</v>
      </c>
      <c r="J1748" s="104">
        <f t="shared" si="135"/>
        <v>8.8813107461178706</v>
      </c>
      <c r="K1748" s="104">
        <f t="shared" si="136"/>
        <v>18.114177218830129</v>
      </c>
      <c r="L1748" s="104">
        <f t="shared" si="137"/>
        <v>30.281268464260656</v>
      </c>
      <c r="N1748" s="109">
        <v>43713.291666666664</v>
      </c>
      <c r="O1748" s="103">
        <v>161</v>
      </c>
      <c r="P1748" s="103">
        <v>151.52000427246094</v>
      </c>
      <c r="Q1748" s="155">
        <f t="shared" si="138"/>
        <v>0.54259058906433111</v>
      </c>
      <c r="R1748" s="104">
        <f t="shared" si="139"/>
        <v>20</v>
      </c>
    </row>
    <row r="1749" spans="2:18">
      <c r="B1749" s="109">
        <v>43714.291666666664</v>
      </c>
      <c r="C1749" s="106">
        <v>161</v>
      </c>
      <c r="D1749" s="106">
        <v>151.52000427246094</v>
      </c>
      <c r="E1749" s="120">
        <v>11.800000190734863</v>
      </c>
      <c r="F1749" s="107">
        <v>43714</v>
      </c>
      <c r="G1749" s="120">
        <v>11.999545057062738</v>
      </c>
      <c r="H1749" s="120">
        <v>17.982146941357172</v>
      </c>
      <c r="I1749" s="120">
        <v>29.911701880097411</v>
      </c>
      <c r="J1749" s="104">
        <f t="shared" si="135"/>
        <v>11.999545057062738</v>
      </c>
      <c r="K1749" s="104">
        <f t="shared" si="136"/>
        <v>17.982146941357172</v>
      </c>
      <c r="L1749" s="104">
        <f t="shared" si="137"/>
        <v>29.911701880097411</v>
      </c>
      <c r="N1749" s="109">
        <v>43714.291666666664</v>
      </c>
      <c r="O1749" s="103">
        <v>161</v>
      </c>
      <c r="P1749" s="103">
        <v>151.52000427246094</v>
      </c>
      <c r="Q1749" s="155">
        <f t="shared" si="138"/>
        <v>0.54259058906433111</v>
      </c>
      <c r="R1749" s="104">
        <f t="shared" si="139"/>
        <v>20</v>
      </c>
    </row>
    <row r="1750" spans="2:18">
      <c r="B1750" s="109">
        <v>43715.291666666664</v>
      </c>
      <c r="C1750" s="106">
        <v>161</v>
      </c>
      <c r="D1750" s="106">
        <v>151.52000427246094</v>
      </c>
      <c r="E1750" s="120">
        <v>11.800000190734863</v>
      </c>
      <c r="F1750" s="107">
        <v>43715</v>
      </c>
      <c r="G1750" s="120">
        <v>22.266375283289833</v>
      </c>
      <c r="H1750" s="120">
        <v>18.551075045422259</v>
      </c>
      <c r="I1750" s="120">
        <v>28.193466736034118</v>
      </c>
      <c r="J1750" s="104">
        <f t="shared" si="135"/>
        <v>22.266375283289833</v>
      </c>
      <c r="K1750" s="104">
        <f t="shared" si="136"/>
        <v>18.551075045422259</v>
      </c>
      <c r="L1750" s="104">
        <f t="shared" si="137"/>
        <v>28.193466736034118</v>
      </c>
      <c r="N1750" s="109">
        <v>43715.291666666664</v>
      </c>
      <c r="O1750" s="103">
        <v>161</v>
      </c>
      <c r="P1750" s="103">
        <v>151.52000427246094</v>
      </c>
      <c r="Q1750" s="155">
        <f t="shared" si="138"/>
        <v>0.54259058906433111</v>
      </c>
      <c r="R1750" s="104">
        <f t="shared" si="139"/>
        <v>20</v>
      </c>
    </row>
    <row r="1751" spans="2:18">
      <c r="B1751" s="109">
        <v>43716.291666666664</v>
      </c>
      <c r="C1751" s="106">
        <v>161</v>
      </c>
      <c r="D1751" s="106">
        <v>151.52000427246094</v>
      </c>
      <c r="E1751" s="120">
        <v>11.800000190734863</v>
      </c>
      <c r="F1751" s="107">
        <v>43716</v>
      </c>
      <c r="G1751" s="120">
        <v>47.169121971042067</v>
      </c>
      <c r="H1751" s="120">
        <v>19.165541752444369</v>
      </c>
      <c r="I1751" s="120">
        <v>42.085350199187275</v>
      </c>
      <c r="J1751" s="104">
        <f t="shared" si="135"/>
        <v>47.169121971042067</v>
      </c>
      <c r="K1751" s="104">
        <f t="shared" si="136"/>
        <v>19.165541752444369</v>
      </c>
      <c r="L1751" s="104">
        <f t="shared" si="137"/>
        <v>42.085350199187275</v>
      </c>
      <c r="N1751" s="109">
        <v>43716.291666666664</v>
      </c>
      <c r="O1751" s="103">
        <v>161</v>
      </c>
      <c r="P1751" s="103">
        <v>151.52000427246094</v>
      </c>
      <c r="Q1751" s="155">
        <f t="shared" si="138"/>
        <v>0.54259058906433111</v>
      </c>
      <c r="R1751" s="104">
        <f t="shared" si="139"/>
        <v>20</v>
      </c>
    </row>
    <row r="1752" spans="2:18">
      <c r="B1752" s="109">
        <v>43717.291666666664</v>
      </c>
      <c r="C1752" s="106">
        <v>161</v>
      </c>
      <c r="D1752" s="106">
        <v>151.52000427246094</v>
      </c>
      <c r="E1752" s="120">
        <v>11.800000190734863</v>
      </c>
      <c r="F1752" s="107">
        <v>43717</v>
      </c>
      <c r="G1752" s="120">
        <v>49.740026437706426</v>
      </c>
      <c r="H1752" s="120">
        <v>20.22949143321426</v>
      </c>
      <c r="I1752" s="120">
        <v>43.76211696642428</v>
      </c>
      <c r="J1752" s="104">
        <f t="shared" si="135"/>
        <v>49.740026437706426</v>
      </c>
      <c r="K1752" s="104">
        <f t="shared" si="136"/>
        <v>20.22949143321426</v>
      </c>
      <c r="L1752" s="104">
        <f t="shared" si="137"/>
        <v>43.76211696642428</v>
      </c>
      <c r="N1752" s="109">
        <v>43717.291666666664</v>
      </c>
      <c r="O1752" s="103">
        <v>161</v>
      </c>
      <c r="P1752" s="103">
        <v>151.52000427246094</v>
      </c>
      <c r="Q1752" s="155">
        <f t="shared" si="138"/>
        <v>0.54259058906433111</v>
      </c>
      <c r="R1752" s="104">
        <f t="shared" si="139"/>
        <v>20</v>
      </c>
    </row>
    <row r="1753" spans="2:18">
      <c r="B1753" s="109">
        <v>43718.291666666664</v>
      </c>
      <c r="C1753" s="106">
        <v>321</v>
      </c>
      <c r="D1753" s="106">
        <v>210.75999450683594</v>
      </c>
      <c r="E1753" s="120">
        <v>11.800000190734863</v>
      </c>
      <c r="F1753" s="107">
        <v>43718</v>
      </c>
      <c r="G1753" s="120">
        <v>44.003171127416479</v>
      </c>
      <c r="H1753" s="120">
        <v>30.512570280101578</v>
      </c>
      <c r="I1753" s="120">
        <v>43.389071028872841</v>
      </c>
      <c r="J1753" s="104">
        <f t="shared" si="135"/>
        <v>44.003171127416479</v>
      </c>
      <c r="K1753" s="104">
        <f t="shared" si="136"/>
        <v>30.512570280101578</v>
      </c>
      <c r="L1753" s="104">
        <f t="shared" si="137"/>
        <v>43.389071028872841</v>
      </c>
      <c r="N1753" s="109">
        <v>43718.291666666664</v>
      </c>
      <c r="O1753" s="103">
        <v>321</v>
      </c>
      <c r="P1753" s="103">
        <v>210.75999450683594</v>
      </c>
      <c r="Q1753" s="155">
        <f t="shared" si="138"/>
        <v>6.3096219912030023</v>
      </c>
      <c r="R1753" s="104">
        <f t="shared" si="139"/>
        <v>6.3096219912030023</v>
      </c>
    </row>
    <row r="1754" spans="2:18">
      <c r="B1754" s="109">
        <v>43719.291666666664</v>
      </c>
      <c r="C1754" s="106">
        <v>321</v>
      </c>
      <c r="D1754" s="106">
        <v>210.75999450683594</v>
      </c>
      <c r="E1754" s="120">
        <v>10.199999809265137</v>
      </c>
      <c r="F1754" s="107">
        <v>43719</v>
      </c>
      <c r="G1754" s="120">
        <v>38.467824077473757</v>
      </c>
      <c r="H1754" s="120">
        <v>36.519281621288343</v>
      </c>
      <c r="I1754" s="120">
        <v>38.328848520870622</v>
      </c>
      <c r="J1754" s="104">
        <f t="shared" si="135"/>
        <v>38.467824077473757</v>
      </c>
      <c r="K1754" s="104">
        <f t="shared" si="136"/>
        <v>36.519281621288343</v>
      </c>
      <c r="L1754" s="104">
        <f t="shared" si="137"/>
        <v>38.328848520870622</v>
      </c>
      <c r="N1754" s="109">
        <v>43719.291666666664</v>
      </c>
      <c r="O1754" s="103">
        <v>321</v>
      </c>
      <c r="P1754" s="103">
        <v>210.75999450683594</v>
      </c>
      <c r="Q1754" s="155">
        <f t="shared" si="138"/>
        <v>6.3096219912030023</v>
      </c>
      <c r="R1754" s="104">
        <f t="shared" si="139"/>
        <v>20</v>
      </c>
    </row>
    <row r="1755" spans="2:18">
      <c r="B1755" s="109">
        <v>43720.291666666664</v>
      </c>
      <c r="C1755" s="106">
        <v>164</v>
      </c>
      <c r="D1755" s="106">
        <v>115.19999694824219</v>
      </c>
      <c r="E1755" s="120">
        <v>10.100000381469727</v>
      </c>
      <c r="F1755" s="107">
        <v>43720</v>
      </c>
      <c r="G1755" s="120">
        <v>44.761558952552292</v>
      </c>
      <c r="H1755" s="120">
        <v>36.046131381834016</v>
      </c>
      <c r="I1755" s="120">
        <v>32.821562135352053</v>
      </c>
      <c r="J1755" s="104">
        <f t="shared" si="135"/>
        <v>44.761558952552292</v>
      </c>
      <c r="K1755" s="104">
        <f t="shared" si="136"/>
        <v>36.046131381834016</v>
      </c>
      <c r="L1755" s="104">
        <f t="shared" si="137"/>
        <v>32.821562135352053</v>
      </c>
      <c r="N1755" s="109">
        <v>43720.291666666664</v>
      </c>
      <c r="O1755" s="103">
        <v>164</v>
      </c>
      <c r="P1755" s="103">
        <v>115.19999694824219</v>
      </c>
      <c r="Q1755" s="155">
        <f t="shared" si="138"/>
        <v>2.793083790668335</v>
      </c>
      <c r="R1755" s="104">
        <f t="shared" si="139"/>
        <v>2.793083790668335</v>
      </c>
    </row>
    <row r="1756" spans="2:18">
      <c r="B1756" s="109">
        <v>43721.291666666664</v>
      </c>
      <c r="C1756" s="106">
        <v>164</v>
      </c>
      <c r="D1756" s="106">
        <v>115.19999694824219</v>
      </c>
      <c r="E1756" s="120">
        <v>9.8999996185302734</v>
      </c>
      <c r="F1756" s="107">
        <v>43721</v>
      </c>
      <c r="G1756" s="120">
        <v>61.248296546317931</v>
      </c>
      <c r="H1756" s="120">
        <v>36.660367186334391</v>
      </c>
      <c r="I1756" s="120">
        <v>36.367895518850418</v>
      </c>
      <c r="J1756" s="104">
        <f t="shared" si="135"/>
        <v>61.248296546317931</v>
      </c>
      <c r="K1756" s="104">
        <f t="shared" si="136"/>
        <v>36.660367186334391</v>
      </c>
      <c r="L1756" s="104">
        <f t="shared" si="137"/>
        <v>36.367895518850418</v>
      </c>
      <c r="N1756" s="109">
        <v>43721.291666666664</v>
      </c>
      <c r="O1756" s="103">
        <v>164</v>
      </c>
      <c r="P1756" s="103">
        <v>115.19999694824219</v>
      </c>
      <c r="Q1756" s="155">
        <f t="shared" si="138"/>
        <v>2.793083790668335</v>
      </c>
      <c r="R1756" s="104">
        <f t="shared" si="139"/>
        <v>20</v>
      </c>
    </row>
    <row r="1757" spans="2:18">
      <c r="B1757" s="109">
        <v>43722.291666666664</v>
      </c>
      <c r="C1757" s="106">
        <v>164</v>
      </c>
      <c r="D1757" s="106">
        <v>115.19999694824219</v>
      </c>
      <c r="E1757" s="120">
        <v>11.300000190734863</v>
      </c>
      <c r="F1757" s="107">
        <v>43722</v>
      </c>
      <c r="G1757" s="120">
        <v>66.821194164488105</v>
      </c>
      <c r="H1757" s="120">
        <v>36.118348760229566</v>
      </c>
      <c r="I1757" s="120">
        <v>32.08013035242201</v>
      </c>
      <c r="J1757" s="104">
        <f t="shared" si="135"/>
        <v>66.821194164488105</v>
      </c>
      <c r="K1757" s="104">
        <f t="shared" si="136"/>
        <v>36.118348760229566</v>
      </c>
      <c r="L1757" s="104">
        <f t="shared" si="137"/>
        <v>32.08013035242201</v>
      </c>
      <c r="N1757" s="109">
        <v>43722.291666666664</v>
      </c>
      <c r="O1757" s="103">
        <v>164</v>
      </c>
      <c r="P1757" s="103">
        <v>115.19999694824219</v>
      </c>
      <c r="Q1757" s="155">
        <f t="shared" si="138"/>
        <v>2.793083790668335</v>
      </c>
      <c r="R1757" s="104">
        <f t="shared" si="139"/>
        <v>20</v>
      </c>
    </row>
    <row r="1758" spans="2:18">
      <c r="B1758" s="109">
        <v>43723.291666666664</v>
      </c>
      <c r="C1758" s="106">
        <v>164</v>
      </c>
      <c r="D1758" s="106">
        <v>115.19999694824219</v>
      </c>
      <c r="E1758" s="120">
        <v>11.399999618530273</v>
      </c>
      <c r="F1758" s="107">
        <v>43723</v>
      </c>
      <c r="G1758" s="120">
        <v>63.151565931814709</v>
      </c>
      <c r="H1758" s="120">
        <v>36.419904432186364</v>
      </c>
      <c r="I1758" s="120">
        <v>32.009058717643846</v>
      </c>
      <c r="J1758" s="104">
        <f t="shared" si="135"/>
        <v>63.151565931814709</v>
      </c>
      <c r="K1758" s="104">
        <f t="shared" si="136"/>
        <v>36.419904432186364</v>
      </c>
      <c r="L1758" s="104">
        <f t="shared" si="137"/>
        <v>32.009058717643846</v>
      </c>
      <c r="N1758" s="109">
        <v>43723.291666666664</v>
      </c>
      <c r="O1758" s="103">
        <v>164</v>
      </c>
      <c r="P1758" s="103">
        <v>115.19999694824219</v>
      </c>
      <c r="Q1758" s="155">
        <f t="shared" si="138"/>
        <v>2.793083790668335</v>
      </c>
      <c r="R1758" s="104">
        <f t="shared" si="139"/>
        <v>20</v>
      </c>
    </row>
    <row r="1759" spans="2:18">
      <c r="B1759" s="109">
        <v>43724.291666666664</v>
      </c>
      <c r="C1759" s="106">
        <v>164</v>
      </c>
      <c r="D1759" s="106">
        <v>115.19999694824219</v>
      </c>
      <c r="E1759" s="120">
        <v>11.600000381469727</v>
      </c>
      <c r="F1759" s="107">
        <v>43724</v>
      </c>
      <c r="G1759" s="120">
        <v>63.080842190980924</v>
      </c>
      <c r="H1759" s="120">
        <v>36.852666760285715</v>
      </c>
      <c r="I1759" s="120">
        <v>28.743837610924686</v>
      </c>
      <c r="J1759" s="104">
        <f t="shared" si="135"/>
        <v>63.080842190980924</v>
      </c>
      <c r="K1759" s="104">
        <f t="shared" si="136"/>
        <v>36.852666760285715</v>
      </c>
      <c r="L1759" s="104">
        <f t="shared" si="137"/>
        <v>28.743837610924686</v>
      </c>
      <c r="N1759" s="109">
        <v>43724.291666666664</v>
      </c>
      <c r="O1759" s="103">
        <v>164</v>
      </c>
      <c r="P1759" s="103">
        <v>115.19999694824219</v>
      </c>
      <c r="Q1759" s="155">
        <f t="shared" si="138"/>
        <v>2.793083790668335</v>
      </c>
      <c r="R1759" s="104">
        <f t="shared" si="139"/>
        <v>20</v>
      </c>
    </row>
    <row r="1760" spans="2:18">
      <c r="B1760" s="109">
        <v>43725.291666666664</v>
      </c>
      <c r="C1760" s="106">
        <v>216</v>
      </c>
      <c r="D1760" s="106">
        <v>113.59999847412109</v>
      </c>
      <c r="E1760" s="120">
        <v>11.300000190734863</v>
      </c>
      <c r="F1760" s="107">
        <v>43725</v>
      </c>
      <c r="G1760" s="120">
        <v>67.116685102780636</v>
      </c>
      <c r="H1760" s="120">
        <v>37.11010652866625</v>
      </c>
      <c r="I1760" s="120">
        <v>28.508588876084058</v>
      </c>
      <c r="J1760" s="104">
        <f t="shared" si="135"/>
        <v>67.116685102780636</v>
      </c>
      <c r="K1760" s="104">
        <f t="shared" si="136"/>
        <v>37.11010652866625</v>
      </c>
      <c r="L1760" s="104">
        <f t="shared" si="137"/>
        <v>28.508588876084058</v>
      </c>
      <c r="N1760" s="109">
        <v>43725.291666666664</v>
      </c>
      <c r="O1760" s="103">
        <v>216</v>
      </c>
      <c r="P1760" s="103">
        <v>113.59999847412109</v>
      </c>
      <c r="Q1760" s="155">
        <f t="shared" si="138"/>
        <v>5.8608968553341674</v>
      </c>
      <c r="R1760" s="104">
        <f t="shared" si="139"/>
        <v>5.8608968553341674</v>
      </c>
    </row>
    <row r="1761" spans="2:18">
      <c r="B1761" s="109">
        <v>43726.291666666664</v>
      </c>
      <c r="C1761" s="106">
        <v>216</v>
      </c>
      <c r="D1761" s="106">
        <v>113.59999847412109</v>
      </c>
      <c r="E1761" s="120">
        <v>11.199999809265137</v>
      </c>
      <c r="F1761" s="107">
        <v>43726</v>
      </c>
      <c r="G1761" s="120">
        <v>64.223263131777443</v>
      </c>
      <c r="H1761" s="120">
        <v>38.160526222387951</v>
      </c>
      <c r="I1761" s="120">
        <v>29.331661466095127</v>
      </c>
      <c r="J1761" s="104">
        <f t="shared" si="135"/>
        <v>64.223263131777443</v>
      </c>
      <c r="K1761" s="104">
        <f t="shared" si="136"/>
        <v>38.160526222387951</v>
      </c>
      <c r="L1761" s="104">
        <f t="shared" si="137"/>
        <v>29.331661466095127</v>
      </c>
      <c r="N1761" s="109">
        <v>43726.291666666664</v>
      </c>
      <c r="O1761" s="103">
        <v>216</v>
      </c>
      <c r="P1761" s="103">
        <v>113.59999847412109</v>
      </c>
      <c r="Q1761" s="155">
        <f t="shared" si="138"/>
        <v>5.8608968553341674</v>
      </c>
      <c r="R1761" s="104">
        <f t="shared" si="139"/>
        <v>20</v>
      </c>
    </row>
    <row r="1762" spans="2:18">
      <c r="B1762" s="109">
        <v>43727.291666666664</v>
      </c>
      <c r="C1762" s="106">
        <v>201</v>
      </c>
      <c r="D1762" s="106">
        <v>105.11000061035156</v>
      </c>
      <c r="E1762" s="120">
        <v>11.199999809265137</v>
      </c>
      <c r="F1762" s="107">
        <v>43727</v>
      </c>
      <c r="G1762" s="120">
        <v>57.139623402445366</v>
      </c>
      <c r="H1762" s="120">
        <v>37.786639503328892</v>
      </c>
      <c r="I1762" s="120">
        <v>30.013678603989096</v>
      </c>
      <c r="J1762" s="104">
        <f t="shared" si="135"/>
        <v>57.139623402445366</v>
      </c>
      <c r="K1762" s="104">
        <f t="shared" si="136"/>
        <v>37.786639503328892</v>
      </c>
      <c r="L1762" s="104">
        <f t="shared" si="137"/>
        <v>30.013678603989096</v>
      </c>
      <c r="N1762" s="109">
        <v>43727.291666666664</v>
      </c>
      <c r="O1762" s="103">
        <v>201</v>
      </c>
      <c r="P1762" s="103">
        <v>105.11000061035156</v>
      </c>
      <c r="Q1762" s="155">
        <f t="shared" si="138"/>
        <v>5.488294799866333</v>
      </c>
      <c r="R1762" s="104">
        <f t="shared" si="139"/>
        <v>5.488294799866333</v>
      </c>
    </row>
    <row r="1763" spans="2:18">
      <c r="B1763" s="109">
        <v>43728.291666666664</v>
      </c>
      <c r="C1763" s="106">
        <v>201</v>
      </c>
      <c r="D1763" s="106">
        <v>105.11000061035156</v>
      </c>
      <c r="E1763" s="120">
        <v>11.100000381469727</v>
      </c>
      <c r="F1763" s="107">
        <v>43728</v>
      </c>
      <c r="G1763" s="120">
        <v>58.292616502355678</v>
      </c>
      <c r="H1763" s="120">
        <v>37.122213513851193</v>
      </c>
      <c r="I1763" s="120">
        <v>30.818194921701085</v>
      </c>
      <c r="J1763" s="104">
        <f t="shared" si="135"/>
        <v>58.292616502355678</v>
      </c>
      <c r="K1763" s="104">
        <f t="shared" si="136"/>
        <v>37.122213513851193</v>
      </c>
      <c r="L1763" s="104">
        <f t="shared" si="137"/>
        <v>30.818194921701085</v>
      </c>
      <c r="N1763" s="109">
        <v>43728.291666666664</v>
      </c>
      <c r="O1763" s="103">
        <v>201</v>
      </c>
      <c r="P1763" s="103">
        <v>105.11000061035156</v>
      </c>
      <c r="Q1763" s="155">
        <f t="shared" si="138"/>
        <v>5.488294799866333</v>
      </c>
      <c r="R1763" s="104">
        <f t="shared" si="139"/>
        <v>20</v>
      </c>
    </row>
    <row r="1764" spans="2:18">
      <c r="B1764" s="109">
        <v>43729.291666666664</v>
      </c>
      <c r="C1764" s="106">
        <v>201</v>
      </c>
      <c r="D1764" s="106">
        <v>105.11000061035156</v>
      </c>
      <c r="E1764" s="120">
        <v>11.100000381469727</v>
      </c>
      <c r="F1764" s="107">
        <v>43729</v>
      </c>
      <c r="G1764" s="120">
        <v>58.579981617000342</v>
      </c>
      <c r="H1764" s="120">
        <v>37.479366032900543</v>
      </c>
      <c r="I1764" s="120">
        <v>30.865769441745904</v>
      </c>
      <c r="J1764" s="104">
        <f t="shared" si="135"/>
        <v>58.579981617000342</v>
      </c>
      <c r="K1764" s="104">
        <f t="shared" si="136"/>
        <v>37.479366032900543</v>
      </c>
      <c r="L1764" s="104">
        <f t="shared" si="137"/>
        <v>30.865769441745904</v>
      </c>
      <c r="N1764" s="109">
        <v>43729.291666666664</v>
      </c>
      <c r="O1764" s="103">
        <v>201</v>
      </c>
      <c r="P1764" s="103">
        <v>105.11000061035156</v>
      </c>
      <c r="Q1764" s="155">
        <f t="shared" si="138"/>
        <v>5.488294799866333</v>
      </c>
      <c r="R1764" s="104">
        <f t="shared" si="139"/>
        <v>20</v>
      </c>
    </row>
    <row r="1765" spans="2:18">
      <c r="B1765" s="109">
        <v>43730.291666666664</v>
      </c>
      <c r="C1765" s="106">
        <v>201</v>
      </c>
      <c r="D1765" s="106">
        <v>105.11000061035156</v>
      </c>
      <c r="E1765" s="120">
        <v>11.5</v>
      </c>
      <c r="F1765" s="107">
        <v>43730</v>
      </c>
      <c r="G1765" s="120">
        <v>57.369831238808437</v>
      </c>
      <c r="H1765" s="120">
        <v>37.258646621969049</v>
      </c>
      <c r="I1765" s="120">
        <v>32.728970937022481</v>
      </c>
      <c r="J1765" s="104">
        <f t="shared" si="135"/>
        <v>57.369831238808437</v>
      </c>
      <c r="K1765" s="104">
        <f t="shared" si="136"/>
        <v>37.258646621969049</v>
      </c>
      <c r="L1765" s="104">
        <f t="shared" si="137"/>
        <v>32.728970937022481</v>
      </c>
      <c r="N1765" s="109">
        <v>43730.291666666664</v>
      </c>
      <c r="O1765" s="103">
        <v>201</v>
      </c>
      <c r="P1765" s="103">
        <v>105.11000061035156</v>
      </c>
      <c r="Q1765" s="155">
        <f t="shared" si="138"/>
        <v>5.488294799866333</v>
      </c>
      <c r="R1765" s="104">
        <f t="shared" si="139"/>
        <v>20</v>
      </c>
    </row>
    <row r="1766" spans="2:18">
      <c r="B1766" s="109">
        <v>43731.291666666664</v>
      </c>
      <c r="C1766" s="106">
        <v>201</v>
      </c>
      <c r="D1766" s="106">
        <v>105.11000061035156</v>
      </c>
      <c r="E1766" s="120">
        <v>11.199999809265137</v>
      </c>
      <c r="F1766" s="107">
        <v>43731</v>
      </c>
      <c r="G1766" s="120">
        <v>59.06749810797195</v>
      </c>
      <c r="H1766" s="120">
        <v>37.295452462523102</v>
      </c>
      <c r="I1766" s="120">
        <v>34.103206834174969</v>
      </c>
      <c r="J1766" s="104">
        <f t="shared" si="135"/>
        <v>59.06749810797195</v>
      </c>
      <c r="K1766" s="104">
        <f t="shared" si="136"/>
        <v>37.295452462523102</v>
      </c>
      <c r="L1766" s="104">
        <f t="shared" si="137"/>
        <v>34.103206834174969</v>
      </c>
      <c r="N1766" s="109">
        <v>43731.291666666664</v>
      </c>
      <c r="O1766" s="103">
        <v>201</v>
      </c>
      <c r="P1766" s="103">
        <v>105.11000061035156</v>
      </c>
      <c r="Q1766" s="155">
        <f t="shared" si="138"/>
        <v>5.488294799866333</v>
      </c>
      <c r="R1766" s="104">
        <f t="shared" si="139"/>
        <v>20</v>
      </c>
    </row>
    <row r="1767" spans="2:18">
      <c r="B1767" s="109">
        <v>43732.291666666664</v>
      </c>
      <c r="C1767" s="106">
        <v>686</v>
      </c>
      <c r="D1767" s="106">
        <v>108.81999969482422</v>
      </c>
      <c r="E1767" s="120">
        <v>11.199999809265137</v>
      </c>
      <c r="F1767" s="107">
        <v>43732</v>
      </c>
      <c r="G1767" s="120">
        <v>58.511825083207242</v>
      </c>
      <c r="H1767" s="120">
        <v>37.0546547794563</v>
      </c>
      <c r="I1767" s="120">
        <v>35.079730133612976</v>
      </c>
      <c r="J1767" s="104">
        <f t="shared" si="135"/>
        <v>58.511825083207242</v>
      </c>
      <c r="K1767" s="104">
        <f t="shared" si="136"/>
        <v>37.0546547794563</v>
      </c>
      <c r="L1767" s="104">
        <f t="shared" si="137"/>
        <v>35.079730133612976</v>
      </c>
      <c r="N1767" s="109">
        <v>43732.291666666664</v>
      </c>
      <c r="O1767" s="103">
        <v>686</v>
      </c>
      <c r="P1767" s="103">
        <v>108.81999969482422</v>
      </c>
      <c r="Q1767" s="155">
        <f t="shared" si="138"/>
        <v>33.035082015066834</v>
      </c>
      <c r="R1767" s="104">
        <f t="shared" si="139"/>
        <v>33.035082015066834</v>
      </c>
    </row>
    <row r="1768" spans="2:18">
      <c r="B1768" s="109">
        <v>43733.291666666664</v>
      </c>
      <c r="C1768" s="106">
        <v>686</v>
      </c>
      <c r="D1768" s="106">
        <v>108.81999969482422</v>
      </c>
      <c r="E1768" s="120">
        <v>11.5</v>
      </c>
      <c r="F1768" s="107">
        <v>43733</v>
      </c>
      <c r="G1768" s="120">
        <v>57.765290279322201</v>
      </c>
      <c r="H1768" s="120">
        <v>37.579406892613029</v>
      </c>
      <c r="I1768" s="120">
        <v>35.254636909696806</v>
      </c>
      <c r="J1768" s="104">
        <f t="shared" si="135"/>
        <v>57.765290279322201</v>
      </c>
      <c r="K1768" s="104">
        <f t="shared" si="136"/>
        <v>37.579406892613029</v>
      </c>
      <c r="L1768" s="104">
        <f t="shared" si="137"/>
        <v>35.254636909696806</v>
      </c>
      <c r="N1768" s="109">
        <v>43733.291666666664</v>
      </c>
      <c r="O1768" s="103">
        <v>686</v>
      </c>
      <c r="P1768" s="103">
        <v>108.81999969482422</v>
      </c>
      <c r="Q1768" s="155">
        <f t="shared" si="138"/>
        <v>33.035082015066834</v>
      </c>
      <c r="R1768" s="104">
        <f t="shared" si="139"/>
        <v>20</v>
      </c>
    </row>
    <row r="1769" spans="2:18">
      <c r="B1769" s="109">
        <v>43734.291666666664</v>
      </c>
      <c r="C1769" s="106">
        <v>250</v>
      </c>
      <c r="D1769" s="106">
        <v>115</v>
      </c>
      <c r="E1769" s="120">
        <v>9.1999998092651367</v>
      </c>
      <c r="F1769" s="107">
        <v>43734</v>
      </c>
      <c r="G1769" s="120">
        <v>57.975647095839214</v>
      </c>
      <c r="H1769" s="120">
        <v>37.239736263332517</v>
      </c>
      <c r="I1769" s="120">
        <v>35.433963284713272</v>
      </c>
      <c r="J1769" s="104">
        <f t="shared" si="135"/>
        <v>57.975647095839214</v>
      </c>
      <c r="K1769" s="104">
        <f t="shared" si="136"/>
        <v>37.239736263332517</v>
      </c>
      <c r="L1769" s="104">
        <f t="shared" si="137"/>
        <v>35.433963284713272</v>
      </c>
      <c r="N1769" s="109">
        <v>43734.291666666664</v>
      </c>
      <c r="O1769" s="103">
        <v>250</v>
      </c>
      <c r="P1769" s="103">
        <v>115</v>
      </c>
      <c r="Q1769" s="155">
        <f t="shared" si="138"/>
        <v>7.7267682000000004</v>
      </c>
      <c r="R1769" s="104">
        <f t="shared" si="139"/>
        <v>7.7267682000000004</v>
      </c>
    </row>
    <row r="1770" spans="2:18">
      <c r="B1770" s="109">
        <v>43735.291666666664</v>
      </c>
      <c r="C1770" s="106">
        <v>250</v>
      </c>
      <c r="D1770" s="106">
        <v>115</v>
      </c>
      <c r="E1770" s="120">
        <v>9.1999998092651367</v>
      </c>
      <c r="F1770" s="107">
        <v>43735</v>
      </c>
      <c r="G1770" s="120">
        <v>56.348322746930357</v>
      </c>
      <c r="H1770" s="120">
        <v>37.222432759205546</v>
      </c>
      <c r="I1770" s="120">
        <v>36.893234150144778</v>
      </c>
      <c r="J1770" s="104">
        <f t="shared" si="135"/>
        <v>56.348322746930357</v>
      </c>
      <c r="K1770" s="104">
        <f t="shared" si="136"/>
        <v>37.222432759205546</v>
      </c>
      <c r="L1770" s="104">
        <f t="shared" si="137"/>
        <v>36.893234150144778</v>
      </c>
      <c r="N1770" s="109">
        <v>43735.291666666664</v>
      </c>
      <c r="O1770" s="103">
        <v>250</v>
      </c>
      <c r="P1770" s="103">
        <v>115</v>
      </c>
      <c r="Q1770" s="155">
        <f t="shared" si="138"/>
        <v>7.7267682000000004</v>
      </c>
      <c r="R1770" s="104">
        <f t="shared" si="139"/>
        <v>20</v>
      </c>
    </row>
    <row r="1771" spans="2:18">
      <c r="B1771" s="109">
        <v>43736.291666666664</v>
      </c>
      <c r="C1771" s="106">
        <v>250</v>
      </c>
      <c r="D1771" s="106">
        <v>115</v>
      </c>
      <c r="E1771" s="120">
        <v>9.3000001907348633</v>
      </c>
      <c r="F1771" s="107">
        <v>43736</v>
      </c>
      <c r="G1771" s="120">
        <v>55.46944182047136</v>
      </c>
      <c r="H1771" s="120">
        <v>37.46377019083058</v>
      </c>
      <c r="I1771" s="120">
        <v>35.846092018948681</v>
      </c>
      <c r="J1771" s="104">
        <f t="shared" si="135"/>
        <v>55.46944182047136</v>
      </c>
      <c r="K1771" s="104">
        <f t="shared" si="136"/>
        <v>37.46377019083058</v>
      </c>
      <c r="L1771" s="104">
        <f t="shared" si="137"/>
        <v>35.846092018948681</v>
      </c>
      <c r="N1771" s="109">
        <v>43736.291666666664</v>
      </c>
      <c r="O1771" s="103">
        <v>250</v>
      </c>
      <c r="P1771" s="103">
        <v>115</v>
      </c>
      <c r="Q1771" s="155">
        <f t="shared" si="138"/>
        <v>7.7267682000000004</v>
      </c>
      <c r="R1771" s="104">
        <f t="shared" si="139"/>
        <v>20</v>
      </c>
    </row>
    <row r="1772" spans="2:18">
      <c r="B1772" s="109">
        <v>43737.291666666664</v>
      </c>
      <c r="C1772" s="106">
        <v>250</v>
      </c>
      <c r="D1772" s="106">
        <v>115</v>
      </c>
      <c r="E1772" s="120">
        <v>11.199999809265137</v>
      </c>
      <c r="F1772" s="107">
        <v>43737</v>
      </c>
      <c r="G1772" s="120">
        <v>55.728916945435365</v>
      </c>
      <c r="H1772" s="120">
        <v>37.429150223820237</v>
      </c>
      <c r="I1772" s="120">
        <v>36.338559791821041</v>
      </c>
      <c r="J1772" s="104">
        <f t="shared" si="135"/>
        <v>55.728916945435365</v>
      </c>
      <c r="K1772" s="104">
        <f t="shared" si="136"/>
        <v>37.429150223820237</v>
      </c>
      <c r="L1772" s="104">
        <f t="shared" si="137"/>
        <v>36.338559791821041</v>
      </c>
      <c r="N1772" s="109">
        <v>43737.291666666664</v>
      </c>
      <c r="O1772" s="103">
        <v>250</v>
      </c>
      <c r="P1772" s="103">
        <v>115</v>
      </c>
      <c r="Q1772" s="155">
        <f t="shared" si="138"/>
        <v>7.7267682000000004</v>
      </c>
      <c r="R1772" s="104">
        <f t="shared" si="139"/>
        <v>20</v>
      </c>
    </row>
    <row r="1773" spans="2:18">
      <c r="B1773" s="109">
        <v>43738.291666666664</v>
      </c>
      <c r="C1773" s="106">
        <v>250</v>
      </c>
      <c r="D1773" s="106">
        <v>115</v>
      </c>
      <c r="E1773" s="120">
        <v>9.6000003814697266</v>
      </c>
      <c r="F1773" s="107">
        <v>43738</v>
      </c>
      <c r="G1773" s="120">
        <v>53.188464373570973</v>
      </c>
      <c r="H1773" s="120">
        <v>37.478366966578669</v>
      </c>
      <c r="I1773" s="120">
        <v>34.927766186263867</v>
      </c>
      <c r="J1773" s="104">
        <f t="shared" si="135"/>
        <v>53.188464373570973</v>
      </c>
      <c r="K1773" s="104">
        <f t="shared" si="136"/>
        <v>37.478366966578669</v>
      </c>
      <c r="L1773" s="104">
        <f t="shared" si="137"/>
        <v>34.927766186263867</v>
      </c>
      <c r="N1773" s="109">
        <v>43738.291666666664</v>
      </c>
      <c r="O1773" s="103">
        <v>250</v>
      </c>
      <c r="P1773" s="103">
        <v>115</v>
      </c>
      <c r="Q1773" s="155">
        <f t="shared" si="138"/>
        <v>7.7267682000000004</v>
      </c>
      <c r="R1773" s="104">
        <f t="shared" si="139"/>
        <v>20</v>
      </c>
    </row>
    <row r="1774" spans="2:18">
      <c r="B1774" s="109">
        <v>43739.291666666664</v>
      </c>
      <c r="C1774" s="106">
        <v>263</v>
      </c>
      <c r="D1774" s="106">
        <v>106.80000305175781</v>
      </c>
      <c r="E1774" s="120">
        <v>9.6999998092651367</v>
      </c>
      <c r="F1774" s="107">
        <v>43739</v>
      </c>
      <c r="G1774" s="120">
        <v>50.04514335521953</v>
      </c>
      <c r="H1774" s="120">
        <v>37.481152033629243</v>
      </c>
      <c r="I1774" s="120">
        <v>33.454476185705907</v>
      </c>
      <c r="J1774" s="104">
        <f t="shared" si="135"/>
        <v>50.04514335521953</v>
      </c>
      <c r="K1774" s="104">
        <f t="shared" si="136"/>
        <v>37.481152033629243</v>
      </c>
      <c r="L1774" s="104">
        <f t="shared" si="137"/>
        <v>33.454476185705907</v>
      </c>
      <c r="N1774" s="109">
        <v>43739.291666666664</v>
      </c>
      <c r="O1774" s="103">
        <v>263</v>
      </c>
      <c r="P1774" s="103">
        <v>106.80000305175781</v>
      </c>
      <c r="Q1774" s="155">
        <f t="shared" si="138"/>
        <v>8.9401568093316648</v>
      </c>
      <c r="R1774" s="104">
        <f t="shared" si="139"/>
        <v>8.9401568093316648</v>
      </c>
    </row>
    <row r="1775" spans="2:18">
      <c r="B1775" s="109">
        <v>43740.291666666664</v>
      </c>
      <c r="C1775" s="106">
        <v>263</v>
      </c>
      <c r="D1775" s="106">
        <v>106.80000305175781</v>
      </c>
      <c r="E1775" s="120">
        <v>9.6000003814697266</v>
      </c>
      <c r="F1775" s="107">
        <v>43740</v>
      </c>
      <c r="G1775" s="120">
        <v>53.004412331404495</v>
      </c>
      <c r="H1775" s="120">
        <v>37.384954969838788</v>
      </c>
      <c r="I1775" s="120">
        <v>34.239362839703155</v>
      </c>
      <c r="J1775" s="104">
        <f t="shared" si="135"/>
        <v>53.004412331404495</v>
      </c>
      <c r="K1775" s="104">
        <f t="shared" si="136"/>
        <v>37.384954969838788</v>
      </c>
      <c r="L1775" s="104">
        <f t="shared" si="137"/>
        <v>34.239362839703155</v>
      </c>
      <c r="N1775" s="109">
        <v>43740.291666666664</v>
      </c>
      <c r="O1775" s="103">
        <v>263</v>
      </c>
      <c r="P1775" s="103">
        <v>106.80000305175781</v>
      </c>
      <c r="Q1775" s="155">
        <f t="shared" si="138"/>
        <v>8.9401568093316648</v>
      </c>
      <c r="R1775" s="104">
        <f t="shared" si="139"/>
        <v>20</v>
      </c>
    </row>
    <row r="1776" spans="2:18">
      <c r="B1776" s="109">
        <v>43741.291666666664</v>
      </c>
      <c r="C1776" s="106">
        <v>314</v>
      </c>
      <c r="D1776" s="106">
        <v>111.5</v>
      </c>
      <c r="E1776" s="120">
        <v>9.1999998092651367</v>
      </c>
      <c r="F1776" s="107">
        <v>43741</v>
      </c>
      <c r="G1776" s="120">
        <v>53.978448631079118</v>
      </c>
      <c r="H1776" s="120">
        <v>37.561295039521376</v>
      </c>
      <c r="I1776" s="120">
        <v>33.537954581004676</v>
      </c>
      <c r="J1776" s="104">
        <f t="shared" si="135"/>
        <v>53.978448631079118</v>
      </c>
      <c r="K1776" s="104">
        <f t="shared" si="136"/>
        <v>37.561295039521376</v>
      </c>
      <c r="L1776" s="104">
        <f t="shared" si="137"/>
        <v>33.537954581004676</v>
      </c>
      <c r="N1776" s="109">
        <v>43741.291666666664</v>
      </c>
      <c r="O1776" s="103">
        <v>314</v>
      </c>
      <c r="P1776" s="103">
        <v>111.5</v>
      </c>
      <c r="Q1776" s="155">
        <f t="shared" si="138"/>
        <v>11.590152300000002</v>
      </c>
      <c r="R1776" s="104">
        <f t="shared" si="139"/>
        <v>11.590152300000002</v>
      </c>
    </row>
    <row r="1777" spans="2:18">
      <c r="B1777" s="109">
        <v>43742.291666666664</v>
      </c>
      <c r="C1777" s="106">
        <v>314</v>
      </c>
      <c r="D1777" s="106">
        <v>111.5</v>
      </c>
      <c r="E1777" s="120">
        <v>9.8000001907348633</v>
      </c>
      <c r="F1777" s="107">
        <v>43742</v>
      </c>
      <c r="G1777" s="120">
        <v>51.60090092634713</v>
      </c>
      <c r="H1777" s="120">
        <v>37.39201620468392</v>
      </c>
      <c r="I1777" s="120">
        <v>33.530459067843552</v>
      </c>
      <c r="J1777" s="104">
        <f t="shared" si="135"/>
        <v>51.60090092634713</v>
      </c>
      <c r="K1777" s="104">
        <f t="shared" si="136"/>
        <v>37.39201620468392</v>
      </c>
      <c r="L1777" s="104">
        <f t="shared" si="137"/>
        <v>33.530459067843552</v>
      </c>
      <c r="N1777" s="109">
        <v>43742.291666666664</v>
      </c>
      <c r="O1777" s="103">
        <v>314</v>
      </c>
      <c r="P1777" s="103">
        <v>111.5</v>
      </c>
      <c r="Q1777" s="155">
        <f t="shared" si="138"/>
        <v>11.590152300000002</v>
      </c>
      <c r="R1777" s="104">
        <f t="shared" si="139"/>
        <v>20</v>
      </c>
    </row>
    <row r="1778" spans="2:18">
      <c r="B1778" s="109">
        <v>43743.291666666664</v>
      </c>
      <c r="C1778" s="106">
        <v>314</v>
      </c>
      <c r="D1778" s="106">
        <v>111.5</v>
      </c>
      <c r="E1778" s="120">
        <v>11.399999618530273</v>
      </c>
      <c r="F1778" s="107">
        <v>43743</v>
      </c>
      <c r="G1778" s="120">
        <v>54.515772684061893</v>
      </c>
      <c r="H1778" s="120">
        <v>37.389082474796822</v>
      </c>
      <c r="I1778" s="120">
        <v>34.012534842844346</v>
      </c>
      <c r="J1778" s="104">
        <f t="shared" si="135"/>
        <v>54.515772684061893</v>
      </c>
      <c r="K1778" s="104">
        <f t="shared" si="136"/>
        <v>37.389082474796822</v>
      </c>
      <c r="L1778" s="104">
        <f t="shared" si="137"/>
        <v>34.012534842844346</v>
      </c>
      <c r="N1778" s="109">
        <v>43743.291666666664</v>
      </c>
      <c r="O1778" s="103">
        <v>314</v>
      </c>
      <c r="P1778" s="103">
        <v>111.5</v>
      </c>
      <c r="Q1778" s="155">
        <f t="shared" si="138"/>
        <v>11.590152300000002</v>
      </c>
      <c r="R1778" s="104">
        <f t="shared" si="139"/>
        <v>20</v>
      </c>
    </row>
    <row r="1779" spans="2:18">
      <c r="B1779" s="109">
        <v>43744.291666666664</v>
      </c>
      <c r="C1779" s="106">
        <v>314</v>
      </c>
      <c r="D1779" s="106">
        <v>111.5</v>
      </c>
      <c r="E1779" s="120">
        <v>9.8000001907348633</v>
      </c>
      <c r="F1779" s="107">
        <v>43744</v>
      </c>
      <c r="G1779" s="120">
        <v>53.090533669657184</v>
      </c>
      <c r="H1779" s="120">
        <v>37.231714944729134</v>
      </c>
      <c r="I1779" s="120">
        <v>34.0563411125651</v>
      </c>
      <c r="J1779" s="104">
        <f t="shared" si="135"/>
        <v>53.090533669657184</v>
      </c>
      <c r="K1779" s="104">
        <f t="shared" si="136"/>
        <v>37.231714944729134</v>
      </c>
      <c r="L1779" s="104">
        <f t="shared" si="137"/>
        <v>34.0563411125651</v>
      </c>
      <c r="N1779" s="109">
        <v>43744.291666666664</v>
      </c>
      <c r="O1779" s="103">
        <v>314</v>
      </c>
      <c r="P1779" s="103">
        <v>111.5</v>
      </c>
      <c r="Q1779" s="155">
        <f t="shared" si="138"/>
        <v>11.590152300000002</v>
      </c>
      <c r="R1779" s="104">
        <f t="shared" si="139"/>
        <v>20</v>
      </c>
    </row>
    <row r="1780" spans="2:18">
      <c r="B1780" s="109">
        <v>43745.291666666664</v>
      </c>
      <c r="C1780" s="106">
        <v>314</v>
      </c>
      <c r="D1780" s="106">
        <v>111.5</v>
      </c>
      <c r="E1780" s="120">
        <v>9.8999996185302734</v>
      </c>
      <c r="F1780" s="107">
        <v>43745</v>
      </c>
      <c r="G1780" s="120">
        <v>54.408553204403965</v>
      </c>
      <c r="H1780" s="120">
        <v>37.248147380175411</v>
      </c>
      <c r="I1780" s="120">
        <v>34.569273934231845</v>
      </c>
      <c r="J1780" s="104">
        <f t="shared" si="135"/>
        <v>54.408553204403965</v>
      </c>
      <c r="K1780" s="104">
        <f t="shared" si="136"/>
        <v>37.248147380175411</v>
      </c>
      <c r="L1780" s="104">
        <f t="shared" si="137"/>
        <v>34.569273934231845</v>
      </c>
      <c r="N1780" s="109">
        <v>43745.291666666664</v>
      </c>
      <c r="O1780" s="103">
        <v>314</v>
      </c>
      <c r="P1780" s="103">
        <v>111.5</v>
      </c>
      <c r="Q1780" s="155">
        <f t="shared" si="138"/>
        <v>11.590152300000002</v>
      </c>
      <c r="R1780" s="104">
        <f t="shared" si="139"/>
        <v>20</v>
      </c>
    </row>
    <row r="1781" spans="2:18">
      <c r="B1781" s="109">
        <v>43746.291666666664</v>
      </c>
      <c r="C1781" s="106">
        <v>242</v>
      </c>
      <c r="D1781" s="106">
        <v>111.51999664306641</v>
      </c>
      <c r="E1781" s="120">
        <v>9.6000003814697266</v>
      </c>
      <c r="F1781" s="107">
        <v>43746</v>
      </c>
      <c r="G1781" s="120">
        <v>51.065320188160271</v>
      </c>
      <c r="H1781" s="120">
        <v>37.212949464828903</v>
      </c>
      <c r="I1781" s="120">
        <v>35.150855294245247</v>
      </c>
      <c r="J1781" s="104">
        <f t="shared" si="135"/>
        <v>51.065320188160271</v>
      </c>
      <c r="K1781" s="104">
        <f t="shared" si="136"/>
        <v>37.212949464828903</v>
      </c>
      <c r="L1781" s="104">
        <f t="shared" si="137"/>
        <v>35.150855294245247</v>
      </c>
      <c r="N1781" s="109">
        <v>43746.291666666664</v>
      </c>
      <c r="O1781" s="103">
        <v>242</v>
      </c>
      <c r="P1781" s="103">
        <v>111.51999664306641</v>
      </c>
      <c r="Q1781" s="155">
        <f t="shared" si="138"/>
        <v>7.4680647457351688</v>
      </c>
      <c r="R1781" s="104">
        <f t="shared" si="139"/>
        <v>7.4680647457351688</v>
      </c>
    </row>
    <row r="1782" spans="2:18">
      <c r="B1782" s="109">
        <v>43747.291666666664</v>
      </c>
      <c r="C1782" s="106">
        <v>242</v>
      </c>
      <c r="D1782" s="106">
        <v>111.51999664306641</v>
      </c>
      <c r="E1782" s="120">
        <v>9.6999998092651367</v>
      </c>
      <c r="F1782" s="107">
        <v>43747</v>
      </c>
      <c r="G1782" s="120">
        <v>54.12875483066945</v>
      </c>
      <c r="H1782" s="120">
        <v>37.469675213782885</v>
      </c>
      <c r="I1782" s="120">
        <v>34.909017596862938</v>
      </c>
      <c r="J1782" s="104">
        <f t="shared" si="135"/>
        <v>54.12875483066945</v>
      </c>
      <c r="K1782" s="104">
        <f t="shared" si="136"/>
        <v>37.469675213782885</v>
      </c>
      <c r="L1782" s="104">
        <f t="shared" si="137"/>
        <v>34.909017596862938</v>
      </c>
      <c r="N1782" s="109">
        <v>43747.291666666664</v>
      </c>
      <c r="O1782" s="103">
        <v>242</v>
      </c>
      <c r="P1782" s="103">
        <v>111.51999664306641</v>
      </c>
      <c r="Q1782" s="155">
        <f t="shared" si="138"/>
        <v>7.4680647457351688</v>
      </c>
      <c r="R1782" s="104">
        <f t="shared" si="139"/>
        <v>20</v>
      </c>
    </row>
    <row r="1783" spans="2:18">
      <c r="B1783" s="109">
        <v>43748.291666666664</v>
      </c>
      <c r="C1783" s="106">
        <v>216</v>
      </c>
      <c r="D1783" s="106">
        <v>105.33999633789063</v>
      </c>
      <c r="E1783" s="120">
        <v>10</v>
      </c>
      <c r="F1783" s="107">
        <v>43748</v>
      </c>
      <c r="G1783" s="120">
        <v>46.862356671227289</v>
      </c>
      <c r="H1783" s="120">
        <v>37.251277441492739</v>
      </c>
      <c r="I1783" s="120">
        <v>34.913579785205691</v>
      </c>
      <c r="J1783" s="104">
        <f t="shared" si="135"/>
        <v>46.862356671227289</v>
      </c>
      <c r="K1783" s="104">
        <f t="shared" si="136"/>
        <v>37.251277441492739</v>
      </c>
      <c r="L1783" s="104">
        <f t="shared" si="137"/>
        <v>34.913579785205691</v>
      </c>
      <c r="N1783" s="109">
        <v>43748.291666666664</v>
      </c>
      <c r="O1783" s="103">
        <v>216</v>
      </c>
      <c r="P1783" s="103">
        <v>105.33999633789063</v>
      </c>
      <c r="Q1783" s="155">
        <f t="shared" si="138"/>
        <v>6.3336607208020013</v>
      </c>
      <c r="R1783" s="104">
        <f t="shared" si="139"/>
        <v>6.3336607208020013</v>
      </c>
    </row>
    <row r="1784" spans="2:18">
      <c r="B1784" s="109">
        <v>43749.291666666664</v>
      </c>
      <c r="C1784" s="106">
        <v>216</v>
      </c>
      <c r="D1784" s="106">
        <v>105.33999633789063</v>
      </c>
      <c r="E1784" s="120">
        <v>10.399999618530273</v>
      </c>
      <c r="F1784" s="107">
        <v>43749</v>
      </c>
      <c r="G1784" s="120">
        <v>52.194385916877678</v>
      </c>
      <c r="H1784" s="120">
        <v>37.305856178314556</v>
      </c>
      <c r="I1784" s="120">
        <v>34.675537007870567</v>
      </c>
      <c r="J1784" s="104">
        <f t="shared" si="135"/>
        <v>52.194385916877678</v>
      </c>
      <c r="K1784" s="104">
        <f t="shared" si="136"/>
        <v>37.305856178314556</v>
      </c>
      <c r="L1784" s="104">
        <f t="shared" si="137"/>
        <v>34.675537007870567</v>
      </c>
      <c r="N1784" s="109">
        <v>43749.291666666664</v>
      </c>
      <c r="O1784" s="103">
        <v>216</v>
      </c>
      <c r="P1784" s="103">
        <v>105.33999633789063</v>
      </c>
      <c r="Q1784" s="155">
        <f t="shared" si="138"/>
        <v>6.3336607208020013</v>
      </c>
      <c r="R1784" s="104">
        <f t="shared" si="139"/>
        <v>20</v>
      </c>
    </row>
    <row r="1785" spans="2:18">
      <c r="B1785" s="109">
        <v>43750.291666666664</v>
      </c>
      <c r="C1785" s="106">
        <v>216</v>
      </c>
      <c r="D1785" s="106">
        <v>105.33999633789063</v>
      </c>
      <c r="E1785" s="120">
        <v>10.399999618530273</v>
      </c>
      <c r="F1785" s="107">
        <v>43750</v>
      </c>
      <c r="G1785" s="120">
        <v>43.506833328626747</v>
      </c>
      <c r="H1785" s="120">
        <v>37.252970794571723</v>
      </c>
      <c r="I1785" s="120">
        <v>35.271942967198484</v>
      </c>
      <c r="J1785" s="104">
        <f t="shared" si="135"/>
        <v>43.506833328626747</v>
      </c>
      <c r="K1785" s="104">
        <f t="shared" si="136"/>
        <v>37.252970794571723</v>
      </c>
      <c r="L1785" s="104">
        <f t="shared" si="137"/>
        <v>35.271942967198484</v>
      </c>
      <c r="N1785" s="109">
        <v>43750.291666666664</v>
      </c>
      <c r="O1785" s="103">
        <v>216</v>
      </c>
      <c r="P1785" s="103">
        <v>105.33999633789063</v>
      </c>
      <c r="Q1785" s="155">
        <f t="shared" si="138"/>
        <v>6.3336607208020013</v>
      </c>
      <c r="R1785" s="104">
        <f t="shared" si="139"/>
        <v>20</v>
      </c>
    </row>
    <row r="1786" spans="2:18">
      <c r="B1786" s="109">
        <v>43751.291666666664</v>
      </c>
      <c r="C1786" s="106">
        <v>216</v>
      </c>
      <c r="D1786" s="106">
        <v>105.33999633789063</v>
      </c>
      <c r="E1786" s="120">
        <v>11.300000190734863</v>
      </c>
      <c r="F1786" s="107">
        <v>43751</v>
      </c>
      <c r="G1786" s="120">
        <v>37.151079164103244</v>
      </c>
      <c r="H1786" s="120">
        <v>37.396698718644949</v>
      </c>
      <c r="I1786" s="120">
        <v>36.689637271430762</v>
      </c>
      <c r="J1786" s="104">
        <f t="shared" si="135"/>
        <v>37.151079164103244</v>
      </c>
      <c r="K1786" s="104">
        <f t="shared" si="136"/>
        <v>37.396698718644949</v>
      </c>
      <c r="L1786" s="104">
        <f t="shared" si="137"/>
        <v>36.689637271430762</v>
      </c>
      <c r="N1786" s="109">
        <v>43751.291666666664</v>
      </c>
      <c r="O1786" s="103">
        <v>216</v>
      </c>
      <c r="P1786" s="103">
        <v>105.33999633789063</v>
      </c>
      <c r="Q1786" s="155">
        <f t="shared" si="138"/>
        <v>6.3336607208020013</v>
      </c>
      <c r="R1786" s="104">
        <f t="shared" si="139"/>
        <v>20</v>
      </c>
    </row>
    <row r="1787" spans="2:18">
      <c r="B1787" s="109">
        <v>43752.291666666664</v>
      </c>
      <c r="C1787" s="106">
        <v>216</v>
      </c>
      <c r="D1787" s="106">
        <v>105.33999633789063</v>
      </c>
      <c r="E1787" s="120">
        <v>11.199999809265137</v>
      </c>
      <c r="F1787" s="107">
        <v>43752</v>
      </c>
      <c r="G1787" s="120">
        <v>53.561576068931096</v>
      </c>
      <c r="H1787" s="120">
        <v>37.442539877869386</v>
      </c>
      <c r="I1787" s="120">
        <v>37.188140352390405</v>
      </c>
      <c r="J1787" s="104">
        <f t="shared" si="135"/>
        <v>53.561576068931096</v>
      </c>
      <c r="K1787" s="104">
        <f t="shared" si="136"/>
        <v>37.442539877869386</v>
      </c>
      <c r="L1787" s="104">
        <f t="shared" si="137"/>
        <v>37.188140352390405</v>
      </c>
      <c r="N1787" s="109">
        <v>43752.291666666664</v>
      </c>
      <c r="O1787" s="103">
        <v>216</v>
      </c>
      <c r="P1787" s="103">
        <v>105.33999633789063</v>
      </c>
      <c r="Q1787" s="155">
        <f t="shared" si="138"/>
        <v>6.3336607208020013</v>
      </c>
      <c r="R1787" s="104">
        <f t="shared" si="139"/>
        <v>20</v>
      </c>
    </row>
    <row r="1788" spans="2:18">
      <c r="B1788" s="109">
        <v>43753.291666666664</v>
      </c>
      <c r="C1788" s="106">
        <v>210</v>
      </c>
      <c r="D1788" s="106">
        <v>105.33999633789063</v>
      </c>
      <c r="E1788" s="120">
        <v>10.800000190734863</v>
      </c>
      <c r="F1788" s="107">
        <v>43753</v>
      </c>
      <c r="G1788" s="120">
        <v>47.71209287739471</v>
      </c>
      <c r="H1788" s="120">
        <v>37.326896974356131</v>
      </c>
      <c r="I1788" s="120">
        <v>37.858649721013158</v>
      </c>
      <c r="J1788" s="104">
        <f t="shared" si="135"/>
        <v>47.71209287739471</v>
      </c>
      <c r="K1788" s="104">
        <f t="shared" si="136"/>
        <v>37.326896974356131</v>
      </c>
      <c r="L1788" s="104">
        <f t="shared" si="137"/>
        <v>37.858649721013158</v>
      </c>
      <c r="N1788" s="109">
        <v>43753.291666666664</v>
      </c>
      <c r="O1788" s="103">
        <v>210</v>
      </c>
      <c r="P1788" s="103">
        <v>105.33999633789063</v>
      </c>
      <c r="Q1788" s="155">
        <f t="shared" si="138"/>
        <v>5.9902488008020027</v>
      </c>
      <c r="R1788" s="104">
        <f t="shared" si="139"/>
        <v>5.9902488008020027</v>
      </c>
    </row>
    <row r="1789" spans="2:18">
      <c r="B1789" s="109">
        <v>43754.291666666664</v>
      </c>
      <c r="C1789" s="106">
        <v>210</v>
      </c>
      <c r="D1789" s="106">
        <v>105.33999633789063</v>
      </c>
      <c r="E1789" s="120">
        <v>11.100000381469727</v>
      </c>
      <c r="F1789" s="107">
        <v>43754</v>
      </c>
      <c r="G1789" s="120">
        <v>40.808234039809939</v>
      </c>
      <c r="H1789" s="120">
        <v>37.322463135432301</v>
      </c>
      <c r="I1789" s="120">
        <v>37.327510278004162</v>
      </c>
      <c r="J1789" s="104">
        <f t="shared" si="135"/>
        <v>40.808234039809939</v>
      </c>
      <c r="K1789" s="104">
        <f t="shared" si="136"/>
        <v>37.322463135432301</v>
      </c>
      <c r="L1789" s="104">
        <f t="shared" si="137"/>
        <v>37.327510278004162</v>
      </c>
      <c r="N1789" s="109">
        <v>43754.291666666664</v>
      </c>
      <c r="O1789" s="103">
        <v>210</v>
      </c>
      <c r="P1789" s="103">
        <v>105.33999633789063</v>
      </c>
      <c r="Q1789" s="155">
        <f t="shared" si="138"/>
        <v>5.9902488008020027</v>
      </c>
      <c r="R1789" s="104">
        <f t="shared" si="139"/>
        <v>20</v>
      </c>
    </row>
    <row r="1790" spans="2:18">
      <c r="B1790" s="109">
        <v>43755.291666666664</v>
      </c>
      <c r="C1790" s="106">
        <v>204</v>
      </c>
      <c r="D1790" s="106">
        <v>80.94000244140625</v>
      </c>
      <c r="E1790" s="120">
        <v>11.399999618530273</v>
      </c>
      <c r="F1790" s="107">
        <v>43755</v>
      </c>
      <c r="G1790" s="120">
        <v>39.055569956059806</v>
      </c>
      <c r="H1790" s="120">
        <v>37.426573929808711</v>
      </c>
      <c r="I1790" s="120">
        <v>37.517579799051688</v>
      </c>
      <c r="J1790" s="104">
        <f t="shared" si="135"/>
        <v>39.055569956059806</v>
      </c>
      <c r="K1790" s="104">
        <f t="shared" si="136"/>
        <v>37.426573929808711</v>
      </c>
      <c r="L1790" s="104">
        <f t="shared" si="137"/>
        <v>37.517579799051688</v>
      </c>
      <c r="N1790" s="109">
        <v>43755.291666666664</v>
      </c>
      <c r="O1790" s="103">
        <v>204</v>
      </c>
      <c r="P1790" s="103">
        <v>80.94000244140625</v>
      </c>
      <c r="Q1790" s="155">
        <f t="shared" si="138"/>
        <v>7.043378339465332</v>
      </c>
      <c r="R1790" s="104">
        <f t="shared" si="139"/>
        <v>7.043378339465332</v>
      </c>
    </row>
    <row r="1791" spans="2:18">
      <c r="B1791" s="109">
        <v>43756.291666666664</v>
      </c>
      <c r="C1791" s="106">
        <v>204</v>
      </c>
      <c r="D1791" s="106">
        <v>80.94000244140625</v>
      </c>
      <c r="E1791" s="120">
        <v>11.199999809265137</v>
      </c>
      <c r="F1791" s="107">
        <v>43756</v>
      </c>
      <c r="G1791" s="120">
        <v>51.214761147819104</v>
      </c>
      <c r="H1791" s="120">
        <v>37.737177928443295</v>
      </c>
      <c r="I1791" s="120">
        <v>37.619370534773182</v>
      </c>
      <c r="J1791" s="104">
        <f t="shared" si="135"/>
        <v>51.214761147819104</v>
      </c>
      <c r="K1791" s="104">
        <f t="shared" si="136"/>
        <v>37.737177928443295</v>
      </c>
      <c r="L1791" s="104">
        <f t="shared" si="137"/>
        <v>37.619370534773182</v>
      </c>
      <c r="N1791" s="109">
        <v>43756.291666666664</v>
      </c>
      <c r="O1791" s="103">
        <v>204</v>
      </c>
      <c r="P1791" s="103">
        <v>80.94000244140625</v>
      </c>
      <c r="Q1791" s="155">
        <f t="shared" si="138"/>
        <v>7.043378339465332</v>
      </c>
      <c r="R1791" s="104">
        <f t="shared" si="139"/>
        <v>20</v>
      </c>
    </row>
    <row r="1792" spans="2:18">
      <c r="B1792" s="109">
        <v>43757.291666666664</v>
      </c>
      <c r="C1792" s="106">
        <v>204</v>
      </c>
      <c r="D1792" s="106">
        <v>80.94000244140625</v>
      </c>
      <c r="E1792" s="120">
        <v>10.800000190734863</v>
      </c>
      <c r="F1792" s="107">
        <v>43757</v>
      </c>
      <c r="G1792" s="120">
        <v>49.918442334532735</v>
      </c>
      <c r="H1792" s="120">
        <v>37.726617391904178</v>
      </c>
      <c r="I1792" s="120">
        <v>37.820465463046709</v>
      </c>
      <c r="J1792" s="104">
        <f t="shared" si="135"/>
        <v>49.918442334532735</v>
      </c>
      <c r="K1792" s="104">
        <f t="shared" si="136"/>
        <v>37.726617391904178</v>
      </c>
      <c r="L1792" s="104">
        <f t="shared" si="137"/>
        <v>37.820465463046709</v>
      </c>
      <c r="N1792" s="109">
        <v>43757.291666666664</v>
      </c>
      <c r="O1792" s="103">
        <v>204</v>
      </c>
      <c r="P1792" s="103">
        <v>80.94000244140625</v>
      </c>
      <c r="Q1792" s="155">
        <f t="shared" si="138"/>
        <v>7.043378339465332</v>
      </c>
      <c r="R1792" s="104">
        <f t="shared" si="139"/>
        <v>20</v>
      </c>
    </row>
    <row r="1793" spans="2:18">
      <c r="B1793" s="109">
        <v>43758.291666666664</v>
      </c>
      <c r="C1793" s="106">
        <v>204</v>
      </c>
      <c r="D1793" s="106">
        <v>80.94000244140625</v>
      </c>
      <c r="E1793" s="120">
        <v>10.5</v>
      </c>
      <c r="F1793" s="107">
        <v>43758</v>
      </c>
      <c r="G1793" s="120">
        <v>47.070297582017091</v>
      </c>
      <c r="H1793" s="120">
        <v>37.48294107359866</v>
      </c>
      <c r="I1793" s="120">
        <v>36.737598187128654</v>
      </c>
      <c r="J1793" s="104">
        <f t="shared" si="135"/>
        <v>47.070297582017091</v>
      </c>
      <c r="K1793" s="104">
        <f t="shared" si="136"/>
        <v>37.48294107359866</v>
      </c>
      <c r="L1793" s="104">
        <f t="shared" si="137"/>
        <v>36.737598187128654</v>
      </c>
      <c r="N1793" s="109">
        <v>43758.291666666664</v>
      </c>
      <c r="O1793" s="103">
        <v>204</v>
      </c>
      <c r="P1793" s="103">
        <v>80.94000244140625</v>
      </c>
      <c r="Q1793" s="155">
        <f t="shared" si="138"/>
        <v>7.043378339465332</v>
      </c>
      <c r="R1793" s="104">
        <f t="shared" si="139"/>
        <v>20</v>
      </c>
    </row>
    <row r="1794" spans="2:18">
      <c r="B1794" s="109">
        <v>43759.291666666664</v>
      </c>
      <c r="C1794" s="106">
        <v>204</v>
      </c>
      <c r="D1794" s="106">
        <v>80.94000244140625</v>
      </c>
      <c r="E1794" s="120">
        <v>11.199999809265137</v>
      </c>
      <c r="F1794" s="107">
        <v>43759</v>
      </c>
      <c r="G1794" s="120">
        <v>45.011406748868794</v>
      </c>
      <c r="H1794" s="120">
        <v>37.484539586129017</v>
      </c>
      <c r="I1794" s="120">
        <v>35.846996660055908</v>
      </c>
      <c r="J1794" s="104">
        <f t="shared" si="135"/>
        <v>45.011406748868794</v>
      </c>
      <c r="K1794" s="104">
        <f t="shared" si="136"/>
        <v>37.484539586129017</v>
      </c>
      <c r="L1794" s="104">
        <f t="shared" si="137"/>
        <v>35.846996660055908</v>
      </c>
      <c r="N1794" s="109">
        <v>43759.291666666664</v>
      </c>
      <c r="O1794" s="103">
        <v>204</v>
      </c>
      <c r="P1794" s="103">
        <v>80.94000244140625</v>
      </c>
      <c r="Q1794" s="155">
        <f t="shared" si="138"/>
        <v>7.043378339465332</v>
      </c>
      <c r="R1794" s="104">
        <f t="shared" si="139"/>
        <v>20</v>
      </c>
    </row>
    <row r="1795" spans="2:18">
      <c r="B1795" s="109">
        <v>43760.291666666664</v>
      </c>
      <c r="C1795" s="106">
        <v>180</v>
      </c>
      <c r="D1795" s="106">
        <v>109.29000091552734</v>
      </c>
      <c r="E1795" s="120">
        <v>11.600000381469727</v>
      </c>
      <c r="F1795" s="107">
        <v>43760</v>
      </c>
      <c r="G1795" s="120">
        <v>47.868104857515483</v>
      </c>
      <c r="H1795" s="120">
        <v>37.871497917484291</v>
      </c>
      <c r="I1795" s="120">
        <v>35.811429621555185</v>
      </c>
      <c r="J1795" s="104">
        <f t="shared" si="135"/>
        <v>47.868104857515483</v>
      </c>
      <c r="K1795" s="104">
        <f t="shared" si="136"/>
        <v>37.871497917484291</v>
      </c>
      <c r="L1795" s="104">
        <f t="shared" si="137"/>
        <v>35.811429621555185</v>
      </c>
      <c r="N1795" s="109">
        <v>43760.291666666664</v>
      </c>
      <c r="O1795" s="103">
        <v>180</v>
      </c>
      <c r="P1795" s="103">
        <v>109.29000091552734</v>
      </c>
      <c r="Q1795" s="155">
        <f t="shared" si="138"/>
        <v>4.0471094247994994</v>
      </c>
      <c r="R1795" s="104">
        <f t="shared" si="139"/>
        <v>4.0471094247994994</v>
      </c>
    </row>
    <row r="1796" spans="2:18">
      <c r="B1796" s="109">
        <v>43761.291666666664</v>
      </c>
      <c r="C1796" s="106">
        <v>180</v>
      </c>
      <c r="D1796" s="106">
        <v>109.29000091552734</v>
      </c>
      <c r="E1796" s="120">
        <v>11.600000381469727</v>
      </c>
      <c r="F1796" s="107">
        <v>43761</v>
      </c>
      <c r="G1796" s="120">
        <v>47.713972917618669</v>
      </c>
      <c r="H1796" s="120">
        <v>37.607089139090618</v>
      </c>
      <c r="I1796" s="120">
        <v>35.032778601072458</v>
      </c>
      <c r="J1796" s="104">
        <f t="shared" si="135"/>
        <v>47.713972917618669</v>
      </c>
      <c r="K1796" s="104">
        <f t="shared" si="136"/>
        <v>37.607089139090618</v>
      </c>
      <c r="L1796" s="104">
        <f t="shared" si="137"/>
        <v>35.032778601072458</v>
      </c>
      <c r="N1796" s="109">
        <v>43761.291666666664</v>
      </c>
      <c r="O1796" s="103">
        <v>180</v>
      </c>
      <c r="P1796" s="103">
        <v>109.29000091552734</v>
      </c>
      <c r="Q1796" s="155">
        <f t="shared" si="138"/>
        <v>4.0471094247994994</v>
      </c>
      <c r="R1796" s="104">
        <f t="shared" si="139"/>
        <v>20</v>
      </c>
    </row>
    <row r="1797" spans="2:18">
      <c r="B1797" s="109">
        <v>43762.291666666664</v>
      </c>
      <c r="C1797" s="106">
        <v>525</v>
      </c>
      <c r="D1797" s="106">
        <v>110.69000244140625</v>
      </c>
      <c r="E1797" s="120">
        <v>11.600000381469727</v>
      </c>
      <c r="F1797" s="107">
        <v>43762</v>
      </c>
      <c r="G1797" s="120">
        <v>47.786426859851211</v>
      </c>
      <c r="H1797" s="120">
        <v>37.611443480849246</v>
      </c>
      <c r="I1797" s="120">
        <v>35.810893833504792</v>
      </c>
      <c r="J1797" s="104">
        <f t="shared" si="135"/>
        <v>47.786426859851211</v>
      </c>
      <c r="K1797" s="104">
        <f t="shared" si="136"/>
        <v>37.611443480849246</v>
      </c>
      <c r="L1797" s="104">
        <f t="shared" si="137"/>
        <v>35.810893833504792</v>
      </c>
      <c r="N1797" s="109">
        <v>43762.291666666664</v>
      </c>
      <c r="O1797" s="103">
        <v>525</v>
      </c>
      <c r="P1797" s="103">
        <v>110.69000244140625</v>
      </c>
      <c r="Q1797" s="155">
        <f t="shared" si="138"/>
        <v>23.71316528946533</v>
      </c>
      <c r="R1797" s="104">
        <f t="shared" si="139"/>
        <v>23.71316528946533</v>
      </c>
    </row>
    <row r="1798" spans="2:18">
      <c r="B1798" s="109">
        <v>43763.291666666664</v>
      </c>
      <c r="C1798" s="106">
        <v>525</v>
      </c>
      <c r="D1798" s="106">
        <v>110.69000244140625</v>
      </c>
      <c r="E1798" s="120">
        <v>11.300000190734863</v>
      </c>
      <c r="F1798" s="107">
        <v>43763</v>
      </c>
      <c r="G1798" s="120">
        <v>47.195197198677945</v>
      </c>
      <c r="H1798" s="120">
        <v>37.664539525906214</v>
      </c>
      <c r="I1798" s="120">
        <v>36.88831013887016</v>
      </c>
      <c r="J1798" s="104">
        <f t="shared" si="135"/>
        <v>47.195197198677945</v>
      </c>
      <c r="K1798" s="104">
        <f t="shared" si="136"/>
        <v>37.664539525906214</v>
      </c>
      <c r="L1798" s="104">
        <f t="shared" si="137"/>
        <v>36.88831013887016</v>
      </c>
      <c r="N1798" s="109">
        <v>43763.291666666664</v>
      </c>
      <c r="O1798" s="103">
        <v>525</v>
      </c>
      <c r="P1798" s="103">
        <v>110.69000244140625</v>
      </c>
      <c r="Q1798" s="155">
        <f t="shared" si="138"/>
        <v>23.71316528946533</v>
      </c>
      <c r="R1798" s="104">
        <f t="shared" si="139"/>
        <v>20</v>
      </c>
    </row>
    <row r="1799" spans="2:18">
      <c r="B1799" s="109">
        <v>43764.291666666664</v>
      </c>
      <c r="C1799" s="106">
        <v>525</v>
      </c>
      <c r="D1799" s="106">
        <v>110.69000244140625</v>
      </c>
      <c r="E1799" s="120">
        <v>11.399999618530273</v>
      </c>
      <c r="F1799" s="107">
        <v>43764</v>
      </c>
      <c r="G1799" s="120">
        <v>46.981068498646692</v>
      </c>
      <c r="H1799" s="120">
        <v>37.590797457982013</v>
      </c>
      <c r="I1799" s="120">
        <v>37.043380421135154</v>
      </c>
      <c r="J1799" s="104">
        <f t="shared" si="135"/>
        <v>46.981068498646692</v>
      </c>
      <c r="K1799" s="104">
        <f t="shared" si="136"/>
        <v>37.590797457982013</v>
      </c>
      <c r="L1799" s="104">
        <f t="shared" si="137"/>
        <v>37.043380421135154</v>
      </c>
      <c r="N1799" s="109">
        <v>43764.291666666664</v>
      </c>
      <c r="O1799" s="103">
        <v>525</v>
      </c>
      <c r="P1799" s="103">
        <v>110.69000244140625</v>
      </c>
      <c r="Q1799" s="155">
        <f t="shared" si="138"/>
        <v>23.71316528946533</v>
      </c>
      <c r="R1799" s="104">
        <f t="shared" si="139"/>
        <v>20</v>
      </c>
    </row>
    <row r="1800" spans="2:18">
      <c r="B1800" s="109">
        <v>43765.291666666664</v>
      </c>
      <c r="C1800" s="106">
        <v>525</v>
      </c>
      <c r="D1800" s="106">
        <v>110.69000244140625</v>
      </c>
      <c r="E1800" s="120">
        <v>11</v>
      </c>
      <c r="F1800" s="107">
        <v>43765</v>
      </c>
      <c r="G1800" s="120">
        <v>50.099630454822886</v>
      </c>
      <c r="H1800" s="120">
        <v>37.794541150463935</v>
      </c>
      <c r="I1800" s="120">
        <v>36.495509722012038</v>
      </c>
      <c r="J1800" s="104">
        <f t="shared" si="135"/>
        <v>50.099630454822886</v>
      </c>
      <c r="K1800" s="104">
        <f t="shared" si="136"/>
        <v>37.794541150463935</v>
      </c>
      <c r="L1800" s="104">
        <f t="shared" si="137"/>
        <v>36.495509722012038</v>
      </c>
      <c r="N1800" s="109">
        <v>43765.291666666664</v>
      </c>
      <c r="O1800" s="103">
        <v>525</v>
      </c>
      <c r="P1800" s="103">
        <v>110.69000244140625</v>
      </c>
      <c r="Q1800" s="155">
        <f t="shared" si="138"/>
        <v>23.71316528946533</v>
      </c>
      <c r="R1800" s="104">
        <f t="shared" si="139"/>
        <v>20</v>
      </c>
    </row>
    <row r="1801" spans="2:18">
      <c r="B1801" s="109">
        <v>43766.291666666664</v>
      </c>
      <c r="C1801" s="106">
        <v>525</v>
      </c>
      <c r="D1801" s="106">
        <v>110.69000244140625</v>
      </c>
      <c r="E1801" s="120">
        <v>10.699999809265137</v>
      </c>
      <c r="F1801" s="107">
        <v>43766</v>
      </c>
      <c r="G1801" s="120">
        <v>53.34094789522667</v>
      </c>
      <c r="H1801" s="120">
        <v>38.164212048053713</v>
      </c>
      <c r="I1801" s="120">
        <v>35.32139201053873</v>
      </c>
      <c r="J1801" s="104">
        <f t="shared" si="135"/>
        <v>53.34094789522667</v>
      </c>
      <c r="K1801" s="104">
        <f t="shared" si="136"/>
        <v>38.164212048053713</v>
      </c>
      <c r="L1801" s="104">
        <f t="shared" si="137"/>
        <v>35.32139201053873</v>
      </c>
      <c r="N1801" s="109">
        <v>43766.291666666664</v>
      </c>
      <c r="O1801" s="103">
        <v>525</v>
      </c>
      <c r="P1801" s="103">
        <v>110.69000244140625</v>
      </c>
      <c r="Q1801" s="155">
        <f t="shared" si="138"/>
        <v>23.71316528946533</v>
      </c>
      <c r="R1801" s="104">
        <f t="shared" si="139"/>
        <v>20</v>
      </c>
    </row>
    <row r="1802" spans="2:18">
      <c r="B1802" s="109">
        <v>43767.291666666664</v>
      </c>
      <c r="C1802" s="106">
        <v>158</v>
      </c>
      <c r="D1802" s="106">
        <v>96.419998168945313</v>
      </c>
      <c r="E1802" s="120">
        <v>10.699999809265137</v>
      </c>
      <c r="F1802" s="107">
        <v>43767</v>
      </c>
      <c r="G1802" s="120">
        <v>52.762463372415908</v>
      </c>
      <c r="H1802" s="120">
        <v>37.895499225214678</v>
      </c>
      <c r="I1802" s="120">
        <v>33.61436774439283</v>
      </c>
      <c r="J1802" s="104">
        <f t="shared" ref="J1802:J1865" si="140">IF(G1802&lt;0,0,G1802)</f>
        <v>52.762463372415908</v>
      </c>
      <c r="K1802" s="104">
        <f t="shared" ref="K1802:K1865" si="141">IF(H1802&lt;0,0,H1802)</f>
        <v>37.895499225214678</v>
      </c>
      <c r="L1802" s="104">
        <f t="shared" ref="L1802:L1865" si="142">IF(I1802&lt;0,0,I1802)</f>
        <v>33.61436774439283</v>
      </c>
      <c r="N1802" s="109">
        <v>43767.291666666664</v>
      </c>
      <c r="O1802" s="103">
        <v>158</v>
      </c>
      <c r="P1802" s="103">
        <v>96.419998168945313</v>
      </c>
      <c r="Q1802" s="155">
        <f t="shared" ref="Q1802:Q1865" si="143">ABS((O1802-P1802)*(1/1000)*0.36*158.987)</f>
        <v>3.5245511104010006</v>
      </c>
      <c r="R1802" s="104">
        <f t="shared" si="139"/>
        <v>3.5245511104010006</v>
      </c>
    </row>
    <row r="1803" spans="2:18">
      <c r="B1803" s="109">
        <v>43768.291666666664</v>
      </c>
      <c r="C1803" s="106">
        <v>158</v>
      </c>
      <c r="D1803" s="106">
        <v>96.419998168945313</v>
      </c>
      <c r="E1803" s="120">
        <v>10.699999809265137</v>
      </c>
      <c r="F1803" s="107">
        <v>43768</v>
      </c>
      <c r="G1803" s="120">
        <v>58.805899820018723</v>
      </c>
      <c r="H1803" s="120">
        <v>37.689285698952482</v>
      </c>
      <c r="I1803" s="120">
        <v>33.396577095102458</v>
      </c>
      <c r="J1803" s="104">
        <f t="shared" si="140"/>
        <v>58.805899820018723</v>
      </c>
      <c r="K1803" s="104">
        <f t="shared" si="141"/>
        <v>37.689285698952482</v>
      </c>
      <c r="L1803" s="104">
        <f t="shared" si="142"/>
        <v>33.396577095102458</v>
      </c>
      <c r="N1803" s="109">
        <v>43768.291666666664</v>
      </c>
      <c r="O1803" s="103">
        <v>158</v>
      </c>
      <c r="P1803" s="103">
        <v>96.419998168945313</v>
      </c>
      <c r="Q1803" s="155">
        <f t="shared" si="143"/>
        <v>3.5245511104010006</v>
      </c>
      <c r="R1803" s="104">
        <f t="shared" ref="R1803:R1866" si="144">IF(Q1803=Q1802, 20, Q1803)</f>
        <v>20</v>
      </c>
    </row>
    <row r="1804" spans="2:18">
      <c r="B1804" s="109">
        <v>43769.291666666664</v>
      </c>
      <c r="C1804" s="106">
        <v>141</v>
      </c>
      <c r="D1804" s="106">
        <v>93.05999755859375</v>
      </c>
      <c r="E1804" s="120">
        <v>10.699999809265137</v>
      </c>
      <c r="F1804" s="107">
        <v>43769</v>
      </c>
      <c r="G1804" s="120">
        <v>61.334290775678767</v>
      </c>
      <c r="H1804" s="120">
        <v>37.536755757089018</v>
      </c>
      <c r="I1804" s="120">
        <v>33.664611923959512</v>
      </c>
      <c r="J1804" s="104">
        <f t="shared" si="140"/>
        <v>61.334290775678767</v>
      </c>
      <c r="K1804" s="104">
        <f t="shared" si="141"/>
        <v>37.536755757089018</v>
      </c>
      <c r="L1804" s="104">
        <f t="shared" si="142"/>
        <v>33.664611923959512</v>
      </c>
      <c r="N1804" s="109">
        <v>43769.291666666664</v>
      </c>
      <c r="O1804" s="103">
        <v>141</v>
      </c>
      <c r="P1804" s="103">
        <v>93.05999755859375</v>
      </c>
      <c r="Q1804" s="155">
        <f t="shared" si="143"/>
        <v>2.7438613805346677</v>
      </c>
      <c r="R1804" s="104">
        <f t="shared" si="144"/>
        <v>2.7438613805346677</v>
      </c>
    </row>
    <row r="1805" spans="2:18">
      <c r="B1805" s="109">
        <v>43770.291666666664</v>
      </c>
      <c r="C1805" s="106">
        <v>141</v>
      </c>
      <c r="D1805" s="106">
        <v>93.05999755859375</v>
      </c>
      <c r="E1805" s="120">
        <v>12</v>
      </c>
      <c r="F1805" s="107">
        <v>43770</v>
      </c>
      <c r="G1805" s="120">
        <v>60.365773731470085</v>
      </c>
      <c r="H1805" s="120">
        <v>37.384024359981161</v>
      </c>
      <c r="I1805" s="120">
        <v>34.639255798304511</v>
      </c>
      <c r="J1805" s="104">
        <f t="shared" si="140"/>
        <v>60.365773731470085</v>
      </c>
      <c r="K1805" s="104">
        <f t="shared" si="141"/>
        <v>37.384024359981161</v>
      </c>
      <c r="L1805" s="104">
        <f t="shared" si="142"/>
        <v>34.639255798304511</v>
      </c>
      <c r="N1805" s="109">
        <v>43770.291666666664</v>
      </c>
      <c r="O1805" s="103">
        <v>141</v>
      </c>
      <c r="P1805" s="103">
        <v>93.05999755859375</v>
      </c>
      <c r="Q1805" s="155">
        <f t="shared" si="143"/>
        <v>2.7438613805346677</v>
      </c>
      <c r="R1805" s="104">
        <f t="shared" si="144"/>
        <v>20</v>
      </c>
    </row>
    <row r="1806" spans="2:18">
      <c r="B1806" s="109">
        <v>43771.291666666664</v>
      </c>
      <c r="C1806" s="106">
        <v>141</v>
      </c>
      <c r="D1806" s="106">
        <v>93.05999755859375</v>
      </c>
      <c r="E1806" s="120">
        <v>12</v>
      </c>
      <c r="F1806" s="107">
        <v>43771</v>
      </c>
      <c r="G1806" s="120">
        <v>56.612608576703892</v>
      </c>
      <c r="H1806" s="120">
        <v>37.226371976490391</v>
      </c>
      <c r="I1806" s="120">
        <v>34.125859993696203</v>
      </c>
      <c r="J1806" s="104">
        <f t="shared" si="140"/>
        <v>56.612608576703892</v>
      </c>
      <c r="K1806" s="104">
        <f t="shared" si="141"/>
        <v>37.226371976490391</v>
      </c>
      <c r="L1806" s="104">
        <f t="shared" si="142"/>
        <v>34.125859993696203</v>
      </c>
      <c r="N1806" s="109">
        <v>43771.291666666664</v>
      </c>
      <c r="O1806" s="103">
        <v>141</v>
      </c>
      <c r="P1806" s="103">
        <v>93.05999755859375</v>
      </c>
      <c r="Q1806" s="155">
        <f t="shared" si="143"/>
        <v>2.7438613805346677</v>
      </c>
      <c r="R1806" s="104">
        <f t="shared" si="144"/>
        <v>20</v>
      </c>
    </row>
    <row r="1807" spans="2:18">
      <c r="B1807" s="109">
        <v>43772.291666666664</v>
      </c>
      <c r="C1807" s="106">
        <v>141</v>
      </c>
      <c r="D1807" s="106">
        <v>93.05999755859375</v>
      </c>
      <c r="E1807" s="120">
        <v>12</v>
      </c>
      <c r="F1807" s="107">
        <v>43772</v>
      </c>
      <c r="G1807" s="120">
        <v>61.443719711436259</v>
      </c>
      <c r="H1807" s="120">
        <v>37.319685074002642</v>
      </c>
      <c r="I1807" s="120">
        <v>34.624507006760034</v>
      </c>
      <c r="J1807" s="104">
        <f t="shared" si="140"/>
        <v>61.443719711436259</v>
      </c>
      <c r="K1807" s="104">
        <f t="shared" si="141"/>
        <v>37.319685074002642</v>
      </c>
      <c r="L1807" s="104">
        <f t="shared" si="142"/>
        <v>34.624507006760034</v>
      </c>
      <c r="N1807" s="109">
        <v>43772.291666666664</v>
      </c>
      <c r="O1807" s="103">
        <v>141</v>
      </c>
      <c r="P1807" s="103">
        <v>93.05999755859375</v>
      </c>
      <c r="Q1807" s="155">
        <f t="shared" si="143"/>
        <v>2.7438613805346677</v>
      </c>
      <c r="R1807" s="104">
        <f t="shared" si="144"/>
        <v>20</v>
      </c>
    </row>
    <row r="1808" spans="2:18">
      <c r="B1808" s="109">
        <v>43773.291666666664</v>
      </c>
      <c r="C1808" s="106">
        <v>141</v>
      </c>
      <c r="D1808" s="106">
        <v>93.05999755859375</v>
      </c>
      <c r="E1808" s="120">
        <v>12</v>
      </c>
      <c r="F1808" s="107">
        <v>43773</v>
      </c>
      <c r="G1808" s="120">
        <v>60.568801670030361</v>
      </c>
      <c r="H1808" s="120">
        <v>37.200325626973736</v>
      </c>
      <c r="I1808" s="120">
        <v>35.681106163197079</v>
      </c>
      <c r="J1808" s="104">
        <f t="shared" si="140"/>
        <v>60.568801670030361</v>
      </c>
      <c r="K1808" s="104">
        <f t="shared" si="141"/>
        <v>37.200325626973736</v>
      </c>
      <c r="L1808" s="104">
        <f t="shared" si="142"/>
        <v>35.681106163197079</v>
      </c>
      <c r="N1808" s="109">
        <v>43773.291666666664</v>
      </c>
      <c r="O1808" s="103">
        <v>141</v>
      </c>
      <c r="P1808" s="103">
        <v>93.05999755859375</v>
      </c>
      <c r="Q1808" s="155">
        <f t="shared" si="143"/>
        <v>2.7438613805346677</v>
      </c>
      <c r="R1808" s="104">
        <f t="shared" si="144"/>
        <v>20</v>
      </c>
    </row>
    <row r="1809" spans="2:18">
      <c r="B1809" s="109">
        <v>43774.291666666664</v>
      </c>
      <c r="C1809" s="106">
        <v>217</v>
      </c>
      <c r="D1809" s="106">
        <v>115.11000061035156</v>
      </c>
      <c r="E1809" s="120">
        <v>11.399999618530273</v>
      </c>
      <c r="F1809" s="107">
        <v>43774</v>
      </c>
      <c r="G1809" s="120">
        <v>58.013456385886158</v>
      </c>
      <c r="H1809" s="120">
        <v>36.732152824909612</v>
      </c>
      <c r="I1809" s="120">
        <v>35.926065744426531</v>
      </c>
      <c r="J1809" s="104">
        <f t="shared" si="140"/>
        <v>58.013456385886158</v>
      </c>
      <c r="K1809" s="104">
        <f t="shared" si="141"/>
        <v>36.732152824909612</v>
      </c>
      <c r="L1809" s="104">
        <f t="shared" si="142"/>
        <v>35.926065744426531</v>
      </c>
      <c r="N1809" s="109">
        <v>43774.291666666664</v>
      </c>
      <c r="O1809" s="103">
        <v>217</v>
      </c>
      <c r="P1809" s="103">
        <v>115.11000061035156</v>
      </c>
      <c r="Q1809" s="155">
        <f t="shared" si="143"/>
        <v>5.8317067198663315</v>
      </c>
      <c r="R1809" s="104">
        <f t="shared" si="144"/>
        <v>5.8317067198663315</v>
      </c>
    </row>
    <row r="1810" spans="2:18">
      <c r="B1810" s="109">
        <v>43775.291666666664</v>
      </c>
      <c r="C1810" s="106">
        <v>217</v>
      </c>
      <c r="D1810" s="106">
        <v>115.11000061035156</v>
      </c>
      <c r="E1810" s="120">
        <v>10.899999618530273</v>
      </c>
      <c r="F1810" s="107">
        <v>43775</v>
      </c>
      <c r="G1810" s="120">
        <v>61.457476343446324</v>
      </c>
      <c r="H1810" s="120">
        <v>36.627188060636868</v>
      </c>
      <c r="I1810" s="120">
        <v>35.786227359065286</v>
      </c>
      <c r="J1810" s="104">
        <f t="shared" si="140"/>
        <v>61.457476343446324</v>
      </c>
      <c r="K1810" s="104">
        <f t="shared" si="141"/>
        <v>36.627188060636868</v>
      </c>
      <c r="L1810" s="104">
        <f t="shared" si="142"/>
        <v>35.786227359065286</v>
      </c>
      <c r="N1810" s="109">
        <v>43775.291666666664</v>
      </c>
      <c r="O1810" s="103">
        <v>217</v>
      </c>
      <c r="P1810" s="103">
        <v>115.11000061035156</v>
      </c>
      <c r="Q1810" s="155">
        <f t="shared" si="143"/>
        <v>5.8317067198663315</v>
      </c>
      <c r="R1810" s="104">
        <f t="shared" si="144"/>
        <v>20</v>
      </c>
    </row>
    <row r="1811" spans="2:18">
      <c r="B1811" s="109">
        <v>43776.291666666664</v>
      </c>
      <c r="C1811" s="106">
        <v>217</v>
      </c>
      <c r="D1811" s="106">
        <v>115.11000061035156</v>
      </c>
      <c r="E1811" s="120">
        <v>11.699999809265137</v>
      </c>
      <c r="F1811" s="107">
        <v>43776</v>
      </c>
      <c r="G1811" s="120">
        <v>59.257812859923831</v>
      </c>
      <c r="H1811" s="120">
        <v>37.146549735356238</v>
      </c>
      <c r="I1811" s="120">
        <v>34.195961143065396</v>
      </c>
      <c r="J1811" s="104">
        <f t="shared" si="140"/>
        <v>59.257812859923831</v>
      </c>
      <c r="K1811" s="104">
        <f t="shared" si="141"/>
        <v>37.146549735356238</v>
      </c>
      <c r="L1811" s="104">
        <f t="shared" si="142"/>
        <v>34.195961143065396</v>
      </c>
      <c r="N1811" s="109">
        <v>43776.291666666664</v>
      </c>
      <c r="O1811" s="103">
        <v>217</v>
      </c>
      <c r="P1811" s="103">
        <v>115.11000061035156</v>
      </c>
      <c r="Q1811" s="155">
        <f t="shared" si="143"/>
        <v>5.8317067198663315</v>
      </c>
      <c r="R1811" s="104">
        <f t="shared" si="144"/>
        <v>20</v>
      </c>
    </row>
    <row r="1812" spans="2:18">
      <c r="B1812" s="109">
        <v>43777.291666666664</v>
      </c>
      <c r="C1812" s="106">
        <v>217</v>
      </c>
      <c r="D1812" s="106">
        <v>115.11000061035156</v>
      </c>
      <c r="E1812" s="120">
        <v>11.399999618530273</v>
      </c>
      <c r="F1812" s="107">
        <v>43777</v>
      </c>
      <c r="G1812" s="120">
        <v>57.534277010228813</v>
      </c>
      <c r="H1812" s="120">
        <v>36.875397094973749</v>
      </c>
      <c r="I1812" s="120">
        <v>34.40895628505281</v>
      </c>
      <c r="J1812" s="104">
        <f t="shared" si="140"/>
        <v>57.534277010228813</v>
      </c>
      <c r="K1812" s="104">
        <f t="shared" si="141"/>
        <v>36.875397094973749</v>
      </c>
      <c r="L1812" s="104">
        <f t="shared" si="142"/>
        <v>34.40895628505281</v>
      </c>
      <c r="N1812" s="109">
        <v>43777.291666666664</v>
      </c>
      <c r="O1812" s="103">
        <v>217</v>
      </c>
      <c r="P1812" s="103">
        <v>115.11000061035156</v>
      </c>
      <c r="Q1812" s="155">
        <f t="shared" si="143"/>
        <v>5.8317067198663315</v>
      </c>
      <c r="R1812" s="104">
        <f t="shared" si="144"/>
        <v>20</v>
      </c>
    </row>
    <row r="1813" spans="2:18">
      <c r="B1813" s="109">
        <v>43778.291666666664</v>
      </c>
      <c r="C1813" s="106">
        <v>217</v>
      </c>
      <c r="D1813" s="106">
        <v>115.11000061035156</v>
      </c>
      <c r="E1813" s="120">
        <v>11.300000190734863</v>
      </c>
      <c r="F1813" s="107">
        <v>43778</v>
      </c>
      <c r="G1813" s="120">
        <v>57.592109534784527</v>
      </c>
      <c r="H1813" s="120">
        <v>37.098606196928891</v>
      </c>
      <c r="I1813" s="120">
        <v>35.955252577198877</v>
      </c>
      <c r="J1813" s="104">
        <f t="shared" si="140"/>
        <v>57.592109534784527</v>
      </c>
      <c r="K1813" s="104">
        <f t="shared" si="141"/>
        <v>37.098606196928891</v>
      </c>
      <c r="L1813" s="104">
        <f t="shared" si="142"/>
        <v>35.955252577198877</v>
      </c>
      <c r="N1813" s="109">
        <v>43778.291666666664</v>
      </c>
      <c r="O1813" s="103">
        <v>217</v>
      </c>
      <c r="P1813" s="103">
        <v>115.11000061035156</v>
      </c>
      <c r="Q1813" s="155">
        <f t="shared" si="143"/>
        <v>5.8317067198663315</v>
      </c>
      <c r="R1813" s="104">
        <f t="shared" si="144"/>
        <v>20</v>
      </c>
    </row>
    <row r="1814" spans="2:18">
      <c r="B1814" s="109">
        <v>43779.291666666664</v>
      </c>
      <c r="C1814" s="106">
        <v>217</v>
      </c>
      <c r="D1814" s="106">
        <v>115.11000061035156</v>
      </c>
      <c r="E1814" s="120">
        <v>11.399999618530273</v>
      </c>
      <c r="F1814" s="107">
        <v>43779</v>
      </c>
      <c r="G1814" s="120">
        <v>58.760653594158192</v>
      </c>
      <c r="H1814" s="120">
        <v>37.014127986695989</v>
      </c>
      <c r="I1814" s="120">
        <v>36.833321910610927</v>
      </c>
      <c r="J1814" s="104">
        <f t="shared" si="140"/>
        <v>58.760653594158192</v>
      </c>
      <c r="K1814" s="104">
        <f t="shared" si="141"/>
        <v>37.014127986695989</v>
      </c>
      <c r="L1814" s="104">
        <f t="shared" si="142"/>
        <v>36.833321910610927</v>
      </c>
      <c r="N1814" s="109">
        <v>43779.291666666664</v>
      </c>
      <c r="O1814" s="103">
        <v>217</v>
      </c>
      <c r="P1814" s="103">
        <v>115.11000061035156</v>
      </c>
      <c r="Q1814" s="155">
        <f t="shared" si="143"/>
        <v>5.8317067198663315</v>
      </c>
      <c r="R1814" s="104">
        <f t="shared" si="144"/>
        <v>20</v>
      </c>
    </row>
    <row r="1815" spans="2:18">
      <c r="B1815" s="109">
        <v>43780.291666666664</v>
      </c>
      <c r="C1815" s="106">
        <v>217</v>
      </c>
      <c r="D1815" s="106">
        <v>115.11000061035156</v>
      </c>
      <c r="E1815" s="120">
        <v>12.899999618530273</v>
      </c>
      <c r="F1815" s="107">
        <v>43780</v>
      </c>
      <c r="G1815" s="120">
        <v>62.304281739570392</v>
      </c>
      <c r="H1815" s="120">
        <v>37.183339735644779</v>
      </c>
      <c r="I1815" s="120">
        <v>34.661035527167478</v>
      </c>
      <c r="J1815" s="104">
        <f t="shared" si="140"/>
        <v>62.304281739570392</v>
      </c>
      <c r="K1815" s="104">
        <f t="shared" si="141"/>
        <v>37.183339735644779</v>
      </c>
      <c r="L1815" s="104">
        <f t="shared" si="142"/>
        <v>34.661035527167478</v>
      </c>
      <c r="N1815" s="109">
        <v>43780.291666666664</v>
      </c>
      <c r="O1815" s="103">
        <v>217</v>
      </c>
      <c r="P1815" s="103">
        <v>115.11000061035156</v>
      </c>
      <c r="Q1815" s="155">
        <f t="shared" si="143"/>
        <v>5.8317067198663315</v>
      </c>
      <c r="R1815" s="104">
        <f t="shared" si="144"/>
        <v>20</v>
      </c>
    </row>
    <row r="1816" spans="2:18">
      <c r="B1816" s="109">
        <v>43781.291666666664</v>
      </c>
      <c r="C1816" s="106">
        <v>221</v>
      </c>
      <c r="D1816" s="106">
        <v>105.33000183105469</v>
      </c>
      <c r="E1816" s="120">
        <v>11.199999809265137</v>
      </c>
      <c r="F1816" s="107">
        <v>43781</v>
      </c>
      <c r="G1816" s="120">
        <v>57.743700264692208</v>
      </c>
      <c r="H1816" s="120">
        <v>36.795417620937016</v>
      </c>
      <c r="I1816" s="120">
        <v>35.685604902859048</v>
      </c>
      <c r="J1816" s="104">
        <f t="shared" si="140"/>
        <v>57.743700264692208</v>
      </c>
      <c r="K1816" s="104">
        <f t="shared" si="141"/>
        <v>36.795417620937016</v>
      </c>
      <c r="L1816" s="104">
        <f t="shared" si="142"/>
        <v>35.685604902859048</v>
      </c>
      <c r="N1816" s="109">
        <v>43781.291666666664</v>
      </c>
      <c r="O1816" s="103">
        <v>221</v>
      </c>
      <c r="P1816" s="103">
        <v>105.33000183105469</v>
      </c>
      <c r="Q1816" s="155">
        <f t="shared" si="143"/>
        <v>6.620409359598999</v>
      </c>
      <c r="R1816" s="104">
        <f t="shared" si="144"/>
        <v>6.620409359598999</v>
      </c>
    </row>
    <row r="1817" spans="2:18">
      <c r="B1817" s="109">
        <v>43782.291666666664</v>
      </c>
      <c r="C1817" s="106">
        <v>221</v>
      </c>
      <c r="D1817" s="106">
        <v>105.33000183105469</v>
      </c>
      <c r="E1817" s="120">
        <v>10.300000190734863</v>
      </c>
      <c r="F1817" s="107">
        <v>43782</v>
      </c>
      <c r="G1817" s="120">
        <v>60.741809491537317</v>
      </c>
      <c r="H1817" s="120">
        <v>36.99156365553543</v>
      </c>
      <c r="I1817" s="120">
        <v>35.468965082521798</v>
      </c>
      <c r="J1817" s="104">
        <f t="shared" si="140"/>
        <v>60.741809491537317</v>
      </c>
      <c r="K1817" s="104">
        <f t="shared" si="141"/>
        <v>36.99156365553543</v>
      </c>
      <c r="L1817" s="104">
        <f t="shared" si="142"/>
        <v>35.468965082521798</v>
      </c>
      <c r="N1817" s="109">
        <v>43782.291666666664</v>
      </c>
      <c r="O1817" s="103">
        <v>221</v>
      </c>
      <c r="P1817" s="103">
        <v>105.33000183105469</v>
      </c>
      <c r="Q1817" s="155">
        <f t="shared" si="143"/>
        <v>6.620409359598999</v>
      </c>
      <c r="R1817" s="104">
        <f t="shared" si="144"/>
        <v>20</v>
      </c>
    </row>
    <row r="1818" spans="2:18">
      <c r="B1818" s="109">
        <v>43783.291666666664</v>
      </c>
      <c r="C1818" s="106">
        <v>154</v>
      </c>
      <c r="D1818" s="106">
        <v>81.419998168945313</v>
      </c>
      <c r="E1818" s="120">
        <v>9.8999996185302734</v>
      </c>
      <c r="F1818" s="107">
        <v>43783</v>
      </c>
      <c r="G1818" s="120">
        <v>62.346194525427236</v>
      </c>
      <c r="H1818" s="120">
        <v>37.05397063535672</v>
      </c>
      <c r="I1818" s="120">
        <v>35.428936549292651</v>
      </c>
      <c r="J1818" s="104">
        <f t="shared" si="140"/>
        <v>62.346194525427236</v>
      </c>
      <c r="K1818" s="104">
        <f t="shared" si="141"/>
        <v>37.05397063535672</v>
      </c>
      <c r="L1818" s="104">
        <f t="shared" si="142"/>
        <v>35.428936549292651</v>
      </c>
      <c r="N1818" s="109">
        <v>43783.291666666664</v>
      </c>
      <c r="O1818" s="103">
        <v>154</v>
      </c>
      <c r="P1818" s="103">
        <v>81.419998168945313</v>
      </c>
      <c r="Q1818" s="155">
        <f t="shared" si="143"/>
        <v>4.1541396304010005</v>
      </c>
      <c r="R1818" s="104">
        <f t="shared" si="144"/>
        <v>4.1541396304010005</v>
      </c>
    </row>
    <row r="1819" spans="2:18">
      <c r="B1819" s="109">
        <v>43784.291666666664</v>
      </c>
      <c r="C1819" s="106">
        <v>154</v>
      </c>
      <c r="D1819" s="106">
        <v>81.419998168945313</v>
      </c>
      <c r="E1819" s="120">
        <v>10.600000381469727</v>
      </c>
      <c r="F1819" s="107">
        <v>43784</v>
      </c>
      <c r="G1819" s="120">
        <v>60.898532633560613</v>
      </c>
      <c r="H1819" s="120">
        <v>37.058711239011224</v>
      </c>
      <c r="I1819" s="120">
        <v>35.291687589309824</v>
      </c>
      <c r="J1819" s="104">
        <f t="shared" si="140"/>
        <v>60.898532633560613</v>
      </c>
      <c r="K1819" s="104">
        <f t="shared" si="141"/>
        <v>37.058711239011224</v>
      </c>
      <c r="L1819" s="104">
        <f t="shared" si="142"/>
        <v>35.291687589309824</v>
      </c>
      <c r="N1819" s="109">
        <v>43784.291666666664</v>
      </c>
      <c r="O1819" s="103">
        <v>154</v>
      </c>
      <c r="P1819" s="103">
        <v>81.419998168945313</v>
      </c>
      <c r="Q1819" s="155">
        <f t="shared" si="143"/>
        <v>4.1541396304010005</v>
      </c>
      <c r="R1819" s="104">
        <f t="shared" si="144"/>
        <v>20</v>
      </c>
    </row>
    <row r="1820" spans="2:18">
      <c r="B1820" s="109">
        <v>43785.291666666664</v>
      </c>
      <c r="C1820" s="106">
        <v>154</v>
      </c>
      <c r="D1820" s="106">
        <v>81.419998168945313</v>
      </c>
      <c r="E1820" s="120">
        <v>10.5</v>
      </c>
      <c r="F1820" s="107">
        <v>43785</v>
      </c>
      <c r="G1820" s="120">
        <v>60.883832081269425</v>
      </c>
      <c r="H1820" s="120">
        <v>37.084326200154109</v>
      </c>
      <c r="I1820" s="120">
        <v>35.933001237622022</v>
      </c>
      <c r="J1820" s="104">
        <f t="shared" si="140"/>
        <v>60.883832081269425</v>
      </c>
      <c r="K1820" s="104">
        <f t="shared" si="141"/>
        <v>37.084326200154109</v>
      </c>
      <c r="L1820" s="104">
        <f t="shared" si="142"/>
        <v>35.933001237622022</v>
      </c>
      <c r="N1820" s="109">
        <v>43785.291666666664</v>
      </c>
      <c r="O1820" s="103">
        <v>154</v>
      </c>
      <c r="P1820" s="103">
        <v>81.419998168945313</v>
      </c>
      <c r="Q1820" s="155">
        <f t="shared" si="143"/>
        <v>4.1541396304010005</v>
      </c>
      <c r="R1820" s="104">
        <f t="shared" si="144"/>
        <v>20</v>
      </c>
    </row>
    <row r="1821" spans="2:18">
      <c r="B1821" s="109">
        <v>43786.291666666664</v>
      </c>
      <c r="C1821" s="106">
        <v>154</v>
      </c>
      <c r="D1821" s="106">
        <v>81.419998168945313</v>
      </c>
      <c r="E1821" s="120">
        <v>11.699999809265137</v>
      </c>
      <c r="F1821" s="107">
        <v>43786</v>
      </c>
      <c r="G1821" s="120">
        <v>56.011997877756656</v>
      </c>
      <c r="H1821" s="120">
        <v>37.377999466370717</v>
      </c>
      <c r="I1821" s="120">
        <v>36.355524106334734</v>
      </c>
      <c r="J1821" s="104">
        <f t="shared" si="140"/>
        <v>56.011997877756656</v>
      </c>
      <c r="K1821" s="104">
        <f t="shared" si="141"/>
        <v>37.377999466370717</v>
      </c>
      <c r="L1821" s="104">
        <f t="shared" si="142"/>
        <v>36.355524106334734</v>
      </c>
      <c r="N1821" s="109">
        <v>43786.291666666664</v>
      </c>
      <c r="O1821" s="103">
        <v>154</v>
      </c>
      <c r="P1821" s="103">
        <v>81.419998168945313</v>
      </c>
      <c r="Q1821" s="155">
        <f t="shared" si="143"/>
        <v>4.1541396304010005</v>
      </c>
      <c r="R1821" s="104">
        <f t="shared" si="144"/>
        <v>20</v>
      </c>
    </row>
    <row r="1822" spans="2:18">
      <c r="B1822" s="109">
        <v>43787.291666666664</v>
      </c>
      <c r="C1822" s="106">
        <v>154</v>
      </c>
      <c r="D1822" s="106">
        <v>81.419998168945313</v>
      </c>
      <c r="E1822" s="120">
        <v>11.800000190734863</v>
      </c>
      <c r="F1822" s="107">
        <v>43787</v>
      </c>
      <c r="G1822" s="120">
        <v>51.909555776671134</v>
      </c>
      <c r="H1822" s="120">
        <v>37.336733108538184</v>
      </c>
      <c r="I1822" s="120">
        <v>36.392392200143249</v>
      </c>
      <c r="J1822" s="104">
        <f t="shared" si="140"/>
        <v>51.909555776671134</v>
      </c>
      <c r="K1822" s="104">
        <f t="shared" si="141"/>
        <v>37.336733108538184</v>
      </c>
      <c r="L1822" s="104">
        <f t="shared" si="142"/>
        <v>36.392392200143249</v>
      </c>
      <c r="N1822" s="109">
        <v>43787.291666666664</v>
      </c>
      <c r="O1822" s="103">
        <v>154</v>
      </c>
      <c r="P1822" s="103">
        <v>81.419998168945313</v>
      </c>
      <c r="Q1822" s="155">
        <f t="shared" si="143"/>
        <v>4.1541396304010005</v>
      </c>
      <c r="R1822" s="104">
        <f t="shared" si="144"/>
        <v>20</v>
      </c>
    </row>
    <row r="1823" spans="2:18">
      <c r="B1823" s="109">
        <v>43788.291666666664</v>
      </c>
      <c r="C1823" s="106">
        <v>166</v>
      </c>
      <c r="D1823" s="106">
        <v>83.180000305175781</v>
      </c>
      <c r="E1823" s="120">
        <v>9.8999996185302734</v>
      </c>
      <c r="F1823" s="107">
        <v>43788</v>
      </c>
      <c r="G1823" s="120">
        <v>58.391490802610313</v>
      </c>
      <c r="H1823" s="120">
        <v>37.184540301583475</v>
      </c>
      <c r="I1823" s="120">
        <v>36.983069423525443</v>
      </c>
      <c r="J1823" s="104">
        <f t="shared" si="140"/>
        <v>58.391490802610313</v>
      </c>
      <c r="K1823" s="104">
        <f t="shared" si="141"/>
        <v>37.184540301583475</v>
      </c>
      <c r="L1823" s="104">
        <f t="shared" si="142"/>
        <v>36.983069423525443</v>
      </c>
      <c r="N1823" s="109">
        <v>43788.291666666664</v>
      </c>
      <c r="O1823" s="103">
        <v>166</v>
      </c>
      <c r="P1823" s="103">
        <v>83.180000305175781</v>
      </c>
      <c r="Q1823" s="155">
        <f t="shared" si="143"/>
        <v>4.7402291849331659</v>
      </c>
      <c r="R1823" s="104">
        <f t="shared" si="144"/>
        <v>4.7402291849331659</v>
      </c>
    </row>
    <row r="1824" spans="2:18">
      <c r="B1824" s="109">
        <v>43789.291666666664</v>
      </c>
      <c r="C1824" s="106">
        <v>166</v>
      </c>
      <c r="D1824" s="106">
        <v>83.180000305175781</v>
      </c>
      <c r="E1824" s="120">
        <v>10.699999809265137</v>
      </c>
      <c r="F1824" s="107">
        <v>43789</v>
      </c>
      <c r="G1824" s="120">
        <v>52.265890503415299</v>
      </c>
      <c r="H1824" s="120">
        <v>37.095307838850601</v>
      </c>
      <c r="I1824" s="120">
        <v>35.670135036265371</v>
      </c>
      <c r="J1824" s="104">
        <f t="shared" si="140"/>
        <v>52.265890503415299</v>
      </c>
      <c r="K1824" s="104">
        <f t="shared" si="141"/>
        <v>37.095307838850601</v>
      </c>
      <c r="L1824" s="104">
        <f t="shared" si="142"/>
        <v>35.670135036265371</v>
      </c>
      <c r="N1824" s="109">
        <v>43789.291666666664</v>
      </c>
      <c r="O1824" s="103">
        <v>166</v>
      </c>
      <c r="P1824" s="103">
        <v>83.180000305175781</v>
      </c>
      <c r="Q1824" s="155">
        <f t="shared" si="143"/>
        <v>4.7402291849331659</v>
      </c>
      <c r="R1824" s="104">
        <f t="shared" si="144"/>
        <v>20</v>
      </c>
    </row>
    <row r="1825" spans="2:18">
      <c r="B1825" s="109">
        <v>43790.291666666664</v>
      </c>
      <c r="C1825" s="106">
        <v>309</v>
      </c>
      <c r="D1825" s="106">
        <v>88.919998168945313</v>
      </c>
      <c r="E1825" s="120">
        <v>10.300000190734863</v>
      </c>
      <c r="F1825" s="107">
        <v>43790</v>
      </c>
      <c r="G1825" s="120">
        <v>54.050563757883126</v>
      </c>
      <c r="H1825" s="120">
        <v>37.244235179689248</v>
      </c>
      <c r="I1825" s="120">
        <v>36.79402362925034</v>
      </c>
      <c r="J1825" s="104">
        <f t="shared" si="140"/>
        <v>54.050563757883126</v>
      </c>
      <c r="K1825" s="104">
        <f t="shared" si="141"/>
        <v>37.244235179689248</v>
      </c>
      <c r="L1825" s="104">
        <f t="shared" si="142"/>
        <v>36.79402362925034</v>
      </c>
      <c r="N1825" s="109">
        <v>43790.291666666664</v>
      </c>
      <c r="O1825" s="103">
        <v>309</v>
      </c>
      <c r="P1825" s="103">
        <v>88.919998168945313</v>
      </c>
      <c r="Q1825" s="155">
        <f t="shared" si="143"/>
        <v>12.596349330401001</v>
      </c>
      <c r="R1825" s="104">
        <f t="shared" si="144"/>
        <v>12.596349330401001</v>
      </c>
    </row>
    <row r="1826" spans="2:18">
      <c r="B1826" s="109">
        <v>43791.291666666664</v>
      </c>
      <c r="C1826" s="106">
        <v>309</v>
      </c>
      <c r="D1826" s="106">
        <v>88.919998168945313</v>
      </c>
      <c r="E1826" s="120">
        <v>11.199999809265137</v>
      </c>
      <c r="F1826" s="107">
        <v>43791</v>
      </c>
      <c r="G1826" s="120">
        <v>56.282632659673666</v>
      </c>
      <c r="H1826" s="120">
        <v>37.193581004209044</v>
      </c>
      <c r="I1826" s="120">
        <v>34.861462700896766</v>
      </c>
      <c r="J1826" s="104">
        <f t="shared" si="140"/>
        <v>56.282632659673666</v>
      </c>
      <c r="K1826" s="104">
        <f t="shared" si="141"/>
        <v>37.193581004209044</v>
      </c>
      <c r="L1826" s="104">
        <f t="shared" si="142"/>
        <v>34.861462700896766</v>
      </c>
      <c r="N1826" s="109">
        <v>43791.291666666664</v>
      </c>
      <c r="O1826" s="103">
        <v>309</v>
      </c>
      <c r="P1826" s="103">
        <v>88.919998168945313</v>
      </c>
      <c r="Q1826" s="155">
        <f t="shared" si="143"/>
        <v>12.596349330401001</v>
      </c>
      <c r="R1826" s="104">
        <f t="shared" si="144"/>
        <v>20</v>
      </c>
    </row>
    <row r="1827" spans="2:18">
      <c r="B1827" s="109">
        <v>43792.291666666664</v>
      </c>
      <c r="C1827" s="106">
        <v>309</v>
      </c>
      <c r="D1827" s="106">
        <v>88.919998168945313</v>
      </c>
      <c r="E1827" s="120">
        <v>11.5</v>
      </c>
      <c r="F1827" s="107">
        <v>43792</v>
      </c>
      <c r="G1827" s="120">
        <v>50.218613088285579</v>
      </c>
      <c r="H1827" s="120">
        <v>37.158183975970282</v>
      </c>
      <c r="I1827" s="120">
        <v>36.014571297830997</v>
      </c>
      <c r="J1827" s="104">
        <f t="shared" si="140"/>
        <v>50.218613088285579</v>
      </c>
      <c r="K1827" s="104">
        <f t="shared" si="141"/>
        <v>37.158183975970282</v>
      </c>
      <c r="L1827" s="104">
        <f t="shared" si="142"/>
        <v>36.014571297830997</v>
      </c>
      <c r="N1827" s="109">
        <v>43792.291666666664</v>
      </c>
      <c r="O1827" s="103">
        <v>309</v>
      </c>
      <c r="P1827" s="103">
        <v>88.919998168945313</v>
      </c>
      <c r="Q1827" s="155">
        <f t="shared" si="143"/>
        <v>12.596349330401001</v>
      </c>
      <c r="R1827" s="104">
        <f t="shared" si="144"/>
        <v>20</v>
      </c>
    </row>
    <row r="1828" spans="2:18">
      <c r="B1828" s="109">
        <v>43793.291666666664</v>
      </c>
      <c r="C1828" s="106">
        <v>309</v>
      </c>
      <c r="D1828" s="106">
        <v>88.919998168945313</v>
      </c>
      <c r="E1828" s="120">
        <v>12.100000381469727</v>
      </c>
      <c r="F1828" s="107">
        <v>43793</v>
      </c>
      <c r="G1828" s="120">
        <v>50.866859004055996</v>
      </c>
      <c r="H1828" s="120">
        <v>37.217362471973445</v>
      </c>
      <c r="I1828" s="120">
        <v>36.322696695018656</v>
      </c>
      <c r="J1828" s="104">
        <f t="shared" si="140"/>
        <v>50.866859004055996</v>
      </c>
      <c r="K1828" s="104">
        <f t="shared" si="141"/>
        <v>37.217362471973445</v>
      </c>
      <c r="L1828" s="104">
        <f t="shared" si="142"/>
        <v>36.322696695018656</v>
      </c>
      <c r="N1828" s="109">
        <v>43793.291666666664</v>
      </c>
      <c r="O1828" s="103">
        <v>309</v>
      </c>
      <c r="P1828" s="103">
        <v>88.919998168945313</v>
      </c>
      <c r="Q1828" s="155">
        <f t="shared" si="143"/>
        <v>12.596349330401001</v>
      </c>
      <c r="R1828" s="104">
        <f t="shared" si="144"/>
        <v>20</v>
      </c>
    </row>
    <row r="1829" spans="2:18">
      <c r="B1829" s="109">
        <v>43794.291666666664</v>
      </c>
      <c r="C1829" s="106">
        <v>309</v>
      </c>
      <c r="D1829" s="106">
        <v>88.919998168945313</v>
      </c>
      <c r="E1829" s="120">
        <v>12</v>
      </c>
      <c r="F1829" s="107">
        <v>43794</v>
      </c>
      <c r="G1829" s="120">
        <v>50.743577446496005</v>
      </c>
      <c r="H1829" s="120">
        <v>37.138858560897731</v>
      </c>
      <c r="I1829" s="120">
        <v>37.697849660008075</v>
      </c>
      <c r="J1829" s="104">
        <f t="shared" si="140"/>
        <v>50.743577446496005</v>
      </c>
      <c r="K1829" s="104">
        <f t="shared" si="141"/>
        <v>37.138858560897731</v>
      </c>
      <c r="L1829" s="104">
        <f t="shared" si="142"/>
        <v>37.697849660008075</v>
      </c>
      <c r="N1829" s="109">
        <v>43794.291666666664</v>
      </c>
      <c r="O1829" s="103">
        <v>309</v>
      </c>
      <c r="P1829" s="103">
        <v>88.919998168945313</v>
      </c>
      <c r="Q1829" s="155">
        <f t="shared" si="143"/>
        <v>12.596349330401001</v>
      </c>
      <c r="R1829" s="104">
        <f t="shared" si="144"/>
        <v>20</v>
      </c>
    </row>
    <row r="1830" spans="2:18">
      <c r="B1830" s="109">
        <v>43795.291666666664</v>
      </c>
      <c r="C1830" s="106">
        <v>254</v>
      </c>
      <c r="D1830" s="106">
        <v>110.98000335693359</v>
      </c>
      <c r="E1830" s="120">
        <v>11.699999809265137</v>
      </c>
      <c r="F1830" s="107">
        <v>43795</v>
      </c>
      <c r="G1830" s="120">
        <v>45.60230215761397</v>
      </c>
      <c r="H1830" s="120">
        <v>37.375910572343415</v>
      </c>
      <c r="I1830" s="120">
        <v>38.068298319534073</v>
      </c>
      <c r="J1830" s="104">
        <f t="shared" si="140"/>
        <v>45.60230215761397</v>
      </c>
      <c r="K1830" s="104">
        <f t="shared" si="141"/>
        <v>37.375910572343415</v>
      </c>
      <c r="L1830" s="104">
        <f t="shared" si="142"/>
        <v>38.068298319534073</v>
      </c>
      <c r="N1830" s="109">
        <v>43795.291666666664</v>
      </c>
      <c r="O1830" s="103">
        <v>254</v>
      </c>
      <c r="P1830" s="103">
        <v>110.98000335693359</v>
      </c>
      <c r="Q1830" s="155">
        <f t="shared" si="143"/>
        <v>8.1857952742648319</v>
      </c>
      <c r="R1830" s="104">
        <f t="shared" si="144"/>
        <v>8.1857952742648319</v>
      </c>
    </row>
    <row r="1831" spans="2:18">
      <c r="B1831" s="109">
        <v>43796.291666666664</v>
      </c>
      <c r="C1831" s="106">
        <v>254</v>
      </c>
      <c r="D1831" s="106">
        <v>110.98000335693359</v>
      </c>
      <c r="E1831" s="120">
        <v>11.800000190734863</v>
      </c>
      <c r="F1831" s="107">
        <v>43796</v>
      </c>
      <c r="G1831" s="120">
        <v>54.03116789773663</v>
      </c>
      <c r="H1831" s="120">
        <v>37.248243406304567</v>
      </c>
      <c r="I1831" s="120">
        <v>37.741222651578816</v>
      </c>
      <c r="J1831" s="104">
        <f t="shared" si="140"/>
        <v>54.03116789773663</v>
      </c>
      <c r="K1831" s="104">
        <f t="shared" si="141"/>
        <v>37.248243406304567</v>
      </c>
      <c r="L1831" s="104">
        <f t="shared" si="142"/>
        <v>37.741222651578816</v>
      </c>
      <c r="N1831" s="109">
        <v>43796.291666666664</v>
      </c>
      <c r="O1831" s="103">
        <v>254</v>
      </c>
      <c r="P1831" s="103">
        <v>110.98000335693359</v>
      </c>
      <c r="Q1831" s="155">
        <f t="shared" si="143"/>
        <v>8.1857952742648319</v>
      </c>
      <c r="R1831" s="104">
        <f t="shared" si="144"/>
        <v>20</v>
      </c>
    </row>
    <row r="1832" spans="2:18">
      <c r="B1832" s="109">
        <v>43797.291666666664</v>
      </c>
      <c r="C1832" s="106">
        <v>254</v>
      </c>
      <c r="D1832" s="106">
        <v>110.98000335693359</v>
      </c>
      <c r="E1832" s="120">
        <v>11.800000190734863</v>
      </c>
      <c r="F1832" s="107">
        <v>43797</v>
      </c>
      <c r="G1832" s="120">
        <v>49.510672498544018</v>
      </c>
      <c r="H1832" s="120">
        <v>37.6481300740992</v>
      </c>
      <c r="I1832" s="120">
        <v>32.863991511618678</v>
      </c>
      <c r="J1832" s="104">
        <f t="shared" si="140"/>
        <v>49.510672498544018</v>
      </c>
      <c r="K1832" s="104">
        <f t="shared" si="141"/>
        <v>37.6481300740992</v>
      </c>
      <c r="L1832" s="104">
        <f t="shared" si="142"/>
        <v>32.863991511618678</v>
      </c>
      <c r="N1832" s="109">
        <v>43797.291666666664</v>
      </c>
      <c r="O1832" s="103">
        <v>254</v>
      </c>
      <c r="P1832" s="103">
        <v>110.98000335693359</v>
      </c>
      <c r="Q1832" s="155">
        <f t="shared" si="143"/>
        <v>8.1857952742648319</v>
      </c>
      <c r="R1832" s="104">
        <f t="shared" si="144"/>
        <v>20</v>
      </c>
    </row>
    <row r="1833" spans="2:18">
      <c r="B1833" s="109">
        <v>43798.291666666664</v>
      </c>
      <c r="C1833" s="106">
        <v>254</v>
      </c>
      <c r="D1833" s="106">
        <v>110.98000335693359</v>
      </c>
      <c r="E1833" s="120">
        <v>11.800000190734863</v>
      </c>
      <c r="F1833" s="107">
        <v>43798</v>
      </c>
      <c r="G1833" s="120">
        <v>45.812939607567273</v>
      </c>
      <c r="H1833" s="120">
        <v>37.606337182742557</v>
      </c>
      <c r="I1833" s="120">
        <v>31.777881102606042</v>
      </c>
      <c r="J1833" s="104">
        <f t="shared" si="140"/>
        <v>45.812939607567273</v>
      </c>
      <c r="K1833" s="104">
        <f t="shared" si="141"/>
        <v>37.606337182742557</v>
      </c>
      <c r="L1833" s="104">
        <f t="shared" si="142"/>
        <v>31.777881102606042</v>
      </c>
      <c r="N1833" s="109">
        <v>43798.291666666664</v>
      </c>
      <c r="O1833" s="103">
        <v>254</v>
      </c>
      <c r="P1833" s="103">
        <v>110.98000335693359</v>
      </c>
      <c r="Q1833" s="155">
        <f t="shared" si="143"/>
        <v>8.1857952742648319</v>
      </c>
      <c r="R1833" s="104">
        <f t="shared" si="144"/>
        <v>20</v>
      </c>
    </row>
    <row r="1834" spans="2:18">
      <c r="B1834" s="109">
        <v>43799.291666666664</v>
      </c>
      <c r="C1834" s="106">
        <v>254</v>
      </c>
      <c r="D1834" s="106">
        <v>110.98000335693359</v>
      </c>
      <c r="E1834" s="120">
        <v>11.800000190734863</v>
      </c>
      <c r="F1834" s="107">
        <v>43799</v>
      </c>
      <c r="G1834" s="120">
        <v>47.698560572641853</v>
      </c>
      <c r="H1834" s="120">
        <v>38.187339652798826</v>
      </c>
      <c r="I1834" s="120">
        <v>30.266661575414506</v>
      </c>
      <c r="J1834" s="104">
        <f t="shared" si="140"/>
        <v>47.698560572641853</v>
      </c>
      <c r="K1834" s="104">
        <f t="shared" si="141"/>
        <v>38.187339652798826</v>
      </c>
      <c r="L1834" s="104">
        <f t="shared" si="142"/>
        <v>30.266661575414506</v>
      </c>
      <c r="N1834" s="109">
        <v>43799.291666666664</v>
      </c>
      <c r="O1834" s="103">
        <v>254</v>
      </c>
      <c r="P1834" s="103">
        <v>110.98000335693359</v>
      </c>
      <c r="Q1834" s="155">
        <f t="shared" si="143"/>
        <v>8.1857952742648319</v>
      </c>
      <c r="R1834" s="104">
        <f t="shared" si="144"/>
        <v>20</v>
      </c>
    </row>
    <row r="1835" spans="2:18">
      <c r="B1835" s="109">
        <v>43800.291666666664</v>
      </c>
      <c r="C1835" s="106">
        <v>254</v>
      </c>
      <c r="D1835" s="106">
        <v>110.98000335693359</v>
      </c>
      <c r="E1835" s="120">
        <v>11.800000190734863</v>
      </c>
      <c r="F1835" s="107">
        <v>43800</v>
      </c>
      <c r="G1835" s="120">
        <v>49.518630645363409</v>
      </c>
      <c r="H1835" s="120">
        <v>34.628115939343445</v>
      </c>
      <c r="I1835" s="120">
        <v>29.624457395385786</v>
      </c>
      <c r="J1835" s="104">
        <f t="shared" si="140"/>
        <v>49.518630645363409</v>
      </c>
      <c r="K1835" s="104">
        <f t="shared" si="141"/>
        <v>34.628115939343445</v>
      </c>
      <c r="L1835" s="104">
        <f t="shared" si="142"/>
        <v>29.624457395385786</v>
      </c>
      <c r="N1835" s="109">
        <v>43800.291666666664</v>
      </c>
      <c r="O1835" s="103">
        <v>254</v>
      </c>
      <c r="P1835" s="103">
        <v>110.98000335693359</v>
      </c>
      <c r="Q1835" s="155">
        <f t="shared" si="143"/>
        <v>8.1857952742648319</v>
      </c>
      <c r="R1835" s="104">
        <f t="shared" si="144"/>
        <v>20</v>
      </c>
    </row>
    <row r="1836" spans="2:18">
      <c r="B1836" s="109">
        <v>43801.291666666664</v>
      </c>
      <c r="C1836" s="106">
        <v>254</v>
      </c>
      <c r="D1836" s="106">
        <v>110.98000335693359</v>
      </c>
      <c r="E1836" s="120">
        <v>11.800000190734863</v>
      </c>
      <c r="F1836" s="107">
        <v>43801</v>
      </c>
      <c r="G1836" s="120">
        <v>49.842554146890301</v>
      </c>
      <c r="H1836" s="120">
        <v>19.479138058710973</v>
      </c>
      <c r="I1836" s="120">
        <v>29.409487055098491</v>
      </c>
      <c r="J1836" s="104">
        <f t="shared" si="140"/>
        <v>49.842554146890301</v>
      </c>
      <c r="K1836" s="104">
        <f t="shared" si="141"/>
        <v>19.479138058710973</v>
      </c>
      <c r="L1836" s="104">
        <f t="shared" si="142"/>
        <v>29.409487055098491</v>
      </c>
      <c r="N1836" s="109">
        <v>43801.291666666664</v>
      </c>
      <c r="O1836" s="103">
        <v>254</v>
      </c>
      <c r="P1836" s="103">
        <v>110.98000335693359</v>
      </c>
      <c r="Q1836" s="155">
        <f t="shared" si="143"/>
        <v>8.1857952742648319</v>
      </c>
      <c r="R1836" s="104">
        <f t="shared" si="144"/>
        <v>20</v>
      </c>
    </row>
    <row r="1837" spans="2:18">
      <c r="B1837" s="109">
        <v>43802.291666666664</v>
      </c>
      <c r="C1837" s="106">
        <v>254</v>
      </c>
      <c r="D1837" s="106">
        <v>110.98000335693359</v>
      </c>
      <c r="E1837" s="120">
        <v>11.800000190734863</v>
      </c>
      <c r="F1837" s="107">
        <v>43802</v>
      </c>
      <c r="G1837" s="120">
        <v>49.902683761649598</v>
      </c>
      <c r="H1837" s="120">
        <v>18.856543775598212</v>
      </c>
      <c r="I1837" s="120">
        <v>28.373173936539249</v>
      </c>
      <c r="J1837" s="104">
        <f t="shared" si="140"/>
        <v>49.902683761649598</v>
      </c>
      <c r="K1837" s="104">
        <f t="shared" si="141"/>
        <v>18.856543775598212</v>
      </c>
      <c r="L1837" s="104">
        <f t="shared" si="142"/>
        <v>28.373173936539249</v>
      </c>
      <c r="N1837" s="109">
        <v>43802.291666666664</v>
      </c>
      <c r="O1837" s="103">
        <v>254</v>
      </c>
      <c r="P1837" s="103">
        <v>110.98000335693359</v>
      </c>
      <c r="Q1837" s="155">
        <f t="shared" si="143"/>
        <v>8.1857952742648319</v>
      </c>
      <c r="R1837" s="104">
        <f t="shared" si="144"/>
        <v>20</v>
      </c>
    </row>
    <row r="1838" spans="2:18">
      <c r="B1838" s="109">
        <v>43803.291666666664</v>
      </c>
      <c r="C1838" s="106">
        <v>254</v>
      </c>
      <c r="D1838" s="106">
        <v>110.98000335693359</v>
      </c>
      <c r="E1838" s="120">
        <v>11.800000190734863</v>
      </c>
      <c r="F1838" s="107">
        <v>43803</v>
      </c>
      <c r="G1838" s="120">
        <v>49.992490705384178</v>
      </c>
      <c r="H1838" s="120">
        <v>19.169179672775435</v>
      </c>
      <c r="I1838" s="120">
        <v>25.968910842493717</v>
      </c>
      <c r="J1838" s="104">
        <f t="shared" si="140"/>
        <v>49.992490705384178</v>
      </c>
      <c r="K1838" s="104">
        <f t="shared" si="141"/>
        <v>19.169179672775435</v>
      </c>
      <c r="L1838" s="104">
        <f t="shared" si="142"/>
        <v>25.968910842493717</v>
      </c>
      <c r="N1838" s="109">
        <v>43803.291666666664</v>
      </c>
      <c r="O1838" s="103">
        <v>254</v>
      </c>
      <c r="P1838" s="103">
        <v>110.98000335693359</v>
      </c>
      <c r="Q1838" s="155">
        <f t="shared" si="143"/>
        <v>8.1857952742648319</v>
      </c>
      <c r="R1838" s="104">
        <f t="shared" si="144"/>
        <v>20</v>
      </c>
    </row>
    <row r="1839" spans="2:18">
      <c r="B1839" s="109">
        <v>43804.291666666664</v>
      </c>
      <c r="C1839" s="106">
        <v>254</v>
      </c>
      <c r="D1839" s="106">
        <v>110.98000335693359</v>
      </c>
      <c r="E1839" s="120">
        <v>11.800000190734863</v>
      </c>
      <c r="F1839" s="107">
        <v>43804</v>
      </c>
      <c r="G1839" s="120">
        <v>52.106317782269578</v>
      </c>
      <c r="H1839" s="120">
        <v>18.624657441907466</v>
      </c>
      <c r="I1839" s="120">
        <v>29.203683378828913</v>
      </c>
      <c r="J1839" s="104">
        <f t="shared" si="140"/>
        <v>52.106317782269578</v>
      </c>
      <c r="K1839" s="104">
        <f t="shared" si="141"/>
        <v>18.624657441907466</v>
      </c>
      <c r="L1839" s="104">
        <f t="shared" si="142"/>
        <v>29.203683378828913</v>
      </c>
      <c r="N1839" s="109">
        <v>43804.291666666664</v>
      </c>
      <c r="O1839" s="103">
        <v>254</v>
      </c>
      <c r="P1839" s="103">
        <v>110.98000335693359</v>
      </c>
      <c r="Q1839" s="155">
        <f t="shared" si="143"/>
        <v>8.1857952742648319</v>
      </c>
      <c r="R1839" s="104">
        <f t="shared" si="144"/>
        <v>20</v>
      </c>
    </row>
    <row r="1840" spans="2:18">
      <c r="B1840" s="109">
        <v>43805.291666666664</v>
      </c>
      <c r="C1840" s="106">
        <v>254</v>
      </c>
      <c r="D1840" s="106">
        <v>110.98000335693359</v>
      </c>
      <c r="E1840" s="120">
        <v>11.800000190734863</v>
      </c>
      <c r="F1840" s="107">
        <v>43805</v>
      </c>
      <c r="G1840" s="120">
        <v>50.676107954669909</v>
      </c>
      <c r="H1840" s="120">
        <v>18.090123467953113</v>
      </c>
      <c r="I1840" s="120">
        <v>29.894486770872682</v>
      </c>
      <c r="J1840" s="104">
        <f t="shared" si="140"/>
        <v>50.676107954669909</v>
      </c>
      <c r="K1840" s="104">
        <f t="shared" si="141"/>
        <v>18.090123467953113</v>
      </c>
      <c r="L1840" s="104">
        <f t="shared" si="142"/>
        <v>29.894486770872682</v>
      </c>
      <c r="N1840" s="109">
        <v>43805.291666666664</v>
      </c>
      <c r="O1840" s="103">
        <v>254</v>
      </c>
      <c r="P1840" s="103">
        <v>110.98000335693359</v>
      </c>
      <c r="Q1840" s="155">
        <f t="shared" si="143"/>
        <v>8.1857952742648319</v>
      </c>
      <c r="R1840" s="104">
        <f t="shared" si="144"/>
        <v>20</v>
      </c>
    </row>
    <row r="1841" spans="2:18">
      <c r="B1841" s="109">
        <v>43806.291666666664</v>
      </c>
      <c r="C1841" s="106">
        <v>254</v>
      </c>
      <c r="D1841" s="106">
        <v>110.98000335693359</v>
      </c>
      <c r="E1841" s="120">
        <v>11.800000190734863</v>
      </c>
      <c r="F1841" s="107">
        <v>43806</v>
      </c>
      <c r="G1841" s="120">
        <v>50.382759768256413</v>
      </c>
      <c r="H1841" s="120">
        <v>18.14476945777734</v>
      </c>
      <c r="I1841" s="120">
        <v>29.397222681420864</v>
      </c>
      <c r="J1841" s="104">
        <f t="shared" si="140"/>
        <v>50.382759768256413</v>
      </c>
      <c r="K1841" s="104">
        <f t="shared" si="141"/>
        <v>18.14476945777734</v>
      </c>
      <c r="L1841" s="104">
        <f t="shared" si="142"/>
        <v>29.397222681420864</v>
      </c>
      <c r="N1841" s="109">
        <v>43806.291666666664</v>
      </c>
      <c r="O1841" s="103">
        <v>254</v>
      </c>
      <c r="P1841" s="103">
        <v>110.98000335693359</v>
      </c>
      <c r="Q1841" s="155">
        <f t="shared" si="143"/>
        <v>8.1857952742648319</v>
      </c>
      <c r="R1841" s="104">
        <f t="shared" si="144"/>
        <v>20</v>
      </c>
    </row>
    <row r="1842" spans="2:18">
      <c r="B1842" s="109">
        <v>43807.291666666664</v>
      </c>
      <c r="C1842" s="106">
        <v>254</v>
      </c>
      <c r="D1842" s="106">
        <v>110.98000335693359</v>
      </c>
      <c r="E1842" s="120">
        <v>11.800000190734863</v>
      </c>
      <c r="F1842" s="107">
        <v>43807</v>
      </c>
      <c r="G1842" s="120">
        <v>49.991475790253418</v>
      </c>
      <c r="H1842" s="120">
        <v>18.057302715138153</v>
      </c>
      <c r="I1842" s="120">
        <v>30.115586466745086</v>
      </c>
      <c r="J1842" s="104">
        <f t="shared" si="140"/>
        <v>49.991475790253418</v>
      </c>
      <c r="K1842" s="104">
        <f t="shared" si="141"/>
        <v>18.057302715138153</v>
      </c>
      <c r="L1842" s="104">
        <f t="shared" si="142"/>
        <v>30.115586466745086</v>
      </c>
      <c r="N1842" s="109">
        <v>43807.291666666664</v>
      </c>
      <c r="O1842" s="103">
        <v>254</v>
      </c>
      <c r="P1842" s="103">
        <v>110.98000335693359</v>
      </c>
      <c r="Q1842" s="155">
        <f t="shared" si="143"/>
        <v>8.1857952742648319</v>
      </c>
      <c r="R1842" s="104">
        <f t="shared" si="144"/>
        <v>20</v>
      </c>
    </row>
    <row r="1843" spans="2:18">
      <c r="B1843" s="109">
        <v>43808.291666666664</v>
      </c>
      <c r="C1843" s="106">
        <v>254</v>
      </c>
      <c r="D1843" s="106">
        <v>110.98000335693359</v>
      </c>
      <c r="E1843" s="120">
        <v>11.800000190734863</v>
      </c>
      <c r="F1843" s="107">
        <v>43808</v>
      </c>
      <c r="G1843" s="120">
        <v>50.061502888820776</v>
      </c>
      <c r="H1843" s="120">
        <v>17.898162860826226</v>
      </c>
      <c r="I1843" s="120">
        <v>30.210790766698345</v>
      </c>
      <c r="J1843" s="104">
        <f t="shared" si="140"/>
        <v>50.061502888820776</v>
      </c>
      <c r="K1843" s="104">
        <f t="shared" si="141"/>
        <v>17.898162860826226</v>
      </c>
      <c r="L1843" s="104">
        <f t="shared" si="142"/>
        <v>30.210790766698345</v>
      </c>
      <c r="N1843" s="109">
        <v>43808.291666666664</v>
      </c>
      <c r="O1843" s="103">
        <v>254</v>
      </c>
      <c r="P1843" s="103">
        <v>110.98000335693359</v>
      </c>
      <c r="Q1843" s="155">
        <f t="shared" si="143"/>
        <v>8.1857952742648319</v>
      </c>
      <c r="R1843" s="104">
        <f t="shared" si="144"/>
        <v>20</v>
      </c>
    </row>
    <row r="1844" spans="2:18">
      <c r="B1844" s="109">
        <v>43809.291666666664</v>
      </c>
      <c r="C1844" s="106">
        <v>254</v>
      </c>
      <c r="D1844" s="106">
        <v>110.98000335693359</v>
      </c>
      <c r="E1844" s="120">
        <v>11.800000190734863</v>
      </c>
      <c r="F1844" s="107">
        <v>43809</v>
      </c>
      <c r="G1844" s="120">
        <v>49.78488287978702</v>
      </c>
      <c r="H1844" s="120">
        <v>17.982174187898654</v>
      </c>
      <c r="I1844" s="120">
        <v>28.969953161102751</v>
      </c>
      <c r="J1844" s="104">
        <f t="shared" si="140"/>
        <v>49.78488287978702</v>
      </c>
      <c r="K1844" s="104">
        <f t="shared" si="141"/>
        <v>17.982174187898654</v>
      </c>
      <c r="L1844" s="104">
        <f t="shared" si="142"/>
        <v>28.969953161102751</v>
      </c>
      <c r="N1844" s="109">
        <v>43809.291666666664</v>
      </c>
      <c r="O1844" s="103">
        <v>254</v>
      </c>
      <c r="P1844" s="103">
        <v>110.98000335693359</v>
      </c>
      <c r="Q1844" s="155">
        <f t="shared" si="143"/>
        <v>8.1857952742648319</v>
      </c>
      <c r="R1844" s="104">
        <f t="shared" si="144"/>
        <v>20</v>
      </c>
    </row>
    <row r="1845" spans="2:18">
      <c r="B1845" s="109">
        <v>43810.291666666664</v>
      </c>
      <c r="C1845" s="106">
        <v>254</v>
      </c>
      <c r="D1845" s="106">
        <v>110.98000335693359</v>
      </c>
      <c r="E1845" s="120">
        <v>11.800000190734863</v>
      </c>
      <c r="F1845" s="107">
        <v>43810</v>
      </c>
      <c r="G1845" s="120">
        <v>50.446013419054182</v>
      </c>
      <c r="H1845" s="120">
        <v>18.144025862790915</v>
      </c>
      <c r="I1845" s="120">
        <v>28.914282430057145</v>
      </c>
      <c r="J1845" s="104">
        <f t="shared" si="140"/>
        <v>50.446013419054182</v>
      </c>
      <c r="K1845" s="104">
        <f t="shared" si="141"/>
        <v>18.144025862790915</v>
      </c>
      <c r="L1845" s="104">
        <f t="shared" si="142"/>
        <v>28.914282430057145</v>
      </c>
      <c r="N1845" s="109">
        <v>43810.291666666664</v>
      </c>
      <c r="O1845" s="103">
        <v>254</v>
      </c>
      <c r="P1845" s="103">
        <v>110.98000335693359</v>
      </c>
      <c r="Q1845" s="155">
        <f t="shared" si="143"/>
        <v>8.1857952742648319</v>
      </c>
      <c r="R1845" s="104">
        <f t="shared" si="144"/>
        <v>20</v>
      </c>
    </row>
    <row r="1846" spans="2:18">
      <c r="B1846" s="109">
        <v>43811.291666666664</v>
      </c>
      <c r="C1846" s="106">
        <v>254</v>
      </c>
      <c r="D1846" s="106">
        <v>110.98000335693359</v>
      </c>
      <c r="E1846" s="120">
        <v>11.800000190734863</v>
      </c>
      <c r="F1846" s="107">
        <v>43811</v>
      </c>
      <c r="G1846" s="120">
        <v>51.114844187763012</v>
      </c>
      <c r="H1846" s="120">
        <v>17.860525216504367</v>
      </c>
      <c r="I1846" s="120">
        <v>29.552939483037683</v>
      </c>
      <c r="J1846" s="104">
        <f t="shared" si="140"/>
        <v>51.114844187763012</v>
      </c>
      <c r="K1846" s="104">
        <f t="shared" si="141"/>
        <v>17.860525216504367</v>
      </c>
      <c r="L1846" s="104">
        <f t="shared" si="142"/>
        <v>29.552939483037683</v>
      </c>
      <c r="N1846" s="109">
        <v>43811.291666666664</v>
      </c>
      <c r="O1846" s="103">
        <v>254</v>
      </c>
      <c r="P1846" s="103">
        <v>110.98000335693359</v>
      </c>
      <c r="Q1846" s="155">
        <f t="shared" si="143"/>
        <v>8.1857952742648319</v>
      </c>
      <c r="R1846" s="104">
        <f t="shared" si="144"/>
        <v>20</v>
      </c>
    </row>
    <row r="1847" spans="2:18">
      <c r="B1847" s="109">
        <v>43812.291666666664</v>
      </c>
      <c r="C1847" s="106">
        <v>254</v>
      </c>
      <c r="D1847" s="106">
        <v>110.98000335693359</v>
      </c>
      <c r="E1847" s="120">
        <v>11.800000190734863</v>
      </c>
      <c r="F1847" s="107">
        <v>43812</v>
      </c>
      <c r="G1847" s="120">
        <v>52.10633957165259</v>
      </c>
      <c r="H1847" s="120">
        <v>17.845385656687949</v>
      </c>
      <c r="I1847" s="120">
        <v>28.790722777114976</v>
      </c>
      <c r="J1847" s="104">
        <f t="shared" si="140"/>
        <v>52.10633957165259</v>
      </c>
      <c r="K1847" s="104">
        <f t="shared" si="141"/>
        <v>17.845385656687949</v>
      </c>
      <c r="L1847" s="104">
        <f t="shared" si="142"/>
        <v>28.790722777114976</v>
      </c>
      <c r="N1847" s="109">
        <v>43812.291666666664</v>
      </c>
      <c r="O1847" s="103">
        <v>254</v>
      </c>
      <c r="P1847" s="103">
        <v>110.98000335693359</v>
      </c>
      <c r="Q1847" s="155">
        <f t="shared" si="143"/>
        <v>8.1857952742648319</v>
      </c>
      <c r="R1847" s="104">
        <f t="shared" si="144"/>
        <v>20</v>
      </c>
    </row>
    <row r="1848" spans="2:18">
      <c r="B1848" s="109">
        <v>43813.291666666664</v>
      </c>
      <c r="C1848" s="106">
        <v>254</v>
      </c>
      <c r="D1848" s="106">
        <v>110.98000335693359</v>
      </c>
      <c r="E1848" s="120">
        <v>11.800000190734863</v>
      </c>
      <c r="F1848" s="107">
        <v>43813</v>
      </c>
      <c r="G1848" s="120">
        <v>52.137179075347049</v>
      </c>
      <c r="H1848" s="120">
        <v>18.066225837711936</v>
      </c>
      <c r="I1848" s="120">
        <v>30.326070169872708</v>
      </c>
      <c r="J1848" s="104">
        <f t="shared" si="140"/>
        <v>52.137179075347049</v>
      </c>
      <c r="K1848" s="104">
        <f t="shared" si="141"/>
        <v>18.066225837711936</v>
      </c>
      <c r="L1848" s="104">
        <f t="shared" si="142"/>
        <v>30.326070169872708</v>
      </c>
      <c r="N1848" s="109">
        <v>43813.291666666664</v>
      </c>
      <c r="O1848" s="103">
        <v>254</v>
      </c>
      <c r="P1848" s="103">
        <v>110.98000335693359</v>
      </c>
      <c r="Q1848" s="155">
        <f t="shared" si="143"/>
        <v>8.1857952742648319</v>
      </c>
      <c r="R1848" s="104">
        <f t="shared" si="144"/>
        <v>20</v>
      </c>
    </row>
    <row r="1849" spans="2:18">
      <c r="B1849" s="109">
        <v>43814.291666666664</v>
      </c>
      <c r="C1849" s="106">
        <v>254</v>
      </c>
      <c r="D1849" s="106">
        <v>110.98000335693359</v>
      </c>
      <c r="E1849" s="120">
        <v>11.800000190734863</v>
      </c>
      <c r="F1849" s="107">
        <v>43814</v>
      </c>
      <c r="G1849" s="120">
        <v>51.928878929085208</v>
      </c>
      <c r="H1849" s="120">
        <v>18.371180813378743</v>
      </c>
      <c r="I1849" s="120">
        <v>30.235307805052454</v>
      </c>
      <c r="J1849" s="104">
        <f t="shared" si="140"/>
        <v>51.928878929085208</v>
      </c>
      <c r="K1849" s="104">
        <f t="shared" si="141"/>
        <v>18.371180813378743</v>
      </c>
      <c r="L1849" s="104">
        <f t="shared" si="142"/>
        <v>30.235307805052454</v>
      </c>
      <c r="N1849" s="109">
        <v>43814.291666666664</v>
      </c>
      <c r="O1849" s="103">
        <v>254</v>
      </c>
      <c r="P1849" s="103">
        <v>110.98000335693359</v>
      </c>
      <c r="Q1849" s="155">
        <f t="shared" si="143"/>
        <v>8.1857952742648319</v>
      </c>
      <c r="R1849" s="104">
        <f t="shared" si="144"/>
        <v>20</v>
      </c>
    </row>
    <row r="1850" spans="2:18">
      <c r="B1850" s="109">
        <v>43815.291666666664</v>
      </c>
      <c r="C1850" s="106">
        <v>254</v>
      </c>
      <c r="D1850" s="106">
        <v>110.98000335693359</v>
      </c>
      <c r="E1850" s="120">
        <v>11.800000190734863</v>
      </c>
      <c r="F1850" s="107">
        <v>43815</v>
      </c>
      <c r="G1850" s="120">
        <v>51.792633750791964</v>
      </c>
      <c r="H1850" s="120">
        <v>18.720206324811315</v>
      </c>
      <c r="I1850" s="120">
        <v>31.114970287195003</v>
      </c>
      <c r="J1850" s="104">
        <f t="shared" si="140"/>
        <v>51.792633750791964</v>
      </c>
      <c r="K1850" s="104">
        <f t="shared" si="141"/>
        <v>18.720206324811315</v>
      </c>
      <c r="L1850" s="104">
        <f t="shared" si="142"/>
        <v>31.114970287195003</v>
      </c>
      <c r="N1850" s="109">
        <v>43815.291666666664</v>
      </c>
      <c r="O1850" s="103">
        <v>254</v>
      </c>
      <c r="P1850" s="103">
        <v>110.98000335693359</v>
      </c>
      <c r="Q1850" s="155">
        <f t="shared" si="143"/>
        <v>8.1857952742648319</v>
      </c>
      <c r="R1850" s="104">
        <f t="shared" si="144"/>
        <v>20</v>
      </c>
    </row>
    <row r="1851" spans="2:18">
      <c r="B1851" s="109">
        <v>43816.291666666664</v>
      </c>
      <c r="C1851" s="106">
        <v>254</v>
      </c>
      <c r="D1851" s="106">
        <v>110.98000335693359</v>
      </c>
      <c r="E1851" s="120">
        <v>11.800000190734863</v>
      </c>
      <c r="F1851" s="107">
        <v>43816</v>
      </c>
      <c r="G1851" s="120">
        <v>51.598020074544138</v>
      </c>
      <c r="H1851" s="120">
        <v>18.844705022573478</v>
      </c>
      <c r="I1851" s="120">
        <v>30.990273313500236</v>
      </c>
      <c r="J1851" s="104">
        <f t="shared" si="140"/>
        <v>51.598020074544138</v>
      </c>
      <c r="K1851" s="104">
        <f t="shared" si="141"/>
        <v>18.844705022573478</v>
      </c>
      <c r="L1851" s="104">
        <f t="shared" si="142"/>
        <v>30.990273313500236</v>
      </c>
      <c r="N1851" s="109">
        <v>43816.291666666664</v>
      </c>
      <c r="O1851" s="103">
        <v>254</v>
      </c>
      <c r="P1851" s="103">
        <v>110.98000335693359</v>
      </c>
      <c r="Q1851" s="155">
        <f t="shared" si="143"/>
        <v>8.1857952742648319</v>
      </c>
      <c r="R1851" s="104">
        <f t="shared" si="144"/>
        <v>20</v>
      </c>
    </row>
    <row r="1852" spans="2:18">
      <c r="B1852" s="109">
        <v>43817.291666666664</v>
      </c>
      <c r="C1852" s="106">
        <v>254</v>
      </c>
      <c r="D1852" s="106">
        <v>110.98000335693359</v>
      </c>
      <c r="E1852" s="120">
        <v>11.800000190734863</v>
      </c>
      <c r="F1852" s="107">
        <v>43817</v>
      </c>
      <c r="G1852" s="120">
        <v>50.508355652689943</v>
      </c>
      <c r="H1852" s="120">
        <v>11.48837936616952</v>
      </c>
      <c r="I1852" s="120">
        <v>30.939688867529252</v>
      </c>
      <c r="J1852" s="104">
        <f t="shared" si="140"/>
        <v>50.508355652689943</v>
      </c>
      <c r="K1852" s="104">
        <f t="shared" si="141"/>
        <v>11.48837936616952</v>
      </c>
      <c r="L1852" s="104">
        <f t="shared" si="142"/>
        <v>30.939688867529252</v>
      </c>
      <c r="N1852" s="109">
        <v>43817.291666666664</v>
      </c>
      <c r="O1852" s="103">
        <v>254</v>
      </c>
      <c r="P1852" s="103">
        <v>110.98000335693359</v>
      </c>
      <c r="Q1852" s="155">
        <f t="shared" si="143"/>
        <v>8.1857952742648319</v>
      </c>
      <c r="R1852" s="104">
        <f t="shared" si="144"/>
        <v>20</v>
      </c>
    </row>
    <row r="1853" spans="2:18">
      <c r="B1853" s="109">
        <v>43818.291666666664</v>
      </c>
      <c r="C1853" s="106">
        <v>254</v>
      </c>
      <c r="D1853" s="106">
        <v>110.98000335693359</v>
      </c>
      <c r="E1853" s="120">
        <v>11.800000190734863</v>
      </c>
      <c r="F1853" s="107">
        <v>43818</v>
      </c>
      <c r="G1853" s="120">
        <v>35.878844540693144</v>
      </c>
      <c r="H1853" s="120">
        <v>4.8474620914607547</v>
      </c>
      <c r="I1853" s="120">
        <v>30.751226862095042</v>
      </c>
      <c r="J1853" s="104">
        <f t="shared" si="140"/>
        <v>35.878844540693144</v>
      </c>
      <c r="K1853" s="104">
        <f t="shared" si="141"/>
        <v>4.8474620914607547</v>
      </c>
      <c r="L1853" s="104">
        <f t="shared" si="142"/>
        <v>30.751226862095042</v>
      </c>
      <c r="N1853" s="109">
        <v>43818.291666666664</v>
      </c>
      <c r="O1853" s="103">
        <v>254</v>
      </c>
      <c r="P1853" s="103">
        <v>110.98000335693359</v>
      </c>
      <c r="Q1853" s="155">
        <f t="shared" si="143"/>
        <v>8.1857952742648319</v>
      </c>
      <c r="R1853" s="104">
        <f t="shared" si="144"/>
        <v>20</v>
      </c>
    </row>
    <row r="1854" spans="2:18">
      <c r="B1854" s="109">
        <v>43819.291666666664</v>
      </c>
      <c r="C1854" s="106">
        <v>254</v>
      </c>
      <c r="D1854" s="106">
        <v>110.98000335693359</v>
      </c>
      <c r="E1854" s="120">
        <v>11.800000190734863</v>
      </c>
      <c r="F1854" s="107">
        <v>43819</v>
      </c>
      <c r="G1854" s="120">
        <v>51.661292774831807</v>
      </c>
      <c r="H1854" s="120">
        <v>4.1020051678904759</v>
      </c>
      <c r="I1854" s="120">
        <v>29.312030008942966</v>
      </c>
      <c r="J1854" s="104">
        <f t="shared" si="140"/>
        <v>51.661292774831807</v>
      </c>
      <c r="K1854" s="104">
        <f t="shared" si="141"/>
        <v>4.1020051678904759</v>
      </c>
      <c r="L1854" s="104">
        <f t="shared" si="142"/>
        <v>29.312030008942966</v>
      </c>
      <c r="N1854" s="109">
        <v>43819.291666666664</v>
      </c>
      <c r="O1854" s="103">
        <v>254</v>
      </c>
      <c r="P1854" s="103">
        <v>110.98000335693359</v>
      </c>
      <c r="Q1854" s="155">
        <f t="shared" si="143"/>
        <v>8.1857952742648319</v>
      </c>
      <c r="R1854" s="104">
        <f t="shared" si="144"/>
        <v>20</v>
      </c>
    </row>
    <row r="1855" spans="2:18">
      <c r="B1855" s="109">
        <v>43820.291666666664</v>
      </c>
      <c r="C1855" s="106">
        <v>254</v>
      </c>
      <c r="D1855" s="106">
        <v>110.98000335693359</v>
      </c>
      <c r="E1855" s="120">
        <v>11.800000190734863</v>
      </c>
      <c r="F1855" s="107">
        <v>43820</v>
      </c>
      <c r="G1855" s="120">
        <v>0</v>
      </c>
      <c r="H1855" s="120">
        <v>0</v>
      </c>
      <c r="I1855" s="120">
        <v>30.043438881922658</v>
      </c>
      <c r="J1855" s="104">
        <f t="shared" si="140"/>
        <v>0</v>
      </c>
      <c r="K1855" s="104">
        <f t="shared" si="141"/>
        <v>0</v>
      </c>
      <c r="L1855" s="104">
        <f t="shared" si="142"/>
        <v>30.043438881922658</v>
      </c>
      <c r="N1855" s="109">
        <v>43820.291666666664</v>
      </c>
      <c r="O1855" s="103">
        <v>254</v>
      </c>
      <c r="P1855" s="103">
        <v>110.98000335693359</v>
      </c>
      <c r="Q1855" s="155">
        <f t="shared" si="143"/>
        <v>8.1857952742648319</v>
      </c>
      <c r="R1855" s="104">
        <f t="shared" si="144"/>
        <v>20</v>
      </c>
    </row>
    <row r="1856" spans="2:18">
      <c r="B1856" s="109">
        <v>43821.291666666664</v>
      </c>
      <c r="C1856" s="106">
        <v>254</v>
      </c>
      <c r="D1856" s="106">
        <v>110.98000335693359</v>
      </c>
      <c r="E1856" s="120">
        <v>11.800000190734863</v>
      </c>
      <c r="F1856" s="107">
        <v>43821</v>
      </c>
      <c r="G1856" s="120">
        <v>0</v>
      </c>
      <c r="H1856" s="120">
        <v>0</v>
      </c>
      <c r="I1856" s="120">
        <v>29.952372084502876</v>
      </c>
      <c r="J1856" s="104">
        <f t="shared" si="140"/>
        <v>0</v>
      </c>
      <c r="K1856" s="104">
        <f t="shared" si="141"/>
        <v>0</v>
      </c>
      <c r="L1856" s="104">
        <f t="shared" si="142"/>
        <v>29.952372084502876</v>
      </c>
      <c r="N1856" s="109">
        <v>43821.291666666664</v>
      </c>
      <c r="O1856" s="103">
        <v>254</v>
      </c>
      <c r="P1856" s="103">
        <v>110.98000335693359</v>
      </c>
      <c r="Q1856" s="155">
        <f t="shared" si="143"/>
        <v>8.1857952742648319</v>
      </c>
      <c r="R1856" s="104">
        <f t="shared" si="144"/>
        <v>20</v>
      </c>
    </row>
    <row r="1857" spans="2:18">
      <c r="B1857" s="109">
        <v>43822.291666666664</v>
      </c>
      <c r="C1857" s="106">
        <v>254</v>
      </c>
      <c r="D1857" s="106">
        <v>110.98000335693359</v>
      </c>
      <c r="E1857" s="120">
        <v>11.800000190734863</v>
      </c>
      <c r="F1857" s="107">
        <v>43822</v>
      </c>
      <c r="G1857" s="120">
        <v>0</v>
      </c>
      <c r="H1857" s="120">
        <v>0</v>
      </c>
      <c r="I1857" s="120">
        <v>30.751958319301949</v>
      </c>
      <c r="J1857" s="104">
        <f t="shared" si="140"/>
        <v>0</v>
      </c>
      <c r="K1857" s="104">
        <f t="shared" si="141"/>
        <v>0</v>
      </c>
      <c r="L1857" s="104">
        <f t="shared" si="142"/>
        <v>30.751958319301949</v>
      </c>
      <c r="N1857" s="109">
        <v>43822.291666666664</v>
      </c>
      <c r="O1857" s="103">
        <v>254</v>
      </c>
      <c r="P1857" s="103">
        <v>110.98000335693359</v>
      </c>
      <c r="Q1857" s="155">
        <f t="shared" si="143"/>
        <v>8.1857952742648319</v>
      </c>
      <c r="R1857" s="104">
        <f t="shared" si="144"/>
        <v>20</v>
      </c>
    </row>
    <row r="1858" spans="2:18">
      <c r="B1858" s="109">
        <v>43823.291666666664</v>
      </c>
      <c r="C1858" s="106">
        <v>254</v>
      </c>
      <c r="D1858" s="106">
        <v>110.98000335693359</v>
      </c>
      <c r="E1858" s="120">
        <v>11.800000190734863</v>
      </c>
      <c r="F1858" s="107">
        <v>43823</v>
      </c>
      <c r="G1858" s="120">
        <v>0</v>
      </c>
      <c r="H1858" s="120">
        <v>4.945239174623401</v>
      </c>
      <c r="I1858" s="120">
        <v>29.259388366054655</v>
      </c>
      <c r="J1858" s="104">
        <f t="shared" si="140"/>
        <v>0</v>
      </c>
      <c r="K1858" s="104">
        <f t="shared" si="141"/>
        <v>4.945239174623401</v>
      </c>
      <c r="L1858" s="104">
        <f t="shared" si="142"/>
        <v>29.259388366054655</v>
      </c>
      <c r="N1858" s="109">
        <v>43823.291666666664</v>
      </c>
      <c r="O1858" s="103">
        <v>254</v>
      </c>
      <c r="P1858" s="103">
        <v>110.98000335693359</v>
      </c>
      <c r="Q1858" s="155">
        <f t="shared" si="143"/>
        <v>8.1857952742648319</v>
      </c>
      <c r="R1858" s="104">
        <f t="shared" si="144"/>
        <v>20</v>
      </c>
    </row>
    <row r="1859" spans="2:18">
      <c r="B1859" s="109">
        <v>43824.291666666664</v>
      </c>
      <c r="C1859" s="106">
        <v>254</v>
      </c>
      <c r="D1859" s="106">
        <v>110.98000335693359</v>
      </c>
      <c r="E1859" s="120">
        <v>11.800000190734863</v>
      </c>
      <c r="F1859" s="107">
        <v>43824</v>
      </c>
      <c r="G1859" s="120">
        <v>0</v>
      </c>
      <c r="H1859" s="120">
        <v>10.293185215470965</v>
      </c>
      <c r="I1859" s="120">
        <v>30.800249317796137</v>
      </c>
      <c r="J1859" s="104">
        <f t="shared" si="140"/>
        <v>0</v>
      </c>
      <c r="K1859" s="104">
        <f t="shared" si="141"/>
        <v>10.293185215470965</v>
      </c>
      <c r="L1859" s="104">
        <f t="shared" si="142"/>
        <v>30.800249317796137</v>
      </c>
      <c r="N1859" s="109">
        <v>43824.291666666664</v>
      </c>
      <c r="O1859" s="103">
        <v>254</v>
      </c>
      <c r="P1859" s="103">
        <v>110.98000335693359</v>
      </c>
      <c r="Q1859" s="155">
        <f t="shared" si="143"/>
        <v>8.1857952742648319</v>
      </c>
      <c r="R1859" s="104">
        <f t="shared" si="144"/>
        <v>20</v>
      </c>
    </row>
    <row r="1860" spans="2:18">
      <c r="B1860" s="109">
        <v>43825.291666666664</v>
      </c>
      <c r="C1860" s="106">
        <v>254</v>
      </c>
      <c r="D1860" s="106">
        <v>110.98000335693359</v>
      </c>
      <c r="E1860" s="120">
        <v>11.800000190734863</v>
      </c>
      <c r="F1860" s="107">
        <v>43825</v>
      </c>
      <c r="G1860" s="120">
        <v>0</v>
      </c>
      <c r="H1860" s="120">
        <v>13.346814449992427</v>
      </c>
      <c r="I1860" s="120">
        <v>27.748356557841738</v>
      </c>
      <c r="J1860" s="104">
        <f t="shared" si="140"/>
        <v>0</v>
      </c>
      <c r="K1860" s="104">
        <f t="shared" si="141"/>
        <v>13.346814449992427</v>
      </c>
      <c r="L1860" s="104">
        <f t="shared" si="142"/>
        <v>27.748356557841738</v>
      </c>
      <c r="N1860" s="109">
        <v>43825.291666666664</v>
      </c>
      <c r="O1860" s="103">
        <v>254</v>
      </c>
      <c r="P1860" s="103">
        <v>110.98000335693359</v>
      </c>
      <c r="Q1860" s="155">
        <f t="shared" si="143"/>
        <v>8.1857952742648319</v>
      </c>
      <c r="R1860" s="104">
        <f t="shared" si="144"/>
        <v>20</v>
      </c>
    </row>
    <row r="1861" spans="2:18">
      <c r="B1861" s="109">
        <v>43826.291666666664</v>
      </c>
      <c r="C1861" s="106">
        <v>254</v>
      </c>
      <c r="D1861" s="106">
        <v>110.98000335693359</v>
      </c>
      <c r="E1861" s="120">
        <v>11.800000190734863</v>
      </c>
      <c r="F1861" s="107">
        <v>43826</v>
      </c>
      <c r="G1861" s="120">
        <v>0</v>
      </c>
      <c r="H1861" s="120">
        <v>19.255135499570081</v>
      </c>
      <c r="I1861" s="120">
        <v>27.977482241215522</v>
      </c>
      <c r="J1861" s="104">
        <f t="shared" si="140"/>
        <v>0</v>
      </c>
      <c r="K1861" s="104">
        <f t="shared" si="141"/>
        <v>19.255135499570081</v>
      </c>
      <c r="L1861" s="104">
        <f t="shared" si="142"/>
        <v>27.977482241215522</v>
      </c>
      <c r="N1861" s="109">
        <v>43826.291666666664</v>
      </c>
      <c r="O1861" s="103">
        <v>254</v>
      </c>
      <c r="P1861" s="103">
        <v>110.98000335693359</v>
      </c>
      <c r="Q1861" s="155">
        <f t="shared" si="143"/>
        <v>8.1857952742648319</v>
      </c>
      <c r="R1861" s="104">
        <f t="shared" si="144"/>
        <v>20</v>
      </c>
    </row>
    <row r="1862" spans="2:18">
      <c r="B1862" s="109">
        <v>43827.291666666664</v>
      </c>
      <c r="C1862" s="106">
        <v>254</v>
      </c>
      <c r="D1862" s="106">
        <v>110.98000335693359</v>
      </c>
      <c r="E1862" s="120">
        <v>11.800000190734863</v>
      </c>
      <c r="F1862" s="107">
        <v>43827</v>
      </c>
      <c r="G1862" s="120">
        <v>0</v>
      </c>
      <c r="H1862" s="120">
        <v>22.279740814721148</v>
      </c>
      <c r="I1862" s="120">
        <v>29.968249437279162</v>
      </c>
      <c r="J1862" s="104">
        <f t="shared" si="140"/>
        <v>0</v>
      </c>
      <c r="K1862" s="104">
        <f t="shared" si="141"/>
        <v>22.279740814721148</v>
      </c>
      <c r="L1862" s="104">
        <f t="shared" si="142"/>
        <v>29.968249437279162</v>
      </c>
      <c r="N1862" s="109">
        <v>43827.291666666664</v>
      </c>
      <c r="O1862" s="103">
        <v>254</v>
      </c>
      <c r="P1862" s="103">
        <v>110.98000335693359</v>
      </c>
      <c r="Q1862" s="155">
        <f t="shared" si="143"/>
        <v>8.1857952742648319</v>
      </c>
      <c r="R1862" s="104">
        <f t="shared" si="144"/>
        <v>20</v>
      </c>
    </row>
    <row r="1863" spans="2:18">
      <c r="B1863" s="109">
        <v>43828.291666666664</v>
      </c>
      <c r="C1863" s="106">
        <v>254</v>
      </c>
      <c r="D1863" s="106">
        <v>110.98000335693359</v>
      </c>
      <c r="E1863" s="120">
        <v>11.800000190734863</v>
      </c>
      <c r="F1863" s="107">
        <v>43828</v>
      </c>
      <c r="G1863" s="120">
        <v>0</v>
      </c>
      <c r="H1863" s="120">
        <v>40.838094854774297</v>
      </c>
      <c r="I1863" s="120">
        <v>29.051737413516747</v>
      </c>
      <c r="J1863" s="104">
        <f t="shared" si="140"/>
        <v>0</v>
      </c>
      <c r="K1863" s="104">
        <f t="shared" si="141"/>
        <v>40.838094854774297</v>
      </c>
      <c r="L1863" s="104">
        <f t="shared" si="142"/>
        <v>29.051737413516747</v>
      </c>
      <c r="N1863" s="109">
        <v>43828.291666666664</v>
      </c>
      <c r="O1863" s="103">
        <v>254</v>
      </c>
      <c r="P1863" s="103">
        <v>110.98000335693359</v>
      </c>
      <c r="Q1863" s="155">
        <f t="shared" si="143"/>
        <v>8.1857952742648319</v>
      </c>
      <c r="R1863" s="104">
        <f t="shared" si="144"/>
        <v>20</v>
      </c>
    </row>
    <row r="1864" spans="2:18">
      <c r="B1864" s="109">
        <v>43829.291666666664</v>
      </c>
      <c r="C1864" s="106">
        <v>254</v>
      </c>
      <c r="D1864" s="106">
        <v>110.98000335693359</v>
      </c>
      <c r="E1864" s="120">
        <v>11.800000190734863</v>
      </c>
      <c r="F1864" s="107">
        <v>43829</v>
      </c>
      <c r="G1864" s="120">
        <v>0</v>
      </c>
      <c r="H1864" s="120">
        <v>34.492906091036623</v>
      </c>
      <c r="I1864" s="120">
        <v>28.00979732032172</v>
      </c>
      <c r="J1864" s="104">
        <f t="shared" si="140"/>
        <v>0</v>
      </c>
      <c r="K1864" s="104">
        <f t="shared" si="141"/>
        <v>34.492906091036623</v>
      </c>
      <c r="L1864" s="104">
        <f t="shared" si="142"/>
        <v>28.00979732032172</v>
      </c>
      <c r="N1864" s="109">
        <v>43829.291666666664</v>
      </c>
      <c r="O1864" s="103">
        <v>254</v>
      </c>
      <c r="P1864" s="103">
        <v>110.98000335693359</v>
      </c>
      <c r="Q1864" s="155">
        <f t="shared" si="143"/>
        <v>8.1857952742648319</v>
      </c>
      <c r="R1864" s="104">
        <f t="shared" si="144"/>
        <v>20</v>
      </c>
    </row>
    <row r="1865" spans="2:18">
      <c r="B1865" s="109">
        <v>43830.291666666664</v>
      </c>
      <c r="C1865" s="106">
        <v>254</v>
      </c>
      <c r="D1865" s="106">
        <v>110.98000335693359</v>
      </c>
      <c r="E1865" s="120">
        <v>11.800000190734863</v>
      </c>
      <c r="F1865" s="107">
        <v>43830</v>
      </c>
      <c r="G1865" s="120">
        <v>0</v>
      </c>
      <c r="H1865" s="120">
        <v>38.957295084441107</v>
      </c>
      <c r="I1865" s="120">
        <v>29.327312676354694</v>
      </c>
      <c r="J1865" s="104">
        <f t="shared" si="140"/>
        <v>0</v>
      </c>
      <c r="K1865" s="104">
        <f t="shared" si="141"/>
        <v>38.957295084441107</v>
      </c>
      <c r="L1865" s="104">
        <f t="shared" si="142"/>
        <v>29.327312676354694</v>
      </c>
      <c r="N1865" s="109">
        <v>43830.291666666664</v>
      </c>
      <c r="O1865" s="103">
        <v>254</v>
      </c>
      <c r="P1865" s="103">
        <v>110.98000335693359</v>
      </c>
      <c r="Q1865" s="155">
        <f t="shared" si="143"/>
        <v>8.1857952742648319</v>
      </c>
      <c r="R1865" s="104">
        <f t="shared" si="144"/>
        <v>20</v>
      </c>
    </row>
    <row r="1866" spans="2:18">
      <c r="B1866" s="109">
        <v>43831.291666666664</v>
      </c>
      <c r="C1866" s="106">
        <v>254</v>
      </c>
      <c r="D1866" s="106">
        <v>110.98000335693359</v>
      </c>
      <c r="E1866" s="120">
        <v>11.800000190734863</v>
      </c>
      <c r="F1866" s="107">
        <v>43831</v>
      </c>
      <c r="G1866" s="120">
        <v>0</v>
      </c>
      <c r="H1866" s="120">
        <v>41.313263977280336</v>
      </c>
      <c r="I1866" s="120">
        <v>28.755918186682258</v>
      </c>
      <c r="J1866" s="104">
        <f t="shared" ref="J1866:J1875" si="145">IF(G1866&lt;0,0,G1866)</f>
        <v>0</v>
      </c>
      <c r="K1866" s="104">
        <f t="shared" ref="K1866:K1875" si="146">IF(H1866&lt;0,0,H1866)</f>
        <v>41.313263977280336</v>
      </c>
      <c r="L1866" s="104">
        <f t="shared" ref="L1866:L1875" si="147">IF(I1866&lt;0,0,I1866)</f>
        <v>28.755918186682258</v>
      </c>
      <c r="N1866" s="109">
        <v>43831.291666666664</v>
      </c>
      <c r="O1866" s="103">
        <v>254</v>
      </c>
      <c r="P1866" s="103">
        <v>110.98000335693359</v>
      </c>
      <c r="Q1866" s="155">
        <f t="shared" ref="Q1866:Q1875" si="148">ABS((O1866-P1866)*(1/1000)*0.36*158.987)</f>
        <v>8.1857952742648319</v>
      </c>
      <c r="R1866" s="104">
        <f t="shared" si="144"/>
        <v>20</v>
      </c>
    </row>
    <row r="1867" spans="2:18">
      <c r="B1867" s="109">
        <v>43832.291666666664</v>
      </c>
      <c r="C1867" s="106">
        <v>254</v>
      </c>
      <c r="D1867" s="106">
        <v>110.98000335693359</v>
      </c>
      <c r="E1867" s="120">
        <v>11.800000190734863</v>
      </c>
      <c r="F1867" s="107">
        <v>43832</v>
      </c>
      <c r="G1867" s="120">
        <v>0</v>
      </c>
      <c r="H1867" s="120">
        <v>42.072509466144787</v>
      </c>
      <c r="I1867" s="120">
        <v>30.327452290830827</v>
      </c>
      <c r="J1867" s="104">
        <f t="shared" si="145"/>
        <v>0</v>
      </c>
      <c r="K1867" s="104">
        <f t="shared" si="146"/>
        <v>42.072509466144787</v>
      </c>
      <c r="L1867" s="104">
        <f t="shared" si="147"/>
        <v>30.327452290830827</v>
      </c>
      <c r="N1867" s="109">
        <v>43832.291666666664</v>
      </c>
      <c r="O1867" s="103">
        <v>254</v>
      </c>
      <c r="P1867" s="103">
        <v>110.98000335693359</v>
      </c>
      <c r="Q1867" s="155">
        <f t="shared" si="148"/>
        <v>8.1857952742648319</v>
      </c>
      <c r="R1867" s="104">
        <f t="shared" ref="R1867:R1875" si="149">IF(Q1867=Q1866, 20, Q1867)</f>
        <v>20</v>
      </c>
    </row>
    <row r="1868" spans="2:18">
      <c r="B1868" s="109">
        <v>43833.291666666664</v>
      </c>
      <c r="C1868" s="106">
        <v>254</v>
      </c>
      <c r="D1868" s="106">
        <v>110.98000335693359</v>
      </c>
      <c r="E1868" s="120">
        <v>11.800000190734863</v>
      </c>
      <c r="F1868" s="107">
        <v>43833</v>
      </c>
      <c r="G1868" s="120">
        <v>0</v>
      </c>
      <c r="H1868" s="120">
        <v>43.421355648129023</v>
      </c>
      <c r="I1868" s="120">
        <v>31.249691319929255</v>
      </c>
      <c r="J1868" s="104">
        <f t="shared" si="145"/>
        <v>0</v>
      </c>
      <c r="K1868" s="104">
        <f t="shared" si="146"/>
        <v>43.421355648129023</v>
      </c>
      <c r="L1868" s="104">
        <f t="shared" si="147"/>
        <v>31.249691319929255</v>
      </c>
      <c r="N1868" s="109">
        <v>43833.291666666664</v>
      </c>
      <c r="O1868" s="103">
        <v>254</v>
      </c>
      <c r="P1868" s="103">
        <v>110.98000335693359</v>
      </c>
      <c r="Q1868" s="155">
        <f t="shared" si="148"/>
        <v>8.1857952742648319</v>
      </c>
      <c r="R1868" s="104">
        <f t="shared" si="149"/>
        <v>20</v>
      </c>
    </row>
    <row r="1869" spans="2:18">
      <c r="B1869" s="109">
        <v>43834.291666666664</v>
      </c>
      <c r="C1869" s="106">
        <v>254</v>
      </c>
      <c r="D1869" s="106">
        <v>110.98000335693359</v>
      </c>
      <c r="E1869" s="120">
        <v>11.800000190734863</v>
      </c>
      <c r="F1869" s="107">
        <v>43834</v>
      </c>
      <c r="G1869" s="120">
        <v>0</v>
      </c>
      <c r="H1869" s="120">
        <v>45.904899479150728</v>
      </c>
      <c r="I1869" s="120">
        <v>30.195833527512008</v>
      </c>
      <c r="J1869" s="104">
        <f t="shared" si="145"/>
        <v>0</v>
      </c>
      <c r="K1869" s="104">
        <f t="shared" si="146"/>
        <v>45.904899479150728</v>
      </c>
      <c r="L1869" s="104">
        <f t="shared" si="147"/>
        <v>30.195833527512008</v>
      </c>
      <c r="N1869" s="109">
        <v>43834.291666666664</v>
      </c>
      <c r="O1869" s="103">
        <v>254</v>
      </c>
      <c r="P1869" s="103">
        <v>110.98000335693359</v>
      </c>
      <c r="Q1869" s="155">
        <f t="shared" si="148"/>
        <v>8.1857952742648319</v>
      </c>
      <c r="R1869" s="104">
        <f t="shared" si="149"/>
        <v>20</v>
      </c>
    </row>
    <row r="1870" spans="2:18">
      <c r="B1870" s="109">
        <v>43835.291666666664</v>
      </c>
      <c r="C1870" s="106">
        <v>254</v>
      </c>
      <c r="D1870" s="106">
        <v>110.98000335693359</v>
      </c>
      <c r="E1870" s="120">
        <v>11.800000190734863</v>
      </c>
      <c r="F1870" s="107">
        <v>43835</v>
      </c>
      <c r="G1870" s="120">
        <v>0</v>
      </c>
      <c r="H1870" s="120">
        <v>49.11217013928627</v>
      </c>
      <c r="I1870" s="120">
        <v>28.769126769392596</v>
      </c>
      <c r="J1870" s="104">
        <f t="shared" si="145"/>
        <v>0</v>
      </c>
      <c r="K1870" s="104">
        <f t="shared" si="146"/>
        <v>49.11217013928627</v>
      </c>
      <c r="L1870" s="104">
        <f t="shared" si="147"/>
        <v>28.769126769392596</v>
      </c>
      <c r="N1870" s="109">
        <v>43835.291666666664</v>
      </c>
      <c r="O1870" s="103">
        <v>254</v>
      </c>
      <c r="P1870" s="103">
        <v>110.98000335693359</v>
      </c>
      <c r="Q1870" s="155">
        <f t="shared" si="148"/>
        <v>8.1857952742648319</v>
      </c>
      <c r="R1870" s="104">
        <f t="shared" si="149"/>
        <v>20</v>
      </c>
    </row>
    <row r="1871" spans="2:18">
      <c r="B1871" s="109">
        <v>43836.291666666664</v>
      </c>
      <c r="C1871" s="106">
        <v>254</v>
      </c>
      <c r="D1871" s="106">
        <v>110.98000335693359</v>
      </c>
      <c r="E1871" s="120">
        <v>11.800000190734863</v>
      </c>
      <c r="F1871" s="107">
        <v>43836</v>
      </c>
      <c r="G1871" s="120">
        <v>0</v>
      </c>
      <c r="H1871" s="120">
        <v>51.022243409112541</v>
      </c>
      <c r="I1871" s="120">
        <v>29.682712144520522</v>
      </c>
      <c r="J1871" s="104">
        <f t="shared" si="145"/>
        <v>0</v>
      </c>
      <c r="K1871" s="104">
        <f t="shared" si="146"/>
        <v>51.022243409112541</v>
      </c>
      <c r="L1871" s="104">
        <f t="shared" si="147"/>
        <v>29.682712144520522</v>
      </c>
      <c r="N1871" s="109">
        <v>43836.291666666664</v>
      </c>
      <c r="O1871" s="103">
        <v>254</v>
      </c>
      <c r="P1871" s="103">
        <v>110.98000335693359</v>
      </c>
      <c r="Q1871" s="155">
        <f t="shared" si="148"/>
        <v>8.1857952742648319</v>
      </c>
      <c r="R1871" s="104">
        <f t="shared" si="149"/>
        <v>20</v>
      </c>
    </row>
    <row r="1872" spans="2:18">
      <c r="B1872" s="109">
        <v>43837.291666666664</v>
      </c>
      <c r="C1872" s="106">
        <v>254</v>
      </c>
      <c r="D1872" s="106">
        <v>110.98000335693359</v>
      </c>
      <c r="E1872" s="120">
        <v>11.800000190734863</v>
      </c>
      <c r="F1872" s="107">
        <v>43837</v>
      </c>
      <c r="G1872" s="120">
        <v>0</v>
      </c>
      <c r="H1872" s="120">
        <v>52.305247566832463</v>
      </c>
      <c r="I1872" s="120">
        <v>29.197597695567001</v>
      </c>
      <c r="J1872" s="104">
        <f t="shared" si="145"/>
        <v>0</v>
      </c>
      <c r="K1872" s="104">
        <f t="shared" si="146"/>
        <v>52.305247566832463</v>
      </c>
      <c r="L1872" s="104">
        <f t="shared" si="147"/>
        <v>29.197597695567001</v>
      </c>
      <c r="N1872" s="109">
        <v>43837.291666666664</v>
      </c>
      <c r="O1872" s="103">
        <v>254</v>
      </c>
      <c r="P1872" s="103">
        <v>110.98000335693359</v>
      </c>
      <c r="Q1872" s="155">
        <f t="shared" si="148"/>
        <v>8.1857952742648319</v>
      </c>
      <c r="R1872" s="104">
        <f t="shared" si="149"/>
        <v>20</v>
      </c>
    </row>
    <row r="1873" spans="2:18">
      <c r="B1873" s="109">
        <v>43838.291666666664</v>
      </c>
      <c r="C1873" s="106">
        <v>254</v>
      </c>
      <c r="D1873" s="106">
        <v>110.98000335693359</v>
      </c>
      <c r="E1873" s="120">
        <v>11.800000190734863</v>
      </c>
      <c r="F1873" s="107">
        <v>43838</v>
      </c>
      <c r="G1873" s="120">
        <v>0</v>
      </c>
      <c r="H1873" s="120">
        <v>54.114277416953236</v>
      </c>
      <c r="I1873" s="120">
        <v>28.127616298397367</v>
      </c>
      <c r="J1873" s="104">
        <f t="shared" si="145"/>
        <v>0</v>
      </c>
      <c r="K1873" s="104">
        <f t="shared" si="146"/>
        <v>54.114277416953236</v>
      </c>
      <c r="L1873" s="104">
        <f t="shared" si="147"/>
        <v>28.127616298397367</v>
      </c>
      <c r="N1873" s="109">
        <v>43838.291666666664</v>
      </c>
      <c r="O1873" s="103">
        <v>254</v>
      </c>
      <c r="P1873" s="103">
        <v>110.98000335693359</v>
      </c>
      <c r="Q1873" s="155">
        <f t="shared" si="148"/>
        <v>8.1857952742648319</v>
      </c>
      <c r="R1873" s="104">
        <f t="shared" si="149"/>
        <v>20</v>
      </c>
    </row>
    <row r="1874" spans="2:18">
      <c r="B1874" s="109">
        <v>43839.291666666664</v>
      </c>
      <c r="C1874" s="106">
        <v>254</v>
      </c>
      <c r="D1874" s="106">
        <v>110.98000335693359</v>
      </c>
      <c r="E1874" s="120">
        <v>11.800000190734863</v>
      </c>
      <c r="F1874" s="107">
        <v>43839</v>
      </c>
      <c r="G1874" s="120">
        <v>0</v>
      </c>
      <c r="H1874" s="120">
        <v>54.425383177686577</v>
      </c>
      <c r="I1874" s="120">
        <v>28.261633410983649</v>
      </c>
      <c r="J1874" s="104">
        <f t="shared" si="145"/>
        <v>0</v>
      </c>
      <c r="K1874" s="104">
        <f t="shared" si="146"/>
        <v>54.425383177686577</v>
      </c>
      <c r="L1874" s="104">
        <f t="shared" si="147"/>
        <v>28.261633410983649</v>
      </c>
      <c r="N1874" s="109">
        <v>43839.291666666664</v>
      </c>
      <c r="O1874" s="103">
        <v>254</v>
      </c>
      <c r="P1874" s="103">
        <v>110.98000335693359</v>
      </c>
      <c r="Q1874" s="155">
        <f t="shared" si="148"/>
        <v>8.1857952742648319</v>
      </c>
      <c r="R1874" s="104">
        <f t="shared" si="149"/>
        <v>20</v>
      </c>
    </row>
    <row r="1875" spans="2:18">
      <c r="B1875" s="109">
        <v>43840.291666666664</v>
      </c>
      <c r="C1875" s="106">
        <v>254</v>
      </c>
      <c r="D1875" s="106">
        <v>110.98000335693359</v>
      </c>
      <c r="E1875" s="120">
        <v>11.800000190734863</v>
      </c>
      <c r="F1875" s="107">
        <v>43840</v>
      </c>
      <c r="G1875" s="120">
        <v>0</v>
      </c>
      <c r="H1875" s="120">
        <v>54.75136775171319</v>
      </c>
      <c r="I1875" s="120">
        <v>28.199345645131878</v>
      </c>
      <c r="J1875" s="104">
        <f t="shared" si="145"/>
        <v>0</v>
      </c>
      <c r="K1875" s="104">
        <f t="shared" si="146"/>
        <v>54.75136775171319</v>
      </c>
      <c r="L1875" s="104">
        <f t="shared" si="147"/>
        <v>28.199345645131878</v>
      </c>
      <c r="N1875" s="109">
        <v>43840.291666666664</v>
      </c>
      <c r="O1875" s="103">
        <v>254</v>
      </c>
      <c r="P1875" s="103">
        <v>110.98000335693359</v>
      </c>
      <c r="Q1875" s="155">
        <f t="shared" si="148"/>
        <v>8.1857952742648319</v>
      </c>
      <c r="R1875" s="104">
        <f t="shared" si="149"/>
        <v>20</v>
      </c>
    </row>
  </sheetData>
  <mergeCells count="1">
    <mergeCell ref="B1:BA1"/>
  </mergeCells>
  <pageMargins left="0.7" right="0.7" top="0.75" bottom="0.75" header="0.3" footer="0.3"/>
  <pageSetup scale="28"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27AB3-964D-489D-9A0C-54854A3E02B3}">
  <dimension ref="A1:W1869"/>
  <sheetViews>
    <sheetView showGridLines="0" zoomScale="85" zoomScaleNormal="85" workbookViewId="0">
      <selection activeCell="K3" sqref="K3"/>
    </sheetView>
  </sheetViews>
  <sheetFormatPr defaultRowHeight="14.4"/>
  <cols>
    <col min="1" max="1" width="11.88671875" style="27" customWidth="1"/>
    <col min="2" max="2" width="17.44140625" style="113" customWidth="1"/>
    <col min="3" max="4" width="11.6640625" style="116" customWidth="1"/>
    <col min="5" max="5" width="9.5546875" style="116" customWidth="1"/>
    <col min="9" max="9" width="9.6640625" customWidth="1"/>
    <col min="10" max="14" width="8.77734375" style="121" customWidth="1"/>
    <col min="15" max="15" width="9.88671875" customWidth="1"/>
    <col min="16" max="16" width="7.109375" customWidth="1"/>
    <col min="17" max="17" width="10.6640625" customWidth="1"/>
    <col min="18" max="18" width="4.6640625" customWidth="1"/>
    <col min="19" max="19" width="9.88671875" customWidth="1"/>
    <col min="20" max="20" width="4.6640625" customWidth="1"/>
    <col min="21" max="21" width="9.88671875" customWidth="1"/>
    <col min="22" max="22" width="4.6640625" customWidth="1"/>
  </cols>
  <sheetData>
    <row r="1" spans="1:9" customFormat="1" ht="30">
      <c r="A1" s="273" t="s">
        <v>81</v>
      </c>
      <c r="B1" s="114" t="s">
        <v>458</v>
      </c>
      <c r="C1" s="64" t="s">
        <v>459</v>
      </c>
      <c r="D1" s="64" t="s">
        <v>468</v>
      </c>
      <c r="E1" s="64" t="s">
        <v>461</v>
      </c>
      <c r="F1" s="4" t="s">
        <v>466</v>
      </c>
      <c r="G1" s="86" t="s">
        <v>467</v>
      </c>
      <c r="I1" s="129" t="s">
        <v>475</v>
      </c>
    </row>
    <row r="2" spans="1:9" customFormat="1" ht="15.6">
      <c r="A2" s="273"/>
      <c r="B2" s="126" t="s">
        <v>480</v>
      </c>
      <c r="C2" s="127" t="s">
        <v>481</v>
      </c>
      <c r="D2" s="127" t="s">
        <v>482</v>
      </c>
      <c r="E2" s="127" t="s">
        <v>483</v>
      </c>
      <c r="F2" s="16" t="s">
        <v>484</v>
      </c>
      <c r="G2" s="16" t="s">
        <v>485</v>
      </c>
      <c r="I2" t="s">
        <v>573</v>
      </c>
    </row>
    <row r="3" spans="1:9" customFormat="1">
      <c r="A3" s="27">
        <v>41974</v>
      </c>
      <c r="B3" s="113">
        <v>0</v>
      </c>
      <c r="C3" s="115">
        <v>0</v>
      </c>
      <c r="D3" s="115">
        <v>28.779847716468325</v>
      </c>
      <c r="E3" s="104">
        <v>0</v>
      </c>
      <c r="F3" s="113">
        <v>0</v>
      </c>
      <c r="G3" s="113">
        <v>45.066513061523438</v>
      </c>
      <c r="I3" t="s">
        <v>476</v>
      </c>
    </row>
    <row r="4" spans="1:9" customFormat="1">
      <c r="A4" s="27">
        <v>41975</v>
      </c>
      <c r="B4" s="113">
        <v>0</v>
      </c>
      <c r="C4" s="115">
        <v>0</v>
      </c>
      <c r="D4" s="115">
        <v>30.883265139990378</v>
      </c>
      <c r="E4" s="104">
        <v>0</v>
      </c>
      <c r="F4" s="113">
        <v>0</v>
      </c>
      <c r="G4" s="113">
        <v>36.470687866210938</v>
      </c>
      <c r="I4" t="s">
        <v>477</v>
      </c>
    </row>
    <row r="5" spans="1:9" customFormat="1">
      <c r="A5" s="27">
        <v>41976</v>
      </c>
      <c r="B5" s="113">
        <v>2.0789035573443977</v>
      </c>
      <c r="C5" s="115">
        <v>1.4568278815727926</v>
      </c>
      <c r="D5" s="115">
        <v>29.975894120931624</v>
      </c>
      <c r="E5" s="104">
        <v>0</v>
      </c>
      <c r="F5" s="113">
        <v>0</v>
      </c>
      <c r="G5" s="113">
        <v>27.874870300292969</v>
      </c>
      <c r="I5" t="s">
        <v>478</v>
      </c>
    </row>
    <row r="6" spans="1:9" customFormat="1">
      <c r="A6" s="27">
        <v>41977</v>
      </c>
      <c r="B6" s="113">
        <v>6.804834205098615</v>
      </c>
      <c r="C6" s="115">
        <v>4.7686061070247128</v>
      </c>
      <c r="D6" s="115">
        <v>32.296143109886764</v>
      </c>
      <c r="E6" s="104">
        <v>0</v>
      </c>
      <c r="F6" s="113">
        <v>29.553419086469546</v>
      </c>
      <c r="G6" s="113">
        <v>20.611085462923395</v>
      </c>
      <c r="I6" t="s">
        <v>479</v>
      </c>
    </row>
    <row r="7" spans="1:9" customFormat="1">
      <c r="A7" s="27">
        <v>41978</v>
      </c>
      <c r="B7" s="113">
        <v>6.92455748925126</v>
      </c>
      <c r="C7" s="115">
        <v>4.8525042839318875</v>
      </c>
      <c r="D7" s="115">
        <v>31.563064826528212</v>
      </c>
      <c r="E7" s="104">
        <v>11</v>
      </c>
      <c r="F7" s="113">
        <v>35.119463531021694</v>
      </c>
      <c r="G7" s="113">
        <v>30.606909607494281</v>
      </c>
    </row>
    <row r="8" spans="1:9" customFormat="1" ht="21">
      <c r="A8" s="27">
        <v>41979</v>
      </c>
      <c r="B8" s="113">
        <v>6.9667313171397689</v>
      </c>
      <c r="C8" s="115">
        <v>4.8820583284779051</v>
      </c>
      <c r="D8" s="115">
        <v>32.03334583178713</v>
      </c>
      <c r="E8" s="104">
        <v>11</v>
      </c>
      <c r="F8" s="113">
        <v>42.66886822541553</v>
      </c>
      <c r="G8" s="113">
        <v>58.021383715625156</v>
      </c>
      <c r="I8" s="129" t="s">
        <v>486</v>
      </c>
    </row>
    <row r="9" spans="1:9" customFormat="1">
      <c r="A9" s="27">
        <v>41980</v>
      </c>
      <c r="B9" s="113">
        <v>7.1493902585356661</v>
      </c>
      <c r="C9" s="115">
        <v>5.0100597635151498</v>
      </c>
      <c r="D9" s="115">
        <v>30.835221974209496</v>
      </c>
      <c r="E9" s="104">
        <v>11</v>
      </c>
      <c r="F9" s="113">
        <v>30.967805130570017</v>
      </c>
      <c r="G9" s="113">
        <v>54.978417681411479</v>
      </c>
    </row>
    <row r="10" spans="1:9" customFormat="1">
      <c r="A10" s="27">
        <v>41981</v>
      </c>
      <c r="B10" s="113">
        <v>7.1572276731907865</v>
      </c>
      <c r="C10" s="115">
        <v>5.0155519683597127</v>
      </c>
      <c r="D10" s="115">
        <v>28.614575726235369</v>
      </c>
      <c r="E10" s="104">
        <v>13</v>
      </c>
      <c r="F10" s="113">
        <v>26.87772525129494</v>
      </c>
      <c r="G10" s="113">
        <v>61.017457742028824</v>
      </c>
    </row>
    <row r="11" spans="1:9" customFormat="1">
      <c r="A11" s="27">
        <v>41982</v>
      </c>
      <c r="B11" s="113">
        <v>7.2385133938782031</v>
      </c>
      <c r="C11" s="115">
        <v>5.0725143530998862</v>
      </c>
      <c r="D11" s="115">
        <v>28.238115380340133</v>
      </c>
      <c r="E11" s="104">
        <v>13</v>
      </c>
      <c r="F11" s="113">
        <v>26.594745099434128</v>
      </c>
      <c r="G11" s="113">
        <v>61.617514318934127</v>
      </c>
    </row>
    <row r="12" spans="1:9" customFormat="1">
      <c r="A12" s="27">
        <v>41983</v>
      </c>
      <c r="B12" s="113">
        <v>7.225225447649156</v>
      </c>
      <c r="C12" s="115">
        <v>5.0632025933085645</v>
      </c>
      <c r="D12" s="115">
        <v>28.832679136836976</v>
      </c>
      <c r="E12" s="104">
        <v>13</v>
      </c>
      <c r="F12" s="113">
        <v>27.400843533961833</v>
      </c>
      <c r="G12" s="113">
        <v>59.774240630070288</v>
      </c>
    </row>
    <row r="13" spans="1:9" customFormat="1">
      <c r="A13" s="27">
        <v>41984</v>
      </c>
      <c r="B13" s="113">
        <v>7.1082814079907441</v>
      </c>
      <c r="C13" s="115">
        <v>4.9812520203941784</v>
      </c>
      <c r="D13" s="115">
        <v>34.457943060133204</v>
      </c>
      <c r="E13" s="104">
        <v>13</v>
      </c>
      <c r="F13" s="113">
        <v>28.269800388592273</v>
      </c>
      <c r="G13" s="113">
        <v>57.01925637933941</v>
      </c>
    </row>
    <row r="14" spans="1:9" customFormat="1">
      <c r="A14" s="27">
        <v>41985</v>
      </c>
      <c r="B14" s="113">
        <v>7.651767038740596</v>
      </c>
      <c r="C14" s="115">
        <v>5.3621090434693439</v>
      </c>
      <c r="D14" s="115">
        <v>35.111394339005201</v>
      </c>
      <c r="E14" s="104">
        <v>13</v>
      </c>
      <c r="F14" s="113">
        <v>27.238348043825876</v>
      </c>
      <c r="G14" s="113">
        <v>55.784125672799476</v>
      </c>
    </row>
    <row r="15" spans="1:9" customFormat="1">
      <c r="A15" s="27">
        <v>41986</v>
      </c>
      <c r="B15" s="113">
        <v>9.3865911772494037</v>
      </c>
      <c r="C15" s="115">
        <v>6.5778172785514801</v>
      </c>
      <c r="D15" s="115">
        <v>37.569556014758589</v>
      </c>
      <c r="E15" s="104">
        <v>13</v>
      </c>
      <c r="F15" s="113">
        <v>23.551215899586687</v>
      </c>
      <c r="G15" s="113">
        <v>59.059827817546051</v>
      </c>
    </row>
    <row r="16" spans="1:9" customFormat="1">
      <c r="A16" s="27">
        <v>41987</v>
      </c>
      <c r="B16" s="113">
        <v>13.655040804401546</v>
      </c>
      <c r="C16" s="115">
        <v>9.5690077096591377</v>
      </c>
      <c r="D16" s="115">
        <v>37.51729169549769</v>
      </c>
      <c r="E16" s="104">
        <v>12.300000190734863</v>
      </c>
      <c r="F16" s="113">
        <v>33.922875684808794</v>
      </c>
      <c r="G16" s="113">
        <v>59.646222291655022</v>
      </c>
    </row>
    <row r="17" spans="1:7" customFormat="1">
      <c r="A17" s="27">
        <v>41988</v>
      </c>
      <c r="B17" s="113">
        <v>13.910217808821221</v>
      </c>
      <c r="C17" s="115">
        <v>9.7478274405992682</v>
      </c>
      <c r="D17" s="115">
        <v>37.431656623107415</v>
      </c>
      <c r="E17" s="104">
        <v>11.800000190734863</v>
      </c>
      <c r="F17" s="113">
        <v>41.935785384912165</v>
      </c>
      <c r="G17" s="113">
        <v>58.761277115080006</v>
      </c>
    </row>
    <row r="18" spans="1:7" customFormat="1">
      <c r="A18" s="27">
        <v>41989</v>
      </c>
      <c r="B18" s="113">
        <v>14.045907492132542</v>
      </c>
      <c r="C18" s="115">
        <v>9.8429143498459055</v>
      </c>
      <c r="D18" s="115">
        <v>37.324565779853756</v>
      </c>
      <c r="E18" s="104">
        <v>12.300000190734863</v>
      </c>
      <c r="F18" s="113">
        <v>37.263207959930106</v>
      </c>
      <c r="G18" s="113">
        <v>58.983985533714204</v>
      </c>
    </row>
    <row r="19" spans="1:7" customFormat="1">
      <c r="A19" s="27">
        <v>41990</v>
      </c>
      <c r="B19" s="113">
        <v>14.59752624927849</v>
      </c>
      <c r="C19" s="115">
        <v>10.229470802919316</v>
      </c>
      <c r="D19" s="115">
        <v>37.175146641598822</v>
      </c>
      <c r="E19" s="104">
        <v>11.300000190734863</v>
      </c>
      <c r="F19" s="113">
        <v>40.480603066053632</v>
      </c>
      <c r="G19" s="113">
        <v>57.962831300099708</v>
      </c>
    </row>
    <row r="20" spans="1:7" customFormat="1">
      <c r="A20" s="27">
        <v>41991</v>
      </c>
      <c r="B20" s="113">
        <v>14.943543579884134</v>
      </c>
      <c r="C20" s="115">
        <v>10.471948474840575</v>
      </c>
      <c r="D20" s="115">
        <v>37.630615442417266</v>
      </c>
      <c r="E20" s="104">
        <v>11.399999618530273</v>
      </c>
      <c r="F20" s="113">
        <v>39.945015471158179</v>
      </c>
      <c r="G20" s="113">
        <v>58.95753591197505</v>
      </c>
    </row>
    <row r="21" spans="1:7" customFormat="1">
      <c r="A21" s="27">
        <v>41992</v>
      </c>
      <c r="B21" s="113">
        <v>14.722079253943567</v>
      </c>
      <c r="C21" s="115">
        <v>10.316753490607599</v>
      </c>
      <c r="D21" s="115">
        <v>36.770110461711923</v>
      </c>
      <c r="E21" s="104">
        <v>11.699999809265137</v>
      </c>
      <c r="F21" s="113">
        <v>32.398140645777744</v>
      </c>
      <c r="G21" s="113">
        <v>58.850043161798425</v>
      </c>
    </row>
    <row r="22" spans="1:7" customFormat="1">
      <c r="A22" s="27">
        <v>41993</v>
      </c>
      <c r="B22" s="113">
        <v>14.806743728669229</v>
      </c>
      <c r="C22" s="115">
        <v>10.376083596096771</v>
      </c>
      <c r="D22" s="115">
        <v>36.421772821479387</v>
      </c>
      <c r="E22" s="104">
        <v>11.699999809265137</v>
      </c>
      <c r="F22" s="113">
        <v>25.878005852352949</v>
      </c>
      <c r="G22" s="113">
        <v>61.42426104232117</v>
      </c>
    </row>
    <row r="23" spans="1:7" customFormat="1">
      <c r="A23" s="27">
        <v>41994</v>
      </c>
      <c r="B23" s="113">
        <v>11.342370607031288</v>
      </c>
      <c r="C23" s="115">
        <v>7.948363782956144</v>
      </c>
      <c r="D23" s="115">
        <v>35.905079191481605</v>
      </c>
      <c r="E23" s="104">
        <v>11.699999809265137</v>
      </c>
      <c r="F23" s="113">
        <v>42.664005586571179</v>
      </c>
      <c r="G23" s="113">
        <v>58.924443690070412</v>
      </c>
    </row>
    <row r="24" spans="1:7" customFormat="1">
      <c r="A24" s="27">
        <v>41995</v>
      </c>
      <c r="B24" s="113">
        <v>9.4384096596660694</v>
      </c>
      <c r="C24" s="115">
        <v>6.6141299827645694</v>
      </c>
      <c r="D24" s="115">
        <v>35.674687263391661</v>
      </c>
      <c r="E24" s="104">
        <v>11.699999809265137</v>
      </c>
      <c r="F24" s="113">
        <v>43.210456476476551</v>
      </c>
      <c r="G24" s="113">
        <v>58.659388890840489</v>
      </c>
    </row>
    <row r="25" spans="1:7" customFormat="1">
      <c r="A25" s="27">
        <v>41996</v>
      </c>
      <c r="B25" s="113">
        <v>8.4057264426851948</v>
      </c>
      <c r="C25" s="115">
        <v>5.8904592294893172</v>
      </c>
      <c r="D25" s="115">
        <v>32.298786546190662</v>
      </c>
      <c r="E25" s="104">
        <v>11.699999809265137</v>
      </c>
      <c r="F25" s="113">
        <v>43.556545055663143</v>
      </c>
      <c r="G25" s="113">
        <v>58.499781275766793</v>
      </c>
    </row>
    <row r="26" spans="1:7" customFormat="1">
      <c r="A26" s="27">
        <v>41997</v>
      </c>
      <c r="B26" s="113">
        <v>8.8433309371679396</v>
      </c>
      <c r="C26" s="115">
        <v>6.1971182019134128</v>
      </c>
      <c r="D26" s="115">
        <v>32.454291098316489</v>
      </c>
      <c r="E26" s="104">
        <v>11.699999809265137</v>
      </c>
      <c r="F26" s="113">
        <v>43.847597001393666</v>
      </c>
      <c r="G26" s="113">
        <v>57.64993623892456</v>
      </c>
    </row>
    <row r="27" spans="1:7" customFormat="1">
      <c r="A27" s="27">
        <v>41998</v>
      </c>
      <c r="B27" s="113">
        <v>8.0417062664614818</v>
      </c>
      <c r="C27" s="115">
        <v>5.6353657498980008</v>
      </c>
      <c r="D27" s="115">
        <v>29.733158442113172</v>
      </c>
      <c r="E27" s="104">
        <v>12.100000381469727</v>
      </c>
      <c r="F27" s="113">
        <v>43.958267946199122</v>
      </c>
      <c r="G27" s="113">
        <v>59.015319961000316</v>
      </c>
    </row>
    <row r="28" spans="1:7" customFormat="1">
      <c r="A28" s="27">
        <v>41999</v>
      </c>
      <c r="B28" s="113">
        <v>8.0662929487269874</v>
      </c>
      <c r="C28" s="115">
        <v>5.6525952957868517</v>
      </c>
      <c r="D28" s="115">
        <v>33.46783300823639</v>
      </c>
      <c r="E28" s="104">
        <v>11.399999618530273</v>
      </c>
      <c r="F28" s="113">
        <v>40.612303998161281</v>
      </c>
      <c r="G28" s="113">
        <v>59.869128696432867</v>
      </c>
    </row>
    <row r="29" spans="1:7" customFormat="1">
      <c r="A29" s="27">
        <v>42000</v>
      </c>
      <c r="B29" s="113">
        <v>9.2384579054338154</v>
      </c>
      <c r="C29" s="115">
        <v>6.4740103078975739</v>
      </c>
      <c r="D29" s="115">
        <v>34.875391197027987</v>
      </c>
      <c r="E29" s="104">
        <v>11.399999618530273</v>
      </c>
      <c r="F29" s="113">
        <v>39.127149515328583</v>
      </c>
      <c r="G29" s="113">
        <v>60.925419871718752</v>
      </c>
    </row>
    <row r="30" spans="1:7" customFormat="1">
      <c r="A30" s="27">
        <v>42001</v>
      </c>
      <c r="B30" s="113">
        <v>10.489271564237248</v>
      </c>
      <c r="C30" s="115">
        <v>7.350539768035028</v>
      </c>
      <c r="D30" s="115">
        <v>35.267311096191406</v>
      </c>
      <c r="E30" s="104">
        <v>11.800000190734863</v>
      </c>
      <c r="F30" s="113">
        <v>33.928249359130859</v>
      </c>
      <c r="G30" s="113">
        <v>61.895988464355469</v>
      </c>
    </row>
    <row r="31" spans="1:7" customFormat="1">
      <c r="A31" s="27">
        <v>42002</v>
      </c>
      <c r="B31" s="113">
        <v>11.581342567760139</v>
      </c>
      <c r="C31" s="115">
        <v>8.1158275472438088</v>
      </c>
      <c r="D31" s="115">
        <v>35.040290832519531</v>
      </c>
      <c r="E31" s="104">
        <v>12</v>
      </c>
      <c r="F31" s="113">
        <v>28.319820404052734</v>
      </c>
      <c r="G31" s="113">
        <v>54.68682861328125</v>
      </c>
    </row>
    <row r="32" spans="1:7" customFormat="1">
      <c r="A32" s="27">
        <v>42003</v>
      </c>
      <c r="B32" s="113">
        <v>12.673649631131541</v>
      </c>
      <c r="C32" s="115">
        <v>8.881280749503512</v>
      </c>
      <c r="D32" s="115">
        <v>34.813262939453125</v>
      </c>
      <c r="E32" s="104">
        <v>12</v>
      </c>
      <c r="F32" s="113">
        <v>22.711391448974609</v>
      </c>
      <c r="G32" s="113">
        <v>47.477668762207031</v>
      </c>
    </row>
    <row r="33" spans="1:22">
      <c r="A33" s="27">
        <v>42004</v>
      </c>
      <c r="B33" s="113">
        <v>13.423921187436989</v>
      </c>
      <c r="C33" s="115">
        <v>9.4070466120493492</v>
      </c>
      <c r="D33" s="115">
        <v>34.657117332308388</v>
      </c>
      <c r="E33" s="104">
        <v>12.100000381469727</v>
      </c>
      <c r="F33" s="113">
        <v>17.224989985702202</v>
      </c>
      <c r="G33" s="113">
        <v>49.708673291338833</v>
      </c>
      <c r="J33"/>
      <c r="K33"/>
      <c r="L33"/>
      <c r="M33"/>
      <c r="N33"/>
    </row>
    <row r="34" spans="1:22">
      <c r="A34" s="27">
        <v>42005</v>
      </c>
      <c r="B34" s="113">
        <v>13.264480348494098</v>
      </c>
      <c r="C34" s="115">
        <v>9.2953156667571726</v>
      </c>
      <c r="D34" s="115">
        <v>33.944042935768771</v>
      </c>
      <c r="E34" s="104">
        <v>12.100000381469727</v>
      </c>
      <c r="F34" s="113">
        <v>45.738926740487429</v>
      </c>
      <c r="G34" s="113">
        <v>58.621225026227691</v>
      </c>
      <c r="J34"/>
      <c r="K34"/>
      <c r="L34"/>
      <c r="M34"/>
      <c r="N34"/>
    </row>
    <row r="35" spans="1:22" ht="21">
      <c r="A35" s="27">
        <v>42006</v>
      </c>
      <c r="B35" s="113">
        <v>12.151729477169688</v>
      </c>
      <c r="C35" s="115">
        <v>8.5155361099505047</v>
      </c>
      <c r="D35" s="115">
        <v>31.559958886879443</v>
      </c>
      <c r="E35" s="104">
        <v>12.100000381469727</v>
      </c>
      <c r="F35" s="113">
        <v>35.289324227284474</v>
      </c>
      <c r="G35" s="113">
        <v>58.009747312024857</v>
      </c>
      <c r="I35" s="129" t="s">
        <v>542</v>
      </c>
      <c r="J35"/>
      <c r="K35"/>
      <c r="L35"/>
      <c r="M35"/>
      <c r="N35"/>
    </row>
    <row r="36" spans="1:22">
      <c r="A36" s="27">
        <v>42007</v>
      </c>
      <c r="B36" s="113">
        <v>11.068838575287614</v>
      </c>
      <c r="C36" s="115">
        <v>7.7566814468806475</v>
      </c>
      <c r="D36" s="115">
        <v>31.593214771151533</v>
      </c>
      <c r="E36" s="104">
        <v>12.100000381469727</v>
      </c>
      <c r="F36" s="113">
        <v>28.44723120250082</v>
      </c>
      <c r="G36" s="113">
        <v>58.722122687233814</v>
      </c>
      <c r="J36"/>
      <c r="K36"/>
      <c r="L36"/>
      <c r="M36"/>
      <c r="N36"/>
    </row>
    <row r="37" spans="1:22">
      <c r="A37" s="27">
        <v>42008</v>
      </c>
      <c r="B37" s="113">
        <v>11.035021136389599</v>
      </c>
      <c r="C37" s="115">
        <v>7.7329832874850526</v>
      </c>
      <c r="D37" s="115">
        <v>31.644256124143247</v>
      </c>
      <c r="E37" s="104">
        <v>12.100000381469727</v>
      </c>
      <c r="F37" s="113">
        <v>24.225950825280627</v>
      </c>
      <c r="G37" s="113">
        <v>58.314065027281195</v>
      </c>
      <c r="I37" s="128" t="s">
        <v>517</v>
      </c>
      <c r="J37"/>
      <c r="K37"/>
      <c r="L37"/>
      <c r="M37"/>
      <c r="N37"/>
    </row>
    <row r="38" spans="1:22">
      <c r="A38" s="27">
        <v>42009</v>
      </c>
      <c r="B38" s="113">
        <v>10.840269148586398</v>
      </c>
      <c r="C38" s="115">
        <v>7.5965074395213055</v>
      </c>
      <c r="D38" s="115">
        <v>32.084952452072407</v>
      </c>
      <c r="E38" s="104">
        <v>12.100000381469727</v>
      </c>
      <c r="F38" s="113">
        <v>26.960412079007565</v>
      </c>
      <c r="G38" s="113">
        <v>58.471081667917744</v>
      </c>
      <c r="J38"/>
      <c r="K38"/>
      <c r="L38"/>
      <c r="M38"/>
      <c r="N38"/>
    </row>
    <row r="39" spans="1:22">
      <c r="A39" s="27">
        <v>42010</v>
      </c>
      <c r="B39" s="113">
        <v>10.859036624003082</v>
      </c>
      <c r="C39" s="115">
        <v>7.6096590748423214</v>
      </c>
      <c r="D39" s="115">
        <v>32.611485587711677</v>
      </c>
      <c r="E39" s="104">
        <v>12.100000381469727</v>
      </c>
      <c r="F39" s="113">
        <v>42.769201292196932</v>
      </c>
      <c r="G39" s="113">
        <v>58.634675078921873</v>
      </c>
      <c r="I39" t="s">
        <v>487</v>
      </c>
      <c r="J39"/>
      <c r="K39"/>
      <c r="L39"/>
      <c r="M39"/>
      <c r="N39"/>
    </row>
    <row r="40" spans="1:22">
      <c r="A40" s="27">
        <v>42011</v>
      </c>
      <c r="B40" s="113">
        <v>10.3748463904024</v>
      </c>
      <c r="C40" s="115">
        <v>7.2703543342242556</v>
      </c>
      <c r="D40" s="115">
        <v>32.937458447460813</v>
      </c>
      <c r="E40" s="104">
        <v>12.100000381469727</v>
      </c>
      <c r="F40" s="113">
        <v>36.772027448945508</v>
      </c>
      <c r="G40" s="113">
        <v>58.905531201009438</v>
      </c>
      <c r="I40" t="s">
        <v>488</v>
      </c>
      <c r="J40"/>
      <c r="K40"/>
      <c r="L40"/>
      <c r="M40"/>
      <c r="N40"/>
    </row>
    <row r="41" spans="1:22">
      <c r="A41" s="27">
        <v>42012</v>
      </c>
      <c r="B41" s="113">
        <v>0.90219303788555549</v>
      </c>
      <c r="C41" s="115">
        <v>0.63222748718150301</v>
      </c>
      <c r="D41" s="115">
        <v>30.007846919607186</v>
      </c>
      <c r="E41" s="104">
        <v>12.100000381469727</v>
      </c>
      <c r="F41" s="113">
        <v>35.595885460906551</v>
      </c>
      <c r="G41" s="113">
        <v>58.319053331348648</v>
      </c>
      <c r="J41"/>
      <c r="K41"/>
      <c r="L41"/>
      <c r="M41"/>
      <c r="N41"/>
    </row>
    <row r="42" spans="1:22">
      <c r="A42" s="27">
        <v>42013</v>
      </c>
      <c r="B42" s="113">
        <v>2.0193717919608231E-32</v>
      </c>
      <c r="C42" s="115">
        <v>1.4151099599579837E-32</v>
      </c>
      <c r="D42" s="115">
        <v>30.423599837841824</v>
      </c>
      <c r="E42" s="104">
        <v>12.100000381469727</v>
      </c>
      <c r="F42" s="113">
        <v>34.117742251908354</v>
      </c>
      <c r="G42" s="113">
        <v>59.873589458377388</v>
      </c>
      <c r="I42" t="s">
        <v>508</v>
      </c>
      <c r="J42"/>
      <c r="K42"/>
      <c r="L42"/>
      <c r="M42"/>
      <c r="N42"/>
    </row>
    <row r="43" spans="1:22">
      <c r="A43" s="27">
        <v>42014</v>
      </c>
      <c r="B43" s="113">
        <v>0</v>
      </c>
      <c r="C43" s="115">
        <v>0</v>
      </c>
      <c r="D43" s="115">
        <v>28.133570426923264</v>
      </c>
      <c r="E43" s="104">
        <v>12.100000381469727</v>
      </c>
      <c r="F43" s="113">
        <v>34.030605213597951</v>
      </c>
      <c r="G43" s="113">
        <v>58.849803047445121</v>
      </c>
      <c r="J43"/>
      <c r="K43"/>
      <c r="L43"/>
      <c r="M43"/>
      <c r="N43"/>
    </row>
    <row r="44" spans="1:22">
      <c r="A44" s="27">
        <v>42015</v>
      </c>
      <c r="B44" s="113">
        <v>0</v>
      </c>
      <c r="C44" s="115">
        <v>0</v>
      </c>
      <c r="D44" s="115">
        <v>28.288632174112195</v>
      </c>
      <c r="E44" s="104">
        <v>12.100000381469727</v>
      </c>
      <c r="F44" s="113">
        <v>34.318685432849087</v>
      </c>
      <c r="G44" s="113">
        <v>61.888045321173188</v>
      </c>
      <c r="I44" s="128" t="s">
        <v>507</v>
      </c>
      <c r="J44"/>
      <c r="K44"/>
      <c r="L44"/>
      <c r="M44"/>
      <c r="N44"/>
    </row>
    <row r="45" spans="1:22">
      <c r="A45" s="27">
        <v>42016</v>
      </c>
      <c r="B45" s="113">
        <v>0</v>
      </c>
      <c r="C45" s="115">
        <v>0</v>
      </c>
      <c r="D45" s="115">
        <v>27.913062307128218</v>
      </c>
      <c r="E45" s="104">
        <v>12.100000381469727</v>
      </c>
      <c r="F45" s="113">
        <v>34.609350245131431</v>
      </c>
      <c r="G45" s="113">
        <v>67.492203669238975</v>
      </c>
      <c r="J45"/>
      <c r="K45"/>
      <c r="L45"/>
      <c r="M45"/>
      <c r="N45"/>
    </row>
    <row r="46" spans="1:22">
      <c r="A46" s="27">
        <v>42017</v>
      </c>
      <c r="B46" s="113">
        <v>0</v>
      </c>
      <c r="C46" s="115">
        <v>0</v>
      </c>
      <c r="D46" s="115">
        <v>28.918311146873023</v>
      </c>
      <c r="E46" s="104">
        <v>12.100000381469727</v>
      </c>
      <c r="F46" s="113">
        <v>34.489178931359902</v>
      </c>
      <c r="G46" s="113">
        <v>52.281041481141656</v>
      </c>
      <c r="I46" s="5" t="s">
        <v>489</v>
      </c>
      <c r="J46" s="108" t="s">
        <v>490</v>
      </c>
      <c r="K46" t="s">
        <v>496</v>
      </c>
      <c r="L46"/>
      <c r="M46"/>
      <c r="N46"/>
      <c r="O46" s="274" t="s">
        <v>509</v>
      </c>
      <c r="P46" s="274"/>
      <c r="Q46" s="274"/>
      <c r="R46" s="274"/>
      <c r="S46" s="274"/>
      <c r="T46" s="274"/>
      <c r="U46" s="132"/>
      <c r="V46" s="132"/>
    </row>
    <row r="47" spans="1:22" ht="15.6">
      <c r="A47" s="27">
        <v>42018</v>
      </c>
      <c r="B47" s="113">
        <v>0</v>
      </c>
      <c r="C47" s="115">
        <v>0</v>
      </c>
      <c r="D47" s="115">
        <v>28.127675101889494</v>
      </c>
      <c r="E47" s="104">
        <v>12.100000381469727</v>
      </c>
      <c r="F47" s="113">
        <v>34.591527623203092</v>
      </c>
      <c r="G47" s="113">
        <v>68.730212359031071</v>
      </c>
      <c r="I47" s="5" t="s">
        <v>491</v>
      </c>
      <c r="J47" s="108" t="s">
        <v>490</v>
      </c>
      <c r="K47" t="s">
        <v>502</v>
      </c>
      <c r="L47"/>
      <c r="M47"/>
      <c r="N47"/>
      <c r="O47" t="s">
        <v>503</v>
      </c>
    </row>
    <row r="48" spans="1:22" ht="15.6">
      <c r="A48" s="27">
        <v>42019</v>
      </c>
      <c r="B48" s="113">
        <v>0</v>
      </c>
      <c r="C48" s="115">
        <v>0</v>
      </c>
      <c r="D48" s="115">
        <v>28.835590062251782</v>
      </c>
      <c r="E48" s="104">
        <v>12.100000381469727</v>
      </c>
      <c r="F48" s="113">
        <v>34.57585048618143</v>
      </c>
      <c r="G48" s="113">
        <v>51.989718027644649</v>
      </c>
      <c r="I48" s="5" t="s">
        <v>492</v>
      </c>
      <c r="J48" s="108" t="s">
        <v>490</v>
      </c>
      <c r="K48" t="s">
        <v>497</v>
      </c>
      <c r="L48"/>
      <c r="M48"/>
      <c r="N48"/>
      <c r="O48" t="s">
        <v>501</v>
      </c>
    </row>
    <row r="49" spans="1:23" ht="15.6">
      <c r="A49" s="27">
        <v>42020</v>
      </c>
      <c r="B49" s="113">
        <v>0</v>
      </c>
      <c r="C49" s="115">
        <v>0</v>
      </c>
      <c r="D49" s="115">
        <v>29.673478817277541</v>
      </c>
      <c r="E49" s="104">
        <v>12.100000381469727</v>
      </c>
      <c r="F49" s="113">
        <v>34.458989940705123</v>
      </c>
      <c r="G49" s="113">
        <v>68.571322084709507</v>
      </c>
      <c r="I49" s="5" t="s">
        <v>493</v>
      </c>
      <c r="J49" s="108" t="s">
        <v>490</v>
      </c>
      <c r="K49" t="s">
        <v>498</v>
      </c>
      <c r="L49"/>
      <c r="M49"/>
      <c r="N49"/>
      <c r="O49" t="s">
        <v>504</v>
      </c>
    </row>
    <row r="50" spans="1:23" ht="15.6">
      <c r="A50" s="27">
        <v>42021</v>
      </c>
      <c r="B50" s="113">
        <v>0</v>
      </c>
      <c r="C50" s="115">
        <v>0</v>
      </c>
      <c r="D50" s="115">
        <v>28.878989784872122</v>
      </c>
      <c r="E50" s="104">
        <v>12.100000381469727</v>
      </c>
      <c r="F50" s="113">
        <v>34.383133027995079</v>
      </c>
      <c r="G50" s="113">
        <v>54.606210169924623</v>
      </c>
      <c r="I50" s="5" t="s">
        <v>494</v>
      </c>
      <c r="J50" s="108" t="s">
        <v>490</v>
      </c>
      <c r="K50" t="s">
        <v>499</v>
      </c>
      <c r="L50"/>
      <c r="M50"/>
      <c r="N50"/>
      <c r="O50" t="s">
        <v>505</v>
      </c>
    </row>
    <row r="51" spans="1:23" ht="15.6">
      <c r="A51" s="27">
        <v>42022</v>
      </c>
      <c r="B51" s="113">
        <v>0</v>
      </c>
      <c r="C51" s="115">
        <v>0</v>
      </c>
      <c r="D51" s="115">
        <v>27.730247814434499</v>
      </c>
      <c r="E51" s="104">
        <v>12.100000381469727</v>
      </c>
      <c r="F51" s="113">
        <v>34.528636244447156</v>
      </c>
      <c r="G51" s="113">
        <v>58.117682205217776</v>
      </c>
      <c r="I51" s="5" t="s">
        <v>495</v>
      </c>
      <c r="J51" s="108" t="s">
        <v>490</v>
      </c>
      <c r="K51" t="s">
        <v>500</v>
      </c>
      <c r="L51"/>
      <c r="M51"/>
      <c r="N51"/>
      <c r="O51" t="s">
        <v>506</v>
      </c>
    </row>
    <row r="52" spans="1:23">
      <c r="A52" s="27">
        <v>42023</v>
      </c>
      <c r="B52" s="113">
        <v>0</v>
      </c>
      <c r="C52" s="115">
        <v>0</v>
      </c>
      <c r="D52" s="115">
        <v>24.672592820039505</v>
      </c>
      <c r="E52" s="104">
        <v>12.100000381469727</v>
      </c>
      <c r="F52" s="113">
        <v>35.415789307664959</v>
      </c>
      <c r="G52" s="113">
        <v>70.035746008025257</v>
      </c>
      <c r="J52"/>
      <c r="K52"/>
      <c r="L52"/>
      <c r="M52"/>
      <c r="N52"/>
    </row>
    <row r="53" spans="1:23">
      <c r="A53" s="27">
        <v>42024</v>
      </c>
      <c r="B53" s="113">
        <v>0</v>
      </c>
      <c r="C53" s="115">
        <v>0</v>
      </c>
      <c r="D53" s="115">
        <v>28.078697077676061</v>
      </c>
      <c r="E53" s="104">
        <v>12.100000381469727</v>
      </c>
      <c r="F53" s="113">
        <v>35.542306579792957</v>
      </c>
      <c r="G53" s="113">
        <v>58.58723106287141</v>
      </c>
      <c r="I53" s="131" t="s">
        <v>510</v>
      </c>
      <c r="J53"/>
      <c r="K53"/>
      <c r="L53"/>
      <c r="M53"/>
      <c r="N53"/>
    </row>
    <row r="54" spans="1:23">
      <c r="A54" s="27">
        <v>42025</v>
      </c>
      <c r="B54" s="113">
        <v>0</v>
      </c>
      <c r="C54" s="115">
        <v>0</v>
      </c>
      <c r="D54" s="115">
        <v>29.744775586636017</v>
      </c>
      <c r="E54" s="104">
        <v>12.100000381469727</v>
      </c>
      <c r="F54" s="113">
        <v>34.884134022085696</v>
      </c>
      <c r="G54" s="113">
        <v>51.295145947138565</v>
      </c>
      <c r="J54"/>
      <c r="K54"/>
      <c r="L54"/>
      <c r="M54"/>
      <c r="N54"/>
    </row>
    <row r="55" spans="1:23" ht="15.6">
      <c r="A55" s="27">
        <v>42026</v>
      </c>
      <c r="B55" s="113">
        <v>0</v>
      </c>
      <c r="C55" s="115">
        <v>0</v>
      </c>
      <c r="D55" s="115">
        <v>29.655326669569369</v>
      </c>
      <c r="E55" s="104">
        <v>12.100000381469727</v>
      </c>
      <c r="F55" s="113">
        <v>34.628690976743336</v>
      </c>
      <c r="G55" s="113">
        <v>60.970048009024723</v>
      </c>
      <c r="I55" s="5" t="s">
        <v>489</v>
      </c>
      <c r="J55" s="108" t="s">
        <v>490</v>
      </c>
      <c r="K55" t="s">
        <v>511</v>
      </c>
      <c r="L55" s="108" t="s">
        <v>512</v>
      </c>
      <c r="M55" t="s">
        <v>513</v>
      </c>
      <c r="N55" s="108" t="s">
        <v>512</v>
      </c>
      <c r="O55" t="s">
        <v>513</v>
      </c>
      <c r="P55" s="108" t="s">
        <v>4</v>
      </c>
      <c r="Q55" s="133" t="s">
        <v>514</v>
      </c>
      <c r="R55" s="108" t="s">
        <v>4</v>
      </c>
      <c r="S55" t="s">
        <v>515</v>
      </c>
      <c r="T55" s="108" t="s">
        <v>512</v>
      </c>
      <c r="U55" t="s">
        <v>516</v>
      </c>
      <c r="V55" s="123" t="s">
        <v>4</v>
      </c>
      <c r="W55">
        <v>9.0922830000000001</v>
      </c>
    </row>
    <row r="56" spans="1:23">
      <c r="A56" s="27">
        <v>42027</v>
      </c>
      <c r="B56" s="113">
        <v>0</v>
      </c>
      <c r="C56" s="115">
        <v>0</v>
      </c>
      <c r="D56" s="115">
        <v>28.80185367619551</v>
      </c>
      <c r="E56" s="104">
        <v>12.100000381469727</v>
      </c>
      <c r="F56" s="113">
        <v>34.785560398234246</v>
      </c>
      <c r="G56" s="113">
        <v>69.160606687068906</v>
      </c>
      <c r="J56"/>
      <c r="K56"/>
      <c r="L56"/>
      <c r="M56"/>
      <c r="N56"/>
    </row>
    <row r="57" spans="1:23">
      <c r="A57" s="27">
        <v>42028</v>
      </c>
      <c r="B57" s="113">
        <v>0</v>
      </c>
      <c r="C57" s="115">
        <v>0</v>
      </c>
      <c r="D57" s="115">
        <v>27.651783421525256</v>
      </c>
      <c r="E57" s="104">
        <v>12.100000381469727</v>
      </c>
      <c r="F57" s="113">
        <v>35.328191190074968</v>
      </c>
      <c r="G57" s="113">
        <v>73.607017039060537</v>
      </c>
      <c r="I57" s="128" t="s">
        <v>518</v>
      </c>
      <c r="J57"/>
      <c r="K57"/>
      <c r="L57"/>
      <c r="M57"/>
      <c r="N57"/>
    </row>
    <row r="58" spans="1:23">
      <c r="A58" s="27">
        <v>42029</v>
      </c>
      <c r="B58" s="113">
        <v>0</v>
      </c>
      <c r="C58" s="115">
        <v>0</v>
      </c>
      <c r="D58" s="115">
        <v>28.690540215284731</v>
      </c>
      <c r="E58" s="104">
        <v>12.100000381469727</v>
      </c>
      <c r="F58" s="113">
        <v>35.699372876441025</v>
      </c>
      <c r="G58" s="113">
        <v>44.321024210717979</v>
      </c>
      <c r="I58" s="134" t="s">
        <v>520</v>
      </c>
      <c r="J58"/>
      <c r="K58"/>
      <c r="L58"/>
      <c r="M58"/>
      <c r="N58"/>
    </row>
    <row r="59" spans="1:23">
      <c r="A59" s="27">
        <v>42030</v>
      </c>
      <c r="B59" s="113">
        <v>0</v>
      </c>
      <c r="C59" s="115">
        <v>0</v>
      </c>
      <c r="D59" s="115">
        <v>28.738053685757908</v>
      </c>
      <c r="E59" s="104">
        <v>12.100000381469727</v>
      </c>
      <c r="F59" s="113">
        <v>35.820692239160898</v>
      </c>
      <c r="G59" s="113">
        <v>53.012675932027761</v>
      </c>
      <c r="I59" s="130"/>
      <c r="J59"/>
      <c r="K59" s="141" t="s">
        <v>521</v>
      </c>
      <c r="L59"/>
      <c r="M59"/>
      <c r="N59"/>
    </row>
    <row r="60" spans="1:23">
      <c r="A60" s="27">
        <v>42031</v>
      </c>
      <c r="B60" s="113">
        <v>0</v>
      </c>
      <c r="C60" s="115">
        <v>0</v>
      </c>
      <c r="D60" s="115">
        <v>29.1680648551826</v>
      </c>
      <c r="E60" s="104">
        <v>12.100000381469727</v>
      </c>
      <c r="F60" s="113">
        <v>35.84800915395769</v>
      </c>
      <c r="G60" s="113">
        <v>60.6339797590838</v>
      </c>
      <c r="I60" s="130" t="s">
        <v>519</v>
      </c>
      <c r="J60">
        <v>-9.0922830000000001</v>
      </c>
      <c r="K60" s="123">
        <v>-11.069000000000001</v>
      </c>
      <c r="L60"/>
      <c r="M60" s="271" t="s">
        <v>522</v>
      </c>
      <c r="N60" s="271"/>
      <c r="O60" s="271"/>
      <c r="P60" s="271"/>
      <c r="Q60" s="271"/>
      <c r="R60" s="271"/>
      <c r="S60" s="271"/>
      <c r="T60" s="271"/>
      <c r="U60" s="271"/>
    </row>
    <row r="61" spans="1:23" ht="15.6">
      <c r="A61" s="27">
        <v>42032</v>
      </c>
      <c r="B61" s="113">
        <v>0</v>
      </c>
      <c r="C61" s="115">
        <v>0</v>
      </c>
      <c r="D61" s="115">
        <v>29.287681212822623</v>
      </c>
      <c r="E61" s="104">
        <v>12.100000381469727</v>
      </c>
      <c r="F61" s="113">
        <v>35.770585463885894</v>
      </c>
      <c r="G61" s="113">
        <v>66.677137084625386</v>
      </c>
      <c r="I61" s="5" t="s">
        <v>491</v>
      </c>
      <c r="J61">
        <v>1.285836</v>
      </c>
      <c r="K61" s="123">
        <v>68.152000000000001</v>
      </c>
      <c r="L61"/>
      <c r="M61" s="271"/>
      <c r="N61" s="271"/>
      <c r="O61" s="271"/>
      <c r="P61" s="271"/>
      <c r="Q61" s="271"/>
      <c r="R61" s="271"/>
      <c r="S61" s="271"/>
      <c r="T61" s="271"/>
      <c r="U61" s="271"/>
    </row>
    <row r="62" spans="1:23" ht="15.6">
      <c r="A62" s="27">
        <v>42033</v>
      </c>
      <c r="B62" s="113">
        <v>0</v>
      </c>
      <c r="C62" s="115">
        <v>0</v>
      </c>
      <c r="D62" s="115">
        <v>30.002299576158876</v>
      </c>
      <c r="E62" s="104">
        <v>12.100000381469727</v>
      </c>
      <c r="F62" s="113">
        <v>35.56723432223</v>
      </c>
      <c r="G62" s="113">
        <v>72.53379070802977</v>
      </c>
      <c r="I62" s="5" t="s">
        <v>492</v>
      </c>
      <c r="J62">
        <v>0.29289199999999999</v>
      </c>
      <c r="K62" s="123">
        <v>22.076000000000001</v>
      </c>
      <c r="L62"/>
      <c r="M62" s="271"/>
      <c r="N62" s="271"/>
      <c r="O62" s="271"/>
      <c r="P62" s="271"/>
      <c r="Q62" s="271"/>
      <c r="R62" s="271"/>
      <c r="S62" s="271"/>
      <c r="T62" s="271"/>
      <c r="U62" s="271"/>
    </row>
    <row r="63" spans="1:23" ht="15.6">
      <c r="A63" s="27">
        <v>42034</v>
      </c>
      <c r="B63" s="113">
        <v>6.1791026051777616</v>
      </c>
      <c r="C63" s="115">
        <v>4.3301137883573126</v>
      </c>
      <c r="D63" s="115">
        <v>29.51815162910356</v>
      </c>
      <c r="E63" s="104">
        <v>12.100000381469727</v>
      </c>
      <c r="F63" s="113">
        <v>44.723266885906995</v>
      </c>
      <c r="G63" s="113">
        <v>61.397682454674332</v>
      </c>
      <c r="I63" s="5" t="s">
        <v>493</v>
      </c>
      <c r="J63">
        <v>-8.3949999999999997E-2</v>
      </c>
      <c r="K63" s="123">
        <v>-1.5569999999999999</v>
      </c>
      <c r="L63"/>
      <c r="M63" s="271"/>
      <c r="N63" s="271"/>
      <c r="O63" s="271"/>
      <c r="P63" s="271"/>
      <c r="Q63" s="271"/>
      <c r="R63" s="271"/>
      <c r="S63" s="271"/>
      <c r="T63" s="271"/>
      <c r="U63" s="271"/>
    </row>
    <row r="64" spans="1:23" ht="15.6">
      <c r="A64" s="27">
        <v>42035</v>
      </c>
      <c r="B64" s="113">
        <v>7.107826097131861</v>
      </c>
      <c r="C64" s="115">
        <v>4.9809329533784616</v>
      </c>
      <c r="D64" s="115">
        <v>29.646138049187435</v>
      </c>
      <c r="E64" s="104">
        <v>11.300000190734863</v>
      </c>
      <c r="F64" s="113">
        <v>38.027793081557306</v>
      </c>
      <c r="G64" s="113">
        <v>49.163577542481555</v>
      </c>
      <c r="I64" s="5" t="s">
        <v>494</v>
      </c>
      <c r="J64">
        <v>-3.0818999999999999E-2</v>
      </c>
      <c r="K64" s="123">
        <v>-8.077</v>
      </c>
      <c r="L64"/>
      <c r="M64" s="271"/>
      <c r="N64" s="271"/>
      <c r="O64" s="271"/>
      <c r="P64" s="271"/>
      <c r="Q64" s="271"/>
      <c r="R64" s="271"/>
      <c r="S64" s="271"/>
      <c r="T64" s="271"/>
      <c r="U64" s="271"/>
    </row>
    <row r="65" spans="1:21" ht="15.6">
      <c r="A65" s="27">
        <v>42036</v>
      </c>
      <c r="B65" s="113">
        <v>10.750540001705545</v>
      </c>
      <c r="C65" s="115">
        <v>7.5336281767945881</v>
      </c>
      <c r="D65" s="115">
        <v>30.069034002070051</v>
      </c>
      <c r="E65" s="104">
        <v>11.899999618530273</v>
      </c>
      <c r="F65" s="113">
        <v>35.765562698487891</v>
      </c>
      <c r="G65" s="113">
        <v>49.77725934580522</v>
      </c>
      <c r="I65" s="5" t="s">
        <v>495</v>
      </c>
      <c r="J65">
        <v>3.7465999999999999E-2</v>
      </c>
      <c r="K65" s="123">
        <v>8.6989999999999998</v>
      </c>
      <c r="L65"/>
      <c r="M65" s="271"/>
      <c r="N65" s="271"/>
      <c r="O65" s="271"/>
      <c r="P65" s="271"/>
      <c r="Q65" s="271"/>
      <c r="R65" s="271"/>
      <c r="S65" s="271"/>
      <c r="T65" s="271"/>
      <c r="U65" s="271"/>
    </row>
    <row r="66" spans="1:21">
      <c r="A66" s="27">
        <v>42037</v>
      </c>
      <c r="B66" s="113">
        <v>10.631980229637342</v>
      </c>
      <c r="C66" s="115">
        <v>7.4505453512485547</v>
      </c>
      <c r="D66" s="115">
        <v>29.819288335111427</v>
      </c>
      <c r="E66" s="104">
        <v>11.899999618530273</v>
      </c>
      <c r="F66" s="113">
        <v>34.691146963349091</v>
      </c>
      <c r="G66" s="113">
        <v>59.978717604124974</v>
      </c>
      <c r="J66"/>
      <c r="K66"/>
      <c r="L66"/>
      <c r="M66"/>
      <c r="N66"/>
    </row>
    <row r="67" spans="1:21">
      <c r="A67" s="27">
        <v>42038</v>
      </c>
      <c r="B67" s="113">
        <v>10.141021444405503</v>
      </c>
      <c r="C67" s="115">
        <v>7.1064974301691821</v>
      </c>
      <c r="D67" s="115">
        <v>28.622852608826364</v>
      </c>
      <c r="E67" s="104">
        <v>12</v>
      </c>
      <c r="F67" s="113">
        <v>30.86776779536843</v>
      </c>
      <c r="G67" s="113">
        <v>58.578867024006726</v>
      </c>
      <c r="I67" s="140" t="s">
        <v>523</v>
      </c>
      <c r="J67"/>
      <c r="K67"/>
      <c r="L67"/>
      <c r="M67"/>
      <c r="N67"/>
    </row>
    <row r="68" spans="1:21">
      <c r="A68" s="27">
        <v>42039</v>
      </c>
      <c r="B68" s="113">
        <v>10.112665608914975</v>
      </c>
      <c r="C68" s="115">
        <v>7.086626584500582</v>
      </c>
      <c r="D68" s="115">
        <v>28.338482915825328</v>
      </c>
      <c r="E68" s="104">
        <v>12</v>
      </c>
      <c r="F68" s="113">
        <v>25.989511374367584</v>
      </c>
      <c r="G68" s="113">
        <v>60.055133584296193</v>
      </c>
      <c r="I68" s="144" t="s">
        <v>533</v>
      </c>
      <c r="J68"/>
      <c r="K68" s="141" t="s">
        <v>524</v>
      </c>
      <c r="L68"/>
      <c r="M68" s="145" t="s">
        <v>527</v>
      </c>
      <c r="N68"/>
    </row>
    <row r="69" spans="1:21">
      <c r="A69" s="27">
        <v>42040</v>
      </c>
      <c r="B69" s="113">
        <v>10.789989370422363</v>
      </c>
      <c r="C69" s="115">
        <v>7.5612730091169302</v>
      </c>
      <c r="D69" s="115">
        <v>28.012323302670769</v>
      </c>
      <c r="E69" s="104">
        <v>12.199999809265137</v>
      </c>
      <c r="F69" s="113">
        <v>20.528133499854139</v>
      </c>
      <c r="G69" s="113">
        <v>59.274746103728262</v>
      </c>
      <c r="I69" s="130" t="s">
        <v>519</v>
      </c>
      <c r="J69">
        <v>-9.0922830000000001</v>
      </c>
      <c r="K69" s="123" t="s">
        <v>525</v>
      </c>
      <c r="L69"/>
      <c r="M69" t="s">
        <v>527</v>
      </c>
      <c r="N69"/>
    </row>
    <row r="70" spans="1:21" ht="15.6">
      <c r="A70" s="27">
        <v>42041</v>
      </c>
      <c r="B70" s="113">
        <v>12.387384626950666</v>
      </c>
      <c r="C70" s="115">
        <v>8.6806755611887745</v>
      </c>
      <c r="D70" s="115">
        <v>28.518307619735047</v>
      </c>
      <c r="E70" s="104">
        <v>12.199999809265137</v>
      </c>
      <c r="F70" s="113">
        <v>24.996054418373973</v>
      </c>
      <c r="G70" s="113">
        <v>59.67765249278812</v>
      </c>
      <c r="I70" s="5" t="s">
        <v>491</v>
      </c>
      <c r="J70">
        <v>1.285836</v>
      </c>
      <c r="K70" s="123" t="s">
        <v>525</v>
      </c>
      <c r="L70"/>
      <c r="M70" t="s">
        <v>527</v>
      </c>
      <c r="N70"/>
    </row>
    <row r="71" spans="1:21" ht="15.6">
      <c r="A71" s="27">
        <v>42042</v>
      </c>
      <c r="B71" s="113">
        <v>12.620903165736266</v>
      </c>
      <c r="C71" s="115">
        <v>8.8443177450530257</v>
      </c>
      <c r="D71" s="115">
        <v>29.285864219201986</v>
      </c>
      <c r="E71" s="104">
        <v>12.300000190734863</v>
      </c>
      <c r="F71" s="113">
        <v>27.26717628231755</v>
      </c>
      <c r="G71" s="113">
        <v>59.023324577057707</v>
      </c>
      <c r="I71" s="5" t="s">
        <v>492</v>
      </c>
      <c r="J71">
        <v>0.29289199999999999</v>
      </c>
      <c r="K71" s="123" t="s">
        <v>525</v>
      </c>
      <c r="L71"/>
      <c r="M71" t="s">
        <v>527</v>
      </c>
      <c r="N71"/>
    </row>
    <row r="72" spans="1:21" ht="15.6">
      <c r="A72" s="27">
        <v>42043</v>
      </c>
      <c r="B72" s="113">
        <v>11.998173969004748</v>
      </c>
      <c r="C72" s="115">
        <v>8.4079294127213533</v>
      </c>
      <c r="D72" s="115">
        <v>29.224387413351558</v>
      </c>
      <c r="E72" s="104">
        <v>12.300000190734863</v>
      </c>
      <c r="F72" s="113">
        <v>28.62343205745568</v>
      </c>
      <c r="G72" s="113">
        <v>59.345800472453845</v>
      </c>
      <c r="I72" s="5" t="s">
        <v>493</v>
      </c>
      <c r="J72">
        <v>-8.3949999999999997E-2</v>
      </c>
      <c r="K72" s="123">
        <v>0.12</v>
      </c>
      <c r="L72"/>
      <c r="M72" t="s">
        <v>526</v>
      </c>
      <c r="N72"/>
    </row>
    <row r="73" spans="1:21" ht="15.6">
      <c r="A73" s="27">
        <v>42044</v>
      </c>
      <c r="B73" s="113">
        <v>11.3715076819205</v>
      </c>
      <c r="C73" s="115">
        <v>7.9687820957422861</v>
      </c>
      <c r="D73" s="115">
        <v>29.205195732867239</v>
      </c>
      <c r="E73" s="104">
        <v>12.300000190734863</v>
      </c>
      <c r="F73" s="113">
        <v>36.969931750253402</v>
      </c>
      <c r="G73" s="113">
        <v>59.302935660282849</v>
      </c>
      <c r="I73" s="5" t="s">
        <v>494</v>
      </c>
      <c r="J73">
        <v>-3.0818999999999999E-2</v>
      </c>
      <c r="K73" s="142">
        <v>1.5599999999999999E-15</v>
      </c>
      <c r="L73"/>
      <c r="M73" t="s">
        <v>527</v>
      </c>
      <c r="N73"/>
    </row>
    <row r="74" spans="1:21" ht="15.6">
      <c r="A74" s="27">
        <v>42045</v>
      </c>
      <c r="B74" s="113">
        <v>11.422071461211617</v>
      </c>
      <c r="C74" s="115">
        <v>8.004215544883662</v>
      </c>
      <c r="D74" s="115">
        <v>29.018166735150228</v>
      </c>
      <c r="E74" s="104">
        <v>12.100000381469727</v>
      </c>
      <c r="F74" s="113">
        <v>32.938861206306349</v>
      </c>
      <c r="G74" s="113">
        <v>58.281111628214362</v>
      </c>
      <c r="I74" s="5" t="s">
        <v>495</v>
      </c>
      <c r="J74">
        <v>3.7465999999999999E-2</v>
      </c>
      <c r="K74" s="123" t="s">
        <v>525</v>
      </c>
      <c r="L74"/>
      <c r="M74" t="s">
        <v>527</v>
      </c>
      <c r="N74"/>
    </row>
    <row r="75" spans="1:21">
      <c r="A75" s="27">
        <v>42046</v>
      </c>
      <c r="B75" s="113">
        <v>11.483880169239836</v>
      </c>
      <c r="C75" s="115">
        <v>8.0475290737202414</v>
      </c>
      <c r="D75" s="115">
        <v>29.150979288661954</v>
      </c>
      <c r="E75" s="104">
        <v>12.300000190734863</v>
      </c>
      <c r="F75" s="113">
        <v>28.4277450194182</v>
      </c>
      <c r="G75" s="113">
        <v>58.727440531297887</v>
      </c>
      <c r="J75"/>
      <c r="K75"/>
      <c r="L75"/>
      <c r="M75"/>
      <c r="N75"/>
    </row>
    <row r="76" spans="1:21">
      <c r="A76" s="27">
        <v>42047</v>
      </c>
      <c r="B76" s="113">
        <v>11.745408814630919</v>
      </c>
      <c r="C76" s="115">
        <v>8.2307998277144225</v>
      </c>
      <c r="D76" s="115">
        <v>29.442819128632596</v>
      </c>
      <c r="E76" s="104">
        <v>12.300000190734863</v>
      </c>
      <c r="F76" s="113">
        <v>24.319934151040176</v>
      </c>
      <c r="G76" s="113">
        <v>58.445561361577809</v>
      </c>
      <c r="I76" s="140" t="s">
        <v>529</v>
      </c>
      <c r="J76"/>
      <c r="K76"/>
      <c r="L76"/>
      <c r="M76"/>
      <c r="N76"/>
    </row>
    <row r="77" spans="1:21">
      <c r="A77" s="27">
        <v>42048</v>
      </c>
      <c r="B77" s="113">
        <v>13.67070035932829</v>
      </c>
      <c r="C77" s="115">
        <v>9.5799814155579543</v>
      </c>
      <c r="D77" s="115">
        <v>30.357355143626521</v>
      </c>
      <c r="E77" s="104">
        <v>12.300000190734863</v>
      </c>
      <c r="F77" s="113">
        <v>17.872949713413359</v>
      </c>
      <c r="G77" s="113">
        <v>59.418269915580765</v>
      </c>
      <c r="I77" s="271" t="s">
        <v>528</v>
      </c>
      <c r="J77" s="271"/>
      <c r="K77" s="271"/>
      <c r="L77" s="271"/>
      <c r="M77" s="271"/>
      <c r="N77" s="271"/>
      <c r="O77" s="271"/>
      <c r="P77" s="271"/>
      <c r="Q77" s="271"/>
      <c r="R77" s="271"/>
      <c r="S77" s="271"/>
      <c r="T77" s="271"/>
      <c r="U77" s="271"/>
    </row>
    <row r="78" spans="1:21">
      <c r="A78" s="27">
        <v>42049</v>
      </c>
      <c r="B78" s="113">
        <v>13.931856196674984</v>
      </c>
      <c r="C78" s="115">
        <v>9.7629909178208454</v>
      </c>
      <c r="D78" s="115">
        <v>30.312074736665831</v>
      </c>
      <c r="E78" s="104">
        <v>12.300000190734863</v>
      </c>
      <c r="F78" s="113">
        <v>12.776910432223925</v>
      </c>
      <c r="G78" s="113">
        <v>58.398155012572282</v>
      </c>
      <c r="I78" s="271"/>
      <c r="J78" s="271"/>
      <c r="K78" s="271"/>
      <c r="L78" s="271"/>
      <c r="M78" s="271"/>
      <c r="N78" s="271"/>
      <c r="O78" s="271"/>
      <c r="P78" s="271"/>
      <c r="Q78" s="271"/>
      <c r="R78" s="271"/>
      <c r="S78" s="271"/>
      <c r="T78" s="271"/>
      <c r="U78" s="271"/>
    </row>
    <row r="79" spans="1:21">
      <c r="A79" s="27">
        <v>42050</v>
      </c>
      <c r="B79" s="113">
        <v>13.793188600727609</v>
      </c>
      <c r="C79" s="115">
        <v>9.6658171844203125</v>
      </c>
      <c r="D79" s="115">
        <v>30.615733547431446</v>
      </c>
      <c r="E79" s="104">
        <v>12.300000190734863</v>
      </c>
      <c r="F79" s="113">
        <v>16.51003669696826</v>
      </c>
      <c r="G79" s="113">
        <v>58.767803212404303</v>
      </c>
      <c r="I79" s="271"/>
      <c r="J79" s="271"/>
      <c r="K79" s="271"/>
      <c r="L79" s="271"/>
      <c r="M79" s="271"/>
      <c r="N79" s="271"/>
      <c r="O79" s="271"/>
      <c r="P79" s="271"/>
      <c r="Q79" s="271"/>
      <c r="R79" s="271"/>
      <c r="S79" s="271"/>
      <c r="T79" s="271"/>
      <c r="U79" s="271"/>
    </row>
    <row r="80" spans="1:21">
      <c r="A80" s="27">
        <v>42051</v>
      </c>
      <c r="B80" s="113">
        <v>13.617561995208456</v>
      </c>
      <c r="C80" s="115">
        <v>9.5427437812494968</v>
      </c>
      <c r="D80" s="115">
        <v>29.958891958506054</v>
      </c>
      <c r="E80" s="104">
        <v>12.300000190734863</v>
      </c>
      <c r="F80" s="113">
        <v>22.393704246580612</v>
      </c>
      <c r="G80" s="113">
        <v>58.217798010243335</v>
      </c>
      <c r="I80" s="271"/>
      <c r="J80" s="271"/>
      <c r="K80" s="271"/>
      <c r="L80" s="271"/>
      <c r="M80" s="271"/>
      <c r="N80" s="271"/>
      <c r="O80" s="271"/>
      <c r="P80" s="271"/>
      <c r="Q80" s="271"/>
      <c r="R80" s="271"/>
      <c r="S80" s="271"/>
      <c r="T80" s="271"/>
      <c r="U80" s="271"/>
    </row>
    <row r="81" spans="1:21">
      <c r="A81" s="27">
        <v>42052</v>
      </c>
      <c r="B81" s="113">
        <v>13.371271085219281</v>
      </c>
      <c r="C81" s="115">
        <v>9.3701511357741563</v>
      </c>
      <c r="D81" s="115">
        <v>30.290384917126744</v>
      </c>
      <c r="E81" s="104">
        <v>12.300000190734863</v>
      </c>
      <c r="F81" s="113">
        <v>23.585179671777592</v>
      </c>
      <c r="G81" s="113">
        <v>58.459376023654571</v>
      </c>
      <c r="I81" s="271"/>
      <c r="J81" s="271"/>
      <c r="K81" s="271"/>
      <c r="L81" s="271"/>
      <c r="M81" s="271"/>
      <c r="N81" s="271"/>
      <c r="O81" s="271"/>
      <c r="P81" s="271"/>
      <c r="Q81" s="271"/>
      <c r="R81" s="271"/>
      <c r="S81" s="271"/>
      <c r="T81" s="271"/>
      <c r="U81" s="271"/>
    </row>
    <row r="82" spans="1:21">
      <c r="A82" s="27">
        <v>42053</v>
      </c>
      <c r="B82" s="113">
        <v>13.749453713495374</v>
      </c>
      <c r="C82" s="115">
        <v>9.6351692003460769</v>
      </c>
      <c r="D82" s="115">
        <v>30.502146871354885</v>
      </c>
      <c r="E82" s="104">
        <v>12.300000190734863</v>
      </c>
      <c r="F82" s="113">
        <v>23.44372945889279</v>
      </c>
      <c r="G82" s="113">
        <v>58.712661892749693</v>
      </c>
      <c r="I82" s="140" t="s">
        <v>531</v>
      </c>
      <c r="J82"/>
      <c r="K82"/>
      <c r="L82"/>
      <c r="M82"/>
      <c r="N82"/>
    </row>
    <row r="83" spans="1:21" ht="14.4" customHeight="1">
      <c r="A83" s="27">
        <v>42054</v>
      </c>
      <c r="B83" s="113">
        <v>13.786183827903107</v>
      </c>
      <c r="C83" s="115">
        <v>9.66090846784288</v>
      </c>
      <c r="D83" s="115">
        <v>30.292938844583599</v>
      </c>
      <c r="E83" s="104">
        <v>12.300000190734863</v>
      </c>
      <c r="F83" s="113">
        <v>27.735983862479532</v>
      </c>
      <c r="G83" s="113">
        <v>58.744744142956108</v>
      </c>
      <c r="I83" s="271" t="s">
        <v>530</v>
      </c>
      <c r="J83" s="271"/>
      <c r="K83" s="271"/>
      <c r="L83" s="271"/>
      <c r="M83" s="271"/>
      <c r="N83" s="271"/>
      <c r="O83" s="271"/>
      <c r="P83" s="271"/>
      <c r="Q83" s="271"/>
      <c r="R83" s="271"/>
      <c r="S83" s="271"/>
      <c r="T83" s="271"/>
      <c r="U83" s="271"/>
    </row>
    <row r="84" spans="1:21">
      <c r="A84" s="27">
        <v>42055</v>
      </c>
      <c r="B84" s="113">
        <v>13.08591369552728</v>
      </c>
      <c r="C84" s="115">
        <v>9.170181974122821</v>
      </c>
      <c r="D84" s="115">
        <v>29.484561463638524</v>
      </c>
      <c r="E84" s="104">
        <v>12.300000190734863</v>
      </c>
      <c r="F84" s="113">
        <v>22.392845864075198</v>
      </c>
      <c r="G84" s="113">
        <v>58.740646963560934</v>
      </c>
      <c r="I84" s="271"/>
      <c r="J84" s="271"/>
      <c r="K84" s="271"/>
      <c r="L84" s="271"/>
      <c r="M84" s="271"/>
      <c r="N84" s="271"/>
      <c r="O84" s="271"/>
      <c r="P84" s="271"/>
      <c r="Q84" s="271"/>
      <c r="R84" s="271"/>
      <c r="S84" s="271"/>
      <c r="T84" s="271"/>
      <c r="U84" s="271"/>
    </row>
    <row r="85" spans="1:21">
      <c r="A85" s="27">
        <v>42056</v>
      </c>
      <c r="B85" s="113">
        <v>11.00079809019617</v>
      </c>
      <c r="C85" s="115">
        <v>7.7090008917116633</v>
      </c>
      <c r="D85" s="115">
        <v>30.152641703066973</v>
      </c>
      <c r="E85" s="104">
        <v>12.300000190734863</v>
      </c>
      <c r="F85" s="113">
        <v>21.501714894352101</v>
      </c>
      <c r="G85" s="113">
        <v>58.451246733179858</v>
      </c>
      <c r="I85" s="271"/>
      <c r="J85" s="271"/>
      <c r="K85" s="271"/>
      <c r="L85" s="271"/>
      <c r="M85" s="271"/>
      <c r="N85" s="271"/>
      <c r="O85" s="271"/>
      <c r="P85" s="271"/>
      <c r="Q85" s="271"/>
      <c r="R85" s="271"/>
      <c r="S85" s="271"/>
      <c r="T85" s="271"/>
      <c r="U85" s="271"/>
    </row>
    <row r="86" spans="1:21">
      <c r="A86" s="27">
        <v>42057</v>
      </c>
      <c r="B86" s="113">
        <v>8.3441054904452638</v>
      </c>
      <c r="C86" s="115">
        <v>5.8472772737920202</v>
      </c>
      <c r="D86" s="115">
        <v>30.346255347220946</v>
      </c>
      <c r="E86" s="104">
        <v>12.300000190734863</v>
      </c>
      <c r="F86" s="113">
        <v>21.614821208869973</v>
      </c>
      <c r="G86" s="113">
        <v>58.803121913715657</v>
      </c>
      <c r="I86" s="271"/>
      <c r="J86" s="271"/>
      <c r="K86" s="271"/>
      <c r="L86" s="271"/>
      <c r="M86" s="271"/>
      <c r="N86" s="271"/>
      <c r="O86" s="271"/>
      <c r="P86" s="271"/>
      <c r="Q86" s="271"/>
      <c r="R86" s="271"/>
      <c r="S86" s="271"/>
      <c r="T86" s="271"/>
      <c r="U86" s="271"/>
    </row>
    <row r="87" spans="1:21">
      <c r="A87" s="27">
        <v>42058</v>
      </c>
      <c r="B87" s="113">
        <v>8.2300679965197236</v>
      </c>
      <c r="C87" s="115">
        <v>5.7673635134309418</v>
      </c>
      <c r="D87" s="115">
        <v>30.423467310380044</v>
      </c>
      <c r="E87" s="104">
        <v>11.699999809265137</v>
      </c>
      <c r="F87" s="113">
        <v>27.007049832299877</v>
      </c>
      <c r="G87" s="113">
        <v>59.963484713766384</v>
      </c>
      <c r="I87" s="271"/>
      <c r="J87" s="271"/>
      <c r="K87" s="271"/>
      <c r="L87" s="271"/>
      <c r="M87" s="271"/>
      <c r="N87" s="271"/>
      <c r="O87" s="271"/>
      <c r="P87" s="271"/>
      <c r="Q87" s="271"/>
      <c r="R87" s="271"/>
      <c r="S87" s="271"/>
      <c r="T87" s="271"/>
      <c r="U87" s="271"/>
    </row>
    <row r="88" spans="1:21">
      <c r="A88" s="27">
        <v>42059</v>
      </c>
      <c r="B88" s="113">
        <v>8.3090971022655786</v>
      </c>
      <c r="C88" s="115">
        <v>5.8227445359413821</v>
      </c>
      <c r="D88" s="115">
        <v>30.018227023327757</v>
      </c>
      <c r="E88" s="104">
        <v>11.800000190734863</v>
      </c>
      <c r="F88" s="113">
        <v>25.396685526437242</v>
      </c>
      <c r="G88" s="113">
        <v>57.864716223610742</v>
      </c>
      <c r="I88" s="271"/>
      <c r="J88" s="271"/>
      <c r="K88" s="271"/>
      <c r="L88" s="271"/>
      <c r="M88" s="271"/>
      <c r="N88" s="271"/>
      <c r="O88" s="271"/>
      <c r="P88" s="271"/>
      <c r="Q88" s="271"/>
      <c r="R88" s="271"/>
      <c r="S88" s="271"/>
      <c r="T88" s="271"/>
      <c r="U88" s="271"/>
    </row>
    <row r="89" spans="1:21">
      <c r="A89" s="27">
        <v>42060</v>
      </c>
      <c r="B89" s="113">
        <v>8.1041918903773702</v>
      </c>
      <c r="C89" s="115">
        <v>5.6791536393344995</v>
      </c>
      <c r="D89" s="115">
        <v>30.425569097841219</v>
      </c>
      <c r="E89" s="104">
        <v>11.300000190734863</v>
      </c>
      <c r="F89" s="113">
        <v>26.629488035219687</v>
      </c>
      <c r="G89" s="113">
        <v>59.809144751186722</v>
      </c>
      <c r="I89" s="271"/>
      <c r="J89" s="271"/>
      <c r="K89" s="271"/>
      <c r="L89" s="271"/>
      <c r="M89" s="271"/>
      <c r="N89" s="271"/>
      <c r="O89" s="271"/>
      <c r="P89" s="271"/>
      <c r="Q89" s="271"/>
      <c r="R89" s="271"/>
      <c r="S89" s="271"/>
      <c r="T89" s="271"/>
      <c r="U89" s="271"/>
    </row>
    <row r="90" spans="1:21">
      <c r="A90" s="27">
        <v>42061</v>
      </c>
      <c r="B90" s="113">
        <v>6.9929274956214087</v>
      </c>
      <c r="C90" s="115">
        <v>4.9004157568770665</v>
      </c>
      <c r="D90" s="115">
        <v>30.290751215351971</v>
      </c>
      <c r="E90" s="104">
        <v>12.199999809265137</v>
      </c>
      <c r="F90" s="113">
        <v>33.709999888715899</v>
      </c>
      <c r="G90" s="113">
        <v>58.650137165299192</v>
      </c>
      <c r="I90" s="140" t="s">
        <v>532</v>
      </c>
      <c r="J90"/>
      <c r="K90"/>
      <c r="L90"/>
      <c r="M90"/>
      <c r="N90"/>
    </row>
    <row r="91" spans="1:21" ht="14.4" customHeight="1">
      <c r="A91" s="27">
        <v>42062</v>
      </c>
      <c r="B91" s="113">
        <v>7.0740460155070899</v>
      </c>
      <c r="C91" s="115">
        <v>4.9572609727428452</v>
      </c>
      <c r="D91" s="115">
        <v>30.917353268420246</v>
      </c>
      <c r="E91" s="104">
        <v>12.199999809265137</v>
      </c>
      <c r="F91" s="113">
        <v>32.008229063661013</v>
      </c>
      <c r="G91" s="113">
        <v>58.123714981608941</v>
      </c>
      <c r="I91" s="271" t="s">
        <v>541</v>
      </c>
      <c r="J91" s="271"/>
      <c r="K91" s="271"/>
      <c r="L91" s="271"/>
      <c r="M91" s="271"/>
      <c r="N91" s="271"/>
      <c r="O91" s="271"/>
      <c r="P91" s="271"/>
      <c r="Q91" s="271"/>
      <c r="R91" s="271"/>
      <c r="S91" s="271"/>
      <c r="T91" s="271"/>
      <c r="U91" s="271"/>
    </row>
    <row r="92" spans="1:21">
      <c r="A92" s="27">
        <v>42063</v>
      </c>
      <c r="B92" s="113">
        <v>7.1524320258940213</v>
      </c>
      <c r="C92" s="115">
        <v>5.0121913349780272</v>
      </c>
      <c r="D92" s="115">
        <v>31.276078918863245</v>
      </c>
      <c r="E92" s="104">
        <v>12.199999809265137</v>
      </c>
      <c r="F92" s="113">
        <v>28.505235888825542</v>
      </c>
      <c r="G92" s="113">
        <v>60.648453067187873</v>
      </c>
      <c r="I92" s="271"/>
      <c r="J92" s="271"/>
      <c r="K92" s="271"/>
      <c r="L92" s="271"/>
      <c r="M92" s="271"/>
      <c r="N92" s="271"/>
      <c r="O92" s="271"/>
      <c r="P92" s="271"/>
      <c r="Q92" s="271"/>
      <c r="R92" s="271"/>
      <c r="S92" s="271"/>
      <c r="T92" s="271"/>
      <c r="U92" s="271"/>
    </row>
    <row r="93" spans="1:21">
      <c r="A93" s="27">
        <v>42064</v>
      </c>
      <c r="B93" s="113">
        <v>7.3348732915053372</v>
      </c>
      <c r="C93" s="115">
        <v>5.14004022991739</v>
      </c>
      <c r="D93" s="115">
        <v>31.439058864491951</v>
      </c>
      <c r="E93" s="104">
        <v>12.199999809265137</v>
      </c>
      <c r="F93" s="113">
        <v>27.747335052777199</v>
      </c>
      <c r="G93" s="113">
        <v>58.181364432838123</v>
      </c>
      <c r="I93" s="271"/>
      <c r="J93" s="271"/>
      <c r="K93" s="271"/>
      <c r="L93" s="271"/>
      <c r="M93" s="271"/>
      <c r="N93" s="271"/>
      <c r="O93" s="271"/>
      <c r="P93" s="271"/>
      <c r="Q93" s="271"/>
      <c r="R93" s="271"/>
      <c r="S93" s="271"/>
      <c r="T93" s="271"/>
      <c r="U93" s="271"/>
    </row>
    <row r="94" spans="1:21">
      <c r="A94" s="27">
        <v>42065</v>
      </c>
      <c r="B94" s="113">
        <v>7.4442910620897909</v>
      </c>
      <c r="C94" s="115">
        <v>5.2167166386732582</v>
      </c>
      <c r="D94" s="115">
        <v>30.9593664439519</v>
      </c>
      <c r="E94" s="104">
        <v>12.199999809265137</v>
      </c>
      <c r="F94" s="113">
        <v>27.444417994927498</v>
      </c>
      <c r="G94" s="113">
        <v>60.645087017968834</v>
      </c>
      <c r="I94" s="271"/>
      <c r="J94" s="271"/>
      <c r="K94" s="271"/>
      <c r="L94" s="271"/>
      <c r="M94" s="271"/>
      <c r="N94" s="271"/>
      <c r="O94" s="271"/>
      <c r="P94" s="271"/>
      <c r="Q94" s="271"/>
      <c r="R94" s="271"/>
      <c r="S94" s="271"/>
      <c r="T94" s="271"/>
      <c r="U94" s="271"/>
    </row>
    <row r="95" spans="1:21">
      <c r="A95" s="27">
        <v>42066</v>
      </c>
      <c r="B95" s="113">
        <v>7.3916621953896682</v>
      </c>
      <c r="C95" s="115">
        <v>5.1798360435569286</v>
      </c>
      <c r="D95" s="115">
        <v>31.022800592471061</v>
      </c>
      <c r="E95" s="104">
        <v>12.199999809265137</v>
      </c>
      <c r="F95" s="113">
        <v>26.907798832345893</v>
      </c>
      <c r="G95" s="113">
        <v>58.306115998603758</v>
      </c>
      <c r="I95" s="271"/>
      <c r="J95" s="271"/>
      <c r="K95" s="271"/>
      <c r="L95" s="271"/>
      <c r="M95" s="271"/>
      <c r="N95" s="271"/>
      <c r="O95" s="271"/>
      <c r="P95" s="271"/>
      <c r="Q95" s="271"/>
      <c r="R95" s="271"/>
      <c r="S95" s="271"/>
      <c r="T95" s="271"/>
      <c r="U95" s="271"/>
    </row>
    <row r="96" spans="1:21">
      <c r="A96" s="27">
        <v>42067</v>
      </c>
      <c r="B96" s="113">
        <v>7.3148380414331315</v>
      </c>
      <c r="C96" s="115">
        <v>5.1260001794223315</v>
      </c>
      <c r="D96" s="115">
        <v>30.492545313261122</v>
      </c>
      <c r="E96" s="104">
        <v>12.199999809265137</v>
      </c>
      <c r="F96" s="113">
        <v>27.134676294525462</v>
      </c>
      <c r="G96" s="113">
        <v>59.04768958581829</v>
      </c>
      <c r="I96" s="271"/>
      <c r="J96" s="271"/>
      <c r="K96" s="271"/>
      <c r="L96" s="271"/>
      <c r="M96" s="271"/>
      <c r="N96" s="271"/>
      <c r="O96" s="271"/>
      <c r="P96" s="271"/>
      <c r="Q96" s="271"/>
      <c r="R96" s="271"/>
      <c r="S96" s="271"/>
      <c r="T96" s="271"/>
      <c r="U96" s="271"/>
    </row>
    <row r="97" spans="1:21">
      <c r="A97" s="27">
        <v>42068</v>
      </c>
      <c r="B97" s="113">
        <v>7.4650204363107591</v>
      </c>
      <c r="C97" s="115">
        <v>5.2312431087569591</v>
      </c>
      <c r="D97" s="115">
        <v>31.016139173397342</v>
      </c>
      <c r="E97" s="104">
        <v>12.199999809265137</v>
      </c>
      <c r="F97" s="113">
        <v>25.630871077003292</v>
      </c>
      <c r="G97" s="113">
        <v>60.455851136092754</v>
      </c>
      <c r="I97" s="271"/>
      <c r="J97" s="271"/>
      <c r="K97" s="271"/>
      <c r="L97" s="271"/>
      <c r="M97" s="271"/>
      <c r="N97" s="271"/>
      <c r="O97" s="271"/>
      <c r="P97" s="271"/>
      <c r="Q97" s="271"/>
      <c r="R97" s="271"/>
      <c r="S97" s="271"/>
      <c r="T97" s="271"/>
      <c r="U97" s="271"/>
    </row>
    <row r="98" spans="1:21" ht="21">
      <c r="A98" s="27">
        <v>42069</v>
      </c>
      <c r="B98" s="113">
        <v>8.6339261980073339</v>
      </c>
      <c r="C98" s="115">
        <v>6.0503741831902236</v>
      </c>
      <c r="D98" s="115">
        <v>30.532703305593287</v>
      </c>
      <c r="E98" s="104">
        <v>12.199999809265137</v>
      </c>
      <c r="F98" s="113">
        <v>21.510468058873116</v>
      </c>
      <c r="G98" s="113">
        <v>59.694050912547958</v>
      </c>
      <c r="I98" s="129" t="s">
        <v>543</v>
      </c>
      <c r="J98" s="143"/>
      <c r="K98" s="143"/>
      <c r="L98" s="143"/>
      <c r="M98" s="143"/>
      <c r="N98" s="143"/>
      <c r="O98" s="143"/>
      <c r="P98" s="143"/>
      <c r="Q98" s="143"/>
      <c r="R98" s="143"/>
      <c r="S98" s="143"/>
      <c r="T98" s="143"/>
      <c r="U98" s="143"/>
    </row>
    <row r="99" spans="1:21" ht="14.4" customHeight="1">
      <c r="A99" s="27">
        <v>42070</v>
      </c>
      <c r="B99" s="113">
        <v>10.941799837725744</v>
      </c>
      <c r="C99" s="115">
        <v>7.6676568385643504</v>
      </c>
      <c r="D99" s="115">
        <v>31.119737423812907</v>
      </c>
      <c r="E99" s="104">
        <v>12.199999809265137</v>
      </c>
      <c r="F99" s="113">
        <v>27.630239931750609</v>
      </c>
      <c r="G99" s="113">
        <v>59.529750227177587</v>
      </c>
      <c r="I99" s="272" t="s">
        <v>534</v>
      </c>
      <c r="J99" s="272"/>
      <c r="K99" s="272"/>
      <c r="L99" s="272"/>
      <c r="M99" s="272"/>
      <c r="N99" s="272"/>
      <c r="O99" s="272"/>
      <c r="P99" s="272"/>
      <c r="Q99" s="272"/>
      <c r="R99" s="272"/>
      <c r="S99" s="272"/>
      <c r="T99" s="272"/>
      <c r="U99" s="272"/>
    </row>
    <row r="100" spans="1:21">
      <c r="A100" s="27">
        <v>42071</v>
      </c>
      <c r="B100" s="113">
        <v>11.084764188941891</v>
      </c>
      <c r="C100" s="115">
        <v>7.7678415980674318</v>
      </c>
      <c r="D100" s="115">
        <v>31.242734374955891</v>
      </c>
      <c r="E100" s="104">
        <v>12.199999809265137</v>
      </c>
      <c r="F100" s="113">
        <v>36.141189461151754</v>
      </c>
      <c r="G100" s="113">
        <v>59.420370378361874</v>
      </c>
      <c r="I100" s="272"/>
      <c r="J100" s="272"/>
      <c r="K100" s="272"/>
      <c r="L100" s="272"/>
      <c r="M100" s="272"/>
      <c r="N100" s="272"/>
      <c r="O100" s="272"/>
      <c r="P100" s="272"/>
      <c r="Q100" s="272"/>
      <c r="R100" s="272"/>
      <c r="S100" s="272"/>
      <c r="T100" s="272"/>
      <c r="U100" s="272"/>
    </row>
    <row r="101" spans="1:21">
      <c r="A101" s="27">
        <v>42072</v>
      </c>
      <c r="B101" s="113">
        <v>10.924027718559044</v>
      </c>
      <c r="C101" s="115">
        <v>7.6552027164742631</v>
      </c>
      <c r="D101" s="115">
        <v>31.534734214036526</v>
      </c>
      <c r="E101" s="104">
        <v>12.199999809265137</v>
      </c>
      <c r="F101" s="113">
        <v>31.939945662794312</v>
      </c>
      <c r="G101" s="113">
        <v>59.534692000548084</v>
      </c>
      <c r="J101"/>
      <c r="K101"/>
      <c r="L101"/>
      <c r="M101"/>
      <c r="N101"/>
    </row>
    <row r="102" spans="1:21">
      <c r="A102" s="27">
        <v>42073</v>
      </c>
      <c r="B102" s="113">
        <v>11.044221289871212</v>
      </c>
      <c r="C102" s="115">
        <v>7.7394304553007096</v>
      </c>
      <c r="D102" s="115">
        <v>30.452652432962754</v>
      </c>
      <c r="E102" s="104">
        <v>12.199999809265137</v>
      </c>
      <c r="F102" s="113">
        <v>30.921212568724563</v>
      </c>
      <c r="G102" s="113">
        <v>59.299450860067608</v>
      </c>
      <c r="I102" t="s">
        <v>546</v>
      </c>
      <c r="J102"/>
      <c r="K102"/>
      <c r="L102"/>
      <c r="M102"/>
      <c r="N102"/>
    </row>
    <row r="103" spans="1:21">
      <c r="A103" s="27">
        <v>42074</v>
      </c>
      <c r="B103" s="113">
        <v>10.81070654485606</v>
      </c>
      <c r="C103" s="115">
        <v>7.5757909299871846</v>
      </c>
      <c r="D103" s="115">
        <v>30.513214266697599</v>
      </c>
      <c r="E103" s="104">
        <v>12.199999809265137</v>
      </c>
      <c r="F103" s="113">
        <v>28.491060062183276</v>
      </c>
      <c r="G103" s="113">
        <v>59.35404743397671</v>
      </c>
      <c r="I103" t="s">
        <v>535</v>
      </c>
      <c r="J103"/>
      <c r="K103"/>
      <c r="L103"/>
      <c r="M103"/>
      <c r="N103"/>
    </row>
    <row r="104" spans="1:21">
      <c r="A104" s="27">
        <v>42075</v>
      </c>
      <c r="B104" s="113">
        <v>10.035262285389601</v>
      </c>
      <c r="C104" s="115">
        <v>7.0323848572016949</v>
      </c>
      <c r="D104" s="115">
        <v>28.165706103664828</v>
      </c>
      <c r="E104" s="104">
        <v>12.199999809265137</v>
      </c>
      <c r="F104" s="113">
        <v>37.553536054458895</v>
      </c>
      <c r="G104" s="113">
        <v>58.433657793292355</v>
      </c>
      <c r="I104" t="s">
        <v>536</v>
      </c>
      <c r="J104"/>
      <c r="K104"/>
      <c r="L104"/>
      <c r="M104"/>
      <c r="N104"/>
    </row>
    <row r="105" spans="1:21">
      <c r="A105" s="27">
        <v>42076</v>
      </c>
      <c r="B105" s="113">
        <v>9.961580229966799</v>
      </c>
      <c r="C105" s="115">
        <v>6.980750873348855</v>
      </c>
      <c r="D105" s="115">
        <v>29.813451429715915</v>
      </c>
      <c r="E105" s="104">
        <v>11.600000381469727</v>
      </c>
      <c r="F105" s="113">
        <v>35.716859107944749</v>
      </c>
      <c r="G105" s="113">
        <v>59.007151769223057</v>
      </c>
      <c r="I105" t="s">
        <v>537</v>
      </c>
      <c r="J105"/>
      <c r="K105"/>
      <c r="L105"/>
      <c r="M105"/>
      <c r="N105"/>
    </row>
    <row r="106" spans="1:21">
      <c r="A106" s="27">
        <v>42077</v>
      </c>
      <c r="B106" s="113">
        <v>9.8445653626393543</v>
      </c>
      <c r="C106" s="115">
        <v>6.8987506667116012</v>
      </c>
      <c r="D106" s="115">
        <v>30.687178785050335</v>
      </c>
      <c r="E106" s="104">
        <v>11.800000190734863</v>
      </c>
      <c r="F106" s="113">
        <v>32.333435530441825</v>
      </c>
      <c r="G106" s="113">
        <v>59.499544151756417</v>
      </c>
      <c r="I106" t="s">
        <v>538</v>
      </c>
      <c r="J106"/>
      <c r="K106"/>
      <c r="L106"/>
      <c r="M106"/>
      <c r="N106"/>
    </row>
    <row r="107" spans="1:21">
      <c r="A107" s="27">
        <v>42078</v>
      </c>
      <c r="B107" s="113">
        <v>10.174385663760694</v>
      </c>
      <c r="C107" s="115">
        <v>7.1298779880752168</v>
      </c>
      <c r="D107" s="115">
        <v>30.558373152657779</v>
      </c>
      <c r="E107" s="104">
        <v>11.699999809265137</v>
      </c>
      <c r="F107" s="113">
        <v>31.123352913812379</v>
      </c>
      <c r="G107" s="113">
        <v>58.460546464875904</v>
      </c>
      <c r="I107" t="s">
        <v>539</v>
      </c>
      <c r="J107"/>
      <c r="K107"/>
      <c r="L107"/>
      <c r="M107"/>
      <c r="N107"/>
    </row>
    <row r="108" spans="1:21">
      <c r="A108" s="27">
        <v>42079</v>
      </c>
      <c r="B108" s="113">
        <v>10.800649839000505</v>
      </c>
      <c r="C108" s="115">
        <v>7.5687435181746494</v>
      </c>
      <c r="D108" s="115">
        <v>31.359636766402769</v>
      </c>
      <c r="E108" s="104">
        <v>12.399999618530273</v>
      </c>
      <c r="F108" s="113">
        <v>29.078504607522888</v>
      </c>
      <c r="G108" s="113">
        <v>58.371120175697321</v>
      </c>
      <c r="J108"/>
      <c r="K108"/>
      <c r="L108"/>
      <c r="M108"/>
      <c r="N108"/>
    </row>
    <row r="109" spans="1:21">
      <c r="A109" s="27">
        <v>42080</v>
      </c>
      <c r="B109" s="113">
        <v>11.327338794124325</v>
      </c>
      <c r="C109" s="115">
        <v>7.9378299782127328</v>
      </c>
      <c r="D109" s="115">
        <v>30.981544273981331</v>
      </c>
      <c r="E109" s="104">
        <v>12.100000381469727</v>
      </c>
      <c r="F109" s="113">
        <v>25.693101921478945</v>
      </c>
      <c r="G109" s="113">
        <v>58.673150693752163</v>
      </c>
      <c r="I109" t="s">
        <v>548</v>
      </c>
      <c r="J109"/>
      <c r="K109"/>
      <c r="L109"/>
      <c r="M109"/>
      <c r="N109"/>
    </row>
    <row r="110" spans="1:21">
      <c r="A110" s="27">
        <v>42081</v>
      </c>
      <c r="B110" s="113">
        <v>9.4981032842109858</v>
      </c>
      <c r="C110" s="115">
        <v>6.6559613300062193</v>
      </c>
      <c r="D110" s="115">
        <v>31.607013364390149</v>
      </c>
      <c r="E110" s="104">
        <v>11.800000190734863</v>
      </c>
      <c r="F110" s="113">
        <v>27.238205550997346</v>
      </c>
      <c r="G110" s="113">
        <v>58.882593093006633</v>
      </c>
      <c r="J110"/>
      <c r="K110"/>
      <c r="L110"/>
      <c r="M110"/>
      <c r="N110"/>
    </row>
    <row r="111" spans="1:21">
      <c r="A111" s="27">
        <v>42082</v>
      </c>
      <c r="B111" s="113">
        <v>8.3123893100335344</v>
      </c>
      <c r="C111" s="115">
        <v>5.8250516078838706</v>
      </c>
      <c r="D111" s="115">
        <v>31.339171074165229</v>
      </c>
      <c r="E111" s="104">
        <v>11.800000190734863</v>
      </c>
      <c r="F111" s="113">
        <v>37.641908105302754</v>
      </c>
      <c r="G111" s="113">
        <v>60.155989388006731</v>
      </c>
      <c r="J111"/>
      <c r="K111"/>
      <c r="L111"/>
      <c r="M111"/>
      <c r="N111"/>
    </row>
    <row r="112" spans="1:21">
      <c r="A112" s="27">
        <v>42083</v>
      </c>
      <c r="B112" s="113">
        <v>8.1520815504295872</v>
      </c>
      <c r="C112" s="115">
        <v>5.7127131528370079</v>
      </c>
      <c r="D112" s="115">
        <v>31.963511194101056</v>
      </c>
      <c r="E112" s="104">
        <v>11.600000381469727</v>
      </c>
      <c r="F112" s="113">
        <v>36.6837738954138</v>
      </c>
      <c r="G112" s="113">
        <v>56.579912591775262</v>
      </c>
      <c r="J112"/>
      <c r="K112"/>
      <c r="L112"/>
      <c r="M112"/>
      <c r="N112"/>
    </row>
    <row r="113" spans="1:9" customFormat="1">
      <c r="A113" s="27">
        <v>42084</v>
      </c>
      <c r="B113" s="113">
        <v>7.6813083374468896</v>
      </c>
      <c r="C113" s="115">
        <v>5.3828106231367405</v>
      </c>
      <c r="D113" s="115">
        <v>32.381559127591267</v>
      </c>
      <c r="E113" s="104">
        <v>11.800000190734863</v>
      </c>
      <c r="F113" s="113">
        <v>33.766352926492672</v>
      </c>
      <c r="G113" s="113">
        <v>60.74483659567656</v>
      </c>
    </row>
    <row r="114" spans="1:9" customFormat="1">
      <c r="A114" s="27">
        <v>42085</v>
      </c>
      <c r="B114" s="113">
        <v>7.6361707251951678</v>
      </c>
      <c r="C114" s="115">
        <v>5.3511796550701263</v>
      </c>
      <c r="D114" s="115">
        <v>33.459637034667857</v>
      </c>
      <c r="E114" s="104">
        <v>11.800000190734863</v>
      </c>
      <c r="F114" s="113">
        <v>30.992826849420887</v>
      </c>
      <c r="G114" s="113">
        <v>57.576694364989251</v>
      </c>
    </row>
    <row r="115" spans="1:9" customFormat="1">
      <c r="A115" s="27">
        <v>42086</v>
      </c>
      <c r="B115" s="113">
        <v>7.9968570872544715</v>
      </c>
      <c r="C115" s="115">
        <v>5.60393690631187</v>
      </c>
      <c r="D115" s="115">
        <v>31.873128397597185</v>
      </c>
      <c r="E115" s="104">
        <v>11.800000190734863</v>
      </c>
      <c r="F115" s="113">
        <v>31.022905162153403</v>
      </c>
      <c r="G115" s="113">
        <v>61.186039878218317</v>
      </c>
    </row>
    <row r="116" spans="1:9" customFormat="1">
      <c r="A116" s="27">
        <v>42087</v>
      </c>
      <c r="B116" s="113">
        <v>8.4318247895910332</v>
      </c>
      <c r="C116" s="115">
        <v>5.9087481007075429</v>
      </c>
      <c r="D116" s="115">
        <v>31.695729871502603</v>
      </c>
      <c r="E116" s="104">
        <v>11.800000190734863</v>
      </c>
      <c r="F116" s="113">
        <v>34.415245288044787</v>
      </c>
      <c r="G116" s="113">
        <v>56.714261244447151</v>
      </c>
    </row>
    <row r="117" spans="1:9" customFormat="1">
      <c r="A117" s="27">
        <v>42088</v>
      </c>
      <c r="B117" s="113">
        <v>8.326517558250238</v>
      </c>
      <c r="C117" s="115">
        <v>5.8349522239308067</v>
      </c>
      <c r="D117" s="115">
        <v>32.186191455258239</v>
      </c>
      <c r="E117" s="104">
        <v>11.699999809265137</v>
      </c>
      <c r="F117" s="113">
        <v>37.39999089673713</v>
      </c>
      <c r="G117" s="113">
        <v>56.743914879692916</v>
      </c>
    </row>
    <row r="118" spans="1:9" customFormat="1">
      <c r="A118" s="27">
        <v>42089</v>
      </c>
      <c r="B118" s="113">
        <v>7.4765974636273667</v>
      </c>
      <c r="C118" s="115">
        <v>5.2393559123167881</v>
      </c>
      <c r="D118" s="115">
        <v>34.108488011956211</v>
      </c>
      <c r="E118" s="104">
        <v>11.699999809265137</v>
      </c>
      <c r="F118" s="113">
        <v>33.536542170963884</v>
      </c>
      <c r="G118" s="113">
        <v>57.534362572652341</v>
      </c>
    </row>
    <row r="119" spans="1:9" customFormat="1">
      <c r="A119" s="27">
        <v>42090</v>
      </c>
      <c r="B119" s="113">
        <v>7.4455640953627515</v>
      </c>
      <c r="C119" s="115">
        <v>5.2176087389150743</v>
      </c>
      <c r="D119" s="115">
        <v>35.42558780727564</v>
      </c>
      <c r="E119" s="104">
        <v>11.699999809265137</v>
      </c>
      <c r="F119" s="113">
        <v>29.90265629710974</v>
      </c>
      <c r="G119" s="113">
        <v>60.944916108493501</v>
      </c>
    </row>
    <row r="120" spans="1:9" customFormat="1">
      <c r="A120" s="27">
        <v>42091</v>
      </c>
      <c r="B120" s="113">
        <v>7.3605362399948078</v>
      </c>
      <c r="C120" s="115">
        <v>5.1580239881108607</v>
      </c>
      <c r="D120" s="115">
        <v>32.118950159527557</v>
      </c>
      <c r="E120" s="104">
        <v>11.699999809265137</v>
      </c>
      <c r="F120" s="113">
        <v>25.021762322761393</v>
      </c>
      <c r="G120" s="113">
        <v>60.979522902170842</v>
      </c>
    </row>
    <row r="121" spans="1:9" customFormat="1">
      <c r="A121" s="27">
        <v>42092</v>
      </c>
      <c r="B121" s="113">
        <v>7.4951503165447342</v>
      </c>
      <c r="C121" s="115">
        <v>5.2523571471827601</v>
      </c>
      <c r="D121" s="115">
        <v>32.16837196994711</v>
      </c>
      <c r="E121" s="104">
        <v>11.800000190734863</v>
      </c>
      <c r="F121" s="113">
        <v>24.689154838102837</v>
      </c>
      <c r="G121" s="113">
        <v>62.120429541711395</v>
      </c>
    </row>
    <row r="122" spans="1:9" customFormat="1">
      <c r="A122" s="27">
        <v>42093</v>
      </c>
      <c r="B122" s="113">
        <v>7.8252674815076055</v>
      </c>
      <c r="C122" s="115">
        <v>5.4836925010545921</v>
      </c>
      <c r="D122" s="115">
        <v>32.851775320635888</v>
      </c>
      <c r="E122" s="104">
        <v>11.800000190734863</v>
      </c>
      <c r="F122" s="113">
        <v>24.859538958183037</v>
      </c>
      <c r="G122" s="113">
        <v>61.524130509120425</v>
      </c>
    </row>
    <row r="123" spans="1:9" customFormat="1">
      <c r="A123" s="27">
        <v>42094</v>
      </c>
      <c r="B123" s="113">
        <v>8.0695357026481318</v>
      </c>
      <c r="C123" s="115">
        <v>5.6548677120847186</v>
      </c>
      <c r="D123" s="115">
        <v>32.999301780020765</v>
      </c>
      <c r="E123" s="104">
        <v>11.699999809265137</v>
      </c>
      <c r="F123" s="113">
        <v>31.029444445106773</v>
      </c>
      <c r="G123" s="113">
        <v>60.906476381001539</v>
      </c>
    </row>
    <row r="124" spans="1:9" customFormat="1">
      <c r="A124" s="27">
        <v>42095</v>
      </c>
      <c r="B124" s="113">
        <v>7.7596761353515165</v>
      </c>
      <c r="C124" s="115">
        <v>5.4377282226576922</v>
      </c>
      <c r="D124" s="115">
        <v>33.261093189959155</v>
      </c>
      <c r="E124" s="104">
        <v>11.699999809265137</v>
      </c>
      <c r="F124" s="113">
        <v>28.320244260584865</v>
      </c>
      <c r="G124" s="113">
        <v>62.738705200354339</v>
      </c>
      <c r="I124" t="s">
        <v>540</v>
      </c>
    </row>
    <row r="125" spans="1:9" customFormat="1">
      <c r="A125" s="27">
        <v>42096</v>
      </c>
      <c r="B125" s="113">
        <v>7.877013583228111</v>
      </c>
      <c r="C125" s="115">
        <v>5.5199544832340024</v>
      </c>
      <c r="D125" s="115">
        <v>33.345993223808406</v>
      </c>
      <c r="E125" s="104">
        <v>11.699999809265137</v>
      </c>
      <c r="F125" s="113">
        <v>27.505284866094588</v>
      </c>
      <c r="G125" s="113">
        <v>60.126873548030908</v>
      </c>
    </row>
    <row r="126" spans="1:9" customFormat="1">
      <c r="A126" s="27">
        <v>42097</v>
      </c>
      <c r="B126" s="113">
        <v>7.6567252132935115</v>
      </c>
      <c r="C126" s="115">
        <v>5.3655835706569448</v>
      </c>
      <c r="D126" s="115">
        <v>36.289146654650054</v>
      </c>
      <c r="E126" s="104">
        <v>11.699999809265137</v>
      </c>
      <c r="F126" s="113">
        <v>29.548496835871983</v>
      </c>
      <c r="G126" s="113">
        <v>59.590645672347854</v>
      </c>
    </row>
    <row r="127" spans="1:9" customFormat="1">
      <c r="A127" s="27">
        <v>42098</v>
      </c>
      <c r="B127" s="113">
        <v>7.8609105062623081</v>
      </c>
      <c r="C127" s="115">
        <v>5.5086699715403178</v>
      </c>
      <c r="D127" s="115">
        <v>33.192158486401574</v>
      </c>
      <c r="E127" s="104">
        <v>11.800000190734863</v>
      </c>
      <c r="F127" s="113">
        <v>26.255647034004888</v>
      </c>
      <c r="G127" s="113">
        <v>60.398034190071932</v>
      </c>
    </row>
    <row r="128" spans="1:9" customFormat="1">
      <c r="A128" s="27">
        <v>42099</v>
      </c>
      <c r="B128" s="113">
        <v>7.9492442220965955</v>
      </c>
      <c r="C128" s="115">
        <v>5.57057136165324</v>
      </c>
      <c r="D128" s="115">
        <v>33.473322093862095</v>
      </c>
      <c r="E128" s="104">
        <v>11.699999809265137</v>
      </c>
      <c r="F128" s="113">
        <v>26.141173702147267</v>
      </c>
      <c r="G128" s="113">
        <v>60.973645932409433</v>
      </c>
    </row>
    <row r="129" spans="1:7" customFormat="1">
      <c r="A129" s="27">
        <v>42100</v>
      </c>
      <c r="B129" s="113">
        <v>7.9562284903227534</v>
      </c>
      <c r="C129" s="115">
        <v>5.575465709276199</v>
      </c>
      <c r="D129" s="115">
        <v>33.776200449444573</v>
      </c>
      <c r="E129" s="104">
        <v>11.699999809265137</v>
      </c>
      <c r="F129" s="113">
        <v>38.451819676823071</v>
      </c>
      <c r="G129" s="113">
        <v>60.847302578334372</v>
      </c>
    </row>
    <row r="130" spans="1:7" customFormat="1">
      <c r="A130" s="27">
        <v>42101</v>
      </c>
      <c r="B130" s="113">
        <v>8.9195200745423602</v>
      </c>
      <c r="C130" s="115">
        <v>6.2505090671163268</v>
      </c>
      <c r="D130" s="115">
        <v>33.691799791035827</v>
      </c>
      <c r="E130" s="104">
        <v>11.699999809265137</v>
      </c>
      <c r="F130" s="113">
        <v>37.039762887954701</v>
      </c>
      <c r="G130" s="113">
        <v>59.392806370699887</v>
      </c>
    </row>
    <row r="131" spans="1:7" customFormat="1">
      <c r="A131" s="27">
        <v>42102</v>
      </c>
      <c r="B131" s="113">
        <v>7.6765545027311068</v>
      </c>
      <c r="C131" s="115">
        <v>5.3794792906495381</v>
      </c>
      <c r="D131" s="115">
        <v>34.983821022245642</v>
      </c>
      <c r="E131" s="104">
        <v>11.899999618530273</v>
      </c>
      <c r="F131" s="113">
        <v>36.227814837186358</v>
      </c>
      <c r="G131" s="113">
        <v>60.390625089583487</v>
      </c>
    </row>
    <row r="132" spans="1:7" customFormat="1">
      <c r="A132" s="27">
        <v>42103</v>
      </c>
      <c r="B132" s="113">
        <v>11.636224553579574</v>
      </c>
      <c r="C132" s="115">
        <v>8.1542870548315332</v>
      </c>
      <c r="D132" s="115">
        <v>32.474786792507878</v>
      </c>
      <c r="E132" s="104">
        <v>12</v>
      </c>
      <c r="F132" s="113">
        <v>30.136944052356228</v>
      </c>
      <c r="G132" s="113">
        <v>60.861990487884697</v>
      </c>
    </row>
    <row r="133" spans="1:7" customFormat="1">
      <c r="A133" s="27">
        <v>42104</v>
      </c>
      <c r="B133" s="113">
        <v>11.878540382031565</v>
      </c>
      <c r="C133" s="115">
        <v>8.3240940926751801</v>
      </c>
      <c r="D133" s="115">
        <v>32.480489185474546</v>
      </c>
      <c r="E133" s="104">
        <v>12</v>
      </c>
      <c r="F133" s="113">
        <v>28.798578047575756</v>
      </c>
      <c r="G133" s="113">
        <v>60.195289275602057</v>
      </c>
    </row>
    <row r="134" spans="1:7" customFormat="1">
      <c r="A134" s="27">
        <v>42105</v>
      </c>
      <c r="B134" s="113">
        <v>11.687569793756992</v>
      </c>
      <c r="C134" s="115">
        <v>8.190268126301758</v>
      </c>
      <c r="D134" s="115">
        <v>31.905561816052128</v>
      </c>
      <c r="E134" s="104">
        <v>12</v>
      </c>
      <c r="F134" s="113">
        <v>25.481163746648338</v>
      </c>
      <c r="G134" s="113">
        <v>59.670037007861652</v>
      </c>
    </row>
    <row r="135" spans="1:7" customFormat="1">
      <c r="A135" s="27">
        <v>42106</v>
      </c>
      <c r="B135" s="113">
        <v>11.415918645930875</v>
      </c>
      <c r="C135" s="115">
        <v>7.9999038523958204</v>
      </c>
      <c r="D135" s="115">
        <v>32.571523170272471</v>
      </c>
      <c r="E135" s="104">
        <v>11.899999618530273</v>
      </c>
      <c r="F135" s="113">
        <v>29.800461448938776</v>
      </c>
      <c r="G135" s="113">
        <v>60.168863062019632</v>
      </c>
    </row>
    <row r="136" spans="1:7" customFormat="1">
      <c r="A136" s="27">
        <v>42107</v>
      </c>
      <c r="B136" s="113">
        <v>13.295013263914537</v>
      </c>
      <c r="C136" s="115">
        <v>9.3167121391106171</v>
      </c>
      <c r="D136" s="115">
        <v>33.224536375624183</v>
      </c>
      <c r="E136" s="104">
        <v>12</v>
      </c>
      <c r="F136" s="113">
        <v>35.56252759915813</v>
      </c>
      <c r="G136" s="113">
        <v>59.384887874214861</v>
      </c>
    </row>
    <row r="137" spans="1:7" customFormat="1">
      <c r="A137" s="27">
        <v>42108</v>
      </c>
      <c r="B137" s="113">
        <v>13.395097962195555</v>
      </c>
      <c r="C137" s="115">
        <v>9.3868482348710387</v>
      </c>
      <c r="D137" s="115">
        <v>33.699585493825097</v>
      </c>
      <c r="E137" s="104">
        <v>12.199999809265137</v>
      </c>
      <c r="F137" s="113">
        <v>28.304726447264372</v>
      </c>
      <c r="G137" s="113">
        <v>58.984777275191405</v>
      </c>
    </row>
    <row r="138" spans="1:7" customFormat="1">
      <c r="A138" s="27">
        <v>42109</v>
      </c>
      <c r="B138" s="113">
        <v>12.119695454255984</v>
      </c>
      <c r="C138" s="115">
        <v>8.493087710372393</v>
      </c>
      <c r="D138" s="115">
        <v>33.489897980358791</v>
      </c>
      <c r="E138" s="104">
        <v>12.199999809265137</v>
      </c>
      <c r="F138" s="113">
        <v>28.722325926483787</v>
      </c>
      <c r="G138" s="113">
        <v>58.814775079312213</v>
      </c>
    </row>
    <row r="139" spans="1:7" customFormat="1">
      <c r="A139" s="27">
        <v>42110</v>
      </c>
      <c r="B139" s="113">
        <v>10.136656501808611</v>
      </c>
      <c r="C139" s="115">
        <v>7.1034386206086557</v>
      </c>
      <c r="D139" s="115">
        <v>34.012105182254764</v>
      </c>
      <c r="E139" s="104">
        <v>12.199999809265137</v>
      </c>
      <c r="F139" s="113">
        <v>37.890585538811145</v>
      </c>
      <c r="G139" s="113">
        <v>58.729446597938136</v>
      </c>
    </row>
    <row r="140" spans="1:7" customFormat="1">
      <c r="A140" s="27">
        <v>42111</v>
      </c>
      <c r="B140" s="113">
        <v>10.540025631189902</v>
      </c>
      <c r="C140" s="115">
        <v>7.3861065645699728</v>
      </c>
      <c r="D140" s="115">
        <v>34.641290504954462</v>
      </c>
      <c r="E140" s="104">
        <v>12.199999809265137</v>
      </c>
      <c r="F140" s="113">
        <v>33.788433253279372</v>
      </c>
      <c r="G140" s="113">
        <v>58.361957178336588</v>
      </c>
    </row>
    <row r="141" spans="1:7" customFormat="1">
      <c r="A141" s="27">
        <v>42112</v>
      </c>
      <c r="B141" s="113">
        <v>10.736506623472229</v>
      </c>
      <c r="C141" s="115">
        <v>7.5237940425411125</v>
      </c>
      <c r="D141" s="115">
        <v>35.139594716981598</v>
      </c>
      <c r="E141" s="104">
        <v>12</v>
      </c>
      <c r="F141" s="113">
        <v>33.626260002961871</v>
      </c>
      <c r="G141" s="113">
        <v>58.332378477741265</v>
      </c>
    </row>
    <row r="142" spans="1:7" customFormat="1">
      <c r="A142" s="27">
        <v>42113</v>
      </c>
      <c r="B142" s="113">
        <v>10.653431670649733</v>
      </c>
      <c r="C142" s="115">
        <v>7.4655778222144926</v>
      </c>
      <c r="D142" s="115">
        <v>35.097499501881771</v>
      </c>
      <c r="E142" s="104">
        <v>12</v>
      </c>
      <c r="F142" s="113">
        <v>36.774282208018775</v>
      </c>
      <c r="G142" s="113">
        <v>58.373715015870609</v>
      </c>
    </row>
    <row r="143" spans="1:7" customFormat="1">
      <c r="A143" s="27">
        <v>42114</v>
      </c>
      <c r="B143" s="113">
        <v>10.834938752365158</v>
      </c>
      <c r="C143" s="115">
        <v>7.5927720715156575</v>
      </c>
      <c r="D143" s="115">
        <v>34.899423466589788</v>
      </c>
      <c r="E143" s="104">
        <v>12</v>
      </c>
      <c r="F143" s="113">
        <v>33.110599759949565</v>
      </c>
      <c r="G143" s="113">
        <v>58.185371107569388</v>
      </c>
    </row>
    <row r="144" spans="1:7" customFormat="1">
      <c r="A144" s="27">
        <v>42115</v>
      </c>
      <c r="B144" s="113">
        <v>10.839201092849683</v>
      </c>
      <c r="C144" s="115">
        <v>7.5957589808586494</v>
      </c>
      <c r="D144" s="115">
        <v>35.216019660411106</v>
      </c>
      <c r="E144" s="104">
        <v>12.399999618530273</v>
      </c>
      <c r="F144" s="113">
        <v>32.005571894137923</v>
      </c>
      <c r="G144" s="113">
        <v>58.700290340008543</v>
      </c>
    </row>
    <row r="145" spans="1:9" customFormat="1">
      <c r="A145" s="27">
        <v>42116</v>
      </c>
      <c r="B145" s="113">
        <v>10.909447011248824</v>
      </c>
      <c r="C145" s="115">
        <v>7.6449850318358674</v>
      </c>
      <c r="D145" s="115">
        <v>34.356935481097956</v>
      </c>
      <c r="E145" s="104">
        <v>12.399999618530273</v>
      </c>
      <c r="F145" s="113">
        <v>38.018531964178422</v>
      </c>
      <c r="G145" s="113">
        <v>57.073812408756353</v>
      </c>
    </row>
    <row r="146" spans="1:9" customFormat="1">
      <c r="A146" s="27">
        <v>42117</v>
      </c>
      <c r="B146" s="113">
        <v>10.964641551902938</v>
      </c>
      <c r="C146" s="115">
        <v>7.6836635676685887</v>
      </c>
      <c r="D146" s="115">
        <v>35.272885843029719</v>
      </c>
      <c r="E146" s="104">
        <v>12</v>
      </c>
      <c r="F146" s="113">
        <v>35.201243293638584</v>
      </c>
      <c r="G146" s="113">
        <v>58.625612331099056</v>
      </c>
    </row>
    <row r="147" spans="1:9" customFormat="1">
      <c r="A147" s="27">
        <v>42118</v>
      </c>
      <c r="B147" s="113">
        <v>10.413530880684062</v>
      </c>
      <c r="C147" s="115">
        <v>7.2974631646592512</v>
      </c>
      <c r="D147" s="115">
        <v>35.48068524382731</v>
      </c>
      <c r="E147" s="104">
        <v>12</v>
      </c>
      <c r="F147" s="113">
        <v>32.311891897232478</v>
      </c>
      <c r="G147" s="113">
        <v>57.786976211512503</v>
      </c>
    </row>
    <row r="148" spans="1:9" customFormat="1">
      <c r="A148" s="27">
        <v>42119</v>
      </c>
      <c r="B148" s="113">
        <v>9.7868515247136099</v>
      </c>
      <c r="C148" s="115">
        <v>6.8583066894305196</v>
      </c>
      <c r="D148" s="115">
        <v>34.460925086427579</v>
      </c>
      <c r="E148" s="104">
        <v>11.699999809265137</v>
      </c>
      <c r="F148" s="113">
        <v>40.000544505163468</v>
      </c>
      <c r="G148" s="113">
        <v>57.995406511359754</v>
      </c>
    </row>
    <row r="149" spans="1:9" customFormat="1">
      <c r="A149" s="27">
        <v>42120</v>
      </c>
      <c r="B149" s="113">
        <v>9.3686936981817848</v>
      </c>
      <c r="C149" s="115">
        <v>6.5652753083270987</v>
      </c>
      <c r="D149" s="115">
        <v>34.540296104727034</v>
      </c>
      <c r="E149" s="104">
        <v>11.699999809265137</v>
      </c>
      <c r="F149" s="113">
        <v>40.040023990427976</v>
      </c>
      <c r="G149" s="113">
        <v>57.705587169329426</v>
      </c>
    </row>
    <row r="150" spans="1:9" customFormat="1">
      <c r="A150" s="27">
        <v>42121</v>
      </c>
      <c r="B150" s="113">
        <v>9.3166075613349584</v>
      </c>
      <c r="C150" s="115">
        <v>6.528775040609629</v>
      </c>
      <c r="D150" s="115">
        <v>34.715359672131378</v>
      </c>
      <c r="E150" s="104">
        <v>11.600000381469727</v>
      </c>
      <c r="F150" s="113">
        <v>40.128545270231022</v>
      </c>
      <c r="G150" s="113">
        <v>57.56972043156631</v>
      </c>
    </row>
    <row r="151" spans="1:9" customFormat="1">
      <c r="A151" s="27">
        <v>42122</v>
      </c>
      <c r="B151" s="113">
        <v>8.5800107833589809</v>
      </c>
      <c r="C151" s="115">
        <v>6.0125920171879628</v>
      </c>
      <c r="D151" s="115">
        <v>34.151744466578528</v>
      </c>
      <c r="E151" s="104">
        <v>11.699999809265137</v>
      </c>
      <c r="F151" s="113">
        <v>37.221669374439408</v>
      </c>
      <c r="G151" s="113">
        <v>57.448158782941363</v>
      </c>
    </row>
    <row r="152" spans="1:9" customFormat="1">
      <c r="A152" s="27">
        <v>42123</v>
      </c>
      <c r="B152" s="113">
        <v>9.085100259351135</v>
      </c>
      <c r="C152" s="115">
        <v>6.3665422659692545</v>
      </c>
      <c r="D152" s="115">
        <v>34.166431286070058</v>
      </c>
      <c r="E152" s="104">
        <v>11.5</v>
      </c>
      <c r="F152" s="113">
        <v>35.822661739234547</v>
      </c>
      <c r="G152" s="113">
        <v>58.142548636065627</v>
      </c>
      <c r="I152" t="s">
        <v>544</v>
      </c>
    </row>
    <row r="153" spans="1:9" customFormat="1">
      <c r="A153" s="27">
        <v>42124</v>
      </c>
      <c r="B153" s="113">
        <v>10.389059442538237</v>
      </c>
      <c r="C153" s="115">
        <v>7.2803143780947774</v>
      </c>
      <c r="D153" s="115">
        <v>34.67015986859797</v>
      </c>
      <c r="E153" s="104">
        <v>11.699999809265137</v>
      </c>
      <c r="F153" s="113">
        <v>31.890484734972343</v>
      </c>
      <c r="G153" s="113">
        <v>59.226844196451985</v>
      </c>
    </row>
    <row r="154" spans="1:9" customFormat="1">
      <c r="A154" s="27">
        <v>42125</v>
      </c>
      <c r="B154" s="113">
        <v>11.184977350340759</v>
      </c>
      <c r="C154" s="115">
        <v>7.8380677165954671</v>
      </c>
      <c r="D154" s="115">
        <v>35.225993197847295</v>
      </c>
      <c r="E154" s="104">
        <v>11.699999809265137</v>
      </c>
      <c r="F154" s="113">
        <v>29.833632001413239</v>
      </c>
      <c r="G154" s="113">
        <v>59.015301099839121</v>
      </c>
    </row>
    <row r="155" spans="1:9" customFormat="1">
      <c r="A155" s="27">
        <v>42126</v>
      </c>
      <c r="B155" s="113">
        <v>12.095362060086833</v>
      </c>
      <c r="C155" s="115">
        <v>8.4760356605292522</v>
      </c>
      <c r="D155" s="115">
        <v>35.940064574965774</v>
      </c>
      <c r="E155" s="104">
        <v>11.699999809265137</v>
      </c>
      <c r="F155" s="113">
        <v>25.454772414940411</v>
      </c>
      <c r="G155" s="113">
        <v>59.654591897461081</v>
      </c>
    </row>
    <row r="156" spans="1:9" customFormat="1">
      <c r="A156" s="27">
        <v>42127</v>
      </c>
      <c r="B156" s="113">
        <v>12.279860596048158</v>
      </c>
      <c r="C156" s="115">
        <v>8.6053262235033046</v>
      </c>
      <c r="D156" s="115">
        <v>35.690445038080234</v>
      </c>
      <c r="E156" s="104">
        <v>11.800000190734863</v>
      </c>
      <c r="F156" s="113">
        <v>23.74807166717671</v>
      </c>
      <c r="G156" s="113">
        <v>58.279407755975377</v>
      </c>
    </row>
    <row r="157" spans="1:9" customFormat="1">
      <c r="A157" s="27">
        <v>42128</v>
      </c>
      <c r="B157" s="113">
        <v>12.404827008714953</v>
      </c>
      <c r="C157" s="115">
        <v>8.6928986140502129</v>
      </c>
      <c r="D157" s="115">
        <v>35.185415376601448</v>
      </c>
      <c r="E157" s="104">
        <v>11.699999809265137</v>
      </c>
      <c r="F157" s="113">
        <v>35.88639806283841</v>
      </c>
      <c r="G157" s="113">
        <v>58.785296949942854</v>
      </c>
    </row>
    <row r="158" spans="1:9" customFormat="1">
      <c r="A158" s="27">
        <v>42129</v>
      </c>
      <c r="B158" s="113">
        <v>12.103768011030196</v>
      </c>
      <c r="C158" s="115">
        <v>8.4819262770815023</v>
      </c>
      <c r="D158" s="115">
        <v>33.683906015599177</v>
      </c>
      <c r="E158" s="104">
        <v>11.800000190734863</v>
      </c>
      <c r="F158" s="113">
        <v>31.98856326463051</v>
      </c>
      <c r="G158" s="113">
        <v>58.551790944205422</v>
      </c>
    </row>
    <row r="159" spans="1:9" customFormat="1">
      <c r="A159" s="27">
        <v>42130</v>
      </c>
      <c r="B159" s="113">
        <v>12.074146316246168</v>
      </c>
      <c r="C159" s="115">
        <v>8.461168358462162</v>
      </c>
      <c r="D159" s="115">
        <v>33.404260762333912</v>
      </c>
      <c r="E159" s="104">
        <v>11.800000190734863</v>
      </c>
      <c r="F159" s="113">
        <v>28.327707565117738</v>
      </c>
      <c r="G159" s="113">
        <v>58.092906546636897</v>
      </c>
    </row>
    <row r="160" spans="1:9" customFormat="1">
      <c r="A160" s="27">
        <v>42131</v>
      </c>
      <c r="B160" s="113">
        <v>10.3645137133317</v>
      </c>
      <c r="C160" s="115">
        <v>7.2631135307753869</v>
      </c>
      <c r="D160" s="115">
        <v>33.675234088610729</v>
      </c>
      <c r="E160" s="104">
        <v>11.800000190734863</v>
      </c>
      <c r="F160" s="113">
        <v>33.512242856533476</v>
      </c>
      <c r="G160" s="113">
        <v>58.056045215350665</v>
      </c>
    </row>
    <row r="161" spans="1:21">
      <c r="A161" s="27">
        <v>42132</v>
      </c>
      <c r="B161" s="113">
        <v>8.7024458441528942</v>
      </c>
      <c r="C161" s="115">
        <v>6.0983905188146954</v>
      </c>
      <c r="D161" s="115">
        <v>32.24109997972289</v>
      </c>
      <c r="E161" s="104">
        <v>11.699999809265137</v>
      </c>
      <c r="F161" s="113">
        <v>35.174457700760257</v>
      </c>
      <c r="G161" s="113">
        <v>58.624798556875383</v>
      </c>
      <c r="J161"/>
      <c r="K161"/>
      <c r="L161"/>
      <c r="M161"/>
      <c r="N161"/>
    </row>
    <row r="162" spans="1:21">
      <c r="A162" s="27">
        <v>42133</v>
      </c>
      <c r="B162" s="113">
        <v>9.2753834810226401</v>
      </c>
      <c r="C162" s="115">
        <v>6.4998865482218919</v>
      </c>
      <c r="D162" s="115">
        <v>32.81180726881383</v>
      </c>
      <c r="E162" s="104">
        <v>11.699999809265137</v>
      </c>
      <c r="F162" s="113">
        <v>32.748436994751309</v>
      </c>
      <c r="G162" s="113">
        <v>58.873986120621282</v>
      </c>
      <c r="J162"/>
      <c r="K162"/>
      <c r="L162"/>
      <c r="M162"/>
      <c r="N162"/>
    </row>
    <row r="163" spans="1:21">
      <c r="A163" s="27">
        <v>42134</v>
      </c>
      <c r="B163" s="113">
        <v>7.1683692795009533</v>
      </c>
      <c r="C163" s="115">
        <v>5.0233596430643983</v>
      </c>
      <c r="D163" s="115">
        <v>32.895720768041095</v>
      </c>
      <c r="E163" s="104">
        <v>11.699999809265137</v>
      </c>
      <c r="F163" s="113">
        <v>30.558398332220555</v>
      </c>
      <c r="G163" s="113">
        <v>60.361027500497052</v>
      </c>
      <c r="J163"/>
      <c r="K163"/>
      <c r="L163"/>
      <c r="M163"/>
      <c r="N163"/>
    </row>
    <row r="164" spans="1:21">
      <c r="A164" s="27">
        <v>42135</v>
      </c>
      <c r="B164" s="113">
        <v>7.2187751469898087</v>
      </c>
      <c r="C164" s="115">
        <v>5.0586824327595732</v>
      </c>
      <c r="D164" s="115">
        <v>33.014022669681729</v>
      </c>
      <c r="E164" s="104">
        <v>12</v>
      </c>
      <c r="F164" s="113">
        <v>30.672310164151366</v>
      </c>
      <c r="G164" s="113">
        <v>58.68219220673592</v>
      </c>
      <c r="J164"/>
      <c r="K164"/>
      <c r="L164"/>
      <c r="M164"/>
      <c r="N164"/>
    </row>
    <row r="165" spans="1:21">
      <c r="A165" s="27">
        <v>42136</v>
      </c>
      <c r="B165" s="113">
        <v>7.6741608108624924</v>
      </c>
      <c r="C165" s="115">
        <v>5.3778018693753422</v>
      </c>
      <c r="D165" s="115">
        <v>34.238516836652089</v>
      </c>
      <c r="E165" s="104">
        <v>12</v>
      </c>
      <c r="F165" s="113">
        <v>30.942398400174266</v>
      </c>
      <c r="G165" s="113">
        <v>58.554411900529132</v>
      </c>
      <c r="J165"/>
      <c r="K165"/>
      <c r="L165"/>
      <c r="M165"/>
      <c r="N165"/>
    </row>
    <row r="166" spans="1:21">
      <c r="A166" s="27">
        <v>42137</v>
      </c>
      <c r="B166" s="113">
        <v>8.3744393033238183</v>
      </c>
      <c r="C166" s="115">
        <v>5.8685342215709451</v>
      </c>
      <c r="D166" s="115">
        <v>34.55977338629738</v>
      </c>
      <c r="E166" s="104">
        <v>12</v>
      </c>
      <c r="F166" s="113">
        <v>34.762448794179477</v>
      </c>
      <c r="G166" s="113">
        <v>57.309592127535083</v>
      </c>
      <c r="J166"/>
      <c r="K166"/>
      <c r="L166"/>
      <c r="M166"/>
      <c r="N166"/>
    </row>
    <row r="167" spans="1:21">
      <c r="A167" s="27">
        <v>42138</v>
      </c>
      <c r="B167" s="113">
        <v>8.435958843458522</v>
      </c>
      <c r="C167" s="115">
        <v>5.911645110968939</v>
      </c>
      <c r="D167" s="115">
        <v>35.007229376037934</v>
      </c>
      <c r="E167" s="104">
        <v>12</v>
      </c>
      <c r="F167" s="113">
        <v>38.495336400932736</v>
      </c>
      <c r="G167" s="113">
        <v>59.440330653764569</v>
      </c>
      <c r="J167"/>
      <c r="K167"/>
      <c r="L167"/>
      <c r="M167"/>
      <c r="N167"/>
    </row>
    <row r="168" spans="1:21">
      <c r="A168" s="27">
        <v>42139</v>
      </c>
      <c r="B168" s="113">
        <v>8.4404982206624641</v>
      </c>
      <c r="C168" s="115">
        <v>5.9148261586189452</v>
      </c>
      <c r="D168" s="115">
        <v>34.977906748983621</v>
      </c>
      <c r="E168" s="104">
        <v>12</v>
      </c>
      <c r="F168" s="113">
        <v>37.15482579438774</v>
      </c>
      <c r="G168" s="113">
        <v>55.769990636022101</v>
      </c>
      <c r="J168"/>
      <c r="K168"/>
      <c r="L168"/>
      <c r="M168"/>
      <c r="N168"/>
    </row>
    <row r="169" spans="1:21">
      <c r="A169" s="27">
        <v>42140</v>
      </c>
      <c r="B169" s="113">
        <v>8.5461887626139816</v>
      </c>
      <c r="C169" s="115">
        <v>5.9888906469832808</v>
      </c>
      <c r="D169" s="115">
        <v>34.930010175815333</v>
      </c>
      <c r="E169" s="104">
        <v>12</v>
      </c>
      <c r="F169" s="113">
        <v>36.867926356395081</v>
      </c>
      <c r="G169" s="113">
        <v>58.630020376576333</v>
      </c>
      <c r="J169"/>
      <c r="K169"/>
      <c r="L169"/>
      <c r="M169"/>
      <c r="N169"/>
    </row>
    <row r="170" spans="1:21">
      <c r="A170" s="27">
        <v>42141</v>
      </c>
      <c r="B170" s="113">
        <v>8.3103911931771091</v>
      </c>
      <c r="C170" s="115">
        <v>5.8236513926902429</v>
      </c>
      <c r="D170" s="115">
        <v>35.035387805788567</v>
      </c>
      <c r="E170" s="104">
        <v>11.600000381469727</v>
      </c>
      <c r="F170" s="113">
        <v>38.243961720356218</v>
      </c>
      <c r="G170" s="113">
        <v>55.493468353925067</v>
      </c>
      <c r="J170"/>
      <c r="K170"/>
      <c r="L170"/>
      <c r="M170"/>
      <c r="N170"/>
    </row>
    <row r="171" spans="1:21">
      <c r="A171" s="27">
        <v>42142</v>
      </c>
      <c r="B171" s="113">
        <v>8.0062072447430133</v>
      </c>
      <c r="C171" s="115">
        <v>5.6104891920483979</v>
      </c>
      <c r="D171" s="115">
        <v>34.556829959154101</v>
      </c>
      <c r="E171" s="104">
        <v>11.699999809265137</v>
      </c>
      <c r="F171" s="113">
        <v>39.983847095878062</v>
      </c>
      <c r="G171" s="113">
        <v>57.768555163145102</v>
      </c>
      <c r="J171"/>
      <c r="K171"/>
      <c r="L171"/>
      <c r="M171"/>
      <c r="N171"/>
    </row>
    <row r="172" spans="1:21">
      <c r="A172" s="27">
        <v>42143</v>
      </c>
      <c r="B172" s="113">
        <v>8.0066255922113712</v>
      </c>
      <c r="C172" s="115">
        <v>5.6107823563243153</v>
      </c>
      <c r="D172" s="115">
        <v>33.947812252110914</v>
      </c>
      <c r="E172" s="104">
        <v>11.699999809265137</v>
      </c>
      <c r="F172" s="113">
        <v>39.649779721807512</v>
      </c>
      <c r="G172" s="113">
        <v>56.342684007618146</v>
      </c>
      <c r="J172"/>
      <c r="K172"/>
      <c r="L172"/>
      <c r="M172"/>
      <c r="N172"/>
    </row>
    <row r="173" spans="1:21">
      <c r="A173" s="27">
        <v>42144</v>
      </c>
      <c r="B173" s="113">
        <v>8.1397713963535878</v>
      </c>
      <c r="C173" s="115">
        <v>5.7040865979297264</v>
      </c>
      <c r="D173" s="115">
        <v>34.590624069041709</v>
      </c>
      <c r="E173" s="104">
        <v>11.699999809265137</v>
      </c>
      <c r="F173" s="113">
        <v>39.921588514778342</v>
      </c>
      <c r="G173" s="113">
        <v>52.527527629490244</v>
      </c>
      <c r="J173"/>
      <c r="K173"/>
      <c r="L173"/>
      <c r="M173"/>
      <c r="N173"/>
    </row>
    <row r="174" spans="1:21" s="146" customFormat="1" ht="14.4" customHeight="1">
      <c r="A174" s="27">
        <v>42145</v>
      </c>
      <c r="B174" s="113">
        <v>8.5190772151191396</v>
      </c>
      <c r="C174" s="115">
        <v>5.9698917578027153</v>
      </c>
      <c r="D174" s="115">
        <v>34.722470700983621</v>
      </c>
      <c r="E174" s="104">
        <v>11.699999809265137</v>
      </c>
      <c r="F174" s="113">
        <v>39.861966709428387</v>
      </c>
      <c r="G174" s="113">
        <v>53.675719619945312</v>
      </c>
      <c r="I174" s="272" t="s">
        <v>545</v>
      </c>
      <c r="J174" s="272"/>
      <c r="K174" s="272"/>
      <c r="L174" s="272"/>
      <c r="M174" s="272"/>
      <c r="N174" s="272"/>
      <c r="O174" s="272"/>
      <c r="P174" s="272"/>
      <c r="Q174" s="272"/>
      <c r="R174" s="272"/>
      <c r="S174" s="272"/>
      <c r="T174" s="272"/>
      <c r="U174" s="272"/>
    </row>
    <row r="175" spans="1:21">
      <c r="A175" s="27">
        <v>42146</v>
      </c>
      <c r="B175" s="113">
        <v>8.31764853854704</v>
      </c>
      <c r="C175" s="115">
        <v>5.8287371038786073</v>
      </c>
      <c r="D175" s="115">
        <v>34.9129727194927</v>
      </c>
      <c r="E175" s="104">
        <v>11.600000381469727</v>
      </c>
      <c r="F175" s="113">
        <v>39.629838888115351</v>
      </c>
      <c r="G175" s="113">
        <v>50.371784319612722</v>
      </c>
      <c r="I175" s="272"/>
      <c r="J175" s="272"/>
      <c r="K175" s="272"/>
      <c r="L175" s="272"/>
      <c r="M175" s="272"/>
      <c r="N175" s="272"/>
      <c r="O175" s="272"/>
      <c r="P175" s="272"/>
      <c r="Q175" s="272"/>
      <c r="R175" s="272"/>
      <c r="S175" s="272"/>
      <c r="T175" s="272"/>
      <c r="U175" s="272"/>
    </row>
    <row r="176" spans="1:21">
      <c r="A176" s="27">
        <v>42147</v>
      </c>
      <c r="B176" s="113">
        <v>8.1191647735972108</v>
      </c>
      <c r="C176" s="115">
        <v>5.6896461480731251</v>
      </c>
      <c r="D176" s="115">
        <v>34.628420001047623</v>
      </c>
      <c r="E176" s="104">
        <v>11.600000381469727</v>
      </c>
      <c r="F176" s="113">
        <v>39.630115402053917</v>
      </c>
      <c r="G176" s="113">
        <v>44.678726035224088</v>
      </c>
      <c r="J176"/>
      <c r="K176"/>
      <c r="L176"/>
      <c r="M176"/>
      <c r="N176"/>
    </row>
    <row r="177" spans="1:17" ht="21">
      <c r="A177" s="27">
        <v>42148</v>
      </c>
      <c r="B177" s="113">
        <v>8.162600893101887</v>
      </c>
      <c r="C177" s="115">
        <v>5.7200847654578446</v>
      </c>
      <c r="D177" s="115">
        <v>34.744504837923593</v>
      </c>
      <c r="E177" s="104">
        <v>11.600000381469727</v>
      </c>
      <c r="F177" s="113">
        <v>39.108069084573678</v>
      </c>
      <c r="G177" s="113">
        <v>57.84762801055561</v>
      </c>
      <c r="I177" s="129" t="s">
        <v>547</v>
      </c>
      <c r="J177"/>
      <c r="K177"/>
      <c r="L177"/>
      <c r="M177"/>
      <c r="N177"/>
    </row>
    <row r="178" spans="1:17">
      <c r="A178" s="27">
        <v>42149</v>
      </c>
      <c r="B178" s="113">
        <v>8.2269241514436118</v>
      </c>
      <c r="C178" s="115">
        <v>5.765160409229189</v>
      </c>
      <c r="D178" s="115">
        <v>34.667470326445645</v>
      </c>
      <c r="E178" s="104">
        <v>11.600000381469727</v>
      </c>
      <c r="F178" s="113">
        <v>39.371451889718053</v>
      </c>
      <c r="G178" s="113">
        <v>45.473989153084823</v>
      </c>
      <c r="I178" t="s">
        <v>549</v>
      </c>
      <c r="J178"/>
      <c r="K178"/>
      <c r="L178"/>
      <c r="M178"/>
      <c r="N178"/>
    </row>
    <row r="179" spans="1:17">
      <c r="A179" s="27">
        <v>42150</v>
      </c>
      <c r="B179" s="113">
        <v>8.3490160347751914</v>
      </c>
      <c r="C179" s="115">
        <v>5.8507184232711609</v>
      </c>
      <c r="D179" s="115">
        <v>34.680375330117045</v>
      </c>
      <c r="E179" s="104">
        <v>11.600000381469727</v>
      </c>
      <c r="F179" s="113">
        <v>39.565327321290937</v>
      </c>
      <c r="G179" s="113">
        <v>47.240632461839311</v>
      </c>
      <c r="J179"/>
      <c r="K179"/>
      <c r="L179"/>
      <c r="M179"/>
      <c r="N179"/>
    </row>
    <row r="180" spans="1:17">
      <c r="A180" s="27">
        <v>42151</v>
      </c>
      <c r="B180" s="113">
        <v>8.2631670347924189</v>
      </c>
      <c r="C180" s="115">
        <v>5.7905582410740566</v>
      </c>
      <c r="D180" s="115">
        <v>34.412398441014396</v>
      </c>
      <c r="E180" s="104">
        <v>11.600000381469727</v>
      </c>
      <c r="F180" s="113">
        <v>39.766157571739612</v>
      </c>
      <c r="G180" s="113">
        <v>66.464434772774055</v>
      </c>
      <c r="O180" s="121"/>
      <c r="P180" s="121"/>
      <c r="Q180" s="121"/>
    </row>
    <row r="181" spans="1:17">
      <c r="A181" s="27">
        <v>42152</v>
      </c>
      <c r="B181" s="113">
        <v>8.4094913556197834</v>
      </c>
      <c r="C181" s="115">
        <v>5.8930975578116795</v>
      </c>
      <c r="D181" s="115">
        <v>34.800576509921697</v>
      </c>
      <c r="E181" s="104">
        <v>11.399999618530273</v>
      </c>
      <c r="F181" s="113">
        <v>39.749863978580152</v>
      </c>
      <c r="G181" s="113">
        <v>76.353631582127619</v>
      </c>
    </row>
    <row r="182" spans="1:17">
      <c r="A182" s="27">
        <v>42153</v>
      </c>
      <c r="B182" s="113">
        <v>8.6184085330689442</v>
      </c>
      <c r="C182" s="115">
        <v>6.0394999091724193</v>
      </c>
      <c r="D182" s="115">
        <v>35.417166891914846</v>
      </c>
      <c r="E182" s="104">
        <v>11.399999618530273</v>
      </c>
      <c r="F182" s="113">
        <v>39.285800208074086</v>
      </c>
      <c r="G182" s="113">
        <v>70.777580020449648</v>
      </c>
    </row>
    <row r="183" spans="1:17">
      <c r="A183" s="27">
        <v>42154</v>
      </c>
      <c r="B183" s="113">
        <v>8.4137243054275661</v>
      </c>
      <c r="C183" s="115">
        <v>5.8960638711259703</v>
      </c>
      <c r="D183" s="115">
        <v>36.891302668474431</v>
      </c>
      <c r="E183" s="104">
        <v>11.399999618530273</v>
      </c>
      <c r="F183" s="113">
        <v>39.54224671920138</v>
      </c>
      <c r="G183" s="113">
        <v>34.607696426753634</v>
      </c>
    </row>
    <row r="184" spans="1:17">
      <c r="A184" s="27">
        <v>42155</v>
      </c>
      <c r="B184" s="113">
        <v>7.610220293988931</v>
      </c>
      <c r="C184" s="115">
        <v>5.3329944383550352</v>
      </c>
      <c r="D184" s="115">
        <v>35.782468358962639</v>
      </c>
      <c r="E184" s="104">
        <v>11.399999618530273</v>
      </c>
      <c r="F184" s="113">
        <v>39.508350053186803</v>
      </c>
      <c r="G184" s="113">
        <v>21.709295685401649</v>
      </c>
    </row>
    <row r="185" spans="1:17">
      <c r="A185" s="27">
        <v>42156</v>
      </c>
      <c r="B185" s="113">
        <v>7.6816060082428406</v>
      </c>
      <c r="C185" s="115">
        <v>5.3830192211323231</v>
      </c>
      <c r="D185" s="115">
        <v>36.377510446221692</v>
      </c>
      <c r="E185" s="104">
        <v>11.399999618530273</v>
      </c>
      <c r="F185" s="113">
        <v>39.259402288110159</v>
      </c>
      <c r="G185" s="113">
        <v>22.18916073381904</v>
      </c>
    </row>
    <row r="186" spans="1:17">
      <c r="A186" s="27">
        <v>42157</v>
      </c>
      <c r="B186" s="113">
        <v>7.9669337961720439</v>
      </c>
      <c r="C186" s="115">
        <v>5.5829676388327263</v>
      </c>
      <c r="D186" s="115">
        <v>37.579986118828806</v>
      </c>
      <c r="E186" s="104">
        <v>11.899999618530273</v>
      </c>
      <c r="F186" s="113">
        <v>39.135495627191311</v>
      </c>
      <c r="G186" s="113">
        <v>18.432510554967106</v>
      </c>
    </row>
    <row r="187" spans="1:17">
      <c r="A187" s="27">
        <v>42158</v>
      </c>
      <c r="B187" s="113">
        <v>8.4299817320019699</v>
      </c>
      <c r="C187" s="115">
        <v>5.9074565459965962</v>
      </c>
      <c r="D187" s="115">
        <v>38.454056703558663</v>
      </c>
      <c r="E187" s="104">
        <v>11.600000381469727</v>
      </c>
      <c r="F187" s="113">
        <v>39.67714889570518</v>
      </c>
      <c r="G187" s="113">
        <v>17.59305662046981</v>
      </c>
    </row>
    <row r="188" spans="1:17">
      <c r="A188" s="27">
        <v>42159</v>
      </c>
      <c r="B188" s="113">
        <v>12.264026472300893</v>
      </c>
      <c r="C188" s="115">
        <v>8.59423018546258</v>
      </c>
      <c r="D188" s="115">
        <v>37.625969744744097</v>
      </c>
      <c r="E188" s="104">
        <v>11.5</v>
      </c>
      <c r="F188" s="113">
        <v>36.163200579307691</v>
      </c>
      <c r="G188" s="113">
        <v>44.960790569716018</v>
      </c>
    </row>
    <row r="189" spans="1:17">
      <c r="A189" s="27">
        <v>42160</v>
      </c>
      <c r="B189" s="113">
        <v>13.382224318804409</v>
      </c>
      <c r="C189" s="115">
        <v>9.3778268050103861</v>
      </c>
      <c r="D189" s="115">
        <v>37.980466333451126</v>
      </c>
      <c r="E189" s="104">
        <v>11.600000381469727</v>
      </c>
      <c r="F189" s="113">
        <v>39.738284982354585</v>
      </c>
      <c r="G189" s="113">
        <v>58.543812255594382</v>
      </c>
    </row>
    <row r="190" spans="1:17">
      <c r="A190" s="27">
        <v>42161</v>
      </c>
      <c r="B190" s="113">
        <v>13.267317383924713</v>
      </c>
      <c r="C190" s="115">
        <v>9.2973037687553273</v>
      </c>
      <c r="D190" s="115">
        <v>37.924935503138393</v>
      </c>
      <c r="E190" s="104">
        <v>11.399999618530273</v>
      </c>
      <c r="F190" s="113">
        <v>39.70323872866453</v>
      </c>
      <c r="G190" s="113">
        <v>59.078456249413755</v>
      </c>
    </row>
    <row r="191" spans="1:17">
      <c r="A191" s="27">
        <v>42162</v>
      </c>
      <c r="B191" s="113">
        <v>12.391340940377622</v>
      </c>
      <c r="C191" s="115">
        <v>8.683448016740293</v>
      </c>
      <c r="D191" s="115">
        <v>37.099204017012219</v>
      </c>
      <c r="E191" s="104">
        <v>11.5</v>
      </c>
      <c r="F191" s="113">
        <v>39.87565723233751</v>
      </c>
      <c r="G191" s="113">
        <v>59.030834140159442</v>
      </c>
    </row>
    <row r="192" spans="1:17">
      <c r="A192" s="27">
        <v>42163</v>
      </c>
      <c r="B192" s="113">
        <v>12.439797652711759</v>
      </c>
      <c r="C192" s="115">
        <v>8.7174049020072069</v>
      </c>
      <c r="D192" s="115">
        <v>36.16417972120977</v>
      </c>
      <c r="E192" s="104">
        <v>11.5</v>
      </c>
      <c r="F192" s="113">
        <v>39.86971307944372</v>
      </c>
      <c r="G192" s="113">
        <v>58.151386231448861</v>
      </c>
    </row>
    <row r="193" spans="1:7">
      <c r="A193" s="27">
        <v>42164</v>
      </c>
      <c r="B193" s="113">
        <v>13.134162901749098</v>
      </c>
      <c r="C193" s="115">
        <v>9.2039934458668444</v>
      </c>
      <c r="D193" s="115">
        <v>38.061525862901291</v>
      </c>
      <c r="E193" s="104">
        <v>11.5</v>
      </c>
      <c r="F193" s="113">
        <v>39.725548997411039</v>
      </c>
      <c r="G193" s="113">
        <v>59.548339089243427</v>
      </c>
    </row>
    <row r="194" spans="1:7">
      <c r="A194" s="27">
        <v>42165</v>
      </c>
      <c r="B194" s="113">
        <v>13.173206592592676</v>
      </c>
      <c r="C194" s="115">
        <v>9.2313539923527479</v>
      </c>
      <c r="D194" s="115">
        <v>36.708473709115296</v>
      </c>
      <c r="E194" s="104">
        <v>11.5</v>
      </c>
      <c r="F194" s="113">
        <v>39.511066403256535</v>
      </c>
      <c r="G194" s="113">
        <v>57.875932943644365</v>
      </c>
    </row>
    <row r="195" spans="1:7">
      <c r="A195" s="27">
        <v>42166</v>
      </c>
      <c r="B195" s="113">
        <v>13.528543754616246</v>
      </c>
      <c r="C195" s="115">
        <v>9.4803626984882818</v>
      </c>
      <c r="D195" s="115">
        <v>37.34937497138975</v>
      </c>
      <c r="E195" s="104">
        <v>11.399999618530273</v>
      </c>
      <c r="F195" s="113">
        <v>39.886575836914552</v>
      </c>
      <c r="G195" s="113">
        <v>55.866203273269811</v>
      </c>
    </row>
    <row r="196" spans="1:7">
      <c r="A196" s="27">
        <v>42167</v>
      </c>
      <c r="B196" s="113">
        <v>3.0832759261891391</v>
      </c>
      <c r="C196" s="115">
        <v>2.1606593148517028</v>
      </c>
      <c r="D196" s="115">
        <v>36.11635785177905</v>
      </c>
      <c r="E196" s="104">
        <v>11.399999618530273</v>
      </c>
      <c r="F196" s="113">
        <v>41.507183803849728</v>
      </c>
      <c r="G196" s="113">
        <v>60.202452745923267</v>
      </c>
    </row>
    <row r="197" spans="1:7">
      <c r="A197" s="27">
        <v>42168</v>
      </c>
      <c r="B197" s="113">
        <v>7.8727030381148176E-16</v>
      </c>
      <c r="C197" s="115">
        <v>5.5169337936576922E-16</v>
      </c>
      <c r="D197" s="115">
        <v>35.323279880064526</v>
      </c>
      <c r="E197" s="104">
        <v>11.399999618530273</v>
      </c>
      <c r="F197" s="113">
        <v>40.954575346929055</v>
      </c>
      <c r="G197" s="113">
        <v>61.685745994426611</v>
      </c>
    </row>
    <row r="198" spans="1:7">
      <c r="A198" s="27">
        <v>42169</v>
      </c>
      <c r="B198" s="113">
        <v>0</v>
      </c>
      <c r="C198" s="115">
        <v>0</v>
      </c>
      <c r="D198" s="115">
        <v>34.91648232089149</v>
      </c>
      <c r="E198" s="104">
        <v>11.399999618530273</v>
      </c>
      <c r="F198" s="113">
        <v>40.436696785467618</v>
      </c>
      <c r="G198" s="113">
        <v>60.936710838918401</v>
      </c>
    </row>
    <row r="199" spans="1:7">
      <c r="A199" s="27">
        <v>42170</v>
      </c>
      <c r="B199" s="113">
        <v>0</v>
      </c>
      <c r="C199" s="115">
        <v>0</v>
      </c>
      <c r="D199" s="115">
        <v>33.709000497239593</v>
      </c>
      <c r="E199" s="104">
        <v>11.399999618530273</v>
      </c>
      <c r="F199" s="113">
        <v>40.899895795451243</v>
      </c>
      <c r="G199" s="113">
        <v>61.561321812338171</v>
      </c>
    </row>
    <row r="200" spans="1:7">
      <c r="A200" s="27">
        <v>42171</v>
      </c>
      <c r="B200" s="113">
        <v>0</v>
      </c>
      <c r="C200" s="115">
        <v>0</v>
      </c>
      <c r="D200" s="115">
        <v>33.716835627887022</v>
      </c>
      <c r="E200" s="104">
        <v>11.399999618530273</v>
      </c>
      <c r="F200" s="113">
        <v>41.224405301985897</v>
      </c>
      <c r="G200" s="113">
        <v>68.493493609560986</v>
      </c>
    </row>
    <row r="201" spans="1:7">
      <c r="A201" s="27">
        <v>42172</v>
      </c>
      <c r="B201" s="113">
        <v>0</v>
      </c>
      <c r="C201" s="115">
        <v>0</v>
      </c>
      <c r="D201" s="115">
        <v>32.331291481344778</v>
      </c>
      <c r="E201" s="104">
        <v>11.399999618530273</v>
      </c>
      <c r="F201" s="113">
        <v>41.013392246696689</v>
      </c>
      <c r="G201" s="113">
        <v>54.17111094430642</v>
      </c>
    </row>
    <row r="202" spans="1:7">
      <c r="A202" s="27">
        <v>42173</v>
      </c>
      <c r="B202" s="113">
        <v>0</v>
      </c>
      <c r="C202" s="115">
        <v>0</v>
      </c>
      <c r="D202" s="115">
        <v>32.239139134199519</v>
      </c>
      <c r="E202" s="104">
        <v>11.399999618530273</v>
      </c>
      <c r="F202" s="113">
        <v>41.478936796673992</v>
      </c>
      <c r="G202" s="113">
        <v>70.231033401533494</v>
      </c>
    </row>
    <row r="203" spans="1:7">
      <c r="A203" s="27">
        <v>42174</v>
      </c>
      <c r="B203" s="113">
        <v>0</v>
      </c>
      <c r="C203" s="115">
        <v>0</v>
      </c>
      <c r="D203" s="115">
        <v>29.528336486396988</v>
      </c>
      <c r="E203" s="104">
        <v>11.399999618530273</v>
      </c>
      <c r="F203" s="113">
        <v>41.860262632767373</v>
      </c>
      <c r="G203" s="113">
        <v>50.66151238750529</v>
      </c>
    </row>
    <row r="204" spans="1:7">
      <c r="A204" s="27">
        <v>42175</v>
      </c>
      <c r="B204" s="113">
        <v>5.8982931824059824E-15</v>
      </c>
      <c r="C204" s="115">
        <v>4.1333316937492951E-15</v>
      </c>
      <c r="D204" s="115">
        <v>30.398748761437592</v>
      </c>
      <c r="E204" s="104">
        <v>11.399999618530273</v>
      </c>
      <c r="F204" s="113">
        <v>42.541635342174111</v>
      </c>
      <c r="G204" s="113">
        <v>63.300223371099491</v>
      </c>
    </row>
    <row r="205" spans="1:7">
      <c r="A205" s="27">
        <v>42176</v>
      </c>
      <c r="B205" s="113">
        <v>0</v>
      </c>
      <c r="C205" s="115">
        <v>0</v>
      </c>
      <c r="D205" s="115">
        <v>29.723263969068157</v>
      </c>
      <c r="E205" s="104">
        <v>11.399999618530273</v>
      </c>
      <c r="F205" s="113">
        <v>42.611152762395356</v>
      </c>
      <c r="G205" s="113">
        <v>70.982661912662095</v>
      </c>
    </row>
    <row r="206" spans="1:7">
      <c r="A206" s="27">
        <v>42177</v>
      </c>
      <c r="B206" s="113">
        <v>0</v>
      </c>
      <c r="C206" s="115">
        <v>0</v>
      </c>
      <c r="D206" s="115">
        <v>28.371818407906485</v>
      </c>
      <c r="E206" s="104">
        <v>11.399999618530273</v>
      </c>
      <c r="F206" s="113">
        <v>42.989040507210632</v>
      </c>
      <c r="G206" s="113">
        <v>48.187554770752172</v>
      </c>
    </row>
    <row r="207" spans="1:7">
      <c r="A207" s="27">
        <v>42178</v>
      </c>
      <c r="B207" s="113">
        <v>0</v>
      </c>
      <c r="C207" s="115">
        <v>0</v>
      </c>
      <c r="D207" s="115">
        <v>29.689656246194115</v>
      </c>
      <c r="E207" s="104">
        <v>11.399999618530273</v>
      </c>
      <c r="F207" s="113">
        <v>45.557821109339045</v>
      </c>
      <c r="G207" s="113">
        <v>53.434222638386267</v>
      </c>
    </row>
    <row r="208" spans="1:7">
      <c r="A208" s="27">
        <v>42179</v>
      </c>
      <c r="B208" s="113">
        <v>0</v>
      </c>
      <c r="C208" s="115">
        <v>0</v>
      </c>
      <c r="D208" s="115">
        <v>30.648563427991355</v>
      </c>
      <c r="E208" s="104">
        <v>11.399999618530273</v>
      </c>
      <c r="F208" s="113">
        <v>44.601888647211972</v>
      </c>
      <c r="G208" s="113">
        <v>57.454023884314076</v>
      </c>
    </row>
    <row r="209" spans="1:7">
      <c r="A209" s="27">
        <v>42180</v>
      </c>
      <c r="B209" s="113">
        <v>0</v>
      </c>
      <c r="C209" s="115">
        <v>0</v>
      </c>
      <c r="D209" s="115">
        <v>31.778107623744834</v>
      </c>
      <c r="E209" s="104">
        <v>11.399999618530273</v>
      </c>
      <c r="F209" s="113">
        <v>41.701165395975124</v>
      </c>
      <c r="G209" s="113">
        <v>65.042422327995183</v>
      </c>
    </row>
    <row r="210" spans="1:7">
      <c r="A210" s="27">
        <v>42181</v>
      </c>
      <c r="B210" s="113">
        <v>2.9070913403275157E-2</v>
      </c>
      <c r="C210" s="115">
        <v>2.0371948972360821E-2</v>
      </c>
      <c r="D210" s="115">
        <v>31.742100450727687</v>
      </c>
      <c r="E210" s="104">
        <v>11.399999618530273</v>
      </c>
      <c r="F210" s="113">
        <v>40.077935363672367</v>
      </c>
      <c r="G210" s="113">
        <v>71.271162341877229</v>
      </c>
    </row>
    <row r="211" spans="1:7">
      <c r="A211" s="27">
        <v>42182</v>
      </c>
      <c r="B211" s="113">
        <v>7.8827794957735602</v>
      </c>
      <c r="C211" s="115">
        <v>5.5239950468903798</v>
      </c>
      <c r="D211" s="115">
        <v>35.345982507886667</v>
      </c>
      <c r="E211" s="104">
        <v>11.5</v>
      </c>
      <c r="F211" s="113">
        <v>34.918363064814486</v>
      </c>
      <c r="G211" s="113">
        <v>51.944965902920146</v>
      </c>
    </row>
    <row r="212" spans="1:7">
      <c r="A212" s="27">
        <v>42183</v>
      </c>
      <c r="B212" s="113">
        <v>11.269623321174942</v>
      </c>
      <c r="C212" s="115">
        <v>7.8973848551603547</v>
      </c>
      <c r="D212" s="115">
        <v>35.281843794076593</v>
      </c>
      <c r="E212" s="104">
        <v>11.399999618530273</v>
      </c>
      <c r="F212" s="113">
        <v>39.994122040514569</v>
      </c>
      <c r="G212" s="113">
        <v>56.733028761457568</v>
      </c>
    </row>
    <row r="213" spans="1:7">
      <c r="A213" s="27">
        <v>42184</v>
      </c>
      <c r="B213" s="113">
        <v>11.616709638155418</v>
      </c>
      <c r="C213" s="115">
        <v>8.1406116379051419</v>
      </c>
      <c r="D213" s="115">
        <v>35.735604367631431</v>
      </c>
      <c r="E213" s="104">
        <v>11.300000190734863</v>
      </c>
      <c r="F213" s="113">
        <v>40.123597366103404</v>
      </c>
      <c r="G213" s="113">
        <v>57.100418902856298</v>
      </c>
    </row>
    <row r="214" spans="1:7">
      <c r="A214" s="27">
        <v>42185</v>
      </c>
      <c r="B214" s="113">
        <v>11.369274368207096</v>
      </c>
      <c r="C214" s="115">
        <v>7.9672170622540834</v>
      </c>
      <c r="D214" s="115">
        <v>35.682743650586517</v>
      </c>
      <c r="E214" s="104">
        <v>11.300000190734863</v>
      </c>
      <c r="F214" s="113">
        <v>40.257783849460118</v>
      </c>
      <c r="G214" s="113">
        <v>57.129759817918156</v>
      </c>
    </row>
    <row r="215" spans="1:7">
      <c r="A215" s="27">
        <v>42186</v>
      </c>
      <c r="B215" s="113">
        <v>9.6361075347890779</v>
      </c>
      <c r="C215" s="115">
        <v>6.7526702125839861</v>
      </c>
      <c r="D215" s="115">
        <v>36.462813828521291</v>
      </c>
      <c r="E215" s="104">
        <v>11.199999809265137</v>
      </c>
      <c r="F215" s="113">
        <v>40.238283379651904</v>
      </c>
      <c r="G215" s="113">
        <v>57.748513605550492</v>
      </c>
    </row>
    <row r="216" spans="1:7">
      <c r="A216" s="27">
        <v>42187</v>
      </c>
      <c r="B216" s="113">
        <v>8.9068465430969113</v>
      </c>
      <c r="C216" s="115">
        <v>6.2416278691874991</v>
      </c>
      <c r="D216" s="115">
        <v>36.814366154538206</v>
      </c>
      <c r="E216" s="104">
        <v>11.399999618530273</v>
      </c>
      <c r="F216" s="113">
        <v>40.601526231677447</v>
      </c>
      <c r="G216" s="113">
        <v>57.146266985469346</v>
      </c>
    </row>
    <row r="217" spans="1:7">
      <c r="A217" s="27">
        <v>42188</v>
      </c>
      <c r="B217" s="113">
        <v>6.0502796346650287</v>
      </c>
      <c r="C217" s="115">
        <v>4.2398388477199926</v>
      </c>
      <c r="D217" s="115">
        <v>34.138940246127277</v>
      </c>
      <c r="E217" s="104">
        <v>11.399999618530273</v>
      </c>
      <c r="F217" s="113">
        <v>44.188370870793285</v>
      </c>
      <c r="G217" s="113">
        <v>58.020335449465982</v>
      </c>
    </row>
    <row r="218" spans="1:7">
      <c r="A218" s="27">
        <v>42189</v>
      </c>
      <c r="B218" s="113">
        <v>8.4535465222721946</v>
      </c>
      <c r="C218" s="115">
        <v>5.9239699832687567</v>
      </c>
      <c r="D218" s="115">
        <v>34.41304805066855</v>
      </c>
      <c r="E218" s="104">
        <v>11.399999618530273</v>
      </c>
      <c r="F218" s="113">
        <v>40.880829760056947</v>
      </c>
      <c r="G218" s="113">
        <v>57.137207791761078</v>
      </c>
    </row>
    <row r="219" spans="1:7">
      <c r="A219" s="27">
        <v>42190</v>
      </c>
      <c r="B219" s="113">
        <v>8.6323970537403998</v>
      </c>
      <c r="C219" s="115">
        <v>6.0493026087080182</v>
      </c>
      <c r="D219" s="115">
        <v>33.92566995801748</v>
      </c>
      <c r="E219" s="104">
        <v>11.399999618530273</v>
      </c>
      <c r="F219" s="113">
        <v>40.463023923812081</v>
      </c>
      <c r="G219" s="113">
        <v>57.040397041815339</v>
      </c>
    </row>
    <row r="220" spans="1:7">
      <c r="A220" s="27">
        <v>42191</v>
      </c>
      <c r="B220" s="113">
        <v>11.10194602220774</v>
      </c>
      <c r="C220" s="115">
        <v>7.7798820670299227</v>
      </c>
      <c r="D220" s="115">
        <v>30.532462179638706</v>
      </c>
      <c r="E220" s="104">
        <v>11.399999618530273</v>
      </c>
      <c r="F220" s="113">
        <v>40.071756467024521</v>
      </c>
      <c r="G220" s="113">
        <v>57.293021285533897</v>
      </c>
    </row>
    <row r="221" spans="1:7">
      <c r="A221" s="27">
        <v>42192</v>
      </c>
      <c r="B221" s="113">
        <v>12.464447874269139</v>
      </c>
      <c r="C221" s="115">
        <v>8.7346789741616693</v>
      </c>
      <c r="D221" s="115">
        <v>29.175698164789715</v>
      </c>
      <c r="E221" s="104">
        <v>11.399999618530273</v>
      </c>
      <c r="F221" s="113">
        <v>39.999981755768822</v>
      </c>
      <c r="G221" s="113">
        <v>57.227557293794796</v>
      </c>
    </row>
    <row r="222" spans="1:7">
      <c r="A222" s="27">
        <v>42193</v>
      </c>
      <c r="B222" s="113">
        <v>12.371828787173753</v>
      </c>
      <c r="C222" s="115">
        <v>8.6697745354878837</v>
      </c>
      <c r="D222" s="115">
        <v>32.128416693232651</v>
      </c>
      <c r="E222" s="104">
        <v>11.399999618530273</v>
      </c>
      <c r="F222" s="113">
        <v>40.028220496663351</v>
      </c>
      <c r="G222" s="113">
        <v>56.727628007862272</v>
      </c>
    </row>
    <row r="223" spans="1:7">
      <c r="A223" s="27">
        <v>42194</v>
      </c>
      <c r="B223" s="113">
        <v>11.98099578158541</v>
      </c>
      <c r="C223" s="115">
        <v>8.3958914986493127</v>
      </c>
      <c r="D223" s="115">
        <v>30.580190802812577</v>
      </c>
      <c r="E223" s="104">
        <v>11.399999618530273</v>
      </c>
      <c r="F223" s="113">
        <v>39.890033392994496</v>
      </c>
      <c r="G223" s="113">
        <v>46.877855725862361</v>
      </c>
    </row>
    <row r="224" spans="1:7">
      <c r="A224" s="27">
        <v>42195</v>
      </c>
      <c r="B224" s="113">
        <v>11.992453477218824</v>
      </c>
      <c r="C224" s="115">
        <v>8.4039206784534262</v>
      </c>
      <c r="D224" s="115">
        <v>29.679104763578479</v>
      </c>
      <c r="E224" s="104">
        <v>11.399999618530273</v>
      </c>
      <c r="F224" s="113">
        <v>40.029647576499876</v>
      </c>
      <c r="G224" s="113">
        <v>51.870884732096307</v>
      </c>
    </row>
    <row r="225" spans="1:7">
      <c r="A225" s="27">
        <v>42196</v>
      </c>
      <c r="B225" s="113">
        <v>11.899858879829804</v>
      </c>
      <c r="C225" s="115">
        <v>8.3390334013679777</v>
      </c>
      <c r="D225" s="115">
        <v>29.435208467598308</v>
      </c>
      <c r="E225" s="104">
        <v>11.399999618530273</v>
      </c>
      <c r="F225" s="113">
        <v>40.0199293272142</v>
      </c>
      <c r="G225" s="113">
        <v>53.145475632857384</v>
      </c>
    </row>
    <row r="226" spans="1:7">
      <c r="A226" s="27">
        <v>42197</v>
      </c>
      <c r="B226" s="113">
        <v>11.758949371625762</v>
      </c>
      <c r="C226" s="115">
        <v>8.2402886089002667</v>
      </c>
      <c r="D226" s="115">
        <v>31.429500771628561</v>
      </c>
      <c r="E226" s="104">
        <v>11.100000381469727</v>
      </c>
      <c r="F226" s="113">
        <v>40.336934433601527</v>
      </c>
      <c r="G226" s="113">
        <v>53.031562530972302</v>
      </c>
    </row>
    <row r="227" spans="1:7">
      <c r="A227" s="27">
        <v>42198</v>
      </c>
      <c r="B227" s="113">
        <v>10.131151433191887</v>
      </c>
      <c r="C227" s="115">
        <v>7.0995808478791398</v>
      </c>
      <c r="D227" s="115">
        <v>31.238271534818239</v>
      </c>
      <c r="E227" s="104">
        <v>10.600000381469727</v>
      </c>
      <c r="F227" s="113">
        <v>40.081104494156662</v>
      </c>
      <c r="G227" s="113">
        <v>52.492760708376174</v>
      </c>
    </row>
    <row r="228" spans="1:7">
      <c r="A228" s="27">
        <v>42199</v>
      </c>
      <c r="B228" s="113">
        <v>8.9517547837257521</v>
      </c>
      <c r="C228" s="115">
        <v>6.2730981010938072</v>
      </c>
      <c r="D228" s="115">
        <v>32.455505181904194</v>
      </c>
      <c r="E228" s="104">
        <v>10.600000381469727</v>
      </c>
      <c r="F228" s="113">
        <v>40.05603759491887</v>
      </c>
      <c r="G228" s="113">
        <v>53.502940540998047</v>
      </c>
    </row>
    <row r="229" spans="1:7">
      <c r="A229" s="27">
        <v>42200</v>
      </c>
      <c r="B229" s="113">
        <v>10.42431336304522</v>
      </c>
      <c r="C229" s="115">
        <v>7.3050191770008555</v>
      </c>
      <c r="D229" s="115">
        <v>33.030063425147979</v>
      </c>
      <c r="E229" s="104">
        <v>10.600000381469727</v>
      </c>
      <c r="F229" s="113">
        <v>39.999650855152716</v>
      </c>
      <c r="G229" s="113">
        <v>54.312772604469856</v>
      </c>
    </row>
    <row r="230" spans="1:7">
      <c r="A230" s="27">
        <v>42201</v>
      </c>
      <c r="B230" s="113">
        <v>10.875810935909561</v>
      </c>
      <c r="C230" s="115">
        <v>7.6214139661133604</v>
      </c>
      <c r="D230" s="115">
        <v>33.308514093867032</v>
      </c>
      <c r="E230" s="104">
        <v>11.5</v>
      </c>
      <c r="F230" s="113">
        <v>40.00031849565331</v>
      </c>
      <c r="G230" s="113">
        <v>53.728952204563008</v>
      </c>
    </row>
    <row r="231" spans="1:7">
      <c r="A231" s="27">
        <v>42202</v>
      </c>
      <c r="B231" s="113">
        <v>11.058161778812234</v>
      </c>
      <c r="C231" s="115">
        <v>7.7491994957645103</v>
      </c>
      <c r="D231" s="115">
        <v>31.436001228712271</v>
      </c>
      <c r="E231" s="104">
        <v>11.5</v>
      </c>
      <c r="F231" s="113">
        <v>40.016700220284633</v>
      </c>
      <c r="G231" s="113">
        <v>53.866825998381422</v>
      </c>
    </row>
    <row r="232" spans="1:7">
      <c r="A232" s="27">
        <v>42203</v>
      </c>
      <c r="B232" s="113">
        <v>12.456426593642808</v>
      </c>
      <c r="C232" s="115">
        <v>8.7290579220349009</v>
      </c>
      <c r="D232" s="115">
        <v>32.503428708049974</v>
      </c>
      <c r="E232" s="104">
        <v>11.600000381469727</v>
      </c>
      <c r="F232" s="113">
        <v>40.001034874651161</v>
      </c>
      <c r="G232" s="113">
        <v>51.855969766003049</v>
      </c>
    </row>
    <row r="233" spans="1:7">
      <c r="A233" s="27">
        <v>42204</v>
      </c>
      <c r="B233" s="113">
        <v>13.875863912379247</v>
      </c>
      <c r="C233" s="115">
        <v>9.7237533492348458</v>
      </c>
      <c r="D233" s="115">
        <v>34.236682418540632</v>
      </c>
      <c r="E233" s="104">
        <v>11.600000381469727</v>
      </c>
      <c r="F233" s="113">
        <v>39.926339541541225</v>
      </c>
      <c r="G233" s="113">
        <v>49.412589483018301</v>
      </c>
    </row>
    <row r="234" spans="1:7">
      <c r="A234" s="27">
        <v>42205</v>
      </c>
      <c r="B234" s="113">
        <v>13.380959082222626</v>
      </c>
      <c r="C234" s="115">
        <v>9.3769401684357288</v>
      </c>
      <c r="D234" s="115">
        <v>34.79649188408149</v>
      </c>
      <c r="E234" s="104">
        <v>11.600000381469727</v>
      </c>
      <c r="F234" s="113">
        <v>40.008596647447987</v>
      </c>
      <c r="G234" s="113">
        <v>47.780374219638318</v>
      </c>
    </row>
    <row r="235" spans="1:7">
      <c r="A235" s="27">
        <v>42206</v>
      </c>
      <c r="B235" s="113">
        <v>13.729842841682268</v>
      </c>
      <c r="C235" s="115">
        <v>9.621426540308601</v>
      </c>
      <c r="D235" s="115">
        <v>36.707775042344032</v>
      </c>
      <c r="E235" s="104">
        <v>11.5</v>
      </c>
      <c r="F235" s="113">
        <v>39.999628845011785</v>
      </c>
      <c r="G235" s="113">
        <v>47.75198246108156</v>
      </c>
    </row>
    <row r="236" spans="1:7">
      <c r="A236" s="27">
        <v>42207</v>
      </c>
      <c r="B236" s="113">
        <v>14.537858879818364</v>
      </c>
      <c r="C236" s="115">
        <v>10.187657854385689</v>
      </c>
      <c r="D236" s="115">
        <v>41.261727697010414</v>
      </c>
      <c r="E236" s="104">
        <v>11.399999618530273</v>
      </c>
      <c r="F236" s="113">
        <v>40.004758944246504</v>
      </c>
      <c r="G236" s="113">
        <v>46.123087172773253</v>
      </c>
    </row>
    <row r="237" spans="1:7">
      <c r="A237" s="27">
        <v>42208</v>
      </c>
      <c r="B237" s="113">
        <v>13.947595012408541</v>
      </c>
      <c r="C237" s="115">
        <v>9.7740201671107325</v>
      </c>
      <c r="D237" s="115">
        <v>39.324708483881388</v>
      </c>
      <c r="E237" s="104">
        <v>11.300000190734863</v>
      </c>
      <c r="F237" s="113">
        <v>40.027690690976627</v>
      </c>
      <c r="G237" s="113">
        <v>49.739283460709771</v>
      </c>
    </row>
    <row r="238" spans="1:7">
      <c r="A238" s="27">
        <v>42209</v>
      </c>
      <c r="B238" s="113">
        <v>13.818014269076059</v>
      </c>
      <c r="C238" s="115">
        <v>9.6832142039698379</v>
      </c>
      <c r="D238" s="115">
        <v>39.302898455195972</v>
      </c>
      <c r="E238" s="104">
        <v>11.699999809265137</v>
      </c>
      <c r="F238" s="113">
        <v>40.043778154805821</v>
      </c>
      <c r="G238" s="113">
        <v>53.579007130817168</v>
      </c>
    </row>
    <row r="239" spans="1:7">
      <c r="A239" s="27">
        <v>42210</v>
      </c>
      <c r="B239" s="113">
        <v>13.263177521421724</v>
      </c>
      <c r="C239" s="115">
        <v>9.2944026879914201</v>
      </c>
      <c r="D239" s="115">
        <v>38.393546162534648</v>
      </c>
      <c r="E239" s="104">
        <v>11.699999809265137</v>
      </c>
      <c r="F239" s="113">
        <v>39.996818932206558</v>
      </c>
      <c r="G239" s="113">
        <v>52.91935913856382</v>
      </c>
    </row>
    <row r="240" spans="1:7">
      <c r="A240" s="27">
        <v>42211</v>
      </c>
      <c r="B240" s="113">
        <v>12.464378800190605</v>
      </c>
      <c r="C240" s="115">
        <v>8.7346305692978916</v>
      </c>
      <c r="D240" s="115">
        <v>37.744875107738707</v>
      </c>
      <c r="E240" s="104">
        <v>11.699999809265137</v>
      </c>
      <c r="F240" s="113">
        <v>40.004102281641075</v>
      </c>
      <c r="G240" s="113">
        <v>52.726602371070079</v>
      </c>
    </row>
    <row r="241" spans="1:7">
      <c r="A241" s="27">
        <v>42212</v>
      </c>
      <c r="B241" s="113">
        <v>12.365380929741951</v>
      </c>
      <c r="C241" s="115">
        <v>8.6652560870731552</v>
      </c>
      <c r="D241" s="115">
        <v>36.787832794586762</v>
      </c>
      <c r="E241" s="104">
        <v>11.699999809265137</v>
      </c>
      <c r="F241" s="113">
        <v>40.023793818509176</v>
      </c>
      <c r="G241" s="113">
        <v>52.812957918003768</v>
      </c>
    </row>
    <row r="242" spans="1:7">
      <c r="A242" s="27">
        <v>42213</v>
      </c>
      <c r="B242" s="113">
        <v>12.39776280550773</v>
      </c>
      <c r="C242" s="115">
        <v>8.6879482505968326</v>
      </c>
      <c r="D242" s="115">
        <v>36.836420376477406</v>
      </c>
      <c r="E242" s="104">
        <v>11.699999809265137</v>
      </c>
      <c r="F242" s="113">
        <v>40.078748294424138</v>
      </c>
      <c r="G242" s="113">
        <v>53.04802181789163</v>
      </c>
    </row>
    <row r="243" spans="1:7">
      <c r="A243" s="27">
        <v>42214</v>
      </c>
      <c r="B243" s="113">
        <v>12.445468464952006</v>
      </c>
      <c r="C243" s="115">
        <v>8.7213788224681004</v>
      </c>
      <c r="D243" s="115">
        <v>37.691228975984771</v>
      </c>
      <c r="E243" s="104">
        <v>11.5</v>
      </c>
      <c r="F243" s="113">
        <v>40.005836954028517</v>
      </c>
      <c r="G243" s="113">
        <v>52.597149304659382</v>
      </c>
    </row>
    <row r="244" spans="1:7">
      <c r="A244" s="27">
        <v>42215</v>
      </c>
      <c r="B244" s="113">
        <v>12.754543764868142</v>
      </c>
      <c r="C244" s="115">
        <v>8.9379687228665947</v>
      </c>
      <c r="D244" s="115">
        <v>38.653388388951626</v>
      </c>
      <c r="E244" s="104">
        <v>11.5</v>
      </c>
      <c r="F244" s="113">
        <v>40.017973952072616</v>
      </c>
      <c r="G244" s="113">
        <v>51.621806460795497</v>
      </c>
    </row>
    <row r="245" spans="1:7">
      <c r="A245" s="27">
        <v>42216</v>
      </c>
      <c r="B245" s="113">
        <v>12.02353270346968</v>
      </c>
      <c r="C245" s="115">
        <v>8.4256999876378291</v>
      </c>
      <c r="D245" s="115">
        <v>34.645540440546135</v>
      </c>
      <c r="E245" s="104">
        <v>11.5</v>
      </c>
      <c r="F245" s="113">
        <v>40.088646716497557</v>
      </c>
      <c r="G245" s="113">
        <v>52.979862934306738</v>
      </c>
    </row>
    <row r="246" spans="1:7">
      <c r="A246" s="27">
        <v>42217</v>
      </c>
      <c r="B246" s="113">
        <v>11.73597835673956</v>
      </c>
      <c r="C246" s="115">
        <v>8.2241912700718167</v>
      </c>
      <c r="D246" s="115">
        <v>34.750472209276985</v>
      </c>
      <c r="E246" s="104">
        <v>11.199999809265137</v>
      </c>
      <c r="F246" s="113">
        <v>40.045485219955488</v>
      </c>
      <c r="G246" s="113">
        <v>49.85758547400988</v>
      </c>
    </row>
    <row r="247" spans="1:7">
      <c r="A247" s="27">
        <v>42218</v>
      </c>
      <c r="B247" s="113">
        <v>11.677673666034329</v>
      </c>
      <c r="C247" s="115">
        <v>8.1833332424130631</v>
      </c>
      <c r="D247" s="115">
        <v>34.530778133869205</v>
      </c>
      <c r="E247" s="104">
        <v>11.199999809265137</v>
      </c>
      <c r="F247" s="113">
        <v>40.04718484776992</v>
      </c>
      <c r="G247" s="113">
        <v>49.553666638047581</v>
      </c>
    </row>
    <row r="248" spans="1:7">
      <c r="A248" s="27">
        <v>42219</v>
      </c>
      <c r="B248" s="113">
        <v>11.434105124341757</v>
      </c>
      <c r="C248" s="115">
        <v>8.0126483439442584</v>
      </c>
      <c r="D248" s="115">
        <v>33.529130338629066</v>
      </c>
      <c r="E248" s="104">
        <v>11.399999618530273</v>
      </c>
      <c r="F248" s="113">
        <v>40.084625991671153</v>
      </c>
      <c r="G248" s="113">
        <v>48.174209824712158</v>
      </c>
    </row>
    <row r="249" spans="1:7">
      <c r="A249" s="27">
        <v>42220</v>
      </c>
      <c r="B249" s="113">
        <v>11.537695249436636</v>
      </c>
      <c r="C249" s="115">
        <v>8.0852409286077869</v>
      </c>
      <c r="D249" s="115">
        <v>34.067561904699673</v>
      </c>
      <c r="E249" s="104">
        <v>10.899999618530273</v>
      </c>
      <c r="F249" s="113">
        <v>40.039071075209897</v>
      </c>
      <c r="G249" s="113">
        <v>48.373757065115072</v>
      </c>
    </row>
    <row r="250" spans="1:7">
      <c r="A250" s="27">
        <v>42221</v>
      </c>
      <c r="B250" s="113">
        <v>11.007854739053229</v>
      </c>
      <c r="C250" s="115">
        <v>7.7139459613225716</v>
      </c>
      <c r="D250" s="115">
        <v>34.012972346809207</v>
      </c>
      <c r="E250" s="104">
        <v>10.899999618530273</v>
      </c>
      <c r="F250" s="113">
        <v>40.113299419482559</v>
      </c>
      <c r="G250" s="113">
        <v>47.878200884019876</v>
      </c>
    </row>
    <row r="251" spans="1:7">
      <c r="A251" s="27">
        <v>42222</v>
      </c>
      <c r="B251" s="113">
        <v>11.038557937341038</v>
      </c>
      <c r="C251" s="115">
        <v>7.7354617623615933</v>
      </c>
      <c r="D251" s="115">
        <v>33.575814912297112</v>
      </c>
      <c r="E251" s="104">
        <v>10.899999618530273</v>
      </c>
      <c r="F251" s="113">
        <v>40.195294353343826</v>
      </c>
      <c r="G251" s="113">
        <v>51.969501690224327</v>
      </c>
    </row>
    <row r="252" spans="1:7">
      <c r="A252" s="27">
        <v>42223</v>
      </c>
      <c r="B252" s="113">
        <v>10.48991632683094</v>
      </c>
      <c r="C252" s="115">
        <v>7.3509915966540937</v>
      </c>
      <c r="D252" s="115">
        <v>34.015599410467672</v>
      </c>
      <c r="E252" s="104">
        <v>11.699999809265137</v>
      </c>
      <c r="F252" s="113">
        <v>40.036441740724797</v>
      </c>
      <c r="G252" s="113">
        <v>48.88771036605042</v>
      </c>
    </row>
    <row r="253" spans="1:7">
      <c r="A253" s="27">
        <v>42224</v>
      </c>
      <c r="B253" s="113">
        <v>11.085096920521526</v>
      </c>
      <c r="C253" s="115">
        <v>7.7680747655179259</v>
      </c>
      <c r="D253" s="115">
        <v>34.7446473194493</v>
      </c>
      <c r="E253" s="104">
        <v>11.699999809265137</v>
      </c>
      <c r="F253" s="113">
        <v>40.032951918840389</v>
      </c>
      <c r="G253" s="113">
        <v>49.32274829317025</v>
      </c>
    </row>
    <row r="254" spans="1:7">
      <c r="A254" s="27">
        <v>42225</v>
      </c>
      <c r="B254" s="113">
        <v>11.893392524748085</v>
      </c>
      <c r="C254" s="115">
        <v>8.3345019904028472</v>
      </c>
      <c r="D254" s="115">
        <v>33.143908793771665</v>
      </c>
      <c r="E254" s="104">
        <v>11.300000190734863</v>
      </c>
      <c r="F254" s="113">
        <v>39.975058246232855</v>
      </c>
      <c r="G254" s="113">
        <v>49.108445967192992</v>
      </c>
    </row>
    <row r="255" spans="1:7">
      <c r="A255" s="27">
        <v>42226</v>
      </c>
      <c r="B255" s="113">
        <v>12.043380889139808</v>
      </c>
      <c r="C255" s="115">
        <v>8.4396089494945361</v>
      </c>
      <c r="D255" s="115">
        <v>32.046100235206104</v>
      </c>
      <c r="E255" s="104">
        <v>11.399999618530273</v>
      </c>
      <c r="F255" s="113">
        <v>39.941192198506151</v>
      </c>
      <c r="G255" s="113">
        <v>42.214574219474009</v>
      </c>
    </row>
    <row r="256" spans="1:7">
      <c r="A256" s="27">
        <v>42227</v>
      </c>
      <c r="B256" s="113">
        <v>10.988238959923361</v>
      </c>
      <c r="C256" s="115">
        <v>7.7001998623973922</v>
      </c>
      <c r="D256" s="115">
        <v>32.381853223774151</v>
      </c>
      <c r="E256" s="104">
        <v>11.399999618530273</v>
      </c>
      <c r="F256" s="113">
        <v>39.834900276616764</v>
      </c>
      <c r="G256" s="113">
        <v>48.61717317027076</v>
      </c>
    </row>
    <row r="257" spans="1:7">
      <c r="A257" s="27">
        <v>42228</v>
      </c>
      <c r="B257" s="113">
        <v>9.8174652330769909</v>
      </c>
      <c r="C257" s="115">
        <v>6.8797597788461156</v>
      </c>
      <c r="D257" s="115">
        <v>32.297848132892859</v>
      </c>
      <c r="E257" s="104">
        <v>11.399999618530273</v>
      </c>
      <c r="F257" s="113">
        <v>39.948593246760197</v>
      </c>
      <c r="G257" s="113">
        <v>60.914596966858198</v>
      </c>
    </row>
    <row r="258" spans="1:7">
      <c r="A258" s="27">
        <v>42229</v>
      </c>
      <c r="B258" s="113">
        <v>10.698889784694225</v>
      </c>
      <c r="C258" s="115">
        <v>7.497433387495418</v>
      </c>
      <c r="D258" s="115">
        <v>32.033024420914757</v>
      </c>
      <c r="E258" s="104">
        <v>11.5</v>
      </c>
      <c r="F258" s="113">
        <v>39.949335775154609</v>
      </c>
      <c r="G258" s="113">
        <v>56.381908256830918</v>
      </c>
    </row>
    <row r="259" spans="1:7">
      <c r="A259" s="27">
        <v>42230</v>
      </c>
      <c r="B259" s="113">
        <v>12.814356617026117</v>
      </c>
      <c r="C259" s="115">
        <v>8.9798836209349968</v>
      </c>
      <c r="D259" s="115">
        <v>34.322830284039199</v>
      </c>
      <c r="E259" s="104">
        <v>12</v>
      </c>
      <c r="F259" s="113">
        <v>39.981981682468337</v>
      </c>
      <c r="G259" s="113">
        <v>51.791518692263793</v>
      </c>
    </row>
    <row r="260" spans="1:7">
      <c r="A260" s="27">
        <v>42231</v>
      </c>
      <c r="B260" s="113">
        <v>12.866037271071637</v>
      </c>
      <c r="C260" s="115">
        <v>9.0160997395160862</v>
      </c>
      <c r="D260" s="115">
        <v>34.200418921686939</v>
      </c>
      <c r="E260" s="104">
        <v>11.600000381469727</v>
      </c>
      <c r="F260" s="113">
        <v>39.360420750379561</v>
      </c>
      <c r="G260" s="113">
        <v>47.511296794988496</v>
      </c>
    </row>
    <row r="261" spans="1:7">
      <c r="A261" s="27">
        <v>42232</v>
      </c>
      <c r="B261" s="113">
        <v>12.468244741635901</v>
      </c>
      <c r="C261" s="115">
        <v>8.7373396951090143</v>
      </c>
      <c r="D261" s="115">
        <v>35.300620875844238</v>
      </c>
      <c r="E261" s="104">
        <v>11.699999809265137</v>
      </c>
      <c r="F261" s="113">
        <v>39.500426854557475</v>
      </c>
      <c r="G261" s="113">
        <v>41.716140918864092</v>
      </c>
    </row>
    <row r="262" spans="1:7">
      <c r="A262" s="27">
        <v>42233</v>
      </c>
      <c r="B262" s="113">
        <v>12.195075473364708</v>
      </c>
      <c r="C262" s="115">
        <v>8.5459115718560668</v>
      </c>
      <c r="D262" s="115">
        <v>35.178616373119539</v>
      </c>
      <c r="E262" s="104">
        <v>11.699999809265137</v>
      </c>
      <c r="F262" s="113">
        <v>39.682755248237555</v>
      </c>
      <c r="G262" s="113">
        <v>39.412866169479159</v>
      </c>
    </row>
    <row r="263" spans="1:7">
      <c r="A263" s="27">
        <v>42234</v>
      </c>
      <c r="B263" s="113">
        <v>12.57155036557806</v>
      </c>
      <c r="C263" s="115">
        <v>8.8097329106338638</v>
      </c>
      <c r="D263" s="115">
        <v>35.579008286970648</v>
      </c>
      <c r="E263" s="104">
        <v>11.699999809265137</v>
      </c>
      <c r="F263" s="113">
        <v>39.584488400618241</v>
      </c>
      <c r="G263" s="113">
        <v>50.208060574112039</v>
      </c>
    </row>
    <row r="264" spans="1:7">
      <c r="A264" s="27">
        <v>42235</v>
      </c>
      <c r="B264" s="113">
        <v>12.269932878946991</v>
      </c>
      <c r="C264" s="115">
        <v>8.598369202807346</v>
      </c>
      <c r="D264" s="115">
        <v>34.732064444665539</v>
      </c>
      <c r="E264" s="104">
        <v>12.100000381469727</v>
      </c>
      <c r="F264" s="113">
        <v>39.307402661641383</v>
      </c>
      <c r="G264" s="113">
        <v>47.787217137526476</v>
      </c>
    </row>
    <row r="265" spans="1:7">
      <c r="A265" s="27">
        <v>42236</v>
      </c>
      <c r="B265" s="113">
        <v>10.729679684517498</v>
      </c>
      <c r="C265" s="115">
        <v>7.5190099461457258</v>
      </c>
      <c r="D265" s="115">
        <v>33.164771721385108</v>
      </c>
      <c r="E265" s="104">
        <v>12.100000381469727</v>
      </c>
      <c r="F265" s="113">
        <v>38.265895015089576</v>
      </c>
      <c r="G265" s="113">
        <v>42.756961423291131</v>
      </c>
    </row>
    <row r="266" spans="1:7">
      <c r="A266" s="27">
        <v>42237</v>
      </c>
      <c r="B266" s="113">
        <v>10.389061217806695</v>
      </c>
      <c r="C266" s="115">
        <v>7.280315622145074</v>
      </c>
      <c r="D266" s="115">
        <v>31.977296508219499</v>
      </c>
      <c r="E266" s="104">
        <v>12.100000381469727</v>
      </c>
      <c r="F266" s="113">
        <v>39.34110706739957</v>
      </c>
      <c r="G266" s="113">
        <v>48.183585197660669</v>
      </c>
    </row>
    <row r="267" spans="1:7">
      <c r="A267" s="27">
        <v>42238</v>
      </c>
      <c r="B267" s="113">
        <v>11.036022495243436</v>
      </c>
      <c r="C267" s="115">
        <v>7.7336850071451968</v>
      </c>
      <c r="D267" s="115">
        <v>31.244280550104609</v>
      </c>
      <c r="E267" s="104">
        <v>12.100000381469727</v>
      </c>
      <c r="F267" s="113">
        <v>37.909679871841654</v>
      </c>
      <c r="G267" s="113">
        <v>43.274788245404196</v>
      </c>
    </row>
    <row r="268" spans="1:7">
      <c r="A268" s="27">
        <v>42239</v>
      </c>
      <c r="B268" s="113">
        <v>10.399613011672077</v>
      </c>
      <c r="C268" s="115">
        <v>7.2877099755047521</v>
      </c>
      <c r="D268" s="115">
        <v>31.21630094190435</v>
      </c>
      <c r="E268" s="104">
        <v>12.100000381469727</v>
      </c>
      <c r="F268" s="113">
        <v>39.158604261654425</v>
      </c>
      <c r="G268" s="113">
        <v>48.102557046369213</v>
      </c>
    </row>
    <row r="269" spans="1:7">
      <c r="A269" s="27">
        <v>42240</v>
      </c>
      <c r="B269" s="113">
        <v>9.7607182005082844</v>
      </c>
      <c r="C269" s="115">
        <v>6.8399933072603849</v>
      </c>
      <c r="D269" s="115">
        <v>30.45074749670647</v>
      </c>
      <c r="E269" s="104">
        <v>11.899999618530273</v>
      </c>
      <c r="F269" s="113">
        <v>39.724674641953577</v>
      </c>
      <c r="G269" s="113">
        <v>36.517044755043798</v>
      </c>
    </row>
    <row r="270" spans="1:7">
      <c r="A270" s="27">
        <v>42241</v>
      </c>
      <c r="B270" s="113">
        <v>10.299828404443703</v>
      </c>
      <c r="C270" s="115">
        <v>7.2177841737769519</v>
      </c>
      <c r="D270" s="115">
        <v>31.261927731279933</v>
      </c>
      <c r="E270" s="104">
        <v>11.899999618530273</v>
      </c>
      <c r="F270" s="113">
        <v>39.641047252725677</v>
      </c>
      <c r="G270" s="113">
        <v>40.390622791846596</v>
      </c>
    </row>
    <row r="271" spans="1:7">
      <c r="A271" s="27">
        <v>42242</v>
      </c>
      <c r="B271" s="113">
        <v>10.244982415613704</v>
      </c>
      <c r="C271" s="115">
        <v>7.1793498917066287</v>
      </c>
      <c r="D271" s="115">
        <v>31.738755484709102</v>
      </c>
      <c r="E271" s="104">
        <v>11.5</v>
      </c>
      <c r="F271" s="113">
        <v>39.564765635022432</v>
      </c>
      <c r="G271" s="113">
        <v>40.134840155265969</v>
      </c>
    </row>
    <row r="272" spans="1:7">
      <c r="A272" s="27">
        <v>42243</v>
      </c>
      <c r="B272" s="113">
        <v>10.256786430985553</v>
      </c>
      <c r="C272" s="115">
        <v>7.1876217611002193</v>
      </c>
      <c r="D272" s="115">
        <v>31.67648885314113</v>
      </c>
      <c r="E272" s="104">
        <v>12</v>
      </c>
      <c r="F272" s="113">
        <v>39.267229078654893</v>
      </c>
      <c r="G272" s="113">
        <v>46.469363646286411</v>
      </c>
    </row>
    <row r="273" spans="1:7">
      <c r="A273" s="27">
        <v>42244</v>
      </c>
      <c r="B273" s="113">
        <v>10.302751538625429</v>
      </c>
      <c r="C273" s="115">
        <v>7.219832610974759</v>
      </c>
      <c r="D273" s="115">
        <v>32.30777637488314</v>
      </c>
      <c r="E273" s="104">
        <v>11.899999618530273</v>
      </c>
      <c r="F273" s="113">
        <v>39.390844853586621</v>
      </c>
      <c r="G273" s="113">
        <v>33.934638809252696</v>
      </c>
    </row>
    <row r="274" spans="1:7">
      <c r="A274" s="27">
        <v>42245</v>
      </c>
      <c r="B274" s="113">
        <v>10.359301578855469</v>
      </c>
      <c r="C274" s="115">
        <v>7.2594610367476315</v>
      </c>
      <c r="D274" s="115">
        <v>32.258082715074238</v>
      </c>
      <c r="E274" s="104">
        <v>11.5</v>
      </c>
      <c r="F274" s="113">
        <v>39.187078576043817</v>
      </c>
      <c r="G274" s="113">
        <v>49.268607005410786</v>
      </c>
    </row>
    <row r="275" spans="1:7">
      <c r="A275" s="27">
        <v>42246</v>
      </c>
      <c r="B275" s="113">
        <v>10.339270751470533</v>
      </c>
      <c r="C275" s="115">
        <v>7.245424085527719</v>
      </c>
      <c r="D275" s="115">
        <v>32.010559969434006</v>
      </c>
      <c r="E275" s="104">
        <v>11.399999618530273</v>
      </c>
      <c r="F275" s="113">
        <v>39.148728401616765</v>
      </c>
      <c r="G275" s="113">
        <v>42.206478968549654</v>
      </c>
    </row>
    <row r="276" spans="1:7">
      <c r="A276" s="27">
        <v>42247</v>
      </c>
      <c r="B276" s="113">
        <v>10.894423698742639</v>
      </c>
      <c r="C276" s="115">
        <v>7.6344571838963748</v>
      </c>
      <c r="D276" s="115">
        <v>32.169979766695569</v>
      </c>
      <c r="E276" s="104">
        <v>11.399999618530273</v>
      </c>
      <c r="F276" s="113">
        <v>39.219512578072354</v>
      </c>
      <c r="G276" s="113">
        <v>40.739182079787646</v>
      </c>
    </row>
    <row r="277" spans="1:7">
      <c r="A277" s="27">
        <v>42248</v>
      </c>
      <c r="B277" s="113">
        <v>10.98263571498547</v>
      </c>
      <c r="C277" s="115">
        <v>7.6962732909006224</v>
      </c>
      <c r="D277" s="115">
        <v>32.335218613280205</v>
      </c>
      <c r="E277" s="104">
        <v>11.5</v>
      </c>
      <c r="F277" s="113">
        <v>38.927756809835053</v>
      </c>
      <c r="G277" s="113">
        <v>32.679249971795969</v>
      </c>
    </row>
    <row r="278" spans="1:7">
      <c r="A278" s="27">
        <v>42249</v>
      </c>
      <c r="B278" s="113">
        <v>11.454511438447042</v>
      </c>
      <c r="C278" s="115">
        <v>8.0269484240243028</v>
      </c>
      <c r="D278" s="115">
        <v>32.953605520482398</v>
      </c>
      <c r="E278" s="104">
        <v>11.699999809265137</v>
      </c>
      <c r="F278" s="113">
        <v>39.494300791731575</v>
      </c>
      <c r="G278" s="113">
        <v>41.331309718555829</v>
      </c>
    </row>
    <row r="279" spans="1:7">
      <c r="A279" s="27">
        <v>42250</v>
      </c>
      <c r="B279" s="113">
        <v>11.529606082214237</v>
      </c>
      <c r="C279" s="115">
        <v>8.0795723037662626</v>
      </c>
      <c r="D279" s="115">
        <v>32.737456017909189</v>
      </c>
      <c r="E279" s="104">
        <v>11.699999809265137</v>
      </c>
      <c r="F279" s="113">
        <v>39.625108665846014</v>
      </c>
      <c r="G279" s="113">
        <v>36.567907511768496</v>
      </c>
    </row>
    <row r="280" spans="1:7">
      <c r="A280" s="27">
        <v>42251</v>
      </c>
      <c r="B280" s="113">
        <v>10.822134325754329</v>
      </c>
      <c r="C280" s="115">
        <v>7.5837991465195413</v>
      </c>
      <c r="D280" s="115">
        <v>32.859307617037366</v>
      </c>
      <c r="E280" s="104">
        <v>11.800000190734863</v>
      </c>
      <c r="F280" s="113">
        <v>38.891669370774871</v>
      </c>
      <c r="G280" s="113">
        <v>58.661301524131481</v>
      </c>
    </row>
    <row r="281" spans="1:7">
      <c r="A281" s="27">
        <v>42252</v>
      </c>
      <c r="B281" s="113">
        <v>11.480755032297937</v>
      </c>
      <c r="C281" s="115">
        <v>8.0453390795694268</v>
      </c>
      <c r="D281" s="115">
        <v>33.015262396578478</v>
      </c>
      <c r="E281" s="104">
        <v>11.300000190734863</v>
      </c>
      <c r="F281" s="113">
        <v>38.043216014747252</v>
      </c>
      <c r="G281" s="113">
        <v>63.108066236950776</v>
      </c>
    </row>
    <row r="282" spans="1:7">
      <c r="A282" s="27">
        <v>42253</v>
      </c>
      <c r="B282" s="113">
        <v>9.3123183592566559</v>
      </c>
      <c r="C282" s="115">
        <v>6.5257693075368763</v>
      </c>
      <c r="D282" s="115">
        <v>31.899142585705807</v>
      </c>
      <c r="E282" s="104">
        <v>11.300000190734863</v>
      </c>
      <c r="F282" s="113">
        <v>39.085981526551407</v>
      </c>
      <c r="G282" s="113">
        <v>60.053630976500322</v>
      </c>
    </row>
    <row r="283" spans="1:7">
      <c r="A283" s="27">
        <v>42254</v>
      </c>
      <c r="B283" s="113">
        <v>9.754608906839735</v>
      </c>
      <c r="C283" s="115">
        <v>6.8357121133004171</v>
      </c>
      <c r="D283" s="115">
        <v>33.064947151166407</v>
      </c>
      <c r="E283" s="104">
        <v>11.300000190734863</v>
      </c>
      <c r="F283" s="113">
        <v>39.313716126547895</v>
      </c>
      <c r="G283" s="113">
        <v>83.124728063808533</v>
      </c>
    </row>
    <row r="284" spans="1:7">
      <c r="A284" s="27">
        <v>42255</v>
      </c>
      <c r="B284" s="113">
        <v>11.319808927552431</v>
      </c>
      <c r="C284" s="115">
        <v>7.9325532930448697</v>
      </c>
      <c r="D284" s="115">
        <v>33.855563131968218</v>
      </c>
      <c r="E284" s="104">
        <v>11.699999809265137</v>
      </c>
      <c r="F284" s="113">
        <v>38.66048608042577</v>
      </c>
      <c r="G284" s="113">
        <v>51.1480127475659</v>
      </c>
    </row>
    <row r="285" spans="1:7">
      <c r="A285" s="27">
        <v>42256</v>
      </c>
      <c r="B285" s="113">
        <v>11.726728391644507</v>
      </c>
      <c r="C285" s="115">
        <v>8.2177091959003423</v>
      </c>
      <c r="D285" s="115">
        <v>33.872822263792813</v>
      </c>
      <c r="E285" s="104">
        <v>11.699999809265137</v>
      </c>
      <c r="F285" s="113">
        <v>37.942252502573858</v>
      </c>
      <c r="G285" s="113">
        <v>22.063633146639273</v>
      </c>
    </row>
    <row r="286" spans="1:7">
      <c r="A286" s="27">
        <v>42257</v>
      </c>
      <c r="B286" s="113">
        <v>11.387214083534285</v>
      </c>
      <c r="C286" s="115">
        <v>7.9797886302730987</v>
      </c>
      <c r="D286" s="115">
        <v>32.771086598502258</v>
      </c>
      <c r="E286" s="104">
        <v>11.699999809265137</v>
      </c>
      <c r="F286" s="113">
        <v>37.089872576130745</v>
      </c>
      <c r="G286" s="113">
        <v>23.843173231151379</v>
      </c>
    </row>
    <row r="287" spans="1:7">
      <c r="A287" s="27">
        <v>42258</v>
      </c>
      <c r="B287" s="113">
        <v>10.447217722783236</v>
      </c>
      <c r="C287" s="115">
        <v>7.3210698060731056</v>
      </c>
      <c r="D287" s="115">
        <v>32.536173161776006</v>
      </c>
      <c r="E287" s="104">
        <v>11.699999809265137</v>
      </c>
      <c r="F287" s="113">
        <v>37.69282070535202</v>
      </c>
      <c r="G287" s="113">
        <v>21.491391359810471</v>
      </c>
    </row>
    <row r="288" spans="1:7">
      <c r="A288" s="27">
        <v>42259</v>
      </c>
      <c r="B288" s="113">
        <v>10.752801323842803</v>
      </c>
      <c r="C288" s="115">
        <v>7.5352128376737015</v>
      </c>
      <c r="D288" s="115">
        <v>30.607741899998114</v>
      </c>
      <c r="E288" s="104">
        <v>11.699999809265137</v>
      </c>
      <c r="F288" s="113">
        <v>38.674188900170492</v>
      </c>
      <c r="G288" s="113">
        <v>40.952281373661947</v>
      </c>
    </row>
    <row r="289" spans="1:7">
      <c r="A289" s="27">
        <v>42260</v>
      </c>
      <c r="B289" s="113">
        <v>11.022604609142663</v>
      </c>
      <c r="C289" s="115">
        <v>7.7242821897252556</v>
      </c>
      <c r="D289" s="115">
        <v>33.050738642679356</v>
      </c>
      <c r="E289" s="104">
        <v>11.600000381469727</v>
      </c>
      <c r="F289" s="113">
        <v>36.926077926203064</v>
      </c>
      <c r="G289" s="113">
        <v>59.39805181176574</v>
      </c>
    </row>
    <row r="290" spans="1:7">
      <c r="A290" s="27">
        <v>42261</v>
      </c>
      <c r="B290" s="113">
        <v>11.181353590559665</v>
      </c>
      <c r="C290" s="115">
        <v>7.8355283038042529</v>
      </c>
      <c r="D290" s="115">
        <v>33.176069203968446</v>
      </c>
      <c r="E290" s="104">
        <v>11.300000190734863</v>
      </c>
      <c r="F290" s="113">
        <v>37.559558443007667</v>
      </c>
      <c r="G290" s="113">
        <v>57.657235644261029</v>
      </c>
    </row>
    <row r="291" spans="1:7">
      <c r="A291" s="27">
        <v>42262</v>
      </c>
      <c r="B291" s="113">
        <v>11.529138565382965</v>
      </c>
      <c r="C291" s="115">
        <v>8.0792446832027718</v>
      </c>
      <c r="D291" s="115">
        <v>33.241342438746415</v>
      </c>
      <c r="E291" s="104">
        <v>11.199999809265137</v>
      </c>
      <c r="F291" s="113">
        <v>38.728543091129389</v>
      </c>
      <c r="G291" s="113">
        <v>56.635585038485381</v>
      </c>
    </row>
    <row r="292" spans="1:7">
      <c r="A292" s="27">
        <v>42263</v>
      </c>
      <c r="B292" s="113">
        <v>11.673587804951504</v>
      </c>
      <c r="C292" s="115">
        <v>8.18047000408502</v>
      </c>
      <c r="D292" s="115">
        <v>32.973532191007244</v>
      </c>
      <c r="E292" s="104">
        <v>11.300000190734863</v>
      </c>
      <c r="F292" s="113">
        <v>38.382980844135645</v>
      </c>
      <c r="G292" s="113">
        <v>59.944730363156985</v>
      </c>
    </row>
    <row r="293" spans="1:7">
      <c r="A293" s="27">
        <v>42264</v>
      </c>
      <c r="B293" s="113">
        <v>11.265678623813752</v>
      </c>
      <c r="C293" s="115">
        <v>7.8946205397692699</v>
      </c>
      <c r="D293" s="115">
        <v>32.605040091960518</v>
      </c>
      <c r="E293" s="104">
        <v>11.199999809265137</v>
      </c>
      <c r="F293" s="113">
        <v>37.520072354519819</v>
      </c>
      <c r="G293" s="113">
        <v>55.969294910651591</v>
      </c>
    </row>
    <row r="294" spans="1:7">
      <c r="A294" s="27">
        <v>42265</v>
      </c>
      <c r="B294" s="113">
        <v>10.869517070668355</v>
      </c>
      <c r="C294" s="115">
        <v>7.6170034304086816</v>
      </c>
      <c r="D294" s="115">
        <v>33.26689696941105</v>
      </c>
      <c r="E294" s="104">
        <v>11.199999809265137</v>
      </c>
      <c r="F294" s="113">
        <v>36.258738452019507</v>
      </c>
      <c r="G294" s="113">
        <v>56.384168453084087</v>
      </c>
    </row>
    <row r="295" spans="1:7">
      <c r="A295" s="27">
        <v>42266</v>
      </c>
      <c r="B295" s="113">
        <v>10.611120967197632</v>
      </c>
      <c r="C295" s="115">
        <v>7.4359278597329626</v>
      </c>
      <c r="D295" s="115">
        <v>33.291121954652965</v>
      </c>
      <c r="E295" s="104">
        <v>11.199999809265137</v>
      </c>
      <c r="F295" s="113">
        <v>36.066391009004029</v>
      </c>
      <c r="G295" s="113">
        <v>57.623377891072394</v>
      </c>
    </row>
    <row r="296" spans="1:7">
      <c r="A296" s="27">
        <v>42267</v>
      </c>
      <c r="B296" s="113">
        <v>10.410333999648348</v>
      </c>
      <c r="C296" s="115">
        <v>7.2952228945849376</v>
      </c>
      <c r="D296" s="115">
        <v>32.687835900341994</v>
      </c>
      <c r="E296" s="104">
        <v>11.199999809265137</v>
      </c>
      <c r="F296" s="113">
        <v>36.886702513518145</v>
      </c>
      <c r="G296" s="113">
        <v>56.934001616813603</v>
      </c>
    </row>
    <row r="297" spans="1:7">
      <c r="A297" s="27">
        <v>42268</v>
      </c>
      <c r="B297" s="113">
        <v>10.238946601707138</v>
      </c>
      <c r="C297" s="115">
        <v>7.1751201899698609</v>
      </c>
      <c r="D297" s="115">
        <v>32.485135011562583</v>
      </c>
      <c r="E297" s="104">
        <v>11.199999809265137</v>
      </c>
      <c r="F297" s="113">
        <v>37.613513800788802</v>
      </c>
      <c r="G297" s="113">
        <v>57.051249837566353</v>
      </c>
    </row>
    <row r="298" spans="1:7">
      <c r="A298" s="27">
        <v>42269</v>
      </c>
      <c r="B298" s="113">
        <v>10.376043892810635</v>
      </c>
      <c r="C298" s="115">
        <v>7.2711935048968934</v>
      </c>
      <c r="D298" s="115">
        <v>32.521976251182728</v>
      </c>
      <c r="E298" s="104">
        <v>11.199999809265137</v>
      </c>
      <c r="F298" s="113">
        <v>38.682682463107312</v>
      </c>
      <c r="G298" s="113">
        <v>57.675023975019009</v>
      </c>
    </row>
    <row r="299" spans="1:7">
      <c r="A299" s="27">
        <v>42270</v>
      </c>
      <c r="B299" s="113">
        <v>12.735800625570779</v>
      </c>
      <c r="C299" s="115">
        <v>8.9248341415051193</v>
      </c>
      <c r="D299" s="115">
        <v>32.694436749595148</v>
      </c>
      <c r="E299" s="104">
        <v>11.199999809265137</v>
      </c>
      <c r="F299" s="113">
        <v>37.570402705404504</v>
      </c>
      <c r="G299" s="113">
        <v>55.736728862656484</v>
      </c>
    </row>
    <row r="300" spans="1:7">
      <c r="A300" s="27">
        <v>42271</v>
      </c>
      <c r="B300" s="113">
        <v>13.961602148718478</v>
      </c>
      <c r="C300" s="115">
        <v>9.7838359118792741</v>
      </c>
      <c r="D300" s="115">
        <v>32.613723785590238</v>
      </c>
      <c r="E300" s="104">
        <v>11.199999809265137</v>
      </c>
      <c r="F300" s="113">
        <v>35.630924495281981</v>
      </c>
      <c r="G300" s="113">
        <v>57.076554099409634</v>
      </c>
    </row>
    <row r="301" spans="1:7">
      <c r="A301" s="27">
        <v>42272</v>
      </c>
      <c r="B301" s="113">
        <v>14.232261812835475</v>
      </c>
      <c r="C301" s="115">
        <v>9.9735053863047511</v>
      </c>
      <c r="D301" s="115">
        <v>32.401234943072005</v>
      </c>
      <c r="E301" s="104">
        <v>11.199999809265137</v>
      </c>
      <c r="F301" s="113">
        <v>35.305795912345253</v>
      </c>
      <c r="G301" s="113">
        <v>52.631310913165407</v>
      </c>
    </row>
    <row r="302" spans="1:7">
      <c r="A302" s="27">
        <v>42273</v>
      </c>
      <c r="B302" s="113">
        <v>14.635668340603928</v>
      </c>
      <c r="C302" s="115">
        <v>10.25619953783734</v>
      </c>
      <c r="D302" s="115">
        <v>34.150060801329445</v>
      </c>
      <c r="E302" s="104">
        <v>11.199999809265137</v>
      </c>
      <c r="F302" s="113">
        <v>35.297386518236728</v>
      </c>
      <c r="G302" s="113">
        <v>55.841706666504898</v>
      </c>
    </row>
    <row r="303" spans="1:7">
      <c r="A303" s="27">
        <v>42274</v>
      </c>
      <c r="B303" s="113">
        <v>14.155155613416849</v>
      </c>
      <c r="C303" s="115">
        <v>9.9194718738994627</v>
      </c>
      <c r="D303" s="115">
        <v>34.680919811284113</v>
      </c>
      <c r="E303" s="104">
        <v>11.399999618530273</v>
      </c>
      <c r="F303" s="113">
        <v>37.256041268419352</v>
      </c>
      <c r="G303" s="113">
        <v>54.670931664352125</v>
      </c>
    </row>
    <row r="304" spans="1:7">
      <c r="A304" s="27">
        <v>42275</v>
      </c>
      <c r="B304" s="113">
        <v>14.05465740342072</v>
      </c>
      <c r="C304" s="115">
        <v>9.849046002601451</v>
      </c>
      <c r="D304" s="115">
        <v>33.550034467489567</v>
      </c>
      <c r="E304" s="104">
        <v>12.199999809265137</v>
      </c>
      <c r="F304" s="113">
        <v>35.976917066353309</v>
      </c>
      <c r="G304" s="113">
        <v>56.402559224543793</v>
      </c>
    </row>
    <row r="305" spans="1:7">
      <c r="A305" s="27">
        <v>42276</v>
      </c>
      <c r="B305" s="113">
        <v>12.312233264057191</v>
      </c>
      <c r="C305" s="115">
        <v>8.6280119345310453</v>
      </c>
      <c r="D305" s="115">
        <v>32.314214445131803</v>
      </c>
      <c r="E305" s="104">
        <v>11.600000381469727</v>
      </c>
      <c r="F305" s="113">
        <v>34.737092637447304</v>
      </c>
      <c r="G305" s="113">
        <v>57.626219585869087</v>
      </c>
    </row>
    <row r="306" spans="1:7">
      <c r="A306" s="27">
        <v>42277</v>
      </c>
      <c r="B306" s="113">
        <v>9.5838021656642542</v>
      </c>
      <c r="C306" s="115">
        <v>6.7160163140287601</v>
      </c>
      <c r="D306" s="115">
        <v>33.431079010742572</v>
      </c>
      <c r="E306" s="104">
        <v>11.699999809265137</v>
      </c>
      <c r="F306" s="113">
        <v>32.83383438728476</v>
      </c>
      <c r="G306" s="113">
        <v>53.201955799438366</v>
      </c>
    </row>
    <row r="307" spans="1:7">
      <c r="A307" s="27">
        <v>42278</v>
      </c>
      <c r="B307" s="113">
        <v>8.4059463664269352</v>
      </c>
      <c r="C307" s="115">
        <v>5.8906133448823343</v>
      </c>
      <c r="D307" s="115">
        <v>34.157355338864882</v>
      </c>
      <c r="E307" s="104">
        <v>11.199999809265137</v>
      </c>
      <c r="F307" s="113">
        <v>26.467889995464578</v>
      </c>
      <c r="G307" s="113">
        <v>54.690804221100244</v>
      </c>
    </row>
    <row r="308" spans="1:7">
      <c r="A308" s="27">
        <v>42279</v>
      </c>
      <c r="B308" s="113">
        <v>2.0791004561975748</v>
      </c>
      <c r="C308" s="115">
        <v>2.2724701044010569</v>
      </c>
      <c r="D308" s="115">
        <v>29.920115204895055</v>
      </c>
      <c r="E308" s="104">
        <v>11.199999809265137</v>
      </c>
      <c r="F308" s="113">
        <v>25.61790408070441</v>
      </c>
      <c r="G308" s="113">
        <v>49.558814166011622</v>
      </c>
    </row>
    <row r="309" spans="1:7">
      <c r="A309" s="27">
        <v>42280</v>
      </c>
      <c r="B309" s="113">
        <v>0</v>
      </c>
      <c r="C309" s="116">
        <v>0</v>
      </c>
      <c r="D309" s="116">
        <v>24.98612767440305</v>
      </c>
      <c r="E309" s="104">
        <v>11.199999809265137</v>
      </c>
      <c r="F309" s="113">
        <v>30.193488909425582</v>
      </c>
      <c r="G309" s="113">
        <v>0</v>
      </c>
    </row>
    <row r="310" spans="1:7">
      <c r="A310" s="27">
        <v>42281</v>
      </c>
      <c r="B310" s="113">
        <v>0.17092002208937279</v>
      </c>
      <c r="C310" s="116">
        <v>0.18681667799353208</v>
      </c>
      <c r="D310" s="116">
        <v>30.042756854295746</v>
      </c>
      <c r="E310" s="104">
        <v>11.300000190734863</v>
      </c>
      <c r="F310" s="113">
        <v>30.267648809795041</v>
      </c>
      <c r="G310" s="113">
        <v>2.3187139835953721</v>
      </c>
    </row>
    <row r="311" spans="1:7">
      <c r="A311" s="27">
        <v>42282</v>
      </c>
      <c r="B311" s="113">
        <v>4.2740188153028598</v>
      </c>
      <c r="C311" s="116">
        <v>4.6715299178888712</v>
      </c>
      <c r="D311" s="116">
        <v>30.69691123728397</v>
      </c>
      <c r="E311" s="104">
        <v>11.300000190734863</v>
      </c>
      <c r="F311" s="113">
        <v>27.357749483011375</v>
      </c>
      <c r="G311" s="113">
        <v>19.386973615200439</v>
      </c>
    </row>
    <row r="312" spans="1:7">
      <c r="A312" s="27">
        <v>42283</v>
      </c>
      <c r="B312" s="113">
        <v>6.7420369903109121</v>
      </c>
      <c r="C312" s="116">
        <v>7.3690895779360455</v>
      </c>
      <c r="D312" s="116">
        <v>32.03552237974273</v>
      </c>
      <c r="E312" s="104">
        <v>11.199999809265137</v>
      </c>
      <c r="F312" s="113">
        <v>28.618549425050059</v>
      </c>
      <c r="G312" s="113">
        <v>20.251025702997488</v>
      </c>
    </row>
    <row r="313" spans="1:7">
      <c r="A313" s="27">
        <v>42284</v>
      </c>
      <c r="B313" s="113">
        <v>7.2324049044436913</v>
      </c>
      <c r="C313" s="116">
        <v>7.9050648463279591</v>
      </c>
      <c r="D313" s="116">
        <v>32.738885623304931</v>
      </c>
      <c r="E313" s="104">
        <v>11.699999809265137</v>
      </c>
      <c r="F313" s="113">
        <v>23.473324313252057</v>
      </c>
      <c r="G313" s="113">
        <v>40.434646559622578</v>
      </c>
    </row>
    <row r="314" spans="1:7">
      <c r="A314" s="27">
        <v>42285</v>
      </c>
      <c r="B314" s="113">
        <v>7.4308267987442935</v>
      </c>
      <c r="C314" s="116">
        <v>8.1219412466541865</v>
      </c>
      <c r="D314" s="116">
        <v>33.379449403308008</v>
      </c>
      <c r="E314" s="104">
        <v>11.699999809265137</v>
      </c>
      <c r="F314" s="113">
        <v>30.614359389299334</v>
      </c>
      <c r="G314" s="113">
        <v>61.477979721978812</v>
      </c>
    </row>
    <row r="315" spans="1:7">
      <c r="A315" s="27">
        <v>42286</v>
      </c>
      <c r="B315" s="113">
        <v>7.3515872551925847</v>
      </c>
      <c r="C315" s="116">
        <v>8.0353319184368424</v>
      </c>
      <c r="D315" s="116">
        <v>32.480435311286584</v>
      </c>
      <c r="E315" s="104">
        <v>11.899999618530273</v>
      </c>
      <c r="F315" s="113">
        <v>36.514296114356441</v>
      </c>
      <c r="G315" s="113">
        <v>62.707495722682381</v>
      </c>
    </row>
    <row r="316" spans="1:7">
      <c r="A316" s="27">
        <v>42287</v>
      </c>
      <c r="B316" s="113">
        <v>7.1497595075281373</v>
      </c>
      <c r="C316" s="116">
        <v>7.8147328985872342</v>
      </c>
      <c r="D316" s="116">
        <v>32.396011745002525</v>
      </c>
      <c r="E316" s="104">
        <v>11.899999618530273</v>
      </c>
      <c r="F316" s="113">
        <v>36.956844132388063</v>
      </c>
      <c r="G316" s="113">
        <v>61.52047063836342</v>
      </c>
    </row>
    <row r="317" spans="1:7">
      <c r="A317" s="27">
        <v>42288</v>
      </c>
      <c r="B317" s="113">
        <v>5.3389902112954708</v>
      </c>
      <c r="C317" s="116">
        <v>5.8355504692871278</v>
      </c>
      <c r="D317" s="116">
        <v>32.880239249269167</v>
      </c>
      <c r="E317" s="104">
        <v>11.899999618530273</v>
      </c>
      <c r="F317" s="113">
        <v>38.24854204403028</v>
      </c>
      <c r="G317" s="113">
        <v>62.667094197847192</v>
      </c>
    </row>
    <row r="318" spans="1:7">
      <c r="A318" s="27">
        <v>42289</v>
      </c>
      <c r="B318" s="113">
        <v>6.5030142093308481</v>
      </c>
      <c r="C318" s="116">
        <v>7.1078361486325896</v>
      </c>
      <c r="D318" s="116">
        <v>32.877288391148575</v>
      </c>
      <c r="E318" s="104">
        <v>12</v>
      </c>
      <c r="F318" s="113">
        <v>40.956605624490344</v>
      </c>
      <c r="G318" s="113">
        <v>62.83576217320222</v>
      </c>
    </row>
    <row r="319" spans="1:7">
      <c r="A319" s="27">
        <v>42290</v>
      </c>
      <c r="B319" s="113">
        <v>6.4789483674808928</v>
      </c>
      <c r="C319" s="116">
        <v>7.0815320294745918</v>
      </c>
      <c r="D319" s="116">
        <v>32.706838440078336</v>
      </c>
      <c r="E319" s="104">
        <v>12</v>
      </c>
      <c r="F319" s="113">
        <v>43.191884380799735</v>
      </c>
      <c r="G319" s="113">
        <v>53.386702949780094</v>
      </c>
    </row>
    <row r="320" spans="1:7">
      <c r="A320" s="27">
        <v>42291</v>
      </c>
      <c r="B320" s="113">
        <v>6.3390784708069496</v>
      </c>
      <c r="C320" s="116">
        <v>6.9286533372739711</v>
      </c>
      <c r="D320" s="116">
        <v>31.869615132963229</v>
      </c>
      <c r="E320" s="104">
        <v>12</v>
      </c>
      <c r="F320" s="113">
        <v>45.096171501874863</v>
      </c>
      <c r="G320" s="113">
        <v>36.872279312433982</v>
      </c>
    </row>
    <row r="321" spans="1:7">
      <c r="A321" s="27">
        <v>42292</v>
      </c>
      <c r="B321" s="113">
        <v>6.1934086329487323</v>
      </c>
      <c r="C321" s="116">
        <v>6.7694352722406137</v>
      </c>
      <c r="D321" s="116">
        <v>31.728197184558251</v>
      </c>
      <c r="E321" s="104">
        <v>11.600000381469727</v>
      </c>
      <c r="F321" s="113">
        <v>45.007229748964292</v>
      </c>
      <c r="G321" s="113">
        <v>36.792227638959922</v>
      </c>
    </row>
    <row r="322" spans="1:7">
      <c r="A322" s="27">
        <v>42293</v>
      </c>
      <c r="B322" s="113">
        <v>6.0150941751129645</v>
      </c>
      <c r="C322" s="116">
        <v>6.5745364286535404</v>
      </c>
      <c r="D322" s="116">
        <v>32.097041215212222</v>
      </c>
      <c r="E322" s="104">
        <v>11.800000190734863</v>
      </c>
      <c r="F322" s="113">
        <v>45.451184636354462</v>
      </c>
      <c r="G322" s="113">
        <v>36.91256631813669</v>
      </c>
    </row>
    <row r="323" spans="1:7">
      <c r="A323" s="27">
        <v>42294</v>
      </c>
      <c r="B323" s="113">
        <v>6.4276380089409777</v>
      </c>
      <c r="C323" s="116">
        <v>7.0254494792156663</v>
      </c>
      <c r="D323" s="116">
        <v>31.445893534532271</v>
      </c>
      <c r="E323" s="104">
        <v>11.699999809265137</v>
      </c>
      <c r="F323" s="113">
        <v>46.432684972948557</v>
      </c>
      <c r="G323" s="113">
        <v>37.311297513599783</v>
      </c>
    </row>
    <row r="324" spans="1:7">
      <c r="A324" s="27">
        <v>42295</v>
      </c>
      <c r="B324" s="113">
        <v>4.4557763754946604</v>
      </c>
      <c r="C324" s="116">
        <v>4.870192094386173</v>
      </c>
      <c r="D324" s="116">
        <v>31.497549091732026</v>
      </c>
      <c r="E324" s="104">
        <v>11.899999618530273</v>
      </c>
      <c r="F324" s="113">
        <v>45.887868502272525</v>
      </c>
      <c r="G324" s="113">
        <v>37.723093554046422</v>
      </c>
    </row>
    <row r="325" spans="1:7">
      <c r="A325" s="27">
        <v>42296</v>
      </c>
      <c r="B325" s="113">
        <v>4.3228556269956444</v>
      </c>
      <c r="C325" s="116">
        <v>4.7249088656137381</v>
      </c>
      <c r="D325" s="116">
        <v>30.088800633064064</v>
      </c>
      <c r="E325" s="104">
        <v>12.199999809265137</v>
      </c>
      <c r="F325" s="113">
        <v>46.582756098288087</v>
      </c>
      <c r="G325" s="113">
        <v>40.004472078438134</v>
      </c>
    </row>
    <row r="326" spans="1:7">
      <c r="A326" s="27">
        <v>42297</v>
      </c>
      <c r="B326" s="113">
        <v>4.3021088689462017</v>
      </c>
      <c r="C326" s="116">
        <v>4.7022325262910947</v>
      </c>
      <c r="D326" s="116">
        <v>30.013248182866317</v>
      </c>
      <c r="E326" s="104">
        <v>12.100000381469727</v>
      </c>
      <c r="F326" s="113">
        <v>45.526808680251811</v>
      </c>
      <c r="G326" s="113">
        <v>39.133852152382822</v>
      </c>
    </row>
    <row r="327" spans="1:7">
      <c r="A327" s="27">
        <v>42298</v>
      </c>
      <c r="B327" s="113">
        <v>4.0143816037521454</v>
      </c>
      <c r="C327" s="116">
        <v>4.3877447840439574</v>
      </c>
      <c r="D327" s="116">
        <v>32.287609656519344</v>
      </c>
      <c r="E327" s="104">
        <v>11.199999809265137</v>
      </c>
      <c r="F327" s="113">
        <v>44.207126705734829</v>
      </c>
      <c r="G327" s="113">
        <v>39.857949489090167</v>
      </c>
    </row>
    <row r="328" spans="1:7">
      <c r="A328" s="27">
        <v>42299</v>
      </c>
      <c r="B328" s="113">
        <v>4.1707659858733797</v>
      </c>
      <c r="C328" s="116">
        <v>4.5586739145274748</v>
      </c>
      <c r="D328" s="116">
        <v>32.553900110765746</v>
      </c>
      <c r="E328" s="104">
        <v>12.100000381469727</v>
      </c>
      <c r="F328" s="113">
        <v>46.329763748910665</v>
      </c>
      <c r="G328" s="113">
        <v>38.456878030874137</v>
      </c>
    </row>
    <row r="329" spans="1:7">
      <c r="A329" s="27">
        <v>42300</v>
      </c>
      <c r="B329" s="113">
        <v>4.0608082698665013</v>
      </c>
      <c r="C329" s="116">
        <v>4.4384894272272097</v>
      </c>
      <c r="D329" s="116">
        <v>32.436282066702823</v>
      </c>
      <c r="E329" s="104">
        <v>12</v>
      </c>
      <c r="F329" s="113">
        <v>47.265111814781505</v>
      </c>
      <c r="G329" s="113">
        <v>38.133475578868811</v>
      </c>
    </row>
    <row r="330" spans="1:7">
      <c r="A330" s="27">
        <v>42301</v>
      </c>
      <c r="B330" s="113">
        <v>4.3766442827207985</v>
      </c>
      <c r="C330" s="116">
        <v>4.7837002105566775</v>
      </c>
      <c r="D330" s="116">
        <v>31.958632501959809</v>
      </c>
      <c r="E330" s="104">
        <v>11.600000381469727</v>
      </c>
      <c r="F330" s="113">
        <v>45.168417816206251</v>
      </c>
      <c r="G330" s="113">
        <v>38.648470349687116</v>
      </c>
    </row>
    <row r="331" spans="1:7">
      <c r="A331" s="27">
        <v>42302</v>
      </c>
      <c r="B331" s="113">
        <v>4.6330260803302874</v>
      </c>
      <c r="C331" s="116">
        <v>5.0639271561299122</v>
      </c>
      <c r="D331" s="116">
        <v>32.152062979804171</v>
      </c>
      <c r="E331" s="104">
        <v>12.100000381469727</v>
      </c>
      <c r="F331" s="113">
        <v>45.707563008202449</v>
      </c>
      <c r="G331" s="113">
        <v>39.256612944139391</v>
      </c>
    </row>
    <row r="332" spans="1:7">
      <c r="A332" s="27">
        <v>42303</v>
      </c>
      <c r="B332" s="113">
        <v>4.6678196632874602</v>
      </c>
      <c r="C332" s="116">
        <v>5.1019567649732371</v>
      </c>
      <c r="D332" s="116">
        <v>33.066687518733524</v>
      </c>
      <c r="E332" s="104">
        <v>12.100000381469727</v>
      </c>
      <c r="F332" s="113">
        <v>45.707533778128834</v>
      </c>
      <c r="G332" s="113">
        <v>38.258412386024453</v>
      </c>
    </row>
    <row r="333" spans="1:7">
      <c r="A333" s="27">
        <v>42304</v>
      </c>
      <c r="B333" s="113">
        <v>4.5798307848139856</v>
      </c>
      <c r="C333" s="116">
        <v>5.0057843576926215</v>
      </c>
      <c r="D333" s="116">
        <v>33.772993782140595</v>
      </c>
      <c r="E333" s="104">
        <v>12.100000381469727</v>
      </c>
      <c r="F333" s="113">
        <v>46.334100264840615</v>
      </c>
      <c r="G333" s="113">
        <v>38.737957445934903</v>
      </c>
    </row>
    <row r="334" spans="1:7">
      <c r="A334" s="27">
        <v>42305</v>
      </c>
      <c r="B334" s="113">
        <v>4.9401246187980767</v>
      </c>
      <c r="C334" s="116">
        <v>5.3995878240370487</v>
      </c>
      <c r="D334" s="116">
        <v>33.409206071076625</v>
      </c>
      <c r="E334" s="104">
        <v>12.100000381469727</v>
      </c>
      <c r="F334" s="113">
        <v>45.537236779310057</v>
      </c>
      <c r="G334" s="113">
        <v>38.693950260833425</v>
      </c>
    </row>
    <row r="335" spans="1:7">
      <c r="A335" s="27">
        <v>42306</v>
      </c>
      <c r="B335" s="113">
        <v>5.606882417241196</v>
      </c>
      <c r="C335" s="116">
        <v>6.1283583648359041</v>
      </c>
      <c r="D335" s="116">
        <v>33.464881091691815</v>
      </c>
      <c r="E335" s="104">
        <v>12</v>
      </c>
      <c r="F335" s="113">
        <v>44.722003512779914</v>
      </c>
      <c r="G335" s="113">
        <v>38.41228517817126</v>
      </c>
    </row>
    <row r="336" spans="1:7">
      <c r="A336" s="27">
        <v>42307</v>
      </c>
      <c r="B336" s="113">
        <v>4.9160235548613747</v>
      </c>
      <c r="C336" s="116">
        <v>5.3732452069128236</v>
      </c>
      <c r="D336" s="116">
        <v>34.106932811847436</v>
      </c>
      <c r="E336" s="104">
        <v>11.699999809265137</v>
      </c>
      <c r="F336" s="113">
        <v>45.411249379714327</v>
      </c>
      <c r="G336" s="113">
        <v>38.568337525018919</v>
      </c>
    </row>
    <row r="337" spans="1:7">
      <c r="A337" s="27">
        <v>42308</v>
      </c>
      <c r="B337" s="113">
        <v>5.0979172036481026</v>
      </c>
      <c r="C337" s="116">
        <v>5.5720561291153174</v>
      </c>
      <c r="D337" s="116">
        <v>33.814221773412534</v>
      </c>
      <c r="E337" s="104">
        <v>11.800000190734863</v>
      </c>
      <c r="F337" s="113">
        <v>45.915150027275075</v>
      </c>
      <c r="G337" s="113">
        <v>38.461517553528168</v>
      </c>
    </row>
    <row r="338" spans="1:7">
      <c r="A338" s="27">
        <v>42309</v>
      </c>
      <c r="B338" s="113">
        <v>5.1069935525551173</v>
      </c>
      <c r="C338" s="116">
        <v>5.5819766365572834</v>
      </c>
      <c r="D338" s="116">
        <v>32.968475776888745</v>
      </c>
      <c r="E338" s="104">
        <v>11.800000190734863</v>
      </c>
      <c r="F338" s="113">
        <v>47.145360578784263</v>
      </c>
      <c r="G338" s="113">
        <v>37.98394797265528</v>
      </c>
    </row>
    <row r="339" spans="1:7">
      <c r="A339" s="27">
        <v>42310</v>
      </c>
      <c r="B339" s="113">
        <v>5.0937938872996371</v>
      </c>
      <c r="C339" s="116">
        <v>5.567549317958143</v>
      </c>
      <c r="D339" s="116">
        <v>33.451266784645881</v>
      </c>
      <c r="E339" s="104">
        <v>11.800000190734863</v>
      </c>
      <c r="F339" s="113">
        <v>47.249574941264314</v>
      </c>
      <c r="G339" s="113">
        <v>40.073360963640368</v>
      </c>
    </row>
    <row r="340" spans="1:7">
      <c r="A340" s="27">
        <v>42311</v>
      </c>
      <c r="B340" s="113">
        <v>5.0760650730757906</v>
      </c>
      <c r="C340" s="116">
        <v>5.5481716105510408</v>
      </c>
      <c r="D340" s="116">
        <v>32.777451384663607</v>
      </c>
      <c r="E340" s="104">
        <v>12</v>
      </c>
      <c r="F340" s="113">
        <v>47.313839280693642</v>
      </c>
      <c r="G340" s="113">
        <v>38.979871282445075</v>
      </c>
    </row>
    <row r="341" spans="1:7">
      <c r="A341" s="27">
        <v>42312</v>
      </c>
      <c r="B341" s="113">
        <v>5.1027743915505281</v>
      </c>
      <c r="C341" s="116">
        <v>5.5773650665775829</v>
      </c>
      <c r="D341" s="116">
        <v>33.343988202390875</v>
      </c>
      <c r="E341" s="104">
        <v>11.800000190734863</v>
      </c>
      <c r="F341" s="113">
        <v>47.474782748840511</v>
      </c>
      <c r="G341" s="113">
        <v>37.57867496854734</v>
      </c>
    </row>
    <row r="342" spans="1:7">
      <c r="A342" s="27">
        <v>42313</v>
      </c>
      <c r="B342" s="113">
        <v>5.0693265538765671</v>
      </c>
      <c r="C342" s="116">
        <v>5.5408063659412763</v>
      </c>
      <c r="D342" s="116">
        <v>33.906713311407309</v>
      </c>
      <c r="E342" s="104">
        <v>11.800000190734863</v>
      </c>
      <c r="F342" s="113">
        <v>46.852293633266626</v>
      </c>
      <c r="G342" s="113">
        <v>38.036161398424056</v>
      </c>
    </row>
    <row r="343" spans="1:7">
      <c r="A343" s="27">
        <v>42314</v>
      </c>
      <c r="B343" s="113">
        <v>5.0078344412076135</v>
      </c>
      <c r="C343" s="116">
        <v>5.4735950932583659</v>
      </c>
      <c r="D343" s="116">
        <v>34.277591050421755</v>
      </c>
      <c r="E343" s="104">
        <v>11.800000190734863</v>
      </c>
      <c r="F343" s="113">
        <v>45.404551314645339</v>
      </c>
      <c r="G343" s="113">
        <v>38.367817219517867</v>
      </c>
    </row>
    <row r="344" spans="1:7">
      <c r="A344" s="27">
        <v>42315</v>
      </c>
      <c r="B344" s="113">
        <v>4.68691464492397</v>
      </c>
      <c r="C344" s="116">
        <v>5.1228277021055479</v>
      </c>
      <c r="D344" s="116">
        <v>33.918625736192389</v>
      </c>
      <c r="E344" s="104">
        <v>11.699999809265137</v>
      </c>
      <c r="F344" s="113">
        <v>46.382410016545521</v>
      </c>
      <c r="G344" s="113">
        <v>37.147201769727268</v>
      </c>
    </row>
    <row r="345" spans="1:7">
      <c r="A345" s="27">
        <v>42316</v>
      </c>
      <c r="B345" s="113">
        <v>5.0949651752490839</v>
      </c>
      <c r="C345" s="116">
        <v>5.5688295431828694</v>
      </c>
      <c r="D345" s="116">
        <v>33.651243247787143</v>
      </c>
      <c r="E345" s="104">
        <v>11.699999809265137</v>
      </c>
      <c r="F345" s="113">
        <v>44.882746784687015</v>
      </c>
      <c r="G345" s="113">
        <v>38.315413273374261</v>
      </c>
    </row>
    <row r="346" spans="1:7">
      <c r="A346" s="27">
        <v>42317</v>
      </c>
      <c r="B346" s="113">
        <v>5.6917750968909928</v>
      </c>
      <c r="C346" s="116">
        <v>6.2211466069872623</v>
      </c>
      <c r="D346" s="116">
        <v>34.358316529591832</v>
      </c>
      <c r="E346" s="104">
        <v>12.300000190734863</v>
      </c>
      <c r="F346" s="113">
        <v>43.007144686601777</v>
      </c>
      <c r="G346" s="113">
        <v>38.84989139991778</v>
      </c>
    </row>
    <row r="347" spans="1:7">
      <c r="A347" s="27">
        <v>42318</v>
      </c>
      <c r="B347" s="113">
        <v>7.3047756055461317</v>
      </c>
      <c r="C347" s="116">
        <v>7.9841664857891992</v>
      </c>
      <c r="D347" s="116">
        <v>32.709568318481743</v>
      </c>
      <c r="E347" s="104">
        <v>12.300000190734863</v>
      </c>
      <c r="F347" s="113">
        <v>41.818514448051125</v>
      </c>
      <c r="G347" s="113">
        <v>38.204815905668212</v>
      </c>
    </row>
    <row r="348" spans="1:7">
      <c r="A348" s="27">
        <v>42319</v>
      </c>
      <c r="B348" s="113">
        <v>7.540392456824323</v>
      </c>
      <c r="C348" s="116">
        <v>8.2416972121313226</v>
      </c>
      <c r="D348" s="116">
        <v>33.738586366353225</v>
      </c>
      <c r="E348" s="104">
        <v>11.100000381469727</v>
      </c>
      <c r="F348" s="113">
        <v>37.865579540729513</v>
      </c>
      <c r="G348" s="113">
        <v>37.491986409977663</v>
      </c>
    </row>
    <row r="349" spans="1:7">
      <c r="A349" s="27">
        <v>42320</v>
      </c>
      <c r="B349" s="113">
        <v>7.4515189497512209</v>
      </c>
      <c r="C349" s="116">
        <v>8.1445579001298878</v>
      </c>
      <c r="D349" s="116">
        <v>33.745012680115565</v>
      </c>
      <c r="E349" s="104">
        <v>11.100000381469727</v>
      </c>
      <c r="F349" s="113">
        <v>35.638687700077305</v>
      </c>
      <c r="G349" s="113">
        <v>37.004217903680264</v>
      </c>
    </row>
    <row r="350" spans="1:7">
      <c r="A350" s="27">
        <v>42321</v>
      </c>
      <c r="B350" s="113">
        <v>7.4007401092234524</v>
      </c>
      <c r="C350" s="116">
        <v>8.0890563024598343</v>
      </c>
      <c r="D350" s="116">
        <v>33.426054405724543</v>
      </c>
      <c r="E350" s="104">
        <v>12.100000381469727</v>
      </c>
      <c r="F350" s="113">
        <v>33.676028669432363</v>
      </c>
      <c r="G350" s="113">
        <v>37.087399870002685</v>
      </c>
    </row>
    <row r="351" spans="1:7">
      <c r="A351" s="27">
        <v>42322</v>
      </c>
      <c r="B351" s="113">
        <v>7.0124580717057547</v>
      </c>
      <c r="C351" s="116">
        <v>7.6646615505349436</v>
      </c>
      <c r="D351" s="116">
        <v>32.688841784110799</v>
      </c>
      <c r="E351" s="104">
        <v>12.100000381469727</v>
      </c>
      <c r="F351" s="113">
        <v>32.872807922826887</v>
      </c>
      <c r="G351" s="113">
        <v>45.873048877892671</v>
      </c>
    </row>
    <row r="352" spans="1:7">
      <c r="A352" s="27">
        <v>42323</v>
      </c>
      <c r="B352" s="113">
        <v>6.8162357816399943</v>
      </c>
      <c r="C352" s="116">
        <v>7.4501893317143733</v>
      </c>
      <c r="D352" s="116">
        <v>32.396940853617842</v>
      </c>
      <c r="E352" s="104">
        <v>11.300000190734863</v>
      </c>
      <c r="F352" s="113">
        <v>32.843083057668451</v>
      </c>
      <c r="G352" s="113">
        <v>37.138395780700279</v>
      </c>
    </row>
    <row r="353" spans="1:7">
      <c r="A353" s="27">
        <v>42324</v>
      </c>
      <c r="B353" s="113">
        <v>6.722979962407889</v>
      </c>
      <c r="C353" s="116">
        <v>7.3482601244773322</v>
      </c>
      <c r="D353" s="116">
        <v>31.992666695051756</v>
      </c>
      <c r="E353" s="104">
        <v>12.300000190734863</v>
      </c>
      <c r="F353" s="113">
        <v>33.08040089128194</v>
      </c>
      <c r="G353" s="113">
        <v>36.880906784556551</v>
      </c>
    </row>
    <row r="354" spans="1:7">
      <c r="A354" s="27">
        <v>42325</v>
      </c>
      <c r="B354" s="113">
        <v>6.6990283328378872</v>
      </c>
      <c r="C354" s="116">
        <v>7.3220808400722577</v>
      </c>
      <c r="D354" s="116">
        <v>31.494624462348444</v>
      </c>
      <c r="E354" s="104">
        <v>12.300000190734863</v>
      </c>
      <c r="F354" s="113">
        <v>34.924263218464674</v>
      </c>
      <c r="G354" s="113">
        <v>31.213549347409497</v>
      </c>
    </row>
    <row r="355" spans="1:7">
      <c r="A355" s="27">
        <v>42326</v>
      </c>
      <c r="B355" s="113">
        <v>6.6457823690283373</v>
      </c>
      <c r="C355" s="116">
        <v>7.2638826608661811</v>
      </c>
      <c r="D355" s="116">
        <v>31.51649284362793</v>
      </c>
      <c r="E355" s="104">
        <v>12.399999618530273</v>
      </c>
      <c r="F355" s="113">
        <v>35.288013458251953</v>
      </c>
      <c r="G355" s="113">
        <v>29.727567672729492</v>
      </c>
    </row>
    <row r="356" spans="1:7">
      <c r="A356" s="27">
        <v>42327</v>
      </c>
      <c r="B356" s="113">
        <v>6.5758818609003562</v>
      </c>
      <c r="C356" s="116">
        <v>7.1874809581347066</v>
      </c>
      <c r="D356" s="116">
        <v>32.269990231284361</v>
      </c>
      <c r="E356" s="104">
        <v>12.399999618530273</v>
      </c>
      <c r="F356" s="113">
        <v>34.592362420073258</v>
      </c>
      <c r="G356" s="113">
        <v>34.891487677781633</v>
      </c>
    </row>
    <row r="357" spans="1:7">
      <c r="A357" s="27">
        <v>42328</v>
      </c>
      <c r="B357" s="113">
        <v>6.2885935722168274</v>
      </c>
      <c r="C357" s="116">
        <v>6.873473020022927</v>
      </c>
      <c r="D357" s="116">
        <v>32.497722165959864</v>
      </c>
      <c r="E357" s="104">
        <v>12.5</v>
      </c>
      <c r="F357" s="113">
        <v>33.114169197524021</v>
      </c>
      <c r="G357" s="113">
        <v>37.561043319172363</v>
      </c>
    </row>
    <row r="358" spans="1:7">
      <c r="A358" s="27">
        <v>42329</v>
      </c>
      <c r="B358" s="113">
        <v>6.0645223250311195</v>
      </c>
      <c r="C358" s="116">
        <v>6.6285617128431689</v>
      </c>
      <c r="D358" s="116">
        <v>31.975205398091571</v>
      </c>
      <c r="E358" s="104">
        <v>11.5</v>
      </c>
      <c r="F358" s="113">
        <v>32.828957513316965</v>
      </c>
      <c r="G358" s="113">
        <v>37.409930263713569</v>
      </c>
    </row>
    <row r="359" spans="1:7">
      <c r="A359" s="27">
        <v>42330</v>
      </c>
      <c r="B359" s="113">
        <v>6.1717220772573578</v>
      </c>
      <c r="C359" s="116">
        <v>6.7457317280808429</v>
      </c>
      <c r="D359" s="116">
        <v>31.765964686142098</v>
      </c>
      <c r="E359" s="104">
        <v>11.5</v>
      </c>
      <c r="F359" s="113">
        <v>31.023724449210704</v>
      </c>
      <c r="G359" s="113">
        <v>37.901727643013032</v>
      </c>
    </row>
    <row r="360" spans="1:7">
      <c r="A360" s="27">
        <v>42331</v>
      </c>
      <c r="B360" s="113">
        <v>6.1395463728673079</v>
      </c>
      <c r="C360" s="116">
        <v>6.7105634772652198</v>
      </c>
      <c r="D360" s="116">
        <v>32.106378364540895</v>
      </c>
      <c r="E360" s="104">
        <v>12.300000190734863</v>
      </c>
      <c r="F360" s="113">
        <v>31.244417534757542</v>
      </c>
      <c r="G360" s="113">
        <v>37.454225048268249</v>
      </c>
    </row>
    <row r="361" spans="1:7">
      <c r="A361" s="27">
        <v>42332</v>
      </c>
      <c r="B361" s="113">
        <v>6.3883892204442558</v>
      </c>
      <c r="C361" s="116">
        <v>6.9825503022052962</v>
      </c>
      <c r="D361" s="116">
        <v>32.114357706771926</v>
      </c>
      <c r="E361" s="104">
        <v>12.100000381469727</v>
      </c>
      <c r="F361" s="113">
        <v>32.346178739313707</v>
      </c>
      <c r="G361" s="113">
        <v>37.893403872494346</v>
      </c>
    </row>
    <row r="362" spans="1:7">
      <c r="A362" s="27">
        <v>42333</v>
      </c>
      <c r="B362" s="113">
        <v>6.4160665145007343</v>
      </c>
      <c r="C362" s="116">
        <v>7.0128017617375091</v>
      </c>
      <c r="D362" s="116">
        <v>32.676071095577022</v>
      </c>
      <c r="E362" s="104">
        <v>12.100000381469727</v>
      </c>
      <c r="F362" s="113">
        <v>32.923584632034675</v>
      </c>
      <c r="G362" s="113">
        <v>36.888883014851132</v>
      </c>
    </row>
    <row r="363" spans="1:7">
      <c r="A363" s="27">
        <v>42334</v>
      </c>
      <c r="B363" s="113">
        <v>6.2178799808590499</v>
      </c>
      <c r="C363" s="116">
        <v>6.7961826121177351</v>
      </c>
      <c r="D363" s="116">
        <v>32.777849598725624</v>
      </c>
      <c r="E363" s="104">
        <v>12.300000190734863</v>
      </c>
      <c r="F363" s="113">
        <v>32.689254474772355</v>
      </c>
      <c r="G363" s="113">
        <v>37.224791702385296</v>
      </c>
    </row>
    <row r="364" spans="1:7">
      <c r="A364" s="27">
        <v>42335</v>
      </c>
      <c r="B364" s="113">
        <v>6.171342951673279</v>
      </c>
      <c r="C364" s="116">
        <v>6.7453173413911269</v>
      </c>
      <c r="D364" s="116">
        <v>32.094750284243474</v>
      </c>
      <c r="E364" s="104">
        <v>12.300000190734863</v>
      </c>
      <c r="F364" s="113">
        <v>32.66585654803999</v>
      </c>
      <c r="G364" s="113">
        <v>37.457086279635092</v>
      </c>
    </row>
    <row r="365" spans="1:7">
      <c r="A365" s="27">
        <v>42336</v>
      </c>
      <c r="B365" s="113">
        <v>6.2280904253993006</v>
      </c>
      <c r="C365" s="116">
        <v>6.8073426933447871</v>
      </c>
      <c r="D365" s="116">
        <v>32.083421584963794</v>
      </c>
      <c r="E365" s="104">
        <v>12.399999618530273</v>
      </c>
      <c r="F365" s="113">
        <v>33.890356512908603</v>
      </c>
      <c r="G365" s="113">
        <v>37.392483857163704</v>
      </c>
    </row>
    <row r="366" spans="1:7">
      <c r="A366" s="27">
        <v>42337</v>
      </c>
      <c r="B366" s="113">
        <v>6.2195560484320032</v>
      </c>
      <c r="C366" s="116">
        <v>6.7980145647014298</v>
      </c>
      <c r="D366" s="116">
        <v>32.41537203442163</v>
      </c>
      <c r="E366" s="104">
        <v>12.600000381469727</v>
      </c>
      <c r="F366" s="113">
        <v>33.68693271877585</v>
      </c>
      <c r="G366" s="113">
        <v>37.155203479351762</v>
      </c>
    </row>
    <row r="367" spans="1:7">
      <c r="A367" s="27">
        <v>42338</v>
      </c>
      <c r="B367" s="113">
        <v>6.5719086703834861</v>
      </c>
      <c r="C367" s="116">
        <v>7.1831382354722386</v>
      </c>
      <c r="D367" s="116">
        <v>32.279307390561833</v>
      </c>
      <c r="E367" s="104">
        <v>12.399999618530273</v>
      </c>
      <c r="F367" s="113">
        <v>32.2719255231045</v>
      </c>
      <c r="G367" s="113">
        <v>37.036534207948911</v>
      </c>
    </row>
    <row r="368" spans="1:7">
      <c r="A368" s="27">
        <v>42339</v>
      </c>
      <c r="B368" s="113">
        <v>7.0196271071289793</v>
      </c>
      <c r="C368" s="116">
        <v>7.6724973521327486</v>
      </c>
      <c r="D368" s="116">
        <v>32.538085494968598</v>
      </c>
      <c r="E368" s="104">
        <v>12.399999618530273</v>
      </c>
      <c r="F368" s="113">
        <v>32.356646918875192</v>
      </c>
      <c r="G368" s="113">
        <v>37.481156189552081</v>
      </c>
    </row>
    <row r="369" spans="1:7">
      <c r="A369" s="27">
        <v>42340</v>
      </c>
      <c r="B369" s="113">
        <v>7.1589381774154708</v>
      </c>
      <c r="C369" s="116">
        <v>7.8247652435155217</v>
      </c>
      <c r="D369" s="116">
        <v>32.31313515583669</v>
      </c>
      <c r="E369" s="104">
        <v>12.300000190734863</v>
      </c>
      <c r="F369" s="113">
        <v>33.004175019109688</v>
      </c>
      <c r="G369" s="113">
        <v>37.424696629864236</v>
      </c>
    </row>
    <row r="370" spans="1:7">
      <c r="A370" s="27">
        <v>42341</v>
      </c>
      <c r="B370" s="113">
        <v>7.3039848786018036</v>
      </c>
      <c r="C370" s="116">
        <v>7.9833022161785738</v>
      </c>
      <c r="D370" s="116">
        <v>32.498619583845091</v>
      </c>
      <c r="E370" s="104">
        <v>12.600000381469727</v>
      </c>
      <c r="F370" s="113">
        <v>31.677770372871976</v>
      </c>
      <c r="G370" s="113">
        <v>37.993113265192108</v>
      </c>
    </row>
    <row r="371" spans="1:7">
      <c r="A371" s="27">
        <v>42342</v>
      </c>
      <c r="B371" s="113">
        <v>7.4639531808476347</v>
      </c>
      <c r="C371" s="116">
        <v>8.1581485942945609</v>
      </c>
      <c r="D371" s="116">
        <v>32.562730155543065</v>
      </c>
      <c r="E371" s="104">
        <v>12.600000381469727</v>
      </c>
      <c r="F371" s="113">
        <v>32.494453766588805</v>
      </c>
      <c r="G371" s="113">
        <v>37.767558467057043</v>
      </c>
    </row>
    <row r="372" spans="1:7">
      <c r="A372" s="27">
        <v>42343</v>
      </c>
      <c r="B372" s="113">
        <v>7.1212603186831691</v>
      </c>
      <c r="C372" s="116">
        <v>7.7835831027912619</v>
      </c>
      <c r="D372" s="116">
        <v>33.243182845822091</v>
      </c>
      <c r="E372" s="104">
        <v>12.399999618530273</v>
      </c>
      <c r="F372" s="113">
        <v>32.190164485176425</v>
      </c>
      <c r="G372" s="113">
        <v>34.597916718478537</v>
      </c>
    </row>
    <row r="373" spans="1:7">
      <c r="A373" s="27">
        <v>42344</v>
      </c>
      <c r="B373" s="113">
        <v>7.2581970382500867</v>
      </c>
      <c r="C373" s="116">
        <v>7.9332558136422273</v>
      </c>
      <c r="D373" s="116">
        <v>32.858007314094799</v>
      </c>
      <c r="E373" s="104">
        <v>12.5</v>
      </c>
      <c r="F373" s="113">
        <v>27.237212038481697</v>
      </c>
      <c r="G373" s="113">
        <v>32.892949621589082</v>
      </c>
    </row>
    <row r="374" spans="1:7">
      <c r="A374" s="27">
        <v>42345</v>
      </c>
      <c r="B374" s="113">
        <v>7.5727777111241865</v>
      </c>
      <c r="C374" s="116">
        <v>8.2770945023394447</v>
      </c>
      <c r="D374" s="116">
        <v>33.202569560033261</v>
      </c>
      <c r="E374" s="104">
        <v>12.699999809265137</v>
      </c>
      <c r="F374" s="113">
        <v>20.545261833049615</v>
      </c>
      <c r="G374" s="113">
        <v>36.078303895327757</v>
      </c>
    </row>
    <row r="375" spans="1:7">
      <c r="A375" s="27">
        <v>42346</v>
      </c>
      <c r="B375" s="113">
        <v>7.5092275408565357</v>
      </c>
      <c r="C375" s="116">
        <v>8.2076337595300508</v>
      </c>
      <c r="D375" s="116">
        <v>33.506643648721479</v>
      </c>
      <c r="E375" s="104">
        <v>12.699999809265137</v>
      </c>
      <c r="F375" s="113">
        <v>36.348410845752134</v>
      </c>
      <c r="G375" s="113">
        <v>35.893629095576451</v>
      </c>
    </row>
    <row r="376" spans="1:7">
      <c r="A376" s="27">
        <v>42347</v>
      </c>
      <c r="B376" s="113">
        <v>7.4432773547534525</v>
      </c>
      <c r="C376" s="116">
        <v>8.1355497840529658</v>
      </c>
      <c r="D376" s="116">
        <v>33.460529432009714</v>
      </c>
      <c r="E376" s="104">
        <v>12.300000190734863</v>
      </c>
      <c r="F376" s="113">
        <v>44.622612241793547</v>
      </c>
      <c r="G376" s="113">
        <v>35.54468876997624</v>
      </c>
    </row>
    <row r="377" spans="1:7">
      <c r="A377" s="27">
        <v>42348</v>
      </c>
      <c r="B377" s="113">
        <v>7.2731941032765697</v>
      </c>
      <c r="C377" s="116">
        <v>7.9496477016940297</v>
      </c>
      <c r="D377" s="116">
        <v>33.574902725021069</v>
      </c>
      <c r="E377" s="104">
        <v>12.300000190734863</v>
      </c>
      <c r="F377" s="113">
        <v>40.231163365531835</v>
      </c>
      <c r="G377" s="113">
        <v>35.733238975383642</v>
      </c>
    </row>
    <row r="378" spans="1:7">
      <c r="A378" s="27">
        <v>42349</v>
      </c>
      <c r="B378" s="113">
        <v>3.0964529224198403</v>
      </c>
      <c r="C378" s="116">
        <v>3.3844428608098447</v>
      </c>
      <c r="D378" s="116">
        <v>33.079987459293122</v>
      </c>
      <c r="E378" s="104">
        <v>12.399999618530273</v>
      </c>
      <c r="F378" s="113">
        <v>35.48063334915372</v>
      </c>
      <c r="G378" s="113">
        <v>37.377051546264575</v>
      </c>
    </row>
    <row r="379" spans="1:7">
      <c r="A379" s="27">
        <v>42350</v>
      </c>
      <c r="B379" s="113">
        <v>4.0176793933528163</v>
      </c>
      <c r="C379" s="116">
        <v>4.3913492891826049</v>
      </c>
      <c r="D379" s="116">
        <v>31.419918591821652</v>
      </c>
      <c r="E379" s="104">
        <v>12.399999618530273</v>
      </c>
      <c r="F379" s="113">
        <v>34.531014047640333</v>
      </c>
      <c r="G379" s="113">
        <v>38.159902704291873</v>
      </c>
    </row>
    <row r="380" spans="1:7">
      <c r="A380" s="27">
        <v>42351</v>
      </c>
      <c r="B380" s="113">
        <v>5.390201597322533</v>
      </c>
      <c r="C380" s="116">
        <v>5.8915248419561044</v>
      </c>
      <c r="D380" s="116">
        <v>31.217952581202457</v>
      </c>
      <c r="E380" s="104">
        <v>12.399999618530273</v>
      </c>
      <c r="F380" s="113">
        <v>33.849728576960388</v>
      </c>
      <c r="G380" s="113">
        <v>36.495263659821639</v>
      </c>
    </row>
    <row r="381" spans="1:7">
      <c r="A381" s="27">
        <v>42352</v>
      </c>
      <c r="B381" s="113">
        <v>5.5254590622240611</v>
      </c>
      <c r="C381" s="116">
        <v>6.0393621167109464</v>
      </c>
      <c r="D381" s="116">
        <v>31.525207664613362</v>
      </c>
      <c r="E381" s="104">
        <v>12.399999618530273</v>
      </c>
      <c r="F381" s="113">
        <v>31.955890423611368</v>
      </c>
      <c r="G381" s="113">
        <v>36.662333776487301</v>
      </c>
    </row>
    <row r="382" spans="1:7">
      <c r="A382" s="27">
        <v>42353</v>
      </c>
      <c r="B382" s="113">
        <v>5.7067840048539367</v>
      </c>
      <c r="C382" s="116">
        <v>6.2375514394444078</v>
      </c>
      <c r="D382" s="116">
        <v>30.585434321805305</v>
      </c>
      <c r="E382" s="104">
        <v>12.399999618530273</v>
      </c>
      <c r="F382" s="113">
        <v>29.40930572918165</v>
      </c>
      <c r="G382" s="113">
        <v>36.195221387368655</v>
      </c>
    </row>
    <row r="383" spans="1:7">
      <c r="A383" s="27">
        <v>42354</v>
      </c>
      <c r="B383" s="113">
        <v>5.9270219786183045</v>
      </c>
      <c r="C383" s="116">
        <v>6.4782729542425512</v>
      </c>
      <c r="D383" s="116">
        <v>28.225610947564832</v>
      </c>
      <c r="E383" s="104">
        <v>12.399999618530273</v>
      </c>
      <c r="F383" s="113">
        <v>28.371436541433692</v>
      </c>
      <c r="G383" s="113">
        <v>35.720375101610493</v>
      </c>
    </row>
    <row r="384" spans="1:7">
      <c r="A384" s="27">
        <v>42355</v>
      </c>
      <c r="B384" s="113">
        <v>6.6195206887460669</v>
      </c>
      <c r="C384" s="116">
        <v>7.2351784762487892</v>
      </c>
      <c r="D384" s="116">
        <v>27.657428694036259</v>
      </c>
      <c r="E384" s="104">
        <v>12.100000381469727</v>
      </c>
      <c r="F384" s="113">
        <v>33.27159219622061</v>
      </c>
      <c r="G384" s="113">
        <v>36.353058311519838</v>
      </c>
    </row>
    <row r="385" spans="1:7">
      <c r="A385" s="27">
        <v>42356</v>
      </c>
      <c r="B385" s="113">
        <v>7.2604477390744462</v>
      </c>
      <c r="C385" s="116">
        <v>7.935715844047234</v>
      </c>
      <c r="D385" s="116">
        <v>28.586691609930071</v>
      </c>
      <c r="E385" s="104">
        <v>12.100000381469727</v>
      </c>
      <c r="F385" s="113">
        <v>32.143185062369867</v>
      </c>
      <c r="G385" s="113">
        <v>36.72761199101253</v>
      </c>
    </row>
    <row r="386" spans="1:7">
      <c r="A386" s="27">
        <v>42357</v>
      </c>
      <c r="B386" s="113">
        <v>7.4889285901786407</v>
      </c>
      <c r="C386" s="116">
        <v>8.1854468765303743</v>
      </c>
      <c r="D386" s="116">
        <v>30.438658134186699</v>
      </c>
      <c r="E386" s="104">
        <v>12</v>
      </c>
      <c r="F386" s="113">
        <v>33.510331344118789</v>
      </c>
      <c r="G386" s="113">
        <v>36.881476979211527</v>
      </c>
    </row>
    <row r="387" spans="1:7">
      <c r="A387" s="27">
        <v>42358</v>
      </c>
      <c r="B387" s="113">
        <v>7.3000740244577011</v>
      </c>
      <c r="C387" s="116">
        <v>7.9790276275704795</v>
      </c>
      <c r="D387" s="116">
        <v>26.298742421755026</v>
      </c>
      <c r="E387" s="104">
        <v>11.899999618530273</v>
      </c>
      <c r="F387" s="113">
        <v>47.346219652052248</v>
      </c>
      <c r="G387" s="113">
        <v>36.510808728800825</v>
      </c>
    </row>
    <row r="388" spans="1:7">
      <c r="A388" s="27">
        <v>42359</v>
      </c>
      <c r="B388" s="113">
        <v>7.0499230812823743</v>
      </c>
      <c r="C388" s="116">
        <v>7.7056110457698557</v>
      </c>
      <c r="D388" s="116">
        <v>29.111552805723878</v>
      </c>
      <c r="E388" s="104">
        <v>11.899999618530273</v>
      </c>
      <c r="F388" s="113">
        <v>37.432837645919243</v>
      </c>
      <c r="G388" s="113">
        <v>36.887531989945337</v>
      </c>
    </row>
    <row r="389" spans="1:7">
      <c r="A389" s="27">
        <v>42360</v>
      </c>
      <c r="B389" s="113">
        <v>7.0962320087553783</v>
      </c>
      <c r="C389" s="116">
        <v>7.7562269998646105</v>
      </c>
      <c r="D389" s="116">
        <v>30.478520442777246</v>
      </c>
      <c r="E389" s="104">
        <v>11.899999618530273</v>
      </c>
      <c r="F389" s="113">
        <v>31.503926156361871</v>
      </c>
      <c r="G389" s="113">
        <v>37.27455300178795</v>
      </c>
    </row>
    <row r="390" spans="1:7">
      <c r="A390" s="27">
        <v>42361</v>
      </c>
      <c r="B390" s="113">
        <v>7.3149983278334316</v>
      </c>
      <c r="C390" s="116">
        <v>7.9953399866723514</v>
      </c>
      <c r="D390" s="116">
        <v>31.219191226319083</v>
      </c>
      <c r="E390" s="104">
        <v>11.899999618530273</v>
      </c>
      <c r="F390" s="113">
        <v>28.226874006125673</v>
      </c>
      <c r="G390" s="113">
        <v>37.605142887433381</v>
      </c>
    </row>
    <row r="391" spans="1:7">
      <c r="A391" s="27">
        <v>42362</v>
      </c>
      <c r="B391" s="113">
        <v>7.7137326315803127</v>
      </c>
      <c r="C391" s="116">
        <v>8.4311591324779016</v>
      </c>
      <c r="D391" s="116">
        <v>31.578949543546813</v>
      </c>
      <c r="E391" s="104">
        <v>11.800000190734863</v>
      </c>
      <c r="F391" s="113">
        <v>33.943001853691214</v>
      </c>
      <c r="G391" s="113">
        <v>37.193936411583856</v>
      </c>
    </row>
    <row r="392" spans="1:7">
      <c r="A392" s="27">
        <v>42363</v>
      </c>
      <c r="B392" s="113">
        <v>7.9585439697058016</v>
      </c>
      <c r="C392" s="116">
        <v>8.6987394917867764</v>
      </c>
      <c r="D392" s="116">
        <v>31.760729843929973</v>
      </c>
      <c r="E392" s="104">
        <v>11.800000190734863</v>
      </c>
      <c r="F392" s="113">
        <v>43.341852505207044</v>
      </c>
      <c r="G392" s="113">
        <v>37.177794695474475</v>
      </c>
    </row>
    <row r="393" spans="1:7">
      <c r="A393" s="27">
        <v>42364</v>
      </c>
      <c r="B393" s="113">
        <v>8.1519809864183816</v>
      </c>
      <c r="C393" s="116">
        <v>8.9101673890071957</v>
      </c>
      <c r="D393" s="116">
        <v>31.78507714796951</v>
      </c>
      <c r="E393" s="104">
        <v>11.800000190734863</v>
      </c>
      <c r="F393" s="113">
        <v>38.583037799464236</v>
      </c>
      <c r="G393" s="113">
        <v>37.308034263871363</v>
      </c>
    </row>
    <row r="394" spans="1:7">
      <c r="A394" s="27">
        <v>42365</v>
      </c>
      <c r="B394" s="113">
        <v>7.8889771225266276</v>
      </c>
      <c r="C394" s="116">
        <v>8.6227024826077034</v>
      </c>
      <c r="D394" s="116">
        <v>31.458722136506253</v>
      </c>
      <c r="E394" s="104">
        <v>12.300000190734863</v>
      </c>
      <c r="F394" s="113">
        <v>34.742834875296637</v>
      </c>
      <c r="G394" s="113">
        <v>37.456977469325089</v>
      </c>
    </row>
    <row r="395" spans="1:7">
      <c r="A395" s="27">
        <v>42366</v>
      </c>
      <c r="B395" s="113">
        <v>8.3252289450592851</v>
      </c>
      <c r="C395" s="116">
        <v>9.0995285165498228</v>
      </c>
      <c r="D395" s="116">
        <v>32.097877631938019</v>
      </c>
      <c r="E395" s="104">
        <v>12.199999809265137</v>
      </c>
      <c r="F395" s="113">
        <v>32.821768338815467</v>
      </c>
      <c r="G395" s="113">
        <v>37.003046496422158</v>
      </c>
    </row>
    <row r="396" spans="1:7">
      <c r="A396" s="27">
        <v>42367</v>
      </c>
      <c r="B396" s="113">
        <v>8.3618965538668473</v>
      </c>
      <c r="C396" s="116">
        <v>9.1396064476409684</v>
      </c>
      <c r="D396" s="116">
        <v>32.146260051175389</v>
      </c>
      <c r="E396" s="104">
        <v>12.199999809265137</v>
      </c>
      <c r="F396" s="113">
        <v>28.231867573283367</v>
      </c>
      <c r="G396" s="113">
        <v>37.152609389358034</v>
      </c>
    </row>
    <row r="397" spans="1:7">
      <c r="A397" s="27">
        <v>42368</v>
      </c>
      <c r="B397" s="113">
        <v>8.408740734655888</v>
      </c>
      <c r="C397" s="116">
        <v>9.1908074370356516</v>
      </c>
      <c r="D397" s="116">
        <v>31.84187866034333</v>
      </c>
      <c r="E397" s="104">
        <v>11.600000381469727</v>
      </c>
      <c r="F397" s="113">
        <v>25.045357131891755</v>
      </c>
      <c r="G397" s="113">
        <v>37.127636627466565</v>
      </c>
    </row>
    <row r="398" spans="1:7">
      <c r="A398" s="27">
        <v>42369</v>
      </c>
      <c r="B398" s="113">
        <v>8.3444252555688738</v>
      </c>
      <c r="C398" s="116">
        <v>9.1205102067888895</v>
      </c>
      <c r="D398" s="116">
        <v>31.805220342123953</v>
      </c>
      <c r="E398" s="104">
        <v>11.699999809265137</v>
      </c>
      <c r="F398" s="113">
        <v>42.239706542006239</v>
      </c>
      <c r="G398" s="113">
        <v>36.793833859938182</v>
      </c>
    </row>
    <row r="399" spans="1:7">
      <c r="A399" s="27">
        <v>42370</v>
      </c>
      <c r="B399" s="113">
        <v>7.9958400685107005</v>
      </c>
      <c r="C399" s="116">
        <v>8.739504366467207</v>
      </c>
      <c r="D399" s="116">
        <v>31.267892303025246</v>
      </c>
      <c r="E399" s="104">
        <v>11.699999809265137</v>
      </c>
      <c r="F399" s="113">
        <v>34.633702710469557</v>
      </c>
      <c r="G399" s="113">
        <v>36.820832961510781</v>
      </c>
    </row>
    <row r="400" spans="1:7">
      <c r="A400" s="27">
        <v>42371</v>
      </c>
      <c r="B400" s="113">
        <v>7.3442999403844196</v>
      </c>
      <c r="C400" s="116">
        <v>8.0273668367143358</v>
      </c>
      <c r="D400" s="116">
        <v>30.533578772390328</v>
      </c>
      <c r="E400" s="104">
        <v>11.699999809265137</v>
      </c>
      <c r="F400" s="113">
        <v>29.959444699486102</v>
      </c>
      <c r="G400" s="113">
        <v>36.501678088682759</v>
      </c>
    </row>
    <row r="401" spans="1:7">
      <c r="A401" s="27">
        <v>42372</v>
      </c>
      <c r="B401" s="113">
        <v>7.0351067782032537</v>
      </c>
      <c r="C401" s="116">
        <v>7.689416731683357</v>
      </c>
      <c r="D401" s="116">
        <v>30.98879646146742</v>
      </c>
      <c r="E401" s="104">
        <v>11.600000381469727</v>
      </c>
      <c r="F401" s="113">
        <v>25.461393757705348</v>
      </c>
      <c r="G401" s="113">
        <v>36.637018794307004</v>
      </c>
    </row>
    <row r="402" spans="1:7">
      <c r="A402" s="27">
        <v>42373</v>
      </c>
      <c r="B402" s="113">
        <v>6.9247159139633281</v>
      </c>
      <c r="C402" s="116">
        <v>7.5687588105923203</v>
      </c>
      <c r="D402" s="116">
        <v>31.755188657773882</v>
      </c>
      <c r="E402" s="104">
        <v>11.600000381469727</v>
      </c>
      <c r="F402" s="113">
        <v>44.229362839195431</v>
      </c>
      <c r="G402" s="113">
        <v>36.648385841427036</v>
      </c>
    </row>
    <row r="403" spans="1:7">
      <c r="A403" s="27">
        <v>42374</v>
      </c>
      <c r="B403" s="113">
        <v>6.1795548628941814</v>
      </c>
      <c r="C403" s="116">
        <v>6.7542930129099652</v>
      </c>
      <c r="D403" s="116">
        <v>31.948277233662434</v>
      </c>
      <c r="E403" s="104">
        <v>11.600000381469727</v>
      </c>
      <c r="F403" s="113">
        <v>40.053410493223765</v>
      </c>
      <c r="G403" s="113">
        <v>36.031292177262124</v>
      </c>
    </row>
    <row r="404" spans="1:7">
      <c r="A404" s="27">
        <v>42375</v>
      </c>
      <c r="B404" s="113">
        <v>6.6551659702112049</v>
      </c>
      <c r="C404" s="116">
        <v>7.2741389970119998</v>
      </c>
      <c r="D404" s="116">
        <v>32.068403415017706</v>
      </c>
      <c r="E404" s="104">
        <v>7.9000000953674316</v>
      </c>
      <c r="F404" s="113">
        <v>38.381373934745781</v>
      </c>
      <c r="G404" s="113">
        <v>36.245621487961849</v>
      </c>
    </row>
    <row r="405" spans="1:7">
      <c r="A405" s="27">
        <v>42376</v>
      </c>
      <c r="B405" s="113">
        <v>6.6847834790638618</v>
      </c>
      <c r="C405" s="116">
        <v>7.3065111237333751</v>
      </c>
      <c r="D405" s="116">
        <v>31.41875256584752</v>
      </c>
      <c r="E405" s="104">
        <v>7.9000000953674316</v>
      </c>
      <c r="F405" s="113">
        <v>39.373015278837201</v>
      </c>
      <c r="G405" s="113">
        <v>36.797296765181748</v>
      </c>
    </row>
    <row r="406" spans="1:7">
      <c r="A406" s="27">
        <v>42377</v>
      </c>
      <c r="B406" s="113">
        <v>6.9352780731026034</v>
      </c>
      <c r="C406" s="116">
        <v>7.5803033181269992</v>
      </c>
      <c r="D406" s="116">
        <v>31.859205582782074</v>
      </c>
      <c r="E406" s="104">
        <v>11.300000190734863</v>
      </c>
      <c r="F406" s="113">
        <v>37.043099865825099</v>
      </c>
      <c r="G406" s="113">
        <v>36.946659006432263</v>
      </c>
    </row>
    <row r="407" spans="1:7">
      <c r="A407" s="27">
        <v>42378</v>
      </c>
      <c r="B407" s="113">
        <v>7.3868103264147162</v>
      </c>
      <c r="C407" s="116">
        <v>8.0738309607023968</v>
      </c>
      <c r="D407" s="116">
        <v>31.60909586963831</v>
      </c>
      <c r="E407" s="104">
        <v>11.600000381469727</v>
      </c>
      <c r="F407" s="113">
        <v>30.251498938379463</v>
      </c>
      <c r="G407" s="113">
        <v>37.066145402325517</v>
      </c>
    </row>
    <row r="408" spans="1:7">
      <c r="A408" s="27">
        <v>42379</v>
      </c>
      <c r="B408" s="113">
        <v>8.209340338006756</v>
      </c>
      <c r="C408" s="116">
        <v>8.972861527380287</v>
      </c>
      <c r="D408" s="116">
        <v>31.920038652552545</v>
      </c>
      <c r="E408" s="104">
        <v>11.699999809265137</v>
      </c>
      <c r="F408" s="113">
        <v>30.477272225927436</v>
      </c>
      <c r="G408" s="113">
        <v>37.147505247195589</v>
      </c>
    </row>
    <row r="409" spans="1:7">
      <c r="A409" s="27">
        <v>42380</v>
      </c>
      <c r="B409" s="113">
        <v>8.370804055521516</v>
      </c>
      <c r="C409" s="116">
        <v>9.1493424039555364</v>
      </c>
      <c r="D409" s="116">
        <v>32.974871032193853</v>
      </c>
      <c r="E409" s="104">
        <v>11.699999809265137</v>
      </c>
      <c r="F409" s="113">
        <v>41.15813403663811</v>
      </c>
      <c r="G409" s="113">
        <v>36.643850067081289</v>
      </c>
    </row>
    <row r="410" spans="1:7">
      <c r="A410" s="27">
        <v>42381</v>
      </c>
      <c r="B410" s="113">
        <v>8.5023994634711979</v>
      </c>
      <c r="C410" s="116">
        <v>9.2931770270256671</v>
      </c>
      <c r="D410" s="116">
        <v>33.656588223090907</v>
      </c>
      <c r="E410" s="104">
        <v>11.800000190734863</v>
      </c>
      <c r="F410" s="113">
        <v>32.106471819171212</v>
      </c>
      <c r="G410" s="113">
        <v>36.680610739566617</v>
      </c>
    </row>
    <row r="411" spans="1:7">
      <c r="A411" s="27">
        <v>42382</v>
      </c>
      <c r="B411" s="113">
        <v>8.6130329278416919</v>
      </c>
      <c r="C411" s="116">
        <v>9.4141001116120009</v>
      </c>
      <c r="D411" s="116">
        <v>33.700151684814053</v>
      </c>
      <c r="E411" s="104">
        <v>11.899999618530273</v>
      </c>
      <c r="F411" s="113">
        <v>25.981955964918519</v>
      </c>
      <c r="G411" s="113">
        <v>36.596244736578704</v>
      </c>
    </row>
    <row r="412" spans="1:7">
      <c r="A412" s="27">
        <v>42383</v>
      </c>
      <c r="B412" s="113">
        <v>8.638015538889924</v>
      </c>
      <c r="C412" s="116">
        <v>9.4414062653708335</v>
      </c>
      <c r="D412" s="116">
        <v>33.621829619407663</v>
      </c>
      <c r="E412" s="104">
        <v>11.800000190734863</v>
      </c>
      <c r="F412" s="113">
        <v>35.947455478045704</v>
      </c>
      <c r="G412" s="113">
        <v>36.752530784584863</v>
      </c>
    </row>
    <row r="413" spans="1:7">
      <c r="A413" s="27">
        <v>42384</v>
      </c>
      <c r="B413" s="113">
        <v>8.5720218791387772</v>
      </c>
      <c r="C413" s="116">
        <v>9.3692747729181924</v>
      </c>
      <c r="D413" s="116">
        <v>33.735303688446699</v>
      </c>
      <c r="E413" s="104">
        <v>11.899999618530273</v>
      </c>
      <c r="F413" s="113">
        <v>44.518511578153685</v>
      </c>
      <c r="G413" s="113">
        <v>36.481384309309554</v>
      </c>
    </row>
    <row r="414" spans="1:7">
      <c r="A414" s="27">
        <v>42385</v>
      </c>
      <c r="B414" s="113">
        <v>8.3496998613945888</v>
      </c>
      <c r="C414" s="116">
        <v>9.1262753847126898</v>
      </c>
      <c r="D414" s="116">
        <v>33.555419758116791</v>
      </c>
      <c r="E414" s="104">
        <v>12</v>
      </c>
      <c r="F414" s="113">
        <v>37.071093412107885</v>
      </c>
      <c r="G414" s="113">
        <v>36.577072768873641</v>
      </c>
    </row>
    <row r="415" spans="1:7">
      <c r="A415" s="27">
        <v>42386</v>
      </c>
      <c r="B415" s="113">
        <v>8.2084517684892084</v>
      </c>
      <c r="C415" s="116">
        <v>8.9718903152109615</v>
      </c>
      <c r="D415" s="116">
        <v>32.931218894300606</v>
      </c>
      <c r="E415" s="104">
        <v>12</v>
      </c>
      <c r="F415" s="113">
        <v>32.222378722385081</v>
      </c>
      <c r="G415" s="113">
        <v>36.492159362126259</v>
      </c>
    </row>
    <row r="416" spans="1:7">
      <c r="A416" s="27">
        <v>42387</v>
      </c>
      <c r="B416" s="113">
        <v>8.1056621759436762</v>
      </c>
      <c r="C416" s="116">
        <v>8.8595406327283328</v>
      </c>
      <c r="D416" s="116">
        <v>33.400207519509195</v>
      </c>
      <c r="E416" s="104">
        <v>12</v>
      </c>
      <c r="F416" s="113">
        <v>27.692596271082213</v>
      </c>
      <c r="G416" s="113">
        <v>36.976627046289309</v>
      </c>
    </row>
    <row r="417" spans="1:7">
      <c r="A417" s="27">
        <v>42388</v>
      </c>
      <c r="B417" s="113">
        <v>8.1259388650599433</v>
      </c>
      <c r="C417" s="116">
        <v>8.8817031836986793</v>
      </c>
      <c r="D417" s="116">
        <v>33.160062052717926</v>
      </c>
      <c r="E417" s="104">
        <v>12</v>
      </c>
      <c r="F417" s="113">
        <v>21.453460914040043</v>
      </c>
      <c r="G417" s="113">
        <v>36.430501072804063</v>
      </c>
    </row>
    <row r="418" spans="1:7">
      <c r="A418" s="27">
        <v>42389</v>
      </c>
      <c r="B418" s="113">
        <v>8.0912615284668803</v>
      </c>
      <c r="C418" s="116">
        <v>8.8438006328752756</v>
      </c>
      <c r="D418" s="116">
        <v>33.678782370686527</v>
      </c>
      <c r="E418" s="104">
        <v>12.100000381469727</v>
      </c>
      <c r="F418" s="113">
        <v>35.443325469460731</v>
      </c>
      <c r="G418" s="113">
        <v>37.000275870009744</v>
      </c>
    </row>
    <row r="419" spans="1:7">
      <c r="A419" s="27">
        <v>42390</v>
      </c>
      <c r="B419" s="113">
        <v>8.3872501603686942</v>
      </c>
      <c r="C419" s="116">
        <v>9.1673181018048879</v>
      </c>
      <c r="D419" s="116">
        <v>33.99017343174522</v>
      </c>
      <c r="E419" s="104">
        <v>12.199999809265137</v>
      </c>
      <c r="F419" s="113">
        <v>44.487762308429751</v>
      </c>
      <c r="G419" s="113">
        <v>36.842297285199173</v>
      </c>
    </row>
    <row r="420" spans="1:7">
      <c r="A420" s="27">
        <v>42391</v>
      </c>
      <c r="B420" s="113">
        <v>8.1894116098769238</v>
      </c>
      <c r="C420" s="116">
        <v>8.9510792999949853</v>
      </c>
      <c r="D420" s="116">
        <v>33.43580619319723</v>
      </c>
      <c r="E420" s="104">
        <v>12.199999809265137</v>
      </c>
      <c r="F420" s="113">
        <v>42.643825469591</v>
      </c>
      <c r="G420" s="113">
        <v>35.793242456912985</v>
      </c>
    </row>
    <row r="421" spans="1:7">
      <c r="A421" s="27">
        <v>42392</v>
      </c>
      <c r="B421" s="113">
        <v>8.1999353879640857</v>
      </c>
      <c r="C421" s="116">
        <v>8.9625818567940758</v>
      </c>
      <c r="D421" s="116">
        <v>33.046493745799438</v>
      </c>
      <c r="E421" s="104">
        <v>12.199999809265137</v>
      </c>
      <c r="F421" s="113">
        <v>38.461563784237256</v>
      </c>
      <c r="G421" s="113">
        <v>35.760136850520368</v>
      </c>
    </row>
    <row r="422" spans="1:7">
      <c r="A422" s="27">
        <v>42393</v>
      </c>
      <c r="B422" s="113">
        <v>8.2857940227395233</v>
      </c>
      <c r="C422" s="116">
        <v>9.0564258940796538</v>
      </c>
      <c r="D422" s="116">
        <v>33.202501844454687</v>
      </c>
      <c r="E422" s="104">
        <v>12.199999809265137</v>
      </c>
      <c r="F422" s="113">
        <v>34.394140131915073</v>
      </c>
      <c r="G422" s="113">
        <v>36.097834626480385</v>
      </c>
    </row>
    <row r="423" spans="1:7">
      <c r="A423" s="27">
        <v>42394</v>
      </c>
      <c r="B423" s="113">
        <v>8.4834483005792887</v>
      </c>
      <c r="C423" s="116">
        <v>9.2724632847016135</v>
      </c>
      <c r="D423" s="116">
        <v>33.022780287243705</v>
      </c>
      <c r="E423" s="104">
        <v>12.199999809265137</v>
      </c>
      <c r="F423" s="113">
        <v>30.42338194284174</v>
      </c>
      <c r="G423" s="113">
        <v>36.53617687549859</v>
      </c>
    </row>
    <row r="424" spans="1:7">
      <c r="A424" s="27">
        <v>42395</v>
      </c>
      <c r="B424" s="113">
        <v>8.5474078674255001</v>
      </c>
      <c r="C424" s="116">
        <v>9.342371500591419</v>
      </c>
      <c r="D424" s="116">
        <v>31.785984473272638</v>
      </c>
      <c r="E424" s="104">
        <v>12.399999618530273</v>
      </c>
      <c r="F424" s="113">
        <v>26.320912004311907</v>
      </c>
      <c r="G424" s="113">
        <v>35.903705218412242</v>
      </c>
    </row>
    <row r="425" spans="1:7">
      <c r="A425" s="27">
        <v>42396</v>
      </c>
      <c r="B425" s="113">
        <v>8.441465095674106</v>
      </c>
      <c r="C425" s="116">
        <v>9.2265753730571429</v>
      </c>
      <c r="D425" s="116">
        <v>32.14872223542794</v>
      </c>
      <c r="E425" s="104">
        <v>12.300000190734863</v>
      </c>
      <c r="F425" s="113">
        <v>29.016593541523672</v>
      </c>
      <c r="G425" s="113">
        <v>36.555259877951045</v>
      </c>
    </row>
    <row r="426" spans="1:7">
      <c r="A426" s="27">
        <v>42397</v>
      </c>
      <c r="B426" s="113">
        <v>8.6977334520517662</v>
      </c>
      <c r="C426" s="116">
        <v>9.5066783266379904</v>
      </c>
      <c r="D426" s="116">
        <v>32.090729167262651</v>
      </c>
      <c r="E426" s="104">
        <v>12.300000190734863</v>
      </c>
      <c r="F426" s="113">
        <v>39.170949552765563</v>
      </c>
      <c r="G426" s="113">
        <v>36.399498441373879</v>
      </c>
    </row>
    <row r="427" spans="1:7">
      <c r="A427" s="27">
        <v>42398</v>
      </c>
      <c r="B427" s="113">
        <v>9.041505659447008</v>
      </c>
      <c r="C427" s="116">
        <v>9.8824235493860968</v>
      </c>
      <c r="D427" s="116">
        <v>33.945659898122102</v>
      </c>
      <c r="E427" s="104">
        <v>12.5</v>
      </c>
      <c r="F427" s="113">
        <v>35.684823989161707</v>
      </c>
      <c r="G427" s="113">
        <v>36.648709481027417</v>
      </c>
    </row>
    <row r="428" spans="1:7">
      <c r="A428" s="27">
        <v>42399</v>
      </c>
      <c r="B428" s="113">
        <v>8.999468871014928</v>
      </c>
      <c r="C428" s="116">
        <v>9.8364770706038058</v>
      </c>
      <c r="D428" s="116">
        <v>34.105761991363977</v>
      </c>
      <c r="E428" s="104">
        <v>12.300000190734863</v>
      </c>
      <c r="F428" s="113">
        <v>40.276943417412234</v>
      </c>
      <c r="G428" s="113">
        <v>36.279396835742205</v>
      </c>
    </row>
    <row r="429" spans="1:7">
      <c r="A429" s="27">
        <v>42400</v>
      </c>
      <c r="B429" s="113">
        <v>7.2570579767721464</v>
      </c>
      <c r="C429" s="116">
        <v>7.9320108121571007</v>
      </c>
      <c r="D429" s="116">
        <v>34.421565721101253</v>
      </c>
      <c r="E429" s="104">
        <v>12.199999809265137</v>
      </c>
      <c r="F429" s="113">
        <v>41.963043845759515</v>
      </c>
      <c r="G429" s="113">
        <v>36.653906107721482</v>
      </c>
    </row>
    <row r="430" spans="1:7">
      <c r="A430" s="27">
        <v>42401</v>
      </c>
      <c r="B430" s="113">
        <v>8.7449296195569133</v>
      </c>
      <c r="C430" s="116">
        <v>9.5582640397660139</v>
      </c>
      <c r="D430" s="116">
        <v>33.856910861576061</v>
      </c>
      <c r="E430" s="104">
        <v>12.300000190734863</v>
      </c>
      <c r="F430" s="113">
        <v>39.438819751165518</v>
      </c>
      <c r="G430" s="113">
        <v>37.444391528919951</v>
      </c>
    </row>
    <row r="431" spans="1:7">
      <c r="A431" s="27">
        <v>42402</v>
      </c>
      <c r="B431" s="113">
        <v>8.3938507700103138</v>
      </c>
      <c r="C431" s="116">
        <v>9.1745326103856026</v>
      </c>
      <c r="D431" s="116">
        <v>33.117160377943939</v>
      </c>
      <c r="E431" s="104">
        <v>12.300000190734863</v>
      </c>
      <c r="F431" s="113">
        <v>34.892785118111838</v>
      </c>
      <c r="G431" s="113">
        <v>37.469150960003908</v>
      </c>
    </row>
    <row r="432" spans="1:7">
      <c r="A432" s="27">
        <v>42403</v>
      </c>
      <c r="B432" s="113">
        <v>8.2778824611872857</v>
      </c>
      <c r="C432" s="116">
        <v>9.0477785066708378</v>
      </c>
      <c r="D432" s="116">
        <v>32.633499614640499</v>
      </c>
      <c r="E432" s="104">
        <v>12.399999618530273</v>
      </c>
      <c r="F432" s="113">
        <v>31.048784570164152</v>
      </c>
      <c r="G432" s="113">
        <v>37.506931737661425</v>
      </c>
    </row>
    <row r="433" spans="1:7">
      <c r="A433" s="27">
        <v>42404</v>
      </c>
      <c r="B433" s="113">
        <v>6.7091500612894492</v>
      </c>
      <c r="C433" s="116">
        <v>7.3331439540466095</v>
      </c>
      <c r="D433" s="116">
        <v>31.101091958836246</v>
      </c>
      <c r="E433" s="104">
        <v>12.399999618530273</v>
      </c>
      <c r="F433" s="113">
        <v>43.471578781825542</v>
      </c>
      <c r="G433" s="113">
        <v>37.113648734600524</v>
      </c>
    </row>
    <row r="434" spans="1:7">
      <c r="A434" s="27">
        <v>42405</v>
      </c>
      <c r="B434" s="113">
        <v>4.6546701792854082</v>
      </c>
      <c r="C434" s="116">
        <v>5.087584294805243</v>
      </c>
      <c r="D434" s="116">
        <v>31.360439034303031</v>
      </c>
      <c r="E434" s="104">
        <v>12.300000190734863</v>
      </c>
      <c r="F434" s="113">
        <v>46.886849445325382</v>
      </c>
      <c r="G434" s="113">
        <v>36.122930763783252</v>
      </c>
    </row>
    <row r="435" spans="1:7">
      <c r="A435" s="27">
        <v>42406</v>
      </c>
      <c r="B435" s="113">
        <v>5.5038102630384209</v>
      </c>
      <c r="C435" s="116">
        <v>6.0156998406535775</v>
      </c>
      <c r="D435" s="116">
        <v>32.252060265761806</v>
      </c>
      <c r="E435" s="104">
        <v>12.300000190734863</v>
      </c>
      <c r="F435" s="113">
        <v>45.772186112403809</v>
      </c>
      <c r="G435" s="113">
        <v>36.013938517040728</v>
      </c>
    </row>
    <row r="436" spans="1:7">
      <c r="A436" s="27">
        <v>42407</v>
      </c>
      <c r="B436" s="113">
        <v>8.5219858763544458</v>
      </c>
      <c r="C436" s="116">
        <v>9.3145851016557106</v>
      </c>
      <c r="D436" s="116">
        <v>31.754176138484926</v>
      </c>
      <c r="E436" s="104">
        <v>12.300000190734863</v>
      </c>
      <c r="F436" s="113">
        <v>39.871544908859107</v>
      </c>
      <c r="G436" s="113">
        <v>36.946066013066883</v>
      </c>
    </row>
    <row r="437" spans="1:7">
      <c r="A437" s="27">
        <v>42408</v>
      </c>
      <c r="B437" s="113">
        <v>8.6875540151331023</v>
      </c>
      <c r="C437" s="116">
        <v>9.4955521369397751</v>
      </c>
      <c r="D437" s="116">
        <v>31.69952306043222</v>
      </c>
      <c r="E437" s="104">
        <v>12.300000190734863</v>
      </c>
      <c r="F437" s="113">
        <v>33.704030637983919</v>
      </c>
      <c r="G437" s="113">
        <v>37.100733681917184</v>
      </c>
    </row>
    <row r="438" spans="1:7">
      <c r="A438" s="27">
        <v>42409</v>
      </c>
      <c r="B438" s="113">
        <v>8.3109501353723729</v>
      </c>
      <c r="C438" s="116">
        <v>9.0839216861808438</v>
      </c>
      <c r="D438" s="116">
        <v>30.51473325744821</v>
      </c>
      <c r="E438" s="104">
        <v>12.399999618530273</v>
      </c>
      <c r="F438" s="113">
        <v>27.977480500561224</v>
      </c>
      <c r="G438" s="113">
        <v>37.106880195494071</v>
      </c>
    </row>
    <row r="439" spans="1:7">
      <c r="A439" s="27">
        <v>42410</v>
      </c>
      <c r="B439" s="113">
        <v>8.3775946592727504</v>
      </c>
      <c r="C439" s="116">
        <v>9.1567645773139787</v>
      </c>
      <c r="D439" s="116">
        <v>30.953207221274038</v>
      </c>
      <c r="E439" s="104">
        <v>12.100000381469727</v>
      </c>
      <c r="F439" s="113">
        <v>35.537907924475498</v>
      </c>
      <c r="G439" s="113">
        <v>36.887081637537094</v>
      </c>
    </row>
    <row r="440" spans="1:7">
      <c r="A440" s="27">
        <v>42411</v>
      </c>
      <c r="B440" s="113">
        <v>8.4946325973419992</v>
      </c>
      <c r="C440" s="116">
        <v>9.2846877926402485</v>
      </c>
      <c r="D440" s="116">
        <v>32.640710007636685</v>
      </c>
      <c r="E440" s="104">
        <v>12.100000381469727</v>
      </c>
      <c r="F440" s="113">
        <v>34.965091602603579</v>
      </c>
      <c r="G440" s="113">
        <v>37.060037760469704</v>
      </c>
    </row>
    <row r="441" spans="1:7">
      <c r="A441" s="27">
        <v>42412</v>
      </c>
      <c r="B441" s="113">
        <v>8.3368562635727645</v>
      </c>
      <c r="C441" s="116">
        <v>9.112237250097289</v>
      </c>
      <c r="D441" s="116">
        <v>32.710010519645849</v>
      </c>
      <c r="E441" s="104">
        <v>12.199999809265137</v>
      </c>
      <c r="F441" s="113">
        <v>29.228154668918343</v>
      </c>
      <c r="G441" s="113">
        <v>37.193238397814682</v>
      </c>
    </row>
    <row r="442" spans="1:7">
      <c r="A442" s="27">
        <v>42413</v>
      </c>
      <c r="B442" s="113">
        <v>8.4399541944459031</v>
      </c>
      <c r="C442" s="116">
        <v>9.2249239483452872</v>
      </c>
      <c r="D442" s="116">
        <v>33.280498515345393</v>
      </c>
      <c r="E442" s="104">
        <v>12.100000381469727</v>
      </c>
      <c r="F442" s="113">
        <v>33.266360338197799</v>
      </c>
      <c r="G442" s="113">
        <v>37.292073154692339</v>
      </c>
    </row>
    <row r="443" spans="1:7">
      <c r="A443" s="27">
        <v>42414</v>
      </c>
      <c r="B443" s="113">
        <v>8.6088826727355841</v>
      </c>
      <c r="C443" s="116">
        <v>9.4095638562203234</v>
      </c>
      <c r="D443" s="116">
        <v>33.296786395907425</v>
      </c>
      <c r="E443" s="104">
        <v>12.100000381469727</v>
      </c>
      <c r="F443" s="113">
        <v>45.105250605477231</v>
      </c>
      <c r="G443" s="113">
        <v>37.423785542669123</v>
      </c>
    </row>
    <row r="444" spans="1:7">
      <c r="A444" s="27">
        <v>42415</v>
      </c>
      <c r="B444" s="113">
        <v>8.6388462129411376</v>
      </c>
      <c r="C444" s="116">
        <v>9.4423141974249365</v>
      </c>
      <c r="D444" s="116">
        <v>32.633146255855245</v>
      </c>
      <c r="E444" s="104">
        <v>12.100000381469727</v>
      </c>
      <c r="F444" s="113">
        <v>40.986005086589778</v>
      </c>
      <c r="G444" s="113">
        <v>35.993871434154336</v>
      </c>
    </row>
    <row r="445" spans="1:7">
      <c r="A445" s="27">
        <v>42416</v>
      </c>
      <c r="B445" s="113">
        <v>8.4238231783363648</v>
      </c>
      <c r="C445" s="116">
        <v>9.2072926445026742</v>
      </c>
      <c r="D445" s="116">
        <v>32.173857070825683</v>
      </c>
      <c r="E445" s="104">
        <v>12.199999809265137</v>
      </c>
      <c r="F445" s="113">
        <v>34.955865783205702</v>
      </c>
      <c r="G445" s="113">
        <v>36.693436931084719</v>
      </c>
    </row>
    <row r="446" spans="1:7">
      <c r="A446" s="27">
        <v>42417</v>
      </c>
      <c r="B446" s="113">
        <v>8.0719012062461459</v>
      </c>
      <c r="C446" s="116">
        <v>8.8226396767862898</v>
      </c>
      <c r="D446" s="116">
        <v>32.160407793875088</v>
      </c>
      <c r="E446" s="104">
        <v>12.199999809265137</v>
      </c>
      <c r="F446" s="113">
        <v>30.9797304442856</v>
      </c>
      <c r="G446" s="113">
        <v>37.621167975597878</v>
      </c>
    </row>
    <row r="447" spans="1:7">
      <c r="A447" s="27">
        <v>42418</v>
      </c>
      <c r="B447" s="113">
        <v>7.8772775143199318</v>
      </c>
      <c r="C447" s="116">
        <v>8.6099147359629136</v>
      </c>
      <c r="D447" s="116">
        <v>31.005398906403105</v>
      </c>
      <c r="E447" s="104">
        <v>12.199999809265137</v>
      </c>
      <c r="F447" s="113">
        <v>26.931414027765943</v>
      </c>
      <c r="G447" s="113">
        <v>36.654610826196489</v>
      </c>
    </row>
    <row r="448" spans="1:7">
      <c r="A448" s="27">
        <v>42419</v>
      </c>
      <c r="B448" s="113">
        <v>8.09091706404433</v>
      </c>
      <c r="C448" s="116">
        <v>8.843424131056933</v>
      </c>
      <c r="D448" s="116">
        <v>31.710002630706182</v>
      </c>
      <c r="E448" s="104">
        <v>12.399999618530273</v>
      </c>
      <c r="F448" s="113">
        <v>32.944395985316326</v>
      </c>
      <c r="G448" s="113">
        <v>37.346531562540335</v>
      </c>
    </row>
    <row r="449" spans="1:7">
      <c r="A449" s="27">
        <v>42420</v>
      </c>
      <c r="B449" s="113">
        <v>8.0046513792148701</v>
      </c>
      <c r="C449" s="116">
        <v>8.7491351854572788</v>
      </c>
      <c r="D449" s="116">
        <v>32.422548892144768</v>
      </c>
      <c r="E449" s="104">
        <v>12.199999809265137</v>
      </c>
      <c r="F449" s="113">
        <v>45.977008598601373</v>
      </c>
      <c r="G449" s="113">
        <v>36.865743287735576</v>
      </c>
    </row>
    <row r="450" spans="1:7">
      <c r="A450" s="27">
        <v>42421</v>
      </c>
      <c r="B450" s="113">
        <v>6.7983638110783158</v>
      </c>
      <c r="C450" s="116">
        <v>7.4306551535138521</v>
      </c>
      <c r="D450" s="116">
        <v>33.239235264460234</v>
      </c>
      <c r="E450" s="104">
        <v>12.100000381469727</v>
      </c>
      <c r="F450" s="113">
        <v>43.197040200586677</v>
      </c>
      <c r="G450" s="113">
        <v>36.620483849997846</v>
      </c>
    </row>
    <row r="451" spans="1:7">
      <c r="A451" s="27">
        <v>42422</v>
      </c>
      <c r="B451" s="113">
        <v>7.1164577176952655</v>
      </c>
      <c r="C451" s="116">
        <v>7.7783338291759128</v>
      </c>
      <c r="D451" s="116">
        <v>32.663518306370143</v>
      </c>
      <c r="E451" s="104">
        <v>12.199999809265137</v>
      </c>
      <c r="F451" s="113">
        <v>39.62818583974132</v>
      </c>
      <c r="G451" s="113">
        <v>36.757489231317152</v>
      </c>
    </row>
    <row r="452" spans="1:7">
      <c r="A452" s="27">
        <v>42423</v>
      </c>
      <c r="B452" s="113">
        <v>6.958482797035793</v>
      </c>
      <c r="C452" s="116">
        <v>7.6056662298910096</v>
      </c>
      <c r="D452" s="116">
        <v>32.725358074771052</v>
      </c>
      <c r="E452" s="104">
        <v>12.100000381469727</v>
      </c>
      <c r="F452" s="113">
        <v>36.780458266072792</v>
      </c>
      <c r="G452" s="113">
        <v>36.376767828309958</v>
      </c>
    </row>
    <row r="453" spans="1:7">
      <c r="A453" s="27">
        <v>42424</v>
      </c>
      <c r="B453" s="113">
        <v>7.4326212138270229</v>
      </c>
      <c r="C453" s="116">
        <v>8.1239025538234646</v>
      </c>
      <c r="D453" s="116">
        <v>32.510237770963613</v>
      </c>
      <c r="E453" s="104">
        <v>12.199999809265137</v>
      </c>
      <c r="F453" s="113">
        <v>34.065250878378194</v>
      </c>
      <c r="G453" s="113">
        <v>36.708264852740172</v>
      </c>
    </row>
    <row r="454" spans="1:7">
      <c r="A454" s="27">
        <v>42425</v>
      </c>
      <c r="B454" s="113">
        <v>7.2560945037878577</v>
      </c>
      <c r="C454" s="116">
        <v>7.9309577300192622</v>
      </c>
      <c r="D454" s="116">
        <v>31.783843826298376</v>
      </c>
      <c r="E454" s="104">
        <v>12</v>
      </c>
      <c r="F454" s="113">
        <v>39.7640828724209</v>
      </c>
      <c r="G454" s="113">
        <v>36.202326225505921</v>
      </c>
    </row>
    <row r="455" spans="1:7">
      <c r="A455" s="27">
        <v>42426</v>
      </c>
      <c r="B455" s="113">
        <v>7.0829946676049556</v>
      </c>
      <c r="C455" s="116">
        <v>7.74175850127118</v>
      </c>
      <c r="D455" s="116">
        <v>31.721128688079379</v>
      </c>
      <c r="E455" s="104">
        <v>11.899999618530273</v>
      </c>
      <c r="F455" s="113">
        <v>43.344782509273905</v>
      </c>
      <c r="G455" s="113">
        <v>36.638684365219554</v>
      </c>
    </row>
    <row r="456" spans="1:7">
      <c r="A456" s="27">
        <v>42427</v>
      </c>
      <c r="B456" s="113">
        <v>7.0854367252434773</v>
      </c>
      <c r="C456" s="116">
        <v>7.7444276858987067</v>
      </c>
      <c r="D456" s="116">
        <v>30.754664860213254</v>
      </c>
      <c r="E456" s="104">
        <v>12</v>
      </c>
      <c r="F456" s="113">
        <v>42.604192034215856</v>
      </c>
      <c r="G456" s="113">
        <v>36.325873846632433</v>
      </c>
    </row>
    <row r="457" spans="1:7">
      <c r="A457" s="27">
        <v>42428</v>
      </c>
      <c r="B457" s="113">
        <v>7.2709136844896047</v>
      </c>
      <c r="C457" s="116">
        <v>7.9471551893657075</v>
      </c>
      <c r="D457" s="116">
        <v>31.537031827149612</v>
      </c>
      <c r="E457" s="104">
        <v>11.699999809265137</v>
      </c>
      <c r="F457" s="113">
        <v>44.822546223313701</v>
      </c>
      <c r="G457" s="113">
        <v>36.546500513067983</v>
      </c>
    </row>
    <row r="458" spans="1:7">
      <c r="A458" s="27">
        <v>42429</v>
      </c>
      <c r="B458" s="113">
        <v>7.6360867920330149</v>
      </c>
      <c r="C458" s="116">
        <v>8.3462917329367272</v>
      </c>
      <c r="D458" s="116">
        <v>31.990321612424275</v>
      </c>
      <c r="E458" s="104">
        <v>11.800000190734863</v>
      </c>
      <c r="F458" s="113">
        <v>38.993648140739545</v>
      </c>
      <c r="G458" s="113">
        <v>36.336855359563152</v>
      </c>
    </row>
    <row r="459" spans="1:7">
      <c r="A459" s="27">
        <v>42430</v>
      </c>
      <c r="B459" s="113">
        <v>7.5593950457194081</v>
      </c>
      <c r="C459" s="116">
        <v>8.2624671634059617</v>
      </c>
      <c r="D459" s="116">
        <v>32.59364292414098</v>
      </c>
      <c r="E459" s="104">
        <v>11.699999809265137</v>
      </c>
      <c r="F459" s="113">
        <v>34.161763382222915</v>
      </c>
      <c r="G459" s="113">
        <v>36.376584532393316</v>
      </c>
    </row>
    <row r="460" spans="1:7">
      <c r="A460" s="27">
        <v>42431</v>
      </c>
      <c r="B460" s="113">
        <v>7.5148956470532786</v>
      </c>
      <c r="C460" s="116">
        <v>8.2138290358777013</v>
      </c>
      <c r="D460" s="116">
        <v>32.21259168591763</v>
      </c>
      <c r="E460" s="104">
        <v>11.800000190734863</v>
      </c>
      <c r="F460" s="113">
        <v>29.930240581852381</v>
      </c>
      <c r="G460" s="113">
        <v>36.341548774176225</v>
      </c>
    </row>
    <row r="461" spans="1:7">
      <c r="A461" s="27">
        <v>42432</v>
      </c>
      <c r="B461" s="113">
        <v>8.1556645782791346</v>
      </c>
      <c r="C461" s="116">
        <v>8.9141935784851594</v>
      </c>
      <c r="D461" s="116">
        <v>32.64696533214164</v>
      </c>
      <c r="E461" s="104">
        <v>11.899999618530273</v>
      </c>
      <c r="F461" s="113">
        <v>23.495747027264684</v>
      </c>
      <c r="G461" s="113">
        <v>36.643686820246543</v>
      </c>
    </row>
    <row r="462" spans="1:7">
      <c r="A462" s="27">
        <v>42433</v>
      </c>
      <c r="B462" s="113">
        <v>8.2265131392939796</v>
      </c>
      <c r="C462" s="116">
        <v>8.991631509089304</v>
      </c>
      <c r="D462" s="116">
        <v>32.112756060383937</v>
      </c>
      <c r="E462" s="104">
        <v>11.899999618530273</v>
      </c>
      <c r="F462" s="113">
        <v>46.520182847623474</v>
      </c>
      <c r="G462" s="113">
        <v>35.743902410268753</v>
      </c>
    </row>
    <row r="463" spans="1:7">
      <c r="A463" s="27">
        <v>42434</v>
      </c>
      <c r="B463" s="113">
        <v>8.166678528703784</v>
      </c>
      <c r="C463" s="116">
        <v>8.9262318967861169</v>
      </c>
      <c r="D463" s="116">
        <v>32.311202345291775</v>
      </c>
      <c r="E463" s="104">
        <v>12</v>
      </c>
      <c r="F463" s="113">
        <v>40.495493654100976</v>
      </c>
      <c r="G463" s="113">
        <v>35.909217735550961</v>
      </c>
    </row>
    <row r="464" spans="1:7">
      <c r="A464" s="27">
        <v>42435</v>
      </c>
      <c r="B464" s="113">
        <v>8.2149384384504796</v>
      </c>
      <c r="C464" s="116">
        <v>8.9789802869918649</v>
      </c>
      <c r="D464" s="116">
        <v>33.652015763388775</v>
      </c>
      <c r="E464" s="104">
        <v>12.199999809265137</v>
      </c>
      <c r="F464" s="113">
        <v>34.94012044297326</v>
      </c>
      <c r="G464" s="113">
        <v>35.850498480377354</v>
      </c>
    </row>
    <row r="465" spans="1:7">
      <c r="A465" s="27">
        <v>42436</v>
      </c>
      <c r="B465" s="113">
        <v>8.3245740674067807</v>
      </c>
      <c r="C465" s="116">
        <v>9.0988127310845659</v>
      </c>
      <c r="D465" s="116">
        <v>33.650104639287306</v>
      </c>
      <c r="E465" s="104">
        <v>12.199999809265137</v>
      </c>
      <c r="F465" s="113">
        <v>31.885272955121827</v>
      </c>
      <c r="G465" s="113">
        <v>36.039966649523485</v>
      </c>
    </row>
    <row r="466" spans="1:7">
      <c r="A466" s="27">
        <v>42437</v>
      </c>
      <c r="B466" s="113">
        <v>7.3182108249806959</v>
      </c>
      <c r="C466" s="116">
        <v>7.9988512666135732</v>
      </c>
      <c r="D466" s="116">
        <v>33.942053638851178</v>
      </c>
      <c r="E466" s="104">
        <v>11.800000190734863</v>
      </c>
      <c r="F466" s="113">
        <v>33.834186989731307</v>
      </c>
      <c r="G466" s="113">
        <v>35.530757211623389</v>
      </c>
    </row>
    <row r="467" spans="1:7">
      <c r="A467" s="27">
        <v>42438</v>
      </c>
      <c r="B467" s="113">
        <v>6.4082248012605634</v>
      </c>
      <c r="C467" s="116">
        <v>7.0042307189807929</v>
      </c>
      <c r="D467" s="116">
        <v>33.098052355514632</v>
      </c>
      <c r="E467" s="104">
        <v>11.300000190734863</v>
      </c>
      <c r="F467" s="113">
        <v>33.696745271991816</v>
      </c>
      <c r="G467" s="113">
        <v>35.848736034433017</v>
      </c>
    </row>
    <row r="468" spans="1:7">
      <c r="A468" s="27">
        <v>42439</v>
      </c>
      <c r="B468" s="113">
        <v>5.6903913266823398</v>
      </c>
      <c r="C468" s="116">
        <v>6.2196341372933857</v>
      </c>
      <c r="D468" s="116">
        <v>32.100304124377395</v>
      </c>
      <c r="E468" s="104">
        <v>12.100000381469727</v>
      </c>
      <c r="F468" s="113">
        <v>30.477875923050785</v>
      </c>
      <c r="G468" s="113">
        <v>35.583607559601447</v>
      </c>
    </row>
    <row r="469" spans="1:7">
      <c r="A469" s="27">
        <v>42440</v>
      </c>
      <c r="B469" s="113">
        <v>5.2450003557912046</v>
      </c>
      <c r="C469" s="116">
        <v>5.7328189557069473</v>
      </c>
      <c r="D469" s="116">
        <v>32.472252067570359</v>
      </c>
      <c r="E469" s="104">
        <v>11.5</v>
      </c>
      <c r="F469" s="113">
        <v>28.677741726261601</v>
      </c>
      <c r="G469" s="113">
        <v>35.627571859911647</v>
      </c>
    </row>
    <row r="470" spans="1:7">
      <c r="A470" s="27">
        <v>42441</v>
      </c>
      <c r="B470" s="113">
        <v>5.3987628873225999</v>
      </c>
      <c r="C470" s="116">
        <v>5.9008823867165159</v>
      </c>
      <c r="D470" s="116">
        <v>31.9695907593436</v>
      </c>
      <c r="E470" s="104">
        <v>11.699999809265137</v>
      </c>
      <c r="F470" s="113">
        <v>27.476453678563782</v>
      </c>
      <c r="G470" s="113">
        <v>36.128975736410517</v>
      </c>
    </row>
    <row r="471" spans="1:7">
      <c r="A471" s="27">
        <v>42442</v>
      </c>
      <c r="B471" s="113">
        <v>5.3799813458427508</v>
      </c>
      <c r="C471" s="116">
        <v>5.8803540416813833</v>
      </c>
      <c r="D471" s="116">
        <v>31.524169648929842</v>
      </c>
      <c r="E471" s="104">
        <v>11.5</v>
      </c>
      <c r="F471" s="113">
        <v>26.354310068863402</v>
      </c>
      <c r="G471" s="113">
        <v>35.474345310197918</v>
      </c>
    </row>
    <row r="472" spans="1:7">
      <c r="A472" s="27">
        <v>42443</v>
      </c>
      <c r="B472" s="113">
        <v>5.7239551118384835</v>
      </c>
      <c r="C472" s="116">
        <v>6.2563195692697553</v>
      </c>
      <c r="D472" s="116">
        <v>31.963914177108688</v>
      </c>
      <c r="E472" s="104">
        <v>11.800000190734863</v>
      </c>
      <c r="F472" s="113">
        <v>25.198868947205728</v>
      </c>
      <c r="G472" s="113">
        <v>35.886787261852454</v>
      </c>
    </row>
    <row r="473" spans="1:7">
      <c r="A473" s="27">
        <v>42444</v>
      </c>
      <c r="B473" s="113">
        <v>5.5396615738145156</v>
      </c>
      <c r="C473" s="116">
        <v>6.0548855527722054</v>
      </c>
      <c r="D473" s="116">
        <v>31.628335328963036</v>
      </c>
      <c r="E473" s="104">
        <v>11.600000381469727</v>
      </c>
      <c r="F473" s="113">
        <v>24.020832290362421</v>
      </c>
      <c r="G473" s="113">
        <v>34.8435719043459</v>
      </c>
    </row>
    <row r="474" spans="1:7">
      <c r="A474" s="27">
        <v>42445</v>
      </c>
      <c r="B474" s="113">
        <v>9.3144077108792864E-22</v>
      </c>
      <c r="C474" s="116">
        <v>1.0180707238113565E-21</v>
      </c>
      <c r="D474" s="116">
        <v>30.843596285206331</v>
      </c>
      <c r="E474" s="104">
        <v>11.600000381469727</v>
      </c>
      <c r="F474" s="113">
        <v>25.143029527288899</v>
      </c>
      <c r="G474" s="113">
        <v>21.756976100714112</v>
      </c>
    </row>
    <row r="475" spans="1:7">
      <c r="A475" s="27">
        <v>42446</v>
      </c>
      <c r="B475" s="113">
        <v>0</v>
      </c>
      <c r="C475" s="116">
        <v>0</v>
      </c>
      <c r="D475" s="116">
        <v>31.320447878484401</v>
      </c>
      <c r="E475" s="104">
        <v>11.600000381469727</v>
      </c>
      <c r="F475" s="113">
        <v>25.595240002561493</v>
      </c>
      <c r="G475" s="113">
        <v>71.155050237267091</v>
      </c>
    </row>
    <row r="476" spans="1:7">
      <c r="A476" s="27">
        <v>42447</v>
      </c>
      <c r="B476" s="113">
        <v>0</v>
      </c>
      <c r="C476" s="116">
        <v>0</v>
      </c>
      <c r="D476" s="116">
        <v>31.144063598778491</v>
      </c>
      <c r="E476" s="104">
        <v>11.600000381469727</v>
      </c>
      <c r="F476" s="113">
        <v>25.804589473450601</v>
      </c>
      <c r="G476" s="113">
        <v>95.135022527531362</v>
      </c>
    </row>
    <row r="477" spans="1:7">
      <c r="A477" s="27">
        <v>42448</v>
      </c>
      <c r="B477" s="113">
        <v>0</v>
      </c>
      <c r="C477" s="116">
        <v>0</v>
      </c>
      <c r="D477" s="116">
        <v>31.430676855776046</v>
      </c>
      <c r="E477" s="104">
        <v>11.600000381469727</v>
      </c>
      <c r="F477" s="113">
        <v>25.727996773741847</v>
      </c>
      <c r="G477" s="113">
        <v>36.831150681994679</v>
      </c>
    </row>
    <row r="478" spans="1:7">
      <c r="A478" s="27">
        <v>42449</v>
      </c>
      <c r="B478" s="113">
        <v>0</v>
      </c>
      <c r="C478" s="116">
        <v>0</v>
      </c>
      <c r="D478" s="116">
        <v>31.298937760083735</v>
      </c>
      <c r="E478" s="104">
        <v>11.600000381469727</v>
      </c>
      <c r="F478" s="113">
        <v>25.611837646144412</v>
      </c>
      <c r="G478" s="113">
        <v>36.974151035194012</v>
      </c>
    </row>
    <row r="479" spans="1:7">
      <c r="A479" s="27">
        <v>42450</v>
      </c>
      <c r="B479" s="113">
        <v>0</v>
      </c>
      <c r="C479" s="116">
        <v>0</v>
      </c>
      <c r="D479" s="116">
        <v>31.018319371717936</v>
      </c>
      <c r="E479" s="104">
        <v>11.600000381469727</v>
      </c>
      <c r="F479" s="113">
        <v>25.410664066716468</v>
      </c>
      <c r="G479" s="113">
        <v>39.437191657004547</v>
      </c>
    </row>
    <row r="480" spans="1:7">
      <c r="A480" s="27">
        <v>42451</v>
      </c>
      <c r="B480" s="113">
        <v>4.236864994619423</v>
      </c>
      <c r="C480" s="116">
        <v>4.6309205541057468</v>
      </c>
      <c r="D480" s="116">
        <v>33.929570086598382</v>
      </c>
      <c r="E480" s="104">
        <v>11.399999618530273</v>
      </c>
      <c r="F480" s="113">
        <v>40.127944958386585</v>
      </c>
      <c r="G480" s="113">
        <v>35.814631943305287</v>
      </c>
    </row>
    <row r="481" spans="1:7">
      <c r="A481" s="27">
        <v>42452</v>
      </c>
      <c r="B481" s="113">
        <v>4.5129918379414651</v>
      </c>
      <c r="C481" s="116">
        <v>4.9327289610066716</v>
      </c>
      <c r="D481" s="116">
        <v>33.637649177975121</v>
      </c>
      <c r="E481" s="104">
        <v>11.5</v>
      </c>
      <c r="F481" s="113">
        <v>47.588603142499927</v>
      </c>
      <c r="G481" s="113">
        <v>36.551887993260692</v>
      </c>
    </row>
    <row r="482" spans="1:7">
      <c r="A482" s="27">
        <v>42453</v>
      </c>
      <c r="B482" s="113">
        <v>4.8931998921796733</v>
      </c>
      <c r="C482" s="116">
        <v>5.3482987975353966</v>
      </c>
      <c r="D482" s="116">
        <v>33.866732166630221</v>
      </c>
      <c r="E482" s="104">
        <v>11.5</v>
      </c>
      <c r="F482" s="113">
        <v>44.436210760275529</v>
      </c>
      <c r="G482" s="113">
        <v>37.178032778634012</v>
      </c>
    </row>
    <row r="483" spans="1:7">
      <c r="A483" s="27">
        <v>42454</v>
      </c>
      <c r="B483" s="113">
        <v>5.0182771962318826</v>
      </c>
      <c r="C483" s="116">
        <v>5.4850090913311842</v>
      </c>
      <c r="D483" s="116">
        <v>33.758607546709207</v>
      </c>
      <c r="E483" s="104">
        <v>11.5</v>
      </c>
      <c r="F483" s="113">
        <v>43.34346490736359</v>
      </c>
      <c r="G483" s="113">
        <v>36.93114241516151</v>
      </c>
    </row>
    <row r="484" spans="1:7">
      <c r="A484" s="27">
        <v>42455</v>
      </c>
      <c r="B484" s="113">
        <v>5.2412001865081361</v>
      </c>
      <c r="C484" s="116">
        <v>5.728665346360323</v>
      </c>
      <c r="D484" s="116">
        <v>34.056899759305857</v>
      </c>
      <c r="E484" s="104">
        <v>11.800000190734863</v>
      </c>
      <c r="F484" s="113">
        <v>40.512402797098559</v>
      </c>
      <c r="G484" s="113">
        <v>37.228532050693467</v>
      </c>
    </row>
    <row r="485" spans="1:7">
      <c r="A485" s="27">
        <v>42456</v>
      </c>
      <c r="B485" s="113">
        <v>5.4165784995023811</v>
      </c>
      <c r="C485" s="116">
        <v>5.9203549648449432</v>
      </c>
      <c r="D485" s="116">
        <v>33.410181611401107</v>
      </c>
      <c r="E485" s="104">
        <v>11.899999618530273</v>
      </c>
      <c r="F485" s="113">
        <v>39.735131488023001</v>
      </c>
      <c r="G485" s="113">
        <v>36.735339415757757</v>
      </c>
    </row>
    <row r="486" spans="1:7">
      <c r="A486" s="27">
        <v>42457</v>
      </c>
      <c r="B486" s="113">
        <v>5.9577188804976826</v>
      </c>
      <c r="C486" s="116">
        <v>6.5118248644500065</v>
      </c>
      <c r="D486" s="116">
        <v>31.959403744626901</v>
      </c>
      <c r="E486" s="104">
        <v>11.899999618530273</v>
      </c>
      <c r="F486" s="113">
        <v>37.862966091456258</v>
      </c>
      <c r="G486" s="113">
        <v>36.241582687563401</v>
      </c>
    </row>
    <row r="487" spans="1:7">
      <c r="A487" s="27">
        <v>42458</v>
      </c>
      <c r="B487" s="113">
        <v>7.0038303376445743</v>
      </c>
      <c r="C487" s="116">
        <v>7.6552313819905082</v>
      </c>
      <c r="D487" s="116">
        <v>31.495808295475161</v>
      </c>
      <c r="E487" s="104">
        <v>11.800000190734863</v>
      </c>
      <c r="F487" s="113">
        <v>35.446651980612025</v>
      </c>
      <c r="G487" s="113">
        <v>35.718134141056645</v>
      </c>
    </row>
    <row r="488" spans="1:7">
      <c r="A488" s="27">
        <v>42459</v>
      </c>
      <c r="B488" s="113">
        <v>6.7094720823813132</v>
      </c>
      <c r="C488" s="116">
        <v>7.3334959251608796</v>
      </c>
      <c r="D488" s="116">
        <v>32.119847133645273</v>
      </c>
      <c r="E488" s="104">
        <v>11.899999618530273</v>
      </c>
      <c r="F488" s="113">
        <v>30.802743666834324</v>
      </c>
      <c r="G488" s="113">
        <v>36.569131741479616</v>
      </c>
    </row>
    <row r="489" spans="1:7">
      <c r="A489" s="27">
        <v>42460</v>
      </c>
      <c r="B489" s="113">
        <v>6.8657735853094302</v>
      </c>
      <c r="C489" s="116">
        <v>7.5043344681559114</v>
      </c>
      <c r="D489" s="116">
        <v>32.868088660858334</v>
      </c>
      <c r="E489" s="104">
        <v>12.199999809265137</v>
      </c>
      <c r="F489" s="113">
        <v>26.081002389810699</v>
      </c>
      <c r="G489" s="113">
        <v>36.841010898749104</v>
      </c>
    </row>
    <row r="490" spans="1:7">
      <c r="A490" s="27">
        <v>42461</v>
      </c>
      <c r="B490" s="113">
        <v>7.0896767120076776</v>
      </c>
      <c r="C490" s="116">
        <v>7.749062018566943</v>
      </c>
      <c r="D490" s="116">
        <v>33.197537837536188</v>
      </c>
      <c r="E490" s="104">
        <v>12</v>
      </c>
      <c r="F490" s="113">
        <v>20.791883907307092</v>
      </c>
      <c r="G490" s="113">
        <v>36.587982362354246</v>
      </c>
    </row>
    <row r="491" spans="1:7">
      <c r="A491" s="27">
        <v>42462</v>
      </c>
      <c r="B491" s="113">
        <v>0.36260813713386741</v>
      </c>
      <c r="C491" s="116">
        <v>0.20085700323454844</v>
      </c>
      <c r="D491" s="116">
        <v>32.013659190094074</v>
      </c>
      <c r="E491" s="104">
        <v>12</v>
      </c>
      <c r="F491" s="113">
        <v>19.940979991312386</v>
      </c>
      <c r="G491" s="113">
        <v>31.559330368902966</v>
      </c>
    </row>
    <row r="492" spans="1:7">
      <c r="A492" s="27">
        <v>42463</v>
      </c>
      <c r="B492" s="113">
        <v>0</v>
      </c>
      <c r="C492" s="116">
        <v>0</v>
      </c>
      <c r="D492" s="116">
        <v>31.565514059022593</v>
      </c>
      <c r="E492" s="104">
        <v>12</v>
      </c>
      <c r="F492" s="113">
        <v>21.716233094908588</v>
      </c>
      <c r="G492" s="113">
        <v>29.341301253945673</v>
      </c>
    </row>
    <row r="493" spans="1:7">
      <c r="A493" s="27">
        <v>42464</v>
      </c>
      <c r="B493" s="113">
        <v>0</v>
      </c>
      <c r="C493" s="116">
        <v>0</v>
      </c>
      <c r="D493" s="116">
        <v>31.401906952416414</v>
      </c>
      <c r="E493" s="104">
        <v>12</v>
      </c>
      <c r="F493" s="113">
        <v>21.464780519008642</v>
      </c>
      <c r="G493" s="113">
        <v>40.088030243383528</v>
      </c>
    </row>
    <row r="494" spans="1:7">
      <c r="A494" s="27">
        <v>42465</v>
      </c>
      <c r="B494" s="113">
        <v>0</v>
      </c>
      <c r="C494" s="116">
        <v>0</v>
      </c>
      <c r="D494" s="116">
        <v>31.288592883215966</v>
      </c>
      <c r="E494" s="104">
        <v>12</v>
      </c>
      <c r="F494" s="113">
        <v>21.12205328369582</v>
      </c>
      <c r="G494" s="113">
        <v>42.961052486454953</v>
      </c>
    </row>
    <row r="495" spans="1:7">
      <c r="A495" s="27">
        <v>42466</v>
      </c>
      <c r="B495" s="113">
        <v>0</v>
      </c>
      <c r="C495" s="116">
        <v>0</v>
      </c>
      <c r="D495" s="116">
        <v>31.201839371433969</v>
      </c>
      <c r="E495" s="104">
        <v>12</v>
      </c>
      <c r="F495" s="113">
        <v>21.157615710938419</v>
      </c>
      <c r="G495" s="113">
        <v>41.36394869676338</v>
      </c>
    </row>
    <row r="496" spans="1:7">
      <c r="A496" s="27">
        <v>42467</v>
      </c>
      <c r="B496" s="113">
        <v>0</v>
      </c>
      <c r="C496" s="116">
        <v>0</v>
      </c>
      <c r="D496" s="116">
        <v>31.6025691996681</v>
      </c>
      <c r="E496" s="104">
        <v>12</v>
      </c>
      <c r="F496" s="113">
        <v>21.231469710888671</v>
      </c>
      <c r="G496" s="113">
        <v>41.13940899085118</v>
      </c>
    </row>
    <row r="497" spans="1:7">
      <c r="A497" s="27">
        <v>42468</v>
      </c>
      <c r="B497" s="113">
        <v>0</v>
      </c>
      <c r="C497" s="116">
        <v>0</v>
      </c>
      <c r="D497" s="116">
        <v>31.462171236674031</v>
      </c>
      <c r="E497" s="104">
        <v>12</v>
      </c>
      <c r="F497" s="113">
        <v>21.312783720228406</v>
      </c>
      <c r="G497" s="113">
        <v>41.091070641897382</v>
      </c>
    </row>
    <row r="498" spans="1:7">
      <c r="A498" s="27">
        <v>42469</v>
      </c>
      <c r="B498" s="113">
        <v>0</v>
      </c>
      <c r="C498" s="116">
        <v>0</v>
      </c>
      <c r="D498" s="116">
        <v>31.694749942885544</v>
      </c>
      <c r="E498" s="104">
        <v>12</v>
      </c>
      <c r="F498" s="113">
        <v>21.439868758144225</v>
      </c>
      <c r="G498" s="113">
        <v>39.836578870216968</v>
      </c>
    </row>
    <row r="499" spans="1:7">
      <c r="A499" s="27">
        <v>42470</v>
      </c>
      <c r="B499" s="113">
        <v>0</v>
      </c>
      <c r="C499" s="116">
        <v>0</v>
      </c>
      <c r="D499" s="116">
        <v>31.737747802138305</v>
      </c>
      <c r="E499" s="104">
        <v>12</v>
      </c>
      <c r="F499" s="113">
        <v>21.368945158830396</v>
      </c>
      <c r="G499" s="113">
        <v>41.756130488581057</v>
      </c>
    </row>
    <row r="500" spans="1:7">
      <c r="A500" s="27">
        <v>42471</v>
      </c>
      <c r="B500" s="113">
        <v>0</v>
      </c>
      <c r="C500" s="116">
        <v>0</v>
      </c>
      <c r="D500" s="116">
        <v>31.562786195520992</v>
      </c>
      <c r="E500" s="104">
        <v>12</v>
      </c>
      <c r="F500" s="113">
        <v>21.118210736292376</v>
      </c>
      <c r="G500" s="113">
        <v>45.373225837283719</v>
      </c>
    </row>
    <row r="501" spans="1:7">
      <c r="A501" s="27">
        <v>42472</v>
      </c>
      <c r="B501" s="113">
        <v>0</v>
      </c>
      <c r="C501" s="116">
        <v>0</v>
      </c>
      <c r="D501" s="116">
        <v>31.79187046479295</v>
      </c>
      <c r="E501" s="104">
        <v>12</v>
      </c>
      <c r="F501" s="113">
        <v>20.604374785997248</v>
      </c>
      <c r="G501" s="113">
        <v>47.722638747250642</v>
      </c>
    </row>
    <row r="502" spans="1:7">
      <c r="A502" s="27">
        <v>42473</v>
      </c>
      <c r="B502" s="113">
        <v>0</v>
      </c>
      <c r="C502" s="116">
        <v>0</v>
      </c>
      <c r="D502" s="116">
        <v>32.031879851266211</v>
      </c>
      <c r="E502" s="104">
        <v>12</v>
      </c>
      <c r="F502" s="113">
        <v>20.553578719209721</v>
      </c>
      <c r="G502" s="113">
        <v>47.292596805492991</v>
      </c>
    </row>
    <row r="503" spans="1:7">
      <c r="A503" s="27">
        <v>42474</v>
      </c>
      <c r="B503" s="113">
        <v>0</v>
      </c>
      <c r="C503" s="116">
        <v>0</v>
      </c>
      <c r="D503" s="116">
        <v>32.389449166478883</v>
      </c>
      <c r="E503" s="104">
        <v>12</v>
      </c>
      <c r="F503" s="113">
        <v>20.353700077025973</v>
      </c>
      <c r="G503" s="113">
        <v>47.140770013023321</v>
      </c>
    </row>
    <row r="504" spans="1:7">
      <c r="A504" s="27">
        <v>42475</v>
      </c>
      <c r="B504" s="113">
        <v>0</v>
      </c>
      <c r="C504" s="116">
        <v>0</v>
      </c>
      <c r="D504" s="116">
        <v>32.76205023416766</v>
      </c>
      <c r="E504" s="104">
        <v>12</v>
      </c>
      <c r="F504" s="113">
        <v>20.185067549502428</v>
      </c>
      <c r="G504" s="113">
        <v>47.226996364372759</v>
      </c>
    </row>
    <row r="505" spans="1:7">
      <c r="A505" s="27">
        <v>42476</v>
      </c>
      <c r="B505" s="113">
        <v>0</v>
      </c>
      <c r="C505" s="116">
        <v>0</v>
      </c>
      <c r="D505" s="116">
        <v>32.704681191643097</v>
      </c>
      <c r="E505" s="104">
        <v>12</v>
      </c>
      <c r="F505" s="113">
        <v>20.172728718188068</v>
      </c>
      <c r="G505" s="113">
        <v>47.299126877828904</v>
      </c>
    </row>
    <row r="506" spans="1:7">
      <c r="A506" s="27">
        <v>42477</v>
      </c>
      <c r="B506" s="113">
        <v>0</v>
      </c>
      <c r="C506" s="116">
        <v>0</v>
      </c>
      <c r="D506" s="116">
        <v>32.897244807768743</v>
      </c>
      <c r="E506" s="104">
        <v>12</v>
      </c>
      <c r="F506" s="113">
        <v>20.136909260021309</v>
      </c>
      <c r="G506" s="113">
        <v>47.122034383791494</v>
      </c>
    </row>
    <row r="507" spans="1:7">
      <c r="A507" s="27">
        <v>42478</v>
      </c>
      <c r="B507" s="113">
        <v>0</v>
      </c>
      <c r="C507" s="116">
        <v>0</v>
      </c>
      <c r="D507" s="116">
        <v>32.832797148183523</v>
      </c>
      <c r="E507" s="104">
        <v>12</v>
      </c>
      <c r="F507" s="113">
        <v>20.10550846770958</v>
      </c>
      <c r="G507" s="113">
        <v>47.021540158854549</v>
      </c>
    </row>
    <row r="508" spans="1:7">
      <c r="A508" s="27">
        <v>42479</v>
      </c>
      <c r="B508" s="113">
        <v>0</v>
      </c>
      <c r="C508" s="116">
        <v>0</v>
      </c>
      <c r="D508" s="116">
        <v>32.388931659724989</v>
      </c>
      <c r="E508" s="104">
        <v>12</v>
      </c>
      <c r="F508" s="113">
        <v>20.247125060006425</v>
      </c>
      <c r="G508" s="113">
        <v>47.024078511794443</v>
      </c>
    </row>
    <row r="509" spans="1:7">
      <c r="A509" s="27">
        <v>42480</v>
      </c>
      <c r="B509" s="113">
        <v>1.8450720899576825</v>
      </c>
      <c r="C509" s="116">
        <v>1.0220279491515907</v>
      </c>
      <c r="D509" s="116">
        <v>32.684473551246811</v>
      </c>
      <c r="E509" s="104">
        <v>12</v>
      </c>
      <c r="F509" s="113">
        <v>19.849070945227592</v>
      </c>
      <c r="G509" s="113">
        <v>47.214489223957031</v>
      </c>
    </row>
    <row r="510" spans="1:7">
      <c r="A510" s="27">
        <v>42481</v>
      </c>
      <c r="B510" s="113">
        <v>11.929845915147142</v>
      </c>
      <c r="C510" s="116">
        <v>6.6082165681840426</v>
      </c>
      <c r="D510" s="116">
        <v>34.619622265210843</v>
      </c>
      <c r="E510" s="104">
        <v>12</v>
      </c>
      <c r="F510" s="113">
        <v>14.982110291035085</v>
      </c>
      <c r="G510" s="113">
        <v>40.264885996469744</v>
      </c>
    </row>
    <row r="511" spans="1:7">
      <c r="A511" s="27">
        <v>42482</v>
      </c>
      <c r="B511" s="113">
        <v>13.398893983061869</v>
      </c>
      <c r="C511" s="116">
        <v>7.4219561462893244</v>
      </c>
      <c r="D511" s="116">
        <v>34.588836668222044</v>
      </c>
      <c r="E511" s="104">
        <v>11.699999809265137</v>
      </c>
      <c r="F511" s="113">
        <v>15.313234481436247</v>
      </c>
      <c r="G511" s="113">
        <v>36.697720410536867</v>
      </c>
    </row>
    <row r="512" spans="1:7">
      <c r="A512" s="27">
        <v>42483</v>
      </c>
      <c r="B512" s="113">
        <v>13.905757982581747</v>
      </c>
      <c r="C512" s="116">
        <v>7.7027197959849607</v>
      </c>
      <c r="D512" s="116">
        <v>35.53026129183948</v>
      </c>
      <c r="E512" s="104">
        <v>12.399999618530273</v>
      </c>
      <c r="F512" s="113">
        <v>23.04128276841508</v>
      </c>
      <c r="G512" s="113">
        <v>36.910271338952874</v>
      </c>
    </row>
    <row r="513" spans="1:7">
      <c r="A513" s="27">
        <v>42484</v>
      </c>
      <c r="B513" s="113">
        <v>10.143319196895137</v>
      </c>
      <c r="C513" s="116">
        <v>5.6186182495614378</v>
      </c>
      <c r="D513" s="116">
        <v>35.834535816863735</v>
      </c>
      <c r="E513" s="104">
        <v>11.5</v>
      </c>
      <c r="F513" s="113">
        <v>26.488901289061289</v>
      </c>
      <c r="G513" s="113">
        <v>36.066685038915416</v>
      </c>
    </row>
    <row r="514" spans="1:7">
      <c r="A514" s="27">
        <v>42485</v>
      </c>
      <c r="B514" s="113">
        <v>11.369120449023393</v>
      </c>
      <c r="C514" s="116">
        <v>6.2976178109329544</v>
      </c>
      <c r="D514" s="116">
        <v>37.280117307062469</v>
      </c>
      <c r="E514" s="104">
        <v>11.899999618530273</v>
      </c>
      <c r="F514" s="113">
        <v>25.384775572816523</v>
      </c>
      <c r="G514" s="113">
        <v>36.35937590131055</v>
      </c>
    </row>
    <row r="515" spans="1:7">
      <c r="A515" s="27">
        <v>42486</v>
      </c>
      <c r="B515" s="113">
        <v>11.39545827322878</v>
      </c>
      <c r="C515" s="116">
        <v>6.3122069386988855</v>
      </c>
      <c r="D515" s="116">
        <v>37.615695380237362</v>
      </c>
      <c r="E515" s="104">
        <v>11.5</v>
      </c>
      <c r="F515" s="113">
        <v>22.872375093698526</v>
      </c>
      <c r="G515" s="113">
        <v>36.513097938232974</v>
      </c>
    </row>
    <row r="516" spans="1:7">
      <c r="A516" s="27">
        <v>42487</v>
      </c>
      <c r="B516" s="113">
        <v>9.3807217801794405</v>
      </c>
      <c r="C516" s="116">
        <v>5.1961979668655349</v>
      </c>
      <c r="D516" s="116">
        <v>36.757080589400395</v>
      </c>
      <c r="E516" s="104">
        <v>11.800000190734863</v>
      </c>
      <c r="F516" s="113">
        <v>18.254294385567842</v>
      </c>
      <c r="G516" s="113">
        <v>36.466014690310857</v>
      </c>
    </row>
    <row r="517" spans="1:7">
      <c r="A517" s="27">
        <v>42488</v>
      </c>
      <c r="B517" s="113">
        <v>9.7693226603675196</v>
      </c>
      <c r="C517" s="116">
        <v>5.4114529494642012</v>
      </c>
      <c r="D517" s="116">
        <v>36.84894134124125</v>
      </c>
      <c r="E517" s="104">
        <v>11.5</v>
      </c>
      <c r="F517" s="113">
        <v>15.834682799047874</v>
      </c>
      <c r="G517" s="113">
        <v>36.980502776900977</v>
      </c>
    </row>
    <row r="518" spans="1:7">
      <c r="A518" s="27">
        <v>42489</v>
      </c>
      <c r="B518" s="113">
        <v>12.652602671792414</v>
      </c>
      <c r="C518" s="116">
        <v>7.0085681911640227</v>
      </c>
      <c r="D518" s="116">
        <v>36.284119973138573</v>
      </c>
      <c r="E518" s="104">
        <v>11.399999618530273</v>
      </c>
      <c r="F518" s="113">
        <v>26.445609870663397</v>
      </c>
      <c r="G518" s="113">
        <v>37.694342000042852</v>
      </c>
    </row>
    <row r="519" spans="1:7">
      <c r="A519" s="27">
        <v>42490</v>
      </c>
      <c r="B519" s="113">
        <v>14.402302987572549</v>
      </c>
      <c r="C519" s="116">
        <v>7.9777675168162121</v>
      </c>
      <c r="D519" s="116">
        <v>35.688389896154426</v>
      </c>
      <c r="E519" s="104">
        <v>11.5</v>
      </c>
      <c r="F519" s="113">
        <v>25.400257025758428</v>
      </c>
      <c r="G519" s="113">
        <v>37.473116030626841</v>
      </c>
    </row>
    <row r="520" spans="1:7">
      <c r="A520" s="27">
        <v>42491</v>
      </c>
      <c r="B520" s="113">
        <v>15.321414663538199</v>
      </c>
      <c r="C520" s="116">
        <v>8.4868846544831751</v>
      </c>
      <c r="D520" s="116">
        <v>35.249246684003786</v>
      </c>
      <c r="E520" s="104">
        <v>11.300000190734863</v>
      </c>
      <c r="F520" s="113">
        <v>22.459247299388618</v>
      </c>
      <c r="G520" s="113">
        <v>37.500924986048936</v>
      </c>
    </row>
    <row r="521" spans="1:7">
      <c r="A521" s="27">
        <v>42492</v>
      </c>
      <c r="B521" s="113">
        <v>16.699160964555315</v>
      </c>
      <c r="C521" s="116">
        <v>9.2500500799121657</v>
      </c>
      <c r="D521" s="116">
        <v>37.038424991722536</v>
      </c>
      <c r="E521" s="104">
        <v>11.800000190734863</v>
      </c>
      <c r="F521" s="113">
        <v>25.336351172879866</v>
      </c>
      <c r="G521" s="113">
        <v>37.072277483851813</v>
      </c>
    </row>
    <row r="522" spans="1:7">
      <c r="A522" s="27">
        <v>42493</v>
      </c>
      <c r="B522" s="113">
        <v>17.810535415851906</v>
      </c>
      <c r="C522" s="116">
        <v>9.8656659994094795</v>
      </c>
      <c r="D522" s="116">
        <v>38.658977496314904</v>
      </c>
      <c r="E522" s="104">
        <v>11.300000190734863</v>
      </c>
      <c r="F522" s="113">
        <v>22.266845373776253</v>
      </c>
      <c r="G522" s="113">
        <v>36.460993558300828</v>
      </c>
    </row>
    <row r="523" spans="1:7">
      <c r="A523" s="27">
        <v>42494</v>
      </c>
      <c r="B523" s="113">
        <v>18.018401862905662</v>
      </c>
      <c r="C523" s="116">
        <v>9.9808080145838858</v>
      </c>
      <c r="D523" s="116">
        <v>38.885678278914163</v>
      </c>
      <c r="E523" s="104">
        <v>11.399999618530273</v>
      </c>
      <c r="F523" s="113">
        <v>20.678396284502973</v>
      </c>
      <c r="G523" s="113">
        <v>36.153695600937922</v>
      </c>
    </row>
    <row r="524" spans="1:7">
      <c r="A524" s="27">
        <v>42495</v>
      </c>
      <c r="B524" s="113">
        <v>18.061774835729238</v>
      </c>
      <c r="C524" s="116">
        <v>10.004833303733701</v>
      </c>
      <c r="D524" s="116">
        <v>38.990190858840933</v>
      </c>
      <c r="E524" s="104">
        <v>11.600000381469727</v>
      </c>
      <c r="F524" s="113">
        <v>24.06240534687479</v>
      </c>
      <c r="G524" s="113">
        <v>35.675691103074364</v>
      </c>
    </row>
    <row r="525" spans="1:7">
      <c r="A525" s="27">
        <v>42496</v>
      </c>
      <c r="B525" s="113">
        <v>18.162209563688332</v>
      </c>
      <c r="C525" s="116">
        <v>10.06046641400528</v>
      </c>
      <c r="D525" s="116">
        <v>38.789172169411593</v>
      </c>
      <c r="E525" s="104">
        <v>11.600000381469727</v>
      </c>
      <c r="F525" s="113">
        <v>25.538107164215155</v>
      </c>
      <c r="G525" s="113">
        <v>35.598350766058296</v>
      </c>
    </row>
    <row r="526" spans="1:7">
      <c r="A526" s="27">
        <v>42497</v>
      </c>
      <c r="B526" s="113">
        <v>18.171657937052</v>
      </c>
      <c r="C526" s="116">
        <v>10.065700085743227</v>
      </c>
      <c r="D526" s="116">
        <v>39.523065393191736</v>
      </c>
      <c r="E526" s="104">
        <v>11.899999618530273</v>
      </c>
      <c r="F526" s="113">
        <v>19.772814842738498</v>
      </c>
      <c r="G526" s="113">
        <v>35.136261646239845</v>
      </c>
    </row>
    <row r="527" spans="1:7">
      <c r="A527" s="27">
        <v>42498</v>
      </c>
      <c r="B527" s="113">
        <v>18.262977253228321</v>
      </c>
      <c r="C527" s="116">
        <v>10.116283959369408</v>
      </c>
      <c r="D527" s="116">
        <v>39.333619186083517</v>
      </c>
      <c r="E527" s="104">
        <v>11.899999618530273</v>
      </c>
      <c r="F527" s="113">
        <v>23.219384114102091</v>
      </c>
      <c r="G527" s="113">
        <v>35.738837893274088</v>
      </c>
    </row>
    <row r="528" spans="1:7">
      <c r="A528" s="27">
        <v>42499</v>
      </c>
      <c r="B528" s="113">
        <v>18.317900451082508</v>
      </c>
      <c r="C528" s="116">
        <v>10.146707184331339</v>
      </c>
      <c r="D528" s="116">
        <v>39.370955019968477</v>
      </c>
      <c r="E528" s="104">
        <v>11.800000190734863</v>
      </c>
      <c r="F528" s="113">
        <v>22.299915142484277</v>
      </c>
      <c r="G528" s="113">
        <v>35.467297425314165</v>
      </c>
    </row>
    <row r="529" spans="1:7">
      <c r="A529" s="27">
        <v>42500</v>
      </c>
      <c r="B529" s="113">
        <v>18.417539208705065</v>
      </c>
      <c r="C529" s="116">
        <v>10.201899388290876</v>
      </c>
      <c r="D529" s="116">
        <v>39.429957192518096</v>
      </c>
      <c r="E529" s="104">
        <v>11.899999618530273</v>
      </c>
      <c r="F529" s="113">
        <v>16.057646442083293</v>
      </c>
      <c r="G529" s="113">
        <v>35.242000651514076</v>
      </c>
    </row>
    <row r="530" spans="1:7">
      <c r="A530" s="27">
        <v>42501</v>
      </c>
      <c r="B530" s="113">
        <v>18.504820987735432</v>
      </c>
      <c r="C530" s="116">
        <v>10.250246777049412</v>
      </c>
      <c r="D530" s="116">
        <v>39.181161453282414</v>
      </c>
      <c r="E530" s="104">
        <v>11.899999618530273</v>
      </c>
      <c r="F530" s="113">
        <v>25.544409494841524</v>
      </c>
      <c r="G530" s="113">
        <v>34.639102195236411</v>
      </c>
    </row>
    <row r="531" spans="1:7">
      <c r="A531" s="27">
        <v>42502</v>
      </c>
      <c r="B531" s="113">
        <v>18.361355451532866</v>
      </c>
      <c r="C531" s="116">
        <v>10.170777910473904</v>
      </c>
      <c r="D531" s="116">
        <v>39.826753046954117</v>
      </c>
      <c r="E531" s="104">
        <v>12</v>
      </c>
      <c r="F531" s="113">
        <v>25.977812527219442</v>
      </c>
      <c r="G531" s="113">
        <v>34.533227283998826</v>
      </c>
    </row>
    <row r="532" spans="1:7">
      <c r="A532" s="27">
        <v>42503</v>
      </c>
      <c r="B532" s="113">
        <v>12.754748110798214</v>
      </c>
      <c r="C532" s="116">
        <v>7.065148903706632</v>
      </c>
      <c r="D532" s="116">
        <v>41.828630339834397</v>
      </c>
      <c r="E532" s="104">
        <v>11.899999618530273</v>
      </c>
      <c r="F532" s="113">
        <v>25.147289078853742</v>
      </c>
      <c r="G532" s="113">
        <v>34.778304138823813</v>
      </c>
    </row>
    <row r="533" spans="1:7">
      <c r="A533" s="27">
        <v>42504</v>
      </c>
      <c r="B533" s="113">
        <v>12.778667702958906</v>
      </c>
      <c r="C533" s="116">
        <v>7.0783985170163728</v>
      </c>
      <c r="D533" s="116">
        <v>42.780193538356755</v>
      </c>
      <c r="E533" s="104">
        <v>12.199999809265137</v>
      </c>
      <c r="F533" s="113">
        <v>26.587781905620158</v>
      </c>
      <c r="G533" s="113">
        <v>36.02585062751065</v>
      </c>
    </row>
    <row r="534" spans="1:7">
      <c r="A534" s="27">
        <v>42505</v>
      </c>
      <c r="B534" s="113">
        <v>13.008080993269585</v>
      </c>
      <c r="C534" s="116">
        <v>7.2054758252042168</v>
      </c>
      <c r="D534" s="116">
        <v>42.869367974510865</v>
      </c>
      <c r="E534" s="104">
        <v>12.199999809265137</v>
      </c>
      <c r="F534" s="113">
        <v>21.464622772932042</v>
      </c>
      <c r="G534" s="113">
        <v>35.938176028353219</v>
      </c>
    </row>
    <row r="535" spans="1:7">
      <c r="A535" s="27">
        <v>42506</v>
      </c>
      <c r="B535" s="113">
        <v>13.471924575522955</v>
      </c>
      <c r="C535" s="116">
        <v>7.4624094743975187</v>
      </c>
      <c r="D535" s="116">
        <v>44.012316894928624</v>
      </c>
      <c r="E535" s="104">
        <v>12</v>
      </c>
      <c r="F535" s="113">
        <v>24.840591449560939</v>
      </c>
      <c r="G535" s="113">
        <v>35.354069445618926</v>
      </c>
    </row>
    <row r="536" spans="1:7">
      <c r="A536" s="27">
        <v>42507</v>
      </c>
      <c r="B536" s="113">
        <v>13.493341477736182</v>
      </c>
      <c r="C536" s="116">
        <v>7.4742727900724457</v>
      </c>
      <c r="D536" s="116">
        <v>43.29755168393806</v>
      </c>
      <c r="E536" s="104">
        <v>12</v>
      </c>
      <c r="F536" s="113">
        <v>27.321197358855503</v>
      </c>
      <c r="G536" s="113">
        <v>36.127329736197446</v>
      </c>
    </row>
    <row r="537" spans="1:7">
      <c r="A537" s="27">
        <v>42508</v>
      </c>
      <c r="B537" s="113">
        <v>13.398904682582032</v>
      </c>
      <c r="C537" s="116">
        <v>7.4219620730001061</v>
      </c>
      <c r="D537" s="116">
        <v>41.959193684524955</v>
      </c>
      <c r="E537" s="104">
        <v>12.300000190734863</v>
      </c>
      <c r="F537" s="113">
        <v>26.064223491527411</v>
      </c>
      <c r="G537" s="113">
        <v>35.849740787236833</v>
      </c>
    </row>
    <row r="538" spans="1:7">
      <c r="A538" s="27">
        <v>42509</v>
      </c>
      <c r="B538" s="113">
        <v>13.393955315316225</v>
      </c>
      <c r="C538" s="116">
        <v>7.4192205044165256</v>
      </c>
      <c r="D538" s="116">
        <v>40.766667533605144</v>
      </c>
      <c r="E538" s="104">
        <v>12.100000381469727</v>
      </c>
      <c r="F538" s="113">
        <v>22.652866050093269</v>
      </c>
      <c r="G538" s="113">
        <v>35.765794530797884</v>
      </c>
    </row>
    <row r="539" spans="1:7">
      <c r="A539" s="27">
        <v>42510</v>
      </c>
      <c r="B539" s="113">
        <v>13.466710775904138</v>
      </c>
      <c r="C539" s="116">
        <v>7.4595214306399278</v>
      </c>
      <c r="D539" s="116">
        <v>40.35513212596927</v>
      </c>
      <c r="E539" s="104">
        <v>12</v>
      </c>
      <c r="F539" s="113">
        <v>30.600285579937463</v>
      </c>
      <c r="G539" s="113">
        <v>36.072486522440627</v>
      </c>
    </row>
    <row r="540" spans="1:7">
      <c r="A540" s="27">
        <v>42511</v>
      </c>
      <c r="B540" s="113">
        <v>13.475171096643573</v>
      </c>
      <c r="C540" s="116">
        <v>7.4642077972602632</v>
      </c>
      <c r="D540" s="116">
        <v>40.78632493522435</v>
      </c>
      <c r="E540" s="104">
        <v>12</v>
      </c>
      <c r="F540" s="113">
        <v>35.273582452977109</v>
      </c>
      <c r="G540" s="113">
        <v>35.717792136117239</v>
      </c>
    </row>
    <row r="541" spans="1:7">
      <c r="A541" s="27">
        <v>42512</v>
      </c>
      <c r="B541" s="113">
        <v>12.88643959506547</v>
      </c>
      <c r="C541" s="116">
        <v>7.1380958515895632</v>
      </c>
      <c r="D541" s="116">
        <v>41.53917686078286</v>
      </c>
      <c r="E541" s="104">
        <v>12</v>
      </c>
      <c r="F541" s="113">
        <v>29.496882079000805</v>
      </c>
      <c r="G541" s="113">
        <v>35.892672396655406</v>
      </c>
    </row>
    <row r="542" spans="1:7">
      <c r="A542" s="27">
        <v>42513</v>
      </c>
      <c r="B542" s="113">
        <v>12.430760501983054</v>
      </c>
      <c r="C542" s="116">
        <v>6.8856847010935622</v>
      </c>
      <c r="D542" s="116">
        <v>40.336681724168649</v>
      </c>
      <c r="E542" s="104">
        <v>12.100000381469727</v>
      </c>
      <c r="F542" s="113">
        <v>26.667576999112423</v>
      </c>
      <c r="G542" s="113">
        <v>36.577141109418044</v>
      </c>
    </row>
    <row r="543" spans="1:7">
      <c r="A543" s="27">
        <v>42514</v>
      </c>
      <c r="B543" s="113">
        <v>12.818092510498964</v>
      </c>
      <c r="C543" s="116">
        <v>7.1002368264326652</v>
      </c>
      <c r="D543" s="116">
        <v>40.066683362192549</v>
      </c>
      <c r="E543" s="104">
        <v>11.399999618530273</v>
      </c>
      <c r="F543" s="113">
        <v>38.382985821460139</v>
      </c>
      <c r="G543" s="113">
        <v>36.192678085344781</v>
      </c>
    </row>
    <row r="544" spans="1:7">
      <c r="A544" s="27">
        <v>42515</v>
      </c>
      <c r="B544" s="113">
        <v>12.841137309962059</v>
      </c>
      <c r="C544" s="116">
        <v>7.1130018719081605</v>
      </c>
      <c r="D544" s="116">
        <v>39.921332715087459</v>
      </c>
      <c r="E544" s="104">
        <v>11.5</v>
      </c>
      <c r="F544" s="113">
        <v>46.068154964623709</v>
      </c>
      <c r="G544" s="113">
        <v>36.287798904533759</v>
      </c>
    </row>
    <row r="545" spans="1:7">
      <c r="A545" s="27">
        <v>42516</v>
      </c>
      <c r="B545" s="113">
        <v>12.429525456420873</v>
      </c>
      <c r="C545" s="116">
        <v>6.8850005808958228</v>
      </c>
      <c r="D545" s="116">
        <v>39.496484192344901</v>
      </c>
      <c r="E545" s="104">
        <v>11.699999809265137</v>
      </c>
      <c r="F545" s="113">
        <v>42.445671972345394</v>
      </c>
      <c r="G545" s="113">
        <v>36.411031816160225</v>
      </c>
    </row>
    <row r="546" spans="1:7">
      <c r="A546" s="27">
        <v>42517</v>
      </c>
      <c r="B546" s="113">
        <v>12.48989348344228</v>
      </c>
      <c r="C546" s="116">
        <v>6.9184398222061354</v>
      </c>
      <c r="D546" s="116">
        <v>39.05329248498991</v>
      </c>
      <c r="E546" s="104">
        <v>11.699999809265137</v>
      </c>
      <c r="F546" s="113">
        <v>40.231910639206568</v>
      </c>
      <c r="G546" s="113">
        <v>35.81336171675617</v>
      </c>
    </row>
    <row r="547" spans="1:7">
      <c r="A547" s="27">
        <v>42518</v>
      </c>
      <c r="B547" s="113">
        <v>12.625893839465213</v>
      </c>
      <c r="C547" s="116">
        <v>6.9937735534497705</v>
      </c>
      <c r="D547" s="116">
        <v>42.044270455307419</v>
      </c>
      <c r="E547" s="104">
        <v>12</v>
      </c>
      <c r="F547" s="113">
        <v>35.425079772913882</v>
      </c>
      <c r="G547" s="113">
        <v>36.580258011862064</v>
      </c>
    </row>
    <row r="548" spans="1:7">
      <c r="A548" s="27">
        <v>42519</v>
      </c>
      <c r="B548" s="113">
        <v>12.281506201362596</v>
      </c>
      <c r="C548" s="116">
        <v>6.8030093045085538</v>
      </c>
      <c r="D548" s="116">
        <v>40.437664868875792</v>
      </c>
      <c r="E548" s="104">
        <v>11.800000190734863</v>
      </c>
      <c r="F548" s="113">
        <v>32.064516968351803</v>
      </c>
      <c r="G548" s="113">
        <v>36.735249039442429</v>
      </c>
    </row>
    <row r="549" spans="1:7">
      <c r="A549" s="27">
        <v>42520</v>
      </c>
      <c r="B549" s="113">
        <v>11.956858411663182</v>
      </c>
      <c r="C549" s="116">
        <v>6.6231794124902432</v>
      </c>
      <c r="D549" s="116">
        <v>39.011952079004736</v>
      </c>
      <c r="E549" s="104">
        <v>11.800000190734863</v>
      </c>
      <c r="F549" s="113">
        <v>29.989588628742432</v>
      </c>
      <c r="G549" s="113">
        <v>37.2792641533525</v>
      </c>
    </row>
    <row r="550" spans="1:7">
      <c r="A550" s="27">
        <v>42521</v>
      </c>
      <c r="B550" s="113">
        <v>12.371800895164867</v>
      </c>
      <c r="C550" s="116">
        <v>6.8530256161899707</v>
      </c>
      <c r="D550" s="116">
        <v>39.18233045264526</v>
      </c>
      <c r="E550" s="104">
        <v>11.699999809265137</v>
      </c>
      <c r="F550" s="113">
        <v>40.988107817172995</v>
      </c>
      <c r="G550" s="113">
        <v>36.644078505193754</v>
      </c>
    </row>
    <row r="551" spans="1:7">
      <c r="A551" s="27">
        <v>42522</v>
      </c>
      <c r="B551" s="113">
        <v>13.121919069907724</v>
      </c>
      <c r="C551" s="116">
        <v>7.2685333591808474</v>
      </c>
      <c r="D551" s="116">
        <v>40.330966178885198</v>
      </c>
      <c r="E551" s="104">
        <v>11.699999809265137</v>
      </c>
      <c r="F551" s="113">
        <v>45.941233730934293</v>
      </c>
      <c r="G551" s="113">
        <v>36.415465492760674</v>
      </c>
    </row>
    <row r="552" spans="1:7">
      <c r="A552" s="27">
        <v>42523</v>
      </c>
      <c r="B552" s="113">
        <v>12.208055393175911</v>
      </c>
      <c r="C552" s="116">
        <v>6.7623232092263441</v>
      </c>
      <c r="D552" s="116">
        <v>39.409284784749673</v>
      </c>
      <c r="E552" s="104">
        <v>11.899999618530273</v>
      </c>
      <c r="F552" s="113">
        <v>42.726654917399088</v>
      </c>
      <c r="G552" s="113">
        <v>36.943647697214729</v>
      </c>
    </row>
    <row r="553" spans="1:7">
      <c r="A553" s="27">
        <v>42524</v>
      </c>
      <c r="B553" s="113">
        <v>11.805309925290592</v>
      </c>
      <c r="C553" s="116">
        <v>6.5392332135490632</v>
      </c>
      <c r="D553" s="116">
        <v>37.185487961239325</v>
      </c>
      <c r="E553" s="104">
        <v>12.699999809265137</v>
      </c>
      <c r="F553" s="113">
        <v>36.90940998399698</v>
      </c>
      <c r="G553" s="113">
        <v>36.509217465431597</v>
      </c>
    </row>
    <row r="554" spans="1:7">
      <c r="A554" s="27">
        <v>42525</v>
      </c>
      <c r="B554" s="113">
        <v>14.561686467992864</v>
      </c>
      <c r="C554" s="116">
        <v>8.0660536995129295</v>
      </c>
      <c r="D554" s="116">
        <v>35.561230209624362</v>
      </c>
      <c r="E554" s="104">
        <v>11.699999809265137</v>
      </c>
      <c r="F554" s="113">
        <v>42.436556446728893</v>
      </c>
      <c r="G554" s="113">
        <v>36.397281857971812</v>
      </c>
    </row>
    <row r="555" spans="1:7">
      <c r="A555" s="27">
        <v>42526</v>
      </c>
      <c r="B555" s="113">
        <v>15.357302920834718</v>
      </c>
      <c r="C555" s="116">
        <v>8.5067639872219978</v>
      </c>
      <c r="D555" s="116">
        <v>35.951667709085669</v>
      </c>
      <c r="E555" s="104">
        <v>12</v>
      </c>
      <c r="F555" s="113">
        <v>38.580825672988546</v>
      </c>
      <c r="G555" s="113">
        <v>36.412667176281907</v>
      </c>
    </row>
    <row r="556" spans="1:7">
      <c r="A556" s="27">
        <v>42527</v>
      </c>
      <c r="B556" s="113">
        <v>16.126096179136457</v>
      </c>
      <c r="C556" s="116">
        <v>8.9326162893516763</v>
      </c>
      <c r="D556" s="116">
        <v>36.174930696266678</v>
      </c>
      <c r="E556" s="104">
        <v>11.899999618530273</v>
      </c>
      <c r="F556" s="113">
        <v>34.902143775092242</v>
      </c>
      <c r="G556" s="113">
        <v>36.597144244688529</v>
      </c>
    </row>
    <row r="557" spans="1:7">
      <c r="A557" s="27">
        <v>42528</v>
      </c>
      <c r="B557" s="113">
        <v>16.040426536808415</v>
      </c>
      <c r="C557" s="116">
        <v>8.8851619002632329</v>
      </c>
      <c r="D557" s="116">
        <v>35.881292251525089</v>
      </c>
      <c r="E557" s="104">
        <v>12</v>
      </c>
      <c r="F557" s="113">
        <v>31.078251976437024</v>
      </c>
      <c r="G557" s="113">
        <v>36.732745018093652</v>
      </c>
    </row>
    <row r="558" spans="1:7">
      <c r="A558" s="27">
        <v>42529</v>
      </c>
      <c r="B558" s="113">
        <v>16.052393763659776</v>
      </c>
      <c r="C558" s="116">
        <v>8.8917908229934053</v>
      </c>
      <c r="D558" s="116">
        <v>34.996361296331415</v>
      </c>
      <c r="E558" s="104">
        <v>11.899999618530273</v>
      </c>
      <c r="F558" s="113">
        <v>34.144584331092993</v>
      </c>
      <c r="G558" s="113">
        <v>36.359685886325742</v>
      </c>
    </row>
    <row r="559" spans="1:7">
      <c r="A559" s="27">
        <v>42530</v>
      </c>
      <c r="B559" s="113">
        <v>14.221030068413201</v>
      </c>
      <c r="C559" s="116">
        <v>7.8773562695736192</v>
      </c>
      <c r="D559" s="116">
        <v>36.424871983550219</v>
      </c>
      <c r="E559" s="104">
        <v>11.899999618530273</v>
      </c>
      <c r="F559" s="113">
        <v>32.937362361704864</v>
      </c>
      <c r="G559" s="113">
        <v>36.772184417733413</v>
      </c>
    </row>
    <row r="560" spans="1:7">
      <c r="A560" s="27">
        <v>42531</v>
      </c>
      <c r="B560" s="113">
        <v>12.130880385430562</v>
      </c>
      <c r="C560" s="116">
        <v>6.719574193986757</v>
      </c>
      <c r="D560" s="116">
        <v>38.454284232943159</v>
      </c>
      <c r="E560" s="104">
        <v>11.899999618530273</v>
      </c>
      <c r="F560" s="113">
        <v>28.414813354081581</v>
      </c>
      <c r="G560" s="113">
        <v>36.80421043126664</v>
      </c>
    </row>
    <row r="561" spans="1:7">
      <c r="A561" s="27">
        <v>42532</v>
      </c>
      <c r="B561" s="113">
        <v>12.857438535656806</v>
      </c>
      <c r="C561" s="116">
        <v>7.1220314964719584</v>
      </c>
      <c r="D561" s="116">
        <v>39.883671310521898</v>
      </c>
      <c r="E561" s="104">
        <v>11.899999618530273</v>
      </c>
      <c r="F561" s="113">
        <v>27.286013785225403</v>
      </c>
      <c r="G561" s="113">
        <v>37.029663009952593</v>
      </c>
    </row>
    <row r="562" spans="1:7">
      <c r="A562" s="27">
        <v>42533</v>
      </c>
      <c r="B562" s="113">
        <v>12.9042872299185</v>
      </c>
      <c r="C562" s="116">
        <v>7.1479820678221593</v>
      </c>
      <c r="D562" s="116">
        <v>41.388581468352577</v>
      </c>
      <c r="E562" s="104">
        <v>12</v>
      </c>
      <c r="F562" s="113">
        <v>25.179083573751996</v>
      </c>
      <c r="G562" s="113">
        <v>36.922109502730549</v>
      </c>
    </row>
    <row r="563" spans="1:7">
      <c r="A563" s="27">
        <v>42534</v>
      </c>
      <c r="B563" s="113">
        <v>12.854826698145226</v>
      </c>
      <c r="C563" s="116">
        <v>7.1205847394861443</v>
      </c>
      <c r="D563" s="116">
        <v>39.771712700834989</v>
      </c>
      <c r="E563" s="104">
        <v>12</v>
      </c>
      <c r="F563" s="113">
        <v>24.014227335166048</v>
      </c>
      <c r="G563" s="113">
        <v>37.329874044965813</v>
      </c>
    </row>
    <row r="564" spans="1:7">
      <c r="A564" s="27">
        <v>42535</v>
      </c>
      <c r="B564" s="113">
        <v>12.329282293964322</v>
      </c>
      <c r="C564" s="116">
        <v>6.8294735831706079</v>
      </c>
      <c r="D564" s="116">
        <v>39.536575636598748</v>
      </c>
      <c r="E564" s="104">
        <v>12</v>
      </c>
      <c r="F564" s="113">
        <v>37.531870013574789</v>
      </c>
      <c r="G564" s="113">
        <v>35.756724635031539</v>
      </c>
    </row>
    <row r="565" spans="1:7">
      <c r="A565" s="27">
        <v>42536</v>
      </c>
      <c r="B565" s="113">
        <v>11.493017627980176</v>
      </c>
      <c r="C565" s="116">
        <v>6.3662473134895574</v>
      </c>
      <c r="D565" s="116">
        <v>39.212981448350121</v>
      </c>
      <c r="E565" s="104">
        <v>11.699999809265137</v>
      </c>
      <c r="F565" s="113">
        <v>46.776158623871964</v>
      </c>
      <c r="G565" s="113">
        <v>36.073396089452267</v>
      </c>
    </row>
    <row r="566" spans="1:7">
      <c r="A566" s="27">
        <v>42537</v>
      </c>
      <c r="B566" s="113">
        <v>11.652379177340343</v>
      </c>
      <c r="C566" s="116">
        <v>6.4545213480666712</v>
      </c>
      <c r="D566" s="116">
        <v>39.921193687959942</v>
      </c>
      <c r="E566" s="104">
        <v>11.800000190734863</v>
      </c>
      <c r="F566" s="113">
        <v>45.459454073596859</v>
      </c>
      <c r="G566" s="113">
        <v>36.322032437368662</v>
      </c>
    </row>
    <row r="567" spans="1:7">
      <c r="A567" s="27">
        <v>42538</v>
      </c>
      <c r="B567" s="113">
        <v>11.7238983033566</v>
      </c>
      <c r="C567" s="116">
        <v>6.4941374400802827</v>
      </c>
      <c r="D567" s="116">
        <v>38.476790155878746</v>
      </c>
      <c r="E567" s="104">
        <v>11.800000190734863</v>
      </c>
      <c r="F567" s="113">
        <v>44.314004553997968</v>
      </c>
      <c r="G567" s="113">
        <v>35.894675544544455</v>
      </c>
    </row>
    <row r="568" spans="1:7">
      <c r="A568" s="27">
        <v>42539</v>
      </c>
      <c r="B568" s="113">
        <v>11.712796640694691</v>
      </c>
      <c r="C568" s="116">
        <v>6.4879879733010277</v>
      </c>
      <c r="D568" s="116">
        <v>38.695181796153321</v>
      </c>
      <c r="E568" s="104">
        <v>11.800000190734863</v>
      </c>
      <c r="F568" s="113">
        <v>43.629861754752937</v>
      </c>
      <c r="G568" s="113">
        <v>35.78134385894846</v>
      </c>
    </row>
    <row r="569" spans="1:7">
      <c r="A569" s="27">
        <v>42540</v>
      </c>
      <c r="B569" s="113">
        <v>11.996625516282133</v>
      </c>
      <c r="C569" s="116">
        <v>6.6452073281465553</v>
      </c>
      <c r="D569" s="116">
        <v>39.867635387358824</v>
      </c>
      <c r="E569" s="104">
        <v>11.800000190734863</v>
      </c>
      <c r="F569" s="113">
        <v>42.944285534090461</v>
      </c>
      <c r="G569" s="113">
        <v>36.019164797465045</v>
      </c>
    </row>
    <row r="570" spans="1:7">
      <c r="A570" s="27">
        <v>42541</v>
      </c>
      <c r="B570" s="113">
        <v>11.923839311270635</v>
      </c>
      <c r="C570" s="116">
        <v>6.6048893718784427</v>
      </c>
      <c r="D570" s="116">
        <v>39.344107351921203</v>
      </c>
      <c r="E570" s="104">
        <v>11.699999809265137</v>
      </c>
      <c r="F570" s="113">
        <v>41.997160057182668</v>
      </c>
      <c r="G570" s="113">
        <v>36.548495750692133</v>
      </c>
    </row>
    <row r="571" spans="1:7">
      <c r="A571" s="27">
        <v>42542</v>
      </c>
      <c r="B571" s="113">
        <v>11.60316377673335</v>
      </c>
      <c r="C571" s="116">
        <v>6.4272598035325528</v>
      </c>
      <c r="D571" s="116">
        <v>38.239692040350697</v>
      </c>
      <c r="E571" s="104">
        <v>11.100000381469727</v>
      </c>
      <c r="F571" s="113">
        <v>41.483319542275581</v>
      </c>
      <c r="G571" s="113">
        <v>36.820824540257433</v>
      </c>
    </row>
    <row r="572" spans="1:7">
      <c r="A572" s="27">
        <v>42543</v>
      </c>
      <c r="B572" s="113">
        <v>11.73239135209622</v>
      </c>
      <c r="C572" s="116">
        <v>6.4988419354941165</v>
      </c>
      <c r="D572" s="116">
        <v>38.236565491667498</v>
      </c>
      <c r="E572" s="104">
        <v>11.899999618530273</v>
      </c>
      <c r="F572" s="113">
        <v>41.189799773648929</v>
      </c>
      <c r="G572" s="113">
        <v>36.768411496524514</v>
      </c>
    </row>
    <row r="573" spans="1:7">
      <c r="A573" s="27">
        <v>42544</v>
      </c>
      <c r="B573" s="113">
        <v>12.062153344600516</v>
      </c>
      <c r="C573" s="116">
        <v>6.6815047022996321</v>
      </c>
      <c r="D573" s="116">
        <v>39.020413012504598</v>
      </c>
      <c r="E573" s="104">
        <v>11.899999618530273</v>
      </c>
      <c r="F573" s="113">
        <v>40.397245982752921</v>
      </c>
      <c r="G573" s="113">
        <v>36.973986636731325</v>
      </c>
    </row>
    <row r="574" spans="1:7">
      <c r="A574" s="27">
        <v>42545</v>
      </c>
      <c r="B574" s="113">
        <v>12.640030200271632</v>
      </c>
      <c r="C574" s="116">
        <v>7.0016040094639758</v>
      </c>
      <c r="D574" s="116">
        <v>39.67168111222761</v>
      </c>
      <c r="E574" s="104">
        <v>12.100000381469727</v>
      </c>
      <c r="F574" s="113">
        <v>39.506496379375442</v>
      </c>
      <c r="G574" s="113">
        <v>37.004697333971663</v>
      </c>
    </row>
    <row r="575" spans="1:7">
      <c r="A575" s="27">
        <v>42546</v>
      </c>
      <c r="B575" s="113">
        <v>13.474281055274053</v>
      </c>
      <c r="C575" s="116">
        <v>7.4637147828352441</v>
      </c>
      <c r="D575" s="116">
        <v>41.602239905375093</v>
      </c>
      <c r="E575" s="104">
        <v>11.5</v>
      </c>
      <c r="F575" s="113">
        <v>34.088062833061905</v>
      </c>
      <c r="G575" s="113">
        <v>37.648927757166135</v>
      </c>
    </row>
    <row r="576" spans="1:7">
      <c r="A576" s="27">
        <v>42547</v>
      </c>
      <c r="B576" s="113">
        <v>12.393735167484383</v>
      </c>
      <c r="C576" s="116">
        <v>6.8651755150892395</v>
      </c>
      <c r="D576" s="116">
        <v>40.189628706243283</v>
      </c>
      <c r="E576" s="104">
        <v>11.899999618530273</v>
      </c>
      <c r="F576" s="113">
        <v>33.301489943089308</v>
      </c>
      <c r="G576" s="113">
        <v>36.916141801366088</v>
      </c>
    </row>
    <row r="577" spans="1:7">
      <c r="A577" s="27">
        <v>42548</v>
      </c>
      <c r="B577" s="113">
        <v>12.424373268043709</v>
      </c>
      <c r="C577" s="116">
        <v>6.8821466650247762</v>
      </c>
      <c r="D577" s="116">
        <v>39.197606967820057</v>
      </c>
      <c r="E577" s="104">
        <v>11.600000381469727</v>
      </c>
      <c r="F577" s="113">
        <v>33.372879848127006</v>
      </c>
      <c r="G577" s="113">
        <v>37.421645793627739</v>
      </c>
    </row>
    <row r="578" spans="1:7">
      <c r="A578" s="27">
        <v>42549</v>
      </c>
      <c r="B578" s="113">
        <v>12.653067446806949</v>
      </c>
      <c r="C578" s="116">
        <v>7.0088256407550213</v>
      </c>
      <c r="D578" s="116">
        <v>38.97561142890541</v>
      </c>
      <c r="E578" s="104">
        <v>11.699999809265137</v>
      </c>
      <c r="F578" s="113">
        <v>32.709798155073763</v>
      </c>
      <c r="G578" s="113">
        <v>37.155713101735792</v>
      </c>
    </row>
    <row r="579" spans="1:7">
      <c r="A579" s="27">
        <v>42550</v>
      </c>
      <c r="B579" s="113">
        <v>12.852587452596509</v>
      </c>
      <c r="C579" s="116">
        <v>7.1193443697747067</v>
      </c>
      <c r="D579" s="116">
        <v>39.578018484910359</v>
      </c>
      <c r="E579" s="104">
        <v>11.699999809265137</v>
      </c>
      <c r="F579" s="113">
        <v>30.882541449290741</v>
      </c>
      <c r="G579" s="113">
        <v>37.286143832891035</v>
      </c>
    </row>
    <row r="580" spans="1:7">
      <c r="A580" s="27">
        <v>42551</v>
      </c>
      <c r="B580" s="113">
        <v>13.133033723713721</v>
      </c>
      <c r="C580" s="116">
        <v>7.2746900220541839</v>
      </c>
      <c r="D580" s="116">
        <v>40.899220281662714</v>
      </c>
      <c r="E580" s="104">
        <v>11.699999809265137</v>
      </c>
      <c r="F580" s="113">
        <v>28.608134136773916</v>
      </c>
      <c r="G580" s="113">
        <v>37.347500226894972</v>
      </c>
    </row>
    <row r="581" spans="1:7">
      <c r="A581" s="27">
        <v>42552</v>
      </c>
      <c r="B581" s="113">
        <v>12.649112070098255</v>
      </c>
      <c r="C581" s="116">
        <v>7.006634666446911</v>
      </c>
      <c r="D581" s="116">
        <v>40.080264103765842</v>
      </c>
      <c r="E581" s="104">
        <v>11.699999809265137</v>
      </c>
      <c r="F581" s="113">
        <v>26.347635438927878</v>
      </c>
      <c r="G581" s="113">
        <v>37.292758201515248</v>
      </c>
    </row>
    <row r="582" spans="1:7">
      <c r="A582" s="27">
        <v>42553</v>
      </c>
      <c r="B582" s="113">
        <v>12.302494306798812</v>
      </c>
      <c r="C582" s="116">
        <v>6.8146350997673428</v>
      </c>
      <c r="D582" s="116">
        <v>40.202005365203966</v>
      </c>
      <c r="E582" s="104">
        <v>11.899999618530273</v>
      </c>
      <c r="F582" s="113">
        <v>24.069338658981849</v>
      </c>
      <c r="G582" s="113">
        <v>36.831287422025632</v>
      </c>
    </row>
    <row r="583" spans="1:7">
      <c r="A583" s="27">
        <v>42554</v>
      </c>
      <c r="B583" s="113">
        <v>11.82584258586283</v>
      </c>
      <c r="C583" s="116">
        <v>6.550606727402255</v>
      </c>
      <c r="D583" s="116">
        <v>39.206358235059021</v>
      </c>
      <c r="E583" s="104">
        <v>12</v>
      </c>
      <c r="F583" s="113">
        <v>22.527804579955568</v>
      </c>
      <c r="G583" s="113">
        <v>36.895716925175101</v>
      </c>
    </row>
    <row r="584" spans="1:7">
      <c r="A584" s="27">
        <v>42555</v>
      </c>
      <c r="B584" s="113">
        <v>11.645821066800121</v>
      </c>
      <c r="C584" s="116">
        <v>6.4508886595109152</v>
      </c>
      <c r="D584" s="116">
        <v>38.039786439780876</v>
      </c>
      <c r="E584" s="104">
        <v>11.800000190734863</v>
      </c>
      <c r="F584" s="113">
        <v>36.818838279953702</v>
      </c>
      <c r="G584" s="113">
        <v>36.666874024536902</v>
      </c>
    </row>
    <row r="585" spans="1:7">
      <c r="A585" s="27">
        <v>42556</v>
      </c>
      <c r="B585" s="113">
        <v>11.778026523239104</v>
      </c>
      <c r="C585" s="116">
        <v>6.5241203084239308</v>
      </c>
      <c r="D585" s="116">
        <v>38.497463105961117</v>
      </c>
      <c r="E585" s="104">
        <v>11.800000190734863</v>
      </c>
      <c r="F585" s="113">
        <v>35.619172127688394</v>
      </c>
      <c r="G585" s="113">
        <v>36.957176009019243</v>
      </c>
    </row>
    <row r="586" spans="1:7">
      <c r="A586" s="27">
        <v>42557</v>
      </c>
      <c r="B586" s="113">
        <v>11.774021147986893</v>
      </c>
      <c r="C586" s="116">
        <v>6.5219016387703821</v>
      </c>
      <c r="D586" s="116">
        <v>37.924703280175237</v>
      </c>
      <c r="E586" s="104">
        <v>12.300000190734863</v>
      </c>
      <c r="F586" s="113">
        <v>33.830700311572507</v>
      </c>
      <c r="G586" s="113">
        <v>36.611124541560798</v>
      </c>
    </row>
    <row r="587" spans="1:7">
      <c r="A587" s="27">
        <v>42558</v>
      </c>
      <c r="B587" s="113">
        <v>11.261933761950884</v>
      </c>
      <c r="C587" s="116">
        <v>6.2382446349138094</v>
      </c>
      <c r="D587" s="116">
        <v>37.080042862141589</v>
      </c>
      <c r="E587" s="104">
        <v>11.899999618530273</v>
      </c>
      <c r="F587" s="113">
        <v>32.829585449452736</v>
      </c>
      <c r="G587" s="113">
        <v>36.842897966349597</v>
      </c>
    </row>
    <row r="588" spans="1:7">
      <c r="A588" s="27">
        <v>42559</v>
      </c>
      <c r="B588" s="113">
        <v>10.692818823940124</v>
      </c>
      <c r="C588" s="116">
        <v>5.9229987558544099</v>
      </c>
      <c r="D588" s="116">
        <v>33.604708830316866</v>
      </c>
      <c r="E588" s="104">
        <v>12</v>
      </c>
      <c r="F588" s="113">
        <v>32.443535461182961</v>
      </c>
      <c r="G588" s="113">
        <v>36.126667644933413</v>
      </c>
    </row>
    <row r="589" spans="1:7">
      <c r="A589" s="27">
        <v>42560</v>
      </c>
      <c r="B589" s="113">
        <v>10.902247548738998</v>
      </c>
      <c r="C589" s="116">
        <v>6.0390061526735419</v>
      </c>
      <c r="D589" s="116">
        <v>32.364261453262117</v>
      </c>
      <c r="E589" s="104">
        <v>11.899999618530273</v>
      </c>
      <c r="F589" s="113">
        <v>31.808283538266462</v>
      </c>
      <c r="G589" s="113">
        <v>34.75272496475116</v>
      </c>
    </row>
    <row r="590" spans="1:7">
      <c r="A590" s="27">
        <v>42561</v>
      </c>
      <c r="B590" s="113">
        <v>11.322709645019094</v>
      </c>
      <c r="C590" s="116">
        <v>6.27190979708723</v>
      </c>
      <c r="D590" s="116">
        <v>32.987825050905876</v>
      </c>
      <c r="E590" s="104">
        <v>11.199999809265137</v>
      </c>
      <c r="F590" s="113">
        <v>30.676777990968148</v>
      </c>
      <c r="G590" s="113">
        <v>36.123010950574169</v>
      </c>
    </row>
    <row r="591" spans="1:7">
      <c r="A591" s="27">
        <v>42562</v>
      </c>
      <c r="B591" s="113">
        <v>11.676363402275188</v>
      </c>
      <c r="C591" s="116">
        <v>6.4678067629594365</v>
      </c>
      <c r="D591" s="116">
        <v>35.583374399344144</v>
      </c>
      <c r="E591" s="104">
        <v>12</v>
      </c>
      <c r="F591" s="113">
        <v>28.506678677333714</v>
      </c>
      <c r="G591" s="113">
        <v>36.917522048376171</v>
      </c>
    </row>
    <row r="592" spans="1:7">
      <c r="A592" s="27">
        <v>42563</v>
      </c>
      <c r="B592" s="113">
        <v>11.930771284527244</v>
      </c>
      <c r="C592" s="116">
        <v>6.6087291516082356</v>
      </c>
      <c r="D592" s="116">
        <v>35.954240303149923</v>
      </c>
      <c r="E592" s="104">
        <v>12</v>
      </c>
      <c r="F592" s="113">
        <v>26.055325995021395</v>
      </c>
      <c r="G592" s="113">
        <v>35.16694824942838</v>
      </c>
    </row>
    <row r="593" spans="1:7">
      <c r="A593" s="27">
        <v>42564</v>
      </c>
      <c r="B593" s="113">
        <v>12.473741023533648</v>
      </c>
      <c r="C593" s="116">
        <v>6.9094926024394807</v>
      </c>
      <c r="D593" s="116">
        <v>38.378944748860768</v>
      </c>
      <c r="E593" s="104">
        <v>12.399999618530273</v>
      </c>
      <c r="F593" s="113">
        <v>22.452045754701995</v>
      </c>
      <c r="G593" s="113">
        <v>29.509642462840826</v>
      </c>
    </row>
    <row r="594" spans="1:7">
      <c r="A594" s="27">
        <v>42565</v>
      </c>
      <c r="B594" s="113">
        <v>12.851026912336838</v>
      </c>
      <c r="C594" s="116">
        <v>7.1184799505632075</v>
      </c>
      <c r="D594" s="116">
        <v>39.430636472481254</v>
      </c>
      <c r="E594" s="104">
        <v>12</v>
      </c>
      <c r="F594" s="113">
        <v>24.692790339015154</v>
      </c>
      <c r="G594" s="113">
        <v>32.66279241025449</v>
      </c>
    </row>
    <row r="595" spans="1:7">
      <c r="A595" s="27">
        <v>42566</v>
      </c>
      <c r="B595" s="113">
        <v>12.590923628983196</v>
      </c>
      <c r="C595" s="116">
        <v>6.9744027479973107</v>
      </c>
      <c r="D595" s="116">
        <v>39.937199976091065</v>
      </c>
      <c r="E595" s="104">
        <v>11.800000190734863</v>
      </c>
      <c r="F595" s="113">
        <v>35.905997793365408</v>
      </c>
      <c r="G595" s="113">
        <v>37.246293834182943</v>
      </c>
    </row>
    <row r="596" spans="1:7">
      <c r="A596" s="27">
        <v>42567</v>
      </c>
      <c r="B596" s="113">
        <v>12.941412299312429</v>
      </c>
      <c r="C596" s="116">
        <v>7.168546499283293</v>
      </c>
      <c r="D596" s="116">
        <v>40.880193695138964</v>
      </c>
      <c r="E596" s="104">
        <v>11.800000190734863</v>
      </c>
      <c r="F596" s="113">
        <v>34.340704468047157</v>
      </c>
      <c r="G596" s="113">
        <v>37.179674744186613</v>
      </c>
    </row>
    <row r="597" spans="1:7">
      <c r="A597" s="27">
        <v>42568</v>
      </c>
      <c r="B597" s="113">
        <v>13.182294056557122</v>
      </c>
      <c r="C597" s="116">
        <v>7.3019764555894833</v>
      </c>
      <c r="D597" s="116">
        <v>42.089378375168202</v>
      </c>
      <c r="E597" s="104">
        <v>12</v>
      </c>
      <c r="F597" s="113">
        <v>32.435196624089158</v>
      </c>
      <c r="G597" s="113">
        <v>37.909010386820214</v>
      </c>
    </row>
    <row r="598" spans="1:7">
      <c r="A598" s="27">
        <v>42569</v>
      </c>
      <c r="B598" s="113">
        <v>12.925817228319715</v>
      </c>
      <c r="C598" s="116">
        <v>7.1599080300818416</v>
      </c>
      <c r="D598" s="116">
        <v>41.334889505748336</v>
      </c>
      <c r="E598" s="104">
        <v>11.800000190734863</v>
      </c>
      <c r="F598" s="113">
        <v>29.964440525085831</v>
      </c>
      <c r="G598" s="113">
        <v>38.117736128767334</v>
      </c>
    </row>
    <row r="599" spans="1:7">
      <c r="A599" s="27">
        <v>42570</v>
      </c>
      <c r="B599" s="113">
        <v>13.329027668803263</v>
      </c>
      <c r="C599" s="116">
        <v>7.3832555847962826</v>
      </c>
      <c r="D599" s="116">
        <v>41.553506025561539</v>
      </c>
      <c r="E599" s="104">
        <v>11.800000190734863</v>
      </c>
      <c r="F599" s="113">
        <v>25.483888109083544</v>
      </c>
      <c r="G599" s="113">
        <v>38.308303535580556</v>
      </c>
    </row>
    <row r="600" spans="1:7">
      <c r="A600" s="27">
        <v>42571</v>
      </c>
      <c r="B600" s="113">
        <v>13.931921405129797</v>
      </c>
      <c r="C600" s="116">
        <v>7.7172123186539174</v>
      </c>
      <c r="D600" s="116">
        <v>42.671057259992295</v>
      </c>
      <c r="E600" s="104">
        <v>11.899999618530273</v>
      </c>
      <c r="F600" s="113">
        <v>23.260466267576913</v>
      </c>
      <c r="G600" s="113">
        <v>38.231137333622684</v>
      </c>
    </row>
    <row r="601" spans="1:7">
      <c r="A601" s="27">
        <v>42572</v>
      </c>
      <c r="B601" s="113">
        <v>13.847976357774067</v>
      </c>
      <c r="C601" s="116">
        <v>7.670713222462842</v>
      </c>
      <c r="D601" s="116">
        <v>42.083931709483778</v>
      </c>
      <c r="E601" s="104">
        <v>12</v>
      </c>
      <c r="F601" s="113">
        <v>46.342436156405356</v>
      </c>
      <c r="G601" s="113">
        <v>37.22165041671861</v>
      </c>
    </row>
    <row r="602" spans="1:7">
      <c r="A602" s="27">
        <v>42573</v>
      </c>
      <c r="B602" s="113">
        <v>13.790526549212544</v>
      </c>
      <c r="C602" s="116">
        <v>7.6388904496059657</v>
      </c>
      <c r="D602" s="116">
        <v>42.359191629621748</v>
      </c>
      <c r="E602" s="104">
        <v>11.800000190734863</v>
      </c>
      <c r="F602" s="113">
        <v>42.804774382335154</v>
      </c>
      <c r="G602" s="113">
        <v>37.764572115893742</v>
      </c>
    </row>
    <row r="603" spans="1:7">
      <c r="A603" s="27">
        <v>42574</v>
      </c>
      <c r="B603" s="113">
        <v>12.954774359452777</v>
      </c>
      <c r="C603" s="116">
        <v>7.1759480523152916</v>
      </c>
      <c r="D603" s="116">
        <v>40.036533289926986</v>
      </c>
      <c r="E603" s="104">
        <v>11.800000190734863</v>
      </c>
      <c r="F603" s="113">
        <v>40.678184734671198</v>
      </c>
      <c r="G603" s="113">
        <v>37.839468584016458</v>
      </c>
    </row>
    <row r="604" spans="1:7">
      <c r="A604" s="27">
        <v>42575</v>
      </c>
      <c r="B604" s="113">
        <v>11.899355529328689</v>
      </c>
      <c r="C604" s="116">
        <v>6.5913272408474679</v>
      </c>
      <c r="D604" s="116">
        <v>38.104045359867591</v>
      </c>
      <c r="E604" s="104">
        <v>11.899999618530273</v>
      </c>
      <c r="F604" s="113">
        <v>39.605578244350561</v>
      </c>
      <c r="G604" s="113">
        <v>37.810759465915176</v>
      </c>
    </row>
    <row r="605" spans="1:7">
      <c r="A605" s="27">
        <v>42576</v>
      </c>
      <c r="B605" s="113">
        <v>12.401334881244805</v>
      </c>
      <c r="C605" s="116">
        <v>6.8693851716717536</v>
      </c>
      <c r="D605" s="116">
        <v>38.508141006672744</v>
      </c>
      <c r="E605" s="104">
        <v>12.100000381469727</v>
      </c>
      <c r="F605" s="113">
        <v>36.945876985479288</v>
      </c>
      <c r="G605" s="113">
        <v>37.766593796390104</v>
      </c>
    </row>
    <row r="606" spans="1:7">
      <c r="A606" s="27">
        <v>42577</v>
      </c>
      <c r="B606" s="113">
        <v>13.966095281907265</v>
      </c>
      <c r="C606" s="116">
        <v>7.7361420165164194</v>
      </c>
      <c r="D606" s="116">
        <v>41.380623406613289</v>
      </c>
      <c r="E606" s="104">
        <v>11.899999618530273</v>
      </c>
      <c r="F606" s="113">
        <v>32.257767823161892</v>
      </c>
      <c r="G606" s="113">
        <v>37.918795204869021</v>
      </c>
    </row>
    <row r="607" spans="1:7">
      <c r="A607" s="27">
        <v>42578</v>
      </c>
      <c r="B607" s="113">
        <v>14.208548102342348</v>
      </c>
      <c r="C607" s="116">
        <v>7.8704422209279281</v>
      </c>
      <c r="D607" s="116">
        <v>43.387646652151069</v>
      </c>
      <c r="E607" s="104">
        <v>11.899999618530273</v>
      </c>
      <c r="F607" s="113">
        <v>27.725269181507628</v>
      </c>
      <c r="G607" s="113">
        <v>38.455702541912018</v>
      </c>
    </row>
    <row r="608" spans="1:7">
      <c r="A608" s="27">
        <v>42579</v>
      </c>
      <c r="B608" s="113">
        <v>13.765608705967406</v>
      </c>
      <c r="C608" s="116">
        <v>7.6250878820164827</v>
      </c>
      <c r="D608" s="116">
        <v>43.08332542997816</v>
      </c>
      <c r="E608" s="104">
        <v>11.899999618530273</v>
      </c>
      <c r="F608" s="113">
        <v>23.662868511765083</v>
      </c>
      <c r="G608" s="113">
        <v>38.037851716191611</v>
      </c>
    </row>
    <row r="609" spans="1:7">
      <c r="A609" s="27">
        <v>42580</v>
      </c>
      <c r="B609" s="113">
        <v>14.020532897150819</v>
      </c>
      <c r="C609" s="116">
        <v>7.7662962660803752</v>
      </c>
      <c r="D609" s="116">
        <v>43.283803868558735</v>
      </c>
      <c r="E609" s="104">
        <v>11.800000190734863</v>
      </c>
      <c r="F609" s="113">
        <v>34.536654696552837</v>
      </c>
      <c r="G609" s="113">
        <v>37.695106858059212</v>
      </c>
    </row>
    <row r="610" spans="1:7">
      <c r="A610" s="27">
        <v>42581</v>
      </c>
      <c r="B610" s="113">
        <v>13.712121506057748</v>
      </c>
      <c r="C610" s="116">
        <v>7.5954600894076947</v>
      </c>
      <c r="D610" s="116">
        <v>42.015140659102656</v>
      </c>
      <c r="E610" s="104">
        <v>12</v>
      </c>
      <c r="F610" s="113">
        <v>43.495954220162517</v>
      </c>
      <c r="G610" s="113">
        <v>37.475545794522318</v>
      </c>
    </row>
    <row r="611" spans="1:7">
      <c r="A611" s="27">
        <v>42582</v>
      </c>
      <c r="B611" s="113">
        <v>12.725964043192846</v>
      </c>
      <c r="C611" s="116">
        <v>7.0492047453493134</v>
      </c>
      <c r="D611" s="116">
        <v>40.676944113263389</v>
      </c>
      <c r="E611" s="104">
        <v>12.100000381469727</v>
      </c>
      <c r="F611" s="113">
        <v>43.872076835632306</v>
      </c>
      <c r="G611" s="113">
        <v>37.781349985621567</v>
      </c>
    </row>
    <row r="612" spans="1:7">
      <c r="A612" s="27">
        <v>42583</v>
      </c>
      <c r="B612" s="113">
        <v>13.235399722096147</v>
      </c>
      <c r="C612" s="116">
        <v>7.3313929075181585</v>
      </c>
      <c r="D612" s="116">
        <v>39.839914615021783</v>
      </c>
      <c r="E612" s="104">
        <v>12</v>
      </c>
      <c r="F612" s="113">
        <v>42.985491188058177</v>
      </c>
      <c r="G612" s="113">
        <v>38.073299765807626</v>
      </c>
    </row>
    <row r="613" spans="1:7">
      <c r="A613" s="27">
        <v>42584</v>
      </c>
      <c r="B613" s="113">
        <v>13.21353213606514</v>
      </c>
      <c r="C613" s="116">
        <v>7.3192799476908394</v>
      </c>
      <c r="D613" s="116">
        <v>38.622540624141664</v>
      </c>
      <c r="E613" s="104">
        <v>11.899999618530273</v>
      </c>
      <c r="F613" s="113">
        <v>40.523849557196641</v>
      </c>
      <c r="G613" s="113">
        <v>37.804490276729616</v>
      </c>
    </row>
    <row r="614" spans="1:7">
      <c r="A614" s="27">
        <v>42585</v>
      </c>
      <c r="B614" s="113">
        <v>14.345654533855994</v>
      </c>
      <c r="C614" s="116">
        <v>7.9463886328746813</v>
      </c>
      <c r="D614" s="116">
        <v>41.226753087926831</v>
      </c>
      <c r="E614" s="104">
        <v>12</v>
      </c>
      <c r="F614" s="113">
        <v>36.31402986424942</v>
      </c>
      <c r="G614" s="113">
        <v>37.925075507958766</v>
      </c>
    </row>
    <row r="615" spans="1:7">
      <c r="A615" s="27">
        <v>42586</v>
      </c>
      <c r="B615" s="113">
        <v>14.999089241983866</v>
      </c>
      <c r="C615" s="116">
        <v>8.3083411756979348</v>
      </c>
      <c r="D615" s="116">
        <v>43.671060425572982</v>
      </c>
      <c r="E615" s="104">
        <v>12.100000381469727</v>
      </c>
      <c r="F615" s="113">
        <v>33.196710951063373</v>
      </c>
      <c r="G615" s="113">
        <v>37.933705070658945</v>
      </c>
    </row>
    <row r="616" spans="1:7">
      <c r="A616" s="27">
        <v>42587</v>
      </c>
      <c r="B616" s="113">
        <v>15.168669585268789</v>
      </c>
      <c r="C616" s="116">
        <v>8.4022756357156396</v>
      </c>
      <c r="D616" s="116">
        <v>44.213231115915114</v>
      </c>
      <c r="E616" s="104">
        <v>12.300000190734863</v>
      </c>
      <c r="F616" s="113">
        <v>30.831002746224407</v>
      </c>
      <c r="G616" s="113">
        <v>37.978797865200889</v>
      </c>
    </row>
    <row r="617" spans="1:7">
      <c r="A617" s="27">
        <v>42588</v>
      </c>
      <c r="B617" s="113">
        <v>15.087789198752478</v>
      </c>
      <c r="C617" s="116">
        <v>8.3574741257866982</v>
      </c>
      <c r="D617" s="116">
        <v>43.612741129928139</v>
      </c>
      <c r="E617" s="104">
        <v>11.899999618530273</v>
      </c>
      <c r="F617" s="113">
        <v>30.63743522796916</v>
      </c>
      <c r="G617" s="113">
        <v>38.111667902160626</v>
      </c>
    </row>
    <row r="618" spans="1:7">
      <c r="A618" s="27">
        <v>42589</v>
      </c>
      <c r="B618" s="113">
        <v>15.056607423401877</v>
      </c>
      <c r="C618" s="116">
        <v>8.3402018218556293</v>
      </c>
      <c r="D618" s="116">
        <v>43.243054201514632</v>
      </c>
      <c r="E618" s="104">
        <v>11.899999618530273</v>
      </c>
      <c r="F618" s="113">
        <v>30.696518756945913</v>
      </c>
      <c r="G618" s="113">
        <v>37.959095233171027</v>
      </c>
    </row>
    <row r="619" spans="1:7">
      <c r="A619" s="27">
        <v>42590</v>
      </c>
      <c r="B619" s="113">
        <v>14.251123089186859</v>
      </c>
      <c r="C619" s="116">
        <v>7.8940254872548552</v>
      </c>
      <c r="D619" s="116">
        <v>39.888777469175857</v>
      </c>
      <c r="E619" s="104">
        <v>11.899999618530273</v>
      </c>
      <c r="F619" s="113">
        <v>28.037304233422986</v>
      </c>
      <c r="G619" s="113">
        <v>38.041991381932156</v>
      </c>
    </row>
    <row r="620" spans="1:7">
      <c r="A620" s="27">
        <v>42591</v>
      </c>
      <c r="B620" s="113">
        <v>14.472371442047899</v>
      </c>
      <c r="C620" s="116">
        <v>8.0165800484335037</v>
      </c>
      <c r="D620" s="116">
        <v>37.041224436539132</v>
      </c>
      <c r="E620" s="104">
        <v>11.899999618530273</v>
      </c>
      <c r="F620" s="113">
        <v>24.563489042321837</v>
      </c>
      <c r="G620" s="113">
        <v>37.824474987917519</v>
      </c>
    </row>
    <row r="621" spans="1:7">
      <c r="A621" s="27">
        <v>42592</v>
      </c>
      <c r="B621" s="113">
        <v>14.581471367378356</v>
      </c>
      <c r="C621" s="116">
        <v>8.0770130112130971</v>
      </c>
      <c r="D621" s="116">
        <v>36.489636981818421</v>
      </c>
      <c r="E621" s="104">
        <v>11.800000190734863</v>
      </c>
      <c r="F621" s="113">
        <v>34.595826690594336</v>
      </c>
      <c r="G621" s="113">
        <v>37.840651958253638</v>
      </c>
    </row>
    <row r="622" spans="1:7">
      <c r="A622" s="27">
        <v>42593</v>
      </c>
      <c r="B622" s="113">
        <v>14.794394377890971</v>
      </c>
      <c r="C622" s="116">
        <v>8.1949559734126822</v>
      </c>
      <c r="D622" s="116">
        <v>40.102918463503855</v>
      </c>
      <c r="E622" s="104">
        <v>11.899999618530273</v>
      </c>
      <c r="F622" s="113">
        <v>39.48373294547752</v>
      </c>
      <c r="G622" s="113">
        <v>37.471508410948331</v>
      </c>
    </row>
    <row r="623" spans="1:7">
      <c r="A623" s="27">
        <v>42594</v>
      </c>
      <c r="B623" s="113">
        <v>14.833055795210845</v>
      </c>
      <c r="C623" s="116">
        <v>8.2163714233941683</v>
      </c>
      <c r="D623" s="116">
        <v>40.913862284731039</v>
      </c>
      <c r="E623" s="104">
        <v>12</v>
      </c>
      <c r="F623" s="113">
        <v>33.246356773177759</v>
      </c>
      <c r="G623" s="113">
        <v>37.997331431596372</v>
      </c>
    </row>
    <row r="624" spans="1:7">
      <c r="A624" s="27">
        <v>42595</v>
      </c>
      <c r="B624" s="113">
        <v>14.922153350476574</v>
      </c>
      <c r="C624" s="116">
        <v>8.2657246124528907</v>
      </c>
      <c r="D624" s="116">
        <v>39.378461017123058</v>
      </c>
      <c r="E624" s="104">
        <v>11.899999618530273</v>
      </c>
      <c r="F624" s="113">
        <v>37.367420393625885</v>
      </c>
      <c r="G624" s="113">
        <v>37.409922121100891</v>
      </c>
    </row>
    <row r="625" spans="1:7">
      <c r="A625" s="27">
        <v>42596</v>
      </c>
      <c r="B625" s="113">
        <v>15.017571780078374</v>
      </c>
      <c r="C625" s="116">
        <v>8.3185790794669305</v>
      </c>
      <c r="D625" s="116">
        <v>39.291633070133358</v>
      </c>
      <c r="E625" s="104">
        <v>11.899999618530273</v>
      </c>
      <c r="F625" s="113">
        <v>41.832177153869935</v>
      </c>
      <c r="G625" s="113">
        <v>36.840370236745564</v>
      </c>
    </row>
    <row r="626" spans="1:7">
      <c r="A626" s="27">
        <v>42597</v>
      </c>
      <c r="B626" s="113">
        <v>15.009550664900104</v>
      </c>
      <c r="C626" s="116">
        <v>8.3141359989281405</v>
      </c>
      <c r="D626" s="116">
        <v>40.103612050436197</v>
      </c>
      <c r="E626" s="104">
        <v>12</v>
      </c>
      <c r="F626" s="113">
        <v>34.645594558583369</v>
      </c>
      <c r="G626" s="113">
        <v>37.200294859917072</v>
      </c>
    </row>
    <row r="627" spans="1:7">
      <c r="A627" s="27">
        <v>42598</v>
      </c>
      <c r="B627" s="113">
        <v>14.992376639960904</v>
      </c>
      <c r="C627" s="116">
        <v>8.3046229107497318</v>
      </c>
      <c r="D627" s="116">
        <v>40.117141137167231</v>
      </c>
      <c r="E627" s="104">
        <v>11.899999618530273</v>
      </c>
      <c r="F627" s="113">
        <v>40.236035346918662</v>
      </c>
      <c r="G627" s="113">
        <v>36.987076236274426</v>
      </c>
    </row>
    <row r="628" spans="1:7">
      <c r="A628" s="27">
        <v>42599</v>
      </c>
      <c r="B628" s="113">
        <v>14.987094270165032</v>
      </c>
      <c r="C628" s="116">
        <v>8.301696884390914</v>
      </c>
      <c r="D628" s="116">
        <v>38.271712034675801</v>
      </c>
      <c r="E628" s="104">
        <v>12</v>
      </c>
      <c r="F628" s="113">
        <v>41.010053979555742</v>
      </c>
      <c r="G628" s="113">
        <v>36.742898377643677</v>
      </c>
    </row>
    <row r="629" spans="1:7">
      <c r="A629" s="27">
        <v>42600</v>
      </c>
      <c r="B629" s="113">
        <v>15.013419921518421</v>
      </c>
      <c r="C629" s="116">
        <v>8.3162792693336076</v>
      </c>
      <c r="D629" s="116">
        <v>40.785357982096862</v>
      </c>
      <c r="E629" s="104">
        <v>12</v>
      </c>
      <c r="F629" s="113">
        <v>32.734982298413918</v>
      </c>
      <c r="G629" s="113">
        <v>37.051155558383009</v>
      </c>
    </row>
    <row r="630" spans="1:7">
      <c r="A630" s="27">
        <v>42601</v>
      </c>
      <c r="B630" s="113">
        <v>14.957510933991799</v>
      </c>
      <c r="C630" s="116">
        <v>8.285309992755213</v>
      </c>
      <c r="D630" s="116">
        <v>40.654249995814411</v>
      </c>
      <c r="E630" s="104">
        <v>11.5</v>
      </c>
      <c r="F630" s="113">
        <v>40.042167347879307</v>
      </c>
      <c r="G630" s="113">
        <v>36.628917036321369</v>
      </c>
    </row>
    <row r="631" spans="1:7">
      <c r="A631" s="27">
        <v>42602</v>
      </c>
      <c r="B631" s="113">
        <v>14.072340225310988</v>
      </c>
      <c r="C631" s="116">
        <v>7.7949935390155343</v>
      </c>
      <c r="D631" s="116">
        <v>39.837363564217533</v>
      </c>
      <c r="E631" s="104">
        <v>11.600000381469727</v>
      </c>
      <c r="F631" s="113">
        <v>43.110925315044561</v>
      </c>
      <c r="G631" s="113">
        <v>36.61910717045815</v>
      </c>
    </row>
    <row r="632" spans="1:7">
      <c r="A632" s="27">
        <v>42603</v>
      </c>
      <c r="B632" s="113">
        <v>13.86018984427894</v>
      </c>
      <c r="C632" s="116">
        <v>7.6774785540899941</v>
      </c>
      <c r="D632" s="116">
        <v>38.830873680203005</v>
      </c>
      <c r="E632" s="104">
        <v>11.699999809265137</v>
      </c>
      <c r="F632" s="113">
        <v>36.354570112581591</v>
      </c>
      <c r="G632" s="113">
        <v>36.622211294107984</v>
      </c>
    </row>
    <row r="633" spans="1:7">
      <c r="A633" s="27">
        <v>42604</v>
      </c>
      <c r="B633" s="113">
        <v>14.339278020289521</v>
      </c>
      <c r="C633" s="116">
        <v>7.9428565350674747</v>
      </c>
      <c r="D633" s="116">
        <v>41.3296892834151</v>
      </c>
      <c r="E633" s="104">
        <v>11.800000190734863</v>
      </c>
      <c r="F633" s="113">
        <v>28.365210406404927</v>
      </c>
      <c r="G633" s="113">
        <v>37.561990177145759</v>
      </c>
    </row>
    <row r="634" spans="1:7">
      <c r="A634" s="27">
        <v>42605</v>
      </c>
      <c r="B634" s="113">
        <v>14.64037177594453</v>
      </c>
      <c r="C634" s="116">
        <v>8.1096393048407123</v>
      </c>
      <c r="D634" s="116">
        <v>42.292610836205732</v>
      </c>
      <c r="E634" s="104">
        <v>11.699999809265137</v>
      </c>
      <c r="F634" s="113">
        <v>37.015681655826391</v>
      </c>
      <c r="G634" s="113">
        <v>36.430499183248607</v>
      </c>
    </row>
    <row r="635" spans="1:7">
      <c r="A635" s="27">
        <v>42606</v>
      </c>
      <c r="B635" s="113">
        <v>15.033997184888044</v>
      </c>
      <c r="C635" s="116">
        <v>8.3276774897041133</v>
      </c>
      <c r="D635" s="116">
        <v>41.035346902829616</v>
      </c>
      <c r="E635" s="104">
        <v>11.899999618530273</v>
      </c>
      <c r="F635" s="113">
        <v>41.736208593757041</v>
      </c>
      <c r="G635" s="113">
        <v>36.853964969515779</v>
      </c>
    </row>
    <row r="636" spans="1:7">
      <c r="A636" s="27">
        <v>42607</v>
      </c>
      <c r="B636" s="113">
        <v>14.885093949481021</v>
      </c>
      <c r="C636" s="116">
        <v>8.2451965562309049</v>
      </c>
      <c r="D636" s="116">
        <v>43.304678544865737</v>
      </c>
      <c r="E636" s="104">
        <v>11</v>
      </c>
      <c r="F636" s="113">
        <v>37.815737188083141</v>
      </c>
      <c r="G636" s="113">
        <v>36.630073703196324</v>
      </c>
    </row>
    <row r="637" spans="1:7">
      <c r="A637" s="27">
        <v>42608</v>
      </c>
      <c r="B637" s="113">
        <v>14.841464566476484</v>
      </c>
      <c r="C637" s="116">
        <v>8.2210292355730434</v>
      </c>
      <c r="D637" s="116">
        <v>42.847469261001606</v>
      </c>
      <c r="E637" s="104">
        <v>11.199999809265137</v>
      </c>
      <c r="F637" s="113">
        <v>33.875384623584928</v>
      </c>
      <c r="G637" s="113">
        <v>36.829437281290701</v>
      </c>
    </row>
    <row r="638" spans="1:7">
      <c r="A638" s="27">
        <v>42609</v>
      </c>
      <c r="B638" s="113">
        <v>14.98764091912955</v>
      </c>
      <c r="C638" s="116">
        <v>8.3019996858495411</v>
      </c>
      <c r="D638" s="116">
        <v>42.18742630269788</v>
      </c>
      <c r="E638" s="104">
        <v>11.199999809265137</v>
      </c>
      <c r="F638" s="113">
        <v>27.375231754890208</v>
      </c>
      <c r="G638" s="113">
        <v>36.305135934352876</v>
      </c>
    </row>
    <row r="639" spans="1:7">
      <c r="A639" s="27">
        <v>42610</v>
      </c>
      <c r="B639" s="113">
        <v>15.144176197651181</v>
      </c>
      <c r="C639" s="116">
        <v>8.3887081838795581</v>
      </c>
      <c r="D639" s="116">
        <v>41.852009100207582</v>
      </c>
      <c r="E639" s="104">
        <v>11.5</v>
      </c>
      <c r="F639" s="113">
        <v>30.179500370533383</v>
      </c>
      <c r="G639" s="113">
        <v>35.716434822435716</v>
      </c>
    </row>
    <row r="640" spans="1:7">
      <c r="A640" s="27">
        <v>42611</v>
      </c>
      <c r="B640" s="113">
        <v>15.124875689135507</v>
      </c>
      <c r="C640" s="116">
        <v>8.3780171874446658</v>
      </c>
      <c r="D640" s="116">
        <v>41.470805797135355</v>
      </c>
      <c r="E640" s="104">
        <v>11.5</v>
      </c>
      <c r="F640" s="113">
        <v>47.321134316214824</v>
      </c>
      <c r="G640" s="113">
        <v>34.981447649289073</v>
      </c>
    </row>
    <row r="641" spans="1:7">
      <c r="A641" s="27">
        <v>42612</v>
      </c>
      <c r="B641" s="113">
        <v>15.140358756724487</v>
      </c>
      <c r="C641" s="116">
        <v>8.3865936153797414</v>
      </c>
      <c r="D641" s="116">
        <v>42.42580482138527</v>
      </c>
      <c r="E641" s="104">
        <v>11.800000190734863</v>
      </c>
      <c r="F641" s="113">
        <v>43.984195991798664</v>
      </c>
      <c r="G641" s="113">
        <v>35.347492633439835</v>
      </c>
    </row>
    <row r="642" spans="1:7">
      <c r="A642" s="27">
        <v>42613</v>
      </c>
      <c r="B642" s="113">
        <v>15.140522150183994</v>
      </c>
      <c r="C642" s="116">
        <v>8.3866841227822615</v>
      </c>
      <c r="D642" s="116">
        <v>42.126975128783158</v>
      </c>
      <c r="E642" s="104">
        <v>11.199999809265137</v>
      </c>
      <c r="F642" s="113">
        <v>40.298543236432259</v>
      </c>
      <c r="G642" s="113">
        <v>35.964184102062859</v>
      </c>
    </row>
    <row r="643" spans="1:7">
      <c r="A643" s="27">
        <v>42614</v>
      </c>
      <c r="B643" s="113">
        <v>15.133569583471003</v>
      </c>
      <c r="C643" s="116">
        <v>8.3828329358624156</v>
      </c>
      <c r="D643" s="116">
        <v>37.459947543806472</v>
      </c>
      <c r="E643" s="104">
        <v>12.100000381469727</v>
      </c>
      <c r="F643" s="113">
        <v>39.382937493280153</v>
      </c>
      <c r="G643" s="113">
        <v>35.990256082812948</v>
      </c>
    </row>
    <row r="644" spans="1:7">
      <c r="A644" s="27">
        <v>42615</v>
      </c>
      <c r="B644" s="113">
        <v>14.703541204122576</v>
      </c>
      <c r="C644" s="116">
        <v>8.144630306808212</v>
      </c>
      <c r="D644" s="116">
        <v>36.554065722182969</v>
      </c>
      <c r="E644" s="104">
        <v>12.300000190734863</v>
      </c>
      <c r="F644" s="113">
        <v>38.756842539663651</v>
      </c>
      <c r="G644" s="113">
        <v>36.623083810033677</v>
      </c>
    </row>
    <row r="645" spans="1:7">
      <c r="A645" s="27">
        <v>42616</v>
      </c>
      <c r="B645" s="113">
        <v>15.107411429678063</v>
      </c>
      <c r="C645" s="116">
        <v>8.3683433316783304</v>
      </c>
      <c r="D645" s="116">
        <v>36.831244933384447</v>
      </c>
      <c r="E645" s="104">
        <v>12</v>
      </c>
      <c r="F645" s="113">
        <v>33.59353357617502</v>
      </c>
      <c r="G645" s="113">
        <v>36.458168299573416</v>
      </c>
    </row>
    <row r="646" spans="1:7">
      <c r="A646" s="27">
        <v>42617</v>
      </c>
      <c r="B646" s="113">
        <v>17.652618834346363</v>
      </c>
      <c r="C646" s="116">
        <v>9.7781923658254168</v>
      </c>
      <c r="D646" s="116">
        <v>33.576212262091786</v>
      </c>
      <c r="E646" s="104">
        <v>12</v>
      </c>
      <c r="F646" s="113">
        <v>34.028763212672004</v>
      </c>
      <c r="G646" s="113">
        <v>36.970120587989101</v>
      </c>
    </row>
    <row r="647" spans="1:7">
      <c r="A647" s="27">
        <v>42618</v>
      </c>
      <c r="B647" s="113">
        <v>17.912304186335927</v>
      </c>
      <c r="C647" s="116">
        <v>9.9220380665777856</v>
      </c>
      <c r="D647" s="116">
        <v>31.050096858187967</v>
      </c>
      <c r="E647" s="104">
        <v>11.899999618530273</v>
      </c>
      <c r="F647" s="113">
        <v>40.93881226095889</v>
      </c>
      <c r="G647" s="113">
        <v>37.342482479810684</v>
      </c>
    </row>
    <row r="648" spans="1:7">
      <c r="A648" s="27">
        <v>42619</v>
      </c>
      <c r="B648" s="113">
        <v>18.323519276204443</v>
      </c>
      <c r="C648" s="116">
        <v>10.149819581048664</v>
      </c>
      <c r="D648" s="116">
        <v>33.054895517009271</v>
      </c>
      <c r="E648" s="104">
        <v>12</v>
      </c>
      <c r="F648" s="113">
        <v>44.489037217034245</v>
      </c>
      <c r="G648" s="113">
        <v>37.566878040675753</v>
      </c>
    </row>
    <row r="649" spans="1:7">
      <c r="A649" s="27">
        <v>42620</v>
      </c>
      <c r="B649" s="113">
        <v>18.93378212808901</v>
      </c>
      <c r="C649" s="116">
        <v>10.487858237830519</v>
      </c>
      <c r="D649" s="116">
        <v>32.820749135679655</v>
      </c>
      <c r="E649" s="104">
        <v>12.100000381469727</v>
      </c>
      <c r="F649" s="113">
        <v>39.492395601449211</v>
      </c>
      <c r="G649" s="113">
        <v>36.739852697164928</v>
      </c>
    </row>
    <row r="650" spans="1:7">
      <c r="A650" s="27">
        <v>42621</v>
      </c>
      <c r="B650" s="113">
        <v>12.722447508994382</v>
      </c>
      <c r="C650" s="116">
        <v>7.0472568560204687</v>
      </c>
      <c r="D650" s="116">
        <v>33.919000305334727</v>
      </c>
      <c r="E650" s="104">
        <v>12.100000381469727</v>
      </c>
      <c r="F650" s="113">
        <v>43.793080055934425</v>
      </c>
      <c r="G650" s="113">
        <v>36.946924029301684</v>
      </c>
    </row>
    <row r="651" spans="1:7">
      <c r="A651" s="27">
        <v>42622</v>
      </c>
      <c r="B651" s="113">
        <v>2.2826872455649266E-29</v>
      </c>
      <c r="C651" s="116">
        <v>1.5837539862342299E-29</v>
      </c>
      <c r="D651" s="116">
        <v>31.019885680785915</v>
      </c>
      <c r="E651" s="104">
        <v>12.100000381469727</v>
      </c>
      <c r="F651" s="113">
        <v>47.804486327745323</v>
      </c>
      <c r="G651" s="113">
        <v>18.051837149659814</v>
      </c>
    </row>
    <row r="652" spans="1:7">
      <c r="A652" s="27">
        <v>42623</v>
      </c>
      <c r="B652" s="113">
        <v>4.6944516796939846</v>
      </c>
      <c r="C652" s="116">
        <v>3.2570631720769625</v>
      </c>
      <c r="D652" s="116">
        <v>32.529472067113289</v>
      </c>
      <c r="E652" s="104">
        <v>12.100000381469727</v>
      </c>
      <c r="F652" s="113">
        <v>42.13929605647369</v>
      </c>
      <c r="G652" s="113">
        <v>29.323396071035521</v>
      </c>
    </row>
    <row r="653" spans="1:7">
      <c r="A653" s="27">
        <v>42624</v>
      </c>
      <c r="B653" s="113">
        <v>8.936825632982158</v>
      </c>
      <c r="C653" s="116">
        <v>6.2004697524881145</v>
      </c>
      <c r="D653" s="116">
        <v>35.438394317891863</v>
      </c>
      <c r="E653" s="104">
        <v>12.100000381469727</v>
      </c>
      <c r="F653" s="113">
        <v>37.250702740527956</v>
      </c>
      <c r="G653" s="113">
        <v>36.809673734130641</v>
      </c>
    </row>
    <row r="654" spans="1:7">
      <c r="A654" s="27">
        <v>42625</v>
      </c>
      <c r="B654" s="113">
        <v>8.9376274043093265</v>
      </c>
      <c r="C654" s="116">
        <v>6.201026030417963</v>
      </c>
      <c r="D654" s="116">
        <v>35.921753987206337</v>
      </c>
      <c r="E654" s="104">
        <v>11.899999618530273</v>
      </c>
      <c r="F654" s="113">
        <v>37.876018375699175</v>
      </c>
      <c r="G654" s="113">
        <v>36.97111098329227</v>
      </c>
    </row>
    <row r="655" spans="1:7">
      <c r="A655" s="27">
        <v>42626</v>
      </c>
      <c r="B655" s="113">
        <v>9.9277907848338831</v>
      </c>
      <c r="C655" s="116">
        <v>6.8880124776308964</v>
      </c>
      <c r="D655" s="116">
        <v>34.860867417454749</v>
      </c>
      <c r="E655" s="104">
        <v>11.899999618530273</v>
      </c>
      <c r="F655" s="113">
        <v>40.630999514261866</v>
      </c>
      <c r="G655" s="113">
        <v>37.348599340452083</v>
      </c>
    </row>
    <row r="656" spans="1:7">
      <c r="A656" s="27">
        <v>42627</v>
      </c>
      <c r="B656" s="113">
        <v>13.207246266554517</v>
      </c>
      <c r="C656" s="116">
        <v>9.1633354339158508</v>
      </c>
      <c r="D656" s="116">
        <v>34.01583328452373</v>
      </c>
      <c r="E656" s="104">
        <v>11.899999618530273</v>
      </c>
      <c r="F656" s="113">
        <v>42.012677390133895</v>
      </c>
      <c r="G656" s="113">
        <v>37.987704976134786</v>
      </c>
    </row>
    <row r="657" spans="1:7">
      <c r="A657" s="27">
        <v>42628</v>
      </c>
      <c r="B657" s="113">
        <v>13.038366636133043</v>
      </c>
      <c r="C657" s="116">
        <v>9.0461648541995832</v>
      </c>
      <c r="D657" s="116">
        <v>33.942966761324165</v>
      </c>
      <c r="E657" s="104">
        <v>11.899999618530273</v>
      </c>
      <c r="F657" s="113">
        <v>47.062614075475231</v>
      </c>
      <c r="G657" s="113">
        <v>37.164715188807939</v>
      </c>
    </row>
    <row r="658" spans="1:7">
      <c r="A658" s="27">
        <v>42629</v>
      </c>
      <c r="B658" s="113">
        <v>13.031794511551164</v>
      </c>
      <c r="C658" s="116">
        <v>9.0416050405304969</v>
      </c>
      <c r="D658" s="116">
        <v>34.09598843016007</v>
      </c>
      <c r="E658" s="104">
        <v>12</v>
      </c>
      <c r="F658" s="113">
        <v>45.317392701616988</v>
      </c>
      <c r="G658" s="113">
        <v>36.651911796419689</v>
      </c>
    </row>
    <row r="659" spans="1:7">
      <c r="A659" s="27">
        <v>42630</v>
      </c>
      <c r="B659" s="113">
        <v>13.581043275389991</v>
      </c>
      <c r="C659" s="116">
        <v>9.4226799866730584</v>
      </c>
      <c r="D659" s="116">
        <v>34.731610896167915</v>
      </c>
      <c r="E659" s="104">
        <v>12.100000381469727</v>
      </c>
      <c r="F659" s="113">
        <v>43.995434040846646</v>
      </c>
      <c r="G659" s="113">
        <v>36.01759006303768</v>
      </c>
    </row>
    <row r="660" spans="1:7">
      <c r="A660" s="27">
        <v>42631</v>
      </c>
      <c r="B660" s="113">
        <v>13.996970647667695</v>
      </c>
      <c r="C660" s="116">
        <v>9.7112550576156895</v>
      </c>
      <c r="D660" s="116">
        <v>35.785395369882941</v>
      </c>
      <c r="E660" s="104">
        <v>12.199999809265137</v>
      </c>
      <c r="F660" s="113">
        <v>41.455854357878366</v>
      </c>
      <c r="G660" s="113">
        <v>36.088382297334839</v>
      </c>
    </row>
    <row r="661" spans="1:7">
      <c r="A661" s="27">
        <v>42632</v>
      </c>
      <c r="B661" s="113">
        <v>14.374211275833956</v>
      </c>
      <c r="C661" s="116">
        <v>9.9729888320469566</v>
      </c>
      <c r="D661" s="116">
        <v>36.346325624474801</v>
      </c>
      <c r="E661" s="104">
        <v>12.199999809265137</v>
      </c>
      <c r="F661" s="113">
        <v>38.080858764339382</v>
      </c>
      <c r="G661" s="113">
        <v>36.621127530645438</v>
      </c>
    </row>
    <row r="662" spans="1:7">
      <c r="A662" s="27">
        <v>42633</v>
      </c>
      <c r="B662" s="113">
        <v>13.763535773073862</v>
      </c>
      <c r="C662" s="116">
        <v>9.5492953262147395</v>
      </c>
      <c r="D662" s="116">
        <v>35.342302440802278</v>
      </c>
      <c r="E662" s="104">
        <v>11.699999809265137</v>
      </c>
      <c r="F662" s="113">
        <v>42.336271008010236</v>
      </c>
      <c r="G662" s="113">
        <v>38.534089480174863</v>
      </c>
    </row>
    <row r="663" spans="1:7">
      <c r="A663" s="27">
        <v>42634</v>
      </c>
      <c r="B663" s="113">
        <v>13.197706875863091</v>
      </c>
      <c r="C663" s="116">
        <v>9.1567168977746665</v>
      </c>
      <c r="D663" s="116">
        <v>34.64653478225069</v>
      </c>
      <c r="E663" s="104">
        <v>11.699999809265137</v>
      </c>
      <c r="F663" s="113">
        <v>46.329629361806063</v>
      </c>
      <c r="G663" s="113">
        <v>40.000376853479182</v>
      </c>
    </row>
    <row r="664" spans="1:7">
      <c r="A664" s="27">
        <v>42635</v>
      </c>
      <c r="B664" s="113">
        <v>13.658746529559997</v>
      </c>
      <c r="C664" s="116">
        <v>9.4765913750046042</v>
      </c>
      <c r="D664" s="116">
        <v>34.796914827691197</v>
      </c>
      <c r="E664" s="104">
        <v>11.899999618530273</v>
      </c>
      <c r="F664" s="113">
        <v>44.721843423666776</v>
      </c>
      <c r="G664" s="113">
        <v>39.799307403917645</v>
      </c>
    </row>
    <row r="665" spans="1:7">
      <c r="A665" s="27">
        <v>42636</v>
      </c>
      <c r="B665" s="113">
        <v>13.080861531196325</v>
      </c>
      <c r="C665" s="116">
        <v>9.0756482885079137</v>
      </c>
      <c r="D665" s="116">
        <v>35.57746898576066</v>
      </c>
      <c r="E665" s="104">
        <v>12</v>
      </c>
      <c r="F665" s="113">
        <v>41.6805711117497</v>
      </c>
      <c r="G665" s="113">
        <v>38.172130623724755</v>
      </c>
    </row>
    <row r="666" spans="1:7">
      <c r="A666" s="27">
        <v>42637</v>
      </c>
      <c r="B666" s="113">
        <v>9.7193092355632036</v>
      </c>
      <c r="C666" s="116">
        <v>6.7433656429165723</v>
      </c>
      <c r="D666" s="116">
        <v>35.93350594154105</v>
      </c>
      <c r="E666" s="104">
        <v>11.899999618530273</v>
      </c>
      <c r="F666" s="113">
        <v>40.835814802160968</v>
      </c>
      <c r="G666" s="113">
        <v>36.968373428870173</v>
      </c>
    </row>
    <row r="667" spans="1:7">
      <c r="A667" s="27">
        <v>42638</v>
      </c>
      <c r="B667" s="113">
        <v>13.891500149433631</v>
      </c>
      <c r="C667" s="116">
        <v>9.638078444247892</v>
      </c>
      <c r="D667" s="116">
        <v>35.585581505784319</v>
      </c>
      <c r="E667" s="104">
        <v>12</v>
      </c>
      <c r="F667" s="113">
        <v>38.67224320566212</v>
      </c>
      <c r="G667" s="113">
        <v>37.998139229173965</v>
      </c>
    </row>
    <row r="668" spans="1:7">
      <c r="A668" s="27">
        <v>42639</v>
      </c>
      <c r="B668" s="113">
        <v>13.704644230687974</v>
      </c>
      <c r="C668" s="116">
        <v>9.5084357142857083</v>
      </c>
      <c r="D668" s="116">
        <v>36.081852803760093</v>
      </c>
      <c r="E668" s="104">
        <v>12</v>
      </c>
      <c r="F668" s="113">
        <v>35.522803594712862</v>
      </c>
      <c r="G668" s="113">
        <v>37.627026958598037</v>
      </c>
    </row>
    <row r="669" spans="1:7">
      <c r="A669" s="27">
        <v>42640</v>
      </c>
      <c r="B669" s="113">
        <v>12.420212314700573</v>
      </c>
      <c r="C669" s="116">
        <v>8.6172824601796769</v>
      </c>
      <c r="D669" s="116">
        <v>35.472240832580511</v>
      </c>
      <c r="E669" s="104">
        <v>11.699999809265137</v>
      </c>
      <c r="F669" s="113">
        <v>40.043750263165563</v>
      </c>
      <c r="G669" s="113">
        <v>36.947340558634878</v>
      </c>
    </row>
    <row r="670" spans="1:7">
      <c r="A670" s="27">
        <v>42641</v>
      </c>
      <c r="B670" s="113">
        <v>12.62763768436773</v>
      </c>
      <c r="C670" s="116">
        <v>8.7611965056516272</v>
      </c>
      <c r="D670" s="116">
        <v>32.960395318424233</v>
      </c>
      <c r="E670" s="104">
        <v>11.800000190734863</v>
      </c>
      <c r="F670" s="113">
        <v>44.345553271505572</v>
      </c>
      <c r="G670" s="113">
        <v>37.121856559559163</v>
      </c>
    </row>
    <row r="671" spans="1:7">
      <c r="A671" s="27">
        <v>42642</v>
      </c>
      <c r="B671" s="113">
        <v>12.683166428290216</v>
      </c>
      <c r="C671" s="116">
        <v>8.7997229703299062</v>
      </c>
      <c r="D671" s="116">
        <v>31.838032826163104</v>
      </c>
      <c r="E671" s="104">
        <v>11.600000381469727</v>
      </c>
      <c r="F671" s="113">
        <v>32.205756859989073</v>
      </c>
      <c r="G671" s="113">
        <v>36.814631254187269</v>
      </c>
    </row>
    <row r="672" spans="1:7">
      <c r="A672" s="27">
        <v>42643</v>
      </c>
      <c r="B672" s="113">
        <v>11.554716063005209</v>
      </c>
      <c r="C672" s="116">
        <v>8.0167914637207733</v>
      </c>
      <c r="D672" s="116">
        <v>31.349892950698187</v>
      </c>
      <c r="E672" s="104">
        <v>11.800000190734863</v>
      </c>
      <c r="F672" s="113">
        <v>36.712438268286213</v>
      </c>
      <c r="G672" s="113">
        <v>36.88703099506877</v>
      </c>
    </row>
    <row r="673" spans="1:7">
      <c r="A673" s="27">
        <v>42644</v>
      </c>
      <c r="B673" s="113">
        <v>10.285857542908948</v>
      </c>
      <c r="C673" s="116">
        <v>7.1364432061685701</v>
      </c>
      <c r="D673" s="116">
        <v>32.279262466563118</v>
      </c>
      <c r="E673" s="104">
        <v>11.5</v>
      </c>
      <c r="F673" s="113">
        <v>44.029475733041757</v>
      </c>
      <c r="G673" s="113">
        <v>37.869122827560744</v>
      </c>
    </row>
    <row r="674" spans="1:7">
      <c r="A674" s="27">
        <v>42645</v>
      </c>
      <c r="B674" s="113">
        <v>13.999299801568796</v>
      </c>
      <c r="C674" s="116">
        <v>9.7128710506881486</v>
      </c>
      <c r="D674" s="116">
        <v>37.588856420340356</v>
      </c>
      <c r="E674" s="104">
        <v>11.5</v>
      </c>
      <c r="F674" s="113">
        <v>37.452555535104509</v>
      </c>
      <c r="G674" s="113">
        <v>37.59953864236666</v>
      </c>
    </row>
    <row r="675" spans="1:7">
      <c r="A675" s="27">
        <v>42646</v>
      </c>
      <c r="B675" s="113">
        <v>14.161444446423396</v>
      </c>
      <c r="C675" s="116">
        <v>9.8253688219592412</v>
      </c>
      <c r="D675" s="116">
        <v>37.880208668797081</v>
      </c>
      <c r="E675" s="104">
        <v>11.699999809265137</v>
      </c>
      <c r="F675" s="113">
        <v>34.506144630886901</v>
      </c>
      <c r="G675" s="113">
        <v>37.979124238005433</v>
      </c>
    </row>
    <row r="676" spans="1:7">
      <c r="A676" s="27">
        <v>42647</v>
      </c>
      <c r="B676" s="113">
        <v>14.347245583796957</v>
      </c>
      <c r="C676" s="116">
        <v>9.9542797327876791</v>
      </c>
      <c r="D676" s="116">
        <v>37.442241734840259</v>
      </c>
      <c r="E676" s="104">
        <v>11.600000381469727</v>
      </c>
      <c r="F676" s="113">
        <v>44.167184167482233</v>
      </c>
      <c r="G676" s="113">
        <v>37.612611613626804</v>
      </c>
    </row>
    <row r="677" spans="1:7">
      <c r="A677" s="27">
        <v>42648</v>
      </c>
      <c r="B677" s="113">
        <v>14.624479343929233</v>
      </c>
      <c r="C677" s="116">
        <v>10.146627621698556</v>
      </c>
      <c r="D677" s="116">
        <v>37.475467148489486</v>
      </c>
      <c r="E677" s="104">
        <v>11.699999809265137</v>
      </c>
      <c r="F677" s="113">
        <v>38.717312804946211</v>
      </c>
      <c r="G677" s="113">
        <v>38.071263834326359</v>
      </c>
    </row>
    <row r="678" spans="1:7">
      <c r="A678" s="27">
        <v>42649</v>
      </c>
      <c r="B678" s="113">
        <v>14.307697266012298</v>
      </c>
      <c r="C678" s="116">
        <v>9.9268406668087508</v>
      </c>
      <c r="D678" s="116">
        <v>36.351514152332598</v>
      </c>
      <c r="E678" s="104">
        <v>11.699999809265137</v>
      </c>
      <c r="F678" s="113">
        <v>32.998854221193845</v>
      </c>
      <c r="G678" s="113">
        <v>38.225183487490362</v>
      </c>
    </row>
    <row r="679" spans="1:7">
      <c r="A679" s="27">
        <v>42650</v>
      </c>
      <c r="B679" s="113">
        <v>14.687979078132601</v>
      </c>
      <c r="C679" s="116">
        <v>10.190684448740804</v>
      </c>
      <c r="D679" s="116">
        <v>37.923142789425647</v>
      </c>
      <c r="E679" s="104">
        <v>11.600000381469727</v>
      </c>
      <c r="F679" s="113">
        <v>39.856815766957048</v>
      </c>
      <c r="G679" s="113">
        <v>37.686045813560504</v>
      </c>
    </row>
    <row r="680" spans="1:7">
      <c r="A680" s="27">
        <v>42651</v>
      </c>
      <c r="B680" s="113">
        <v>14.9975890487689</v>
      </c>
      <c r="C680" s="116">
        <v>10.405495315242906</v>
      </c>
      <c r="D680" s="116">
        <v>39.038551465052123</v>
      </c>
      <c r="E680" s="104">
        <v>11.800000190734863</v>
      </c>
      <c r="F680" s="113">
        <v>42.856559228058195</v>
      </c>
      <c r="G680" s="113">
        <v>38.130865336457909</v>
      </c>
    </row>
    <row r="681" spans="1:7">
      <c r="A681" s="27">
        <v>42652</v>
      </c>
      <c r="B681" s="113">
        <v>15.288712646689326</v>
      </c>
      <c r="C681" s="116">
        <v>10.607480129233148</v>
      </c>
      <c r="D681" s="116">
        <v>39.079587843638883</v>
      </c>
      <c r="E681" s="104">
        <v>11.699999809265137</v>
      </c>
      <c r="F681" s="113">
        <v>43.480185540737963</v>
      </c>
      <c r="G681" s="113">
        <v>38.249046514012136</v>
      </c>
    </row>
    <row r="682" spans="1:7">
      <c r="A682" s="27">
        <v>42653</v>
      </c>
      <c r="B682" s="113">
        <v>13.539380527790914</v>
      </c>
      <c r="C682" s="116">
        <v>9.3937739055987848</v>
      </c>
      <c r="D682" s="116">
        <v>41.128906930994134</v>
      </c>
      <c r="E682" s="104">
        <v>11.800000190734863</v>
      </c>
      <c r="F682" s="113">
        <v>48.461128190358451</v>
      </c>
      <c r="G682" s="113">
        <v>38.061909147567178</v>
      </c>
    </row>
    <row r="683" spans="1:7">
      <c r="A683" s="27">
        <v>42654</v>
      </c>
      <c r="B683" s="113">
        <v>12.107625978638053</v>
      </c>
      <c r="C683" s="116">
        <v>8.4004065579976217</v>
      </c>
      <c r="D683" s="116">
        <v>36.978263474746946</v>
      </c>
      <c r="E683" s="104">
        <v>11.600000381469727</v>
      </c>
      <c r="F683" s="113">
        <v>49.466153044391554</v>
      </c>
      <c r="G683" s="113">
        <v>39.601697163537665</v>
      </c>
    </row>
    <row r="684" spans="1:7">
      <c r="A684" s="27">
        <v>42655</v>
      </c>
      <c r="B684" s="113">
        <v>14.431542823714331</v>
      </c>
      <c r="C684" s="116">
        <v>10.012766102309863</v>
      </c>
      <c r="D684" s="116">
        <v>34.578180395695867</v>
      </c>
      <c r="E684" s="104">
        <v>11.800000190734863</v>
      </c>
      <c r="F684" s="113">
        <v>43.805109047094959</v>
      </c>
      <c r="G684" s="113">
        <v>40.135752438152295</v>
      </c>
    </row>
    <row r="685" spans="1:7">
      <c r="A685" s="27">
        <v>42656</v>
      </c>
      <c r="B685" s="113">
        <v>14.561657337664485</v>
      </c>
      <c r="C685" s="116">
        <v>10.103041009893396</v>
      </c>
      <c r="D685" s="116">
        <v>34.672568525914805</v>
      </c>
      <c r="E685" s="104">
        <v>11.800000190734863</v>
      </c>
      <c r="F685" s="113">
        <v>39.147072900312928</v>
      </c>
      <c r="G685" s="113">
        <v>39.222581848038523</v>
      </c>
    </row>
    <row r="686" spans="1:7">
      <c r="A686" s="27">
        <v>42657</v>
      </c>
      <c r="B686" s="113">
        <v>14.674861250165252</v>
      </c>
      <c r="C686" s="116">
        <v>10.18158315272472</v>
      </c>
      <c r="D686" s="116">
        <v>35.611592137482447</v>
      </c>
      <c r="E686" s="104">
        <v>11.800000190734863</v>
      </c>
      <c r="F686" s="113">
        <v>35.461324354807516</v>
      </c>
      <c r="G686" s="113">
        <v>38.635038569790346</v>
      </c>
    </row>
    <row r="687" spans="1:7">
      <c r="A687" s="27">
        <v>42658</v>
      </c>
      <c r="B687" s="113">
        <v>14.665473627962117</v>
      </c>
      <c r="C687" s="116">
        <v>10.175069915261128</v>
      </c>
      <c r="D687" s="116">
        <v>35.969648092057987</v>
      </c>
      <c r="E687" s="104">
        <v>11.899999618530273</v>
      </c>
      <c r="F687" s="113">
        <v>35.155774908617715</v>
      </c>
      <c r="G687" s="113">
        <v>38.694912211652138</v>
      </c>
    </row>
    <row r="688" spans="1:7">
      <c r="A688" s="27">
        <v>42659</v>
      </c>
      <c r="B688" s="113">
        <v>14.820408527505924</v>
      </c>
      <c r="C688" s="116">
        <v>10.282565484457502</v>
      </c>
      <c r="D688" s="116">
        <v>36.910612364919132</v>
      </c>
      <c r="E688" s="104">
        <v>11.699999809265137</v>
      </c>
      <c r="F688" s="113">
        <v>40.761599927257585</v>
      </c>
      <c r="G688" s="113">
        <v>38.013631519586937</v>
      </c>
    </row>
    <row r="689" spans="1:7">
      <c r="A689" s="27">
        <v>42660</v>
      </c>
      <c r="B689" s="113">
        <v>14.678440926794956</v>
      </c>
      <c r="C689" s="116">
        <v>10.184066772477157</v>
      </c>
      <c r="D689" s="116">
        <v>34.027493006255931</v>
      </c>
      <c r="E689" s="104">
        <v>12</v>
      </c>
      <c r="F689" s="113">
        <v>37.294184705990332</v>
      </c>
      <c r="G689" s="113">
        <v>38.597947259390786</v>
      </c>
    </row>
    <row r="690" spans="1:7">
      <c r="A690" s="27">
        <v>42661</v>
      </c>
      <c r="B690" s="113">
        <v>14.431530324628978</v>
      </c>
      <c r="C690" s="116">
        <v>10.012757430304404</v>
      </c>
      <c r="D690" s="116">
        <v>38.763996887030416</v>
      </c>
      <c r="E690" s="104">
        <v>12.100000381469727</v>
      </c>
      <c r="F690" s="113">
        <v>29.266797106619212</v>
      </c>
      <c r="G690" s="113">
        <v>38.9116114892783</v>
      </c>
    </row>
    <row r="691" spans="1:7">
      <c r="A691" s="27">
        <v>42662</v>
      </c>
      <c r="B691" s="113">
        <v>14.385203907424843</v>
      </c>
      <c r="C691" s="116">
        <v>9.9806156430063204</v>
      </c>
      <c r="D691" s="116">
        <v>39.834891591690194</v>
      </c>
      <c r="E691" s="104">
        <v>11.699999809265137</v>
      </c>
      <c r="F691" s="113">
        <v>40.765258856349554</v>
      </c>
      <c r="G691" s="113">
        <v>38.470159155307009</v>
      </c>
    </row>
    <row r="692" spans="1:7">
      <c r="A692" s="27">
        <v>42663</v>
      </c>
      <c r="B692" s="113">
        <v>13.507691950099732</v>
      </c>
      <c r="C692" s="116">
        <v>9.3717880153573532</v>
      </c>
      <c r="D692" s="116">
        <v>39.923233331132799</v>
      </c>
      <c r="E692" s="104">
        <v>11.899999618530273</v>
      </c>
      <c r="F692" s="113">
        <v>40.930943507883285</v>
      </c>
      <c r="G692" s="113">
        <v>35.928418910481319</v>
      </c>
    </row>
    <row r="693" spans="1:7">
      <c r="A693" s="27">
        <v>42664</v>
      </c>
      <c r="B693" s="113">
        <v>13.033309135625892</v>
      </c>
      <c r="C693" s="116">
        <v>9.0426559036834124</v>
      </c>
      <c r="D693" s="116">
        <v>38.187021953176576</v>
      </c>
      <c r="E693" s="104">
        <v>11.899999618530273</v>
      </c>
      <c r="F693" s="113">
        <v>36.900053097495324</v>
      </c>
      <c r="G693" s="113">
        <v>45.239130486514831</v>
      </c>
    </row>
    <row r="694" spans="1:7">
      <c r="A694" s="27">
        <v>42665</v>
      </c>
      <c r="B694" s="113">
        <v>12.939982851573562</v>
      </c>
      <c r="C694" s="116">
        <v>8.9779050821788555</v>
      </c>
      <c r="D694" s="116">
        <v>38.387336730957031</v>
      </c>
      <c r="E694" s="104">
        <v>11.899999618530273</v>
      </c>
      <c r="F694" s="113">
        <v>37.736709594726563</v>
      </c>
      <c r="G694" s="113">
        <v>45.162017822265625</v>
      </c>
    </row>
    <row r="695" spans="1:7">
      <c r="A695" s="27">
        <v>42666</v>
      </c>
      <c r="B695" s="113">
        <v>12.902614491905474</v>
      </c>
      <c r="C695" s="116">
        <v>8.9519784955654877</v>
      </c>
      <c r="D695" s="116">
        <v>38.311492919921875</v>
      </c>
      <c r="E695" s="104">
        <v>11.899999618530273</v>
      </c>
      <c r="F695" s="113">
        <v>39.296844482421875</v>
      </c>
      <c r="G695" s="113">
        <v>42.648185729980469</v>
      </c>
    </row>
    <row r="696" spans="1:7">
      <c r="A696" s="27">
        <v>42667</v>
      </c>
      <c r="B696" s="113">
        <v>12.865243436017176</v>
      </c>
      <c r="C696" s="116">
        <v>8.9260500382843286</v>
      </c>
      <c r="D696" s="116">
        <v>38.235641479492188</v>
      </c>
      <c r="E696" s="104">
        <v>11.899999618530273</v>
      </c>
      <c r="F696" s="113">
        <v>40.856979370117188</v>
      </c>
      <c r="G696" s="113">
        <v>40.134346008300781</v>
      </c>
    </row>
    <row r="697" spans="1:7">
      <c r="A697" s="27">
        <v>42668</v>
      </c>
      <c r="B697" s="113">
        <v>12.813339971317109</v>
      </c>
      <c r="C697" s="116">
        <v>8.8900388329482443</v>
      </c>
      <c r="D697" s="116">
        <v>37.979659670105711</v>
      </c>
      <c r="E697" s="104">
        <v>11.899999618530273</v>
      </c>
      <c r="F697" s="113">
        <v>42.398914997974998</v>
      </c>
      <c r="G697" s="113">
        <v>38.1187782965766</v>
      </c>
    </row>
    <row r="698" spans="1:7">
      <c r="A698" s="27">
        <v>42669</v>
      </c>
      <c r="B698" s="113">
        <v>11.710273560917194</v>
      </c>
      <c r="C698" s="116">
        <v>8.1247189986405903</v>
      </c>
      <c r="D698" s="116">
        <v>36.350456226710918</v>
      </c>
      <c r="E698" s="104">
        <v>11.899999618530273</v>
      </c>
      <c r="F698" s="113">
        <v>41.289701139043885</v>
      </c>
      <c r="G698" s="113">
        <v>38.540748622858928</v>
      </c>
    </row>
    <row r="699" spans="1:7">
      <c r="A699" s="27">
        <v>42670</v>
      </c>
      <c r="B699" s="113">
        <v>10.544668479257336</v>
      </c>
      <c r="C699" s="116">
        <v>7.3160091335285991</v>
      </c>
      <c r="D699" s="116">
        <v>34.265097804201929</v>
      </c>
      <c r="E699" s="104">
        <v>11.899999618530273</v>
      </c>
      <c r="F699" s="113">
        <v>38.361914327144618</v>
      </c>
      <c r="G699" s="113">
        <v>38.100675184815024</v>
      </c>
    </row>
    <row r="700" spans="1:7">
      <c r="A700" s="27">
        <v>42671</v>
      </c>
      <c r="B700" s="113">
        <v>10.165877571726289</v>
      </c>
      <c r="C700" s="116">
        <v>7.0531997579046903</v>
      </c>
      <c r="D700" s="116">
        <v>33.810043023427319</v>
      </c>
      <c r="E700" s="104">
        <v>11.899999618530273</v>
      </c>
      <c r="F700" s="113">
        <v>35.827991711740154</v>
      </c>
      <c r="G700" s="113">
        <v>37.789347285208855</v>
      </c>
    </row>
    <row r="701" spans="1:7">
      <c r="A701" s="27">
        <v>42672</v>
      </c>
      <c r="B701" s="113">
        <v>10.643338068218659</v>
      </c>
      <c r="C701" s="116">
        <v>7.3844671998454805</v>
      </c>
      <c r="D701" s="116">
        <v>35.309358582364183</v>
      </c>
      <c r="E701" s="104">
        <v>11.600000381469727</v>
      </c>
      <c r="F701" s="113">
        <v>39.760668252419521</v>
      </c>
      <c r="G701" s="113">
        <v>39.018654395297737</v>
      </c>
    </row>
    <row r="702" spans="1:7">
      <c r="A702" s="27">
        <v>42673</v>
      </c>
      <c r="B702" s="113">
        <v>11.658860404275243</v>
      </c>
      <c r="C702" s="116">
        <v>8.0890479745286452</v>
      </c>
      <c r="D702" s="116">
        <v>36.554806447735494</v>
      </c>
      <c r="E702" s="104">
        <v>11.600000381469727</v>
      </c>
      <c r="F702" s="113">
        <v>40.241210533910298</v>
      </c>
      <c r="G702" s="113">
        <v>38.289897543235995</v>
      </c>
    </row>
    <row r="703" spans="1:7">
      <c r="A703" s="27">
        <v>42674</v>
      </c>
      <c r="B703" s="113">
        <v>11.923214722429655</v>
      </c>
      <c r="C703" s="116">
        <v>8.2724599622938229</v>
      </c>
      <c r="D703" s="116">
        <v>36.864642558936701</v>
      </c>
      <c r="E703" s="104">
        <v>11.600000381469727</v>
      </c>
      <c r="F703" s="113">
        <v>35.054517591970928</v>
      </c>
      <c r="G703" s="113">
        <v>38.388314097876908</v>
      </c>
    </row>
    <row r="704" spans="1:7">
      <c r="A704" s="27">
        <v>42675</v>
      </c>
      <c r="B704" s="113">
        <v>12.531777407984494</v>
      </c>
      <c r="C704" s="116">
        <v>8.6946875718769991</v>
      </c>
      <c r="D704" s="116">
        <v>37.684444240243387</v>
      </c>
      <c r="E704" s="104">
        <v>11.600000381469727</v>
      </c>
      <c r="F704" s="113">
        <v>30.486722784373526</v>
      </c>
      <c r="G704" s="113">
        <v>39.351113781575691</v>
      </c>
    </row>
    <row r="705" spans="1:7">
      <c r="A705" s="27">
        <v>42676</v>
      </c>
      <c r="B705" s="113">
        <v>12.909099137918083</v>
      </c>
      <c r="C705" s="116">
        <v>8.9564776156231041</v>
      </c>
      <c r="D705" s="116">
        <v>37.476964002273704</v>
      </c>
      <c r="E705" s="104">
        <v>11.600000381469727</v>
      </c>
      <c r="F705" s="113">
        <v>25.484202511818296</v>
      </c>
      <c r="G705" s="113">
        <v>38.593891185124704</v>
      </c>
    </row>
    <row r="706" spans="1:7">
      <c r="A706" s="27">
        <v>42677</v>
      </c>
      <c r="B706" s="113">
        <v>13.399870595947579</v>
      </c>
      <c r="C706" s="116">
        <v>9.2969803518145611</v>
      </c>
      <c r="D706" s="116">
        <v>36.974532072279196</v>
      </c>
      <c r="E706" s="104">
        <v>11.600000381469727</v>
      </c>
      <c r="F706" s="113">
        <v>45.427354547602135</v>
      </c>
      <c r="G706" s="113">
        <v>39.478665544920489</v>
      </c>
    </row>
    <row r="707" spans="1:7">
      <c r="A707" s="27">
        <v>42678</v>
      </c>
      <c r="B707" s="113">
        <v>13.443731423206533</v>
      </c>
      <c r="C707" s="116">
        <v>9.3274114851841734</v>
      </c>
      <c r="D707" s="116">
        <v>37.94158743606669</v>
      </c>
      <c r="E707" s="104">
        <v>11.600000381469727</v>
      </c>
      <c r="F707" s="113">
        <v>40.030071659397194</v>
      </c>
      <c r="G707" s="113">
        <v>39.034450190133548</v>
      </c>
    </row>
    <row r="708" spans="1:7">
      <c r="A708" s="27">
        <v>42679</v>
      </c>
      <c r="B708" s="113">
        <v>13.665358735833024</v>
      </c>
      <c r="C708" s="116">
        <v>9.481178997800086</v>
      </c>
      <c r="D708" s="116">
        <v>37.557429703253248</v>
      </c>
      <c r="E708" s="104">
        <v>11.600000381469727</v>
      </c>
      <c r="F708" s="113">
        <v>42.124899661187747</v>
      </c>
      <c r="G708" s="113">
        <v>38.825105761819401</v>
      </c>
    </row>
    <row r="709" spans="1:7">
      <c r="A709" s="27">
        <v>42680</v>
      </c>
      <c r="B709" s="113">
        <v>14.248958179961779</v>
      </c>
      <c r="C709" s="116">
        <v>9.8860868307933227</v>
      </c>
      <c r="D709" s="116">
        <v>39.141308674370833</v>
      </c>
      <c r="E709" s="104">
        <v>11.600000381469727</v>
      </c>
      <c r="F709" s="113">
        <v>37.822684621281063</v>
      </c>
      <c r="G709" s="113">
        <v>39.008119308816092</v>
      </c>
    </row>
    <row r="710" spans="1:7">
      <c r="A710" s="27">
        <v>42681</v>
      </c>
      <c r="B710" s="113">
        <v>14.453061858312847</v>
      </c>
      <c r="C710" s="116">
        <v>10.027696249613891</v>
      </c>
      <c r="D710" s="116">
        <v>39.443539463811469</v>
      </c>
      <c r="E710" s="104">
        <v>11.600000381469727</v>
      </c>
      <c r="F710" s="113">
        <v>30.62573073334163</v>
      </c>
      <c r="G710" s="113">
        <v>38.640024354457893</v>
      </c>
    </row>
    <row r="711" spans="1:7">
      <c r="A711" s="27">
        <v>42682</v>
      </c>
      <c r="B711" s="113">
        <v>6.798543847788638</v>
      </c>
      <c r="C711" s="116">
        <v>4.7169058925804572</v>
      </c>
      <c r="D711" s="116">
        <v>37.615673888965894</v>
      </c>
      <c r="E711" s="104">
        <v>11.600000381469727</v>
      </c>
      <c r="F711" s="113">
        <v>39.958296468346227</v>
      </c>
      <c r="G711" s="113">
        <v>39.145697604020455</v>
      </c>
    </row>
    <row r="712" spans="1:7">
      <c r="A712" s="27">
        <v>42683</v>
      </c>
      <c r="B712" s="113">
        <v>6.7284280421182769</v>
      </c>
      <c r="C712" s="116">
        <v>4.6682587610278485</v>
      </c>
      <c r="D712" s="116">
        <v>38.755031798106621</v>
      </c>
      <c r="E712" s="104">
        <v>11.600000381469727</v>
      </c>
      <c r="F712" s="113">
        <v>48.508989074230222</v>
      </c>
      <c r="G712" s="113">
        <v>40.991602775498734</v>
      </c>
    </row>
    <row r="713" spans="1:7">
      <c r="A713" s="27">
        <v>42684</v>
      </c>
      <c r="B713" s="113">
        <v>6.6129387693002357</v>
      </c>
      <c r="C713" s="116">
        <v>4.58813100960319</v>
      </c>
      <c r="D713" s="116">
        <v>39.136908206895541</v>
      </c>
      <c r="E713" s="104">
        <v>11.600000381469727</v>
      </c>
      <c r="F713" s="113">
        <v>48.741136661017407</v>
      </c>
      <c r="G713" s="113">
        <v>40.992762301807048</v>
      </c>
    </row>
    <row r="714" spans="1:7">
      <c r="A714" s="27">
        <v>42685</v>
      </c>
      <c r="B714" s="113">
        <v>6.8231451335494402</v>
      </c>
      <c r="C714" s="116">
        <v>4.7339745402744668</v>
      </c>
      <c r="D714" s="116">
        <v>38.518451105047149</v>
      </c>
      <c r="E714" s="104">
        <v>11.600000381469727</v>
      </c>
      <c r="F714" s="113">
        <v>48.837807625752944</v>
      </c>
      <c r="G714" s="113">
        <v>42.265342361507557</v>
      </c>
    </row>
    <row r="715" spans="1:7">
      <c r="A715" s="27">
        <v>42686</v>
      </c>
      <c r="B715" s="113">
        <v>9.432617551231143</v>
      </c>
      <c r="C715" s="116">
        <v>6.5444557402291643</v>
      </c>
      <c r="D715" s="116">
        <v>36.454030286691811</v>
      </c>
      <c r="E715" s="104">
        <v>11.600000381469727</v>
      </c>
      <c r="F715" s="113">
        <v>47.632774267594009</v>
      </c>
      <c r="G715" s="113">
        <v>39.249508335524219</v>
      </c>
    </row>
    <row r="716" spans="1:7">
      <c r="A716" s="27">
        <v>42687</v>
      </c>
      <c r="B716" s="113">
        <v>11.013868494768882</v>
      </c>
      <c r="C716" s="116">
        <v>7.6415453612143445</v>
      </c>
      <c r="D716" s="116">
        <v>34.701426247446619</v>
      </c>
      <c r="E716" s="104">
        <v>11.600000381469727</v>
      </c>
      <c r="F716" s="113">
        <v>42.868913205508846</v>
      </c>
      <c r="G716" s="113">
        <v>38.278645523389208</v>
      </c>
    </row>
    <row r="717" spans="1:7">
      <c r="A717" s="27">
        <v>42688</v>
      </c>
      <c r="B717" s="113">
        <v>10.826152404135385</v>
      </c>
      <c r="C717" s="116">
        <v>7.5113058343589998</v>
      </c>
      <c r="D717" s="116">
        <v>34.974029983105517</v>
      </c>
      <c r="E717" s="104">
        <v>11.699999809265137</v>
      </c>
      <c r="F717" s="113">
        <v>35.878338909016719</v>
      </c>
      <c r="G717" s="113">
        <v>37.820811764156375</v>
      </c>
    </row>
    <row r="718" spans="1:7">
      <c r="A718" s="27">
        <v>42689</v>
      </c>
      <c r="B718" s="113">
        <v>11.055473359061763</v>
      </c>
      <c r="C718" s="116">
        <v>7.6704112822022532</v>
      </c>
      <c r="D718" s="116">
        <v>35.386235210807207</v>
      </c>
      <c r="E718" s="104">
        <v>11.699999809265137</v>
      </c>
      <c r="F718" s="113">
        <v>40.4097965224584</v>
      </c>
      <c r="G718" s="113">
        <v>38.320469763632182</v>
      </c>
    </row>
    <row r="719" spans="1:7">
      <c r="A719" s="27">
        <v>42690</v>
      </c>
      <c r="B719" s="113">
        <v>10.96349224013937</v>
      </c>
      <c r="C719" s="116">
        <v>7.6065937513360957</v>
      </c>
      <c r="D719" s="116">
        <v>33.883376684188796</v>
      </c>
      <c r="E719" s="104">
        <v>11.699999809265137</v>
      </c>
      <c r="F719" s="113">
        <v>41.13557300342454</v>
      </c>
      <c r="G719" s="113">
        <v>37.861886450670376</v>
      </c>
    </row>
    <row r="720" spans="1:7">
      <c r="A720" s="27">
        <v>42691</v>
      </c>
      <c r="B720" s="113">
        <v>10.81668505068772</v>
      </c>
      <c r="C720" s="116">
        <v>7.5047372784646438</v>
      </c>
      <c r="D720" s="116">
        <v>35.000846187494403</v>
      </c>
      <c r="E720" s="104">
        <v>11.699999809265137</v>
      </c>
      <c r="F720" s="113">
        <v>36.236336175291619</v>
      </c>
      <c r="G720" s="113">
        <v>39.163297180665829</v>
      </c>
    </row>
    <row r="721" spans="1:7">
      <c r="A721" s="27">
        <v>42692</v>
      </c>
      <c r="B721" s="113">
        <v>10.617481387193745</v>
      </c>
      <c r="C721" s="116">
        <v>7.3665275448517642</v>
      </c>
      <c r="D721" s="116">
        <v>35.56041492700578</v>
      </c>
      <c r="E721" s="104">
        <v>11.699999809265137</v>
      </c>
      <c r="F721" s="113">
        <v>39.82101004958151</v>
      </c>
      <c r="G721" s="113">
        <v>39.058331313508504</v>
      </c>
    </row>
    <row r="722" spans="1:7">
      <c r="A722" s="27">
        <v>42693</v>
      </c>
      <c r="B722" s="113">
        <v>10.421336897974211</v>
      </c>
      <c r="C722" s="116">
        <v>7.2304403006255251</v>
      </c>
      <c r="D722" s="116">
        <v>34.921374105391621</v>
      </c>
      <c r="E722" s="104">
        <v>11.699999809265137</v>
      </c>
      <c r="F722" s="113">
        <v>41.820547714056801</v>
      </c>
      <c r="G722" s="113">
        <v>38.299641269798649</v>
      </c>
    </row>
    <row r="723" spans="1:7">
      <c r="A723" s="27">
        <v>42694</v>
      </c>
      <c r="B723" s="113">
        <v>10.532861005109099</v>
      </c>
      <c r="C723" s="116">
        <v>7.3078169756734388</v>
      </c>
      <c r="D723" s="116">
        <v>33.338840747939209</v>
      </c>
      <c r="E723" s="104">
        <v>11.399999618530273</v>
      </c>
      <c r="F723" s="113">
        <v>38.7004948992641</v>
      </c>
      <c r="G723" s="113">
        <v>40.100057357483486</v>
      </c>
    </row>
    <row r="724" spans="1:7">
      <c r="A724" s="27">
        <v>42695</v>
      </c>
      <c r="B724" s="113">
        <v>10.574643150119641</v>
      </c>
      <c r="C724" s="116">
        <v>7.3368058960095164</v>
      </c>
      <c r="D724" s="116">
        <v>34.027526439936096</v>
      </c>
      <c r="E724" s="104">
        <v>12.399999618530273</v>
      </c>
      <c r="F724" s="113">
        <v>34.779434741409844</v>
      </c>
      <c r="G724" s="113">
        <v>42.356572621575104</v>
      </c>
    </row>
    <row r="725" spans="1:7">
      <c r="A725" s="27">
        <v>42696</v>
      </c>
      <c r="B725" s="113">
        <v>10.965643406829605</v>
      </c>
      <c r="C725" s="116">
        <v>7.6080862548874837</v>
      </c>
      <c r="D725" s="116">
        <v>34.343338160536938</v>
      </c>
      <c r="E725" s="104">
        <v>12.399999618530273</v>
      </c>
      <c r="F725" s="113">
        <v>41.806541726638919</v>
      </c>
      <c r="G725" s="113">
        <v>40.36403143006342</v>
      </c>
    </row>
    <row r="726" spans="1:7">
      <c r="A726" s="27">
        <v>42697</v>
      </c>
      <c r="B726" s="113">
        <v>9.9491058325442907</v>
      </c>
      <c r="C726" s="116">
        <v>6.902801096546483</v>
      </c>
      <c r="D726" s="116">
        <v>34.385980047605713</v>
      </c>
      <c r="E726" s="104">
        <v>12.399999618530273</v>
      </c>
      <c r="F726" s="113">
        <v>36.590291500709668</v>
      </c>
      <c r="G726" s="113">
        <v>39.05688994484926</v>
      </c>
    </row>
    <row r="727" spans="1:7">
      <c r="A727" s="27">
        <v>42698</v>
      </c>
      <c r="B727" s="113">
        <v>9.1608701879265269</v>
      </c>
      <c r="C727" s="116">
        <v>6.3559143749069884</v>
      </c>
      <c r="D727" s="116">
        <v>34.68365092017028</v>
      </c>
      <c r="E727" s="104">
        <v>12.399999618530273</v>
      </c>
      <c r="F727" s="113">
        <v>39.939653000831591</v>
      </c>
      <c r="G727" s="113">
        <v>39.842847954277651</v>
      </c>
    </row>
    <row r="728" spans="1:7">
      <c r="A728" s="27">
        <v>42699</v>
      </c>
      <c r="B728" s="113">
        <v>9.2826227596025408</v>
      </c>
      <c r="C728" s="116">
        <v>6.4403876732534009</v>
      </c>
      <c r="D728" s="116">
        <v>37.943022617675645</v>
      </c>
      <c r="E728" s="104">
        <v>10.899999618530273</v>
      </c>
      <c r="F728" s="113">
        <v>40.233894747451536</v>
      </c>
      <c r="G728" s="113">
        <v>40.069747202021148</v>
      </c>
    </row>
    <row r="729" spans="1:7">
      <c r="A729" s="27">
        <v>42700</v>
      </c>
      <c r="B729" s="113">
        <v>8.5130004408903641</v>
      </c>
      <c r="C729" s="116">
        <v>5.9064150856711777</v>
      </c>
      <c r="D729" s="116">
        <v>37.023703875762429</v>
      </c>
      <c r="E729" s="104">
        <v>11.5</v>
      </c>
      <c r="F729" s="113">
        <v>39.077944663939647</v>
      </c>
      <c r="G729" s="113">
        <v>41.425678912489538</v>
      </c>
    </row>
    <row r="730" spans="1:7">
      <c r="A730" s="27">
        <v>42701</v>
      </c>
      <c r="B730" s="113">
        <v>7.4755275558640237</v>
      </c>
      <c r="C730" s="116">
        <v>5.1866047741785257</v>
      </c>
      <c r="D730" s="116">
        <v>35.129835874658987</v>
      </c>
      <c r="E730" s="104">
        <v>11.5</v>
      </c>
      <c r="F730" s="113">
        <v>39.48953748579379</v>
      </c>
      <c r="G730" s="113">
        <v>42.166116218566891</v>
      </c>
    </row>
    <row r="731" spans="1:7">
      <c r="A731" s="27">
        <v>42702</v>
      </c>
      <c r="B731" s="113">
        <v>7.1898857076405864</v>
      </c>
      <c r="C731" s="116">
        <v>4.9884232595456597</v>
      </c>
      <c r="D731" s="116">
        <v>36.599819257921652</v>
      </c>
      <c r="E731" s="104">
        <v>11.5</v>
      </c>
      <c r="F731" s="113">
        <v>38.640301213617697</v>
      </c>
      <c r="G731" s="113">
        <v>44.099085823981888</v>
      </c>
    </row>
    <row r="732" spans="1:7">
      <c r="A732" s="27">
        <v>42703</v>
      </c>
      <c r="B732" s="113">
        <v>6.9954507334137679</v>
      </c>
      <c r="C732" s="116">
        <v>4.8535220959747987</v>
      </c>
      <c r="D732" s="116">
        <v>38.022138831527151</v>
      </c>
      <c r="E732" s="104">
        <v>11.100000381469727</v>
      </c>
      <c r="F732" s="113">
        <v>44.26648569235094</v>
      </c>
      <c r="G732" s="113">
        <v>41.674972373180843</v>
      </c>
    </row>
    <row r="733" spans="1:7">
      <c r="A733" s="27">
        <v>42704</v>
      </c>
      <c r="B733" s="113">
        <v>6.7351172349727078</v>
      </c>
      <c r="C733" s="116">
        <v>4.6728997979760667</v>
      </c>
      <c r="D733" s="116">
        <v>36.115264006058347</v>
      </c>
      <c r="E733" s="104">
        <v>11.100000381469727</v>
      </c>
      <c r="F733" s="113">
        <v>48.026299475696376</v>
      </c>
      <c r="G733" s="113">
        <v>42.188760474500803</v>
      </c>
    </row>
    <row r="734" spans="1:7">
      <c r="A734" s="27">
        <v>42705</v>
      </c>
      <c r="B734" s="113">
        <v>7.0547783023039399</v>
      </c>
      <c r="C734" s="116">
        <v>4.8946842279777494</v>
      </c>
      <c r="D734" s="116">
        <v>36.28940425554913</v>
      </c>
      <c r="E734" s="104">
        <v>11.100000381469727</v>
      </c>
      <c r="F734" s="113">
        <v>48.679040244508663</v>
      </c>
      <c r="G734" s="113">
        <v>40.6117383993776</v>
      </c>
    </row>
    <row r="735" spans="1:7">
      <c r="A735" s="27">
        <v>42706</v>
      </c>
      <c r="B735" s="113">
        <v>8.0202018484382513</v>
      </c>
      <c r="C735" s="116">
        <v>5.5645059009052655</v>
      </c>
      <c r="D735" s="116">
        <v>38.498096133912057</v>
      </c>
      <c r="E735" s="104">
        <v>11.100000381469727</v>
      </c>
      <c r="F735" s="113">
        <v>48.139778186480171</v>
      </c>
      <c r="G735" s="113">
        <v>41.25757521251839</v>
      </c>
    </row>
    <row r="736" spans="1:7">
      <c r="A736" s="27">
        <v>42707</v>
      </c>
      <c r="B736" s="113">
        <v>8.6206717073718266</v>
      </c>
      <c r="C736" s="116">
        <v>5.9811186167064605</v>
      </c>
      <c r="D736" s="116">
        <v>38.386670886587268</v>
      </c>
      <c r="E736" s="104">
        <v>11.100000381469727</v>
      </c>
      <c r="F736" s="113">
        <v>48.336565757813268</v>
      </c>
      <c r="G736" s="113">
        <v>42.172796759715737</v>
      </c>
    </row>
    <row r="737" spans="1:7">
      <c r="A737" s="27">
        <v>42708</v>
      </c>
      <c r="B737" s="113">
        <v>8.8861640210714601</v>
      </c>
      <c r="C737" s="116">
        <v>6.1653201585310322</v>
      </c>
      <c r="D737" s="116">
        <v>40.915710333453305</v>
      </c>
      <c r="E737" s="104">
        <v>11.100000381469727</v>
      </c>
      <c r="F737" s="113">
        <v>48.60759149763323</v>
      </c>
      <c r="G737" s="113">
        <v>41.819847482398693</v>
      </c>
    </row>
    <row r="738" spans="1:7">
      <c r="A738" s="27">
        <v>42709</v>
      </c>
      <c r="B738" s="113">
        <v>8.7098334970929834</v>
      </c>
      <c r="C738" s="116">
        <v>6.0429800653849952</v>
      </c>
      <c r="D738" s="116">
        <v>40.714889270508714</v>
      </c>
      <c r="E738" s="104">
        <v>11.600000381469727</v>
      </c>
      <c r="F738" s="113">
        <v>48.495650521163611</v>
      </c>
      <c r="G738" s="113">
        <v>43.293423780887231</v>
      </c>
    </row>
    <row r="739" spans="1:7">
      <c r="A739" s="27">
        <v>42710</v>
      </c>
      <c r="B739" s="113">
        <v>8.7110707778362446</v>
      </c>
      <c r="C739" s="116">
        <v>6.0438385046271819</v>
      </c>
      <c r="D739" s="116">
        <v>41.297761773180071</v>
      </c>
      <c r="E739" s="104">
        <v>11</v>
      </c>
      <c r="F739" s="113">
        <v>48.715139994621254</v>
      </c>
      <c r="G739" s="113">
        <v>43.576643648986433</v>
      </c>
    </row>
    <row r="740" spans="1:7">
      <c r="A740" s="27">
        <v>42711</v>
      </c>
      <c r="B740" s="113">
        <v>8.545690152367742</v>
      </c>
      <c r="C740" s="116">
        <v>5.9290955737501871</v>
      </c>
      <c r="D740" s="116">
        <v>40.757406940592602</v>
      </c>
      <c r="E740" s="104">
        <v>11</v>
      </c>
      <c r="F740" s="113">
        <v>48.384014795312204</v>
      </c>
      <c r="G740" s="113">
        <v>43.847549220323479</v>
      </c>
    </row>
    <row r="741" spans="1:7">
      <c r="A741" s="27">
        <v>42712</v>
      </c>
      <c r="B741" s="113">
        <v>8.584549683851165</v>
      </c>
      <c r="C741" s="116">
        <v>5.9560567520761456</v>
      </c>
      <c r="D741" s="116">
        <v>39.612897056341183</v>
      </c>
      <c r="E741" s="104">
        <v>10.899999618530273</v>
      </c>
      <c r="F741" s="113">
        <v>46.984460759648563</v>
      </c>
      <c r="G741" s="113">
        <v>43.933686636995382</v>
      </c>
    </row>
    <row r="742" spans="1:7">
      <c r="A742" s="27">
        <v>42713</v>
      </c>
      <c r="B742" s="113">
        <v>7.9261295066433179</v>
      </c>
      <c r="C742" s="116">
        <v>5.4992374561800466</v>
      </c>
      <c r="D742" s="116">
        <v>37.153959401271912</v>
      </c>
      <c r="E742" s="104">
        <v>11</v>
      </c>
      <c r="F742" s="113">
        <v>47.011526057676036</v>
      </c>
      <c r="G742" s="113">
        <v>43.994582073313289</v>
      </c>
    </row>
    <row r="743" spans="1:7">
      <c r="A743" s="27">
        <v>42714</v>
      </c>
      <c r="B743" s="113">
        <v>7.2811951432674471</v>
      </c>
      <c r="C743" s="116">
        <v>5.0517747690158279</v>
      </c>
      <c r="D743" s="116">
        <v>36.58787156882115</v>
      </c>
      <c r="E743" s="104">
        <v>10.899999618530273</v>
      </c>
      <c r="F743" s="113">
        <v>46.218392962129052</v>
      </c>
      <c r="G743" s="113">
        <v>43.184970919600239</v>
      </c>
    </row>
    <row r="744" spans="1:7">
      <c r="A744" s="27">
        <v>42715</v>
      </c>
      <c r="B744" s="113">
        <v>7.2066539278032247</v>
      </c>
      <c r="C744" s="116">
        <v>5.0000572385658826</v>
      </c>
      <c r="D744" s="116">
        <v>36.834962598085404</v>
      </c>
      <c r="E744" s="104">
        <v>10.600000381469727</v>
      </c>
      <c r="F744" s="113">
        <v>45.708839886674234</v>
      </c>
      <c r="G744" s="113">
        <v>43.226085275433654</v>
      </c>
    </row>
    <row r="745" spans="1:7">
      <c r="A745" s="27">
        <v>42716</v>
      </c>
      <c r="B745" s="113">
        <v>7.4559153387875892</v>
      </c>
      <c r="C745" s="116">
        <v>5.1729975982353285</v>
      </c>
      <c r="D745" s="116">
        <v>37.80739676638882</v>
      </c>
      <c r="E745" s="104">
        <v>10.800000190734863</v>
      </c>
      <c r="F745" s="113">
        <v>45.528777732010226</v>
      </c>
      <c r="G745" s="113">
        <v>42.689359443209831</v>
      </c>
    </row>
    <row r="746" spans="1:7">
      <c r="A746" s="27">
        <v>42717</v>
      </c>
      <c r="B746" s="113">
        <v>7.6549785573840969</v>
      </c>
      <c r="C746" s="116">
        <v>5.3111098896047979</v>
      </c>
      <c r="D746" s="116">
        <v>38.854680027829275</v>
      </c>
      <c r="E746" s="104">
        <v>10.699999809265137</v>
      </c>
      <c r="F746" s="113">
        <v>45.268755107853138</v>
      </c>
      <c r="G746" s="113">
        <v>42.761003810078947</v>
      </c>
    </row>
    <row r="747" spans="1:7">
      <c r="A747" s="27">
        <v>42718</v>
      </c>
      <c r="B747" s="113">
        <v>7.710254463603964</v>
      </c>
      <c r="C747" s="116">
        <v>5.349460932652204</v>
      </c>
      <c r="D747" s="116">
        <v>36.199873628881264</v>
      </c>
      <c r="E747" s="104">
        <v>10.800000190734863</v>
      </c>
      <c r="F747" s="113">
        <v>45.608726815824149</v>
      </c>
      <c r="G747" s="113">
        <v>43.023257457790557</v>
      </c>
    </row>
    <row r="748" spans="1:7">
      <c r="A748" s="27">
        <v>42719</v>
      </c>
      <c r="B748" s="113">
        <v>8.5374929512424167</v>
      </c>
      <c r="C748" s="116">
        <v>5.9234082637678762</v>
      </c>
      <c r="D748" s="116">
        <v>38.842317530402461</v>
      </c>
      <c r="E748" s="104">
        <v>10.800000190734863</v>
      </c>
      <c r="F748" s="113">
        <v>45.666467600575238</v>
      </c>
      <c r="G748" s="113">
        <v>42.414920463760758</v>
      </c>
    </row>
    <row r="749" spans="1:7">
      <c r="A749" s="27">
        <v>42720</v>
      </c>
      <c r="B749" s="113">
        <v>9.6524103470698375</v>
      </c>
      <c r="C749" s="116">
        <v>6.6969504445437495</v>
      </c>
      <c r="D749" s="116">
        <v>42.268774497906357</v>
      </c>
      <c r="E749" s="104">
        <v>10.899999618530273</v>
      </c>
      <c r="F749" s="113">
        <v>44.282013060737533</v>
      </c>
      <c r="G749" s="113">
        <v>42.509569137295045</v>
      </c>
    </row>
    <row r="750" spans="1:7">
      <c r="A750" s="27">
        <v>42721</v>
      </c>
      <c r="B750" s="113">
        <v>10.336412080898654</v>
      </c>
      <c r="C750" s="116">
        <v>7.1715185110396114</v>
      </c>
      <c r="D750" s="116">
        <v>43.631068263186336</v>
      </c>
      <c r="E750" s="104">
        <v>10.800000190734863</v>
      </c>
      <c r="F750" s="113">
        <v>40.814412962419006</v>
      </c>
      <c r="G750" s="113">
        <v>43.434063407624159</v>
      </c>
    </row>
    <row r="751" spans="1:7">
      <c r="A751" s="27">
        <v>42722</v>
      </c>
      <c r="B751" s="113">
        <v>10.86954598763627</v>
      </c>
      <c r="C751" s="116">
        <v>7.5414127887742577</v>
      </c>
      <c r="D751" s="116">
        <v>45.592622441627341</v>
      </c>
      <c r="E751" s="104">
        <v>11</v>
      </c>
      <c r="F751" s="113">
        <v>37.236475006430226</v>
      </c>
      <c r="G751" s="113">
        <v>38.58356418530142</v>
      </c>
    </row>
    <row r="752" spans="1:7">
      <c r="A752" s="27">
        <v>42723</v>
      </c>
      <c r="B752" s="113">
        <v>10.520163919402425</v>
      </c>
      <c r="C752" s="116">
        <v>7.2990075953518128</v>
      </c>
      <c r="D752" s="116">
        <v>43.489535052069904</v>
      </c>
      <c r="E752" s="104">
        <v>11</v>
      </c>
      <c r="F752" s="113">
        <v>34.989858909006458</v>
      </c>
      <c r="G752" s="113">
        <v>39.433894415850958</v>
      </c>
    </row>
    <row r="753" spans="1:7">
      <c r="A753" s="27">
        <v>42724</v>
      </c>
      <c r="B753" s="113">
        <v>10.033863815855632</v>
      </c>
      <c r="C753" s="116">
        <v>6.9616071349975766</v>
      </c>
      <c r="D753" s="116">
        <v>43.817802056692209</v>
      </c>
      <c r="E753" s="104">
        <v>11.100000381469727</v>
      </c>
      <c r="F753" s="113">
        <v>32.583782201563892</v>
      </c>
      <c r="G753" s="113">
        <v>41.858546947594114</v>
      </c>
    </row>
    <row r="754" spans="1:7">
      <c r="A754" s="27">
        <v>42725</v>
      </c>
      <c r="B754" s="113">
        <v>10.00450690246018</v>
      </c>
      <c r="C754" s="116">
        <v>6.9412389795685252</v>
      </c>
      <c r="D754" s="116">
        <v>43.867999936474682</v>
      </c>
      <c r="E754" s="104">
        <v>11</v>
      </c>
      <c r="F754" s="113">
        <v>29.446424657216777</v>
      </c>
      <c r="G754" s="113">
        <v>42.983420554311145</v>
      </c>
    </row>
    <row r="755" spans="1:7">
      <c r="A755" s="27">
        <v>42726</v>
      </c>
      <c r="B755" s="113">
        <v>9.7252779165051972</v>
      </c>
      <c r="C755" s="116">
        <v>6.7475067806273152</v>
      </c>
      <c r="D755" s="116">
        <v>42.322495746259307</v>
      </c>
      <c r="E755" s="104">
        <v>10.899999618530273</v>
      </c>
      <c r="F755" s="113">
        <v>27.647285896694203</v>
      </c>
      <c r="G755" s="113">
        <v>43.754111566830531</v>
      </c>
    </row>
    <row r="756" spans="1:7">
      <c r="A756" s="27">
        <v>42727</v>
      </c>
      <c r="B756" s="113">
        <v>9.7929495196624377</v>
      </c>
      <c r="C756" s="116">
        <v>6.7944580970914403</v>
      </c>
      <c r="D756" s="116">
        <v>40.523251715456958</v>
      </c>
      <c r="E756" s="104">
        <v>11.100000381469727</v>
      </c>
      <c r="F756" s="113">
        <v>29.23753081244449</v>
      </c>
      <c r="G756" s="113">
        <v>42.036252553396807</v>
      </c>
    </row>
    <row r="757" spans="1:7">
      <c r="A757" s="27">
        <v>42728</v>
      </c>
      <c r="B757" s="113">
        <v>9.5408436220526927</v>
      </c>
      <c r="C757" s="116">
        <v>6.6195442007316352</v>
      </c>
      <c r="D757" s="116">
        <v>35.217236920595148</v>
      </c>
      <c r="E757" s="104">
        <v>10.899999618530273</v>
      </c>
      <c r="F757" s="113">
        <v>46.167504885903085</v>
      </c>
      <c r="G757" s="113">
        <v>40.755319335019131</v>
      </c>
    </row>
    <row r="758" spans="1:7">
      <c r="A758" s="27">
        <v>42729</v>
      </c>
      <c r="B758" s="113">
        <v>9.7573641208789024</v>
      </c>
      <c r="C758" s="116">
        <v>6.7697685487160957</v>
      </c>
      <c r="D758" s="116">
        <v>35.621378287076929</v>
      </c>
      <c r="E758" s="104">
        <v>11</v>
      </c>
      <c r="F758" s="113">
        <v>41.792353447631577</v>
      </c>
      <c r="G758" s="113">
        <v>41.896074692739383</v>
      </c>
    </row>
    <row r="759" spans="1:7">
      <c r="A759" s="27">
        <v>42730</v>
      </c>
      <c r="B759" s="113">
        <v>9.8454677582555465</v>
      </c>
      <c r="C759" s="116">
        <v>6.8308958394424515</v>
      </c>
      <c r="D759" s="116">
        <v>35.392000121849549</v>
      </c>
      <c r="E759" s="104">
        <v>11</v>
      </c>
      <c r="F759" s="113">
        <v>39.103927307747014</v>
      </c>
      <c r="G759" s="113">
        <v>41.641748868624383</v>
      </c>
    </row>
    <row r="760" spans="1:7">
      <c r="A760" s="27">
        <v>42731</v>
      </c>
      <c r="B760" s="113">
        <v>9.5818262495555704</v>
      </c>
      <c r="C760" s="116">
        <v>6.6479784068630892</v>
      </c>
      <c r="D760" s="116">
        <v>32.061272670670768</v>
      </c>
      <c r="E760" s="104">
        <v>11</v>
      </c>
      <c r="F760" s="113">
        <v>37.885787006881507</v>
      </c>
      <c r="G760" s="113">
        <v>41.787307725107205</v>
      </c>
    </row>
    <row r="761" spans="1:7">
      <c r="A761" s="27">
        <v>42732</v>
      </c>
      <c r="B761" s="113">
        <v>9.5384533023318916</v>
      </c>
      <c r="C761" s="116">
        <v>6.6178857701281668</v>
      </c>
      <c r="D761" s="116">
        <v>35.806143205695683</v>
      </c>
      <c r="E761" s="104">
        <v>10.899999618530273</v>
      </c>
      <c r="F761" s="113">
        <v>41.119310774626577</v>
      </c>
      <c r="G761" s="113">
        <v>40.588368742686775</v>
      </c>
    </row>
    <row r="762" spans="1:7">
      <c r="A762" s="27">
        <v>42733</v>
      </c>
      <c r="B762" s="113">
        <v>9.4373810802504163</v>
      </c>
      <c r="C762" s="116">
        <v>6.5477607300333842</v>
      </c>
      <c r="D762" s="116">
        <v>35.22762636798403</v>
      </c>
      <c r="E762" s="104">
        <v>11.600000381469727</v>
      </c>
      <c r="F762" s="113">
        <v>41.898713968859774</v>
      </c>
      <c r="G762" s="113">
        <v>40.971489790832528</v>
      </c>
    </row>
    <row r="763" spans="1:7">
      <c r="A763" s="27">
        <v>42734</v>
      </c>
      <c r="B763" s="113">
        <v>9.5750248708570531</v>
      </c>
      <c r="C763" s="116">
        <v>6.6432595341193119</v>
      </c>
      <c r="D763" s="116">
        <v>35.38251666585596</v>
      </c>
      <c r="E763" s="104">
        <v>11.100000381469727</v>
      </c>
      <c r="F763" s="113">
        <v>39.663627876396504</v>
      </c>
      <c r="G763" s="113">
        <v>41.172548698275136</v>
      </c>
    </row>
    <row r="764" spans="1:7">
      <c r="A764" s="27">
        <v>42735</v>
      </c>
      <c r="B764" s="113">
        <v>9.4323400088717921</v>
      </c>
      <c r="C764" s="116">
        <v>6.5442631782306577</v>
      </c>
      <c r="D764" s="116">
        <v>35.191257104719092</v>
      </c>
      <c r="E764" s="104">
        <v>11.100000381469727</v>
      </c>
      <c r="F764" s="113">
        <v>37.18939957601053</v>
      </c>
      <c r="G764" s="113">
        <v>41.241300899960407</v>
      </c>
    </row>
    <row r="765" spans="1:7">
      <c r="A765" s="27">
        <v>42736</v>
      </c>
      <c r="B765" s="113">
        <v>8.4988137959600571</v>
      </c>
      <c r="C765" s="116">
        <v>5.8965722324711534</v>
      </c>
      <c r="D765" s="116">
        <v>33.221270033937877</v>
      </c>
      <c r="E765" s="104">
        <v>11.199999809265137</v>
      </c>
      <c r="F765" s="113">
        <v>36.017757804437927</v>
      </c>
      <c r="G765" s="113">
        <v>41.194563837272128</v>
      </c>
    </row>
    <row r="766" spans="1:7">
      <c r="A766" s="27">
        <v>42737</v>
      </c>
      <c r="B766" s="113">
        <v>7.6641654591987001</v>
      </c>
      <c r="C766" s="116">
        <v>5.3174838650139522</v>
      </c>
      <c r="D766" s="116">
        <v>32.123921781314763</v>
      </c>
      <c r="E766" s="104">
        <v>11.199999809265137</v>
      </c>
      <c r="F766" s="113">
        <v>35.390863003554166</v>
      </c>
      <c r="G766" s="113">
        <v>40.215690123791994</v>
      </c>
    </row>
    <row r="767" spans="1:7">
      <c r="A767" s="27">
        <v>42738</v>
      </c>
      <c r="B767" s="113">
        <v>7.7647106210941326</v>
      </c>
      <c r="C767" s="116">
        <v>5.3872432248464674</v>
      </c>
      <c r="D767" s="116">
        <v>32.664534456619442</v>
      </c>
      <c r="E767" s="104">
        <v>11.199999809265137</v>
      </c>
      <c r="F767" s="113">
        <v>33.98918672146619</v>
      </c>
      <c r="G767" s="113">
        <v>40.822632998338428</v>
      </c>
    </row>
    <row r="768" spans="1:7">
      <c r="A768" s="27">
        <v>42739</v>
      </c>
      <c r="B768" s="113">
        <v>8.3522338528746864</v>
      </c>
      <c r="C768" s="116">
        <v>5.7948734256746972</v>
      </c>
      <c r="D768" s="116">
        <v>33.633229254462115</v>
      </c>
      <c r="E768" s="104">
        <v>11.199999809265137</v>
      </c>
      <c r="F768" s="113">
        <v>32.772907687535991</v>
      </c>
      <c r="G768" s="113">
        <v>40.135111799968641</v>
      </c>
    </row>
    <row r="769" spans="1:7">
      <c r="A769" s="27">
        <v>42740</v>
      </c>
      <c r="B769" s="113">
        <v>8.7030516273244167</v>
      </c>
      <c r="C769" s="116">
        <v>6.038274728155395</v>
      </c>
      <c r="D769" s="116">
        <v>33.709865431785623</v>
      </c>
      <c r="E769" s="104">
        <v>10.699999809265137</v>
      </c>
      <c r="F769" s="113">
        <v>39.655101917805482</v>
      </c>
      <c r="G769" s="113">
        <v>39.249755495168557</v>
      </c>
    </row>
    <row r="770" spans="1:7">
      <c r="A770" s="27">
        <v>42741</v>
      </c>
      <c r="B770" s="113">
        <v>8.6798205647541806</v>
      </c>
      <c r="C770" s="116">
        <v>6.0221567566630014</v>
      </c>
      <c r="D770" s="116">
        <v>33.363011074132359</v>
      </c>
      <c r="E770" s="104">
        <v>12</v>
      </c>
      <c r="F770" s="113">
        <v>42.963491546312945</v>
      </c>
      <c r="G770" s="113">
        <v>40.333394214930387</v>
      </c>
    </row>
    <row r="771" spans="1:7">
      <c r="A771" s="27">
        <v>42742</v>
      </c>
      <c r="B771" s="113">
        <v>8.8228866479793346</v>
      </c>
      <c r="C771" s="116">
        <v>6.1214176081191018</v>
      </c>
      <c r="D771" s="116">
        <v>33.890573239944636</v>
      </c>
      <c r="E771" s="104">
        <v>11</v>
      </c>
      <c r="F771" s="113">
        <v>41.063848842647317</v>
      </c>
      <c r="G771" s="113">
        <v>40.644348306324773</v>
      </c>
    </row>
    <row r="772" spans="1:7">
      <c r="A772" s="27">
        <v>42743</v>
      </c>
      <c r="B772" s="113">
        <v>8.8059341855304716</v>
      </c>
      <c r="C772" s="116">
        <v>6.1096557997364433</v>
      </c>
      <c r="D772" s="116">
        <v>33.636333549221334</v>
      </c>
      <c r="E772" s="104">
        <v>11</v>
      </c>
      <c r="F772" s="113">
        <v>38.615911561029968</v>
      </c>
      <c r="G772" s="113">
        <v>41.4121508073586</v>
      </c>
    </row>
    <row r="773" spans="1:7">
      <c r="A773" s="27">
        <v>42744</v>
      </c>
      <c r="B773" s="113">
        <v>8.7143910124321238</v>
      </c>
      <c r="C773" s="116">
        <v>6.0461421205897592</v>
      </c>
      <c r="D773" s="116">
        <v>32.13178998404085</v>
      </c>
      <c r="E773" s="104">
        <v>11.600000381469727</v>
      </c>
      <c r="F773" s="113">
        <v>37.160683757684858</v>
      </c>
      <c r="G773" s="113">
        <v>41.022293078590366</v>
      </c>
    </row>
    <row r="774" spans="1:7">
      <c r="A774" s="27">
        <v>42745</v>
      </c>
      <c r="B774" s="113">
        <v>8.748089273331713</v>
      </c>
      <c r="C774" s="116">
        <v>6.0695223515577021</v>
      </c>
      <c r="D774" s="116">
        <v>33.404947173507132</v>
      </c>
      <c r="E774" s="104">
        <v>11</v>
      </c>
      <c r="F774" s="113">
        <v>35.096188254268093</v>
      </c>
      <c r="G774" s="113">
        <v>40.700936426100881</v>
      </c>
    </row>
    <row r="775" spans="1:7">
      <c r="A775" s="27">
        <v>42746</v>
      </c>
      <c r="B775" s="113">
        <v>8.7362446752409131</v>
      </c>
      <c r="C775" s="116">
        <v>6.0613044366952558</v>
      </c>
      <c r="D775" s="116">
        <v>31.453574406129285</v>
      </c>
      <c r="E775" s="104">
        <v>11.199999809265137</v>
      </c>
      <c r="F775" s="113">
        <v>33.800412711214122</v>
      </c>
      <c r="G775" s="113">
        <v>40.740686240814391</v>
      </c>
    </row>
    <row r="776" spans="1:7">
      <c r="A776" s="27">
        <v>42747</v>
      </c>
      <c r="B776" s="113">
        <v>11.368882765307742</v>
      </c>
      <c r="C776" s="116">
        <v>7.8878582396992849</v>
      </c>
      <c r="D776" s="116">
        <v>32.894645366492107</v>
      </c>
      <c r="E776" s="104">
        <v>11.100000381469727</v>
      </c>
      <c r="F776" s="113">
        <v>41.140369289142129</v>
      </c>
      <c r="G776" s="113">
        <v>38.454206241987379</v>
      </c>
    </row>
    <row r="777" spans="1:7">
      <c r="A777" s="27">
        <v>42748</v>
      </c>
      <c r="B777" s="113">
        <v>12.748026462566274</v>
      </c>
      <c r="C777" s="116">
        <v>8.8447235888034097</v>
      </c>
      <c r="D777" s="116">
        <v>34.51876831222468</v>
      </c>
      <c r="E777" s="104">
        <v>11.399999618530273</v>
      </c>
      <c r="F777" s="113">
        <v>45.639933696852772</v>
      </c>
      <c r="G777" s="113">
        <v>40.127099706883826</v>
      </c>
    </row>
    <row r="778" spans="1:7">
      <c r="A778" s="27">
        <v>42749</v>
      </c>
      <c r="B778" s="113">
        <v>12.827142717789568</v>
      </c>
      <c r="C778" s="116">
        <v>8.8996153330970103</v>
      </c>
      <c r="D778" s="116">
        <v>35.365936105516248</v>
      </c>
      <c r="E778" s="104">
        <v>11.199999809265137</v>
      </c>
      <c r="F778" s="113">
        <v>41.918141077271187</v>
      </c>
      <c r="G778" s="113">
        <v>40.579837001517973</v>
      </c>
    </row>
    <row r="779" spans="1:7">
      <c r="A779" s="27">
        <v>42750</v>
      </c>
      <c r="B779" s="113">
        <v>13.155123841929129</v>
      </c>
      <c r="C779" s="116">
        <v>9.1271723117303498</v>
      </c>
      <c r="D779" s="116">
        <v>35.874940955329819</v>
      </c>
      <c r="E779" s="104">
        <v>11.300000190734863</v>
      </c>
      <c r="F779" s="113">
        <v>38.323324209716567</v>
      </c>
      <c r="G779" s="113">
        <v>40.908779800710917</v>
      </c>
    </row>
    <row r="780" spans="1:7">
      <c r="A780" s="27">
        <v>42751</v>
      </c>
      <c r="B780" s="113">
        <v>13.160033400405947</v>
      </c>
      <c r="C780" s="116">
        <v>9.1305786184083306</v>
      </c>
      <c r="D780" s="116">
        <v>35.789010130078687</v>
      </c>
      <c r="E780" s="104">
        <v>12</v>
      </c>
      <c r="F780" s="113">
        <v>34.288962127146853</v>
      </c>
      <c r="G780" s="113">
        <v>41.242281713993414</v>
      </c>
    </row>
    <row r="781" spans="1:7">
      <c r="A781" s="27">
        <v>42752</v>
      </c>
      <c r="B781" s="113">
        <v>10.281790758320964</v>
      </c>
      <c r="C781" s="116">
        <v>7.1336216254571125</v>
      </c>
      <c r="D781" s="116">
        <v>34.238439245091563</v>
      </c>
      <c r="E781" s="104">
        <v>11.899999618530273</v>
      </c>
      <c r="F781" s="113">
        <v>31.612774890992355</v>
      </c>
      <c r="G781" s="113">
        <v>41.41624234811021</v>
      </c>
    </row>
    <row r="782" spans="1:7">
      <c r="A782" s="27">
        <v>42753</v>
      </c>
      <c r="B782" s="113">
        <v>8.5286448524911407</v>
      </c>
      <c r="C782" s="116">
        <v>5.9172693537200134</v>
      </c>
      <c r="D782" s="116">
        <v>32.383265634488154</v>
      </c>
      <c r="E782" s="104">
        <v>11.600000381469727</v>
      </c>
      <c r="F782" s="113">
        <v>36.33685322993334</v>
      </c>
      <c r="G782" s="113">
        <v>40.730782446684714</v>
      </c>
    </row>
    <row r="783" spans="1:7">
      <c r="A783" s="27">
        <v>42754</v>
      </c>
      <c r="B783" s="113">
        <v>8.7052351610717125</v>
      </c>
      <c r="C783" s="116">
        <v>6.039789688333614</v>
      </c>
      <c r="D783" s="116">
        <v>32.821049214049545</v>
      </c>
      <c r="E783" s="104">
        <v>11.600000381469727</v>
      </c>
      <c r="F783" s="113">
        <v>40.200478332263422</v>
      </c>
      <c r="G783" s="113">
        <v>40.333338525692575</v>
      </c>
    </row>
    <row r="784" spans="1:7">
      <c r="A784" s="27">
        <v>42755</v>
      </c>
      <c r="B784" s="113">
        <v>8.9250099518664179</v>
      </c>
      <c r="C784" s="116">
        <v>6.1922719005469506</v>
      </c>
      <c r="D784" s="116">
        <v>32.883572653951425</v>
      </c>
      <c r="E784" s="104">
        <v>11.600000381469727</v>
      </c>
      <c r="F784" s="113">
        <v>39.424507605014036</v>
      </c>
      <c r="G784" s="113">
        <v>39.820184052321636</v>
      </c>
    </row>
    <row r="785" spans="1:7">
      <c r="A785" s="27">
        <v>42756</v>
      </c>
      <c r="B785" s="113">
        <v>8.9561010728356862</v>
      </c>
      <c r="C785" s="116">
        <v>6.2138432686208027</v>
      </c>
      <c r="D785" s="116">
        <v>33.267387939691517</v>
      </c>
      <c r="E785" s="104">
        <v>11.600000381469727</v>
      </c>
      <c r="F785" s="113">
        <v>38.273649303515775</v>
      </c>
      <c r="G785" s="113">
        <v>40.196280551111244</v>
      </c>
    </row>
    <row r="786" spans="1:7">
      <c r="A786" s="27">
        <v>42757</v>
      </c>
      <c r="B786" s="113">
        <v>8.9817143185328288</v>
      </c>
      <c r="C786" s="116">
        <v>6.2316140254566594</v>
      </c>
      <c r="D786" s="116">
        <v>33.025603697498582</v>
      </c>
      <c r="E786" s="104">
        <v>11.699999809265137</v>
      </c>
      <c r="F786" s="113">
        <v>36.578725167910257</v>
      </c>
      <c r="G786" s="113">
        <v>40.453212708919111</v>
      </c>
    </row>
    <row r="787" spans="1:7">
      <c r="A787" s="27">
        <v>42758</v>
      </c>
      <c r="B787" s="113">
        <v>9.2433051442041183</v>
      </c>
      <c r="C787" s="116">
        <v>6.4131086711748369</v>
      </c>
      <c r="D787" s="116">
        <v>33.209990570677604</v>
      </c>
      <c r="E787" s="104">
        <v>11.699999809265137</v>
      </c>
      <c r="F787" s="113">
        <v>35.389790990485096</v>
      </c>
      <c r="G787" s="113">
        <v>40.133232351100041</v>
      </c>
    </row>
    <row r="788" spans="1:7">
      <c r="A788" s="27">
        <v>42759</v>
      </c>
      <c r="B788" s="113">
        <v>9.5662429835650045</v>
      </c>
      <c r="C788" s="116">
        <v>6.6371665623236948</v>
      </c>
      <c r="D788" s="116">
        <v>32.2451734496046</v>
      </c>
      <c r="E788" s="104">
        <v>12.5</v>
      </c>
      <c r="F788" s="113">
        <v>34.699767955497464</v>
      </c>
      <c r="G788" s="113">
        <v>40.187700524749566</v>
      </c>
    </row>
    <row r="789" spans="1:7">
      <c r="A789" s="27">
        <v>42760</v>
      </c>
      <c r="B789" s="113">
        <v>9.908977619455035</v>
      </c>
      <c r="C789" s="116">
        <v>6.8749596927080709</v>
      </c>
      <c r="D789" s="116">
        <v>31.989627508322361</v>
      </c>
      <c r="E789" s="104">
        <v>11.699999809265137</v>
      </c>
      <c r="F789" s="113">
        <v>42.128115430319752</v>
      </c>
      <c r="G789" s="113">
        <v>40.279995060563081</v>
      </c>
    </row>
    <row r="790" spans="1:7">
      <c r="A790" s="27">
        <v>42761</v>
      </c>
      <c r="B790" s="113">
        <v>9.8110283038362152</v>
      </c>
      <c r="C790" s="116">
        <v>6.8070013601061703</v>
      </c>
      <c r="D790" s="116">
        <v>32.934553305131431</v>
      </c>
      <c r="E790" s="104">
        <v>12.600000381469727</v>
      </c>
      <c r="F790" s="113">
        <v>46.498793476599239</v>
      </c>
      <c r="G790" s="113">
        <v>40.511055180474528</v>
      </c>
    </row>
    <row r="791" spans="1:7">
      <c r="A791" s="27">
        <v>42762</v>
      </c>
      <c r="B791" s="113">
        <v>9.4565138354817755</v>
      </c>
      <c r="C791" s="116">
        <v>6.5610352499765705</v>
      </c>
      <c r="D791" s="116">
        <v>33.887097174768037</v>
      </c>
      <c r="E791" s="104">
        <v>12.5</v>
      </c>
      <c r="F791" s="113">
        <v>45.454288888154245</v>
      </c>
      <c r="G791" s="113">
        <v>40.33050054241113</v>
      </c>
    </row>
    <row r="792" spans="1:7">
      <c r="A792" s="27">
        <v>42763</v>
      </c>
      <c r="B792" s="113">
        <v>9.0607025940695536</v>
      </c>
      <c r="C792" s="116">
        <v>6.2864169760098338</v>
      </c>
      <c r="D792" s="116">
        <v>34.862650807499925</v>
      </c>
      <c r="E792" s="104">
        <v>11.600000381469727</v>
      </c>
      <c r="F792" s="113">
        <v>47.746161594810275</v>
      </c>
      <c r="G792" s="113">
        <v>39.072259050828414</v>
      </c>
    </row>
    <row r="793" spans="1:7">
      <c r="A793" s="27">
        <v>42764</v>
      </c>
      <c r="B793" s="113">
        <v>8.9033631633354737</v>
      </c>
      <c r="C793" s="116">
        <v>6.1772531161332456</v>
      </c>
      <c r="D793" s="116">
        <v>33.193024560875351</v>
      </c>
      <c r="E793" s="104">
        <v>12.100000381469727</v>
      </c>
      <c r="F793" s="113">
        <v>46.804080690896093</v>
      </c>
      <c r="G793" s="113">
        <v>38.881761180714307</v>
      </c>
    </row>
    <row r="794" spans="1:7">
      <c r="A794" s="27">
        <v>42765</v>
      </c>
      <c r="B794" s="113">
        <v>9.0101910696673251</v>
      </c>
      <c r="C794" s="116">
        <v>6.2513715144477091</v>
      </c>
      <c r="D794" s="116">
        <v>33.961719798026216</v>
      </c>
      <c r="E794" s="104">
        <v>11.699999809265137</v>
      </c>
      <c r="F794" s="113">
        <v>45.089644134044633</v>
      </c>
      <c r="G794" s="113">
        <v>40.048463683503684</v>
      </c>
    </row>
    <row r="795" spans="1:7">
      <c r="A795" s="27">
        <v>42766</v>
      </c>
      <c r="B795" s="113">
        <v>10.233151365060081</v>
      </c>
      <c r="C795" s="116">
        <v>7.099875069456238</v>
      </c>
      <c r="D795" s="116">
        <v>34.594603978130522</v>
      </c>
      <c r="E795" s="104">
        <v>11.899999618530273</v>
      </c>
      <c r="F795" s="113">
        <v>42.514261010487857</v>
      </c>
      <c r="G795" s="113">
        <v>40.663791654595641</v>
      </c>
    </row>
    <row r="796" spans="1:7">
      <c r="A796" s="27">
        <v>42767</v>
      </c>
      <c r="B796" s="113">
        <v>9.6054738171268479</v>
      </c>
      <c r="C796" s="116">
        <v>6.6643853541917348</v>
      </c>
      <c r="D796" s="116">
        <v>35.061730442334131</v>
      </c>
      <c r="E796" s="104">
        <v>12.199999809265137</v>
      </c>
      <c r="F796" s="113">
        <v>39.178735891403988</v>
      </c>
      <c r="G796" s="113">
        <v>40.810659134454163</v>
      </c>
    </row>
    <row r="797" spans="1:7">
      <c r="A797" s="27">
        <v>42768</v>
      </c>
      <c r="B797" s="113">
        <v>9.6229362017948841</v>
      </c>
      <c r="C797" s="116">
        <v>6.6765009523232308</v>
      </c>
      <c r="D797" s="116">
        <v>34.342159870818783</v>
      </c>
      <c r="E797" s="104">
        <v>11.600000381469727</v>
      </c>
      <c r="F797" s="113">
        <v>43.331682450396031</v>
      </c>
      <c r="G797" s="113">
        <v>41.074791909434119</v>
      </c>
    </row>
    <row r="798" spans="1:7">
      <c r="A798" s="27">
        <v>42769</v>
      </c>
      <c r="B798" s="113">
        <v>9.3827718148132018</v>
      </c>
      <c r="C798" s="116">
        <v>6.5098722098300366</v>
      </c>
      <c r="D798" s="116">
        <v>33.266205535486897</v>
      </c>
      <c r="E798" s="104">
        <v>11.5</v>
      </c>
      <c r="F798" s="113">
        <v>45.585031461274177</v>
      </c>
      <c r="G798" s="113">
        <v>40.8363760536689</v>
      </c>
    </row>
    <row r="799" spans="1:7">
      <c r="A799" s="27">
        <v>42770</v>
      </c>
      <c r="B799" s="113">
        <v>8.7659865603194707</v>
      </c>
      <c r="C799" s="116">
        <v>6.0819396897912741</v>
      </c>
      <c r="D799" s="116">
        <v>33.27861504896925</v>
      </c>
      <c r="E799" s="104">
        <v>11.600000381469727</v>
      </c>
      <c r="F799" s="113">
        <v>42.5269899457031</v>
      </c>
      <c r="G799" s="113">
        <v>40.479705629834498</v>
      </c>
    </row>
    <row r="800" spans="1:7">
      <c r="A800" s="27">
        <v>42771</v>
      </c>
      <c r="B800" s="113">
        <v>8.8080875013254474</v>
      </c>
      <c r="C800" s="116">
        <v>6.1111497943607791</v>
      </c>
      <c r="D800" s="116">
        <v>32.493468082988691</v>
      </c>
      <c r="E800" s="104">
        <v>12</v>
      </c>
      <c r="F800" s="113">
        <v>40.601957522454086</v>
      </c>
      <c r="G800" s="113">
        <v>40.595209489199846</v>
      </c>
    </row>
    <row r="801" spans="1:7">
      <c r="A801" s="27">
        <v>42772</v>
      </c>
      <c r="B801" s="113">
        <v>8.9232956870253126</v>
      </c>
      <c r="C801" s="116">
        <v>6.1910825243935426</v>
      </c>
      <c r="D801" s="116">
        <v>33.16030812508528</v>
      </c>
      <c r="E801" s="104">
        <v>11.699999809265137</v>
      </c>
      <c r="F801" s="113">
        <v>38.590823767715037</v>
      </c>
      <c r="G801" s="113">
        <v>40.641037913097207</v>
      </c>
    </row>
    <row r="802" spans="1:7">
      <c r="A802" s="27">
        <v>42773</v>
      </c>
      <c r="B802" s="113">
        <v>8.8809323731384193</v>
      </c>
      <c r="C802" s="116">
        <v>6.1616903825796285</v>
      </c>
      <c r="D802" s="116">
        <v>33.463149711666247</v>
      </c>
      <c r="E802" s="104">
        <v>11.600000381469727</v>
      </c>
      <c r="F802" s="113">
        <v>35.86812662168785</v>
      </c>
      <c r="G802" s="113">
        <v>40.664126403861594</v>
      </c>
    </row>
    <row r="803" spans="1:7">
      <c r="A803" s="27">
        <v>42774</v>
      </c>
      <c r="B803" s="113">
        <v>8.7433707817040567</v>
      </c>
      <c r="C803" s="116">
        <v>6.0662486092003851</v>
      </c>
      <c r="D803" s="116">
        <v>33.459423630193427</v>
      </c>
      <c r="E803" s="104">
        <v>11.600000381469727</v>
      </c>
      <c r="F803" s="113">
        <v>33.196998121363116</v>
      </c>
      <c r="G803" s="113">
        <v>40.227819463036667</v>
      </c>
    </row>
    <row r="804" spans="1:7">
      <c r="A804" s="27">
        <v>42775</v>
      </c>
      <c r="B804" s="113">
        <v>8.6964471970287267</v>
      </c>
      <c r="C804" s="116">
        <v>6.0336925004201127</v>
      </c>
      <c r="D804" s="116">
        <v>33.1590996136268</v>
      </c>
      <c r="E804" s="104">
        <v>12</v>
      </c>
      <c r="F804" s="113">
        <v>30.809207084245141</v>
      </c>
      <c r="G804" s="113">
        <v>40.439028139290983</v>
      </c>
    </row>
    <row r="805" spans="1:7">
      <c r="A805" s="27">
        <v>42776</v>
      </c>
      <c r="B805" s="113">
        <v>8.8027274293494564</v>
      </c>
      <c r="C805" s="116">
        <v>6.1074309163695117</v>
      </c>
      <c r="D805" s="116">
        <v>33.269057978634493</v>
      </c>
      <c r="E805" s="104">
        <v>12.100000381469727</v>
      </c>
      <c r="F805" s="113">
        <v>28.956205397866359</v>
      </c>
      <c r="G805" s="113">
        <v>39.997331477513917</v>
      </c>
    </row>
    <row r="806" spans="1:7">
      <c r="A806" s="27">
        <v>42777</v>
      </c>
      <c r="B806" s="113">
        <v>9.1034747424605804</v>
      </c>
      <c r="C806" s="116">
        <v>6.3160927717833051</v>
      </c>
      <c r="D806" s="116">
        <v>32.194933045374036</v>
      </c>
      <c r="E806" s="104">
        <v>11.699999809265137</v>
      </c>
      <c r="F806" s="113">
        <v>29.175197603106476</v>
      </c>
      <c r="G806" s="113">
        <v>39.707201347902874</v>
      </c>
    </row>
    <row r="807" spans="1:7">
      <c r="A807" s="27">
        <v>42778</v>
      </c>
      <c r="B807" s="113">
        <v>8.9311940541378831</v>
      </c>
      <c r="C807" s="116">
        <v>6.1965624999896649</v>
      </c>
      <c r="D807" s="116">
        <v>32.478291343229827</v>
      </c>
      <c r="E807" s="104">
        <v>12</v>
      </c>
      <c r="F807" s="113">
        <v>27.051530071916392</v>
      </c>
      <c r="G807" s="113">
        <v>40.281996512876567</v>
      </c>
    </row>
    <row r="808" spans="1:7">
      <c r="A808" s="27">
        <v>42779</v>
      </c>
      <c r="B808" s="113">
        <v>8.9988901212058146</v>
      </c>
      <c r="C808" s="116">
        <v>6.243530789789121</v>
      </c>
      <c r="D808" s="116">
        <v>31.34816794960587</v>
      </c>
      <c r="E808" s="104">
        <v>12.100000381469727</v>
      </c>
      <c r="F808" s="113">
        <v>26.120666559735938</v>
      </c>
      <c r="G808" s="113">
        <v>39.68639496299955</v>
      </c>
    </row>
    <row r="809" spans="1:7">
      <c r="A809" s="27">
        <v>42780</v>
      </c>
      <c r="B809" s="113">
        <v>9.0557424920386289</v>
      </c>
      <c r="C809" s="116">
        <v>6.2829756016477223</v>
      </c>
      <c r="D809" s="116">
        <v>31.732242289008898</v>
      </c>
      <c r="E809" s="104">
        <v>11.800000190734863</v>
      </c>
      <c r="F809" s="113">
        <v>24.001867235987305</v>
      </c>
      <c r="G809" s="113">
        <v>40.809811314454826</v>
      </c>
    </row>
    <row r="810" spans="1:7">
      <c r="A810" s="27">
        <v>42781</v>
      </c>
      <c r="B810" s="113">
        <v>9.0186777880883167</v>
      </c>
      <c r="C810" s="116">
        <v>6.2572596947735102</v>
      </c>
      <c r="D810" s="116">
        <v>31.965433908237369</v>
      </c>
      <c r="E810" s="104">
        <v>11.699999809265137</v>
      </c>
      <c r="F810" s="113">
        <v>45.202692554924191</v>
      </c>
      <c r="G810" s="113">
        <v>39.080700723109437</v>
      </c>
    </row>
    <row r="811" spans="1:7">
      <c r="A811" s="27">
        <v>42782</v>
      </c>
      <c r="B811" s="113">
        <v>9.1503255443529419</v>
      </c>
      <c r="C811" s="116">
        <v>6.3485983830532939</v>
      </c>
      <c r="D811" s="116">
        <v>30.919311390232068</v>
      </c>
      <c r="E811" s="104">
        <v>11.699999809265137</v>
      </c>
      <c r="F811" s="113">
        <v>39.201183554243158</v>
      </c>
      <c r="G811" s="113">
        <v>40.155605069597563</v>
      </c>
    </row>
    <row r="812" spans="1:7">
      <c r="A812" s="27">
        <v>42783</v>
      </c>
      <c r="B812" s="113">
        <v>9.3593173877116964</v>
      </c>
      <c r="C812" s="116">
        <v>6.4935992655232671</v>
      </c>
      <c r="D812" s="116">
        <v>31.888822870453208</v>
      </c>
      <c r="E812" s="104">
        <v>11.699999809265137</v>
      </c>
      <c r="F812" s="113">
        <v>34.531941215727052</v>
      </c>
      <c r="G812" s="113">
        <v>40.402996733828793</v>
      </c>
    </row>
    <row r="813" spans="1:7">
      <c r="A813" s="27">
        <v>42784</v>
      </c>
      <c r="B813" s="113">
        <v>9.5167416247764258</v>
      </c>
      <c r="C813" s="116">
        <v>6.6028219649822306</v>
      </c>
      <c r="D813" s="116">
        <v>32.467966502485439</v>
      </c>
      <c r="E813" s="104">
        <v>11.699999809265137</v>
      </c>
      <c r="F813" s="113">
        <v>30.588185669956374</v>
      </c>
      <c r="G813" s="113">
        <v>39.890964623137762</v>
      </c>
    </row>
    <row r="814" spans="1:7">
      <c r="A814" s="27">
        <v>42785</v>
      </c>
      <c r="B814" s="113">
        <v>9.3018124438052805</v>
      </c>
      <c r="C814" s="116">
        <v>6.4537016911547642</v>
      </c>
      <c r="D814" s="116">
        <v>32.705337940255781</v>
      </c>
      <c r="E814" s="104">
        <v>11.800000190734863</v>
      </c>
      <c r="F814" s="113">
        <v>27.534996080288185</v>
      </c>
      <c r="G814" s="113">
        <v>40.257729428520889</v>
      </c>
    </row>
    <row r="815" spans="1:7">
      <c r="A815" s="27">
        <v>42786</v>
      </c>
      <c r="B815" s="113">
        <v>9.6113391832628601</v>
      </c>
      <c r="C815" s="116">
        <v>6.6684548109325483</v>
      </c>
      <c r="D815" s="116">
        <v>33.594633296110011</v>
      </c>
      <c r="E815" s="104">
        <v>11.800000190734863</v>
      </c>
      <c r="F815" s="113">
        <v>25.904578297071982</v>
      </c>
      <c r="G815" s="113">
        <v>39.918475299278839</v>
      </c>
    </row>
    <row r="816" spans="1:7">
      <c r="A816" s="27">
        <v>42787</v>
      </c>
      <c r="B816" s="113">
        <v>9.4372588959883146</v>
      </c>
      <c r="C816" s="116">
        <v>6.547675957223384</v>
      </c>
      <c r="D816" s="116">
        <v>34.436167842525037</v>
      </c>
      <c r="E816" s="104">
        <v>11.800000190734863</v>
      </c>
      <c r="F816" s="113">
        <v>35.773435628392079</v>
      </c>
      <c r="G816" s="113">
        <v>39.203528736520703</v>
      </c>
    </row>
    <row r="817" spans="1:7">
      <c r="A817" s="27">
        <v>42788</v>
      </c>
      <c r="B817" s="113">
        <v>9.5932499735848662</v>
      </c>
      <c r="C817" s="116">
        <v>6.655904314586186</v>
      </c>
      <c r="D817" s="116">
        <v>35.30462759569842</v>
      </c>
      <c r="E817" s="104">
        <v>11.800000190734863</v>
      </c>
      <c r="F817" s="113">
        <v>39.018820683558751</v>
      </c>
      <c r="G817" s="113">
        <v>39.330742862931046</v>
      </c>
    </row>
    <row r="818" spans="1:7">
      <c r="A818" s="27">
        <v>42789</v>
      </c>
      <c r="B818" s="113">
        <v>8.6224321576767835</v>
      </c>
      <c r="C818" s="116">
        <v>5.9823400368521504</v>
      </c>
      <c r="D818" s="116">
        <v>34.193163986493005</v>
      </c>
      <c r="E818" s="104">
        <v>11.800000190734863</v>
      </c>
      <c r="F818" s="113">
        <v>35.154297672289367</v>
      </c>
      <c r="G818" s="113">
        <v>40.019116564989147</v>
      </c>
    </row>
    <row r="819" spans="1:7">
      <c r="A819" s="27">
        <v>42790</v>
      </c>
      <c r="B819" s="113">
        <v>8.5285487384618417</v>
      </c>
      <c r="C819" s="116">
        <v>5.9172026687296215</v>
      </c>
      <c r="D819" s="116">
        <v>36.424367921815985</v>
      </c>
      <c r="E819" s="104">
        <v>12.100000381469727</v>
      </c>
      <c r="F819" s="113">
        <v>32.406218706700514</v>
      </c>
      <c r="G819" s="113">
        <v>40.068007756847003</v>
      </c>
    </row>
    <row r="820" spans="1:7">
      <c r="A820" s="27">
        <v>42791</v>
      </c>
      <c r="B820" s="113">
        <v>8.6095686395233244</v>
      </c>
      <c r="C820" s="116">
        <v>5.9734151838342351</v>
      </c>
      <c r="D820" s="116">
        <v>39.586965504708147</v>
      </c>
      <c r="E820" s="104">
        <v>12</v>
      </c>
      <c r="F820" s="113">
        <v>28.612656310200723</v>
      </c>
      <c r="G820" s="113">
        <v>40.666532658007441</v>
      </c>
    </row>
    <row r="821" spans="1:7">
      <c r="A821" s="27">
        <v>42792</v>
      </c>
      <c r="B821" s="113">
        <v>8.8176868824366164</v>
      </c>
      <c r="C821" s="116">
        <v>6.1178099525273151</v>
      </c>
      <c r="D821" s="116">
        <v>40.508598205601757</v>
      </c>
      <c r="E821" s="104">
        <v>11.800000190734863</v>
      </c>
      <c r="F821" s="113">
        <v>26.163851862549784</v>
      </c>
      <c r="G821" s="113">
        <v>40.898574085677183</v>
      </c>
    </row>
    <row r="822" spans="1:7">
      <c r="A822" s="27">
        <v>42793</v>
      </c>
      <c r="B822" s="113">
        <v>8.7688171748265553</v>
      </c>
      <c r="C822" s="116">
        <v>6.0839036018505359</v>
      </c>
      <c r="D822" s="116">
        <v>40.373935880087068</v>
      </c>
      <c r="E822" s="104">
        <v>11.699999809265137</v>
      </c>
      <c r="F822" s="113">
        <v>24.531727240195966</v>
      </c>
      <c r="G822" s="113">
        <v>40.642513276073629</v>
      </c>
    </row>
    <row r="823" spans="1:7">
      <c r="A823" s="27">
        <v>42794</v>
      </c>
      <c r="B823" s="113">
        <v>8.7957923718072895</v>
      </c>
      <c r="C823" s="116">
        <v>6.1026192957462708</v>
      </c>
      <c r="D823" s="116">
        <v>41.36279482607484</v>
      </c>
      <c r="E823" s="104">
        <v>11.699999809265137</v>
      </c>
      <c r="F823" s="113">
        <v>23.185108248856338</v>
      </c>
      <c r="G823" s="113">
        <v>40.307753112757631</v>
      </c>
    </row>
    <row r="824" spans="1:7">
      <c r="A824" s="27">
        <v>42795</v>
      </c>
      <c r="B824" s="113">
        <v>8.9113276881329675</v>
      </c>
      <c r="C824" s="116">
        <v>6.1827789926724002</v>
      </c>
      <c r="D824" s="116">
        <v>40.907003982994304</v>
      </c>
      <c r="E824" s="104">
        <v>10.800000190734863</v>
      </c>
      <c r="F824" s="113">
        <v>26.866931835081854</v>
      </c>
      <c r="G824" s="113">
        <v>39.692933028009243</v>
      </c>
    </row>
    <row r="825" spans="1:7">
      <c r="A825" s="27">
        <v>42796</v>
      </c>
      <c r="B825" s="113">
        <v>8.887925097112003</v>
      </c>
      <c r="C825" s="116">
        <v>6.1665420128190824</v>
      </c>
      <c r="D825" s="116">
        <v>40.314215705173986</v>
      </c>
      <c r="E825" s="104">
        <v>12</v>
      </c>
      <c r="F825" s="113">
        <v>46.040918982470494</v>
      </c>
      <c r="G825" s="113">
        <v>40.28323553118441</v>
      </c>
    </row>
    <row r="826" spans="1:7">
      <c r="A826" s="27">
        <v>42797</v>
      </c>
      <c r="B826" s="113">
        <v>8.8525214399531844</v>
      </c>
      <c r="C826" s="116">
        <v>6.1419785588192015</v>
      </c>
      <c r="D826" s="116">
        <v>38.787400643472331</v>
      </c>
      <c r="E826" s="104">
        <v>12</v>
      </c>
      <c r="F826" s="113">
        <v>43.739056481255425</v>
      </c>
      <c r="G826" s="113">
        <v>41.717187346065458</v>
      </c>
    </row>
    <row r="827" spans="1:7">
      <c r="A827" s="27">
        <v>42798</v>
      </c>
      <c r="B827" s="113">
        <v>9.1802098981086946</v>
      </c>
      <c r="C827" s="116">
        <v>6.369332482513772</v>
      </c>
      <c r="D827" s="116">
        <v>41.329393661596143</v>
      </c>
      <c r="E827" s="104">
        <v>12.100000381469727</v>
      </c>
      <c r="F827" s="113">
        <v>40.262843947940446</v>
      </c>
      <c r="G827" s="113">
        <v>42.564419635821196</v>
      </c>
    </row>
    <row r="828" spans="1:7">
      <c r="A828" s="27">
        <v>42799</v>
      </c>
      <c r="B828" s="113">
        <v>8.6391639694213787</v>
      </c>
      <c r="C828" s="116">
        <v>5.9939487553040145</v>
      </c>
      <c r="D828" s="116">
        <v>37.934263833098889</v>
      </c>
      <c r="E828" s="104">
        <v>11.600000381469727</v>
      </c>
      <c r="F828" s="113">
        <v>39.523314653899945</v>
      </c>
      <c r="G828" s="113">
        <v>41.860428745282938</v>
      </c>
    </row>
    <row r="829" spans="1:7">
      <c r="A829" s="27">
        <v>42800</v>
      </c>
      <c r="B829" s="113">
        <v>8.9235285474715909</v>
      </c>
      <c r="C829" s="116">
        <v>6.1912440855801432</v>
      </c>
      <c r="D829" s="116">
        <v>39.710338293225711</v>
      </c>
      <c r="E829" s="104">
        <v>11.600000381469727</v>
      </c>
      <c r="F829" s="113">
        <v>35.283492385016544</v>
      </c>
      <c r="G829" s="113">
        <v>41.093170262310259</v>
      </c>
    </row>
    <row r="830" spans="1:7">
      <c r="A830" s="27">
        <v>42801</v>
      </c>
      <c r="B830" s="113">
        <v>9.3777284288151055</v>
      </c>
      <c r="C830" s="116">
        <v>6.506373052118386</v>
      </c>
      <c r="D830" s="116">
        <v>41.577762256816541</v>
      </c>
      <c r="E830" s="104">
        <v>11.600000381469727</v>
      </c>
      <c r="F830" s="113">
        <v>29.381837253195304</v>
      </c>
      <c r="G830" s="113">
        <v>42.793406938998785</v>
      </c>
    </row>
    <row r="831" spans="1:7">
      <c r="A831" s="27">
        <v>42802</v>
      </c>
      <c r="B831" s="113">
        <v>9.7481633554041132</v>
      </c>
      <c r="C831" s="116">
        <v>6.7633849545441764</v>
      </c>
      <c r="D831" s="116">
        <v>41.682215280709471</v>
      </c>
      <c r="E831" s="104">
        <v>11.600000381469727</v>
      </c>
      <c r="F831" s="113">
        <v>26.904795629624992</v>
      </c>
      <c r="G831" s="113">
        <v>42.700885905071523</v>
      </c>
    </row>
    <row r="832" spans="1:7">
      <c r="A832" s="27">
        <v>42803</v>
      </c>
      <c r="B832" s="113">
        <v>10.109210900820608</v>
      </c>
      <c r="C832" s="116">
        <v>7.0138837867361197</v>
      </c>
      <c r="D832" s="116">
        <v>43.094815992514206</v>
      </c>
      <c r="E832" s="104">
        <v>11.600000381469727</v>
      </c>
      <c r="F832" s="113">
        <v>23.764195622029124</v>
      </c>
      <c r="G832" s="113">
        <v>42.034309764680991</v>
      </c>
    </row>
    <row r="833" spans="1:7">
      <c r="A833" s="27">
        <v>42804</v>
      </c>
      <c r="B833" s="113">
        <v>10.17993137109174</v>
      </c>
      <c r="C833" s="116">
        <v>7.0629504413634132</v>
      </c>
      <c r="D833" s="116">
        <v>43.648014425524941</v>
      </c>
      <c r="E833" s="104">
        <v>11.600000381469727</v>
      </c>
      <c r="F833" s="113">
        <v>27.716815629778075</v>
      </c>
      <c r="G833" s="113">
        <v>42.222160507286098</v>
      </c>
    </row>
    <row r="834" spans="1:7">
      <c r="A834" s="27">
        <v>42805</v>
      </c>
      <c r="B834" s="113">
        <v>10.412998715462587</v>
      </c>
      <c r="C834" s="116">
        <v>7.2246551761778424</v>
      </c>
      <c r="D834" s="116">
        <v>42.094316033257307</v>
      </c>
      <c r="E834" s="104">
        <v>11.800000190734863</v>
      </c>
      <c r="F834" s="113">
        <v>34.014025830935594</v>
      </c>
      <c r="G834" s="113">
        <v>42.753503725241792</v>
      </c>
    </row>
    <row r="835" spans="1:7">
      <c r="A835" s="27">
        <v>42806</v>
      </c>
      <c r="B835" s="113">
        <v>11.337006901772781</v>
      </c>
      <c r="C835" s="116">
        <v>7.8657424084410881</v>
      </c>
      <c r="D835" s="116">
        <v>36.665486120118018</v>
      </c>
      <c r="E835" s="104">
        <v>12</v>
      </c>
      <c r="F835" s="113">
        <v>31.2317927509546</v>
      </c>
      <c r="G835" s="113">
        <v>41.356242426832473</v>
      </c>
    </row>
    <row r="836" spans="1:7">
      <c r="A836" s="27">
        <v>42807</v>
      </c>
      <c r="B836" s="113">
        <v>10.673167033610637</v>
      </c>
      <c r="C836" s="116">
        <v>7.405162870238601</v>
      </c>
      <c r="D836" s="116">
        <v>35.707273777348036</v>
      </c>
      <c r="E836" s="104">
        <v>11.699999809265137</v>
      </c>
      <c r="F836" s="113">
        <v>30.512225293870262</v>
      </c>
      <c r="G836" s="113">
        <v>39.019523948475168</v>
      </c>
    </row>
    <row r="837" spans="1:7">
      <c r="A837" s="27">
        <v>42808</v>
      </c>
      <c r="B837" s="113">
        <v>10.900001323783297</v>
      </c>
      <c r="C837" s="116">
        <v>7.562543042215097</v>
      </c>
      <c r="D837" s="116">
        <v>38.253351245765323</v>
      </c>
      <c r="E837" s="104">
        <v>11.600000381469727</v>
      </c>
      <c r="F837" s="113">
        <v>27.364137876453242</v>
      </c>
      <c r="G837" s="113">
        <v>42.583012586765754</v>
      </c>
    </row>
    <row r="838" spans="1:7">
      <c r="A838" s="27">
        <v>42809</v>
      </c>
      <c r="B838" s="113">
        <v>11.120192171569416</v>
      </c>
      <c r="C838" s="116">
        <v>7.7153139194305851</v>
      </c>
      <c r="D838" s="116">
        <v>38.93376216354195</v>
      </c>
      <c r="E838" s="104">
        <v>12.100000381469727</v>
      </c>
      <c r="F838" s="113">
        <v>35.608660280660281</v>
      </c>
      <c r="G838" s="113">
        <v>39.897001883564137</v>
      </c>
    </row>
    <row r="839" spans="1:7">
      <c r="A839" s="27">
        <v>42810</v>
      </c>
      <c r="B839" s="113">
        <v>11.361100441756438</v>
      </c>
      <c r="C839" s="116">
        <v>7.882458776426124</v>
      </c>
      <c r="D839" s="116">
        <v>39.356648116553274</v>
      </c>
      <c r="E839" s="104">
        <v>11.5</v>
      </c>
      <c r="F839" s="113">
        <v>39.761075407399112</v>
      </c>
      <c r="G839" s="113">
        <v>40.313026292324039</v>
      </c>
    </row>
    <row r="840" spans="1:7">
      <c r="A840" s="27">
        <v>42811</v>
      </c>
      <c r="B840" s="113">
        <v>11.233331896442758</v>
      </c>
      <c r="C840" s="116">
        <v>7.7938115281668408</v>
      </c>
      <c r="D840" s="116">
        <v>39.011178706442877</v>
      </c>
      <c r="E840" s="104">
        <v>11.5</v>
      </c>
      <c r="F840" s="113">
        <v>37.584298890255148</v>
      </c>
      <c r="G840" s="113">
        <v>41.828394299701401</v>
      </c>
    </row>
    <row r="841" spans="1:7">
      <c r="A841" s="27">
        <v>42812</v>
      </c>
      <c r="B841" s="113">
        <v>11.020745912958775</v>
      </c>
      <c r="C841" s="116">
        <v>7.6463169910091855</v>
      </c>
      <c r="D841" s="116">
        <v>38.365705470464881</v>
      </c>
      <c r="E841" s="104">
        <v>11.5</v>
      </c>
      <c r="F841" s="113">
        <v>32.901734666117918</v>
      </c>
      <c r="G841" s="113">
        <v>42.203514098856189</v>
      </c>
    </row>
    <row r="842" spans="1:7">
      <c r="A842" s="27">
        <v>42813</v>
      </c>
      <c r="B842" s="113">
        <v>10.487452353105615</v>
      </c>
      <c r="C842" s="116">
        <v>7.2763119441542203</v>
      </c>
      <c r="D842" s="116">
        <v>37.879288978355895</v>
      </c>
      <c r="E842" s="104">
        <v>11.600000381469727</v>
      </c>
      <c r="F842" s="113">
        <v>28.88684246118418</v>
      </c>
      <c r="G842" s="113">
        <v>41.748615761178584</v>
      </c>
    </row>
    <row r="843" spans="1:7">
      <c r="A843" s="27">
        <v>42814</v>
      </c>
      <c r="B843" s="113">
        <v>10.033100795079912</v>
      </c>
      <c r="C843" s="116">
        <v>6.9610777426344859</v>
      </c>
      <c r="D843" s="116">
        <v>35.619546590359079</v>
      </c>
      <c r="E843" s="104">
        <v>11.699999809265137</v>
      </c>
      <c r="F843" s="113">
        <v>30.883856768276996</v>
      </c>
      <c r="G843" s="113">
        <v>40.978041114498083</v>
      </c>
    </row>
    <row r="844" spans="1:7">
      <c r="A844" s="27">
        <v>42815</v>
      </c>
      <c r="B844" s="113">
        <v>9.852340438515732</v>
      </c>
      <c r="C844" s="116">
        <v>6.8356641820085793</v>
      </c>
      <c r="D844" s="116">
        <v>35.583491165571708</v>
      </c>
      <c r="E844" s="104">
        <v>11.600000381469727</v>
      </c>
      <c r="F844" s="113">
        <v>31.538128577581112</v>
      </c>
      <c r="G844" s="113">
        <v>40.562779195948877</v>
      </c>
    </row>
    <row r="845" spans="1:7">
      <c r="A845" s="27">
        <v>42816</v>
      </c>
      <c r="B845" s="113">
        <v>9.580890848618326</v>
      </c>
      <c r="C845" s="116">
        <v>6.6473294152125844</v>
      </c>
      <c r="D845" s="116">
        <v>34.126282320397856</v>
      </c>
      <c r="E845" s="104">
        <v>11.699999809265137</v>
      </c>
      <c r="F845" s="113">
        <v>25.924605868944411</v>
      </c>
      <c r="G845" s="113">
        <v>41.337422630831036</v>
      </c>
    </row>
    <row r="846" spans="1:7">
      <c r="A846" s="27">
        <v>42817</v>
      </c>
      <c r="B846" s="113">
        <v>9.502477657366418</v>
      </c>
      <c r="C846" s="116">
        <v>6.5929254645794693</v>
      </c>
      <c r="D846" s="116">
        <v>35.697326180029812</v>
      </c>
      <c r="E846" s="104">
        <v>11.5</v>
      </c>
      <c r="F846" s="113">
        <v>35.731716560257794</v>
      </c>
      <c r="G846" s="113">
        <v>40.835714467587273</v>
      </c>
    </row>
    <row r="847" spans="1:7">
      <c r="A847" s="27">
        <v>42818</v>
      </c>
      <c r="B847" s="113">
        <v>9.4974311112404859</v>
      </c>
      <c r="C847" s="116">
        <v>6.5894241143357206</v>
      </c>
      <c r="D847" s="116">
        <v>36.982581862652786</v>
      </c>
      <c r="E847" s="104">
        <v>12.100000381469727</v>
      </c>
      <c r="F847" s="113">
        <v>29.961348945410165</v>
      </c>
      <c r="G847" s="113">
        <v>40.560342249759941</v>
      </c>
    </row>
    <row r="848" spans="1:7">
      <c r="A848" s="27">
        <v>42819</v>
      </c>
      <c r="B848" s="113">
        <v>10.080880234618535</v>
      </c>
      <c r="C848" s="116">
        <v>6.994227653107921</v>
      </c>
      <c r="D848" s="116">
        <v>38.678211772927519</v>
      </c>
      <c r="E848" s="104">
        <v>11.800000190734863</v>
      </c>
      <c r="F848" s="113">
        <v>32.415753427192001</v>
      </c>
      <c r="G848" s="113">
        <v>40.658168346771461</v>
      </c>
    </row>
    <row r="849" spans="1:7">
      <c r="A849" s="27">
        <v>42820</v>
      </c>
      <c r="B849" s="113">
        <v>9.9224239152189888</v>
      </c>
      <c r="C849" s="116">
        <v>6.8842888833615969</v>
      </c>
      <c r="D849" s="116">
        <v>37.702185571370272</v>
      </c>
      <c r="E849" s="104">
        <v>11.699999809265137</v>
      </c>
      <c r="F849" s="113">
        <v>30.650104802030082</v>
      </c>
      <c r="G849" s="113">
        <v>36.825606682742112</v>
      </c>
    </row>
    <row r="850" spans="1:7">
      <c r="A850" s="27">
        <v>42821</v>
      </c>
      <c r="B850" s="113">
        <v>10.11215832234784</v>
      </c>
      <c r="C850" s="116">
        <v>7.0159287408146653</v>
      </c>
      <c r="D850" s="116">
        <v>38.057562085036864</v>
      </c>
      <c r="E850" s="104">
        <v>11.800000190734863</v>
      </c>
      <c r="F850" s="113">
        <v>34.858527384444528</v>
      </c>
      <c r="G850" s="113">
        <v>40.358275981744136</v>
      </c>
    </row>
    <row r="851" spans="1:7">
      <c r="A851" s="27">
        <v>42822</v>
      </c>
      <c r="B851" s="113">
        <v>10.054324641974578</v>
      </c>
      <c r="C851" s="116">
        <v>6.975803085402295</v>
      </c>
      <c r="D851" s="116">
        <v>37.699214133377453</v>
      </c>
      <c r="E851" s="104">
        <v>11.699999809265137</v>
      </c>
      <c r="F851" s="113">
        <v>40.964285287415564</v>
      </c>
      <c r="G851" s="113">
        <v>39.93794239909559</v>
      </c>
    </row>
    <row r="852" spans="1:7">
      <c r="A852" s="27">
        <v>42823</v>
      </c>
      <c r="B852" s="113">
        <v>9.8942516878762845</v>
      </c>
      <c r="C852" s="116">
        <v>6.8647426763891817</v>
      </c>
      <c r="D852" s="116">
        <v>37.392902196557458</v>
      </c>
      <c r="E852" s="104">
        <v>12.600000381469727</v>
      </c>
      <c r="F852" s="113">
        <v>32.023350882530217</v>
      </c>
      <c r="G852" s="113">
        <v>41.272280461434967</v>
      </c>
    </row>
    <row r="853" spans="1:7">
      <c r="A853" s="27">
        <v>42824</v>
      </c>
      <c r="B853" s="113">
        <v>9.4400124983125995</v>
      </c>
      <c r="C853" s="116">
        <v>6.5495864373673731</v>
      </c>
      <c r="D853" s="116">
        <v>35.78110219169541</v>
      </c>
      <c r="E853" s="104">
        <v>12.100000381469727</v>
      </c>
      <c r="F853" s="113">
        <v>34.653076823088853</v>
      </c>
      <c r="G853" s="113">
        <v>41.492627686527051</v>
      </c>
    </row>
    <row r="854" spans="1:7">
      <c r="A854" s="27">
        <v>42825</v>
      </c>
      <c r="B854" s="113">
        <v>9.2211713643104893</v>
      </c>
      <c r="C854" s="116">
        <v>6.3977520066974432</v>
      </c>
      <c r="D854" s="116">
        <v>35.798200434159348</v>
      </c>
      <c r="E854" s="104">
        <v>11.800000190734863</v>
      </c>
      <c r="F854" s="113">
        <v>40.846162739683102</v>
      </c>
      <c r="G854" s="113">
        <v>40.734253101017785</v>
      </c>
    </row>
    <row r="855" spans="1:7">
      <c r="A855" s="27">
        <v>42826</v>
      </c>
      <c r="B855" s="113">
        <v>8.9303090027476824</v>
      </c>
      <c r="C855" s="116">
        <v>6.1959484414190156</v>
      </c>
      <c r="D855" s="116">
        <v>35.365821961098199</v>
      </c>
      <c r="E855" s="104">
        <v>11.800000190734863</v>
      </c>
      <c r="F855" s="113">
        <v>34.271557764411</v>
      </c>
      <c r="G855" s="113">
        <v>41.431219594147514</v>
      </c>
    </row>
    <row r="856" spans="1:7">
      <c r="A856" s="27">
        <v>42827</v>
      </c>
      <c r="B856" s="113">
        <v>8.8749867664047226</v>
      </c>
      <c r="C856" s="116">
        <v>6.1575652540131252</v>
      </c>
      <c r="D856" s="116">
        <v>35.516042594291555</v>
      </c>
      <c r="E856" s="104">
        <v>11.699999809265137</v>
      </c>
      <c r="F856" s="113">
        <v>30.386237059964056</v>
      </c>
      <c r="G856" s="113">
        <v>40.954493204024089</v>
      </c>
    </row>
    <row r="857" spans="1:7">
      <c r="A857" s="27">
        <v>42828</v>
      </c>
      <c r="B857" s="113">
        <v>8.7698304109650795</v>
      </c>
      <c r="C857" s="116">
        <v>6.0846065964357567</v>
      </c>
      <c r="D857" s="116">
        <v>35.051529602739528</v>
      </c>
      <c r="E857" s="104">
        <v>11.699999809265137</v>
      </c>
      <c r="F857" s="113">
        <v>27.375273570749503</v>
      </c>
      <c r="G857" s="113">
        <v>40.368415255259578</v>
      </c>
    </row>
    <row r="858" spans="1:7">
      <c r="A858" s="27">
        <v>42829</v>
      </c>
      <c r="B858" s="113">
        <v>8.3115332389548406</v>
      </c>
      <c r="C858" s="116">
        <v>5.7666348837268337</v>
      </c>
      <c r="D858" s="116">
        <v>32.518365879478225</v>
      </c>
      <c r="E858" s="104">
        <v>11.699999809265137</v>
      </c>
      <c r="F858" s="113">
        <v>26.288521827569735</v>
      </c>
      <c r="G858" s="113">
        <v>39.640812940089781</v>
      </c>
    </row>
    <row r="859" spans="1:7">
      <c r="A859" s="27">
        <v>42830</v>
      </c>
      <c r="B859" s="113">
        <v>8.5689266050337647</v>
      </c>
      <c r="C859" s="116">
        <v>5.94521728495143</v>
      </c>
      <c r="D859" s="116">
        <v>33.237718977287976</v>
      </c>
      <c r="E859" s="104">
        <v>11.800000190734863</v>
      </c>
      <c r="F859" s="113">
        <v>31.344460690904526</v>
      </c>
      <c r="G859" s="113">
        <v>38.73804761054339</v>
      </c>
    </row>
    <row r="860" spans="1:7">
      <c r="A860" s="27">
        <v>42831</v>
      </c>
      <c r="B860" s="113">
        <v>8.3564669499563085</v>
      </c>
      <c r="C860" s="116">
        <v>5.7978103958576082</v>
      </c>
      <c r="D860" s="116">
        <v>32.859547529330982</v>
      </c>
      <c r="E860" s="104">
        <v>11.699999809265137</v>
      </c>
      <c r="F860" s="113">
        <v>43.451747893227441</v>
      </c>
      <c r="G860" s="113">
        <v>37.941015111009243</v>
      </c>
    </row>
    <row r="861" spans="1:7">
      <c r="A861" s="27">
        <v>42832</v>
      </c>
      <c r="B861" s="113">
        <v>10.937134389871305</v>
      </c>
      <c r="C861" s="116">
        <v>7.5883063795063723</v>
      </c>
      <c r="D861" s="116">
        <v>38.762190826071652</v>
      </c>
      <c r="E861" s="104">
        <v>11.699999809265137</v>
      </c>
      <c r="F861" s="113">
        <v>36.759632997181683</v>
      </c>
      <c r="G861" s="113">
        <v>38.988062185049124</v>
      </c>
    </row>
    <row r="862" spans="1:7">
      <c r="A862" s="27">
        <v>42833</v>
      </c>
      <c r="B862" s="113">
        <v>12.918441411519462</v>
      </c>
      <c r="C862" s="116">
        <v>8.9629593897187103</v>
      </c>
      <c r="D862" s="116">
        <v>44.088121577280539</v>
      </c>
      <c r="E862" s="104">
        <v>11.699999809265137</v>
      </c>
      <c r="F862" s="113">
        <v>25.902185197737467</v>
      </c>
      <c r="G862" s="113">
        <v>40.965262018199297</v>
      </c>
    </row>
    <row r="863" spans="1:7">
      <c r="A863" s="27">
        <v>42834</v>
      </c>
      <c r="B863" s="113">
        <v>13.637637225828241</v>
      </c>
      <c r="C863" s="116">
        <v>9.4619455035665627</v>
      </c>
      <c r="D863" s="116">
        <v>47.082742246080329</v>
      </c>
      <c r="E863" s="104">
        <v>11.699999809265137</v>
      </c>
      <c r="F863" s="113">
        <v>31.86273623247941</v>
      </c>
      <c r="G863" s="113">
        <v>39.5412652144609</v>
      </c>
    </row>
    <row r="864" spans="1:7">
      <c r="A864" s="27">
        <v>42835</v>
      </c>
      <c r="B864" s="113">
        <v>13.301098429620749</v>
      </c>
      <c r="C864" s="116">
        <v>9.2284511161722111</v>
      </c>
      <c r="D864" s="116">
        <v>47.623020095251192</v>
      </c>
      <c r="E864" s="104">
        <v>12</v>
      </c>
      <c r="F864" s="113">
        <v>28.608094927690612</v>
      </c>
      <c r="G864" s="113">
        <v>40.013444055694144</v>
      </c>
    </row>
    <row r="865" spans="1:7">
      <c r="A865" s="27">
        <v>42836</v>
      </c>
      <c r="B865" s="113">
        <v>11.907183600927585</v>
      </c>
      <c r="C865" s="116">
        <v>8.2613373905827672</v>
      </c>
      <c r="D865" s="116">
        <v>45.707027083237918</v>
      </c>
      <c r="E865" s="104">
        <v>11.800000190734863</v>
      </c>
      <c r="F865" s="113">
        <v>23.441590897418834</v>
      </c>
      <c r="G865" s="113">
        <v>41.749933933681938</v>
      </c>
    </row>
    <row r="866" spans="1:7">
      <c r="A866" s="27">
        <v>42837</v>
      </c>
      <c r="B866" s="113">
        <v>11.410982983690142</v>
      </c>
      <c r="C866" s="116">
        <v>7.9170678429044568</v>
      </c>
      <c r="D866" s="116">
        <v>46.175956603774232</v>
      </c>
      <c r="E866" s="104">
        <v>11.800000190734863</v>
      </c>
      <c r="F866" s="113">
        <v>30.232451439190804</v>
      </c>
      <c r="G866" s="113">
        <v>41.166439336405872</v>
      </c>
    </row>
    <row r="867" spans="1:7">
      <c r="A867" s="27">
        <v>42838</v>
      </c>
      <c r="B867" s="113">
        <v>11.949710771419529</v>
      </c>
      <c r="C867" s="116">
        <v>8.2908432179451186</v>
      </c>
      <c r="D867" s="116">
        <v>44.714339629235127</v>
      </c>
      <c r="E867" s="104">
        <v>12.100000381469727</v>
      </c>
      <c r="F867" s="113">
        <v>35.213271024668671</v>
      </c>
      <c r="G867" s="113">
        <v>40.759091071795574</v>
      </c>
    </row>
    <row r="868" spans="1:7">
      <c r="A868" s="27">
        <v>42839</v>
      </c>
      <c r="B868" s="113">
        <v>12.108863522602499</v>
      </c>
      <c r="C868" s="116">
        <v>8.4012651798656144</v>
      </c>
      <c r="D868" s="116">
        <v>39.803378932166964</v>
      </c>
      <c r="E868" s="104">
        <v>12</v>
      </c>
      <c r="F868" s="113">
        <v>35.095440596673214</v>
      </c>
      <c r="G868" s="113">
        <v>40.759526337605905</v>
      </c>
    </row>
    <row r="869" spans="1:7">
      <c r="A869" s="27">
        <v>42840</v>
      </c>
      <c r="B869" s="113">
        <v>11.871432214084905</v>
      </c>
      <c r="C869" s="116">
        <v>8.2365326778322547</v>
      </c>
      <c r="D869" s="116">
        <v>39.756319870948751</v>
      </c>
      <c r="E869" s="104">
        <v>11.800000190734863</v>
      </c>
      <c r="F869" s="113">
        <v>33.82181206455936</v>
      </c>
      <c r="G869" s="113">
        <v>40.433056384788586</v>
      </c>
    </row>
    <row r="870" spans="1:7">
      <c r="A870" s="27">
        <v>42841</v>
      </c>
      <c r="B870" s="113">
        <v>11.546301835499682</v>
      </c>
      <c r="C870" s="116">
        <v>8.01095357840431</v>
      </c>
      <c r="D870" s="116">
        <v>38.269702685718208</v>
      </c>
      <c r="E870" s="104">
        <v>11.899999618530273</v>
      </c>
      <c r="F870" s="113">
        <v>28.089798837568988</v>
      </c>
      <c r="G870" s="113">
        <v>40.470923976456689</v>
      </c>
    </row>
    <row r="871" spans="1:7">
      <c r="A871" s="27">
        <v>42842</v>
      </c>
      <c r="B871" s="113">
        <v>13.997961195802676</v>
      </c>
      <c r="C871" s="116">
        <v>9.7119423110098548</v>
      </c>
      <c r="D871" s="116">
        <v>32.768385113610115</v>
      </c>
      <c r="E871" s="104">
        <v>11.899999618530273</v>
      </c>
      <c r="F871" s="113">
        <v>22.371510527465087</v>
      </c>
      <c r="G871" s="113">
        <v>39.814026855605682</v>
      </c>
    </row>
    <row r="872" spans="1:7">
      <c r="A872" s="27">
        <v>42843</v>
      </c>
      <c r="B872" s="113">
        <v>13.896545540891495</v>
      </c>
      <c r="C872" s="116">
        <v>9.6415789933699969</v>
      </c>
      <c r="D872" s="116">
        <v>34.395726957056304</v>
      </c>
      <c r="E872" s="104">
        <v>11.899999618530273</v>
      </c>
      <c r="F872" s="113">
        <v>21.514971030083373</v>
      </c>
      <c r="G872" s="113">
        <v>38.854175167569409</v>
      </c>
    </row>
    <row r="873" spans="1:7">
      <c r="A873" s="27">
        <v>42844</v>
      </c>
      <c r="B873" s="113">
        <v>14.972001063743953</v>
      </c>
      <c r="C873" s="116">
        <v>10.38774208454444</v>
      </c>
      <c r="D873" s="116">
        <v>35.15690197807772</v>
      </c>
      <c r="E873" s="104">
        <v>11.800000190734863</v>
      </c>
      <c r="F873" s="113">
        <v>37.832690991361901</v>
      </c>
      <c r="G873" s="113">
        <v>38.348444290492203</v>
      </c>
    </row>
    <row r="874" spans="1:7">
      <c r="A874" s="27">
        <v>42845</v>
      </c>
      <c r="B874" s="113">
        <v>15.137441955791296</v>
      </c>
      <c r="C874" s="116">
        <v>10.50252682904906</v>
      </c>
      <c r="D874" s="116">
        <v>35.2543670588732</v>
      </c>
      <c r="E874" s="104">
        <v>11.800000190734863</v>
      </c>
      <c r="F874" s="113">
        <v>27.657440512842598</v>
      </c>
      <c r="G874" s="113">
        <v>36.540713447773946</v>
      </c>
    </row>
    <row r="875" spans="1:7">
      <c r="A875" s="27">
        <v>42846</v>
      </c>
      <c r="B875" s="113">
        <v>15.207134403516189</v>
      </c>
      <c r="C875" s="116">
        <v>10.550880230115794</v>
      </c>
      <c r="D875" s="116">
        <v>35.012948946754157</v>
      </c>
      <c r="E875" s="104">
        <v>11.800000190734863</v>
      </c>
      <c r="F875" s="113">
        <v>39.355291287943125</v>
      </c>
      <c r="G875" s="113">
        <v>37.178118887433271</v>
      </c>
    </row>
    <row r="876" spans="1:7">
      <c r="A876" s="27">
        <v>42847</v>
      </c>
      <c r="B876" s="113">
        <v>12.153238758970121</v>
      </c>
      <c r="C876" s="116">
        <v>8.432053216038268</v>
      </c>
      <c r="D876" s="116">
        <v>37.728820318910813</v>
      </c>
      <c r="E876" s="104">
        <v>11.800000190734863</v>
      </c>
      <c r="F876" s="113">
        <v>36.173727718635824</v>
      </c>
      <c r="G876" s="113">
        <v>39.077866180252194</v>
      </c>
    </row>
    <row r="877" spans="1:7">
      <c r="A877" s="27">
        <v>42848</v>
      </c>
      <c r="B877" s="113">
        <v>9.9217766875147504</v>
      </c>
      <c r="C877" s="116">
        <v>6.8838398295288474</v>
      </c>
      <c r="D877" s="116">
        <v>33.123163472524404</v>
      </c>
      <c r="E877" s="104">
        <v>11.800000190734863</v>
      </c>
      <c r="F877" s="113">
        <v>43.188004089284874</v>
      </c>
      <c r="G877" s="113">
        <v>38.3097313494373</v>
      </c>
    </row>
    <row r="878" spans="1:7">
      <c r="A878" s="27">
        <v>42849</v>
      </c>
      <c r="B878" s="113">
        <v>14.364541324556908</v>
      </c>
      <c r="C878" s="116">
        <v>9.9662797115086672</v>
      </c>
      <c r="D878" s="116">
        <v>34.965081820002318</v>
      </c>
      <c r="E878" s="104">
        <v>11.800000190734863</v>
      </c>
      <c r="F878" s="113">
        <v>33.11468788250729</v>
      </c>
      <c r="G878" s="113">
        <v>39.862102390373209</v>
      </c>
    </row>
    <row r="879" spans="1:7">
      <c r="A879" s="27">
        <v>42850</v>
      </c>
      <c r="B879" s="113">
        <v>15.154378076234087</v>
      </c>
      <c r="C879" s="116">
        <v>10.51427729916481</v>
      </c>
      <c r="D879" s="116">
        <v>34.950123006017151</v>
      </c>
      <c r="E879" s="104">
        <v>11.699999809265137</v>
      </c>
      <c r="F879" s="113">
        <v>23.979045827234245</v>
      </c>
      <c r="G879" s="113">
        <v>37.253394268353702</v>
      </c>
    </row>
    <row r="880" spans="1:7">
      <c r="A880" s="27">
        <v>42851</v>
      </c>
      <c r="B880" s="113">
        <v>15.048175198852721</v>
      </c>
      <c r="C880" s="116">
        <v>10.440592552939027</v>
      </c>
      <c r="D880" s="116">
        <v>34.61113065657792</v>
      </c>
      <c r="E880" s="104">
        <v>11.800000190734863</v>
      </c>
      <c r="F880" s="113">
        <v>36.713574085257648</v>
      </c>
      <c r="G880" s="113">
        <v>36.642978034350655</v>
      </c>
    </row>
    <row r="881" spans="1:7">
      <c r="A881" s="27">
        <v>42852</v>
      </c>
      <c r="B881" s="113">
        <v>15.011591494020506</v>
      </c>
      <c r="C881" s="116">
        <v>10.415210368642072</v>
      </c>
      <c r="D881" s="116">
        <v>34.150750827921691</v>
      </c>
      <c r="E881" s="104">
        <v>11.800000190734863</v>
      </c>
      <c r="F881" s="113">
        <v>27.777356972628148</v>
      </c>
      <c r="G881" s="113">
        <v>34.340019064788486</v>
      </c>
    </row>
    <row r="882" spans="1:7">
      <c r="A882" s="27">
        <v>42853</v>
      </c>
      <c r="B882" s="113">
        <v>9.025141645818783</v>
      </c>
      <c r="C882" s="116">
        <v>6.2617443916880653</v>
      </c>
      <c r="D882" s="116">
        <v>35.131471034155958</v>
      </c>
      <c r="E882" s="104">
        <v>11.800000190734863</v>
      </c>
      <c r="F882" s="113">
        <v>41.880704377492272</v>
      </c>
      <c r="G882" s="113">
        <v>36.126615520605306</v>
      </c>
    </row>
    <row r="883" spans="1:7">
      <c r="A883" s="27">
        <v>42854</v>
      </c>
      <c r="B883" s="113">
        <v>0.96827017739160925</v>
      </c>
      <c r="C883" s="116">
        <v>0.67179669758752703</v>
      </c>
      <c r="D883" s="116">
        <v>32.968311203894807</v>
      </c>
      <c r="E883" s="104">
        <v>11.800000190734863</v>
      </c>
      <c r="F883" s="113">
        <v>23.86022183336593</v>
      </c>
      <c r="G883" s="113">
        <v>38.573779005827724</v>
      </c>
    </row>
    <row r="884" spans="1:7">
      <c r="A884" s="27">
        <v>42855</v>
      </c>
      <c r="B884" s="113">
        <v>8.9870047421287588E-34</v>
      </c>
      <c r="C884" s="116">
        <v>6.4350943589158966E-34</v>
      </c>
      <c r="D884" s="116">
        <v>32.052388354407455</v>
      </c>
      <c r="E884" s="104">
        <v>11.800000190734863</v>
      </c>
      <c r="F884" s="113">
        <v>16.897165445569481</v>
      </c>
      <c r="G884" s="113">
        <v>38.209301274992768</v>
      </c>
    </row>
    <row r="885" spans="1:7">
      <c r="A885" s="27">
        <v>42856</v>
      </c>
      <c r="B885" s="113">
        <v>0</v>
      </c>
      <c r="C885" s="116">
        <v>0</v>
      </c>
      <c r="D885" s="116">
        <v>31.248096178438971</v>
      </c>
      <c r="E885" s="104">
        <v>11.800000190734863</v>
      </c>
      <c r="F885" s="113">
        <v>0.30711652217363872</v>
      </c>
      <c r="G885" s="113">
        <v>35.506334933837273</v>
      </c>
    </row>
    <row r="886" spans="1:7">
      <c r="A886" s="27">
        <v>42857</v>
      </c>
      <c r="B886" s="113">
        <v>0</v>
      </c>
      <c r="C886" s="116">
        <v>0</v>
      </c>
      <c r="D886" s="116">
        <v>31.996511656134214</v>
      </c>
      <c r="E886" s="104">
        <v>11.800000190734863</v>
      </c>
      <c r="F886" s="113">
        <v>0</v>
      </c>
      <c r="G886" s="113">
        <v>37.059153002456426</v>
      </c>
    </row>
    <row r="887" spans="1:7">
      <c r="A887" s="27">
        <v>42858</v>
      </c>
      <c r="B887" s="113">
        <v>0</v>
      </c>
      <c r="C887" s="116">
        <v>0</v>
      </c>
      <c r="D887" s="116">
        <v>32.492741944966532</v>
      </c>
      <c r="E887" s="104">
        <v>11.800000190734863</v>
      </c>
      <c r="F887" s="113">
        <v>0</v>
      </c>
      <c r="G887" s="113">
        <v>36.665334912715203</v>
      </c>
    </row>
    <row r="888" spans="1:7">
      <c r="A888" s="27">
        <v>42859</v>
      </c>
      <c r="B888" s="113">
        <v>0</v>
      </c>
      <c r="C888" s="116">
        <v>0</v>
      </c>
      <c r="D888" s="116">
        <v>31.975566646478764</v>
      </c>
      <c r="E888" s="104">
        <v>11.800000190734863</v>
      </c>
      <c r="F888" s="113">
        <v>0</v>
      </c>
      <c r="G888" s="113">
        <v>37.002972890182797</v>
      </c>
    </row>
    <row r="889" spans="1:7">
      <c r="A889" s="27">
        <v>42860</v>
      </c>
      <c r="B889" s="113">
        <v>0</v>
      </c>
      <c r="C889" s="116">
        <v>0</v>
      </c>
      <c r="D889" s="116">
        <v>33.046098768115023</v>
      </c>
      <c r="E889" s="104">
        <v>11.800000190734863</v>
      </c>
      <c r="F889" s="113">
        <v>0</v>
      </c>
      <c r="G889" s="113">
        <v>37.216881167976922</v>
      </c>
    </row>
    <row r="890" spans="1:7">
      <c r="A890" s="27">
        <v>42861</v>
      </c>
      <c r="B890" s="113">
        <v>0</v>
      </c>
      <c r="C890" s="116">
        <v>0</v>
      </c>
      <c r="D890" s="116">
        <v>32.467676016798741</v>
      </c>
      <c r="E890" s="104">
        <v>11.800000190734863</v>
      </c>
      <c r="F890" s="113">
        <v>0</v>
      </c>
      <c r="G890" s="113">
        <v>37.040699004420503</v>
      </c>
    </row>
    <row r="891" spans="1:7">
      <c r="A891" s="27">
        <v>42862</v>
      </c>
      <c r="B891" s="113">
        <v>0</v>
      </c>
      <c r="C891" s="116">
        <v>0</v>
      </c>
      <c r="D891" s="116">
        <v>32.007880765133422</v>
      </c>
      <c r="E891" s="104">
        <v>11.800000190734863</v>
      </c>
      <c r="F891" s="113">
        <v>0</v>
      </c>
      <c r="G891" s="113">
        <v>37.029688542816416</v>
      </c>
    </row>
    <row r="892" spans="1:7">
      <c r="A892" s="27">
        <v>42863</v>
      </c>
      <c r="B892" s="113">
        <v>0</v>
      </c>
      <c r="C892" s="116">
        <v>0</v>
      </c>
      <c r="D892" s="116">
        <v>32.156466144853169</v>
      </c>
      <c r="E892" s="104">
        <v>11.800000190734863</v>
      </c>
      <c r="F892" s="113">
        <v>0</v>
      </c>
      <c r="G892" s="113">
        <v>37.05938683372959</v>
      </c>
    </row>
    <row r="893" spans="1:7">
      <c r="A893" s="27">
        <v>42864</v>
      </c>
      <c r="B893" s="113">
        <v>0</v>
      </c>
      <c r="C893" s="116">
        <v>0</v>
      </c>
      <c r="D893" s="116">
        <v>32.401472455263146</v>
      </c>
      <c r="E893" s="104">
        <v>11.800000190734863</v>
      </c>
      <c r="F893" s="113">
        <v>0</v>
      </c>
      <c r="G893" s="113">
        <v>37.161973360379541</v>
      </c>
    </row>
    <row r="894" spans="1:7">
      <c r="A894" s="27">
        <v>42865</v>
      </c>
      <c r="B894" s="113">
        <v>0</v>
      </c>
      <c r="C894" s="116">
        <v>0</v>
      </c>
      <c r="D894" s="116">
        <v>32.233238299864318</v>
      </c>
      <c r="E894" s="104">
        <v>11.800000190734863</v>
      </c>
      <c r="F894" s="113">
        <v>0</v>
      </c>
      <c r="G894" s="113">
        <v>37.274262028446941</v>
      </c>
    </row>
    <row r="895" spans="1:7">
      <c r="A895" s="27">
        <v>42866</v>
      </c>
      <c r="B895" s="113">
        <v>0</v>
      </c>
      <c r="C895" s="116">
        <v>0</v>
      </c>
      <c r="D895" s="116">
        <v>32.484086304505645</v>
      </c>
      <c r="E895" s="104">
        <v>11.800000190734863</v>
      </c>
      <c r="F895" s="113">
        <v>0</v>
      </c>
      <c r="G895" s="113">
        <v>37.258414093344321</v>
      </c>
    </row>
    <row r="896" spans="1:7">
      <c r="A896" s="27">
        <v>42867</v>
      </c>
      <c r="B896" s="113">
        <v>0</v>
      </c>
      <c r="C896" s="116">
        <v>0</v>
      </c>
      <c r="D896" s="116">
        <v>31.975756633988091</v>
      </c>
      <c r="E896" s="104">
        <v>11.800000190734863</v>
      </c>
      <c r="F896" s="113">
        <v>0</v>
      </c>
      <c r="G896" s="113">
        <v>37.262755223424321</v>
      </c>
    </row>
    <row r="897" spans="1:7">
      <c r="A897" s="27">
        <v>42868</v>
      </c>
      <c r="B897" s="113">
        <v>0</v>
      </c>
      <c r="C897" s="116">
        <v>0</v>
      </c>
      <c r="D897" s="116">
        <v>32.115613063198495</v>
      </c>
      <c r="E897" s="104">
        <v>11.800000190734863</v>
      </c>
      <c r="F897" s="113">
        <v>0</v>
      </c>
      <c r="G897" s="113">
        <v>37.405495768873763</v>
      </c>
    </row>
    <row r="898" spans="1:7">
      <c r="A898" s="27">
        <v>42869</v>
      </c>
      <c r="B898" s="113">
        <v>0</v>
      </c>
      <c r="C898" s="116">
        <v>0</v>
      </c>
      <c r="D898" s="116">
        <v>32.806510242378209</v>
      </c>
      <c r="E898" s="104">
        <v>11.800000190734863</v>
      </c>
      <c r="F898" s="113">
        <v>0</v>
      </c>
      <c r="G898" s="113">
        <v>37.335235761801435</v>
      </c>
    </row>
    <row r="899" spans="1:7">
      <c r="A899" s="27">
        <v>42870</v>
      </c>
      <c r="B899" s="113">
        <v>0</v>
      </c>
      <c r="C899" s="116">
        <v>0</v>
      </c>
      <c r="D899" s="116">
        <v>32.7558084543546</v>
      </c>
      <c r="E899" s="104">
        <v>11.800000190734863</v>
      </c>
      <c r="F899" s="113">
        <v>0</v>
      </c>
      <c r="G899" s="113">
        <v>37.388746224023684</v>
      </c>
    </row>
    <row r="900" spans="1:7">
      <c r="A900" s="27">
        <v>42871</v>
      </c>
      <c r="B900" s="113">
        <v>0</v>
      </c>
      <c r="C900" s="116">
        <v>0</v>
      </c>
      <c r="D900" s="116">
        <v>32.578624961663188</v>
      </c>
      <c r="E900" s="104">
        <v>11.800000190734863</v>
      </c>
      <c r="F900" s="113">
        <v>0</v>
      </c>
      <c r="G900" s="113">
        <v>37.312508382576489</v>
      </c>
    </row>
    <row r="901" spans="1:7">
      <c r="A901" s="27">
        <v>42872</v>
      </c>
      <c r="B901" s="113">
        <v>0</v>
      </c>
      <c r="C901" s="116">
        <v>0</v>
      </c>
      <c r="D901" s="116">
        <v>32.572885509332004</v>
      </c>
      <c r="E901" s="104">
        <v>11.800000190734863</v>
      </c>
      <c r="F901" s="113">
        <v>0</v>
      </c>
      <c r="G901" s="113">
        <v>37.476753663928505</v>
      </c>
    </row>
    <row r="902" spans="1:7">
      <c r="A902" s="27">
        <v>42873</v>
      </c>
      <c r="B902" s="113">
        <v>0</v>
      </c>
      <c r="C902" s="116">
        <v>0</v>
      </c>
      <c r="D902" s="116">
        <v>31.577810186876118</v>
      </c>
      <c r="E902" s="104">
        <v>11.800000190734863</v>
      </c>
      <c r="F902" s="113">
        <v>0</v>
      </c>
      <c r="G902" s="113">
        <v>37.565978130322968</v>
      </c>
    </row>
    <row r="903" spans="1:7">
      <c r="A903" s="27">
        <v>42874</v>
      </c>
      <c r="B903" s="113">
        <v>0</v>
      </c>
      <c r="C903" s="116">
        <v>0</v>
      </c>
      <c r="D903" s="116">
        <v>31.170012031285857</v>
      </c>
      <c r="E903" s="104">
        <v>11.800000190734863</v>
      </c>
      <c r="F903" s="113">
        <v>0</v>
      </c>
      <c r="G903" s="113">
        <v>37.772971071667108</v>
      </c>
    </row>
    <row r="904" spans="1:7">
      <c r="A904" s="27">
        <v>42875</v>
      </c>
      <c r="B904" s="113">
        <v>0</v>
      </c>
      <c r="C904" s="116">
        <v>0</v>
      </c>
      <c r="D904" s="116">
        <v>31.465070641526463</v>
      </c>
      <c r="E904" s="104">
        <v>11.800000190734863</v>
      </c>
      <c r="F904" s="113">
        <v>0</v>
      </c>
      <c r="G904" s="113">
        <v>37.285652381534938</v>
      </c>
    </row>
    <row r="905" spans="1:7">
      <c r="A905" s="27">
        <v>42876</v>
      </c>
      <c r="B905" s="113">
        <v>0</v>
      </c>
      <c r="C905" s="116">
        <v>0</v>
      </c>
      <c r="D905" s="116">
        <v>31.162397725361366</v>
      </c>
      <c r="E905" s="104">
        <v>11.800000190734863</v>
      </c>
      <c r="F905" s="113">
        <v>0</v>
      </c>
      <c r="G905" s="113">
        <v>37.896668506639983</v>
      </c>
    </row>
    <row r="906" spans="1:7">
      <c r="A906" s="27">
        <v>42877</v>
      </c>
      <c r="B906" s="113">
        <v>0</v>
      </c>
      <c r="C906" s="116">
        <v>0</v>
      </c>
      <c r="D906" s="116">
        <v>30.914431589201619</v>
      </c>
      <c r="E906" s="104">
        <v>11.800000190734863</v>
      </c>
      <c r="F906" s="113">
        <v>0</v>
      </c>
      <c r="G906" s="113">
        <v>37.671334443489762</v>
      </c>
    </row>
    <row r="907" spans="1:7">
      <c r="A907" s="27">
        <v>42878</v>
      </c>
      <c r="B907" s="113">
        <v>1.2085126363218359</v>
      </c>
      <c r="C907" s="116">
        <v>0.86534869757185728</v>
      </c>
      <c r="D907" s="116">
        <v>33.190646337270728</v>
      </c>
      <c r="E907" s="104">
        <v>11.800000190734863</v>
      </c>
      <c r="F907" s="113">
        <v>0.53243129195990391</v>
      </c>
      <c r="G907" s="113">
        <v>37.792172232027376</v>
      </c>
    </row>
    <row r="908" spans="1:7">
      <c r="A908" s="27">
        <v>42879</v>
      </c>
      <c r="B908" s="113">
        <v>6.3656761448978116</v>
      </c>
      <c r="C908" s="116">
        <v>4.5581067136517719</v>
      </c>
      <c r="D908" s="116">
        <v>37.849731973409703</v>
      </c>
      <c r="E908" s="104">
        <v>11.800000190734863</v>
      </c>
      <c r="F908" s="113">
        <v>38.689611149187471</v>
      </c>
      <c r="G908" s="113">
        <v>40.163765400714354</v>
      </c>
    </row>
    <row r="909" spans="1:7">
      <c r="A909" s="27">
        <v>42880</v>
      </c>
      <c r="B909" s="113">
        <v>6.7531344892907228</v>
      </c>
      <c r="C909" s="116">
        <v>4.8355440888241272</v>
      </c>
      <c r="D909" s="116">
        <v>38.195147170225809</v>
      </c>
      <c r="E909" s="104">
        <v>11.800000190734863</v>
      </c>
      <c r="F909" s="113">
        <v>36.622838372786845</v>
      </c>
      <c r="G909" s="113">
        <v>41.556162916907596</v>
      </c>
    </row>
    <row r="910" spans="1:7">
      <c r="A910" s="27">
        <v>42881</v>
      </c>
      <c r="B910" s="113">
        <v>6.9652486801412765</v>
      </c>
      <c r="C910" s="116">
        <v>4.9874272659398304</v>
      </c>
      <c r="D910" s="116">
        <v>39.017463709866512</v>
      </c>
      <c r="E910" s="104">
        <v>11</v>
      </c>
      <c r="F910" s="113">
        <v>38.640494617267883</v>
      </c>
      <c r="G910" s="113">
        <v>43.14633801972419</v>
      </c>
    </row>
    <row r="911" spans="1:7">
      <c r="A911" s="27">
        <v>42882</v>
      </c>
      <c r="B911" s="113">
        <v>9.0027847607340945</v>
      </c>
      <c r="C911" s="116">
        <v>6.4463935527657421</v>
      </c>
      <c r="D911" s="116">
        <v>38.587561210526346</v>
      </c>
      <c r="E911" s="104">
        <v>11</v>
      </c>
      <c r="F911" s="113">
        <v>37.948723319415706</v>
      </c>
      <c r="G911" s="113">
        <v>36.811587201599693</v>
      </c>
    </row>
    <row r="912" spans="1:7">
      <c r="A912" s="27">
        <v>42883</v>
      </c>
      <c r="B912" s="113">
        <v>9.75111420193182</v>
      </c>
      <c r="C912" s="116">
        <v>6.9822306535394869</v>
      </c>
      <c r="D912" s="116">
        <v>38.713201256990395</v>
      </c>
      <c r="E912" s="104">
        <v>11</v>
      </c>
      <c r="F912" s="113">
        <v>36.964351094343066</v>
      </c>
      <c r="G912" s="113">
        <v>37.013708423022848</v>
      </c>
    </row>
    <row r="913" spans="1:7">
      <c r="A913" s="27">
        <v>42884</v>
      </c>
      <c r="B913" s="113">
        <v>9.8489113056662614</v>
      </c>
      <c r="C913" s="116">
        <v>7.0522577213577176</v>
      </c>
      <c r="D913" s="116">
        <v>38.222341667457812</v>
      </c>
      <c r="E913" s="104">
        <v>11.600000381469727</v>
      </c>
      <c r="F913" s="113">
        <v>37.61573017045302</v>
      </c>
      <c r="G913" s="113">
        <v>47.011443093198345</v>
      </c>
    </row>
    <row r="914" spans="1:7">
      <c r="A914" s="27">
        <v>42885</v>
      </c>
      <c r="B914" s="113">
        <v>9.6382093410909047</v>
      </c>
      <c r="C914" s="116">
        <v>6.9013857609485578</v>
      </c>
      <c r="D914" s="116">
        <v>38.886565944751119</v>
      </c>
      <c r="E914" s="104">
        <v>11.600000381469727</v>
      </c>
      <c r="F914" s="113">
        <v>36.90405333585209</v>
      </c>
      <c r="G914" s="113">
        <v>46.540627897933774</v>
      </c>
    </row>
    <row r="915" spans="1:7">
      <c r="A915" s="27">
        <v>42886</v>
      </c>
      <c r="B915" s="113">
        <v>9.780209436903311</v>
      </c>
      <c r="C915" s="116">
        <v>7.0030641334150108</v>
      </c>
      <c r="D915" s="116">
        <v>38.154884730312588</v>
      </c>
      <c r="E915" s="104">
        <v>10.899999618530273</v>
      </c>
      <c r="F915" s="113">
        <v>37.326023030678456</v>
      </c>
      <c r="G915" s="113">
        <v>46.323025020140122</v>
      </c>
    </row>
    <row r="916" spans="1:7">
      <c r="A916" s="27">
        <v>42887</v>
      </c>
      <c r="B916" s="113">
        <v>9.5304737905615582</v>
      </c>
      <c r="C916" s="116">
        <v>6.8242423240238912</v>
      </c>
      <c r="D916" s="116">
        <v>37.779102525490309</v>
      </c>
      <c r="E916" s="104">
        <v>11</v>
      </c>
      <c r="F916" s="113">
        <v>37.694359024718963</v>
      </c>
      <c r="G916" s="113">
        <v>31.24908631205556</v>
      </c>
    </row>
    <row r="917" spans="1:7">
      <c r="A917" s="27">
        <v>42888</v>
      </c>
      <c r="B917" s="113">
        <v>8.2373838696120973</v>
      </c>
      <c r="C917" s="116">
        <v>5.8983325359867882</v>
      </c>
      <c r="D917" s="116">
        <v>38.218829258503732</v>
      </c>
      <c r="E917" s="104">
        <v>11.399999618530273</v>
      </c>
      <c r="F917" s="113">
        <v>37.891778773466726</v>
      </c>
      <c r="G917" s="113">
        <v>36.684926383053835</v>
      </c>
    </row>
    <row r="918" spans="1:7">
      <c r="A918" s="27">
        <v>42889</v>
      </c>
      <c r="B918" s="113">
        <v>8.1819414546294738</v>
      </c>
      <c r="C918" s="116">
        <v>5.858633305582817</v>
      </c>
      <c r="D918" s="116">
        <v>35.796494090292207</v>
      </c>
      <c r="E918" s="104">
        <v>11.399999618530273</v>
      </c>
      <c r="F918" s="113">
        <v>37.904788286156112</v>
      </c>
      <c r="G918" s="113">
        <v>37.408363389726063</v>
      </c>
    </row>
    <row r="919" spans="1:7">
      <c r="A919" s="27">
        <v>42890</v>
      </c>
      <c r="B919" s="113">
        <v>7.8970024303050845</v>
      </c>
      <c r="C919" s="116">
        <v>5.6546043147590561</v>
      </c>
      <c r="D919" s="116">
        <v>35.180343515608065</v>
      </c>
      <c r="E919" s="104">
        <v>11.100000381469727</v>
      </c>
      <c r="F919" s="113">
        <v>37.420971652975815</v>
      </c>
      <c r="G919" s="113">
        <v>36.882396515983103</v>
      </c>
    </row>
    <row r="920" spans="1:7">
      <c r="A920" s="27">
        <v>42891</v>
      </c>
      <c r="B920" s="113">
        <v>8.4580485238369292</v>
      </c>
      <c r="C920" s="116">
        <v>6.0563382244624782</v>
      </c>
      <c r="D920" s="116">
        <v>35.174639337239455</v>
      </c>
      <c r="E920" s="104">
        <v>11</v>
      </c>
      <c r="F920" s="113">
        <v>38.966246950582217</v>
      </c>
      <c r="G920" s="113">
        <v>36.52465907717194</v>
      </c>
    </row>
    <row r="921" spans="1:7">
      <c r="A921" s="27">
        <v>42892</v>
      </c>
      <c r="B921" s="113">
        <v>8.9684505691227159</v>
      </c>
      <c r="C921" s="116">
        <v>6.4218087473610446</v>
      </c>
      <c r="D921" s="116">
        <v>35.480169158909042</v>
      </c>
      <c r="E921" s="104">
        <v>11</v>
      </c>
      <c r="F921" s="113">
        <v>38.409768941314084</v>
      </c>
      <c r="G921" s="113">
        <v>37.533954918980584</v>
      </c>
    </row>
    <row r="922" spans="1:7">
      <c r="A922" s="27">
        <v>42893</v>
      </c>
      <c r="B922" s="113">
        <v>9.0006200045046381</v>
      </c>
      <c r="C922" s="116">
        <v>6.4448434912045967</v>
      </c>
      <c r="D922" s="116">
        <v>35.181773151644926</v>
      </c>
      <c r="E922" s="104">
        <v>11.100000381469727</v>
      </c>
      <c r="F922" s="113">
        <v>38.375175467641242</v>
      </c>
      <c r="G922" s="113">
        <v>38.403172599408357</v>
      </c>
    </row>
    <row r="923" spans="1:7">
      <c r="A923" s="27">
        <v>42894</v>
      </c>
      <c r="B923" s="113">
        <v>8.4610152049928793</v>
      </c>
      <c r="C923" s="116">
        <v>6.0584624998711529</v>
      </c>
      <c r="D923" s="116">
        <v>35.093041727057155</v>
      </c>
      <c r="E923" s="104">
        <v>11.5</v>
      </c>
      <c r="F923" s="113">
        <v>38.08553445992645</v>
      </c>
      <c r="G923" s="113">
        <v>37.527760010140895</v>
      </c>
    </row>
    <row r="924" spans="1:7">
      <c r="A924" s="27">
        <v>42895</v>
      </c>
      <c r="B924" s="113">
        <v>8.4920739709074695</v>
      </c>
      <c r="C924" s="116">
        <v>6.0807019550697188</v>
      </c>
      <c r="D924" s="116">
        <v>36.004522646974628</v>
      </c>
      <c r="E924" s="104">
        <v>11.5</v>
      </c>
      <c r="F924" s="113">
        <v>37.736220159795543</v>
      </c>
      <c r="G924" s="113">
        <v>36.761186573902727</v>
      </c>
    </row>
    <row r="925" spans="1:7">
      <c r="A925" s="27">
        <v>42896</v>
      </c>
      <c r="B925" s="113">
        <v>8.3366994315995697</v>
      </c>
      <c r="C925" s="116">
        <v>5.9694468873236906</v>
      </c>
      <c r="D925" s="116">
        <v>34.924750926031066</v>
      </c>
      <c r="E925" s="104">
        <v>11</v>
      </c>
      <c r="F925" s="113">
        <v>37.771009614511748</v>
      </c>
      <c r="G925" s="113">
        <v>36.802540979893081</v>
      </c>
    </row>
    <row r="926" spans="1:7">
      <c r="A926" s="27">
        <v>42897</v>
      </c>
      <c r="B926" s="113">
        <v>8.163997738986863</v>
      </c>
      <c r="C926" s="116">
        <v>5.8457848086004507</v>
      </c>
      <c r="D926" s="116">
        <v>35.134306636165697</v>
      </c>
      <c r="E926" s="104">
        <v>11.399999618530273</v>
      </c>
      <c r="F926" s="113">
        <v>39.099062411652689</v>
      </c>
      <c r="G926" s="113">
        <v>35.655418122543274</v>
      </c>
    </row>
    <row r="927" spans="1:7">
      <c r="A927" s="27">
        <v>42898</v>
      </c>
      <c r="B927" s="113">
        <v>8.2673719683356328</v>
      </c>
      <c r="C927" s="116">
        <v>5.9198053459460187</v>
      </c>
      <c r="D927" s="116">
        <v>36.144689987059003</v>
      </c>
      <c r="E927" s="104">
        <v>11.300000190734863</v>
      </c>
      <c r="F927" s="113">
        <v>38.743979374435241</v>
      </c>
      <c r="G927" s="113">
        <v>36.370864997859364</v>
      </c>
    </row>
    <row r="928" spans="1:7">
      <c r="A928" s="27">
        <v>42899</v>
      </c>
      <c r="B928" s="113">
        <v>8.0134260347357884</v>
      </c>
      <c r="C928" s="116">
        <v>5.7379687839692073</v>
      </c>
      <c r="D928" s="116">
        <v>36.760126099983857</v>
      </c>
      <c r="E928" s="104">
        <v>11</v>
      </c>
      <c r="F928" s="113">
        <v>38.362534480933789</v>
      </c>
      <c r="G928" s="113">
        <v>36.997011149635938</v>
      </c>
    </row>
    <row r="929" spans="1:7">
      <c r="A929" s="27">
        <v>42900</v>
      </c>
      <c r="B929" s="113">
        <v>7.6101277206904223</v>
      </c>
      <c r="C929" s="116">
        <v>5.449189287335841</v>
      </c>
      <c r="D929" s="116">
        <v>36.518088173159782</v>
      </c>
      <c r="E929" s="104">
        <v>10.800000190734863</v>
      </c>
      <c r="F929" s="113">
        <v>38.092624925198372</v>
      </c>
      <c r="G929" s="113">
        <v>37.593799302931195</v>
      </c>
    </row>
    <row r="930" spans="1:7">
      <c r="A930" s="27">
        <v>42901</v>
      </c>
      <c r="B930" s="113">
        <v>8.6489904750598594</v>
      </c>
      <c r="C930" s="116">
        <v>6.1930611380974403</v>
      </c>
      <c r="D930" s="116">
        <v>36.647488488709492</v>
      </c>
      <c r="E930" s="104">
        <v>10.699999809265137</v>
      </c>
      <c r="F930" s="113">
        <v>38.793016590983804</v>
      </c>
      <c r="G930" s="113">
        <v>37.695751793340371</v>
      </c>
    </row>
    <row r="931" spans="1:7">
      <c r="A931" s="27">
        <v>42902</v>
      </c>
      <c r="B931" s="113">
        <v>8.9569029502767741</v>
      </c>
      <c r="C931" s="116">
        <v>6.4135401396294736</v>
      </c>
      <c r="D931" s="116">
        <v>36.553609644218717</v>
      </c>
      <c r="E931" s="104">
        <v>10.800000190734863</v>
      </c>
      <c r="F931" s="113">
        <v>37.090291019236602</v>
      </c>
      <c r="G931" s="113">
        <v>38.095788949065721</v>
      </c>
    </row>
    <row r="932" spans="1:7">
      <c r="A932" s="27">
        <v>42903</v>
      </c>
      <c r="B932" s="113">
        <v>9.2078108425780556</v>
      </c>
      <c r="C932" s="116">
        <v>6.5932013291675799</v>
      </c>
      <c r="D932" s="116">
        <v>37.01700809726011</v>
      </c>
      <c r="E932" s="104">
        <v>11.399999618530273</v>
      </c>
      <c r="F932" s="113">
        <v>35.740263610195242</v>
      </c>
      <c r="G932" s="113">
        <v>38.190119481991815</v>
      </c>
    </row>
    <row r="933" spans="1:7">
      <c r="A933" s="27">
        <v>42904</v>
      </c>
      <c r="B933" s="113">
        <v>9.1827917246976565</v>
      </c>
      <c r="C933" s="116">
        <v>6.5752865300819092</v>
      </c>
      <c r="D933" s="116">
        <v>37.387775719209941</v>
      </c>
      <c r="E933" s="104">
        <v>10.800000190734863</v>
      </c>
      <c r="F933" s="113">
        <v>34.997231512246323</v>
      </c>
      <c r="G933" s="113">
        <v>36.342099925500392</v>
      </c>
    </row>
    <row r="934" spans="1:7">
      <c r="A934" s="27">
        <v>42905</v>
      </c>
      <c r="B934" s="113">
        <v>9.0106682988603612</v>
      </c>
      <c r="C934" s="116">
        <v>6.4520385160410827</v>
      </c>
      <c r="D934" s="116">
        <v>37.464599037170316</v>
      </c>
      <c r="E934" s="104">
        <v>10.800000190734863</v>
      </c>
      <c r="F934" s="113">
        <v>33.737175480083181</v>
      </c>
      <c r="G934" s="113">
        <v>37.336851628400659</v>
      </c>
    </row>
    <row r="935" spans="1:7">
      <c r="A935" s="27">
        <v>42906</v>
      </c>
      <c r="B935" s="113">
        <v>9.0201215797101373</v>
      </c>
      <c r="C935" s="116">
        <v>6.4588074847926489</v>
      </c>
      <c r="D935" s="116">
        <v>37.19294734420604</v>
      </c>
      <c r="E935" s="104">
        <v>10.899999618530273</v>
      </c>
      <c r="F935" s="113">
        <v>31.980800082440737</v>
      </c>
      <c r="G935" s="113">
        <v>36.219337574707176</v>
      </c>
    </row>
    <row r="936" spans="1:7">
      <c r="A936" s="27">
        <v>42907</v>
      </c>
      <c r="B936" s="113">
        <v>8.7161288609118301</v>
      </c>
      <c r="C936" s="116">
        <v>6.2411352028675893</v>
      </c>
      <c r="D936" s="116">
        <v>37.036177102106542</v>
      </c>
      <c r="E936" s="104">
        <v>10.899999618530273</v>
      </c>
      <c r="F936" s="113">
        <v>31.264815757053864</v>
      </c>
      <c r="G936" s="113">
        <v>37.174081507236892</v>
      </c>
    </row>
    <row r="937" spans="1:7">
      <c r="A937" s="27">
        <v>42908</v>
      </c>
      <c r="B937" s="113">
        <v>8.8966221478665926</v>
      </c>
      <c r="C937" s="116">
        <v>6.3703764090349804</v>
      </c>
      <c r="D937" s="116">
        <v>36.922100058617424</v>
      </c>
      <c r="E937" s="104">
        <v>11.399999618530273</v>
      </c>
      <c r="F937" s="113">
        <v>27.691678781178283</v>
      </c>
      <c r="G937" s="113">
        <v>37.592283846515144</v>
      </c>
    </row>
    <row r="938" spans="1:7">
      <c r="A938" s="27">
        <v>42909</v>
      </c>
      <c r="B938" s="113">
        <v>9.7450251899514111</v>
      </c>
      <c r="C938" s="116">
        <v>6.9778706506496668</v>
      </c>
      <c r="D938" s="116">
        <v>36.35808269681759</v>
      </c>
      <c r="E938" s="104">
        <v>10.699999809265137</v>
      </c>
      <c r="F938" s="113">
        <v>23.88818809056723</v>
      </c>
      <c r="G938" s="113">
        <v>37.749945818980528</v>
      </c>
    </row>
    <row r="939" spans="1:7">
      <c r="A939" s="27">
        <v>42910</v>
      </c>
      <c r="B939" s="113">
        <v>9.5069727656165277</v>
      </c>
      <c r="C939" s="116">
        <v>6.8074145468732272</v>
      </c>
      <c r="D939" s="116">
        <v>33.647167761414153</v>
      </c>
      <c r="E939" s="104">
        <v>11</v>
      </c>
      <c r="F939" s="113">
        <v>18.890392957329752</v>
      </c>
      <c r="G939" s="113">
        <v>38.095196103828954</v>
      </c>
    </row>
    <row r="940" spans="1:7">
      <c r="A940" s="27">
        <v>42911</v>
      </c>
      <c r="B940" s="113">
        <v>9.2326826231919057</v>
      </c>
      <c r="C940" s="116">
        <v>6.6110106282296028</v>
      </c>
      <c r="D940" s="116">
        <v>34.467205205383117</v>
      </c>
      <c r="E940" s="104">
        <v>10.899999618530273</v>
      </c>
      <c r="F940" s="113">
        <v>31.639734560626529</v>
      </c>
      <c r="G940" s="113">
        <v>36.684911257668801</v>
      </c>
    </row>
    <row r="941" spans="1:7">
      <c r="A941" s="27">
        <v>42912</v>
      </c>
      <c r="B941" s="113">
        <v>9.5844073690954961</v>
      </c>
      <c r="C941" s="116">
        <v>6.8628611605482481</v>
      </c>
      <c r="D941" s="116">
        <v>35.189156834770174</v>
      </c>
      <c r="E941" s="104">
        <v>10.899999618530273</v>
      </c>
      <c r="F941" s="113">
        <v>31.957124647144923</v>
      </c>
      <c r="G941" s="113">
        <v>36.661835121313729</v>
      </c>
    </row>
    <row r="942" spans="1:7">
      <c r="A942" s="27">
        <v>42913</v>
      </c>
      <c r="B942" s="113">
        <v>10.133772049638813</v>
      </c>
      <c r="C942" s="116">
        <v>7.256230659974432</v>
      </c>
      <c r="D942" s="116">
        <v>35.13239259075231</v>
      </c>
      <c r="E942" s="104">
        <v>10.899999618530273</v>
      </c>
      <c r="F942" s="113">
        <v>27.348672489281064</v>
      </c>
      <c r="G942" s="113">
        <v>37.25276937637058</v>
      </c>
    </row>
    <row r="943" spans="1:7">
      <c r="A943" s="27">
        <v>42914</v>
      </c>
      <c r="B943" s="113">
        <v>10.102707202433798</v>
      </c>
      <c r="C943" s="116">
        <v>7.233986850301954</v>
      </c>
      <c r="D943" s="116">
        <v>35.496627441247362</v>
      </c>
      <c r="E943" s="104">
        <v>11.5</v>
      </c>
      <c r="F943" s="113">
        <v>27.75714118429908</v>
      </c>
      <c r="G943" s="113">
        <v>38.574525332826184</v>
      </c>
    </row>
    <row r="944" spans="1:7">
      <c r="A944" s="27">
        <v>42915</v>
      </c>
      <c r="B944" s="113">
        <v>9.3880622255932096</v>
      </c>
      <c r="C944" s="116">
        <v>6.7222693213752764</v>
      </c>
      <c r="D944" s="116">
        <v>34.1103804503988</v>
      </c>
      <c r="E944" s="104">
        <v>11.399999618530273</v>
      </c>
      <c r="F944" s="113">
        <v>37.37257492034523</v>
      </c>
      <c r="G944" s="113">
        <v>36.986466179688748</v>
      </c>
    </row>
    <row r="945" spans="1:7">
      <c r="A945" s="27">
        <v>42916</v>
      </c>
      <c r="B945" s="113">
        <v>8.992822551489823</v>
      </c>
      <c r="C945" s="116">
        <v>6.4392601686906632</v>
      </c>
      <c r="D945" s="116">
        <v>34.176496981338232</v>
      </c>
      <c r="E945" s="104">
        <v>11.699999809265137</v>
      </c>
      <c r="F945" s="113">
        <v>34.805831004381176</v>
      </c>
      <c r="G945" s="113">
        <v>37.326486818746233</v>
      </c>
    </row>
    <row r="946" spans="1:7">
      <c r="A946" s="27">
        <v>42917</v>
      </c>
      <c r="B946" s="113">
        <v>9.1590178531622914</v>
      </c>
      <c r="C946" s="116">
        <v>6.558263382659983</v>
      </c>
      <c r="D946" s="116">
        <v>35.005747140116199</v>
      </c>
      <c r="E946" s="104">
        <v>11.399999618530273</v>
      </c>
      <c r="F946" s="113">
        <v>28.269092695646833</v>
      </c>
      <c r="G946" s="113">
        <v>37.199018536232217</v>
      </c>
    </row>
    <row r="947" spans="1:7">
      <c r="A947" s="27">
        <v>42918</v>
      </c>
      <c r="B947" s="113">
        <v>9.181781393601014</v>
      </c>
      <c r="C947" s="116">
        <v>6.5745630881646973</v>
      </c>
      <c r="D947" s="116">
        <v>35.225342598005582</v>
      </c>
      <c r="E947" s="104">
        <v>11.399999618530273</v>
      </c>
      <c r="F947" s="113">
        <v>23.911253274524661</v>
      </c>
      <c r="G947" s="113">
        <v>37.175950556220833</v>
      </c>
    </row>
    <row r="948" spans="1:7">
      <c r="A948" s="27">
        <v>42919</v>
      </c>
      <c r="B948" s="113">
        <v>9.1000416654490639</v>
      </c>
      <c r="C948" s="116">
        <v>6.5160338141047687</v>
      </c>
      <c r="D948" s="116">
        <v>34.328265131932689</v>
      </c>
      <c r="E948" s="104">
        <v>10.800000190734863</v>
      </c>
      <c r="F948" s="113">
        <v>36.646599649146722</v>
      </c>
      <c r="G948" s="113">
        <v>36.822725905135783</v>
      </c>
    </row>
    <row r="949" spans="1:7">
      <c r="A949" s="27">
        <v>42920</v>
      </c>
      <c r="B949" s="113">
        <v>9.1505930650610381</v>
      </c>
      <c r="C949" s="116">
        <v>6.5522308603746318</v>
      </c>
      <c r="D949" s="116">
        <v>32.608097510690996</v>
      </c>
      <c r="E949" s="104">
        <v>10.800000190734863</v>
      </c>
      <c r="F949" s="113">
        <v>34.507473663224097</v>
      </c>
      <c r="G949" s="113">
        <v>36.772868984937659</v>
      </c>
    </row>
    <row r="950" spans="1:7">
      <c r="A950" s="27">
        <v>42921</v>
      </c>
      <c r="B950" s="113">
        <v>8.5777376795610802</v>
      </c>
      <c r="C950" s="116">
        <v>6.1420409733676102</v>
      </c>
      <c r="D950" s="116">
        <v>33.490931277650397</v>
      </c>
      <c r="E950" s="104">
        <v>10.699999809265137</v>
      </c>
      <c r="F950" s="113">
        <v>30.501441773816406</v>
      </c>
      <c r="G950" s="113">
        <v>37.304855875682037</v>
      </c>
    </row>
    <row r="951" spans="1:7">
      <c r="A951" s="27">
        <v>42922</v>
      </c>
      <c r="B951" s="113">
        <v>9.0460551198600996</v>
      </c>
      <c r="C951" s="116">
        <v>6.4773770508176263</v>
      </c>
      <c r="D951" s="116">
        <v>34.221858567220174</v>
      </c>
      <c r="E951" s="104">
        <v>10.800000190734863</v>
      </c>
      <c r="F951" s="113">
        <v>27.167069822726422</v>
      </c>
      <c r="G951" s="113">
        <v>37.736426987603807</v>
      </c>
    </row>
    <row r="952" spans="1:7">
      <c r="A952" s="27">
        <v>42923</v>
      </c>
      <c r="B952" s="113">
        <v>9.881027120371602</v>
      </c>
      <c r="C952" s="116">
        <v>7.0752540704164337</v>
      </c>
      <c r="D952" s="116">
        <v>35.494845018475161</v>
      </c>
      <c r="E952" s="104">
        <v>10.5</v>
      </c>
      <c r="F952" s="113">
        <v>36.395827921717249</v>
      </c>
      <c r="G952" s="113">
        <v>37.957715511807692</v>
      </c>
    </row>
    <row r="953" spans="1:7">
      <c r="A953" s="27">
        <v>42924</v>
      </c>
      <c r="B953" s="113">
        <v>10.487460751545091</v>
      </c>
      <c r="C953" s="116">
        <v>7.5094874719776561</v>
      </c>
      <c r="D953" s="116">
        <v>36.324027734994843</v>
      </c>
      <c r="E953" s="104">
        <v>11.300000190734863</v>
      </c>
      <c r="F953" s="113">
        <v>30.069275052370848</v>
      </c>
      <c r="G953" s="113">
        <v>38.90110978135354</v>
      </c>
    </row>
    <row r="954" spans="1:7">
      <c r="A954" s="27">
        <v>42925</v>
      </c>
      <c r="B954" s="113">
        <v>10.274738437487839</v>
      </c>
      <c r="C954" s="116">
        <v>7.357168851649309</v>
      </c>
      <c r="D954" s="116">
        <v>35.650642593171924</v>
      </c>
      <c r="E954" s="104">
        <v>11.399999618530273</v>
      </c>
      <c r="F954" s="113">
        <v>30.037887337980436</v>
      </c>
      <c r="G954" s="113">
        <v>39.199980326670151</v>
      </c>
    </row>
    <row r="955" spans="1:7">
      <c r="A955" s="27">
        <v>42926</v>
      </c>
      <c r="B955" s="113">
        <v>10.178013703077452</v>
      </c>
      <c r="C955" s="116">
        <v>7.2879096478732039</v>
      </c>
      <c r="D955" s="116">
        <v>35.094267343370994</v>
      </c>
      <c r="E955" s="104">
        <v>10.699999809265137</v>
      </c>
      <c r="F955" s="113">
        <v>35.559398268240493</v>
      </c>
      <c r="G955" s="113">
        <v>39.193779216099713</v>
      </c>
    </row>
    <row r="956" spans="1:7">
      <c r="A956" s="27">
        <v>42927</v>
      </c>
      <c r="B956" s="113">
        <v>10.346594377841376</v>
      </c>
      <c r="C956" s="116">
        <v>7.4086208948707872</v>
      </c>
      <c r="D956" s="116">
        <v>34.554875493778177</v>
      </c>
      <c r="E956" s="104">
        <v>11</v>
      </c>
      <c r="F956" s="113">
        <v>29.013747198118086</v>
      </c>
      <c r="G956" s="113">
        <v>40.246860790583874</v>
      </c>
    </row>
    <row r="957" spans="1:7">
      <c r="A957" s="27">
        <v>42928</v>
      </c>
      <c r="B957" s="113">
        <v>10.264805601969831</v>
      </c>
      <c r="C957" s="116">
        <v>7.3500565004662342</v>
      </c>
      <c r="D957" s="116">
        <v>35.102109457916697</v>
      </c>
      <c r="E957" s="104">
        <v>11.399999618530273</v>
      </c>
      <c r="F957" s="113">
        <v>33.560210054251868</v>
      </c>
      <c r="G957" s="113">
        <v>41.049505360325185</v>
      </c>
    </row>
    <row r="958" spans="1:7">
      <c r="A958" s="27">
        <v>42929</v>
      </c>
      <c r="B958" s="113">
        <v>10.047331979018026</v>
      </c>
      <c r="C958" s="116">
        <v>7.1943357320427088</v>
      </c>
      <c r="D958" s="116">
        <v>34.803926676092338</v>
      </c>
      <c r="E958" s="104">
        <v>11.800000190734863</v>
      </c>
      <c r="F958" s="113">
        <v>35.578753743569052</v>
      </c>
      <c r="G958" s="113">
        <v>39.477984289526958</v>
      </c>
    </row>
    <row r="959" spans="1:7">
      <c r="A959" s="27">
        <v>42930</v>
      </c>
      <c r="B959" s="113">
        <v>9.8368476755117857</v>
      </c>
      <c r="C959" s="116">
        <v>7.0436196266217488</v>
      </c>
      <c r="D959" s="116">
        <v>34.532953906986464</v>
      </c>
      <c r="E959" s="104">
        <v>12</v>
      </c>
      <c r="F959" s="113">
        <v>27.856868204143314</v>
      </c>
      <c r="G959" s="113">
        <v>40.118107279715673</v>
      </c>
    </row>
    <row r="960" spans="1:7">
      <c r="A960" s="27">
        <v>42931</v>
      </c>
      <c r="B960" s="113">
        <v>9.8559718159560603</v>
      </c>
      <c r="C960" s="116">
        <v>7.0573133601651579</v>
      </c>
      <c r="D960" s="116">
        <v>33.085473588241513</v>
      </c>
      <c r="E960" s="104">
        <v>11.899999618530273</v>
      </c>
      <c r="F960" s="113">
        <v>31.822879769780005</v>
      </c>
      <c r="G960" s="113">
        <v>39.651393904354812</v>
      </c>
    </row>
    <row r="961" spans="1:7">
      <c r="A961" s="27">
        <v>42932</v>
      </c>
      <c r="B961" s="113">
        <v>9.7893004770103822</v>
      </c>
      <c r="C961" s="116">
        <v>7.0095737217137062</v>
      </c>
      <c r="D961" s="116">
        <v>33.95947478473181</v>
      </c>
      <c r="E961" s="104">
        <v>11</v>
      </c>
      <c r="F961" s="113">
        <v>33.692499785158368</v>
      </c>
      <c r="G961" s="113">
        <v>39.885343513687438</v>
      </c>
    </row>
    <row r="962" spans="1:7">
      <c r="A962" s="27">
        <v>42933</v>
      </c>
      <c r="B962" s="113">
        <v>9.6897900317582959</v>
      </c>
      <c r="C962" s="116">
        <v>6.9383198253078149</v>
      </c>
      <c r="D962" s="116">
        <v>34.492309160718214</v>
      </c>
      <c r="E962" s="104">
        <v>11.100000381469727</v>
      </c>
      <c r="F962" s="113">
        <v>24.852027340862492</v>
      </c>
      <c r="G962" s="113">
        <v>39.999535345677941</v>
      </c>
    </row>
    <row r="963" spans="1:7">
      <c r="A963" s="27">
        <v>42934</v>
      </c>
      <c r="B963" s="113">
        <v>10.209827756276106</v>
      </c>
      <c r="C963" s="116">
        <v>7.3106899222969162</v>
      </c>
      <c r="D963" s="116">
        <v>35.971004566130816</v>
      </c>
      <c r="E963" s="104">
        <v>11</v>
      </c>
      <c r="F963" s="113">
        <v>28.637553351996122</v>
      </c>
      <c r="G963" s="113">
        <v>39.352836348922096</v>
      </c>
    </row>
    <row r="964" spans="1:7">
      <c r="A964" s="27">
        <v>42935</v>
      </c>
      <c r="B964" s="113">
        <v>10.810730749435924</v>
      </c>
      <c r="C964" s="116">
        <v>7.7409631415166142</v>
      </c>
      <c r="D964" s="116">
        <v>35.903103040942447</v>
      </c>
      <c r="E964" s="104">
        <v>11.5</v>
      </c>
      <c r="F964" s="113">
        <v>22.947143560670025</v>
      </c>
      <c r="G964" s="113">
        <v>39.067606919761083</v>
      </c>
    </row>
    <row r="965" spans="1:7">
      <c r="A965" s="27">
        <v>42936</v>
      </c>
      <c r="B965" s="113">
        <v>10.79843165687951</v>
      </c>
      <c r="C965" s="116">
        <v>7.7321564452478846</v>
      </c>
      <c r="D965" s="116">
        <v>35.426567573547324</v>
      </c>
      <c r="E965" s="104">
        <v>11.5</v>
      </c>
      <c r="F965" s="113">
        <v>19.48090244824137</v>
      </c>
      <c r="G965" s="113">
        <v>39.50584430822618</v>
      </c>
    </row>
    <row r="966" spans="1:7">
      <c r="A966" s="27">
        <v>42937</v>
      </c>
      <c r="B966" s="113">
        <v>11.462643699132935</v>
      </c>
      <c r="C966" s="116">
        <v>8.207761754121524</v>
      </c>
      <c r="D966" s="116">
        <v>35.093292886813416</v>
      </c>
      <c r="E966" s="104">
        <v>10.5</v>
      </c>
      <c r="F966" s="113">
        <v>35.745982208605163</v>
      </c>
      <c r="G966" s="113">
        <v>39.459556769507913</v>
      </c>
    </row>
    <row r="967" spans="1:7">
      <c r="A967" s="27">
        <v>42938</v>
      </c>
      <c r="B967" s="113">
        <v>11.122385051141991</v>
      </c>
      <c r="C967" s="116">
        <v>7.964121456927221</v>
      </c>
      <c r="D967" s="116">
        <v>35.033221878740513</v>
      </c>
      <c r="E967" s="104">
        <v>10.899999618530273</v>
      </c>
      <c r="F967" s="113">
        <v>37.305666778573261</v>
      </c>
      <c r="G967" s="113">
        <v>39.797081935229123</v>
      </c>
    </row>
    <row r="968" spans="1:7">
      <c r="A968" s="27">
        <v>42939</v>
      </c>
      <c r="B968" s="113">
        <v>10.987545622114657</v>
      </c>
      <c r="C968" s="116">
        <v>7.8675704397651103</v>
      </c>
      <c r="D968" s="116">
        <v>34.732457062491711</v>
      </c>
      <c r="E968" s="104">
        <v>11.199999809265137</v>
      </c>
      <c r="F968" s="113">
        <v>31.950788018880047</v>
      </c>
      <c r="G968" s="113">
        <v>40.192505242868712</v>
      </c>
    </row>
    <row r="969" spans="1:7">
      <c r="A969" s="27">
        <v>42940</v>
      </c>
      <c r="B969" s="113">
        <v>9.9642114387647833</v>
      </c>
      <c r="C969" s="116">
        <v>7.1348177352193334</v>
      </c>
      <c r="D969" s="116">
        <v>34.794108363389974</v>
      </c>
      <c r="E969" s="104">
        <v>12</v>
      </c>
      <c r="F969" s="113">
        <v>24.320931083317163</v>
      </c>
      <c r="G969" s="113">
        <v>39.938177373144349</v>
      </c>
    </row>
    <row r="970" spans="1:7">
      <c r="A970" s="27">
        <v>42941</v>
      </c>
      <c r="B970" s="113">
        <v>9.5228062390473234</v>
      </c>
      <c r="C970" s="116">
        <v>6.8187520167511408</v>
      </c>
      <c r="D970" s="116">
        <v>34.621217997118272</v>
      </c>
      <c r="E970" s="104">
        <v>12</v>
      </c>
      <c r="F970" s="113">
        <v>36.181983797770954</v>
      </c>
      <c r="G970" s="113">
        <v>39.695166423320742</v>
      </c>
    </row>
    <row r="971" spans="1:7">
      <c r="A971" s="27">
        <v>42942</v>
      </c>
      <c r="B971" s="113">
        <v>8.4229115629179478</v>
      </c>
      <c r="C971" s="116">
        <v>6.0311786005958909</v>
      </c>
      <c r="D971" s="116">
        <v>32.54941784176556</v>
      </c>
      <c r="E971" s="104">
        <v>12</v>
      </c>
      <c r="F971" s="113">
        <v>41.866780544298685</v>
      </c>
      <c r="G971" s="113">
        <v>37.64790528127444</v>
      </c>
    </row>
    <row r="972" spans="1:7">
      <c r="A972" s="27">
        <v>42943</v>
      </c>
      <c r="B972" s="113">
        <v>8.4614859072384636</v>
      </c>
      <c r="C972" s="116">
        <v>6.0587995435750566</v>
      </c>
      <c r="D972" s="116">
        <v>30.695474856760725</v>
      </c>
      <c r="E972" s="104">
        <v>11.100000381469727</v>
      </c>
      <c r="F972" s="113">
        <v>42.643398558166311</v>
      </c>
      <c r="G972" s="113">
        <v>37.071284522877761</v>
      </c>
    </row>
    <row r="973" spans="1:7">
      <c r="A973" s="27">
        <v>42944</v>
      </c>
      <c r="B973" s="113">
        <v>8.2849441204213363</v>
      </c>
      <c r="C973" s="116">
        <v>5.9323877869266761</v>
      </c>
      <c r="D973" s="116">
        <v>30.610003614646434</v>
      </c>
      <c r="E973" s="104">
        <v>11.399999618530273</v>
      </c>
      <c r="F973" s="113">
        <v>41.420866627516546</v>
      </c>
      <c r="G973" s="113">
        <v>36.993965884667851</v>
      </c>
    </row>
    <row r="974" spans="1:7">
      <c r="A974" s="27">
        <v>42945</v>
      </c>
      <c r="B974" s="113">
        <v>8.1110673148527432</v>
      </c>
      <c r="C974" s="116">
        <v>5.8078842751597808</v>
      </c>
      <c r="D974" s="116">
        <v>31.131857931260758</v>
      </c>
      <c r="E974" s="104">
        <v>11.100000381469727</v>
      </c>
      <c r="F974" s="113">
        <v>40.49179043173789</v>
      </c>
      <c r="G974" s="113">
        <v>37.22072008157221</v>
      </c>
    </row>
    <row r="975" spans="1:7">
      <c r="A975" s="27">
        <v>42946</v>
      </c>
      <c r="B975" s="113">
        <v>7.6077593205269638</v>
      </c>
      <c r="C975" s="116">
        <v>5.4474934076775066</v>
      </c>
      <c r="D975" s="116">
        <v>32.193446045849122</v>
      </c>
      <c r="E975" s="104">
        <v>11.100000381469727</v>
      </c>
      <c r="F975" s="113">
        <v>38.618334435180373</v>
      </c>
      <c r="G975" s="113">
        <v>37.083804930095262</v>
      </c>
    </row>
    <row r="976" spans="1:7">
      <c r="A976" s="27">
        <v>42947</v>
      </c>
      <c r="B976" s="113">
        <v>7.7521816641079484</v>
      </c>
      <c r="C976" s="116">
        <v>5.550906217078035</v>
      </c>
      <c r="D976" s="116">
        <v>31.31189519094098</v>
      </c>
      <c r="E976" s="104">
        <v>11.699999809265137</v>
      </c>
      <c r="F976" s="113">
        <v>38.337259605637307</v>
      </c>
      <c r="G976" s="113">
        <v>36.790234037637688</v>
      </c>
    </row>
    <row r="977" spans="1:7">
      <c r="A977" s="27">
        <v>42948</v>
      </c>
      <c r="B977" s="113">
        <v>7.907699432259597</v>
      </c>
      <c r="C977" s="116">
        <v>5.6622638430346015</v>
      </c>
      <c r="D977" s="116">
        <v>31.693490473892936</v>
      </c>
      <c r="E977" s="104">
        <v>11.5</v>
      </c>
      <c r="F977" s="113">
        <v>37.745675743641669</v>
      </c>
      <c r="G977" s="113">
        <v>37.278537628805168</v>
      </c>
    </row>
    <row r="978" spans="1:7">
      <c r="A978" s="27">
        <v>42949</v>
      </c>
      <c r="B978" s="113">
        <v>7.5792014301205333</v>
      </c>
      <c r="C978" s="116">
        <v>5.4270446903651104</v>
      </c>
      <c r="D978" s="116">
        <v>32.891975982233326</v>
      </c>
      <c r="E978" s="104">
        <v>11.800000190734863</v>
      </c>
      <c r="F978" s="113">
        <v>35.252614388333434</v>
      </c>
      <c r="G978" s="113">
        <v>35.899641757894408</v>
      </c>
    </row>
    <row r="979" spans="1:7">
      <c r="A979" s="27">
        <v>42950</v>
      </c>
      <c r="B979" s="113">
        <v>7.6024967249372981</v>
      </c>
      <c r="C979" s="116">
        <v>5.4437251556108794</v>
      </c>
      <c r="D979" s="116">
        <v>31.128459387112539</v>
      </c>
      <c r="E979" s="104">
        <v>11.199999809265137</v>
      </c>
      <c r="F979" s="113">
        <v>40.520321918924651</v>
      </c>
      <c r="G979" s="113">
        <v>38.183987893020678</v>
      </c>
    </row>
    <row r="980" spans="1:7">
      <c r="A980" s="27">
        <v>42951</v>
      </c>
      <c r="B980" s="113">
        <v>7.4819032317322307</v>
      </c>
      <c r="C980" s="116">
        <v>5.3573748609228105</v>
      </c>
      <c r="D980" s="116">
        <v>31.67441783999962</v>
      </c>
      <c r="E980" s="104">
        <v>11.199999809265137</v>
      </c>
      <c r="F980" s="113">
        <v>42.984045312139713</v>
      </c>
      <c r="G980" s="113">
        <v>34.887061150758427</v>
      </c>
    </row>
    <row r="981" spans="1:7">
      <c r="A981" s="27">
        <v>42952</v>
      </c>
      <c r="B981" s="113">
        <v>8.0882380069676731</v>
      </c>
      <c r="C981" s="116">
        <v>5.7915374772438408</v>
      </c>
      <c r="D981" s="116">
        <v>31.966618903146859</v>
      </c>
      <c r="E981" s="104">
        <v>11.399999618530273</v>
      </c>
      <c r="F981" s="113">
        <v>40.306753369216587</v>
      </c>
      <c r="G981" s="113">
        <v>37.097606806203125</v>
      </c>
    </row>
    <row r="982" spans="1:7">
      <c r="A982" s="27">
        <v>42953</v>
      </c>
      <c r="B982" s="113">
        <v>8.8748034036651653</v>
      </c>
      <c r="C982" s="116">
        <v>6.3547532195788712</v>
      </c>
      <c r="D982" s="116">
        <v>33.347224036079886</v>
      </c>
      <c r="E982" s="104">
        <v>11.199999809265137</v>
      </c>
      <c r="F982" s="113">
        <v>37.776999095899072</v>
      </c>
      <c r="G982" s="113">
        <v>38.083274997958377</v>
      </c>
    </row>
    <row r="983" spans="1:7">
      <c r="A983" s="27">
        <v>42954</v>
      </c>
      <c r="B983" s="113">
        <v>9.4017242447955542</v>
      </c>
      <c r="C983" s="116">
        <v>6.73205193362742</v>
      </c>
      <c r="D983" s="116">
        <v>35.210640487074791</v>
      </c>
      <c r="E983" s="104">
        <v>11.300000190734863</v>
      </c>
      <c r="F983" s="113">
        <v>34.185864137874709</v>
      </c>
      <c r="G983" s="113">
        <v>38.252511135361793</v>
      </c>
    </row>
    <row r="984" spans="1:7">
      <c r="A984" s="27">
        <v>42955</v>
      </c>
      <c r="B984" s="113">
        <v>10.023241238859189</v>
      </c>
      <c r="C984" s="116">
        <v>7.1770856926195048</v>
      </c>
      <c r="D984" s="116">
        <v>36.298449239730843</v>
      </c>
      <c r="E984" s="104">
        <v>12.399999618530273</v>
      </c>
      <c r="F984" s="113">
        <v>31.942312376079744</v>
      </c>
      <c r="G984" s="113">
        <v>36.999291790238161</v>
      </c>
    </row>
    <row r="985" spans="1:7">
      <c r="A985" s="27">
        <v>42956</v>
      </c>
      <c r="B985" s="113">
        <v>10.117324716993224</v>
      </c>
      <c r="C985" s="116">
        <v>7.2444536396474382</v>
      </c>
      <c r="D985" s="116">
        <v>36.368967314119686</v>
      </c>
      <c r="E985" s="104">
        <v>11.699999809265137</v>
      </c>
      <c r="F985" s="113">
        <v>40.591372003202061</v>
      </c>
      <c r="G985" s="113">
        <v>37.33972757008344</v>
      </c>
    </row>
    <row r="986" spans="1:7">
      <c r="A986" s="27">
        <v>42957</v>
      </c>
      <c r="B986" s="113">
        <v>10.711280324818436</v>
      </c>
      <c r="C986" s="116">
        <v>7.6697522225496133</v>
      </c>
      <c r="D986" s="116">
        <v>37.728634189499765</v>
      </c>
      <c r="E986" s="104">
        <v>11.399999618530273</v>
      </c>
      <c r="F986" s="113">
        <v>44.217590616797985</v>
      </c>
      <c r="G986" s="113">
        <v>37.114272274352906</v>
      </c>
    </row>
    <row r="987" spans="1:7">
      <c r="A987" s="27">
        <v>42958</v>
      </c>
      <c r="B987" s="113">
        <v>11.221462922829026</v>
      </c>
      <c r="C987" s="116">
        <v>8.0350656114571315</v>
      </c>
      <c r="D987" s="116">
        <v>39.390512040544486</v>
      </c>
      <c r="E987" s="104">
        <v>11.100000381469727</v>
      </c>
      <c r="F987" s="113">
        <v>39.217029698424874</v>
      </c>
      <c r="G987" s="113">
        <v>37.832423536932069</v>
      </c>
    </row>
    <row r="988" spans="1:7">
      <c r="A988" s="27">
        <v>42959</v>
      </c>
      <c r="B988" s="113">
        <v>11.502060030594219</v>
      </c>
      <c r="C988" s="116">
        <v>8.2359855972721387</v>
      </c>
      <c r="D988" s="116">
        <v>39.376222044052831</v>
      </c>
      <c r="E988" s="104">
        <v>11.100000381469727</v>
      </c>
      <c r="F988" s="113">
        <v>36.293431953765726</v>
      </c>
      <c r="G988" s="113">
        <v>37.193530152395894</v>
      </c>
    </row>
    <row r="989" spans="1:7">
      <c r="A989" s="27">
        <v>42960</v>
      </c>
      <c r="B989" s="113">
        <v>11.677863464649826</v>
      </c>
      <c r="C989" s="116">
        <v>8.3618686605652943</v>
      </c>
      <c r="D989" s="116">
        <v>40.034147176874974</v>
      </c>
      <c r="E989" s="104">
        <v>11.699999809265137</v>
      </c>
      <c r="F989" s="113">
        <v>33.453345130284632</v>
      </c>
      <c r="G989" s="113">
        <v>37.19441314317563</v>
      </c>
    </row>
    <row r="990" spans="1:7">
      <c r="A990" s="27">
        <v>42961</v>
      </c>
      <c r="B990" s="113">
        <v>12.219275184727202</v>
      </c>
      <c r="C990" s="116">
        <v>8.7495434872390376</v>
      </c>
      <c r="D990" s="116">
        <v>41.063019004088865</v>
      </c>
      <c r="E990" s="104">
        <v>12.300000190734863</v>
      </c>
      <c r="F990" s="113">
        <v>29.496994892160096</v>
      </c>
      <c r="G990" s="113">
        <v>37.114625506114074</v>
      </c>
    </row>
    <row r="991" spans="1:7">
      <c r="A991" s="27">
        <v>42962</v>
      </c>
      <c r="B991" s="113">
        <v>12.240827791868629</v>
      </c>
      <c r="C991" s="116">
        <v>8.7649761107454616</v>
      </c>
      <c r="D991" s="116">
        <v>41.020529990461121</v>
      </c>
      <c r="E991" s="104">
        <v>11.5</v>
      </c>
      <c r="F991" s="113">
        <v>46.411405492204217</v>
      </c>
      <c r="G991" s="113">
        <v>37.348615176346598</v>
      </c>
    </row>
    <row r="992" spans="1:7">
      <c r="A992" s="27">
        <v>42963</v>
      </c>
      <c r="B992" s="113">
        <v>11.994393212302453</v>
      </c>
      <c r="C992" s="116">
        <v>8.5885180117111819</v>
      </c>
      <c r="D992" s="116">
        <v>41.946600296983021</v>
      </c>
      <c r="E992" s="104">
        <v>12.399999618530273</v>
      </c>
      <c r="F992" s="113">
        <v>43.748908951988952</v>
      </c>
      <c r="G992" s="113">
        <v>36.955507243099085</v>
      </c>
    </row>
    <row r="993" spans="1:7">
      <c r="A993" s="27">
        <v>42964</v>
      </c>
      <c r="B993" s="113">
        <v>11.861934544951575</v>
      </c>
      <c r="C993" s="116">
        <v>8.4936717255994818</v>
      </c>
      <c r="D993" s="116">
        <v>41.610680319953886</v>
      </c>
      <c r="E993" s="104">
        <v>11.399999618530273</v>
      </c>
      <c r="F993" s="113">
        <v>41.305988654406008</v>
      </c>
      <c r="G993" s="113">
        <v>38.056405624416122</v>
      </c>
    </row>
    <row r="994" spans="1:7">
      <c r="A994" s="27">
        <v>42965</v>
      </c>
      <c r="B994" s="113">
        <v>12.093719179130906</v>
      </c>
      <c r="C994" s="116">
        <v>8.6596398133761312</v>
      </c>
      <c r="D994" s="116">
        <v>43.455372864449451</v>
      </c>
      <c r="E994" s="104">
        <v>11.399999618530273</v>
      </c>
      <c r="F994" s="113">
        <v>36.084553018587584</v>
      </c>
      <c r="G994" s="113">
        <v>39.65572732755426</v>
      </c>
    </row>
    <row r="995" spans="1:7">
      <c r="A995" s="27">
        <v>42966</v>
      </c>
      <c r="B995" s="113">
        <v>11.845898766738955</v>
      </c>
      <c r="C995" s="116">
        <v>8.4821893965167856</v>
      </c>
      <c r="D995" s="116">
        <v>41.308726507027899</v>
      </c>
      <c r="E995" s="104">
        <v>11.399999618530273</v>
      </c>
      <c r="F995" s="113">
        <v>34.459779327092349</v>
      </c>
      <c r="G995" s="113">
        <v>37.864279902798174</v>
      </c>
    </row>
    <row r="996" spans="1:7">
      <c r="A996" s="27">
        <v>42967</v>
      </c>
      <c r="B996" s="113">
        <v>9.1532349403247526</v>
      </c>
      <c r="C996" s="116">
        <v>6.5541225603452355</v>
      </c>
      <c r="D996" s="116">
        <v>35.180805079362962</v>
      </c>
      <c r="E996" s="104">
        <v>11.600000381469727</v>
      </c>
      <c r="F996" s="113">
        <v>37.241328098950582</v>
      </c>
      <c r="G996" s="113">
        <v>36.99857068571783</v>
      </c>
    </row>
    <row r="997" spans="1:7">
      <c r="A997" s="27">
        <v>42968</v>
      </c>
      <c r="B997" s="113">
        <v>8.8747956318621437</v>
      </c>
      <c r="C997" s="116">
        <v>6.3547476546228898</v>
      </c>
      <c r="D997" s="116">
        <v>34.958152753203017</v>
      </c>
      <c r="E997" s="104">
        <v>11.600000381469727</v>
      </c>
      <c r="F997" s="113">
        <v>35.896004546704127</v>
      </c>
      <c r="G997" s="113">
        <v>36.981332318451713</v>
      </c>
    </row>
    <row r="998" spans="1:7">
      <c r="A998" s="27">
        <v>42969</v>
      </c>
      <c r="B998" s="113">
        <v>8.7096320138943533</v>
      </c>
      <c r="C998" s="116">
        <v>6.2364831719860527</v>
      </c>
      <c r="D998" s="116">
        <v>32.723619828135888</v>
      </c>
      <c r="E998" s="104">
        <v>11.899999618530273</v>
      </c>
      <c r="F998" s="113">
        <v>36.016131769727785</v>
      </c>
      <c r="G998" s="113">
        <v>38.207064366583452</v>
      </c>
    </row>
    <row r="999" spans="1:7">
      <c r="A999" s="27">
        <v>42970</v>
      </c>
      <c r="B999" s="113">
        <v>8.4954222667320121</v>
      </c>
      <c r="C999" s="116">
        <v>6.0830994835222736</v>
      </c>
      <c r="D999" s="116">
        <v>32.327549600490769</v>
      </c>
      <c r="E999" s="104">
        <v>11.899999618530273</v>
      </c>
      <c r="F999" s="113">
        <v>35.208763857064405</v>
      </c>
      <c r="G999" s="113">
        <v>37.50413114552142</v>
      </c>
    </row>
    <row r="1000" spans="1:7">
      <c r="A1000" s="27">
        <v>42971</v>
      </c>
      <c r="B1000" s="113">
        <v>8.2706191446115991</v>
      </c>
      <c r="C1000" s="116">
        <v>5.9221304683127531</v>
      </c>
      <c r="D1000" s="116">
        <v>33.786196094354011</v>
      </c>
      <c r="E1000" s="104">
        <v>11.800000190734863</v>
      </c>
      <c r="F1000" s="113">
        <v>31.692912088742968</v>
      </c>
      <c r="G1000" s="113">
        <v>37.097146056669793</v>
      </c>
    </row>
    <row r="1001" spans="1:7">
      <c r="A1001" s="27">
        <v>42972</v>
      </c>
      <c r="B1001" s="113">
        <v>7.8864466961152697</v>
      </c>
      <c r="C1001" s="116">
        <v>5.6470459404743885</v>
      </c>
      <c r="D1001" s="116">
        <v>34.028560703109797</v>
      </c>
      <c r="E1001" s="104">
        <v>11.899999618530273</v>
      </c>
      <c r="F1001" s="113">
        <v>28.951285153141715</v>
      </c>
      <c r="G1001" s="113">
        <v>37.688647950622816</v>
      </c>
    </row>
    <row r="1002" spans="1:7">
      <c r="A1002" s="27">
        <v>42973</v>
      </c>
      <c r="B1002" s="113">
        <v>7.9074099780040239</v>
      </c>
      <c r="C1002" s="116">
        <v>5.6620565809377581</v>
      </c>
      <c r="D1002" s="116">
        <v>31.641967217745638</v>
      </c>
      <c r="E1002" s="104">
        <v>12</v>
      </c>
      <c r="F1002" s="113">
        <v>27.282567800680809</v>
      </c>
      <c r="G1002" s="113">
        <v>37.178287001892357</v>
      </c>
    </row>
    <row r="1003" spans="1:7">
      <c r="A1003" s="27">
        <v>42974</v>
      </c>
      <c r="B1003" s="113">
        <v>8.0464896741254837</v>
      </c>
      <c r="C1003" s="116">
        <v>5.7616438175790661</v>
      </c>
      <c r="D1003" s="116">
        <v>32.207886110235115</v>
      </c>
      <c r="E1003" s="104">
        <v>11.800000190734863</v>
      </c>
      <c r="F1003" s="113">
        <v>32.091928486846136</v>
      </c>
      <c r="G1003" s="113">
        <v>37.486609300043732</v>
      </c>
    </row>
    <row r="1004" spans="1:7">
      <c r="A1004" s="27">
        <v>42975</v>
      </c>
      <c r="B1004" s="113">
        <v>8.7477214443418365</v>
      </c>
      <c r="C1004" s="116">
        <v>6.2637568951051588</v>
      </c>
      <c r="D1004" s="116">
        <v>34.007872298713075</v>
      </c>
      <c r="E1004" s="104">
        <v>12.100000381469727</v>
      </c>
      <c r="F1004" s="113">
        <v>45.945298159519801</v>
      </c>
      <c r="G1004" s="113">
        <v>37.568559673605193</v>
      </c>
    </row>
    <row r="1005" spans="1:7">
      <c r="A1005" s="27">
        <v>42976</v>
      </c>
      <c r="B1005" s="113">
        <v>10.661096033232747</v>
      </c>
      <c r="C1005" s="116">
        <v>7.6338180419237371</v>
      </c>
      <c r="D1005" s="116">
        <v>36.089537752778455</v>
      </c>
      <c r="E1005" s="104">
        <v>11.899999618530273</v>
      </c>
      <c r="F1005" s="113">
        <v>41.184218073774275</v>
      </c>
      <c r="G1005" s="113">
        <v>37.820535098910312</v>
      </c>
    </row>
    <row r="1006" spans="1:7">
      <c r="A1006" s="27">
        <v>42977</v>
      </c>
      <c r="B1006" s="113">
        <v>11.614577107231154</v>
      </c>
      <c r="C1006" s="116">
        <v>8.3165528191579643</v>
      </c>
      <c r="D1006" s="116">
        <v>36.733142696221691</v>
      </c>
      <c r="E1006" s="104">
        <v>11.699999809265137</v>
      </c>
      <c r="F1006" s="113">
        <v>42.435547676527939</v>
      </c>
      <c r="G1006" s="113">
        <v>37.550695694662963</v>
      </c>
    </row>
    <row r="1007" spans="1:7">
      <c r="A1007" s="27">
        <v>42978</v>
      </c>
      <c r="B1007" s="113">
        <v>11.829347215482105</v>
      </c>
      <c r="C1007" s="116">
        <v>8.470337751037512</v>
      </c>
      <c r="D1007" s="116">
        <v>35.579787714393042</v>
      </c>
      <c r="E1007" s="104">
        <v>11.899999618530273</v>
      </c>
      <c r="F1007" s="113">
        <v>43.145148580030138</v>
      </c>
      <c r="G1007" s="113">
        <v>38.909853998974462</v>
      </c>
    </row>
    <row r="1008" spans="1:7">
      <c r="A1008" s="27">
        <v>42979</v>
      </c>
      <c r="B1008" s="113">
        <v>11.820402112662302</v>
      </c>
      <c r="C1008" s="116">
        <v>8.4639326603151499</v>
      </c>
      <c r="D1008" s="116">
        <v>35.755199757946841</v>
      </c>
      <c r="E1008" s="104">
        <v>12.300000190734863</v>
      </c>
      <c r="F1008" s="113">
        <v>40.263202775937572</v>
      </c>
      <c r="G1008" s="113">
        <v>37.869322544755761</v>
      </c>
    </row>
    <row r="1009" spans="1:7">
      <c r="A1009" s="27">
        <v>42980</v>
      </c>
      <c r="B1009" s="113">
        <v>11.21476915499794</v>
      </c>
      <c r="C1009" s="116">
        <v>8.0302725765310701</v>
      </c>
      <c r="D1009" s="116">
        <v>34.991484800952463</v>
      </c>
      <c r="E1009" s="104">
        <v>12.5</v>
      </c>
      <c r="F1009" s="113">
        <v>40.764642651031416</v>
      </c>
      <c r="G1009" s="113">
        <v>37.384688503764316</v>
      </c>
    </row>
    <row r="1010" spans="1:7">
      <c r="A1010" s="27">
        <v>42981</v>
      </c>
      <c r="B1010" s="113">
        <v>10.971810441508277</v>
      </c>
      <c r="C1010" s="116">
        <v>7.8563033519130281</v>
      </c>
      <c r="D1010" s="116">
        <v>36.149950895486086</v>
      </c>
      <c r="E1010" s="104">
        <v>11.699999809265137</v>
      </c>
      <c r="F1010" s="113">
        <v>39.976651164337419</v>
      </c>
      <c r="G1010" s="113">
        <v>37.297924367277766</v>
      </c>
    </row>
    <row r="1011" spans="1:7">
      <c r="A1011" s="27">
        <v>42982</v>
      </c>
      <c r="B1011" s="113">
        <v>10.982154596131485</v>
      </c>
      <c r="C1011" s="116">
        <v>7.8637102258352733</v>
      </c>
      <c r="D1011" s="116">
        <v>36.794709986624966</v>
      </c>
      <c r="E1011" s="104">
        <v>11.699999809265137</v>
      </c>
      <c r="F1011" s="113">
        <v>32.12715768573463</v>
      </c>
      <c r="G1011" s="113">
        <v>36.194753467352321</v>
      </c>
    </row>
    <row r="1012" spans="1:7">
      <c r="A1012" s="27">
        <v>42983</v>
      </c>
      <c r="B1012" s="113">
        <v>11.260459236021093</v>
      </c>
      <c r="C1012" s="116">
        <v>8.0629887028809559</v>
      </c>
      <c r="D1012" s="116">
        <v>35.994933875136915</v>
      </c>
      <c r="E1012" s="104">
        <v>12.800000190734863</v>
      </c>
      <c r="F1012" s="113">
        <v>31.297437414041234</v>
      </c>
      <c r="G1012" s="113">
        <v>36.022245344453353</v>
      </c>
    </row>
    <row r="1013" spans="1:7">
      <c r="A1013" s="27">
        <v>42984</v>
      </c>
      <c r="B1013" s="113">
        <v>11.113134605447907</v>
      </c>
      <c r="C1013" s="116">
        <v>7.9574977271516696</v>
      </c>
      <c r="D1013" s="116">
        <v>34.044693514461876</v>
      </c>
      <c r="E1013" s="104">
        <v>11.800000190734863</v>
      </c>
      <c r="F1013" s="113">
        <v>31.591128366606085</v>
      </c>
      <c r="G1013" s="113">
        <v>35.571942660124208</v>
      </c>
    </row>
    <row r="1014" spans="1:7">
      <c r="A1014" s="27">
        <v>42985</v>
      </c>
      <c r="B1014" s="113">
        <v>10.841811521773966</v>
      </c>
      <c r="C1014" s="116">
        <v>7.7632183542913102</v>
      </c>
      <c r="D1014" s="116">
        <v>33.890478207689753</v>
      </c>
      <c r="E1014" s="104">
        <v>11.800000190734863</v>
      </c>
      <c r="F1014" s="113">
        <v>29.269573592753328</v>
      </c>
      <c r="G1014" s="113">
        <v>37.302543766211606</v>
      </c>
    </row>
    <row r="1015" spans="1:7">
      <c r="A1015" s="27">
        <v>42986</v>
      </c>
      <c r="B1015" s="113">
        <v>10.315466129171948</v>
      </c>
      <c r="C1015" s="116">
        <v>7.3863316869351836</v>
      </c>
      <c r="D1015" s="116">
        <v>34.09307306971818</v>
      </c>
      <c r="E1015" s="104">
        <v>11.699999809265137</v>
      </c>
      <c r="F1015" s="113">
        <v>30.130185435171441</v>
      </c>
      <c r="G1015" s="113">
        <v>36.135604906059996</v>
      </c>
    </row>
    <row r="1016" spans="1:7">
      <c r="A1016" s="27">
        <v>42987</v>
      </c>
      <c r="B1016" s="113">
        <v>10.01011893632562</v>
      </c>
      <c r="C1016" s="116">
        <v>7.1676895414620558</v>
      </c>
      <c r="D1016" s="116">
        <v>34.78035092667298</v>
      </c>
      <c r="E1016" s="104">
        <v>11.800000190734863</v>
      </c>
      <c r="F1016" s="113">
        <v>27.303381505785165</v>
      </c>
      <c r="G1016" s="113">
        <v>34.738448568141074</v>
      </c>
    </row>
    <row r="1017" spans="1:7">
      <c r="A1017" s="27">
        <v>42988</v>
      </c>
      <c r="B1017" s="113">
        <v>10.008208847673524</v>
      </c>
      <c r="C1017" s="116">
        <v>7.1663218331918559</v>
      </c>
      <c r="D1017" s="116">
        <v>35.335039693271682</v>
      </c>
      <c r="E1017" s="104">
        <v>11.899999618530273</v>
      </c>
      <c r="F1017" s="113">
        <v>26.2219381497966</v>
      </c>
      <c r="G1017" s="113">
        <v>36.370428586226907</v>
      </c>
    </row>
    <row r="1018" spans="1:7">
      <c r="A1018" s="27">
        <v>42989</v>
      </c>
      <c r="B1018" s="113">
        <v>10.469879772768932</v>
      </c>
      <c r="C1018" s="116">
        <v>7.4968987106947855</v>
      </c>
      <c r="D1018" s="116">
        <v>35.474878571408787</v>
      </c>
      <c r="E1018" s="104">
        <v>11.699999809265137</v>
      </c>
      <c r="F1018" s="113">
        <v>28.994524425356481</v>
      </c>
      <c r="G1018" s="113">
        <v>37.090179906796529</v>
      </c>
    </row>
    <row r="1019" spans="1:7">
      <c r="A1019" s="27">
        <v>42990</v>
      </c>
      <c r="B1019" s="113">
        <v>12.874815634454638</v>
      </c>
      <c r="C1019" s="116">
        <v>9.2189395509027339</v>
      </c>
      <c r="D1019" s="116">
        <v>33.19525241001886</v>
      </c>
      <c r="E1019" s="104">
        <v>11.800000190734863</v>
      </c>
      <c r="F1019" s="113">
        <v>33.300224712181965</v>
      </c>
      <c r="G1019" s="113">
        <v>37.016824046218865</v>
      </c>
    </row>
    <row r="1020" spans="1:7">
      <c r="A1020" s="27">
        <v>42991</v>
      </c>
      <c r="B1020" s="113">
        <v>13.091985705620308</v>
      </c>
      <c r="C1020" s="116">
        <v>9.3744429627716954</v>
      </c>
      <c r="D1020" s="116">
        <v>31.132859604976801</v>
      </c>
      <c r="E1020" s="104">
        <v>11.800000190734863</v>
      </c>
      <c r="F1020" s="113">
        <v>44.563744608936467</v>
      </c>
      <c r="G1020" s="113">
        <v>35.10840776584763</v>
      </c>
    </row>
    <row r="1021" spans="1:7">
      <c r="A1021" s="27">
        <v>42992</v>
      </c>
      <c r="B1021" s="113">
        <v>11.510514865768158</v>
      </c>
      <c r="C1021" s="116">
        <v>8.2420396345954234</v>
      </c>
      <c r="D1021" s="116">
        <v>33.246614805945669</v>
      </c>
      <c r="E1021" s="104">
        <v>11.800000190734863</v>
      </c>
      <c r="F1021" s="113">
        <v>50.535573334649747</v>
      </c>
      <c r="G1021" s="113">
        <v>34.971164346734689</v>
      </c>
    </row>
    <row r="1022" spans="1:7">
      <c r="A1022" s="27">
        <v>42993</v>
      </c>
      <c r="B1022" s="113">
        <v>11.042209674252968</v>
      </c>
      <c r="C1022" s="116">
        <v>7.9067123278183926</v>
      </c>
      <c r="D1022" s="116">
        <v>34.99067065846036</v>
      </c>
      <c r="E1022" s="104">
        <v>12</v>
      </c>
      <c r="F1022" s="113">
        <v>44.485964365005515</v>
      </c>
      <c r="G1022" s="113">
        <v>34.711737287022423</v>
      </c>
    </row>
    <row r="1023" spans="1:7">
      <c r="A1023" s="27">
        <v>42994</v>
      </c>
      <c r="B1023" s="113">
        <v>11.194923470486406</v>
      </c>
      <c r="C1023" s="116">
        <v>8.0160621854037206</v>
      </c>
      <c r="D1023" s="116">
        <v>33.753727547173142</v>
      </c>
      <c r="E1023" s="104">
        <v>11.600000381469727</v>
      </c>
      <c r="F1023" s="113">
        <v>50.621275732406893</v>
      </c>
      <c r="G1023" s="113">
        <v>33.267506326635704</v>
      </c>
    </row>
    <row r="1024" spans="1:7">
      <c r="A1024" s="27">
        <v>42995</v>
      </c>
      <c r="B1024" s="113">
        <v>11.380555163707186</v>
      </c>
      <c r="C1024" s="116">
        <v>8.1489827185688206</v>
      </c>
      <c r="D1024" s="116">
        <v>33.806972653623035</v>
      </c>
      <c r="E1024" s="104">
        <v>12.199999809265137</v>
      </c>
      <c r="F1024" s="113">
        <v>52.230457838685453</v>
      </c>
      <c r="G1024" s="113">
        <v>35.720603471000921</v>
      </c>
    </row>
    <row r="1025" spans="1:7">
      <c r="A1025" s="27">
        <v>42996</v>
      </c>
      <c r="B1025" s="113">
        <v>10.991572093443077</v>
      </c>
      <c r="C1025" s="116">
        <v>7.8704535719849469</v>
      </c>
      <c r="D1025" s="116">
        <v>34.596710396960923</v>
      </c>
      <c r="E1025" s="104">
        <v>12.199999809265137</v>
      </c>
      <c r="F1025" s="113">
        <v>48.111469457193692</v>
      </c>
      <c r="G1025" s="113">
        <v>35.281767199569252</v>
      </c>
    </row>
    <row r="1026" spans="1:7">
      <c r="A1026" s="27">
        <v>42997</v>
      </c>
      <c r="B1026" s="113">
        <v>11.048612314295726</v>
      </c>
      <c r="C1026" s="116">
        <v>7.9112969023238655</v>
      </c>
      <c r="D1026" s="116">
        <v>34.220801967249983</v>
      </c>
      <c r="E1026" s="104">
        <v>11.600000381469727</v>
      </c>
      <c r="F1026" s="113">
        <v>52.249509806213538</v>
      </c>
      <c r="G1026" s="113">
        <v>35.168934874821559</v>
      </c>
    </row>
    <row r="1027" spans="1:7">
      <c r="A1027" s="27">
        <v>42998</v>
      </c>
      <c r="B1027" s="113">
        <v>11.038029945755548</v>
      </c>
      <c r="C1027" s="116">
        <v>7.9037194566619506</v>
      </c>
      <c r="D1027" s="116">
        <v>33.541366757684301</v>
      </c>
      <c r="E1027" s="104">
        <v>11.800000190734863</v>
      </c>
      <c r="F1027" s="113">
        <v>49.929091192152804</v>
      </c>
      <c r="G1027" s="113">
        <v>35.222131844317467</v>
      </c>
    </row>
    <row r="1028" spans="1:7">
      <c r="A1028" s="27">
        <v>42999</v>
      </c>
      <c r="B1028" s="113">
        <v>11.794430357812235</v>
      </c>
      <c r="C1028" s="116">
        <v>8.4453357308684183</v>
      </c>
      <c r="D1028" s="116">
        <v>32.139956232839211</v>
      </c>
      <c r="E1028" s="104">
        <v>11.800000190734863</v>
      </c>
      <c r="F1028" s="113">
        <v>46.099435429396458</v>
      </c>
      <c r="G1028" s="113">
        <v>35.086662470455529</v>
      </c>
    </row>
    <row r="1029" spans="1:7">
      <c r="A1029" s="27">
        <v>43000</v>
      </c>
      <c r="B1029" s="113">
        <v>11.641636564824061</v>
      </c>
      <c r="C1029" s="116">
        <v>8.3359285920553745</v>
      </c>
      <c r="D1029" s="116">
        <v>33.641618776851224</v>
      </c>
      <c r="E1029" s="104">
        <v>12.600000381469727</v>
      </c>
      <c r="F1029" s="113">
        <v>46.528883696761383</v>
      </c>
      <c r="G1029" s="113">
        <v>34.662717621856295</v>
      </c>
    </row>
    <row r="1030" spans="1:7">
      <c r="A1030" s="27">
        <v>43001</v>
      </c>
      <c r="B1030" s="113">
        <v>12.10414112055191</v>
      </c>
      <c r="C1030" s="116">
        <v>8.6671023860988168</v>
      </c>
      <c r="D1030" s="116">
        <v>33.898440375328065</v>
      </c>
      <c r="E1030" s="104">
        <v>12.699999809265137</v>
      </c>
      <c r="F1030" s="113">
        <v>43.639897125716551</v>
      </c>
      <c r="G1030" s="113">
        <v>34.337041116665873</v>
      </c>
    </row>
    <row r="1031" spans="1:7">
      <c r="A1031" s="27">
        <v>43002</v>
      </c>
      <c r="B1031" s="113">
        <v>13.315061945520409</v>
      </c>
      <c r="C1031" s="116">
        <v>9.5341754536493273</v>
      </c>
      <c r="D1031" s="116">
        <v>31.577425943039081</v>
      </c>
      <c r="E1031" s="104">
        <v>12</v>
      </c>
      <c r="F1031" s="113">
        <v>55.809040026090727</v>
      </c>
      <c r="G1031" s="113">
        <v>35.105042231723083</v>
      </c>
    </row>
    <row r="1032" spans="1:7">
      <c r="A1032" s="27">
        <v>43003</v>
      </c>
      <c r="B1032" s="113">
        <v>12.325847253220537</v>
      </c>
      <c r="C1032" s="116">
        <v>8.8258538193750162</v>
      </c>
      <c r="D1032" s="116">
        <v>35.245656260737626</v>
      </c>
      <c r="E1032" s="104">
        <v>12</v>
      </c>
      <c r="F1032" s="113">
        <v>53.045388163813868</v>
      </c>
      <c r="G1032" s="113">
        <v>34.14763351343295</v>
      </c>
    </row>
    <row r="1033" spans="1:7">
      <c r="A1033" s="27">
        <v>43004</v>
      </c>
      <c r="B1033" s="113">
        <v>10.883146534151305</v>
      </c>
      <c r="C1033" s="116">
        <v>7.7928160581545578</v>
      </c>
      <c r="D1033" s="116">
        <v>33.222944904234737</v>
      </c>
      <c r="E1033" s="104">
        <v>12.199999809265137</v>
      </c>
      <c r="F1033" s="113">
        <v>51.582254542023996</v>
      </c>
      <c r="G1033" s="113">
        <v>34.317043378816706</v>
      </c>
    </row>
    <row r="1034" spans="1:7">
      <c r="A1034" s="27">
        <v>43005</v>
      </c>
      <c r="B1034" s="113">
        <v>6.467198584881011</v>
      </c>
      <c r="C1034" s="116">
        <v>4.6308012876043962</v>
      </c>
      <c r="D1034" s="116">
        <v>29.114850508372033</v>
      </c>
      <c r="E1034" s="104">
        <v>12.100000381469727</v>
      </c>
      <c r="F1034" s="113">
        <v>55.663852284241578</v>
      </c>
      <c r="G1034" s="113">
        <v>28.868558414677807</v>
      </c>
    </row>
    <row r="1035" spans="1:7">
      <c r="A1035" s="27">
        <v>43006</v>
      </c>
      <c r="B1035" s="113">
        <v>1.5204306896898312E-36</v>
      </c>
      <c r="C1035" s="116">
        <v>1.2047784075846738E-36</v>
      </c>
      <c r="D1035" s="116">
        <v>30.386317384839028</v>
      </c>
      <c r="E1035" s="104">
        <v>12.100000381469727</v>
      </c>
      <c r="F1035" s="113">
        <v>51.819896452161963</v>
      </c>
      <c r="G1035" s="113">
        <v>10.092086303686653</v>
      </c>
    </row>
    <row r="1036" spans="1:7">
      <c r="A1036" s="27">
        <v>43007</v>
      </c>
      <c r="B1036" s="113">
        <v>0</v>
      </c>
      <c r="C1036" s="116">
        <v>0</v>
      </c>
      <c r="D1036" s="116">
        <v>30.871734978093027</v>
      </c>
      <c r="E1036" s="104">
        <v>12.100000381469727</v>
      </c>
      <c r="F1036" s="113">
        <v>46.562732111568799</v>
      </c>
      <c r="G1036" s="113">
        <v>8.2207763106955429</v>
      </c>
    </row>
    <row r="1037" spans="1:7">
      <c r="A1037" s="27">
        <v>43008</v>
      </c>
      <c r="B1037" s="113">
        <v>0</v>
      </c>
      <c r="C1037" s="116">
        <v>0</v>
      </c>
      <c r="D1037" s="116">
        <v>30.595462582023067</v>
      </c>
      <c r="E1037" s="104">
        <v>12.100000381469727</v>
      </c>
      <c r="F1037" s="113">
        <v>31.097148785113742</v>
      </c>
      <c r="G1037" s="113">
        <v>4.4194440841674805</v>
      </c>
    </row>
    <row r="1038" spans="1:7">
      <c r="A1038" s="27">
        <v>43009</v>
      </c>
      <c r="B1038" s="113">
        <v>1.0744175029518717</v>
      </c>
      <c r="C1038" s="116">
        <v>0.85136074736265865</v>
      </c>
      <c r="D1038" s="116">
        <v>30.122778262562246</v>
      </c>
      <c r="E1038" s="104">
        <v>12.100000381469727</v>
      </c>
      <c r="F1038" s="113">
        <v>8.5864316650089378</v>
      </c>
      <c r="G1038" s="113">
        <v>11.049613431492144</v>
      </c>
    </row>
    <row r="1039" spans="1:7">
      <c r="A1039" s="27">
        <v>43010</v>
      </c>
      <c r="B1039" s="113">
        <v>7.204411738869803</v>
      </c>
      <c r="C1039" s="116">
        <v>5.7087243510656576</v>
      </c>
      <c r="D1039" s="116">
        <v>30.943891366896818</v>
      </c>
      <c r="E1039" s="104">
        <v>11.399999618530273</v>
      </c>
      <c r="F1039" s="113">
        <v>56.865844439444686</v>
      </c>
      <c r="G1039" s="113">
        <v>40.461713974939492</v>
      </c>
    </row>
    <row r="1040" spans="1:7">
      <c r="A1040" s="27">
        <v>43011</v>
      </c>
      <c r="B1040" s="113">
        <v>13.098761795608731</v>
      </c>
      <c r="C1040" s="116">
        <v>10.379365192019245</v>
      </c>
      <c r="D1040" s="116">
        <v>31.2998820212152</v>
      </c>
      <c r="E1040" s="104">
        <v>11.5</v>
      </c>
      <c r="F1040" s="113">
        <v>50.431353933237247</v>
      </c>
      <c r="G1040" s="113">
        <v>35.788147690075441</v>
      </c>
    </row>
    <row r="1041" spans="1:7">
      <c r="A1041" s="27">
        <v>43012</v>
      </c>
      <c r="B1041" s="113">
        <v>14.106705834649668</v>
      </c>
      <c r="C1041" s="116">
        <v>11.178052841857419</v>
      </c>
      <c r="D1041" s="116">
        <v>30.883101617848453</v>
      </c>
      <c r="E1041" s="104">
        <v>11.600000381469727</v>
      </c>
      <c r="F1041" s="113">
        <v>45.835830438506839</v>
      </c>
      <c r="G1041" s="113">
        <v>35.569017367407113</v>
      </c>
    </row>
    <row r="1042" spans="1:7">
      <c r="A1042" s="27">
        <v>43013</v>
      </c>
      <c r="B1042" s="113">
        <v>8.9521595736445949</v>
      </c>
      <c r="C1042" s="116">
        <v>7.0936272391210728</v>
      </c>
      <c r="D1042" s="116">
        <v>32.369680397885865</v>
      </c>
      <c r="E1042" s="104">
        <v>11.699999809265137</v>
      </c>
      <c r="F1042" s="113">
        <v>65.496890641230166</v>
      </c>
      <c r="G1042" s="113">
        <v>35.928844489278589</v>
      </c>
    </row>
    <row r="1043" spans="1:7">
      <c r="A1043" s="27">
        <v>43014</v>
      </c>
      <c r="B1043" s="113">
        <v>9.5916850867831869</v>
      </c>
      <c r="C1043" s="116">
        <v>7.6003826831894008</v>
      </c>
      <c r="D1043" s="116">
        <v>31.855930035666187</v>
      </c>
      <c r="E1043" s="104">
        <v>11.5</v>
      </c>
      <c r="F1043" s="113">
        <v>63.173938070668115</v>
      </c>
      <c r="G1043" s="113">
        <v>36.007939027658161</v>
      </c>
    </row>
    <row r="1044" spans="1:7">
      <c r="A1044" s="27">
        <v>43015</v>
      </c>
      <c r="B1044" s="113">
        <v>9.9342935986319336</v>
      </c>
      <c r="C1044" s="116">
        <v>7.8718632183621633</v>
      </c>
      <c r="D1044" s="116">
        <v>32.459298923236304</v>
      </c>
      <c r="E1044" s="104">
        <v>11.899999618530273</v>
      </c>
      <c r="F1044" s="113">
        <v>59.912642157430987</v>
      </c>
      <c r="G1044" s="113">
        <v>35.967987865121309</v>
      </c>
    </row>
    <row r="1045" spans="1:7">
      <c r="A1045" s="27">
        <v>43016</v>
      </c>
      <c r="B1045" s="113">
        <v>9.4163409150008039</v>
      </c>
      <c r="C1045" s="116">
        <v>7.4614412151621226</v>
      </c>
      <c r="D1045" s="116">
        <v>32.519173321105846</v>
      </c>
      <c r="E1045" s="104">
        <v>11.699999809265137</v>
      </c>
      <c r="F1045" s="113">
        <v>55.623569223792408</v>
      </c>
      <c r="G1045" s="113">
        <v>35.785199161260216</v>
      </c>
    </row>
    <row r="1046" spans="1:7">
      <c r="A1046" s="27">
        <v>43017</v>
      </c>
      <c r="B1046" s="113">
        <v>9.6156568822326705</v>
      </c>
      <c r="C1046" s="116">
        <v>7.6193777625076597</v>
      </c>
      <c r="D1046" s="116">
        <v>31.792196041058595</v>
      </c>
      <c r="E1046" s="104">
        <v>12</v>
      </c>
      <c r="F1046" s="113">
        <v>51.727853481637105</v>
      </c>
      <c r="G1046" s="113">
        <v>35.685838380080632</v>
      </c>
    </row>
    <row r="1047" spans="1:7">
      <c r="A1047" s="27">
        <v>43018</v>
      </c>
      <c r="B1047" s="113">
        <v>9.829096806796807</v>
      </c>
      <c r="C1047" s="116">
        <v>7.7885060326584235</v>
      </c>
      <c r="D1047" s="116">
        <v>31.73781651839063</v>
      </c>
      <c r="E1047" s="104">
        <v>11.800000190734863</v>
      </c>
      <c r="F1047" s="113">
        <v>56.337363049895643</v>
      </c>
      <c r="G1047" s="113">
        <v>35.918694322330012</v>
      </c>
    </row>
    <row r="1048" spans="1:7">
      <c r="A1048" s="27">
        <v>43019</v>
      </c>
      <c r="B1048" s="113">
        <v>9.6473571617879923</v>
      </c>
      <c r="C1048" s="116">
        <v>7.6444968373735067</v>
      </c>
      <c r="D1048" s="116">
        <v>31.689067787285214</v>
      </c>
      <c r="E1048" s="104">
        <v>11.399999618530273</v>
      </c>
      <c r="F1048" s="113">
        <v>64.410621037171424</v>
      </c>
      <c r="G1048" s="113">
        <v>37.027613778092274</v>
      </c>
    </row>
    <row r="1049" spans="1:7">
      <c r="A1049" s="27">
        <v>43020</v>
      </c>
      <c r="B1049" s="113">
        <v>9.6996068165182532</v>
      </c>
      <c r="C1049" s="116">
        <v>7.6858990902020228</v>
      </c>
      <c r="D1049" s="116">
        <v>32.189039613670651</v>
      </c>
      <c r="E1049" s="104">
        <v>11.5</v>
      </c>
      <c r="F1049" s="113">
        <v>66.843170510077968</v>
      </c>
      <c r="G1049" s="113">
        <v>35.83562077244121</v>
      </c>
    </row>
    <row r="1050" spans="1:7">
      <c r="A1050" s="27">
        <v>43021</v>
      </c>
      <c r="B1050" s="113">
        <v>10.055479762905621</v>
      </c>
      <c r="C1050" s="116">
        <v>7.9678902684638242</v>
      </c>
      <c r="D1050" s="116">
        <v>33.117627391594404</v>
      </c>
      <c r="E1050" s="104">
        <v>11.5</v>
      </c>
      <c r="F1050" s="113">
        <v>67.247088749174139</v>
      </c>
      <c r="G1050" s="113">
        <v>35.390259982303327</v>
      </c>
    </row>
    <row r="1051" spans="1:7">
      <c r="A1051" s="27">
        <v>43022</v>
      </c>
      <c r="B1051" s="113">
        <v>10.497474530103707</v>
      </c>
      <c r="C1051" s="116">
        <v>8.3181237617737356</v>
      </c>
      <c r="D1051" s="116">
        <v>32.852725273061672</v>
      </c>
      <c r="E1051" s="104">
        <v>11.300000190734863</v>
      </c>
      <c r="F1051" s="113">
        <v>65.912170470776346</v>
      </c>
      <c r="G1051" s="113">
        <v>35.212662042710491</v>
      </c>
    </row>
    <row r="1052" spans="1:7">
      <c r="A1052" s="27">
        <v>43023</v>
      </c>
      <c r="B1052" s="113">
        <v>10.581934722768519</v>
      </c>
      <c r="C1052" s="116">
        <v>8.3850494145595036</v>
      </c>
      <c r="D1052" s="116">
        <v>31.930726901977128</v>
      </c>
      <c r="E1052" s="104">
        <v>11.5</v>
      </c>
      <c r="F1052" s="113">
        <v>63.252113527721839</v>
      </c>
      <c r="G1052" s="113">
        <v>35.938641621978192</v>
      </c>
    </row>
    <row r="1053" spans="1:7">
      <c r="A1053" s="27">
        <v>43024</v>
      </c>
      <c r="B1053" s="113">
        <v>10.516863748113183</v>
      </c>
      <c r="C1053" s="116">
        <v>8.333487639493498</v>
      </c>
      <c r="D1053" s="116">
        <v>32.627611825179194</v>
      </c>
      <c r="E1053" s="104">
        <v>11.600000381469727</v>
      </c>
      <c r="F1053" s="113">
        <v>59.941867741434649</v>
      </c>
      <c r="G1053" s="113">
        <v>35.976334764096457</v>
      </c>
    </row>
    <row r="1054" spans="1:7">
      <c r="A1054" s="27">
        <v>43025</v>
      </c>
      <c r="B1054" s="113">
        <v>11.19822070070536</v>
      </c>
      <c r="C1054" s="116">
        <v>8.8733900170942892</v>
      </c>
      <c r="D1054" s="116">
        <v>34.227952733481317</v>
      </c>
      <c r="E1054" s="104">
        <v>11.800000190734863</v>
      </c>
      <c r="F1054" s="113">
        <v>54.094490828580383</v>
      </c>
      <c r="G1054" s="113">
        <v>36.080791922344133</v>
      </c>
    </row>
    <row r="1055" spans="1:7">
      <c r="A1055" s="27">
        <v>43026</v>
      </c>
      <c r="B1055" s="113">
        <v>12.401693558325567</v>
      </c>
      <c r="C1055" s="116">
        <v>9.8270133047634118</v>
      </c>
      <c r="D1055" s="116">
        <v>35.592667864737706</v>
      </c>
      <c r="E1055" s="104">
        <v>11.5</v>
      </c>
      <c r="F1055" s="113">
        <v>53.971560321869696</v>
      </c>
      <c r="G1055" s="113">
        <v>36.465995809369581</v>
      </c>
    </row>
    <row r="1056" spans="1:7">
      <c r="A1056" s="27">
        <v>43027</v>
      </c>
      <c r="B1056" s="113">
        <v>13.344246745525744</v>
      </c>
      <c r="C1056" s="116">
        <v>10.573885711140941</v>
      </c>
      <c r="D1056" s="116">
        <v>36.029129433013729</v>
      </c>
      <c r="E1056" s="104">
        <v>12.199999809265137</v>
      </c>
      <c r="F1056" s="113">
        <v>50.085610516998472</v>
      </c>
      <c r="G1056" s="113">
        <v>36.544568090416746</v>
      </c>
    </row>
    <row r="1057" spans="1:7">
      <c r="A1057" s="27">
        <v>43028</v>
      </c>
      <c r="B1057" s="113">
        <v>13.54348886778434</v>
      </c>
      <c r="C1057" s="116">
        <v>10.731763744257643</v>
      </c>
      <c r="D1057" s="116">
        <v>34.226308817421952</v>
      </c>
      <c r="E1057" s="104">
        <v>12.5</v>
      </c>
      <c r="F1057" s="113">
        <v>44.552943357538297</v>
      </c>
      <c r="G1057" s="113">
        <v>36.001390635459529</v>
      </c>
    </row>
    <row r="1058" spans="1:7">
      <c r="A1058" s="27">
        <v>43029</v>
      </c>
      <c r="B1058" s="113">
        <v>13.683153525235557</v>
      </c>
      <c r="C1058" s="116">
        <v>10.842433020233821</v>
      </c>
      <c r="D1058" s="116">
        <v>35.10151854943345</v>
      </c>
      <c r="E1058" s="104">
        <v>12.399999618530273</v>
      </c>
      <c r="F1058" s="113">
        <v>48.480452770590745</v>
      </c>
      <c r="G1058" s="113">
        <v>35.894689757294067</v>
      </c>
    </row>
    <row r="1059" spans="1:7">
      <c r="A1059" s="27">
        <v>43030</v>
      </c>
      <c r="B1059" s="113">
        <v>12.499958245515794</v>
      </c>
      <c r="C1059" s="116">
        <v>9.9048775403103804</v>
      </c>
      <c r="D1059" s="116">
        <v>34.486800088176018</v>
      </c>
      <c r="E1059" s="104">
        <v>12.5</v>
      </c>
      <c r="F1059" s="113">
        <v>51.530204603627887</v>
      </c>
      <c r="G1059" s="113">
        <v>36.216142461277812</v>
      </c>
    </row>
    <row r="1060" spans="1:7">
      <c r="A1060" s="27">
        <v>43031</v>
      </c>
      <c r="B1060" s="113">
        <v>13.241004738522642</v>
      </c>
      <c r="C1060" s="116">
        <v>10.492077482961584</v>
      </c>
      <c r="D1060" s="116">
        <v>34.614591776883159</v>
      </c>
      <c r="E1060" s="104">
        <v>12.399999618530273</v>
      </c>
      <c r="F1060" s="113">
        <v>53.592250283868282</v>
      </c>
      <c r="G1060" s="113">
        <v>36.45052297808504</v>
      </c>
    </row>
    <row r="1061" spans="1:7">
      <c r="A1061" s="27">
        <v>43032</v>
      </c>
      <c r="B1061" s="113">
        <v>14.235491682501401</v>
      </c>
      <c r="C1061" s="116">
        <v>11.280101826889354</v>
      </c>
      <c r="D1061" s="116">
        <v>33.906802958051323</v>
      </c>
      <c r="E1061" s="104">
        <v>12.5</v>
      </c>
      <c r="F1061" s="113">
        <v>39.816489429341409</v>
      </c>
      <c r="G1061" s="113">
        <v>37.429061710856629</v>
      </c>
    </row>
    <row r="1062" spans="1:7">
      <c r="A1062" s="27">
        <v>43033</v>
      </c>
      <c r="B1062" s="113">
        <v>13.658613329895072</v>
      </c>
      <c r="C1062" s="116">
        <v>10.822987544905935</v>
      </c>
      <c r="D1062" s="116">
        <v>35.772347667702896</v>
      </c>
      <c r="E1062" s="104">
        <v>12.199999809265137</v>
      </c>
      <c r="F1062" s="113">
        <v>45.568166404940428</v>
      </c>
      <c r="G1062" s="113">
        <v>37.388696358093462</v>
      </c>
    </row>
    <row r="1063" spans="1:7">
      <c r="A1063" s="27">
        <v>43034</v>
      </c>
      <c r="B1063" s="113">
        <v>14.012510974762568</v>
      </c>
      <c r="C1063" s="116">
        <v>11.103413508366595</v>
      </c>
      <c r="D1063" s="116">
        <v>34.862278020558556</v>
      </c>
      <c r="E1063" s="104">
        <v>12.300000190734863</v>
      </c>
      <c r="F1063" s="113">
        <v>56.89907241211997</v>
      </c>
      <c r="G1063" s="113">
        <v>36.265275456750821</v>
      </c>
    </row>
    <row r="1064" spans="1:7">
      <c r="A1064" s="27">
        <v>43035</v>
      </c>
      <c r="B1064" s="113">
        <v>13.787514831226378</v>
      </c>
      <c r="C1064" s="116">
        <v>10.925128172928174</v>
      </c>
      <c r="D1064" s="116">
        <v>35.41971007960813</v>
      </c>
      <c r="E1064" s="104">
        <v>12.300000190734863</v>
      </c>
      <c r="F1064" s="113">
        <v>58.866449083707963</v>
      </c>
      <c r="G1064" s="113">
        <v>37.16178879426581</v>
      </c>
    </row>
    <row r="1065" spans="1:7">
      <c r="A1065" s="27">
        <v>43036</v>
      </c>
      <c r="B1065" s="113">
        <v>13.639354317098542</v>
      </c>
      <c r="C1065" s="116">
        <v>10.807726840865957</v>
      </c>
      <c r="D1065" s="116">
        <v>35.004305549285945</v>
      </c>
      <c r="E1065" s="104">
        <v>12.399999618530273</v>
      </c>
      <c r="F1065" s="113">
        <v>56.379747470992598</v>
      </c>
      <c r="G1065" s="113">
        <v>38.455302627903414</v>
      </c>
    </row>
    <row r="1066" spans="1:7">
      <c r="A1066" s="27">
        <v>43037</v>
      </c>
      <c r="B1066" s="113">
        <v>13.644332907105758</v>
      </c>
      <c r="C1066" s="116">
        <v>10.811671839991259</v>
      </c>
      <c r="D1066" s="116">
        <v>35.131899852222801</v>
      </c>
      <c r="E1066" s="104">
        <v>12.300000190734863</v>
      </c>
      <c r="F1066" s="113">
        <v>49.725146334347883</v>
      </c>
      <c r="G1066" s="113">
        <v>38.026125710253382</v>
      </c>
    </row>
    <row r="1067" spans="1:7">
      <c r="A1067" s="27">
        <v>43038</v>
      </c>
      <c r="B1067" s="113">
        <v>13.714863878598356</v>
      </c>
      <c r="C1067" s="116">
        <v>10.867560077512687</v>
      </c>
      <c r="D1067" s="116">
        <v>35.37815809607509</v>
      </c>
      <c r="E1067" s="104">
        <v>12.399999618530273</v>
      </c>
      <c r="F1067" s="113">
        <v>46.173409486037727</v>
      </c>
      <c r="G1067" s="113">
        <v>36.58191832723444</v>
      </c>
    </row>
    <row r="1068" spans="1:7">
      <c r="A1068" s="27">
        <v>43039</v>
      </c>
      <c r="B1068" s="113">
        <v>13.544091932928319</v>
      </c>
      <c r="C1068" s="116">
        <v>10.732241608765877</v>
      </c>
      <c r="D1068" s="116">
        <v>35.902016307954433</v>
      </c>
      <c r="E1068" s="104">
        <v>12.5</v>
      </c>
      <c r="F1068" s="113">
        <v>55.430267725344144</v>
      </c>
      <c r="G1068" s="113">
        <v>37.280881784624555</v>
      </c>
    </row>
    <row r="1069" spans="1:7">
      <c r="A1069" s="27">
        <v>43040</v>
      </c>
      <c r="B1069" s="113">
        <v>14.002924091600157</v>
      </c>
      <c r="C1069" s="116">
        <v>11.095816930693946</v>
      </c>
      <c r="D1069" s="116">
        <v>33.795640708936602</v>
      </c>
      <c r="E1069" s="104">
        <v>12.199999809265137</v>
      </c>
      <c r="F1069" s="113">
        <v>58.08066754711998</v>
      </c>
      <c r="G1069" s="113">
        <v>36.809014701048532</v>
      </c>
    </row>
    <row r="1070" spans="1:7">
      <c r="A1070" s="27">
        <v>43041</v>
      </c>
      <c r="B1070" s="113">
        <v>14.14475036739114</v>
      </c>
      <c r="C1070" s="116">
        <v>11.208199057587201</v>
      </c>
      <c r="D1070" s="116">
        <v>31.808684147706721</v>
      </c>
      <c r="E1070" s="104">
        <v>12.5</v>
      </c>
      <c r="F1070" s="113">
        <v>55.976577806428629</v>
      </c>
      <c r="G1070" s="113">
        <v>37.799877660362782</v>
      </c>
    </row>
    <row r="1071" spans="1:7">
      <c r="A1071" s="27">
        <v>43042</v>
      </c>
      <c r="B1071" s="113">
        <v>13.557707051463863</v>
      </c>
      <c r="C1071" s="116">
        <v>10.743030131346721</v>
      </c>
      <c r="D1071" s="116">
        <v>33.409670405321663</v>
      </c>
      <c r="E1071" s="104">
        <v>12.300000190734863</v>
      </c>
      <c r="F1071" s="113">
        <v>51.007346990969403</v>
      </c>
      <c r="G1071" s="113">
        <v>37.940754205871471</v>
      </c>
    </row>
    <row r="1072" spans="1:7">
      <c r="A1072" s="27">
        <v>43043</v>
      </c>
      <c r="B1072" s="113">
        <v>12.969866933217837</v>
      </c>
      <c r="C1072" s="116">
        <v>10.277229824645921</v>
      </c>
      <c r="D1072" s="116">
        <v>36.640533672394618</v>
      </c>
      <c r="E1072" s="104">
        <v>12.399999618530273</v>
      </c>
      <c r="F1072" s="113">
        <v>51.872254003860313</v>
      </c>
      <c r="G1072" s="113">
        <v>37.504763020056266</v>
      </c>
    </row>
    <row r="1073" spans="1:7">
      <c r="A1073" s="27">
        <v>43044</v>
      </c>
      <c r="B1073" s="113">
        <v>12.19809375731994</v>
      </c>
      <c r="C1073" s="116">
        <v>9.6656822781645246</v>
      </c>
      <c r="D1073" s="116">
        <v>34.636883850826131</v>
      </c>
      <c r="E1073" s="104">
        <v>12.399999618530273</v>
      </c>
      <c r="F1073" s="113">
        <v>56.850122540306131</v>
      </c>
      <c r="G1073" s="113">
        <v>37.574688323846587</v>
      </c>
    </row>
    <row r="1074" spans="1:7">
      <c r="A1074" s="27">
        <v>43045</v>
      </c>
      <c r="B1074" s="113">
        <v>11.117821505026757</v>
      </c>
      <c r="C1074" s="116">
        <v>8.8096822692846768</v>
      </c>
      <c r="D1074" s="116">
        <v>32.774709118472273</v>
      </c>
      <c r="E1074" s="104">
        <v>12.399999618530273</v>
      </c>
      <c r="F1074" s="113">
        <v>56.522641745849896</v>
      </c>
      <c r="G1074" s="113">
        <v>37.437305226348101</v>
      </c>
    </row>
    <row r="1075" spans="1:7">
      <c r="A1075" s="27">
        <v>43046</v>
      </c>
      <c r="B1075" s="113">
        <v>10.359632661135551</v>
      </c>
      <c r="C1075" s="116">
        <v>8.2088988503587821</v>
      </c>
      <c r="D1075" s="116">
        <v>34.022140886540754</v>
      </c>
      <c r="E1075" s="104">
        <v>12.100000381469727</v>
      </c>
      <c r="F1075" s="113">
        <v>61.023873799310827</v>
      </c>
      <c r="G1075" s="113">
        <v>37.024540685967203</v>
      </c>
    </row>
    <row r="1076" spans="1:7">
      <c r="A1076" s="27">
        <v>43047</v>
      </c>
      <c r="B1076" s="113">
        <v>9.7706319427336101</v>
      </c>
      <c r="C1076" s="116">
        <v>7.7421788923926078</v>
      </c>
      <c r="D1076" s="116">
        <v>33.958797205311242</v>
      </c>
      <c r="E1076" s="104">
        <v>12.199999809265137</v>
      </c>
      <c r="F1076" s="113">
        <v>67.333981105983241</v>
      </c>
      <c r="G1076" s="113">
        <v>37.11764917578958</v>
      </c>
    </row>
    <row r="1077" spans="1:7">
      <c r="A1077" s="27">
        <v>43048</v>
      </c>
      <c r="B1077" s="113">
        <v>8.9389145861772921</v>
      </c>
      <c r="C1077" s="116">
        <v>7.0831320057523017</v>
      </c>
      <c r="D1077" s="116">
        <v>33.406291549691502</v>
      </c>
      <c r="E1077" s="104">
        <v>12.199999809265137</v>
      </c>
      <c r="F1077" s="113">
        <v>66.70602490857803</v>
      </c>
      <c r="G1077" s="113">
        <v>37.007260841329845</v>
      </c>
    </row>
    <row r="1078" spans="1:7">
      <c r="A1078" s="27">
        <v>43049</v>
      </c>
      <c r="B1078" s="113">
        <v>8.8746864313363965</v>
      </c>
      <c r="C1078" s="116">
        <v>7.0322380750811835</v>
      </c>
      <c r="D1078" s="116">
        <v>30.085794199638926</v>
      </c>
      <c r="E1078" s="104">
        <v>12</v>
      </c>
      <c r="F1078" s="113">
        <v>68.733649452571484</v>
      </c>
      <c r="G1078" s="113">
        <v>36.995910770694387</v>
      </c>
    </row>
    <row r="1079" spans="1:7">
      <c r="A1079" s="27">
        <v>43050</v>
      </c>
      <c r="B1079" s="113">
        <v>8.799410855870855</v>
      </c>
      <c r="C1079" s="116">
        <v>6.9725902472950345</v>
      </c>
      <c r="D1079" s="116">
        <v>31.855776557017261</v>
      </c>
      <c r="E1079" s="104">
        <v>11.899999618530273</v>
      </c>
      <c r="F1079" s="113">
        <v>64.348807259003308</v>
      </c>
      <c r="G1079" s="113">
        <v>37.280106922056923</v>
      </c>
    </row>
    <row r="1080" spans="1:7">
      <c r="A1080" s="27">
        <v>43051</v>
      </c>
      <c r="B1080" s="113">
        <v>8.7723362687307294</v>
      </c>
      <c r="C1080" s="116">
        <v>6.9511365380257573</v>
      </c>
      <c r="D1080" s="116">
        <v>33.3096258694817</v>
      </c>
      <c r="E1080" s="104">
        <v>11.899999618530273</v>
      </c>
      <c r="F1080" s="113">
        <v>59.537757538910299</v>
      </c>
      <c r="G1080" s="113">
        <v>37.012764257987342</v>
      </c>
    </row>
    <row r="1081" spans="1:7">
      <c r="A1081" s="27">
        <v>43052</v>
      </c>
      <c r="B1081" s="113">
        <v>8.7132833706344428</v>
      </c>
      <c r="C1081" s="116">
        <v>6.9043434437965034</v>
      </c>
      <c r="D1081" s="116">
        <v>33.027678124551393</v>
      </c>
      <c r="E1081" s="104">
        <v>12</v>
      </c>
      <c r="F1081" s="113">
        <v>55.956047441164678</v>
      </c>
      <c r="G1081" s="113">
        <v>37.00135588105077</v>
      </c>
    </row>
    <row r="1082" spans="1:7">
      <c r="A1082" s="27">
        <v>43053</v>
      </c>
      <c r="B1082" s="113">
        <v>8.6679581618864336</v>
      </c>
      <c r="C1082" s="116">
        <v>6.8684280724552362</v>
      </c>
      <c r="D1082" s="116">
        <v>32.716322968624247</v>
      </c>
      <c r="E1082" s="104">
        <v>12</v>
      </c>
      <c r="F1082" s="113">
        <v>57.414708038855494</v>
      </c>
      <c r="G1082" s="113">
        <v>37.106722938440505</v>
      </c>
    </row>
    <row r="1083" spans="1:7">
      <c r="A1083" s="27">
        <v>43054</v>
      </c>
      <c r="B1083" s="113">
        <v>8.1499883985723418</v>
      </c>
      <c r="C1083" s="116">
        <v>6.4579925354365333</v>
      </c>
      <c r="D1083" s="116">
        <v>33.179085820670501</v>
      </c>
      <c r="E1083" s="104">
        <v>12.100000381469727</v>
      </c>
      <c r="F1083" s="113">
        <v>63.51676204498726</v>
      </c>
      <c r="G1083" s="113">
        <v>37.237704665351778</v>
      </c>
    </row>
    <row r="1084" spans="1:7">
      <c r="A1084" s="27">
        <v>43055</v>
      </c>
      <c r="B1084" s="113">
        <v>8.6694120880579391</v>
      </c>
      <c r="C1084" s="116">
        <v>6.8695801531581129</v>
      </c>
      <c r="D1084" s="116">
        <v>33.801101795081721</v>
      </c>
      <c r="E1084" s="104">
        <v>11.699999809265137</v>
      </c>
      <c r="F1084" s="113">
        <v>55.26250508180371</v>
      </c>
      <c r="G1084" s="113">
        <v>37.530321003971288</v>
      </c>
    </row>
    <row r="1085" spans="1:7">
      <c r="A1085" s="27">
        <v>43056</v>
      </c>
      <c r="B1085" s="113">
        <v>9.4364260509200353</v>
      </c>
      <c r="C1085" s="116">
        <v>7.477356533257832</v>
      </c>
      <c r="D1085" s="116">
        <v>32.590241244015907</v>
      </c>
      <c r="E1085" s="104">
        <v>11.699999809265137</v>
      </c>
      <c r="F1085" s="113">
        <v>55.065290498777721</v>
      </c>
      <c r="G1085" s="113">
        <v>37.302245882970311</v>
      </c>
    </row>
    <row r="1086" spans="1:7">
      <c r="A1086" s="27">
        <v>43057</v>
      </c>
      <c r="B1086" s="113">
        <v>10.223178046990965</v>
      </c>
      <c r="C1086" s="116">
        <v>8.1007731897472919</v>
      </c>
      <c r="D1086" s="116">
        <v>32.052838198366018</v>
      </c>
      <c r="E1086" s="104">
        <v>11.800000190734863</v>
      </c>
      <c r="F1086" s="113">
        <v>57.619922615444153</v>
      </c>
      <c r="G1086" s="113">
        <v>37.449732383003926</v>
      </c>
    </row>
    <row r="1087" spans="1:7">
      <c r="A1087" s="27">
        <v>43058</v>
      </c>
      <c r="B1087" s="113">
        <v>10.780070950839411</v>
      </c>
      <c r="C1087" s="116">
        <v>8.5420511450289016</v>
      </c>
      <c r="D1087" s="116">
        <v>34.436776309101667</v>
      </c>
      <c r="E1087" s="104">
        <v>11.800000190734863</v>
      </c>
      <c r="F1087" s="113">
        <v>57.417638165884568</v>
      </c>
      <c r="G1087" s="113">
        <v>37.479992449526442</v>
      </c>
    </row>
    <row r="1088" spans="1:7">
      <c r="A1088" s="27">
        <v>43059</v>
      </c>
      <c r="B1088" s="113">
        <v>10.957233818720864</v>
      </c>
      <c r="C1088" s="116">
        <v>8.6824337348415899</v>
      </c>
      <c r="D1088" s="116">
        <v>35.233903926566803</v>
      </c>
      <c r="E1088" s="104">
        <v>12.5</v>
      </c>
      <c r="F1088" s="113">
        <v>54.978744755641216</v>
      </c>
      <c r="G1088" s="113">
        <v>37.549940546574476</v>
      </c>
    </row>
    <row r="1089" spans="1:7">
      <c r="A1089" s="27">
        <v>43060</v>
      </c>
      <c r="B1089" s="113">
        <v>10.716843054473248</v>
      </c>
      <c r="C1089" s="116">
        <v>8.4919498120214136</v>
      </c>
      <c r="D1089" s="116">
        <v>34.073349689576325</v>
      </c>
      <c r="E1089" s="104">
        <v>11.899999618530273</v>
      </c>
      <c r="F1089" s="113">
        <v>49.249016075840601</v>
      </c>
      <c r="G1089" s="113">
        <v>37.568010472677358</v>
      </c>
    </row>
    <row r="1090" spans="1:7">
      <c r="A1090" s="27">
        <v>43061</v>
      </c>
      <c r="B1090" s="113">
        <v>10.643075180902549</v>
      </c>
      <c r="C1090" s="116">
        <v>8.4334966764368229</v>
      </c>
      <c r="D1090" s="116">
        <v>33.715229524484435</v>
      </c>
      <c r="E1090" s="104">
        <v>12.100000381469727</v>
      </c>
      <c r="F1090" s="113">
        <v>48.476977313381617</v>
      </c>
      <c r="G1090" s="113">
        <v>37.584506015733396</v>
      </c>
    </row>
    <row r="1091" spans="1:7">
      <c r="A1091" s="27">
        <v>43062</v>
      </c>
      <c r="B1091" s="113">
        <v>10.588950426331403</v>
      </c>
      <c r="C1091" s="116">
        <v>8.3906086079011626</v>
      </c>
      <c r="D1091" s="116">
        <v>33.957490548778495</v>
      </c>
      <c r="E1091" s="104">
        <v>12</v>
      </c>
      <c r="F1091" s="113">
        <v>57.58187960741698</v>
      </c>
      <c r="G1091" s="113">
        <v>37.155659721118433</v>
      </c>
    </row>
    <row r="1092" spans="1:7">
      <c r="A1092" s="27">
        <v>43063</v>
      </c>
      <c r="B1092" s="113">
        <v>10.836576030384228</v>
      </c>
      <c r="C1092" s="116">
        <v>8.5868253660546134</v>
      </c>
      <c r="D1092" s="116">
        <v>34.916008645362297</v>
      </c>
      <c r="E1092" s="104">
        <v>12.100000381469727</v>
      </c>
      <c r="F1092" s="113">
        <v>57.879775781830183</v>
      </c>
      <c r="G1092" s="113">
        <v>36.587776546257516</v>
      </c>
    </row>
    <row r="1093" spans="1:7">
      <c r="A1093" s="27">
        <v>43064</v>
      </c>
      <c r="B1093" s="113">
        <v>10.181453436478021</v>
      </c>
      <c r="C1093" s="116">
        <v>8.0677109067035779</v>
      </c>
      <c r="D1093" s="116">
        <v>32.997144815281565</v>
      </c>
      <c r="E1093" s="104">
        <v>11.899999618530273</v>
      </c>
      <c r="F1093" s="113">
        <v>57.529775526037859</v>
      </c>
      <c r="G1093" s="113">
        <v>36.673628154065881</v>
      </c>
    </row>
    <row r="1094" spans="1:7">
      <c r="A1094" s="27">
        <v>43065</v>
      </c>
      <c r="B1094" s="113">
        <v>9.6779458851608666</v>
      </c>
      <c r="C1094" s="116">
        <v>7.6687351230678962</v>
      </c>
      <c r="D1094" s="116">
        <v>32.404518302149285</v>
      </c>
      <c r="E1094" s="104">
        <v>12</v>
      </c>
      <c r="F1094" s="113">
        <v>52.116608889897726</v>
      </c>
      <c r="G1094" s="113">
        <v>37.565860783347382</v>
      </c>
    </row>
    <row r="1095" spans="1:7">
      <c r="A1095" s="27">
        <v>43066</v>
      </c>
      <c r="B1095" s="113">
        <v>9.7975275945120011</v>
      </c>
      <c r="C1095" s="116">
        <v>7.7634908145606154</v>
      </c>
      <c r="D1095" s="116">
        <v>34.200005385875698</v>
      </c>
      <c r="E1095" s="104">
        <v>12.100000381469727</v>
      </c>
      <c r="F1095" s="113">
        <v>49.148694148497121</v>
      </c>
      <c r="G1095" s="113">
        <v>37.723289512351705</v>
      </c>
    </row>
    <row r="1096" spans="1:7">
      <c r="A1096" s="27">
        <v>43067</v>
      </c>
      <c r="B1096" s="113">
        <v>9.9818652947682942</v>
      </c>
      <c r="C1096" s="116">
        <v>7.9095586902478017</v>
      </c>
      <c r="D1096" s="116">
        <v>34.534385911182142</v>
      </c>
      <c r="E1096" s="104">
        <v>11.899999618530273</v>
      </c>
      <c r="F1096" s="113">
        <v>52.036134275217357</v>
      </c>
      <c r="G1096" s="113">
        <v>37.652458516558021</v>
      </c>
    </row>
    <row r="1097" spans="1:7">
      <c r="A1097" s="27">
        <v>43068</v>
      </c>
      <c r="B1097" s="113">
        <v>10.076337482367803</v>
      </c>
      <c r="C1097" s="116">
        <v>7.9844177762350741</v>
      </c>
      <c r="D1097" s="116">
        <v>34.389231352607432</v>
      </c>
      <c r="E1097" s="104">
        <v>11.899999618530273</v>
      </c>
      <c r="F1097" s="113">
        <v>54.17694971883742</v>
      </c>
      <c r="G1097" s="113">
        <v>37.357092341780735</v>
      </c>
    </row>
    <row r="1098" spans="1:7">
      <c r="A1098" s="27">
        <v>43069</v>
      </c>
      <c r="B1098" s="113">
        <v>10.192186402115819</v>
      </c>
      <c r="C1098" s="116">
        <v>8.0762156319353515</v>
      </c>
      <c r="D1098" s="116">
        <v>34.954263525494873</v>
      </c>
      <c r="E1098" s="104">
        <v>11.800000190734863</v>
      </c>
      <c r="F1098" s="113">
        <v>48.649100669578225</v>
      </c>
      <c r="G1098" s="113">
        <v>37.5493250303577</v>
      </c>
    </row>
    <row r="1099" spans="1:7">
      <c r="A1099" s="27">
        <v>43070</v>
      </c>
      <c r="B1099" s="113">
        <v>10.15055346567263</v>
      </c>
      <c r="C1099" s="116">
        <v>8.0432259907690487</v>
      </c>
      <c r="D1099" s="116">
        <v>33.76010865807531</v>
      </c>
      <c r="E1099" s="104">
        <v>12</v>
      </c>
      <c r="F1099" s="113">
        <v>38.785575110382524</v>
      </c>
      <c r="G1099" s="113">
        <v>37.81777788681012</v>
      </c>
    </row>
    <row r="1100" spans="1:7">
      <c r="A1100" s="27">
        <v>43071</v>
      </c>
      <c r="B1100" s="113">
        <v>10.40610456340303</v>
      </c>
      <c r="C1100" s="116">
        <v>8.245722853446134</v>
      </c>
      <c r="D1100" s="116">
        <v>34.314213827693933</v>
      </c>
      <c r="E1100" s="104">
        <v>12</v>
      </c>
      <c r="F1100" s="113">
        <v>41.338033385809382</v>
      </c>
      <c r="G1100" s="113">
        <v>37.874386523984079</v>
      </c>
    </row>
    <row r="1101" spans="1:7">
      <c r="A1101" s="27">
        <v>43072</v>
      </c>
      <c r="B1101" s="113">
        <v>10.773775482966537</v>
      </c>
      <c r="C1101" s="116">
        <v>8.5370626612983944</v>
      </c>
      <c r="D1101" s="116">
        <v>34.595057185336401</v>
      </c>
      <c r="E1101" s="104">
        <v>11.699999809265137</v>
      </c>
      <c r="F1101" s="113">
        <v>56.709666581387069</v>
      </c>
      <c r="G1101" s="113">
        <v>37.387348263683151</v>
      </c>
    </row>
    <row r="1102" spans="1:7">
      <c r="A1102" s="27">
        <v>43073</v>
      </c>
      <c r="B1102" s="113">
        <v>11.060081838574186</v>
      </c>
      <c r="C1102" s="116">
        <v>8.7639297704204306</v>
      </c>
      <c r="D1102" s="116">
        <v>34.973404660224851</v>
      </c>
      <c r="E1102" s="104">
        <v>11.699999809265137</v>
      </c>
      <c r="F1102" s="113">
        <v>55.813909659716806</v>
      </c>
      <c r="G1102" s="113">
        <v>36.832990738241747</v>
      </c>
    </row>
    <row r="1103" spans="1:7">
      <c r="A1103" s="27">
        <v>43074</v>
      </c>
      <c r="B1103" s="113">
        <v>10.87552779456343</v>
      </c>
      <c r="C1103" s="116">
        <v>8.6176904654890425</v>
      </c>
      <c r="D1103" s="116">
        <v>39.365172231285634</v>
      </c>
      <c r="E1103" s="104">
        <v>12</v>
      </c>
      <c r="F1103" s="113">
        <v>56.067322037352419</v>
      </c>
      <c r="G1103" s="113">
        <v>36.88905267512358</v>
      </c>
    </row>
    <row r="1104" spans="1:7">
      <c r="A1104" s="27">
        <v>43075</v>
      </c>
      <c r="B1104" s="113">
        <v>10.643499981349466</v>
      </c>
      <c r="C1104" s="116">
        <v>8.4338332852736784</v>
      </c>
      <c r="D1104" s="116">
        <v>39.322166911672696</v>
      </c>
      <c r="E1104" s="104">
        <v>12.100000381469727</v>
      </c>
      <c r="F1104" s="113">
        <v>56.577787329466183</v>
      </c>
      <c r="G1104" s="113">
        <v>37.072603128486243</v>
      </c>
    </row>
    <row r="1105" spans="1:7">
      <c r="A1105" s="27">
        <v>43076</v>
      </c>
      <c r="B1105" s="113">
        <v>10.916289895589403</v>
      </c>
      <c r="C1105" s="116">
        <v>8.6499900628971265</v>
      </c>
      <c r="D1105" s="116">
        <v>39.61342401548665</v>
      </c>
      <c r="E1105" s="104">
        <v>12.100000381469727</v>
      </c>
      <c r="F1105" s="113">
        <v>56.210437203667823</v>
      </c>
      <c r="G1105" s="113">
        <v>37.635194466290706</v>
      </c>
    </row>
    <row r="1106" spans="1:7">
      <c r="A1106" s="27">
        <v>43077</v>
      </c>
      <c r="B1106" s="113">
        <v>10.571193263960671</v>
      </c>
      <c r="C1106" s="116">
        <v>8.3765379594005083</v>
      </c>
      <c r="D1106" s="116">
        <v>38.811519667484134</v>
      </c>
      <c r="E1106" s="104">
        <v>12.100000381469727</v>
      </c>
      <c r="F1106" s="113">
        <v>58.245765543138504</v>
      </c>
      <c r="G1106" s="113">
        <v>37.390251315191868</v>
      </c>
    </row>
    <row r="1107" spans="1:7">
      <c r="A1107" s="27">
        <v>43078</v>
      </c>
      <c r="B1107" s="113">
        <v>7.3491997856460358</v>
      </c>
      <c r="C1107" s="116">
        <v>5.8234533641112636</v>
      </c>
      <c r="D1107" s="116">
        <v>34.926442870254931</v>
      </c>
      <c r="E1107" s="104">
        <v>12</v>
      </c>
      <c r="F1107" s="113">
        <v>57.492020217268553</v>
      </c>
      <c r="G1107" s="113">
        <v>36.714671281200836</v>
      </c>
    </row>
    <row r="1108" spans="1:7">
      <c r="A1108" s="27">
        <v>43079</v>
      </c>
      <c r="B1108" s="113">
        <v>8.1392001283499464</v>
      </c>
      <c r="C1108" s="116">
        <v>6.4494439872473475</v>
      </c>
      <c r="D1108" s="116">
        <v>37.592692383218647</v>
      </c>
      <c r="E1108" s="104">
        <v>11.800000190734863</v>
      </c>
      <c r="F1108" s="113">
        <v>54.733750900604058</v>
      </c>
      <c r="G1108" s="113">
        <v>36.624887904215733</v>
      </c>
    </row>
    <row r="1109" spans="1:7">
      <c r="A1109" s="27">
        <v>43080</v>
      </c>
      <c r="B1109" s="113">
        <v>7.6735150977879663</v>
      </c>
      <c r="C1109" s="116">
        <v>6.0804384986308717</v>
      </c>
      <c r="D1109" s="116">
        <v>36.525851505774042</v>
      </c>
      <c r="E1109" s="104">
        <v>11.600000381469727</v>
      </c>
      <c r="F1109" s="113">
        <v>57.679511969983551</v>
      </c>
      <c r="G1109" s="113">
        <v>37.434857351183929</v>
      </c>
    </row>
    <row r="1110" spans="1:7">
      <c r="A1110" s="27">
        <v>43081</v>
      </c>
      <c r="B1110" s="113">
        <v>7.3308136684469227</v>
      </c>
      <c r="C1110" s="116">
        <v>5.8088843363015634</v>
      </c>
      <c r="D1110" s="116">
        <v>35.778379922575354</v>
      </c>
      <c r="E1110" s="104">
        <v>11.800000190734863</v>
      </c>
      <c r="F1110" s="113">
        <v>57.570619380407884</v>
      </c>
      <c r="G1110" s="113">
        <v>36.879288698346564</v>
      </c>
    </row>
    <row r="1111" spans="1:7">
      <c r="A1111" s="27">
        <v>43082</v>
      </c>
      <c r="B1111" s="113">
        <v>7.3173307235802758</v>
      </c>
      <c r="C1111" s="116">
        <v>5.7982005471909233</v>
      </c>
      <c r="D1111" s="116">
        <v>35.826460612283803</v>
      </c>
      <c r="E1111" s="104">
        <v>11.5</v>
      </c>
      <c r="F1111" s="113">
        <v>57.029455206294884</v>
      </c>
      <c r="G1111" s="113">
        <v>37.210258063122076</v>
      </c>
    </row>
    <row r="1112" spans="1:7">
      <c r="A1112" s="27">
        <v>43083</v>
      </c>
      <c r="B1112" s="113">
        <v>8.4110622517194127</v>
      </c>
      <c r="C1112" s="116">
        <v>6.6648655900186462</v>
      </c>
      <c r="D1112" s="116">
        <v>35.942673069680204</v>
      </c>
      <c r="E1112" s="104">
        <v>11.699999809265137</v>
      </c>
      <c r="F1112" s="113">
        <v>58.331795773064641</v>
      </c>
      <c r="G1112" s="113">
        <v>37.189104122983096</v>
      </c>
    </row>
    <row r="1113" spans="1:7">
      <c r="A1113" s="27">
        <v>43084</v>
      </c>
      <c r="B1113" s="113">
        <v>9.415036971284982</v>
      </c>
      <c r="C1113" s="116">
        <v>7.4604079794847697</v>
      </c>
      <c r="D1113" s="116">
        <v>35.824263354981383</v>
      </c>
      <c r="E1113" s="104">
        <v>11.300000190734863</v>
      </c>
      <c r="F1113" s="113">
        <v>56.265474495115036</v>
      </c>
      <c r="G1113" s="113">
        <v>36.596515600968281</v>
      </c>
    </row>
    <row r="1114" spans="1:7">
      <c r="A1114" s="27">
        <v>43085</v>
      </c>
      <c r="B1114" s="113">
        <v>9.5631816899985562</v>
      </c>
      <c r="C1114" s="116">
        <v>7.5777967953736614</v>
      </c>
      <c r="D1114" s="116">
        <v>34.691899442076689</v>
      </c>
      <c r="E1114" s="104">
        <v>11.699999809265137</v>
      </c>
      <c r="F1114" s="113">
        <v>52.394100733862984</v>
      </c>
      <c r="G1114" s="113">
        <v>37.177670958284942</v>
      </c>
    </row>
    <row r="1115" spans="1:7">
      <c r="A1115" s="27">
        <v>43086</v>
      </c>
      <c r="B1115" s="113">
        <v>9.5950592478268177</v>
      </c>
      <c r="C1115" s="116">
        <v>7.6030563442754637</v>
      </c>
      <c r="D1115" s="116">
        <v>33.807691903864864</v>
      </c>
      <c r="E1115" s="104">
        <v>11.800000190734863</v>
      </c>
      <c r="F1115" s="113">
        <v>51.345147854597499</v>
      </c>
      <c r="G1115" s="113">
        <v>37.633021547220366</v>
      </c>
    </row>
    <row r="1116" spans="1:7">
      <c r="A1116" s="27">
        <v>43087</v>
      </c>
      <c r="B1116" s="113">
        <v>9.5891557598101542</v>
      </c>
      <c r="C1116" s="116">
        <v>7.5983784625804009</v>
      </c>
      <c r="D1116" s="116">
        <v>35.302678485667251</v>
      </c>
      <c r="E1116" s="104">
        <v>12</v>
      </c>
      <c r="F1116" s="113">
        <v>57.283759592153423</v>
      </c>
      <c r="G1116" s="113">
        <v>37.149949073151326</v>
      </c>
    </row>
    <row r="1117" spans="1:7">
      <c r="A1117" s="27">
        <v>43088</v>
      </c>
      <c r="B1117" s="113">
        <v>10.120987642813141</v>
      </c>
      <c r="C1117" s="116">
        <v>8.0197982441278306</v>
      </c>
      <c r="D1117" s="116">
        <v>33.775363434641513</v>
      </c>
      <c r="E1117" s="104">
        <v>12.199999809265137</v>
      </c>
      <c r="F1117" s="113">
        <v>59.075653894830594</v>
      </c>
      <c r="G1117" s="113">
        <v>37.606983355857729</v>
      </c>
    </row>
    <row r="1118" spans="1:7">
      <c r="A1118" s="27">
        <v>43089</v>
      </c>
      <c r="B1118" s="113">
        <v>10.227733906615732</v>
      </c>
      <c r="C1118" s="116">
        <v>8.1043832203400221</v>
      </c>
      <c r="D1118" s="116">
        <v>36.470895105202992</v>
      </c>
      <c r="E1118" s="104">
        <v>12.100000381469727</v>
      </c>
      <c r="F1118" s="113">
        <v>53.09308784944043</v>
      </c>
      <c r="G1118" s="113">
        <v>37.372517172694209</v>
      </c>
    </row>
    <row r="1119" spans="1:7">
      <c r="A1119" s="27">
        <v>43090</v>
      </c>
      <c r="B1119" s="113">
        <v>10.275580873520086</v>
      </c>
      <c r="C1119" s="116">
        <v>8.1422968148140615</v>
      </c>
      <c r="D1119" s="116">
        <v>38.080514887703799</v>
      </c>
      <c r="E1119" s="104">
        <v>12.199999809265137</v>
      </c>
      <c r="F1119" s="113">
        <v>39.229778754644911</v>
      </c>
      <c r="G1119" s="113">
        <v>37.567782206160032</v>
      </c>
    </row>
    <row r="1120" spans="1:7">
      <c r="A1120" s="27">
        <v>43091</v>
      </c>
      <c r="B1120" s="113">
        <v>10.226194050219055</v>
      </c>
      <c r="C1120" s="116">
        <v>8.1031630491411129</v>
      </c>
      <c r="D1120" s="116">
        <v>37.816478942191189</v>
      </c>
      <c r="E1120" s="104">
        <v>12.199999809265137</v>
      </c>
      <c r="F1120" s="113">
        <v>48.984629303090024</v>
      </c>
      <c r="G1120" s="113">
        <v>37.715935586867523</v>
      </c>
    </row>
    <row r="1121" spans="1:7">
      <c r="A1121" s="27">
        <v>43092</v>
      </c>
      <c r="B1121" s="113">
        <v>10.096159192784684</v>
      </c>
      <c r="C1121" s="116">
        <v>8.0001243578461878</v>
      </c>
      <c r="D1121" s="116">
        <v>36.908141003273137</v>
      </c>
      <c r="E1121" s="104">
        <v>12.100000381469727</v>
      </c>
      <c r="F1121" s="113">
        <v>46.353910072789468</v>
      </c>
      <c r="G1121" s="113">
        <v>37.823043230617543</v>
      </c>
    </row>
    <row r="1122" spans="1:7">
      <c r="A1122" s="27">
        <v>43093</v>
      </c>
      <c r="B1122" s="113">
        <v>10.229474029847658</v>
      </c>
      <c r="C1122" s="116">
        <v>8.1057620815472955</v>
      </c>
      <c r="D1122" s="116">
        <v>36.545757671506315</v>
      </c>
      <c r="E1122" s="104">
        <v>12.100000381469727</v>
      </c>
      <c r="F1122" s="113">
        <v>48.505113378012624</v>
      </c>
      <c r="G1122" s="113">
        <v>36.905802843791392</v>
      </c>
    </row>
    <row r="1123" spans="1:7">
      <c r="A1123" s="27">
        <v>43094</v>
      </c>
      <c r="B1123" s="113">
        <v>10.567877221739483</v>
      </c>
      <c r="C1123" s="116">
        <v>8.3739103512538051</v>
      </c>
      <c r="D1123" s="116">
        <v>38.892069327919543</v>
      </c>
      <c r="E1123" s="104">
        <v>12.100000381469727</v>
      </c>
      <c r="F1123" s="113">
        <v>51.301159116893508</v>
      </c>
      <c r="G1123" s="113">
        <v>37.749025519070827</v>
      </c>
    </row>
    <row r="1124" spans="1:7">
      <c r="A1124" s="27">
        <v>43095</v>
      </c>
      <c r="B1124" s="113">
        <v>10.573221499273057</v>
      </c>
      <c r="C1124" s="116">
        <v>8.378145118560365</v>
      </c>
      <c r="D1124" s="116">
        <v>39.094487533392694</v>
      </c>
      <c r="E1124" s="104">
        <v>12</v>
      </c>
      <c r="F1124" s="113">
        <v>47.232199499297998</v>
      </c>
      <c r="G1124" s="113">
        <v>37.531807409657397</v>
      </c>
    </row>
    <row r="1125" spans="1:7">
      <c r="A1125" s="27">
        <v>43096</v>
      </c>
      <c r="B1125" s="113">
        <v>10.43939667842049</v>
      </c>
      <c r="C1125" s="116">
        <v>8.272103287350717</v>
      </c>
      <c r="D1125" s="116">
        <v>38.593657619511653</v>
      </c>
      <c r="E1125" s="104">
        <v>12.199999809265137</v>
      </c>
      <c r="F1125" s="113">
        <v>51.739591830483221</v>
      </c>
      <c r="G1125" s="113">
        <v>37.196959600514852</v>
      </c>
    </row>
    <row r="1126" spans="1:7">
      <c r="A1126" s="27">
        <v>43097</v>
      </c>
      <c r="B1126" s="113">
        <v>10.198427710286118</v>
      </c>
      <c r="C1126" s="116">
        <v>8.0811611999047752</v>
      </c>
      <c r="D1126" s="116">
        <v>37.424665933847336</v>
      </c>
      <c r="E1126" s="104">
        <v>12.199999809265137</v>
      </c>
      <c r="F1126" s="113">
        <v>55.525673633239883</v>
      </c>
      <c r="G1126" s="113">
        <v>37.800855338529317</v>
      </c>
    </row>
    <row r="1127" spans="1:7">
      <c r="A1127" s="27">
        <v>43098</v>
      </c>
      <c r="B1127" s="113">
        <v>9.5391511003640481</v>
      </c>
      <c r="C1127" s="116">
        <v>7.5587551279635612</v>
      </c>
      <c r="D1127" s="116">
        <v>37.641134576311806</v>
      </c>
      <c r="E1127" s="104">
        <v>12</v>
      </c>
      <c r="F1127" s="113">
        <v>55.629395269089336</v>
      </c>
      <c r="G1127" s="113">
        <v>37.737311034401252</v>
      </c>
    </row>
    <row r="1128" spans="1:7">
      <c r="A1128" s="27">
        <v>43099</v>
      </c>
      <c r="B1128" s="113">
        <v>9.3918832669576524</v>
      </c>
      <c r="C1128" s="116">
        <v>7.4420611497224378</v>
      </c>
      <c r="D1128" s="116">
        <v>36.922670832474992</v>
      </c>
      <c r="E1128" s="104">
        <v>12</v>
      </c>
      <c r="F1128" s="113">
        <v>57.013384632313709</v>
      </c>
      <c r="G1128" s="113">
        <v>37.927564329571219</v>
      </c>
    </row>
    <row r="1129" spans="1:7">
      <c r="A1129" s="27">
        <v>43100</v>
      </c>
      <c r="B1129" s="113">
        <v>9.5570253846238877</v>
      </c>
      <c r="C1129" s="116">
        <v>7.5729185830117354</v>
      </c>
      <c r="D1129" s="116">
        <v>35.770379662072187</v>
      </c>
      <c r="E1129" s="104">
        <v>11.899999618530273</v>
      </c>
      <c r="F1129" s="113">
        <v>57.880557811759751</v>
      </c>
      <c r="G1129" s="113">
        <v>37.459246209109281</v>
      </c>
    </row>
    <row r="1130" spans="1:7">
      <c r="A1130" s="27">
        <v>43101</v>
      </c>
      <c r="B1130" s="113">
        <v>9.6343921924699885</v>
      </c>
      <c r="C1130" s="116">
        <v>7.6342234883841398</v>
      </c>
      <c r="D1130" s="116">
        <v>35.165386770522161</v>
      </c>
      <c r="E1130" s="104">
        <v>11.800000190734863</v>
      </c>
      <c r="F1130" s="113">
        <v>57.26529990883185</v>
      </c>
      <c r="G1130" s="113">
        <v>37.494448236271211</v>
      </c>
    </row>
    <row r="1131" spans="1:7">
      <c r="A1131" s="27">
        <v>43102</v>
      </c>
      <c r="B1131" s="113">
        <v>9.5659174392026358</v>
      </c>
      <c r="C1131" s="116">
        <v>7.5799645834826448</v>
      </c>
      <c r="D1131" s="116">
        <v>35.410678083808314</v>
      </c>
      <c r="E1131" s="104">
        <v>11.600000381469727</v>
      </c>
      <c r="F1131" s="113">
        <v>56.928569587678822</v>
      </c>
      <c r="G1131" s="113">
        <v>37.490975051191079</v>
      </c>
    </row>
    <row r="1132" spans="1:7">
      <c r="A1132" s="27">
        <v>43103</v>
      </c>
      <c r="B1132" s="113">
        <v>9.6410769196629982</v>
      </c>
      <c r="C1132" s="116">
        <v>7.6395204184167564</v>
      </c>
      <c r="D1132" s="116">
        <v>36.113588611108334</v>
      </c>
      <c r="E1132" s="104">
        <v>11.800000190734863</v>
      </c>
      <c r="F1132" s="113">
        <v>57.107276054444085</v>
      </c>
      <c r="G1132" s="113">
        <v>37.750323482707707</v>
      </c>
    </row>
    <row r="1133" spans="1:7">
      <c r="A1133" s="27">
        <v>43104</v>
      </c>
      <c r="B1133" s="113">
        <v>9.8578966839290114</v>
      </c>
      <c r="C1133" s="116">
        <v>7.8113268493817767</v>
      </c>
      <c r="D1133" s="116">
        <v>36.399583074472496</v>
      </c>
      <c r="E1133" s="104">
        <v>11.800000190734863</v>
      </c>
      <c r="F1133" s="113">
        <v>55.513166915840614</v>
      </c>
      <c r="G1133" s="113">
        <v>37.396462188429311</v>
      </c>
    </row>
    <row r="1134" spans="1:7">
      <c r="A1134" s="27">
        <v>43105</v>
      </c>
      <c r="B1134" s="113">
        <v>8.8848405171512841</v>
      </c>
      <c r="C1134" s="116">
        <v>7.040284100080215</v>
      </c>
      <c r="D1134" s="116">
        <v>34.132646347328432</v>
      </c>
      <c r="E1134" s="104">
        <v>11.800000190734863</v>
      </c>
      <c r="F1134" s="113">
        <v>57.965897559501492</v>
      </c>
      <c r="G1134" s="113">
        <v>36.456606635363066</v>
      </c>
    </row>
    <row r="1135" spans="1:7">
      <c r="A1135" s="27">
        <v>43106</v>
      </c>
      <c r="B1135" s="113">
        <v>8.6338330161145862</v>
      </c>
      <c r="C1135" s="116">
        <v>6.8413875509369628</v>
      </c>
      <c r="D1135" s="116">
        <v>34.607568856720498</v>
      </c>
      <c r="E1135" s="104">
        <v>12</v>
      </c>
      <c r="F1135" s="113">
        <v>57.945308130885671</v>
      </c>
      <c r="G1135" s="113">
        <v>36.443781871508655</v>
      </c>
    </row>
    <row r="1136" spans="1:7">
      <c r="A1136" s="27">
        <v>43107</v>
      </c>
      <c r="B1136" s="113">
        <v>8.7474818306060449</v>
      </c>
      <c r="C1136" s="116">
        <v>6.9314420589624737</v>
      </c>
      <c r="D1136" s="116">
        <v>35.201250367561975</v>
      </c>
      <c r="E1136" s="104">
        <v>12</v>
      </c>
      <c r="F1136" s="113">
        <v>58.359726941099829</v>
      </c>
      <c r="G1136" s="113">
        <v>35.780281675656617</v>
      </c>
    </row>
    <row r="1137" spans="1:7">
      <c r="A1137" s="27">
        <v>43108</v>
      </c>
      <c r="B1137" s="113">
        <v>9.2786820492504276</v>
      </c>
      <c r="C1137" s="116">
        <v>7.3523613141884816</v>
      </c>
      <c r="D1137" s="116">
        <v>35.225457347984637</v>
      </c>
      <c r="E1137" s="104">
        <v>11.600000381469727</v>
      </c>
      <c r="F1137" s="113">
        <v>56.540494105506767</v>
      </c>
      <c r="G1137" s="113">
        <v>36.559050588166279</v>
      </c>
    </row>
    <row r="1138" spans="1:7">
      <c r="A1138" s="27">
        <v>43109</v>
      </c>
      <c r="B1138" s="113">
        <v>9.0838655470038621</v>
      </c>
      <c r="C1138" s="116">
        <v>7.1979901107265762</v>
      </c>
      <c r="D1138" s="116">
        <v>36.028200707788841</v>
      </c>
      <c r="E1138" s="104">
        <v>11.800000190734863</v>
      </c>
      <c r="F1138" s="113">
        <v>58.198325324235178</v>
      </c>
      <c r="G1138" s="113">
        <v>36.358300076414046</v>
      </c>
    </row>
    <row r="1139" spans="1:7">
      <c r="A1139" s="27">
        <v>43110</v>
      </c>
      <c r="B1139" s="113">
        <v>9.3641019756699215</v>
      </c>
      <c r="C1139" s="116">
        <v>7.4200474531394605</v>
      </c>
      <c r="D1139" s="116">
        <v>36.970114473457713</v>
      </c>
      <c r="E1139" s="104">
        <v>11.899999618530273</v>
      </c>
      <c r="F1139" s="113">
        <v>54.960814419896451</v>
      </c>
      <c r="G1139" s="113">
        <v>35.792617573826419</v>
      </c>
    </row>
    <row r="1140" spans="1:7">
      <c r="A1140" s="27">
        <v>43111</v>
      </c>
      <c r="B1140" s="113">
        <v>9.6098602612791808</v>
      </c>
      <c r="C1140" s="116">
        <v>7.6147845615093681</v>
      </c>
      <c r="D1140" s="116">
        <v>36.75774874643043</v>
      </c>
      <c r="E1140" s="104">
        <v>11.899999618530273</v>
      </c>
      <c r="F1140" s="113">
        <v>50.176244787595948</v>
      </c>
      <c r="G1140" s="113">
        <v>35.712835226787469</v>
      </c>
    </row>
    <row r="1141" spans="1:7">
      <c r="A1141" s="27">
        <v>43112</v>
      </c>
      <c r="B1141" s="113">
        <v>8.8873954948080378</v>
      </c>
      <c r="C1141" s="116">
        <v>7.0423086461075943</v>
      </c>
      <c r="D1141" s="116">
        <v>35.113903052674424</v>
      </c>
      <c r="E1141" s="104">
        <v>12.100000381469727</v>
      </c>
      <c r="F1141" s="113">
        <v>55.787580326572886</v>
      </c>
      <c r="G1141" s="113">
        <v>36.072266600109941</v>
      </c>
    </row>
    <row r="1142" spans="1:7">
      <c r="A1142" s="27">
        <v>43113</v>
      </c>
      <c r="B1142" s="113">
        <v>8.5419790549427379</v>
      </c>
      <c r="C1142" s="116">
        <v>6.7686031288509163</v>
      </c>
      <c r="D1142" s="116">
        <v>32.482159180111317</v>
      </c>
      <c r="E1142" s="104">
        <v>11.899999618530273</v>
      </c>
      <c r="F1142" s="113">
        <v>62.954305991728965</v>
      </c>
      <c r="G1142" s="113">
        <v>35.746572276949898</v>
      </c>
    </row>
    <row r="1143" spans="1:7">
      <c r="A1143" s="27">
        <v>43114</v>
      </c>
      <c r="B1143" s="113">
        <v>9.1650339437232446</v>
      </c>
      <c r="C1143" s="116">
        <v>7.2623073679411938</v>
      </c>
      <c r="D1143" s="116">
        <v>32.458394369438842</v>
      </c>
      <c r="E1143" s="104">
        <v>11.699999809265137</v>
      </c>
      <c r="F1143" s="113">
        <v>57.282718177901387</v>
      </c>
      <c r="G1143" s="113">
        <v>35.891438735635212</v>
      </c>
    </row>
    <row r="1144" spans="1:7">
      <c r="A1144" s="27">
        <v>43115</v>
      </c>
      <c r="B1144" s="113">
        <v>9.9029565942174571</v>
      </c>
      <c r="C1144" s="116">
        <v>7.8470320001205414</v>
      </c>
      <c r="D1144" s="116">
        <v>33.073797159813076</v>
      </c>
      <c r="E1144" s="104">
        <v>11.800000190734863</v>
      </c>
      <c r="F1144" s="113">
        <v>53.286026644265256</v>
      </c>
      <c r="G1144" s="113">
        <v>36.022735645925565</v>
      </c>
    </row>
    <row r="1145" spans="1:7">
      <c r="A1145" s="27">
        <v>43116</v>
      </c>
      <c r="B1145" s="113">
        <v>10.213377257851645</v>
      </c>
      <c r="C1145" s="116">
        <v>8.0930071145079463</v>
      </c>
      <c r="D1145" s="116">
        <v>34.154738367111598</v>
      </c>
      <c r="E1145" s="104">
        <v>12.100000381469727</v>
      </c>
      <c r="F1145" s="113">
        <v>53.119305451622736</v>
      </c>
      <c r="G1145" s="113">
        <v>36.205939202308592</v>
      </c>
    </row>
    <row r="1146" spans="1:7">
      <c r="A1146" s="27">
        <v>43117</v>
      </c>
      <c r="B1146" s="113">
        <v>10.404163278397869</v>
      </c>
      <c r="C1146" s="116">
        <v>8.2441845930880362</v>
      </c>
      <c r="D1146" s="116">
        <v>34.246492479620137</v>
      </c>
      <c r="E1146" s="104">
        <v>12.100000381469727</v>
      </c>
      <c r="F1146" s="113">
        <v>53.877567787832682</v>
      </c>
      <c r="G1146" s="113">
        <v>36.034317971865413</v>
      </c>
    </row>
    <row r="1147" spans="1:7">
      <c r="A1147" s="27">
        <v>43118</v>
      </c>
      <c r="B1147" s="113">
        <v>10.178249968337411</v>
      </c>
      <c r="C1147" s="116">
        <v>8.0651725014534303</v>
      </c>
      <c r="D1147" s="116">
        <v>32.562495293109514</v>
      </c>
      <c r="E1147" s="104">
        <v>12.199999809265137</v>
      </c>
      <c r="F1147" s="113">
        <v>55.444595111829273</v>
      </c>
      <c r="G1147" s="113">
        <v>35.720043328801729</v>
      </c>
    </row>
    <row r="1148" spans="1:7">
      <c r="A1148" s="27">
        <v>43119</v>
      </c>
      <c r="B1148" s="113">
        <v>9.343756548599762</v>
      </c>
      <c r="C1148" s="116">
        <v>7.4039258821968108</v>
      </c>
      <c r="D1148" s="116">
        <v>34.221564660800802</v>
      </c>
      <c r="E1148" s="104">
        <v>12.100000381469727</v>
      </c>
      <c r="F1148" s="113">
        <v>57.212252937864342</v>
      </c>
      <c r="G1148" s="113">
        <v>35.818946719611127</v>
      </c>
    </row>
    <row r="1149" spans="1:7">
      <c r="A1149" s="27">
        <v>43120</v>
      </c>
      <c r="B1149" s="113">
        <v>8.5919947526175662</v>
      </c>
      <c r="C1149" s="116">
        <v>6.8082352100812731</v>
      </c>
      <c r="D1149" s="116">
        <v>35.262551021885002</v>
      </c>
      <c r="E1149" s="104">
        <v>12.300000190734863</v>
      </c>
      <c r="F1149" s="113">
        <v>54.707464949201658</v>
      </c>
      <c r="G1149" s="113">
        <v>36.072300992563946</v>
      </c>
    </row>
    <row r="1150" spans="1:7">
      <c r="A1150" s="27">
        <v>43121</v>
      </c>
      <c r="B1150" s="113">
        <v>9.6286339888624877</v>
      </c>
      <c r="C1150" s="116">
        <v>7.6296607290161287</v>
      </c>
      <c r="D1150" s="116">
        <v>35.345784757004843</v>
      </c>
      <c r="E1150" s="104">
        <v>12.5</v>
      </c>
      <c r="F1150" s="113">
        <v>53.768286423087133</v>
      </c>
      <c r="G1150" s="113">
        <v>36.222623159664622</v>
      </c>
    </row>
    <row r="1151" spans="1:7">
      <c r="A1151" s="27">
        <v>43122</v>
      </c>
      <c r="B1151" s="113">
        <v>10.497041309004574</v>
      </c>
      <c r="C1151" s="116">
        <v>8.3177804804722708</v>
      </c>
      <c r="D1151" s="116">
        <v>35.82791751442128</v>
      </c>
      <c r="E1151" s="104">
        <v>12.100000381469727</v>
      </c>
      <c r="F1151" s="113">
        <v>53.404512785319881</v>
      </c>
      <c r="G1151" s="113">
        <v>36.185592463259376</v>
      </c>
    </row>
    <row r="1152" spans="1:7">
      <c r="A1152" s="27">
        <v>43123</v>
      </c>
      <c r="B1152" s="113">
        <v>10.899733217231848</v>
      </c>
      <c r="C1152" s="116">
        <v>8.6368706693451749</v>
      </c>
      <c r="D1152" s="116">
        <v>36.578486410600178</v>
      </c>
      <c r="E1152" s="104">
        <v>12.100000381469727</v>
      </c>
      <c r="F1152" s="113">
        <v>53.782850689534797</v>
      </c>
      <c r="G1152" s="113">
        <v>36.272047592291152</v>
      </c>
    </row>
    <row r="1153" spans="1:7">
      <c r="A1153" s="27">
        <v>43124</v>
      </c>
      <c r="B1153" s="113">
        <v>11.312665916798998</v>
      </c>
      <c r="C1153" s="116">
        <v>8.9640755880551755</v>
      </c>
      <c r="D1153" s="116">
        <v>37.53141045879434</v>
      </c>
      <c r="E1153" s="104">
        <v>12.199999809265137</v>
      </c>
      <c r="F1153" s="113">
        <v>53.088693408414109</v>
      </c>
      <c r="G1153" s="113">
        <v>36.62234786373601</v>
      </c>
    </row>
    <row r="1154" spans="1:7">
      <c r="A1154" s="27">
        <v>43125</v>
      </c>
      <c r="B1154" s="113">
        <v>10.477488497307069</v>
      </c>
      <c r="C1154" s="116">
        <v>8.3022869722837918</v>
      </c>
      <c r="D1154" s="116">
        <v>35.965488254626578</v>
      </c>
      <c r="E1154" s="104">
        <v>12.199999809265137</v>
      </c>
      <c r="F1154" s="113">
        <v>52.872375016757431</v>
      </c>
      <c r="G1154" s="113">
        <v>36.378845486685094</v>
      </c>
    </row>
    <row r="1155" spans="1:7">
      <c r="A1155" s="27">
        <v>43126</v>
      </c>
      <c r="B1155" s="113">
        <v>9.8686999147829724</v>
      </c>
      <c r="C1155" s="116">
        <v>7.8198872522684466</v>
      </c>
      <c r="D1155" s="116">
        <v>37.599513952511316</v>
      </c>
      <c r="E1155" s="104">
        <v>12</v>
      </c>
      <c r="F1155" s="113">
        <v>46.410192251222021</v>
      </c>
      <c r="G1155" s="113">
        <v>36.673556673306038</v>
      </c>
    </row>
    <row r="1156" spans="1:7">
      <c r="A1156" s="27">
        <v>43127</v>
      </c>
      <c r="B1156" s="113">
        <v>10.226124999258213</v>
      </c>
      <c r="C1156" s="116">
        <v>8.1031083336534486</v>
      </c>
      <c r="D1156" s="116">
        <v>37.326974718835572</v>
      </c>
      <c r="E1156" s="104">
        <v>12</v>
      </c>
      <c r="F1156" s="113">
        <v>46.743860638803937</v>
      </c>
      <c r="G1156" s="113">
        <v>36.286982588790075</v>
      </c>
    </row>
    <row r="1157" spans="1:7">
      <c r="A1157" s="27">
        <v>43128</v>
      </c>
      <c r="B1157" s="113">
        <v>11.332935945178367</v>
      </c>
      <c r="C1157" s="116">
        <v>8.9801374136143366</v>
      </c>
      <c r="D1157" s="116">
        <v>35.079481227331677</v>
      </c>
      <c r="E1157" s="104">
        <v>11.800000190734863</v>
      </c>
      <c r="F1157" s="113">
        <v>44.615536269799442</v>
      </c>
      <c r="G1157" s="113">
        <v>36.667661358802405</v>
      </c>
    </row>
    <row r="1158" spans="1:7">
      <c r="A1158" s="27">
        <v>43129</v>
      </c>
      <c r="B1158" s="113">
        <v>10.037479663166883</v>
      </c>
      <c r="C1158" s="116">
        <v>7.9536271181297389</v>
      </c>
      <c r="D1158" s="116">
        <v>37.620093690686787</v>
      </c>
      <c r="E1158" s="104">
        <v>11.899999618530273</v>
      </c>
      <c r="F1158" s="113">
        <v>46.205097957672898</v>
      </c>
      <c r="G1158" s="113">
        <v>36.463764560862792</v>
      </c>
    </row>
    <row r="1159" spans="1:7">
      <c r="A1159" s="27">
        <v>43130</v>
      </c>
      <c r="B1159" s="113">
        <v>10.040487313555685</v>
      </c>
      <c r="C1159" s="116">
        <v>7.9560103587934314</v>
      </c>
      <c r="D1159" s="116">
        <v>38.138575734871353</v>
      </c>
      <c r="E1159" s="104">
        <v>12</v>
      </c>
      <c r="F1159" s="113">
        <v>53.383457585070978</v>
      </c>
      <c r="G1159" s="113">
        <v>36.307136985107732</v>
      </c>
    </row>
    <row r="1160" spans="1:7">
      <c r="A1160" s="27">
        <v>43131</v>
      </c>
      <c r="B1160" s="113">
        <v>9.5041955109317513</v>
      </c>
      <c r="C1160" s="116">
        <v>7.5310565688263358</v>
      </c>
      <c r="D1160" s="116">
        <v>37.837652499455004</v>
      </c>
      <c r="E1160" s="104">
        <v>11.800000190734863</v>
      </c>
      <c r="F1160" s="113">
        <v>57.206377750259819</v>
      </c>
      <c r="G1160" s="113">
        <v>35.204817323419761</v>
      </c>
    </row>
    <row r="1161" spans="1:7">
      <c r="A1161" s="27">
        <v>43132</v>
      </c>
      <c r="B1161" s="113">
        <v>9.8572105290026606</v>
      </c>
      <c r="C1161" s="116">
        <v>7.8107831451240743</v>
      </c>
      <c r="D1161" s="116">
        <v>36.91864909715121</v>
      </c>
      <c r="E1161" s="104">
        <v>11.699999809265137</v>
      </c>
      <c r="F1161" s="113">
        <v>56.422518347435549</v>
      </c>
      <c r="G1161" s="113">
        <v>35.573599984204314</v>
      </c>
    </row>
    <row r="1162" spans="1:7">
      <c r="A1162" s="27">
        <v>43133</v>
      </c>
      <c r="B1162" s="113">
        <v>9.9817340894998772</v>
      </c>
      <c r="C1162" s="116">
        <v>7.9094547241312148</v>
      </c>
      <c r="D1162" s="116">
        <v>38.714438710389366</v>
      </c>
      <c r="E1162" s="104">
        <v>11.899999618530273</v>
      </c>
      <c r="F1162" s="113">
        <v>56.983486113526169</v>
      </c>
      <c r="G1162" s="113">
        <v>35.381711632874243</v>
      </c>
    </row>
    <row r="1163" spans="1:7">
      <c r="A1163" s="27">
        <v>43134</v>
      </c>
      <c r="B1163" s="113">
        <v>9.7836794023185103</v>
      </c>
      <c r="C1163" s="116">
        <v>7.7525176060796666</v>
      </c>
      <c r="D1163" s="116">
        <v>40.179513565478537</v>
      </c>
      <c r="E1163" s="104">
        <v>11.899999618530273</v>
      </c>
      <c r="F1163" s="113">
        <v>57.023621962230486</v>
      </c>
      <c r="G1163" s="113">
        <v>34.207201008377275</v>
      </c>
    </row>
    <row r="1164" spans="1:7">
      <c r="A1164" s="27">
        <v>43135</v>
      </c>
      <c r="B1164" s="113">
        <v>9.5933606152036255</v>
      </c>
      <c r="C1164" s="116">
        <v>7.6017103599298972</v>
      </c>
      <c r="D1164" s="116">
        <v>40.218864372791963</v>
      </c>
      <c r="E1164" s="104">
        <v>11.899999618530273</v>
      </c>
      <c r="F1164" s="113">
        <v>57.866381982918135</v>
      </c>
      <c r="G1164" s="113">
        <v>32.818623917632642</v>
      </c>
    </row>
    <row r="1165" spans="1:7">
      <c r="A1165" s="27">
        <v>43136</v>
      </c>
      <c r="B1165" s="113">
        <v>10.140932557290261</v>
      </c>
      <c r="C1165" s="116">
        <v>8.0356024517553823</v>
      </c>
      <c r="D1165" s="116">
        <v>41.495622641333824</v>
      </c>
      <c r="E1165" s="104">
        <v>11.800000190734863</v>
      </c>
      <c r="F1165" s="113">
        <v>57.530051222796764</v>
      </c>
      <c r="G1165" s="113">
        <v>33.821015355013017</v>
      </c>
    </row>
    <row r="1166" spans="1:7">
      <c r="A1166" s="27">
        <v>43137</v>
      </c>
      <c r="B1166" s="113">
        <v>10.826614958084113</v>
      </c>
      <c r="C1166" s="116">
        <v>8.5789322835846633</v>
      </c>
      <c r="D1166" s="116">
        <v>43.199600198533837</v>
      </c>
      <c r="E1166" s="104">
        <v>12</v>
      </c>
      <c r="F1166" s="113">
        <v>57.523095476252081</v>
      </c>
      <c r="G1166" s="113">
        <v>33.501175312907584</v>
      </c>
    </row>
    <row r="1167" spans="1:7">
      <c r="A1167" s="27">
        <v>43138</v>
      </c>
      <c r="B1167" s="113">
        <v>10.807115193702499</v>
      </c>
      <c r="C1167" s="116">
        <v>8.563480809710013</v>
      </c>
      <c r="D1167" s="116">
        <v>42.499499250871182</v>
      </c>
      <c r="E1167" s="104">
        <v>12</v>
      </c>
      <c r="F1167" s="113">
        <v>60.484823038246908</v>
      </c>
      <c r="G1167" s="113">
        <v>33.198731597352918</v>
      </c>
    </row>
    <row r="1168" spans="1:7">
      <c r="A1168" s="27">
        <v>43139</v>
      </c>
      <c r="B1168" s="113">
        <v>10.451922097737189</v>
      </c>
      <c r="C1168" s="116">
        <v>8.2820283400617889</v>
      </c>
      <c r="D1168" s="116">
        <v>41.871032295006223</v>
      </c>
      <c r="E1168" s="104">
        <v>11.5</v>
      </c>
      <c r="F1168" s="113">
        <v>51.878530129580604</v>
      </c>
      <c r="G1168" s="113">
        <v>33.266674148815611</v>
      </c>
    </row>
    <row r="1169" spans="1:7">
      <c r="A1169" s="27">
        <v>43140</v>
      </c>
      <c r="B1169" s="113">
        <v>9.0241491683002675</v>
      </c>
      <c r="C1169" s="116">
        <v>7.1506712792079128</v>
      </c>
      <c r="D1169" s="116">
        <v>40.642938244651852</v>
      </c>
      <c r="E1169" s="104">
        <v>12</v>
      </c>
      <c r="F1169" s="113">
        <v>39.676994711006131</v>
      </c>
      <c r="G1169" s="113">
        <v>32.605291421788692</v>
      </c>
    </row>
    <row r="1170" spans="1:7">
      <c r="A1170" s="27">
        <v>43141</v>
      </c>
      <c r="B1170" s="113">
        <v>7.5287360259159968</v>
      </c>
      <c r="C1170" s="116">
        <v>5.9657165972352333</v>
      </c>
      <c r="D1170" s="116">
        <v>38.099274310359256</v>
      </c>
      <c r="E1170" s="104">
        <v>11.699999809265137</v>
      </c>
      <c r="F1170" s="113">
        <v>46.966534228015867</v>
      </c>
      <c r="G1170" s="113">
        <v>30.686883475471475</v>
      </c>
    </row>
    <row r="1171" spans="1:7">
      <c r="A1171" s="27">
        <v>43142</v>
      </c>
      <c r="B1171" s="113">
        <v>8.1396989502377419</v>
      </c>
      <c r="C1171" s="116">
        <v>6.4498392501447119</v>
      </c>
      <c r="D1171" s="116">
        <v>37.230569129740786</v>
      </c>
      <c r="E1171" s="104">
        <v>11.5</v>
      </c>
      <c r="F1171" s="113">
        <v>61.58073518713325</v>
      </c>
      <c r="G1171" s="113">
        <v>30.589004097051088</v>
      </c>
    </row>
    <row r="1172" spans="1:7">
      <c r="A1172" s="27">
        <v>43143</v>
      </c>
      <c r="B1172" s="113">
        <v>7.363189311904569</v>
      </c>
      <c r="C1172" s="116">
        <v>5.8345385646948289</v>
      </c>
      <c r="D1172" s="116">
        <v>36.133786791518844</v>
      </c>
      <c r="E1172" s="104">
        <v>12</v>
      </c>
      <c r="F1172" s="113">
        <v>61.750574454786602</v>
      </c>
      <c r="G1172" s="113">
        <v>31.364257734108847</v>
      </c>
    </row>
    <row r="1173" spans="1:7">
      <c r="A1173" s="27">
        <v>43144</v>
      </c>
      <c r="B1173" s="113">
        <v>7.3338046333529983</v>
      </c>
      <c r="C1173" s="116">
        <v>5.8112543555080416</v>
      </c>
      <c r="D1173" s="116">
        <v>36.88911471128457</v>
      </c>
      <c r="E1173" s="104">
        <v>11.399999618530273</v>
      </c>
      <c r="F1173" s="113">
        <v>58.234858172271032</v>
      </c>
      <c r="G1173" s="113">
        <v>30.093236880545255</v>
      </c>
    </row>
    <row r="1174" spans="1:7">
      <c r="A1174" s="27">
        <v>43145</v>
      </c>
      <c r="B1174" s="113">
        <v>7.444189799198865</v>
      </c>
      <c r="C1174" s="116">
        <v>5.8987227716815429</v>
      </c>
      <c r="D1174" s="116">
        <v>35.826428186805131</v>
      </c>
      <c r="E1174" s="104">
        <v>11.5</v>
      </c>
      <c r="F1174" s="113">
        <v>54.844153562094313</v>
      </c>
      <c r="G1174" s="113">
        <v>31.811509699269536</v>
      </c>
    </row>
    <row r="1175" spans="1:7">
      <c r="A1175" s="27">
        <v>43146</v>
      </c>
      <c r="B1175" s="113">
        <v>7.8334880873715234</v>
      </c>
      <c r="C1175" s="116">
        <v>6.2071999517861975</v>
      </c>
      <c r="D1175" s="116">
        <v>35.736672233343128</v>
      </c>
      <c r="E1175" s="104">
        <v>11.5</v>
      </c>
      <c r="F1175" s="113">
        <v>61.920108286230615</v>
      </c>
      <c r="G1175" s="113">
        <v>30.548924995837385</v>
      </c>
    </row>
    <row r="1176" spans="1:7">
      <c r="A1176" s="27">
        <v>43147</v>
      </c>
      <c r="B1176" s="113">
        <v>8.006962550280651</v>
      </c>
      <c r="C1176" s="116">
        <v>6.344659875870537</v>
      </c>
      <c r="D1176" s="116">
        <v>37.474361304353764</v>
      </c>
      <c r="E1176" s="104">
        <v>11.600000381469727</v>
      </c>
      <c r="F1176" s="113">
        <v>62.761564308736048</v>
      </c>
      <c r="G1176" s="113">
        <v>31.405659713149134</v>
      </c>
    </row>
    <row r="1177" spans="1:7">
      <c r="A1177" s="27">
        <v>43148</v>
      </c>
      <c r="B1177" s="113">
        <v>8.2392073093438736</v>
      </c>
      <c r="C1177" s="116">
        <v>6.5286889624257141</v>
      </c>
      <c r="D1177" s="116">
        <v>38.564405270858991</v>
      </c>
      <c r="E1177" s="104">
        <v>11.699999809265137</v>
      </c>
      <c r="F1177" s="113">
        <v>52.733919317280773</v>
      </c>
      <c r="G1177" s="113">
        <v>30.948276559975398</v>
      </c>
    </row>
    <row r="1178" spans="1:7">
      <c r="A1178" s="27">
        <v>43149</v>
      </c>
      <c r="B1178" s="113">
        <v>8.148283788738965</v>
      </c>
      <c r="C1178" s="116">
        <v>6.4566418147923539</v>
      </c>
      <c r="D1178" s="116">
        <v>38.855396201654678</v>
      </c>
      <c r="E1178" s="104">
        <v>11.399999618530273</v>
      </c>
      <c r="F1178" s="113">
        <v>55.34913647552608</v>
      </c>
      <c r="G1178" s="113">
        <v>31.441083906337056</v>
      </c>
    </row>
    <row r="1179" spans="1:7">
      <c r="A1179" s="27">
        <v>43150</v>
      </c>
      <c r="B1179" s="113">
        <v>8.59188334392657</v>
      </c>
      <c r="C1179" s="116">
        <v>6.8081469306310902</v>
      </c>
      <c r="D1179" s="116">
        <v>39.105194161114859</v>
      </c>
      <c r="E1179" s="104">
        <v>11.300000190734863</v>
      </c>
      <c r="F1179" s="113">
        <v>53.880754590652586</v>
      </c>
      <c r="G1179" s="113">
        <v>31.331491254060328</v>
      </c>
    </row>
    <row r="1180" spans="1:7">
      <c r="A1180" s="27">
        <v>43151</v>
      </c>
      <c r="B1180" s="113">
        <v>8.9256991654668614</v>
      </c>
      <c r="C1180" s="116">
        <v>7.0726602008702777</v>
      </c>
      <c r="D1180" s="116">
        <v>40.880933085371005</v>
      </c>
      <c r="E1180" s="104">
        <v>11.399999618530273</v>
      </c>
      <c r="F1180" s="113">
        <v>50.244250349220295</v>
      </c>
      <c r="G1180" s="113">
        <v>30.937040491391095</v>
      </c>
    </row>
    <row r="1181" spans="1:7">
      <c r="A1181" s="27">
        <v>43152</v>
      </c>
      <c r="B1181" s="113">
        <v>8.5158293653985968</v>
      </c>
      <c r="C1181" s="116">
        <v>6.7478823018237728</v>
      </c>
      <c r="D1181" s="116">
        <v>39.035731580169099</v>
      </c>
      <c r="E1181" s="104">
        <v>11.5</v>
      </c>
      <c r="F1181" s="113">
        <v>59.181646178077784</v>
      </c>
      <c r="G1181" s="113">
        <v>31.083050125130875</v>
      </c>
    </row>
    <row r="1182" spans="1:7">
      <c r="A1182" s="27">
        <v>43153</v>
      </c>
      <c r="B1182" s="113">
        <v>8.4266095190854617</v>
      </c>
      <c r="C1182" s="116">
        <v>6.6771851335181154</v>
      </c>
      <c r="D1182" s="116">
        <v>39.25587154781374</v>
      </c>
      <c r="E1182" s="104">
        <v>11.600000381469727</v>
      </c>
      <c r="F1182" s="113">
        <v>58.868917602021988</v>
      </c>
      <c r="G1182" s="113">
        <v>29.781448584088615</v>
      </c>
    </row>
    <row r="1183" spans="1:7">
      <c r="A1183" s="27">
        <v>43154</v>
      </c>
      <c r="B1183" s="113">
        <v>8.4055964708907869</v>
      </c>
      <c r="C1183" s="116">
        <v>6.6605345443698232</v>
      </c>
      <c r="D1183" s="116">
        <v>39.777983006415553</v>
      </c>
      <c r="E1183" s="104">
        <v>11.5</v>
      </c>
      <c r="F1183" s="113">
        <v>54.10239087078304</v>
      </c>
      <c r="G1183" s="113">
        <v>29.873223865495795</v>
      </c>
    </row>
    <row r="1184" spans="1:7">
      <c r="A1184" s="27">
        <v>43155</v>
      </c>
      <c r="B1184" s="113">
        <v>7.6990730972979486</v>
      </c>
      <c r="C1184" s="116">
        <v>6.1006904747054715</v>
      </c>
      <c r="D1184" s="116">
        <v>38.029688311682797</v>
      </c>
      <c r="E1184" s="104">
        <v>11.699999809265137</v>
      </c>
      <c r="F1184" s="113">
        <v>55.248791895950255</v>
      </c>
      <c r="G1184" s="113">
        <v>29.876108687100658</v>
      </c>
    </row>
    <row r="1185" spans="1:7">
      <c r="A1185" s="27">
        <v>43156</v>
      </c>
      <c r="B1185" s="113">
        <v>6.1974768587786038</v>
      </c>
      <c r="C1185" s="116">
        <v>4.910836351563872</v>
      </c>
      <c r="D1185" s="116">
        <v>35.168629128116123</v>
      </c>
      <c r="E1185" s="104">
        <v>11.699999809265137</v>
      </c>
      <c r="F1185" s="113">
        <v>58.787541998602698</v>
      </c>
      <c r="G1185" s="113">
        <v>30.707100129149541</v>
      </c>
    </row>
    <row r="1186" spans="1:7">
      <c r="A1186" s="27">
        <v>43157</v>
      </c>
      <c r="B1186" s="113">
        <v>5.9777442134835326</v>
      </c>
      <c r="C1186" s="116">
        <v>4.736721774498232</v>
      </c>
      <c r="D1186" s="116">
        <v>34.237934821535049</v>
      </c>
      <c r="E1186" s="104">
        <v>11.5</v>
      </c>
      <c r="F1186" s="113">
        <v>58.419868816821676</v>
      </c>
      <c r="G1186" s="113">
        <v>31.36822691848986</v>
      </c>
    </row>
    <row r="1187" spans="1:7">
      <c r="A1187" s="27">
        <v>43158</v>
      </c>
      <c r="B1187" s="113">
        <v>6.8209451700701793</v>
      </c>
      <c r="C1187" s="116">
        <v>5.4048681836959913</v>
      </c>
      <c r="D1187" s="116">
        <v>36.006640756814548</v>
      </c>
      <c r="E1187" s="104">
        <v>11.800000190734863</v>
      </c>
      <c r="F1187" s="113">
        <v>55.542039340337077</v>
      </c>
      <c r="G1187" s="113">
        <v>30.968459853949373</v>
      </c>
    </row>
    <row r="1188" spans="1:7">
      <c r="A1188" s="27">
        <v>43159</v>
      </c>
      <c r="B1188" s="113">
        <v>7.4881097954978664</v>
      </c>
      <c r="C1188" s="116">
        <v>5.9335246627253433</v>
      </c>
      <c r="D1188" s="116">
        <v>37.182513715337848</v>
      </c>
      <c r="E1188" s="104">
        <v>12.5</v>
      </c>
      <c r="F1188" s="113">
        <v>56.379421823157152</v>
      </c>
      <c r="G1188" s="113">
        <v>29.584228888485242</v>
      </c>
    </row>
    <row r="1189" spans="1:7">
      <c r="A1189" s="27">
        <v>43160</v>
      </c>
      <c r="B1189" s="113">
        <v>7.5807783013170456</v>
      </c>
      <c r="C1189" s="116">
        <v>6.0069545241660229</v>
      </c>
      <c r="D1189" s="116">
        <v>37.16148443676807</v>
      </c>
      <c r="E1189" s="104">
        <v>12.399999618530273</v>
      </c>
      <c r="F1189" s="113">
        <v>55.832162998749183</v>
      </c>
      <c r="G1189" s="113">
        <v>31.055797100089247</v>
      </c>
    </row>
    <row r="1190" spans="1:7">
      <c r="A1190" s="27">
        <v>43161</v>
      </c>
      <c r="B1190" s="113">
        <v>12.975346475719908</v>
      </c>
      <c r="C1190" s="116">
        <v>10.281571774946388</v>
      </c>
      <c r="D1190" s="116">
        <v>33.422628155924713</v>
      </c>
      <c r="E1190" s="104">
        <v>11.899999618530273</v>
      </c>
      <c r="F1190" s="113">
        <v>53.542078743318996</v>
      </c>
      <c r="G1190" s="113">
        <v>29.22244457995453</v>
      </c>
    </row>
    <row r="1191" spans="1:7">
      <c r="A1191" s="27">
        <v>43162</v>
      </c>
      <c r="B1191" s="113">
        <v>10.664666633693363</v>
      </c>
      <c r="C1191" s="116">
        <v>8.4506055892515608</v>
      </c>
      <c r="D1191" s="116">
        <v>36.761401028346157</v>
      </c>
      <c r="E1191" s="104">
        <v>11.699999809265137</v>
      </c>
      <c r="F1191" s="113">
        <v>50.39538734087234</v>
      </c>
      <c r="G1191" s="113">
        <v>30.200683124175871</v>
      </c>
    </row>
    <row r="1192" spans="1:7">
      <c r="A1192" s="27">
        <v>43163</v>
      </c>
      <c r="B1192" s="113">
        <v>8.2026872167908689</v>
      </c>
      <c r="C1192" s="116">
        <v>6.4997507022016787</v>
      </c>
      <c r="D1192" s="116">
        <v>39.187206282792275</v>
      </c>
      <c r="E1192" s="104">
        <v>11.600000381469727</v>
      </c>
      <c r="F1192" s="113">
        <v>59.265819038020197</v>
      </c>
      <c r="G1192" s="113">
        <v>29.388306042066258</v>
      </c>
    </row>
    <row r="1193" spans="1:7">
      <c r="A1193" s="27">
        <v>43164</v>
      </c>
      <c r="B1193" s="113">
        <v>8.5221314767688625</v>
      </c>
      <c r="C1193" s="116">
        <v>6.7528760498141134</v>
      </c>
      <c r="D1193" s="116">
        <v>40.137092479643911</v>
      </c>
      <c r="E1193" s="104">
        <v>11.399999618530273</v>
      </c>
      <c r="F1193" s="113">
        <v>60.145294969379911</v>
      </c>
      <c r="G1193" s="113">
        <v>29.484112422797427</v>
      </c>
    </row>
    <row r="1194" spans="1:7">
      <c r="A1194" s="27">
        <v>43165</v>
      </c>
      <c r="B1194" s="113">
        <v>8.6701888411014156</v>
      </c>
      <c r="C1194" s="116">
        <v>6.8701956467160574</v>
      </c>
      <c r="D1194" s="116">
        <v>40.981436751418613</v>
      </c>
      <c r="E1194" s="104">
        <v>11.399999618530273</v>
      </c>
      <c r="F1194" s="113">
        <v>61.325082010364703</v>
      </c>
      <c r="G1194" s="113">
        <v>29.627785787758988</v>
      </c>
    </row>
    <row r="1195" spans="1:7">
      <c r="A1195" s="27">
        <v>43166</v>
      </c>
      <c r="B1195" s="113">
        <v>9.1136817962795043</v>
      </c>
      <c r="C1195" s="116">
        <v>7.221616293469431</v>
      </c>
      <c r="D1195" s="116">
        <v>42.242935286495431</v>
      </c>
      <c r="E1195" s="104">
        <v>11.399999618530273</v>
      </c>
      <c r="F1195" s="113">
        <v>56.524049688886755</v>
      </c>
      <c r="G1195" s="113">
        <v>27.672960817615188</v>
      </c>
    </row>
    <row r="1196" spans="1:7">
      <c r="A1196" s="27">
        <v>43167</v>
      </c>
      <c r="B1196" s="113">
        <v>9.4644312513270847</v>
      </c>
      <c r="C1196" s="116">
        <v>7.4995476538260304</v>
      </c>
      <c r="D1196" s="116">
        <v>39.815783267374357</v>
      </c>
      <c r="E1196" s="104">
        <v>11.300000190734863</v>
      </c>
      <c r="F1196" s="113">
        <v>52.664689140584763</v>
      </c>
      <c r="G1196" s="113">
        <v>44.554393080384592</v>
      </c>
    </row>
    <row r="1197" spans="1:7">
      <c r="A1197" s="27">
        <v>43168</v>
      </c>
      <c r="B1197" s="113">
        <v>10.249102040951543</v>
      </c>
      <c r="C1197" s="116">
        <v>8.1213151772077214</v>
      </c>
      <c r="D1197" s="116">
        <v>38.892701849628438</v>
      </c>
      <c r="E1197" s="104">
        <v>11.699999809265137</v>
      </c>
      <c r="F1197" s="113">
        <v>49.373083763784877</v>
      </c>
      <c r="G1197" s="113">
        <v>34.040591107805547</v>
      </c>
    </row>
    <row r="1198" spans="1:7">
      <c r="A1198" s="27">
        <v>43169</v>
      </c>
      <c r="B1198" s="113">
        <v>11.314929414420648</v>
      </c>
      <c r="C1198" s="116">
        <v>8.9658691673867921</v>
      </c>
      <c r="D1198" s="116">
        <v>39.32224659804946</v>
      </c>
      <c r="E1198" s="104">
        <v>11.899999618530273</v>
      </c>
      <c r="F1198" s="113">
        <v>54.380825047802141</v>
      </c>
      <c r="G1198" s="113">
        <v>37.269177289627244</v>
      </c>
    </row>
    <row r="1199" spans="1:7">
      <c r="A1199" s="27">
        <v>43170</v>
      </c>
      <c r="B1199" s="113">
        <v>12.411325775569617</v>
      </c>
      <c r="C1199" s="116">
        <v>9.8346458048382193</v>
      </c>
      <c r="D1199" s="116">
        <v>40.578395351127305</v>
      </c>
      <c r="E1199" s="104">
        <v>12</v>
      </c>
      <c r="F1199" s="113">
        <v>48.806432134073077</v>
      </c>
      <c r="G1199" s="113">
        <v>37.485699957079355</v>
      </c>
    </row>
    <row r="1200" spans="1:7">
      <c r="A1200" s="27">
        <v>43171</v>
      </c>
      <c r="B1200" s="113">
        <v>10.82801267722655</v>
      </c>
      <c r="C1200" s="116">
        <v>8.5800398262395792</v>
      </c>
      <c r="D1200" s="116">
        <v>35.508839950517391</v>
      </c>
      <c r="E1200" s="104">
        <v>12.600000381469727</v>
      </c>
      <c r="F1200" s="113">
        <v>49.113267505579408</v>
      </c>
      <c r="G1200" s="113">
        <v>37.663079054797109</v>
      </c>
    </row>
    <row r="1201" spans="1:7">
      <c r="A1201" s="27">
        <v>43172</v>
      </c>
      <c r="B1201" s="113">
        <v>10.891123793529671</v>
      </c>
      <c r="C1201" s="116">
        <v>8.6300486235600768</v>
      </c>
      <c r="D1201" s="116">
        <v>35.810520958878371</v>
      </c>
      <c r="E1201" s="104">
        <v>11.899999618530273</v>
      </c>
      <c r="F1201" s="113">
        <v>52.973168720669214</v>
      </c>
      <c r="G1201" s="113">
        <v>37.246219306190831</v>
      </c>
    </row>
    <row r="1202" spans="1:7">
      <c r="A1202" s="27">
        <v>43173</v>
      </c>
      <c r="B1202" s="113">
        <v>10.16949453863209</v>
      </c>
      <c r="C1202" s="116">
        <v>8.0582347615553704</v>
      </c>
      <c r="D1202" s="116">
        <v>36.754631887850913</v>
      </c>
      <c r="E1202" s="104">
        <v>11.800000190734863</v>
      </c>
      <c r="F1202" s="113">
        <v>53.970450577095683</v>
      </c>
      <c r="G1202" s="113">
        <v>37.287867059530996</v>
      </c>
    </row>
    <row r="1203" spans="1:7">
      <c r="A1203" s="27">
        <v>43174</v>
      </c>
      <c r="B1203" s="113">
        <v>9.7640360789689371</v>
      </c>
      <c r="C1203" s="116">
        <v>7.7369523771052382</v>
      </c>
      <c r="D1203" s="116">
        <v>37.337159147439209</v>
      </c>
      <c r="E1203" s="104">
        <v>11.800000190734863</v>
      </c>
      <c r="F1203" s="113">
        <v>55.285054778169702</v>
      </c>
      <c r="G1203" s="113">
        <v>37.29897814187737</v>
      </c>
    </row>
    <row r="1204" spans="1:7">
      <c r="A1204" s="27">
        <v>43175</v>
      </c>
      <c r="B1204" s="113">
        <v>9.8516379866483117</v>
      </c>
      <c r="C1204" s="116">
        <v>7.8063675024056023</v>
      </c>
      <c r="D1204" s="116">
        <v>37.658956090874113</v>
      </c>
      <c r="E1204" s="104">
        <v>12</v>
      </c>
      <c r="F1204" s="113">
        <v>54.23211708534668</v>
      </c>
      <c r="G1204" s="113">
        <v>36.19590356899635</v>
      </c>
    </row>
    <row r="1205" spans="1:7">
      <c r="A1205" s="27">
        <v>43176</v>
      </c>
      <c r="B1205" s="113">
        <v>9.8138218242934396</v>
      </c>
      <c r="C1205" s="116">
        <v>7.7764022457373345</v>
      </c>
      <c r="D1205" s="116">
        <v>38.468169395393765</v>
      </c>
      <c r="E1205" s="104">
        <v>11.699999809265137</v>
      </c>
      <c r="F1205" s="113">
        <v>57.037845534406316</v>
      </c>
      <c r="G1205" s="113">
        <v>36.532390438583143</v>
      </c>
    </row>
    <row r="1206" spans="1:7">
      <c r="A1206" s="27">
        <v>43177</v>
      </c>
      <c r="B1206" s="113">
        <v>9.731253870264295</v>
      </c>
      <c r="C1206" s="116">
        <v>7.7109759893171539</v>
      </c>
      <c r="D1206" s="116">
        <v>38.202862518231044</v>
      </c>
      <c r="E1206" s="104">
        <v>12.100000381469727</v>
      </c>
      <c r="F1206" s="113">
        <v>56.987566218442375</v>
      </c>
      <c r="G1206" s="113">
        <v>36.402038758043915</v>
      </c>
    </row>
    <row r="1207" spans="1:7">
      <c r="A1207" s="27">
        <v>43178</v>
      </c>
      <c r="B1207" s="113">
        <v>9.4374501142439797</v>
      </c>
      <c r="C1207" s="116">
        <v>7.4781679937137771</v>
      </c>
      <c r="D1207" s="116">
        <v>37.676487824961065</v>
      </c>
      <c r="E1207" s="104">
        <v>11.899999618530273</v>
      </c>
      <c r="F1207" s="113">
        <v>56.566281419076361</v>
      </c>
      <c r="G1207" s="113">
        <v>35.681998175426777</v>
      </c>
    </row>
    <row r="1208" spans="1:7">
      <c r="A1208" s="27">
        <v>43179</v>
      </c>
      <c r="B1208" s="113">
        <v>9.5301176017576861</v>
      </c>
      <c r="C1208" s="116">
        <v>7.5515970482564807</v>
      </c>
      <c r="D1208" s="116">
        <v>37.43193148047834</v>
      </c>
      <c r="E1208" s="104">
        <v>11.899999618530273</v>
      </c>
      <c r="F1208" s="113">
        <v>53.646846676358471</v>
      </c>
      <c r="G1208" s="113">
        <v>30.669806479303936</v>
      </c>
    </row>
    <row r="1209" spans="1:7">
      <c r="A1209" s="27">
        <v>43180</v>
      </c>
      <c r="B1209" s="113">
        <v>9.4184615082372645</v>
      </c>
      <c r="C1209" s="116">
        <v>7.4631215580806662</v>
      </c>
      <c r="D1209" s="116">
        <v>38.98396534473811</v>
      </c>
      <c r="E1209" s="104">
        <v>11.800000190734863</v>
      </c>
      <c r="F1209" s="113">
        <v>56.185529942865742</v>
      </c>
      <c r="G1209" s="113">
        <v>33.99085354270759</v>
      </c>
    </row>
    <row r="1210" spans="1:7">
      <c r="A1210" s="27">
        <v>43181</v>
      </c>
      <c r="B1210" s="113">
        <v>9.257399297890478</v>
      </c>
      <c r="C1210" s="116">
        <v>7.3354970141803761</v>
      </c>
      <c r="D1210" s="116">
        <v>37.598763380492144</v>
      </c>
      <c r="E1210" s="104">
        <v>11.800000190734863</v>
      </c>
      <c r="F1210" s="113">
        <v>58.106600625647424</v>
      </c>
      <c r="G1210" s="113">
        <v>33.33623601337279</v>
      </c>
    </row>
    <row r="1211" spans="1:7">
      <c r="A1211" s="27">
        <v>43182</v>
      </c>
      <c r="B1211" s="113">
        <v>9.0424204850489076</v>
      </c>
      <c r="C1211" s="116">
        <v>7.1651493399614692</v>
      </c>
      <c r="D1211" s="116">
        <v>37.054528563508235</v>
      </c>
      <c r="E1211" s="104">
        <v>11.699999809265137</v>
      </c>
      <c r="F1211" s="113">
        <v>54.32183857101046</v>
      </c>
      <c r="G1211" s="113">
        <v>32.933628343608653</v>
      </c>
    </row>
    <row r="1212" spans="1:7">
      <c r="A1212" s="27">
        <v>43183</v>
      </c>
      <c r="B1212" s="113">
        <v>9.1908203821281944</v>
      </c>
      <c r="C1212" s="116">
        <v>7.2827403573628526</v>
      </c>
      <c r="D1212" s="116">
        <v>38.488735930875485</v>
      </c>
      <c r="E1212" s="104">
        <v>11.800000190734863</v>
      </c>
      <c r="F1212" s="113">
        <v>55.301075994593184</v>
      </c>
      <c r="G1212" s="113">
        <v>33.105552002500616</v>
      </c>
    </row>
    <row r="1213" spans="1:7">
      <c r="A1213" s="27">
        <v>43184</v>
      </c>
      <c r="B1213" s="113">
        <v>9.1967551752792343</v>
      </c>
      <c r="C1213" s="116">
        <v>7.2874430450225658</v>
      </c>
      <c r="D1213" s="116">
        <v>37.90602611347483</v>
      </c>
      <c r="E1213" s="104">
        <v>11.699999809265137</v>
      </c>
      <c r="F1213" s="113">
        <v>57.319030941636491</v>
      </c>
      <c r="G1213" s="113">
        <v>32.149556957262533</v>
      </c>
    </row>
    <row r="1214" spans="1:7">
      <c r="A1214" s="27">
        <v>43185</v>
      </c>
      <c r="B1214" s="113">
        <v>8.5461678569652477</v>
      </c>
      <c r="C1214" s="116">
        <v>6.7719223056240425</v>
      </c>
      <c r="D1214" s="116">
        <v>35.167984671592727</v>
      </c>
      <c r="E1214" s="104">
        <v>11.600000381469727</v>
      </c>
      <c r="F1214" s="113">
        <v>57.294396836594601</v>
      </c>
      <c r="G1214" s="113">
        <v>31.972620724285079</v>
      </c>
    </row>
    <row r="1215" spans="1:7">
      <c r="A1215" s="27">
        <v>43186</v>
      </c>
      <c r="B1215" s="113">
        <v>7.7636842645631363</v>
      </c>
      <c r="C1215" s="116">
        <v>6.1518879016831001</v>
      </c>
      <c r="D1215" s="116">
        <v>35.165095335245105</v>
      </c>
      <c r="E1215" s="104">
        <v>11.699999809265137</v>
      </c>
      <c r="F1215" s="113">
        <v>52.75215797792432</v>
      </c>
      <c r="G1215" s="113">
        <v>32.714157898514337</v>
      </c>
    </row>
    <row r="1216" spans="1:7">
      <c r="A1216" s="27">
        <v>43187</v>
      </c>
      <c r="B1216" s="113">
        <v>6.635613302936739</v>
      </c>
      <c r="C1216" s="116">
        <v>5.2580125372835465</v>
      </c>
      <c r="D1216" s="116">
        <v>34.612352619436052</v>
      </c>
      <c r="E1216" s="104">
        <v>11.300000190734863</v>
      </c>
      <c r="F1216" s="113">
        <v>50.091346235817845</v>
      </c>
      <c r="G1216" s="113">
        <v>32.836678028768972</v>
      </c>
    </row>
    <row r="1217" spans="1:7">
      <c r="A1217" s="27">
        <v>43188</v>
      </c>
      <c r="B1217" s="113">
        <v>6.7139030115598599</v>
      </c>
      <c r="C1217" s="116">
        <v>5.3200487426330145</v>
      </c>
      <c r="D1217" s="116">
        <v>34.980307917506607</v>
      </c>
      <c r="E1217" s="104">
        <v>11.100000381469727</v>
      </c>
      <c r="F1217" s="113">
        <v>52.177030077256525</v>
      </c>
      <c r="G1217" s="113">
        <v>32.933136123021441</v>
      </c>
    </row>
    <row r="1218" spans="1:7">
      <c r="A1218" s="27">
        <v>43189</v>
      </c>
      <c r="B1218" s="113">
        <v>6.2965607014340339</v>
      </c>
      <c r="C1218" s="116">
        <v>4.9893496800445885</v>
      </c>
      <c r="D1218" s="116">
        <v>34.508569663630581</v>
      </c>
      <c r="E1218" s="104">
        <v>11.199999809265137</v>
      </c>
      <c r="F1218" s="113">
        <v>52.283873534246702</v>
      </c>
      <c r="G1218" s="113">
        <v>33.239280234001313</v>
      </c>
    </row>
    <row r="1219" spans="1:7">
      <c r="A1219" s="27">
        <v>43190</v>
      </c>
      <c r="B1219" s="113">
        <v>6.6829972005461533</v>
      </c>
      <c r="C1219" s="116">
        <v>5.2955591989591735</v>
      </c>
      <c r="D1219" s="116">
        <v>35.168187362971125</v>
      </c>
      <c r="E1219" s="104">
        <v>11.199999809265137</v>
      </c>
      <c r="F1219" s="113">
        <v>53.220579900393837</v>
      </c>
      <c r="G1219" s="113">
        <v>33.816421847718793</v>
      </c>
    </row>
    <row r="1220" spans="1:7">
      <c r="A1220" s="27">
        <v>43191</v>
      </c>
      <c r="B1220" s="113">
        <v>6.8150570326227964</v>
      </c>
      <c r="C1220" s="116">
        <v>5.4002024656822725</v>
      </c>
      <c r="D1220" s="116">
        <v>33.6626150313351</v>
      </c>
      <c r="E1220" s="104">
        <v>11.300000190734863</v>
      </c>
      <c r="F1220" s="113">
        <v>54.272144797289812</v>
      </c>
      <c r="G1220" s="113">
        <v>32.886569362944989</v>
      </c>
    </row>
    <row r="1221" spans="1:7">
      <c r="A1221" s="27">
        <v>43192</v>
      </c>
      <c r="B1221" s="113">
        <v>7.105088847516055</v>
      </c>
      <c r="C1221" s="116">
        <v>5.6300216021055682</v>
      </c>
      <c r="D1221" s="116">
        <v>35.563021732966128</v>
      </c>
      <c r="E1221" s="104">
        <v>11.199999809265137</v>
      </c>
      <c r="F1221" s="113">
        <v>58.317976778304178</v>
      </c>
      <c r="G1221" s="113">
        <v>32.685460879868842</v>
      </c>
    </row>
    <row r="1222" spans="1:7">
      <c r="A1222" s="27">
        <v>43193</v>
      </c>
      <c r="B1222" s="113">
        <v>7.2478691627821021</v>
      </c>
      <c r="C1222" s="116">
        <v>5.7431597030575805</v>
      </c>
      <c r="D1222" s="116">
        <v>36.198585736663247</v>
      </c>
      <c r="E1222" s="104">
        <v>11.600000381469727</v>
      </c>
      <c r="F1222" s="113">
        <v>57.60767924578105</v>
      </c>
      <c r="G1222" s="113">
        <v>31.788001052759288</v>
      </c>
    </row>
    <row r="1223" spans="1:7">
      <c r="A1223" s="27">
        <v>43194</v>
      </c>
      <c r="B1223" s="113">
        <v>7.2174113135517173</v>
      </c>
      <c r="C1223" s="116">
        <v>5.719025121097963</v>
      </c>
      <c r="D1223" s="116">
        <v>35.439825390290295</v>
      </c>
      <c r="E1223" s="104">
        <v>12.100000381469727</v>
      </c>
      <c r="F1223" s="113">
        <v>57.533098223606665</v>
      </c>
      <c r="G1223" s="113">
        <v>30.625033174819375</v>
      </c>
    </row>
    <row r="1224" spans="1:7">
      <c r="A1224" s="27">
        <v>43195</v>
      </c>
      <c r="B1224" s="113">
        <v>7.8129363209467488</v>
      </c>
      <c r="C1224" s="116">
        <v>6.1909148790142563</v>
      </c>
      <c r="D1224" s="116">
        <v>35.799775181456837</v>
      </c>
      <c r="E1224" s="104">
        <v>11.800000190734863</v>
      </c>
      <c r="F1224" s="113">
        <v>60.402300098891608</v>
      </c>
      <c r="G1224" s="113">
        <v>31.672357300431631</v>
      </c>
    </row>
    <row r="1225" spans="1:7">
      <c r="A1225" s="27">
        <v>43196</v>
      </c>
      <c r="B1225" s="113">
        <v>8.953473017470996</v>
      </c>
      <c r="C1225" s="116">
        <v>7.0946680026181239</v>
      </c>
      <c r="D1225" s="116">
        <v>37.310523879174838</v>
      </c>
      <c r="E1225" s="104">
        <v>11.5</v>
      </c>
      <c r="F1225" s="113">
        <v>59.878362268968289</v>
      </c>
      <c r="G1225" s="113">
        <v>30.483683475807865</v>
      </c>
    </row>
    <row r="1226" spans="1:7">
      <c r="A1226" s="27">
        <v>43197</v>
      </c>
      <c r="B1226" s="113">
        <v>9.5089604509287753</v>
      </c>
      <c r="C1226" s="116">
        <v>7.5348322732111397</v>
      </c>
      <c r="D1226" s="116">
        <v>38.495484474544156</v>
      </c>
      <c r="E1226" s="104">
        <v>11.5</v>
      </c>
      <c r="F1226" s="113">
        <v>56.886866466866579</v>
      </c>
      <c r="G1226" s="113">
        <v>30.338690854575887</v>
      </c>
    </row>
    <row r="1227" spans="1:7">
      <c r="A1227" s="27">
        <v>43198</v>
      </c>
      <c r="B1227" s="113">
        <v>9.4849608757064718</v>
      </c>
      <c r="C1227" s="116">
        <v>7.5158151813995202</v>
      </c>
      <c r="D1227" s="116">
        <v>38.880530991510106</v>
      </c>
      <c r="E1227" s="104">
        <v>11.100000381469727</v>
      </c>
      <c r="F1227" s="113">
        <v>57.194535645665944</v>
      </c>
      <c r="G1227" s="113">
        <v>30.356587275377006</v>
      </c>
    </row>
    <row r="1228" spans="1:7">
      <c r="A1228" s="27">
        <v>43199</v>
      </c>
      <c r="B1228" s="113">
        <v>9.952225697153974</v>
      </c>
      <c r="C1228" s="116">
        <v>7.8860724850183388</v>
      </c>
      <c r="D1228" s="116">
        <v>39.509083165680885</v>
      </c>
      <c r="E1228" s="104">
        <v>11.699999809265137</v>
      </c>
      <c r="F1228" s="113">
        <v>55.843076866953474</v>
      </c>
      <c r="G1228" s="113">
        <v>29.157577499371978</v>
      </c>
    </row>
    <row r="1229" spans="1:7">
      <c r="A1229" s="27">
        <v>43200</v>
      </c>
      <c r="B1229" s="113">
        <v>9.3859083520663447</v>
      </c>
      <c r="C1229" s="116">
        <v>7.4373266698826024</v>
      </c>
      <c r="D1229" s="116">
        <v>38.195367532262118</v>
      </c>
      <c r="E1229" s="104">
        <v>11.800000190734863</v>
      </c>
      <c r="F1229" s="113">
        <v>56.871425473513433</v>
      </c>
      <c r="G1229" s="113">
        <v>30.33072785604881</v>
      </c>
    </row>
    <row r="1230" spans="1:7">
      <c r="A1230" s="27">
        <v>43201</v>
      </c>
      <c r="B1230" s="113">
        <v>8.8679960102920674</v>
      </c>
      <c r="C1230" s="116">
        <v>7.0269366332814904</v>
      </c>
      <c r="D1230" s="116">
        <v>38.18890052848392</v>
      </c>
      <c r="E1230" s="104">
        <v>11.800000190734863</v>
      </c>
      <c r="F1230" s="113">
        <v>55.389528301490692</v>
      </c>
      <c r="G1230" s="113">
        <v>31.467145180945035</v>
      </c>
    </row>
    <row r="1231" spans="1:7">
      <c r="A1231" s="27">
        <v>43202</v>
      </c>
      <c r="B1231" s="113">
        <v>8.9712467548099966</v>
      </c>
      <c r="C1231" s="116">
        <v>7.1087517850051247</v>
      </c>
      <c r="D1231" s="116">
        <v>38.707674586375539</v>
      </c>
      <c r="E1231" s="104">
        <v>11.800000190734863</v>
      </c>
      <c r="F1231" s="113">
        <v>58.358794061210489</v>
      </c>
      <c r="G1231" s="113">
        <v>32.336668016800168</v>
      </c>
    </row>
    <row r="1232" spans="1:7">
      <c r="A1232" s="27">
        <v>43203</v>
      </c>
      <c r="B1232" s="113">
        <v>8.5397342530959701</v>
      </c>
      <c r="C1232" s="116">
        <v>6.7668243639176433</v>
      </c>
      <c r="D1232" s="116">
        <v>38.198526398031795</v>
      </c>
      <c r="E1232" s="104">
        <v>11.699999809265137</v>
      </c>
      <c r="F1232" s="113">
        <v>55.046073991192706</v>
      </c>
      <c r="G1232" s="113">
        <v>31.79522831413481</v>
      </c>
    </row>
    <row r="1233" spans="1:7">
      <c r="A1233" s="27">
        <v>43204</v>
      </c>
      <c r="B1233" s="113">
        <v>8.4335897294103237</v>
      </c>
      <c r="C1233" s="116">
        <v>6.6827162022717381</v>
      </c>
      <c r="D1233" s="116">
        <v>37.803320973802492</v>
      </c>
      <c r="E1233" s="104">
        <v>11.600000381469727</v>
      </c>
      <c r="F1233" s="113">
        <v>57.946396805213539</v>
      </c>
      <c r="G1233" s="113">
        <v>32.40420907689461</v>
      </c>
    </row>
    <row r="1234" spans="1:7">
      <c r="A1234" s="27">
        <v>43205</v>
      </c>
      <c r="B1234" s="113">
        <v>8.7513181844260259</v>
      </c>
      <c r="C1234" s="116">
        <v>6.9344819582998856</v>
      </c>
      <c r="D1234" s="116">
        <v>38.637145601246075</v>
      </c>
      <c r="E1234" s="104">
        <v>11.5</v>
      </c>
      <c r="F1234" s="113">
        <v>52.93003050967495</v>
      </c>
      <c r="G1234" s="113">
        <v>31.562109916541313</v>
      </c>
    </row>
    <row r="1235" spans="1:7">
      <c r="A1235" s="27">
        <v>43206</v>
      </c>
      <c r="B1235" s="113">
        <v>8.7048471015494489</v>
      </c>
      <c r="C1235" s="116">
        <v>6.8976586044920252</v>
      </c>
      <c r="D1235" s="116">
        <v>39.045472921177229</v>
      </c>
      <c r="E1235" s="104">
        <v>11.699999809265137</v>
      </c>
      <c r="F1235" s="113">
        <v>41.656339706800594</v>
      </c>
      <c r="G1235" s="113">
        <v>32.888523537251679</v>
      </c>
    </row>
    <row r="1236" spans="1:7">
      <c r="A1236" s="27">
        <v>43207</v>
      </c>
      <c r="B1236" s="113">
        <v>8.5938236775220336</v>
      </c>
      <c r="C1236" s="116">
        <v>6.8096844370989444</v>
      </c>
      <c r="D1236" s="116">
        <v>38.283266723906529</v>
      </c>
      <c r="E1236" s="104">
        <v>11.699999809265137</v>
      </c>
      <c r="F1236" s="113">
        <v>42.040392833129935</v>
      </c>
      <c r="G1236" s="113">
        <v>33.793916139072799</v>
      </c>
    </row>
    <row r="1237" spans="1:7">
      <c r="A1237" s="27">
        <v>43208</v>
      </c>
      <c r="B1237" s="113">
        <v>8.4985433006687856</v>
      </c>
      <c r="C1237" s="116">
        <v>6.7341849477254829</v>
      </c>
      <c r="D1237" s="116">
        <v>38.834454120883272</v>
      </c>
      <c r="E1237" s="104">
        <v>11.5</v>
      </c>
      <c r="F1237" s="113">
        <v>52.207440106029843</v>
      </c>
      <c r="G1237" s="113">
        <v>32.335910526867224</v>
      </c>
    </row>
    <row r="1238" spans="1:7">
      <c r="A1238" s="27">
        <v>43209</v>
      </c>
      <c r="B1238" s="113">
        <v>7.754673868232091</v>
      </c>
      <c r="C1238" s="116">
        <v>6.1447481280538012</v>
      </c>
      <c r="D1238" s="116">
        <v>37.911147668008439</v>
      </c>
      <c r="E1238" s="104">
        <v>11.5</v>
      </c>
      <c r="F1238" s="113">
        <v>58.810145414096326</v>
      </c>
      <c r="G1238" s="113">
        <v>30.900859495842891</v>
      </c>
    </row>
    <row r="1239" spans="1:7">
      <c r="A1239" s="27">
        <v>43210</v>
      </c>
      <c r="B1239" s="113">
        <v>7.5880130652609283</v>
      </c>
      <c r="C1239" s="116">
        <v>6.0126872993873253</v>
      </c>
      <c r="D1239" s="116">
        <v>37.616440071000014</v>
      </c>
      <c r="E1239" s="104">
        <v>11.5</v>
      </c>
      <c r="F1239" s="113">
        <v>54.614663679975024</v>
      </c>
      <c r="G1239" s="113">
        <v>30.02895024169381</v>
      </c>
    </row>
    <row r="1240" spans="1:7">
      <c r="A1240" s="27">
        <v>43211</v>
      </c>
      <c r="B1240" s="113">
        <v>7.6776411400900555</v>
      </c>
      <c r="C1240" s="116">
        <v>6.0837079450502625</v>
      </c>
      <c r="D1240" s="116">
        <v>38.098486522127061</v>
      </c>
      <c r="E1240" s="104">
        <v>11.300000190734863</v>
      </c>
      <c r="F1240" s="113">
        <v>53.306420506636258</v>
      </c>
      <c r="G1240" s="113">
        <v>28.545878154502997</v>
      </c>
    </row>
    <row r="1241" spans="1:7">
      <c r="A1241" s="27">
        <v>43212</v>
      </c>
      <c r="B1241" s="113">
        <v>7.5985268898731642</v>
      </c>
      <c r="C1241" s="116">
        <v>6.0210183788372795</v>
      </c>
      <c r="D1241" s="116">
        <v>38.515931917870475</v>
      </c>
      <c r="E1241" s="104">
        <v>11.300000190734863</v>
      </c>
      <c r="F1241" s="113">
        <v>56.196141433318431</v>
      </c>
      <c r="G1241" s="113">
        <v>29.491035164506314</v>
      </c>
    </row>
    <row r="1242" spans="1:7">
      <c r="A1242" s="27">
        <v>43213</v>
      </c>
      <c r="B1242" s="113">
        <v>8.3705064461196219</v>
      </c>
      <c r="C1242" s="116">
        <v>6.6327294596312782</v>
      </c>
      <c r="D1242" s="116">
        <v>39.656649020910308</v>
      </c>
      <c r="E1242" s="104">
        <v>11.300000190734863</v>
      </c>
      <c r="F1242" s="113">
        <v>56.048334893429725</v>
      </c>
      <c r="G1242" s="113">
        <v>30.462913779528041</v>
      </c>
    </row>
    <row r="1243" spans="1:7">
      <c r="A1243" s="27">
        <v>43214</v>
      </c>
      <c r="B1243" s="113">
        <v>8.7890726518276558</v>
      </c>
      <c r="C1243" s="116">
        <v>6.9643983283283148</v>
      </c>
      <c r="D1243" s="116">
        <v>40.509870060947222</v>
      </c>
      <c r="E1243" s="104">
        <v>11.5</v>
      </c>
      <c r="F1243" s="113">
        <v>54.781843569300797</v>
      </c>
      <c r="G1243" s="113">
        <v>30.082785239904066</v>
      </c>
    </row>
    <row r="1244" spans="1:7">
      <c r="A1244" s="27">
        <v>43215</v>
      </c>
      <c r="B1244" s="113">
        <v>8.3956024093108219</v>
      </c>
      <c r="C1244" s="116">
        <v>6.6526153214303863</v>
      </c>
      <c r="D1244" s="116">
        <v>40.343247296236179</v>
      </c>
      <c r="E1244" s="104">
        <v>11.699999809265137</v>
      </c>
      <c r="F1244" s="113">
        <v>56.795542255684175</v>
      </c>
      <c r="G1244" s="113">
        <v>29.5182233139762</v>
      </c>
    </row>
    <row r="1245" spans="1:7">
      <c r="A1245" s="27">
        <v>43216</v>
      </c>
      <c r="B1245" s="113">
        <v>8.4714051724035837</v>
      </c>
      <c r="C1245" s="116">
        <v>6.712680888923007</v>
      </c>
      <c r="D1245" s="116">
        <v>39.761799684321453</v>
      </c>
      <c r="E1245" s="104">
        <v>11.800000190734863</v>
      </c>
      <c r="F1245" s="113">
        <v>57.263153196299349</v>
      </c>
      <c r="G1245" s="113">
        <v>28.874734771428294</v>
      </c>
    </row>
    <row r="1246" spans="1:7">
      <c r="A1246" s="27">
        <v>43217</v>
      </c>
      <c r="B1246" s="113">
        <v>8.9906789923702295</v>
      </c>
      <c r="C1246" s="116">
        <v>7.1241497511093197</v>
      </c>
      <c r="D1246" s="116">
        <v>39.412914595206608</v>
      </c>
      <c r="E1246" s="104">
        <v>11.699999809265137</v>
      </c>
      <c r="F1246" s="113">
        <v>56.735398664297868</v>
      </c>
      <c r="G1246" s="113">
        <v>26.723032710154854</v>
      </c>
    </row>
    <row r="1247" spans="1:7">
      <c r="A1247" s="27">
        <v>43218</v>
      </c>
      <c r="B1247" s="113">
        <v>8.5154576854829891</v>
      </c>
      <c r="C1247" s="116">
        <v>6.747587785316119</v>
      </c>
      <c r="D1247" s="116">
        <v>39.380395378933976</v>
      </c>
      <c r="E1247" s="104">
        <v>11.699999809265137</v>
      </c>
      <c r="F1247" s="113">
        <v>57.635045048572522</v>
      </c>
      <c r="G1247" s="113">
        <v>26.204893419875035</v>
      </c>
    </row>
    <row r="1248" spans="1:7">
      <c r="A1248" s="27">
        <v>43219</v>
      </c>
      <c r="B1248" s="113">
        <v>8.9682307784136484</v>
      </c>
      <c r="C1248" s="116">
        <v>7.1063619468725836</v>
      </c>
      <c r="D1248" s="116">
        <v>40.106476794128042</v>
      </c>
      <c r="E1248" s="104">
        <v>11.699999809265137</v>
      </c>
      <c r="F1248" s="113">
        <v>55.251804755263841</v>
      </c>
      <c r="G1248" s="113">
        <v>26.815593976797853</v>
      </c>
    </row>
    <row r="1249" spans="1:7">
      <c r="A1249" s="27">
        <v>43220</v>
      </c>
      <c r="B1249" s="113">
        <v>9.374797181491676</v>
      </c>
      <c r="C1249" s="116">
        <v>7.428522257762979</v>
      </c>
      <c r="D1249" s="116">
        <v>40.691851023744618</v>
      </c>
      <c r="E1249" s="104">
        <v>11.600000381469727</v>
      </c>
      <c r="F1249" s="113">
        <v>57.659124544019996</v>
      </c>
      <c r="G1249" s="113">
        <v>27.516852316723924</v>
      </c>
    </row>
    <row r="1250" spans="1:7">
      <c r="A1250" s="27">
        <v>43221</v>
      </c>
      <c r="B1250" s="113">
        <v>9.6384515868305716</v>
      </c>
      <c r="C1250" s="116">
        <v>7.6374401234512064</v>
      </c>
      <c r="D1250" s="116">
        <v>40.902124250729905</v>
      </c>
      <c r="E1250" s="104">
        <v>11.600000381469727</v>
      </c>
      <c r="F1250" s="113">
        <v>56.003989108922312</v>
      </c>
      <c r="G1250" s="113">
        <v>32.556015446186095</v>
      </c>
    </row>
    <row r="1251" spans="1:7">
      <c r="A1251" s="27">
        <v>43222</v>
      </c>
      <c r="B1251" s="113">
        <v>4.1897944771683413</v>
      </c>
      <c r="C1251" s="116">
        <v>3.319963187101731</v>
      </c>
      <c r="D1251" s="116">
        <v>39.19843990873408</v>
      </c>
      <c r="E1251" s="104">
        <v>11.600000381469727</v>
      </c>
      <c r="F1251" s="113">
        <v>54.065705449978481</v>
      </c>
      <c r="G1251" s="113">
        <v>23.731763435375896</v>
      </c>
    </row>
    <row r="1252" spans="1:7">
      <c r="A1252" s="27">
        <v>43223</v>
      </c>
      <c r="B1252" s="113">
        <v>6.4276439541009466E-29</v>
      </c>
      <c r="C1252" s="116">
        <v>5.09321911222586E-29</v>
      </c>
      <c r="D1252" s="116">
        <v>34.789564594935477</v>
      </c>
      <c r="E1252" s="104">
        <v>11.600000381469727</v>
      </c>
      <c r="F1252" s="113">
        <v>56.502643752009782</v>
      </c>
      <c r="G1252" s="113">
        <v>2.3381784416817988</v>
      </c>
    </row>
    <row r="1253" spans="1:7">
      <c r="A1253" s="27">
        <v>43224</v>
      </c>
      <c r="B1253" s="113">
        <v>0</v>
      </c>
      <c r="C1253" s="116">
        <v>0</v>
      </c>
      <c r="D1253" s="116">
        <v>32.982111182676412</v>
      </c>
      <c r="E1253" s="104">
        <v>11.600000381469727</v>
      </c>
      <c r="F1253" s="113">
        <v>62.080022149218479</v>
      </c>
      <c r="G1253" s="113">
        <v>6.0660634116828431</v>
      </c>
    </row>
    <row r="1254" spans="1:7">
      <c r="A1254" s="27">
        <v>43225</v>
      </c>
      <c r="B1254" s="113">
        <v>0</v>
      </c>
      <c r="C1254" s="116">
        <v>0</v>
      </c>
      <c r="D1254" s="116">
        <v>33.134070293439784</v>
      </c>
      <c r="E1254" s="104">
        <v>11.600000381469727</v>
      </c>
      <c r="F1254" s="113">
        <v>64.643838311213017</v>
      </c>
      <c r="G1254" s="113">
        <v>6.8284076650661421</v>
      </c>
    </row>
    <row r="1255" spans="1:7">
      <c r="A1255" s="27">
        <v>43226</v>
      </c>
      <c r="B1255" s="113">
        <v>0</v>
      </c>
      <c r="C1255" s="116">
        <v>0</v>
      </c>
      <c r="D1255" s="116">
        <v>31.2042977430423</v>
      </c>
      <c r="E1255" s="104">
        <v>11.600000381469727</v>
      </c>
      <c r="F1255" s="113">
        <v>64.715611879472377</v>
      </c>
      <c r="G1255" s="113">
        <v>71.871941155559483</v>
      </c>
    </row>
    <row r="1256" spans="1:7">
      <c r="A1256" s="27">
        <v>43227</v>
      </c>
      <c r="B1256" s="113">
        <v>0</v>
      </c>
      <c r="C1256" s="116">
        <v>0</v>
      </c>
      <c r="D1256" s="116">
        <v>32.207501612901652</v>
      </c>
      <c r="E1256" s="104">
        <v>11.600000381469727</v>
      </c>
      <c r="F1256" s="113">
        <v>63.652777678304226</v>
      </c>
      <c r="G1256" s="113">
        <v>100</v>
      </c>
    </row>
    <row r="1257" spans="1:7">
      <c r="E1257" s="104"/>
      <c r="F1257" s="113"/>
      <c r="G1257" s="113"/>
    </row>
    <row r="1258" spans="1:7">
      <c r="E1258" s="104"/>
      <c r="F1258" s="113"/>
      <c r="G1258" s="113"/>
    </row>
    <row r="1259" spans="1:7">
      <c r="E1259" s="104"/>
      <c r="F1259" s="113"/>
      <c r="G1259" s="113"/>
    </row>
    <row r="1260" spans="1:7">
      <c r="E1260" s="104"/>
      <c r="F1260" s="113"/>
      <c r="G1260" s="113"/>
    </row>
    <row r="1261" spans="1:7">
      <c r="E1261" s="104"/>
      <c r="F1261" s="113"/>
      <c r="G1261" s="113"/>
    </row>
    <row r="1262" spans="1:7">
      <c r="E1262" s="104"/>
      <c r="F1262" s="113"/>
      <c r="G1262" s="113"/>
    </row>
    <row r="1263" spans="1:7">
      <c r="E1263" s="104"/>
      <c r="F1263" s="113"/>
      <c r="G1263" s="113"/>
    </row>
    <row r="1264" spans="1:7">
      <c r="E1264" s="104"/>
      <c r="F1264" s="113"/>
      <c r="G1264" s="113"/>
    </row>
    <row r="1265" spans="5:7">
      <c r="E1265" s="104"/>
      <c r="F1265" s="113"/>
      <c r="G1265" s="113"/>
    </row>
    <row r="1266" spans="5:7">
      <c r="E1266" s="104"/>
      <c r="F1266" s="113"/>
      <c r="G1266" s="113"/>
    </row>
    <row r="1267" spans="5:7">
      <c r="E1267" s="104"/>
      <c r="F1267" s="113"/>
      <c r="G1267" s="113"/>
    </row>
    <row r="1268" spans="5:7">
      <c r="E1268" s="104"/>
      <c r="F1268" s="113"/>
      <c r="G1268" s="113"/>
    </row>
    <row r="1269" spans="5:7">
      <c r="E1269" s="104"/>
      <c r="F1269" s="113"/>
      <c r="G1269" s="113"/>
    </row>
    <row r="1270" spans="5:7">
      <c r="E1270" s="104"/>
      <c r="F1270" s="113"/>
      <c r="G1270" s="113"/>
    </row>
    <row r="1271" spans="5:7">
      <c r="E1271" s="104"/>
      <c r="F1271" s="113"/>
      <c r="G1271" s="113"/>
    </row>
    <row r="1272" spans="5:7">
      <c r="E1272" s="104"/>
      <c r="F1272" s="113"/>
      <c r="G1272" s="113"/>
    </row>
    <row r="1273" spans="5:7">
      <c r="E1273" s="104"/>
      <c r="F1273" s="113"/>
      <c r="G1273" s="113"/>
    </row>
    <row r="1274" spans="5:7">
      <c r="E1274" s="104"/>
      <c r="F1274" s="113"/>
      <c r="G1274" s="113"/>
    </row>
    <row r="1275" spans="5:7">
      <c r="E1275" s="104"/>
      <c r="F1275" s="113"/>
      <c r="G1275" s="113"/>
    </row>
    <row r="1276" spans="5:7">
      <c r="E1276" s="104"/>
      <c r="F1276" s="113"/>
      <c r="G1276" s="113"/>
    </row>
    <row r="1277" spans="5:7">
      <c r="E1277" s="104"/>
      <c r="F1277" s="113"/>
      <c r="G1277" s="113"/>
    </row>
    <row r="1278" spans="5:7">
      <c r="E1278" s="104"/>
      <c r="F1278" s="113"/>
      <c r="G1278" s="113"/>
    </row>
    <row r="1279" spans="5:7">
      <c r="E1279" s="104"/>
      <c r="F1279" s="113"/>
      <c r="G1279" s="113"/>
    </row>
    <row r="1280" spans="5:7">
      <c r="E1280" s="104"/>
      <c r="F1280" s="113"/>
      <c r="G1280" s="113"/>
    </row>
    <row r="1281" spans="5:7">
      <c r="E1281" s="104"/>
      <c r="F1281" s="113"/>
      <c r="G1281" s="113"/>
    </row>
    <row r="1282" spans="5:7">
      <c r="E1282" s="104"/>
      <c r="F1282" s="113"/>
      <c r="G1282" s="113"/>
    </row>
    <row r="1283" spans="5:7">
      <c r="E1283" s="104"/>
      <c r="F1283" s="113"/>
      <c r="G1283" s="113"/>
    </row>
    <row r="1284" spans="5:7">
      <c r="E1284" s="104"/>
      <c r="F1284" s="113"/>
      <c r="G1284" s="113"/>
    </row>
    <row r="1285" spans="5:7">
      <c r="E1285" s="104"/>
      <c r="F1285" s="113"/>
      <c r="G1285" s="113"/>
    </row>
    <row r="1286" spans="5:7">
      <c r="E1286" s="104"/>
      <c r="F1286" s="113"/>
      <c r="G1286" s="113"/>
    </row>
    <row r="1287" spans="5:7">
      <c r="E1287" s="104"/>
      <c r="F1287" s="113"/>
      <c r="G1287" s="113"/>
    </row>
    <row r="1288" spans="5:7">
      <c r="E1288" s="104"/>
      <c r="F1288" s="113"/>
      <c r="G1288" s="113"/>
    </row>
    <row r="1289" spans="5:7">
      <c r="E1289" s="104"/>
      <c r="F1289" s="113"/>
      <c r="G1289" s="113"/>
    </row>
    <row r="1290" spans="5:7">
      <c r="E1290" s="104"/>
      <c r="F1290" s="113"/>
      <c r="G1290" s="113"/>
    </row>
    <row r="1291" spans="5:7">
      <c r="E1291" s="104"/>
      <c r="F1291" s="113"/>
      <c r="G1291" s="113"/>
    </row>
    <row r="1292" spans="5:7">
      <c r="E1292" s="104"/>
      <c r="F1292" s="113"/>
      <c r="G1292" s="113"/>
    </row>
    <row r="1293" spans="5:7">
      <c r="E1293" s="104"/>
      <c r="F1293" s="113"/>
      <c r="G1293" s="113"/>
    </row>
    <row r="1294" spans="5:7">
      <c r="E1294" s="104"/>
      <c r="F1294" s="113"/>
      <c r="G1294" s="113"/>
    </row>
    <row r="1295" spans="5:7">
      <c r="E1295" s="104"/>
      <c r="F1295" s="113"/>
      <c r="G1295" s="113"/>
    </row>
    <row r="1296" spans="5:7">
      <c r="E1296" s="104"/>
      <c r="F1296" s="113"/>
      <c r="G1296" s="113"/>
    </row>
    <row r="1297" spans="5:7">
      <c r="E1297" s="104"/>
      <c r="F1297" s="113"/>
      <c r="G1297" s="113"/>
    </row>
    <row r="1298" spans="5:7">
      <c r="E1298" s="104"/>
      <c r="F1298" s="113"/>
      <c r="G1298" s="113"/>
    </row>
    <row r="1299" spans="5:7">
      <c r="E1299" s="104"/>
      <c r="F1299" s="113"/>
      <c r="G1299" s="113"/>
    </row>
    <row r="1300" spans="5:7">
      <c r="E1300" s="104"/>
      <c r="F1300" s="113"/>
      <c r="G1300" s="113"/>
    </row>
    <row r="1301" spans="5:7">
      <c r="E1301" s="104"/>
      <c r="F1301" s="113"/>
      <c r="G1301" s="113"/>
    </row>
    <row r="1302" spans="5:7">
      <c r="E1302" s="104"/>
      <c r="F1302" s="113"/>
      <c r="G1302" s="113"/>
    </row>
    <row r="1303" spans="5:7">
      <c r="E1303" s="104"/>
      <c r="F1303" s="113"/>
      <c r="G1303" s="113"/>
    </row>
    <row r="1304" spans="5:7">
      <c r="E1304" s="104"/>
      <c r="F1304" s="113"/>
      <c r="G1304" s="113"/>
    </row>
    <row r="1305" spans="5:7">
      <c r="E1305" s="104"/>
      <c r="F1305" s="113"/>
      <c r="G1305" s="113"/>
    </row>
    <row r="1306" spans="5:7">
      <c r="E1306" s="104"/>
      <c r="F1306" s="113"/>
      <c r="G1306" s="113"/>
    </row>
    <row r="1307" spans="5:7">
      <c r="E1307" s="104"/>
      <c r="F1307" s="113"/>
      <c r="G1307" s="113"/>
    </row>
    <row r="1308" spans="5:7">
      <c r="E1308" s="104"/>
      <c r="F1308" s="113"/>
      <c r="G1308" s="113"/>
    </row>
    <row r="1309" spans="5:7">
      <c r="E1309" s="104"/>
      <c r="F1309" s="113"/>
      <c r="G1309" s="113"/>
    </row>
    <row r="1310" spans="5:7">
      <c r="E1310" s="104"/>
      <c r="F1310" s="113"/>
      <c r="G1310" s="113"/>
    </row>
    <row r="1311" spans="5:7">
      <c r="E1311" s="104"/>
      <c r="F1311" s="113"/>
      <c r="G1311" s="113"/>
    </row>
    <row r="1312" spans="5:7">
      <c r="E1312" s="104"/>
      <c r="F1312" s="113"/>
      <c r="G1312" s="113"/>
    </row>
    <row r="1313" spans="5:7">
      <c r="E1313" s="104"/>
      <c r="F1313" s="113"/>
      <c r="G1313" s="113"/>
    </row>
    <row r="1314" spans="5:7">
      <c r="E1314" s="104"/>
      <c r="F1314" s="113"/>
      <c r="G1314" s="113"/>
    </row>
    <row r="1315" spans="5:7">
      <c r="E1315" s="104"/>
      <c r="F1315" s="113"/>
      <c r="G1315" s="113"/>
    </row>
    <row r="1316" spans="5:7">
      <c r="E1316" s="104"/>
      <c r="F1316" s="113"/>
      <c r="G1316" s="113"/>
    </row>
    <row r="1317" spans="5:7">
      <c r="E1317" s="104"/>
      <c r="F1317" s="113"/>
      <c r="G1317" s="113"/>
    </row>
    <row r="1318" spans="5:7">
      <c r="E1318" s="104"/>
      <c r="F1318" s="113"/>
      <c r="G1318" s="113"/>
    </row>
    <row r="1319" spans="5:7">
      <c r="E1319" s="104"/>
      <c r="F1319" s="113"/>
      <c r="G1319" s="113"/>
    </row>
    <row r="1320" spans="5:7">
      <c r="E1320" s="104"/>
      <c r="F1320" s="113"/>
      <c r="G1320" s="113"/>
    </row>
    <row r="1321" spans="5:7">
      <c r="E1321" s="104"/>
      <c r="F1321" s="113"/>
      <c r="G1321" s="113"/>
    </row>
    <row r="1322" spans="5:7">
      <c r="E1322" s="104"/>
      <c r="F1322" s="113"/>
      <c r="G1322" s="113"/>
    </row>
    <row r="1323" spans="5:7">
      <c r="E1323" s="104"/>
      <c r="F1323" s="113"/>
      <c r="G1323" s="113"/>
    </row>
    <row r="1324" spans="5:7">
      <c r="E1324" s="104"/>
      <c r="F1324" s="113"/>
      <c r="G1324" s="113"/>
    </row>
    <row r="1325" spans="5:7">
      <c r="E1325" s="104"/>
      <c r="F1325" s="113"/>
      <c r="G1325" s="113"/>
    </row>
    <row r="1326" spans="5:7">
      <c r="E1326" s="104"/>
      <c r="F1326" s="113"/>
      <c r="G1326" s="113"/>
    </row>
    <row r="1327" spans="5:7">
      <c r="E1327" s="104"/>
      <c r="F1327" s="113"/>
      <c r="G1327" s="113"/>
    </row>
    <row r="1328" spans="5:7">
      <c r="E1328" s="104"/>
      <c r="F1328" s="113"/>
      <c r="G1328" s="113"/>
    </row>
    <row r="1329" spans="5:7">
      <c r="E1329" s="104"/>
      <c r="F1329" s="113"/>
      <c r="G1329" s="113"/>
    </row>
    <row r="1330" spans="5:7">
      <c r="E1330" s="104"/>
      <c r="F1330" s="113"/>
      <c r="G1330" s="113"/>
    </row>
    <row r="1331" spans="5:7">
      <c r="E1331" s="104"/>
      <c r="F1331" s="113"/>
      <c r="G1331" s="113"/>
    </row>
    <row r="1332" spans="5:7">
      <c r="E1332" s="104"/>
      <c r="F1332" s="113"/>
      <c r="G1332" s="113"/>
    </row>
    <row r="1333" spans="5:7">
      <c r="E1333" s="104"/>
      <c r="F1333" s="113"/>
      <c r="G1333" s="113"/>
    </row>
    <row r="1334" spans="5:7">
      <c r="E1334" s="104"/>
      <c r="F1334" s="113"/>
      <c r="G1334" s="113"/>
    </row>
    <row r="1335" spans="5:7">
      <c r="E1335" s="104"/>
      <c r="F1335" s="113"/>
      <c r="G1335" s="113"/>
    </row>
    <row r="1336" spans="5:7">
      <c r="E1336" s="104"/>
      <c r="F1336" s="113"/>
      <c r="G1336" s="113"/>
    </row>
    <row r="1337" spans="5:7">
      <c r="E1337" s="104"/>
      <c r="F1337" s="113"/>
      <c r="G1337" s="113"/>
    </row>
    <row r="1338" spans="5:7">
      <c r="E1338" s="104"/>
      <c r="F1338" s="113"/>
      <c r="G1338" s="113"/>
    </row>
    <row r="1339" spans="5:7">
      <c r="E1339" s="104"/>
      <c r="F1339" s="113"/>
      <c r="G1339" s="113"/>
    </row>
    <row r="1340" spans="5:7">
      <c r="E1340" s="104"/>
      <c r="F1340" s="113"/>
      <c r="G1340" s="113"/>
    </row>
    <row r="1341" spans="5:7">
      <c r="E1341" s="104"/>
      <c r="F1341" s="113"/>
      <c r="G1341" s="113"/>
    </row>
    <row r="1342" spans="5:7">
      <c r="E1342" s="104"/>
      <c r="F1342" s="113"/>
      <c r="G1342" s="113"/>
    </row>
    <row r="1343" spans="5:7">
      <c r="E1343" s="104"/>
      <c r="F1343" s="113"/>
      <c r="G1343" s="113"/>
    </row>
    <row r="1344" spans="5:7">
      <c r="E1344" s="104"/>
      <c r="F1344" s="113"/>
      <c r="G1344" s="113"/>
    </row>
    <row r="1345" spans="5:7">
      <c r="E1345" s="104"/>
      <c r="F1345" s="113"/>
      <c r="G1345" s="113"/>
    </row>
    <row r="1346" spans="5:7">
      <c r="E1346" s="104"/>
      <c r="F1346" s="113"/>
      <c r="G1346" s="113"/>
    </row>
    <row r="1347" spans="5:7">
      <c r="E1347" s="104"/>
      <c r="F1347" s="113"/>
      <c r="G1347" s="113"/>
    </row>
    <row r="1348" spans="5:7">
      <c r="E1348" s="104"/>
      <c r="F1348" s="113"/>
      <c r="G1348" s="113"/>
    </row>
    <row r="1349" spans="5:7">
      <c r="E1349" s="104"/>
      <c r="F1349" s="113"/>
      <c r="G1349" s="113"/>
    </row>
    <row r="1350" spans="5:7">
      <c r="E1350" s="104"/>
      <c r="F1350" s="113"/>
      <c r="G1350" s="113"/>
    </row>
    <row r="1351" spans="5:7">
      <c r="E1351" s="104"/>
      <c r="F1351" s="113"/>
      <c r="G1351" s="113"/>
    </row>
    <row r="1352" spans="5:7">
      <c r="E1352" s="104"/>
      <c r="F1352" s="113"/>
      <c r="G1352" s="113"/>
    </row>
    <row r="1353" spans="5:7">
      <c r="E1353" s="104"/>
      <c r="F1353" s="113"/>
      <c r="G1353" s="113"/>
    </row>
    <row r="1354" spans="5:7">
      <c r="E1354" s="104"/>
      <c r="F1354" s="113"/>
      <c r="G1354" s="113"/>
    </row>
    <row r="1355" spans="5:7">
      <c r="E1355" s="104"/>
      <c r="F1355" s="113"/>
      <c r="G1355" s="113"/>
    </row>
    <row r="1356" spans="5:7">
      <c r="E1356" s="104"/>
      <c r="F1356" s="113"/>
      <c r="G1356" s="113"/>
    </row>
    <row r="1357" spans="5:7">
      <c r="E1357" s="104"/>
      <c r="F1357" s="113"/>
      <c r="G1357" s="113"/>
    </row>
    <row r="1358" spans="5:7">
      <c r="E1358" s="104"/>
      <c r="F1358" s="113"/>
      <c r="G1358" s="113"/>
    </row>
    <row r="1359" spans="5:7">
      <c r="E1359" s="104"/>
      <c r="F1359" s="113"/>
      <c r="G1359" s="113"/>
    </row>
    <row r="1360" spans="5:7">
      <c r="E1360" s="104"/>
      <c r="F1360" s="113"/>
      <c r="G1360" s="113"/>
    </row>
    <row r="1361" spans="5:7">
      <c r="E1361" s="104"/>
      <c r="F1361" s="113"/>
      <c r="G1361" s="113"/>
    </row>
    <row r="1362" spans="5:7">
      <c r="E1362" s="104"/>
      <c r="F1362" s="113"/>
      <c r="G1362" s="113"/>
    </row>
    <row r="1363" spans="5:7">
      <c r="E1363" s="104"/>
      <c r="F1363" s="113"/>
      <c r="G1363" s="113"/>
    </row>
    <row r="1364" spans="5:7">
      <c r="E1364" s="104"/>
      <c r="F1364" s="113"/>
      <c r="G1364" s="113"/>
    </row>
    <row r="1365" spans="5:7">
      <c r="E1365" s="104"/>
      <c r="F1365" s="113"/>
      <c r="G1365" s="113"/>
    </row>
    <row r="1366" spans="5:7">
      <c r="E1366" s="104"/>
      <c r="F1366" s="113"/>
      <c r="G1366" s="113"/>
    </row>
    <row r="1367" spans="5:7">
      <c r="E1367" s="104"/>
      <c r="F1367" s="113"/>
      <c r="G1367" s="113"/>
    </row>
    <row r="1368" spans="5:7">
      <c r="E1368" s="104"/>
      <c r="F1368" s="113"/>
      <c r="G1368" s="113"/>
    </row>
    <row r="1369" spans="5:7">
      <c r="E1369" s="104"/>
      <c r="F1369" s="113"/>
      <c r="G1369" s="113"/>
    </row>
    <row r="1370" spans="5:7">
      <c r="E1370" s="104"/>
      <c r="F1370" s="113"/>
      <c r="G1370" s="113"/>
    </row>
    <row r="1371" spans="5:7">
      <c r="E1371" s="104"/>
      <c r="F1371" s="113"/>
      <c r="G1371" s="113"/>
    </row>
    <row r="1372" spans="5:7">
      <c r="E1372" s="104"/>
      <c r="F1372" s="113"/>
      <c r="G1372" s="113"/>
    </row>
    <row r="1373" spans="5:7">
      <c r="E1373" s="104"/>
      <c r="F1373" s="113"/>
      <c r="G1373" s="113"/>
    </row>
    <row r="1374" spans="5:7">
      <c r="E1374" s="104"/>
      <c r="F1374" s="113"/>
      <c r="G1374" s="113"/>
    </row>
    <row r="1375" spans="5:7">
      <c r="E1375" s="104"/>
      <c r="F1375" s="113"/>
      <c r="G1375" s="113"/>
    </row>
    <row r="1376" spans="5:7">
      <c r="E1376" s="104"/>
      <c r="F1376" s="113"/>
      <c r="G1376" s="113"/>
    </row>
    <row r="1377" spans="5:7">
      <c r="E1377" s="104"/>
      <c r="F1377" s="113"/>
      <c r="G1377" s="113"/>
    </row>
    <row r="1378" spans="5:7">
      <c r="E1378" s="104"/>
      <c r="F1378" s="113"/>
      <c r="G1378" s="113"/>
    </row>
    <row r="1379" spans="5:7">
      <c r="E1379" s="104"/>
      <c r="F1379" s="113"/>
      <c r="G1379" s="113"/>
    </row>
    <row r="1380" spans="5:7">
      <c r="E1380" s="104"/>
      <c r="F1380" s="113"/>
      <c r="G1380" s="113"/>
    </row>
    <row r="1381" spans="5:7">
      <c r="E1381" s="104"/>
      <c r="F1381" s="113"/>
      <c r="G1381" s="113"/>
    </row>
    <row r="1382" spans="5:7">
      <c r="E1382" s="104"/>
      <c r="F1382" s="113"/>
      <c r="G1382" s="113"/>
    </row>
    <row r="1383" spans="5:7">
      <c r="E1383" s="104"/>
      <c r="F1383" s="113"/>
      <c r="G1383" s="113"/>
    </row>
    <row r="1384" spans="5:7">
      <c r="E1384" s="104"/>
      <c r="F1384" s="113"/>
      <c r="G1384" s="113"/>
    </row>
    <row r="1385" spans="5:7">
      <c r="E1385" s="104"/>
      <c r="F1385" s="113"/>
      <c r="G1385" s="113"/>
    </row>
    <row r="1386" spans="5:7">
      <c r="E1386" s="104"/>
      <c r="F1386" s="113"/>
      <c r="G1386" s="113"/>
    </row>
    <row r="1387" spans="5:7">
      <c r="E1387" s="104"/>
      <c r="F1387" s="113"/>
      <c r="G1387" s="113"/>
    </row>
    <row r="1388" spans="5:7">
      <c r="E1388" s="104"/>
      <c r="F1388" s="113"/>
      <c r="G1388" s="113"/>
    </row>
    <row r="1389" spans="5:7">
      <c r="E1389" s="104"/>
      <c r="F1389" s="113"/>
      <c r="G1389" s="113"/>
    </row>
    <row r="1390" spans="5:7">
      <c r="E1390" s="104"/>
      <c r="F1390" s="113"/>
      <c r="G1390" s="113"/>
    </row>
    <row r="1391" spans="5:7">
      <c r="E1391" s="104"/>
      <c r="F1391" s="113"/>
      <c r="G1391" s="113"/>
    </row>
    <row r="1392" spans="5:7">
      <c r="E1392" s="104"/>
      <c r="F1392" s="113"/>
      <c r="G1392" s="113"/>
    </row>
    <row r="1393" spans="5:7">
      <c r="E1393" s="104"/>
      <c r="F1393" s="113"/>
      <c r="G1393" s="113"/>
    </row>
    <row r="1394" spans="5:7">
      <c r="E1394" s="104"/>
      <c r="F1394" s="113"/>
      <c r="G1394" s="113"/>
    </row>
    <row r="1395" spans="5:7">
      <c r="E1395" s="104"/>
      <c r="F1395" s="113"/>
      <c r="G1395" s="113"/>
    </row>
    <row r="1396" spans="5:7">
      <c r="E1396" s="104"/>
      <c r="F1396" s="113"/>
      <c r="G1396" s="113"/>
    </row>
    <row r="1397" spans="5:7">
      <c r="E1397" s="104"/>
      <c r="F1397" s="113"/>
      <c r="G1397" s="113"/>
    </row>
    <row r="1398" spans="5:7">
      <c r="E1398" s="104"/>
      <c r="F1398" s="113"/>
      <c r="G1398" s="113"/>
    </row>
    <row r="1399" spans="5:7">
      <c r="E1399" s="104"/>
      <c r="F1399" s="113"/>
      <c r="G1399" s="113"/>
    </row>
    <row r="1400" spans="5:7">
      <c r="E1400" s="104"/>
      <c r="F1400" s="113"/>
      <c r="G1400" s="113"/>
    </row>
    <row r="1401" spans="5:7">
      <c r="E1401" s="104"/>
      <c r="F1401" s="113"/>
      <c r="G1401" s="113"/>
    </row>
    <row r="1402" spans="5:7">
      <c r="E1402" s="104"/>
      <c r="F1402" s="113"/>
      <c r="G1402" s="113"/>
    </row>
    <row r="1403" spans="5:7">
      <c r="E1403" s="104"/>
      <c r="F1403" s="113"/>
      <c r="G1403" s="113"/>
    </row>
    <row r="1404" spans="5:7">
      <c r="E1404" s="104"/>
      <c r="F1404" s="113"/>
      <c r="G1404" s="113"/>
    </row>
    <row r="1405" spans="5:7">
      <c r="E1405" s="104"/>
      <c r="F1405" s="113"/>
      <c r="G1405" s="113"/>
    </row>
    <row r="1406" spans="5:7">
      <c r="E1406" s="104"/>
      <c r="F1406" s="113"/>
      <c r="G1406" s="113"/>
    </row>
    <row r="1407" spans="5:7">
      <c r="E1407" s="104"/>
      <c r="F1407" s="113"/>
      <c r="G1407" s="113"/>
    </row>
    <row r="1408" spans="5:7">
      <c r="E1408" s="104"/>
      <c r="F1408" s="113"/>
      <c r="G1408" s="113"/>
    </row>
    <row r="1409" spans="5:7">
      <c r="E1409" s="104"/>
      <c r="F1409" s="113"/>
      <c r="G1409" s="113"/>
    </row>
    <row r="1410" spans="5:7">
      <c r="E1410" s="104"/>
      <c r="F1410" s="113"/>
      <c r="G1410" s="113"/>
    </row>
    <row r="1411" spans="5:7">
      <c r="E1411" s="104"/>
      <c r="F1411" s="113"/>
      <c r="G1411" s="113"/>
    </row>
    <row r="1412" spans="5:7">
      <c r="E1412" s="104"/>
      <c r="F1412" s="113"/>
      <c r="G1412" s="113"/>
    </row>
    <row r="1413" spans="5:7">
      <c r="E1413" s="104"/>
      <c r="F1413" s="113"/>
      <c r="G1413" s="113"/>
    </row>
    <row r="1414" spans="5:7">
      <c r="E1414" s="104"/>
      <c r="F1414" s="113"/>
      <c r="G1414" s="113"/>
    </row>
    <row r="1415" spans="5:7">
      <c r="E1415" s="104"/>
      <c r="F1415" s="113"/>
      <c r="G1415" s="113"/>
    </row>
    <row r="1416" spans="5:7">
      <c r="E1416" s="104"/>
      <c r="F1416" s="113"/>
      <c r="G1416" s="113"/>
    </row>
    <row r="1417" spans="5:7">
      <c r="E1417" s="104"/>
      <c r="F1417" s="113"/>
      <c r="G1417" s="113"/>
    </row>
    <row r="1418" spans="5:7">
      <c r="E1418" s="104"/>
      <c r="F1418" s="113"/>
      <c r="G1418" s="113"/>
    </row>
    <row r="1419" spans="5:7">
      <c r="E1419" s="104"/>
      <c r="F1419" s="113"/>
      <c r="G1419" s="113"/>
    </row>
    <row r="1420" spans="5:7">
      <c r="E1420" s="104"/>
      <c r="F1420" s="113"/>
      <c r="G1420" s="113"/>
    </row>
    <row r="1421" spans="5:7">
      <c r="E1421" s="104"/>
      <c r="F1421" s="113"/>
      <c r="G1421" s="113"/>
    </row>
    <row r="1422" spans="5:7">
      <c r="E1422" s="104"/>
      <c r="F1422" s="113"/>
      <c r="G1422" s="113"/>
    </row>
    <row r="1423" spans="5:7">
      <c r="E1423" s="104"/>
      <c r="F1423" s="113"/>
      <c r="G1423" s="113"/>
    </row>
    <row r="1424" spans="5:7">
      <c r="E1424" s="104"/>
      <c r="F1424" s="113"/>
      <c r="G1424" s="113"/>
    </row>
    <row r="1425" spans="5:7">
      <c r="E1425" s="104"/>
      <c r="F1425" s="113"/>
      <c r="G1425" s="113"/>
    </row>
    <row r="1426" spans="5:7">
      <c r="E1426" s="104"/>
      <c r="F1426" s="113"/>
      <c r="G1426" s="113"/>
    </row>
    <row r="1427" spans="5:7">
      <c r="E1427" s="104"/>
      <c r="F1427" s="113"/>
      <c r="G1427" s="113"/>
    </row>
    <row r="1428" spans="5:7">
      <c r="E1428" s="104"/>
      <c r="F1428" s="113"/>
      <c r="G1428" s="113"/>
    </row>
    <row r="1429" spans="5:7">
      <c r="E1429" s="104"/>
      <c r="F1429" s="113"/>
      <c r="G1429" s="113"/>
    </row>
    <row r="1430" spans="5:7">
      <c r="E1430" s="104"/>
      <c r="F1430" s="113"/>
      <c r="G1430" s="113"/>
    </row>
    <row r="1431" spans="5:7">
      <c r="E1431" s="104"/>
      <c r="F1431" s="113"/>
      <c r="G1431" s="113"/>
    </row>
    <row r="1432" spans="5:7">
      <c r="E1432" s="104"/>
      <c r="F1432" s="113"/>
      <c r="G1432" s="113"/>
    </row>
    <row r="1433" spans="5:7">
      <c r="E1433" s="104"/>
      <c r="F1433" s="113"/>
      <c r="G1433" s="113"/>
    </row>
    <row r="1434" spans="5:7">
      <c r="E1434" s="104"/>
      <c r="F1434" s="113"/>
      <c r="G1434" s="113"/>
    </row>
    <row r="1435" spans="5:7">
      <c r="E1435" s="104"/>
      <c r="F1435" s="113"/>
      <c r="G1435" s="113"/>
    </row>
    <row r="1436" spans="5:7">
      <c r="E1436" s="104"/>
      <c r="F1436" s="113"/>
      <c r="G1436" s="113"/>
    </row>
    <row r="1437" spans="5:7">
      <c r="E1437" s="104"/>
      <c r="F1437" s="113"/>
      <c r="G1437" s="113"/>
    </row>
    <row r="1438" spans="5:7">
      <c r="E1438" s="104"/>
      <c r="F1438" s="113"/>
      <c r="G1438" s="113"/>
    </row>
    <row r="1439" spans="5:7">
      <c r="E1439" s="104"/>
      <c r="F1439" s="113"/>
      <c r="G1439" s="113"/>
    </row>
    <row r="1440" spans="5:7">
      <c r="E1440" s="104"/>
      <c r="F1440" s="113"/>
      <c r="G1440" s="113"/>
    </row>
    <row r="1441" spans="5:7">
      <c r="E1441" s="104"/>
      <c r="F1441" s="113"/>
      <c r="G1441" s="113"/>
    </row>
    <row r="1442" spans="5:7">
      <c r="E1442" s="104"/>
      <c r="F1442" s="113"/>
      <c r="G1442" s="113"/>
    </row>
    <row r="1443" spans="5:7">
      <c r="E1443" s="104"/>
      <c r="F1443" s="113"/>
      <c r="G1443" s="113"/>
    </row>
    <row r="1444" spans="5:7">
      <c r="E1444" s="104"/>
      <c r="F1444" s="113"/>
      <c r="G1444" s="113"/>
    </row>
    <row r="1445" spans="5:7">
      <c r="E1445" s="104"/>
      <c r="F1445" s="113"/>
      <c r="G1445" s="113"/>
    </row>
    <row r="1446" spans="5:7">
      <c r="E1446" s="104"/>
      <c r="F1446" s="113"/>
      <c r="G1446" s="113"/>
    </row>
    <row r="1447" spans="5:7">
      <c r="E1447" s="104"/>
      <c r="F1447" s="113"/>
      <c r="G1447" s="113"/>
    </row>
    <row r="1448" spans="5:7">
      <c r="E1448" s="104"/>
      <c r="F1448" s="113"/>
      <c r="G1448" s="113"/>
    </row>
    <row r="1449" spans="5:7">
      <c r="E1449" s="104"/>
      <c r="F1449" s="113"/>
      <c r="G1449" s="113"/>
    </row>
    <row r="1450" spans="5:7">
      <c r="E1450" s="104"/>
      <c r="F1450" s="113"/>
      <c r="G1450" s="113"/>
    </row>
    <row r="1451" spans="5:7">
      <c r="E1451" s="104"/>
      <c r="F1451" s="113"/>
      <c r="G1451" s="113"/>
    </row>
    <row r="1452" spans="5:7">
      <c r="E1452" s="104"/>
      <c r="F1452" s="113"/>
      <c r="G1452" s="113"/>
    </row>
    <row r="1453" spans="5:7">
      <c r="E1453" s="104"/>
      <c r="F1453" s="113"/>
      <c r="G1453" s="113"/>
    </row>
    <row r="1454" spans="5:7">
      <c r="E1454" s="104"/>
      <c r="F1454" s="113"/>
      <c r="G1454" s="113"/>
    </row>
    <row r="1455" spans="5:7">
      <c r="E1455" s="104"/>
      <c r="F1455" s="113"/>
      <c r="G1455" s="113"/>
    </row>
    <row r="1456" spans="5:7">
      <c r="E1456" s="104"/>
      <c r="F1456" s="113"/>
      <c r="G1456" s="113"/>
    </row>
    <row r="1457" spans="5:7">
      <c r="E1457" s="104"/>
      <c r="F1457" s="113"/>
      <c r="G1457" s="113"/>
    </row>
    <row r="1458" spans="5:7">
      <c r="E1458" s="104"/>
      <c r="F1458" s="113"/>
      <c r="G1458" s="113"/>
    </row>
    <row r="1459" spans="5:7">
      <c r="E1459" s="104"/>
      <c r="F1459" s="113"/>
      <c r="G1459" s="113"/>
    </row>
    <row r="1460" spans="5:7">
      <c r="E1460" s="104"/>
      <c r="F1460" s="113"/>
      <c r="G1460" s="113"/>
    </row>
    <row r="1461" spans="5:7">
      <c r="E1461" s="104"/>
      <c r="F1461" s="113"/>
      <c r="G1461" s="113"/>
    </row>
    <row r="1462" spans="5:7">
      <c r="E1462" s="104"/>
      <c r="F1462" s="113"/>
      <c r="G1462" s="113"/>
    </row>
    <row r="1463" spans="5:7">
      <c r="E1463" s="104"/>
      <c r="F1463" s="113"/>
      <c r="G1463" s="113"/>
    </row>
    <row r="1464" spans="5:7">
      <c r="E1464" s="104"/>
      <c r="F1464" s="113"/>
      <c r="G1464" s="113"/>
    </row>
    <row r="1465" spans="5:7">
      <c r="E1465" s="104"/>
      <c r="F1465" s="113"/>
      <c r="G1465" s="113"/>
    </row>
    <row r="1466" spans="5:7">
      <c r="E1466" s="104"/>
      <c r="F1466" s="113"/>
      <c r="G1466" s="113"/>
    </row>
    <row r="1467" spans="5:7">
      <c r="E1467" s="104"/>
      <c r="F1467" s="113"/>
      <c r="G1467" s="113"/>
    </row>
    <row r="1468" spans="5:7">
      <c r="E1468" s="104"/>
      <c r="F1468" s="113"/>
      <c r="G1468" s="113"/>
    </row>
    <row r="1469" spans="5:7">
      <c r="E1469" s="104"/>
      <c r="F1469" s="113"/>
      <c r="G1469" s="113"/>
    </row>
    <row r="1470" spans="5:7">
      <c r="E1470" s="104"/>
      <c r="F1470" s="113"/>
      <c r="G1470" s="113"/>
    </row>
    <row r="1471" spans="5:7">
      <c r="E1471" s="104"/>
      <c r="F1471" s="113"/>
      <c r="G1471" s="113"/>
    </row>
    <row r="1472" spans="5:7">
      <c r="E1472" s="104"/>
      <c r="F1472" s="113"/>
      <c r="G1472" s="113"/>
    </row>
    <row r="1473" spans="5:7">
      <c r="E1473" s="104"/>
      <c r="F1473" s="113"/>
      <c r="G1473" s="113"/>
    </row>
    <row r="1474" spans="5:7">
      <c r="E1474" s="104"/>
      <c r="F1474" s="113"/>
      <c r="G1474" s="113"/>
    </row>
    <row r="1475" spans="5:7">
      <c r="E1475" s="104"/>
      <c r="F1475" s="113"/>
      <c r="G1475" s="113"/>
    </row>
    <row r="1476" spans="5:7">
      <c r="E1476" s="104"/>
      <c r="F1476" s="113"/>
      <c r="G1476" s="113"/>
    </row>
    <row r="1477" spans="5:7">
      <c r="E1477" s="104"/>
      <c r="F1477" s="113"/>
      <c r="G1477" s="113"/>
    </row>
    <row r="1478" spans="5:7">
      <c r="E1478" s="104"/>
      <c r="F1478" s="113"/>
      <c r="G1478" s="113"/>
    </row>
    <row r="1479" spans="5:7">
      <c r="E1479" s="104"/>
      <c r="F1479" s="113"/>
      <c r="G1479" s="113"/>
    </row>
    <row r="1480" spans="5:7">
      <c r="E1480" s="104"/>
      <c r="F1480" s="113"/>
      <c r="G1480" s="113"/>
    </row>
    <row r="1481" spans="5:7">
      <c r="E1481" s="104"/>
      <c r="F1481" s="113"/>
      <c r="G1481" s="113"/>
    </row>
    <row r="1482" spans="5:7">
      <c r="E1482" s="104"/>
      <c r="F1482" s="113"/>
      <c r="G1482" s="113"/>
    </row>
    <row r="1483" spans="5:7">
      <c r="E1483" s="104"/>
      <c r="F1483" s="113"/>
      <c r="G1483" s="113"/>
    </row>
    <row r="1484" spans="5:7">
      <c r="E1484" s="104"/>
      <c r="F1484" s="113"/>
      <c r="G1484" s="113"/>
    </row>
    <row r="1485" spans="5:7">
      <c r="E1485" s="104"/>
      <c r="F1485" s="113"/>
      <c r="G1485" s="113"/>
    </row>
    <row r="1486" spans="5:7">
      <c r="E1486" s="104"/>
      <c r="F1486" s="113"/>
      <c r="G1486" s="113"/>
    </row>
    <row r="1487" spans="5:7">
      <c r="E1487" s="104"/>
      <c r="F1487" s="113"/>
      <c r="G1487" s="113"/>
    </row>
    <row r="1488" spans="5:7">
      <c r="E1488" s="104"/>
      <c r="F1488" s="113"/>
      <c r="G1488" s="113"/>
    </row>
    <row r="1489" spans="5:7">
      <c r="E1489" s="104"/>
      <c r="F1489" s="113"/>
      <c r="G1489" s="113"/>
    </row>
    <row r="1490" spans="5:7">
      <c r="E1490" s="104"/>
      <c r="F1490" s="113"/>
      <c r="G1490" s="113"/>
    </row>
    <row r="1491" spans="5:7">
      <c r="E1491" s="104"/>
      <c r="F1491" s="113"/>
      <c r="G1491" s="113"/>
    </row>
    <row r="1492" spans="5:7">
      <c r="E1492" s="104"/>
      <c r="F1492" s="113"/>
      <c r="G1492" s="113"/>
    </row>
    <row r="1493" spans="5:7">
      <c r="E1493" s="104"/>
      <c r="F1493" s="113"/>
      <c r="G1493" s="113"/>
    </row>
    <row r="1494" spans="5:7">
      <c r="E1494" s="104"/>
      <c r="F1494" s="113"/>
      <c r="G1494" s="113"/>
    </row>
    <row r="1495" spans="5:7">
      <c r="E1495" s="104"/>
      <c r="F1495" s="113"/>
      <c r="G1495" s="113"/>
    </row>
    <row r="1496" spans="5:7">
      <c r="E1496" s="104"/>
      <c r="F1496" s="113"/>
      <c r="G1496" s="113"/>
    </row>
    <row r="1497" spans="5:7">
      <c r="E1497" s="104"/>
      <c r="F1497" s="113"/>
      <c r="G1497" s="113"/>
    </row>
    <row r="1498" spans="5:7">
      <c r="E1498" s="104"/>
      <c r="F1498" s="113"/>
      <c r="G1498" s="113"/>
    </row>
    <row r="1499" spans="5:7">
      <c r="E1499" s="104"/>
      <c r="F1499" s="113"/>
      <c r="G1499" s="113"/>
    </row>
    <row r="1500" spans="5:7">
      <c r="E1500" s="104"/>
      <c r="F1500" s="113"/>
      <c r="G1500" s="113"/>
    </row>
    <row r="1501" spans="5:7">
      <c r="E1501" s="104"/>
      <c r="F1501" s="113"/>
      <c r="G1501" s="113"/>
    </row>
    <row r="1502" spans="5:7">
      <c r="E1502" s="104"/>
      <c r="F1502" s="113"/>
      <c r="G1502" s="113"/>
    </row>
    <row r="1503" spans="5:7">
      <c r="E1503" s="104"/>
      <c r="F1503" s="113"/>
      <c r="G1503" s="113"/>
    </row>
    <row r="1504" spans="5:7">
      <c r="E1504" s="104"/>
      <c r="F1504" s="113"/>
      <c r="G1504" s="113"/>
    </row>
    <row r="1505" spans="5:7">
      <c r="E1505" s="104"/>
      <c r="F1505" s="113"/>
      <c r="G1505" s="113"/>
    </row>
    <row r="1506" spans="5:7">
      <c r="E1506" s="104"/>
      <c r="F1506" s="113"/>
      <c r="G1506" s="113"/>
    </row>
    <row r="1507" spans="5:7">
      <c r="E1507" s="104"/>
      <c r="F1507" s="113"/>
      <c r="G1507" s="113"/>
    </row>
    <row r="1508" spans="5:7">
      <c r="E1508" s="104"/>
      <c r="F1508" s="113"/>
      <c r="G1508" s="113"/>
    </row>
    <row r="1509" spans="5:7">
      <c r="E1509" s="104"/>
      <c r="F1509" s="113"/>
      <c r="G1509" s="113"/>
    </row>
    <row r="1510" spans="5:7">
      <c r="E1510" s="104"/>
      <c r="F1510" s="113"/>
      <c r="G1510" s="113"/>
    </row>
    <row r="1511" spans="5:7">
      <c r="E1511" s="104"/>
      <c r="F1511" s="113"/>
      <c r="G1511" s="113"/>
    </row>
    <row r="1512" spans="5:7">
      <c r="E1512" s="104"/>
      <c r="F1512" s="113"/>
      <c r="G1512" s="113"/>
    </row>
    <row r="1513" spans="5:7">
      <c r="E1513" s="104"/>
      <c r="F1513" s="113"/>
      <c r="G1513" s="113"/>
    </row>
    <row r="1514" spans="5:7">
      <c r="E1514" s="104"/>
      <c r="F1514" s="113"/>
      <c r="G1514" s="113"/>
    </row>
    <row r="1515" spans="5:7">
      <c r="E1515" s="104"/>
      <c r="F1515" s="113"/>
      <c r="G1515" s="113"/>
    </row>
    <row r="1516" spans="5:7">
      <c r="E1516" s="104"/>
      <c r="F1516" s="113"/>
      <c r="G1516" s="113"/>
    </row>
    <row r="1517" spans="5:7">
      <c r="E1517" s="104"/>
      <c r="F1517" s="113"/>
      <c r="G1517" s="113"/>
    </row>
    <row r="1518" spans="5:7">
      <c r="E1518" s="104"/>
      <c r="F1518" s="113"/>
      <c r="G1518" s="113"/>
    </row>
    <row r="1519" spans="5:7">
      <c r="E1519" s="104"/>
      <c r="F1519" s="113"/>
      <c r="G1519" s="113"/>
    </row>
    <row r="1520" spans="5:7">
      <c r="E1520" s="104"/>
      <c r="F1520" s="113"/>
      <c r="G1520" s="113"/>
    </row>
    <row r="1521" spans="5:7">
      <c r="E1521" s="104"/>
      <c r="F1521" s="113"/>
      <c r="G1521" s="113"/>
    </row>
    <row r="1522" spans="5:7">
      <c r="E1522" s="104"/>
      <c r="F1522" s="113"/>
      <c r="G1522" s="113"/>
    </row>
    <row r="1523" spans="5:7">
      <c r="E1523" s="104"/>
      <c r="F1523" s="113"/>
      <c r="G1523" s="113"/>
    </row>
    <row r="1524" spans="5:7">
      <c r="E1524" s="104"/>
      <c r="F1524" s="113"/>
      <c r="G1524" s="113"/>
    </row>
    <row r="1525" spans="5:7">
      <c r="E1525" s="104"/>
      <c r="F1525" s="113"/>
      <c r="G1525" s="113"/>
    </row>
    <row r="1526" spans="5:7">
      <c r="E1526" s="104"/>
      <c r="F1526" s="113"/>
      <c r="G1526" s="113"/>
    </row>
    <row r="1527" spans="5:7">
      <c r="E1527" s="104"/>
      <c r="F1527" s="113"/>
      <c r="G1527" s="113"/>
    </row>
    <row r="1528" spans="5:7">
      <c r="E1528" s="104"/>
      <c r="F1528" s="113"/>
      <c r="G1528" s="113"/>
    </row>
    <row r="1529" spans="5:7">
      <c r="E1529" s="104"/>
      <c r="F1529" s="113"/>
      <c r="G1529" s="113"/>
    </row>
    <row r="1530" spans="5:7">
      <c r="E1530" s="104"/>
      <c r="F1530" s="113"/>
      <c r="G1530" s="113"/>
    </row>
    <row r="1531" spans="5:7">
      <c r="E1531" s="104"/>
      <c r="F1531" s="113"/>
      <c r="G1531" s="113"/>
    </row>
    <row r="1532" spans="5:7">
      <c r="E1532" s="104"/>
      <c r="F1532" s="113"/>
      <c r="G1532" s="113"/>
    </row>
    <row r="1533" spans="5:7">
      <c r="E1533" s="104"/>
      <c r="F1533" s="113"/>
      <c r="G1533" s="113"/>
    </row>
    <row r="1534" spans="5:7">
      <c r="E1534" s="104"/>
      <c r="F1534" s="113"/>
      <c r="G1534" s="113"/>
    </row>
    <row r="1535" spans="5:7">
      <c r="E1535" s="104"/>
      <c r="F1535" s="113"/>
      <c r="G1535" s="113"/>
    </row>
    <row r="1536" spans="5:7">
      <c r="E1536" s="104"/>
      <c r="F1536" s="113"/>
      <c r="G1536" s="113"/>
    </row>
    <row r="1537" spans="5:7">
      <c r="E1537" s="104"/>
      <c r="F1537" s="113"/>
      <c r="G1537" s="113"/>
    </row>
    <row r="1538" spans="5:7">
      <c r="E1538" s="104"/>
      <c r="F1538" s="113"/>
      <c r="G1538" s="113"/>
    </row>
    <row r="1539" spans="5:7">
      <c r="E1539" s="104"/>
      <c r="F1539" s="113"/>
      <c r="G1539" s="113"/>
    </row>
    <row r="1540" spans="5:7">
      <c r="E1540" s="104"/>
      <c r="F1540" s="113"/>
      <c r="G1540" s="113"/>
    </row>
    <row r="1541" spans="5:7">
      <c r="E1541" s="104"/>
      <c r="F1541" s="113"/>
      <c r="G1541" s="113"/>
    </row>
    <row r="1542" spans="5:7">
      <c r="E1542" s="104"/>
      <c r="F1542" s="113"/>
      <c r="G1542" s="113"/>
    </row>
    <row r="1543" spans="5:7">
      <c r="E1543" s="104"/>
      <c r="F1543" s="113"/>
      <c r="G1543" s="113"/>
    </row>
    <row r="1544" spans="5:7">
      <c r="E1544" s="104"/>
      <c r="F1544" s="113"/>
      <c r="G1544" s="113"/>
    </row>
    <row r="1545" spans="5:7">
      <c r="E1545" s="104"/>
      <c r="F1545" s="113"/>
      <c r="G1545" s="113"/>
    </row>
    <row r="1546" spans="5:7">
      <c r="E1546" s="104"/>
      <c r="F1546" s="113"/>
      <c r="G1546" s="113"/>
    </row>
    <row r="1547" spans="5:7">
      <c r="E1547" s="104"/>
      <c r="F1547" s="113"/>
      <c r="G1547" s="113"/>
    </row>
    <row r="1548" spans="5:7">
      <c r="E1548" s="104"/>
      <c r="F1548" s="113"/>
      <c r="G1548" s="113"/>
    </row>
    <row r="1549" spans="5:7">
      <c r="E1549" s="104"/>
      <c r="F1549" s="113"/>
      <c r="G1549" s="113"/>
    </row>
    <row r="1550" spans="5:7">
      <c r="E1550" s="104"/>
      <c r="F1550" s="113"/>
      <c r="G1550" s="113"/>
    </row>
    <row r="1551" spans="5:7">
      <c r="E1551" s="104"/>
      <c r="F1551" s="113"/>
      <c r="G1551" s="113"/>
    </row>
    <row r="1552" spans="5:7">
      <c r="E1552" s="104"/>
      <c r="F1552" s="113"/>
      <c r="G1552" s="113"/>
    </row>
    <row r="1553" spans="5:7">
      <c r="E1553" s="104"/>
      <c r="F1553" s="113"/>
      <c r="G1553" s="113"/>
    </row>
    <row r="1554" spans="5:7">
      <c r="E1554" s="104"/>
      <c r="F1554" s="113"/>
      <c r="G1554" s="113"/>
    </row>
    <row r="1555" spans="5:7">
      <c r="E1555" s="104"/>
      <c r="F1555" s="113"/>
      <c r="G1555" s="113"/>
    </row>
    <row r="1556" spans="5:7">
      <c r="E1556" s="104"/>
      <c r="F1556" s="113"/>
      <c r="G1556" s="113"/>
    </row>
    <row r="1557" spans="5:7">
      <c r="E1557" s="104"/>
      <c r="F1557" s="113"/>
      <c r="G1557" s="113"/>
    </row>
    <row r="1558" spans="5:7">
      <c r="E1558" s="104"/>
      <c r="F1558" s="113"/>
      <c r="G1558" s="113"/>
    </row>
    <row r="1559" spans="5:7">
      <c r="E1559" s="104"/>
      <c r="F1559" s="113"/>
      <c r="G1559" s="113"/>
    </row>
    <row r="1560" spans="5:7">
      <c r="E1560" s="104"/>
      <c r="F1560" s="113"/>
      <c r="G1560" s="113"/>
    </row>
    <row r="1561" spans="5:7">
      <c r="E1561" s="104"/>
      <c r="F1561" s="113"/>
      <c r="G1561" s="113"/>
    </row>
    <row r="1562" spans="5:7">
      <c r="E1562" s="104"/>
      <c r="F1562" s="113"/>
      <c r="G1562" s="113"/>
    </row>
    <row r="1563" spans="5:7">
      <c r="E1563" s="104"/>
      <c r="F1563" s="113"/>
      <c r="G1563" s="113"/>
    </row>
    <row r="1564" spans="5:7">
      <c r="E1564" s="104"/>
      <c r="F1564" s="113"/>
      <c r="G1564" s="113"/>
    </row>
    <row r="1565" spans="5:7">
      <c r="E1565" s="104"/>
      <c r="F1565" s="113"/>
      <c r="G1565" s="113"/>
    </row>
    <row r="1566" spans="5:7">
      <c r="E1566" s="104"/>
      <c r="F1566" s="113"/>
      <c r="G1566" s="113"/>
    </row>
    <row r="1567" spans="5:7">
      <c r="E1567" s="104"/>
      <c r="F1567" s="113"/>
      <c r="G1567" s="113"/>
    </row>
    <row r="1568" spans="5:7">
      <c r="E1568" s="104"/>
      <c r="F1568" s="113"/>
      <c r="G1568" s="113"/>
    </row>
    <row r="1569" spans="5:7">
      <c r="E1569" s="104"/>
      <c r="F1569" s="113"/>
      <c r="G1569" s="113"/>
    </row>
    <row r="1570" spans="5:7">
      <c r="E1570" s="104"/>
      <c r="F1570" s="113"/>
      <c r="G1570" s="113"/>
    </row>
    <row r="1571" spans="5:7">
      <c r="E1571" s="104"/>
      <c r="F1571" s="113"/>
      <c r="G1571" s="113"/>
    </row>
    <row r="1572" spans="5:7">
      <c r="E1572" s="104"/>
      <c r="F1572" s="113"/>
      <c r="G1572" s="113"/>
    </row>
    <row r="1573" spans="5:7">
      <c r="E1573" s="104"/>
      <c r="F1573" s="113"/>
      <c r="G1573" s="113"/>
    </row>
    <row r="1574" spans="5:7">
      <c r="E1574" s="104"/>
      <c r="F1574" s="113"/>
      <c r="G1574" s="113"/>
    </row>
    <row r="1575" spans="5:7">
      <c r="E1575" s="104"/>
      <c r="F1575" s="113"/>
      <c r="G1575" s="113"/>
    </row>
    <row r="1576" spans="5:7">
      <c r="E1576" s="104"/>
      <c r="F1576" s="113"/>
      <c r="G1576" s="113"/>
    </row>
    <row r="1577" spans="5:7">
      <c r="E1577" s="104"/>
      <c r="F1577" s="113"/>
      <c r="G1577" s="113"/>
    </row>
    <row r="1578" spans="5:7">
      <c r="E1578" s="104"/>
      <c r="F1578" s="113"/>
      <c r="G1578" s="113"/>
    </row>
    <row r="1579" spans="5:7">
      <c r="E1579" s="104"/>
      <c r="F1579" s="113"/>
      <c r="G1579" s="113"/>
    </row>
    <row r="1580" spans="5:7">
      <c r="E1580" s="104"/>
      <c r="F1580" s="113"/>
      <c r="G1580" s="113"/>
    </row>
    <row r="1581" spans="5:7">
      <c r="E1581" s="104"/>
      <c r="F1581" s="113"/>
      <c r="G1581" s="113"/>
    </row>
    <row r="1582" spans="5:7">
      <c r="E1582" s="104"/>
      <c r="F1582" s="113"/>
      <c r="G1582" s="113"/>
    </row>
    <row r="1583" spans="5:7">
      <c r="E1583" s="104"/>
      <c r="F1583" s="113"/>
      <c r="G1583" s="113"/>
    </row>
    <row r="1584" spans="5:7">
      <c r="E1584" s="104"/>
      <c r="F1584" s="113"/>
      <c r="G1584" s="113"/>
    </row>
    <row r="1585" spans="5:7">
      <c r="E1585" s="104"/>
      <c r="F1585" s="113"/>
      <c r="G1585" s="113"/>
    </row>
    <row r="1586" spans="5:7">
      <c r="E1586" s="104"/>
      <c r="F1586" s="113"/>
      <c r="G1586" s="113"/>
    </row>
    <row r="1587" spans="5:7">
      <c r="E1587" s="104"/>
      <c r="F1587" s="113"/>
      <c r="G1587" s="113"/>
    </row>
    <row r="1588" spans="5:7">
      <c r="E1588" s="104"/>
      <c r="F1588" s="113"/>
      <c r="G1588" s="113"/>
    </row>
    <row r="1589" spans="5:7">
      <c r="E1589" s="104"/>
      <c r="F1589" s="113"/>
      <c r="G1589" s="113"/>
    </row>
    <row r="1590" spans="5:7">
      <c r="E1590" s="104"/>
      <c r="F1590" s="113"/>
      <c r="G1590" s="113"/>
    </row>
    <row r="1591" spans="5:7">
      <c r="E1591" s="104"/>
      <c r="F1591" s="113"/>
      <c r="G1591" s="113"/>
    </row>
    <row r="1592" spans="5:7">
      <c r="E1592" s="104"/>
      <c r="F1592" s="113"/>
      <c r="G1592" s="113"/>
    </row>
    <row r="1593" spans="5:7">
      <c r="E1593" s="104"/>
      <c r="F1593" s="113"/>
      <c r="G1593" s="113"/>
    </row>
    <row r="1594" spans="5:7">
      <c r="E1594" s="104"/>
      <c r="F1594" s="113"/>
      <c r="G1594" s="113"/>
    </row>
    <row r="1595" spans="5:7">
      <c r="E1595" s="104"/>
      <c r="F1595" s="113"/>
      <c r="G1595" s="113"/>
    </row>
    <row r="1596" spans="5:7">
      <c r="E1596" s="104"/>
      <c r="F1596" s="113"/>
      <c r="G1596" s="113"/>
    </row>
    <row r="1597" spans="5:7">
      <c r="E1597" s="104"/>
      <c r="F1597" s="113"/>
      <c r="G1597" s="113"/>
    </row>
    <row r="1598" spans="5:7">
      <c r="E1598" s="104"/>
      <c r="F1598" s="113"/>
      <c r="G1598" s="113"/>
    </row>
    <row r="1599" spans="5:7">
      <c r="E1599" s="104"/>
      <c r="F1599" s="113"/>
      <c r="G1599" s="113"/>
    </row>
    <row r="1600" spans="5:7">
      <c r="E1600" s="104"/>
      <c r="F1600" s="113"/>
      <c r="G1600" s="113"/>
    </row>
    <row r="1601" spans="5:7">
      <c r="E1601" s="104"/>
      <c r="F1601" s="113"/>
      <c r="G1601" s="113"/>
    </row>
    <row r="1602" spans="5:7">
      <c r="E1602" s="104"/>
      <c r="F1602" s="113"/>
      <c r="G1602" s="113"/>
    </row>
    <row r="1603" spans="5:7">
      <c r="E1603" s="104"/>
      <c r="F1603" s="113"/>
      <c r="G1603" s="113"/>
    </row>
    <row r="1604" spans="5:7">
      <c r="E1604" s="104"/>
      <c r="F1604" s="113"/>
      <c r="G1604" s="113"/>
    </row>
    <row r="1605" spans="5:7">
      <c r="E1605" s="104"/>
      <c r="F1605" s="113"/>
      <c r="G1605" s="113"/>
    </row>
    <row r="1606" spans="5:7">
      <c r="E1606" s="104"/>
      <c r="F1606" s="113"/>
      <c r="G1606" s="113"/>
    </row>
    <row r="1607" spans="5:7">
      <c r="E1607" s="104"/>
      <c r="F1607" s="113"/>
      <c r="G1607" s="113"/>
    </row>
    <row r="1608" spans="5:7">
      <c r="E1608" s="104"/>
      <c r="F1608" s="113"/>
      <c r="G1608" s="113"/>
    </row>
    <row r="1609" spans="5:7">
      <c r="E1609" s="104"/>
      <c r="F1609" s="113"/>
      <c r="G1609" s="113"/>
    </row>
    <row r="1610" spans="5:7">
      <c r="E1610" s="104"/>
      <c r="F1610" s="113"/>
      <c r="G1610" s="113"/>
    </row>
    <row r="1611" spans="5:7">
      <c r="E1611" s="104"/>
      <c r="F1611" s="113"/>
      <c r="G1611" s="113"/>
    </row>
    <row r="1612" spans="5:7">
      <c r="E1612" s="104"/>
      <c r="F1612" s="113"/>
      <c r="G1612" s="113"/>
    </row>
    <row r="1613" spans="5:7">
      <c r="E1613" s="104"/>
      <c r="F1613" s="113"/>
      <c r="G1613" s="113"/>
    </row>
    <row r="1614" spans="5:7">
      <c r="E1614" s="104"/>
      <c r="F1614" s="113"/>
      <c r="G1614" s="113"/>
    </row>
    <row r="1615" spans="5:7">
      <c r="E1615" s="104"/>
      <c r="F1615" s="113"/>
      <c r="G1615" s="113"/>
    </row>
    <row r="1616" spans="5:7">
      <c r="E1616" s="104"/>
      <c r="F1616" s="113"/>
      <c r="G1616" s="113"/>
    </row>
    <row r="1617" spans="5:7">
      <c r="E1617" s="104"/>
      <c r="F1617" s="113"/>
      <c r="G1617" s="113"/>
    </row>
    <row r="1618" spans="5:7">
      <c r="E1618" s="104"/>
      <c r="F1618" s="113"/>
      <c r="G1618" s="113"/>
    </row>
    <row r="1619" spans="5:7">
      <c r="E1619" s="104"/>
      <c r="F1619" s="113"/>
      <c r="G1619" s="113"/>
    </row>
    <row r="1620" spans="5:7">
      <c r="E1620" s="104"/>
      <c r="F1620" s="113"/>
      <c r="G1620" s="113"/>
    </row>
    <row r="1621" spans="5:7">
      <c r="E1621" s="104"/>
      <c r="F1621" s="113"/>
      <c r="G1621" s="113"/>
    </row>
    <row r="1622" spans="5:7">
      <c r="E1622" s="104"/>
      <c r="F1622" s="113"/>
      <c r="G1622" s="113"/>
    </row>
    <row r="1623" spans="5:7">
      <c r="E1623" s="104"/>
      <c r="F1623" s="113"/>
      <c r="G1623" s="113"/>
    </row>
    <row r="1624" spans="5:7">
      <c r="E1624" s="104"/>
      <c r="F1624" s="113"/>
      <c r="G1624" s="113"/>
    </row>
    <row r="1625" spans="5:7">
      <c r="E1625" s="104"/>
      <c r="F1625" s="113"/>
      <c r="G1625" s="113"/>
    </row>
    <row r="1626" spans="5:7">
      <c r="E1626" s="104"/>
      <c r="F1626" s="113"/>
      <c r="G1626" s="113"/>
    </row>
    <row r="1627" spans="5:7">
      <c r="E1627" s="104"/>
      <c r="F1627" s="113"/>
      <c r="G1627" s="113"/>
    </row>
    <row r="1628" spans="5:7">
      <c r="E1628" s="104"/>
      <c r="F1628" s="113"/>
      <c r="G1628" s="113"/>
    </row>
    <row r="1629" spans="5:7">
      <c r="E1629" s="104"/>
      <c r="F1629" s="113"/>
      <c r="G1629" s="113"/>
    </row>
    <row r="1630" spans="5:7">
      <c r="E1630" s="104"/>
      <c r="F1630" s="113"/>
      <c r="G1630" s="113"/>
    </row>
    <row r="1631" spans="5:7">
      <c r="E1631" s="104"/>
      <c r="F1631" s="113"/>
      <c r="G1631" s="113"/>
    </row>
    <row r="1632" spans="5:7">
      <c r="E1632" s="104"/>
      <c r="F1632" s="113"/>
      <c r="G1632" s="113"/>
    </row>
    <row r="1633" spans="5:7">
      <c r="E1633" s="104"/>
      <c r="F1633" s="113"/>
      <c r="G1633" s="113"/>
    </row>
    <row r="1634" spans="5:7">
      <c r="E1634" s="104"/>
      <c r="F1634" s="113"/>
      <c r="G1634" s="113"/>
    </row>
    <row r="1635" spans="5:7">
      <c r="E1635" s="104"/>
      <c r="F1635" s="113"/>
      <c r="G1635" s="113"/>
    </row>
    <row r="1636" spans="5:7">
      <c r="E1636" s="104"/>
      <c r="F1636" s="113"/>
      <c r="G1636" s="113"/>
    </row>
    <row r="1637" spans="5:7">
      <c r="E1637" s="104"/>
      <c r="F1637" s="113"/>
      <c r="G1637" s="113"/>
    </row>
    <row r="1638" spans="5:7">
      <c r="E1638" s="104"/>
      <c r="F1638" s="113"/>
      <c r="G1638" s="113"/>
    </row>
    <row r="1639" spans="5:7">
      <c r="E1639" s="104"/>
      <c r="F1639" s="113"/>
      <c r="G1639" s="113"/>
    </row>
    <row r="1640" spans="5:7">
      <c r="E1640" s="104"/>
      <c r="F1640" s="113"/>
      <c r="G1640" s="113"/>
    </row>
    <row r="1641" spans="5:7">
      <c r="E1641" s="104"/>
      <c r="F1641" s="113"/>
      <c r="G1641" s="113"/>
    </row>
    <row r="1642" spans="5:7">
      <c r="E1642" s="104"/>
      <c r="F1642" s="113"/>
      <c r="G1642" s="113"/>
    </row>
    <row r="1643" spans="5:7">
      <c r="E1643" s="104"/>
      <c r="F1643" s="113"/>
      <c r="G1643" s="113"/>
    </row>
    <row r="1644" spans="5:7">
      <c r="E1644" s="104"/>
      <c r="F1644" s="113"/>
      <c r="G1644" s="113"/>
    </row>
    <row r="1645" spans="5:7">
      <c r="E1645" s="104"/>
      <c r="F1645" s="113"/>
      <c r="G1645" s="113"/>
    </row>
    <row r="1646" spans="5:7">
      <c r="E1646" s="104"/>
      <c r="F1646" s="113"/>
      <c r="G1646" s="113"/>
    </row>
    <row r="1647" spans="5:7">
      <c r="E1647" s="104"/>
      <c r="F1647" s="113"/>
      <c r="G1647" s="113"/>
    </row>
    <row r="1648" spans="5:7">
      <c r="E1648" s="104"/>
      <c r="F1648" s="113"/>
      <c r="G1648" s="113"/>
    </row>
    <row r="1649" spans="5:7">
      <c r="E1649" s="104"/>
      <c r="F1649" s="113"/>
      <c r="G1649" s="113"/>
    </row>
    <row r="1650" spans="5:7">
      <c r="E1650" s="104"/>
      <c r="F1650" s="113"/>
      <c r="G1650" s="113"/>
    </row>
    <row r="1651" spans="5:7">
      <c r="E1651" s="104"/>
      <c r="F1651" s="113"/>
      <c r="G1651" s="113"/>
    </row>
    <row r="1652" spans="5:7">
      <c r="E1652" s="104"/>
      <c r="F1652" s="113"/>
      <c r="G1652" s="113"/>
    </row>
    <row r="1653" spans="5:7">
      <c r="E1653" s="104"/>
      <c r="F1653" s="113"/>
      <c r="G1653" s="113"/>
    </row>
    <row r="1654" spans="5:7">
      <c r="E1654" s="104"/>
      <c r="F1654" s="113"/>
      <c r="G1654" s="113"/>
    </row>
    <row r="1655" spans="5:7">
      <c r="E1655" s="104"/>
      <c r="F1655" s="113"/>
      <c r="G1655" s="113"/>
    </row>
    <row r="1656" spans="5:7">
      <c r="E1656" s="104"/>
      <c r="F1656" s="113"/>
      <c r="G1656" s="113"/>
    </row>
    <row r="1657" spans="5:7">
      <c r="E1657" s="104"/>
      <c r="F1657" s="113"/>
      <c r="G1657" s="113"/>
    </row>
    <row r="1658" spans="5:7">
      <c r="E1658" s="104"/>
      <c r="F1658" s="113"/>
      <c r="G1658" s="113"/>
    </row>
    <row r="1659" spans="5:7">
      <c r="E1659" s="104"/>
      <c r="F1659" s="113"/>
      <c r="G1659" s="113"/>
    </row>
    <row r="1660" spans="5:7">
      <c r="E1660" s="104"/>
      <c r="F1660" s="113"/>
      <c r="G1660" s="113"/>
    </row>
    <row r="1661" spans="5:7">
      <c r="E1661" s="104"/>
      <c r="F1661" s="113"/>
      <c r="G1661" s="113"/>
    </row>
    <row r="1662" spans="5:7">
      <c r="E1662" s="104"/>
      <c r="F1662" s="113"/>
      <c r="G1662" s="113"/>
    </row>
    <row r="1663" spans="5:7">
      <c r="E1663" s="104"/>
      <c r="F1663" s="113"/>
      <c r="G1663" s="113"/>
    </row>
    <row r="1664" spans="5:7">
      <c r="E1664" s="104"/>
      <c r="F1664" s="113"/>
      <c r="G1664" s="113"/>
    </row>
    <row r="1665" spans="5:7">
      <c r="E1665" s="104"/>
      <c r="F1665" s="113"/>
      <c r="G1665" s="113"/>
    </row>
    <row r="1666" spans="5:7">
      <c r="E1666" s="104"/>
      <c r="F1666" s="113"/>
      <c r="G1666" s="113"/>
    </row>
    <row r="1667" spans="5:7">
      <c r="E1667" s="104"/>
      <c r="F1667" s="113"/>
      <c r="G1667" s="113"/>
    </row>
    <row r="1668" spans="5:7">
      <c r="E1668" s="104"/>
      <c r="F1668" s="113"/>
      <c r="G1668" s="113"/>
    </row>
    <row r="1669" spans="5:7">
      <c r="E1669" s="104"/>
      <c r="F1669" s="113"/>
      <c r="G1669" s="113"/>
    </row>
    <row r="1670" spans="5:7">
      <c r="E1670" s="104"/>
      <c r="F1670" s="113"/>
      <c r="G1670" s="113"/>
    </row>
    <row r="1671" spans="5:7">
      <c r="E1671" s="104"/>
      <c r="F1671" s="113"/>
      <c r="G1671" s="113"/>
    </row>
    <row r="1672" spans="5:7">
      <c r="E1672" s="104"/>
      <c r="F1672" s="113"/>
      <c r="G1672" s="113"/>
    </row>
    <row r="1673" spans="5:7">
      <c r="E1673" s="104"/>
      <c r="F1673" s="113"/>
      <c r="G1673" s="113"/>
    </row>
    <row r="1674" spans="5:7">
      <c r="E1674" s="104"/>
      <c r="F1674" s="113"/>
      <c r="G1674" s="113"/>
    </row>
    <row r="1675" spans="5:7">
      <c r="E1675" s="104"/>
      <c r="F1675" s="113"/>
      <c r="G1675" s="113"/>
    </row>
    <row r="1676" spans="5:7">
      <c r="E1676" s="104"/>
      <c r="F1676" s="113"/>
      <c r="G1676" s="113"/>
    </row>
    <row r="1677" spans="5:7">
      <c r="E1677" s="104"/>
      <c r="F1677" s="113"/>
      <c r="G1677" s="113"/>
    </row>
    <row r="1678" spans="5:7">
      <c r="E1678" s="104"/>
      <c r="F1678" s="113"/>
      <c r="G1678" s="113"/>
    </row>
    <row r="1679" spans="5:7">
      <c r="E1679" s="104"/>
      <c r="F1679" s="113"/>
      <c r="G1679" s="113"/>
    </row>
    <row r="1680" spans="5:7">
      <c r="E1680" s="104"/>
      <c r="F1680" s="113"/>
      <c r="G1680" s="113"/>
    </row>
    <row r="1681" spans="5:7">
      <c r="E1681" s="104"/>
      <c r="F1681" s="113"/>
      <c r="G1681" s="113"/>
    </row>
    <row r="1682" spans="5:7">
      <c r="E1682" s="104"/>
      <c r="F1682" s="113"/>
      <c r="G1682" s="113"/>
    </row>
    <row r="1683" spans="5:7">
      <c r="E1683" s="104"/>
      <c r="F1683" s="113"/>
      <c r="G1683" s="113"/>
    </row>
    <row r="1684" spans="5:7">
      <c r="E1684" s="104"/>
      <c r="F1684" s="113"/>
      <c r="G1684" s="113"/>
    </row>
    <row r="1685" spans="5:7">
      <c r="E1685" s="104"/>
      <c r="F1685" s="113"/>
      <c r="G1685" s="113"/>
    </row>
    <row r="1686" spans="5:7">
      <c r="E1686" s="104"/>
      <c r="F1686" s="113"/>
      <c r="G1686" s="113"/>
    </row>
    <row r="1687" spans="5:7">
      <c r="E1687" s="104"/>
      <c r="F1687" s="113"/>
      <c r="G1687" s="113"/>
    </row>
    <row r="1688" spans="5:7">
      <c r="E1688" s="104"/>
      <c r="F1688" s="113"/>
      <c r="G1688" s="113"/>
    </row>
    <row r="1689" spans="5:7">
      <c r="E1689" s="104"/>
      <c r="F1689" s="113"/>
      <c r="G1689" s="113"/>
    </row>
    <row r="1690" spans="5:7">
      <c r="E1690" s="104"/>
      <c r="F1690" s="113"/>
      <c r="G1690" s="113"/>
    </row>
    <row r="1691" spans="5:7">
      <c r="E1691" s="104"/>
      <c r="F1691" s="113"/>
      <c r="G1691" s="113"/>
    </row>
    <row r="1692" spans="5:7">
      <c r="E1692" s="104"/>
      <c r="F1692" s="113"/>
      <c r="G1692" s="113"/>
    </row>
    <row r="1693" spans="5:7">
      <c r="E1693" s="104"/>
      <c r="F1693" s="113"/>
      <c r="G1693" s="113"/>
    </row>
    <row r="1694" spans="5:7">
      <c r="E1694" s="104"/>
      <c r="F1694" s="113"/>
      <c r="G1694" s="113"/>
    </row>
    <row r="1695" spans="5:7">
      <c r="E1695" s="104"/>
      <c r="F1695" s="113"/>
      <c r="G1695" s="113"/>
    </row>
    <row r="1696" spans="5:7">
      <c r="E1696" s="104"/>
      <c r="F1696" s="113"/>
      <c r="G1696" s="113"/>
    </row>
    <row r="1697" spans="5:7">
      <c r="E1697" s="104"/>
      <c r="F1697" s="113"/>
      <c r="G1697" s="113"/>
    </row>
    <row r="1698" spans="5:7">
      <c r="E1698" s="104"/>
      <c r="F1698" s="113"/>
      <c r="G1698" s="113"/>
    </row>
    <row r="1699" spans="5:7">
      <c r="E1699" s="104"/>
      <c r="F1699" s="113"/>
      <c r="G1699" s="113"/>
    </row>
    <row r="1700" spans="5:7">
      <c r="E1700" s="104"/>
      <c r="F1700" s="113"/>
      <c r="G1700" s="113"/>
    </row>
    <row r="1701" spans="5:7">
      <c r="E1701" s="104"/>
      <c r="F1701" s="113"/>
      <c r="G1701" s="113"/>
    </row>
    <row r="1702" spans="5:7">
      <c r="E1702" s="104"/>
      <c r="F1702" s="113"/>
      <c r="G1702" s="113"/>
    </row>
    <row r="1703" spans="5:7">
      <c r="E1703" s="104"/>
      <c r="F1703" s="113"/>
      <c r="G1703" s="113"/>
    </row>
    <row r="1704" spans="5:7">
      <c r="E1704" s="104"/>
      <c r="F1704" s="113"/>
      <c r="G1704" s="113"/>
    </row>
    <row r="1705" spans="5:7">
      <c r="E1705" s="104"/>
      <c r="F1705" s="113"/>
      <c r="G1705" s="113"/>
    </row>
    <row r="1706" spans="5:7">
      <c r="E1706" s="104"/>
      <c r="F1706" s="113"/>
      <c r="G1706" s="113"/>
    </row>
    <row r="1707" spans="5:7">
      <c r="E1707" s="104"/>
      <c r="F1707" s="113"/>
      <c r="G1707" s="113"/>
    </row>
    <row r="1708" spans="5:7">
      <c r="E1708" s="104"/>
      <c r="F1708" s="113"/>
      <c r="G1708" s="113"/>
    </row>
    <row r="1709" spans="5:7">
      <c r="E1709" s="104"/>
      <c r="F1709" s="113"/>
      <c r="G1709" s="113"/>
    </row>
    <row r="1710" spans="5:7">
      <c r="E1710" s="104"/>
      <c r="F1710" s="113"/>
      <c r="G1710" s="113"/>
    </row>
    <row r="1711" spans="5:7">
      <c r="E1711" s="104"/>
      <c r="F1711" s="113"/>
      <c r="G1711" s="113"/>
    </row>
    <row r="1712" spans="5:7">
      <c r="E1712" s="104"/>
      <c r="F1712" s="113"/>
      <c r="G1712" s="113"/>
    </row>
    <row r="1713" spans="5:7">
      <c r="E1713" s="104"/>
      <c r="F1713" s="113"/>
      <c r="G1713" s="113"/>
    </row>
    <row r="1714" spans="5:7">
      <c r="E1714" s="104"/>
      <c r="F1714" s="113"/>
      <c r="G1714" s="113"/>
    </row>
    <row r="1715" spans="5:7">
      <c r="E1715" s="104"/>
      <c r="F1715" s="113"/>
      <c r="G1715" s="113"/>
    </row>
    <row r="1716" spans="5:7">
      <c r="E1716" s="104"/>
      <c r="F1716" s="113"/>
      <c r="G1716" s="113"/>
    </row>
    <row r="1717" spans="5:7">
      <c r="E1717" s="104"/>
      <c r="F1717" s="113"/>
      <c r="G1717" s="113"/>
    </row>
    <row r="1718" spans="5:7">
      <c r="E1718" s="104"/>
      <c r="F1718" s="113"/>
      <c r="G1718" s="113"/>
    </row>
    <row r="1719" spans="5:7">
      <c r="E1719" s="104"/>
      <c r="F1719" s="113"/>
      <c r="G1719" s="113"/>
    </row>
    <row r="1720" spans="5:7">
      <c r="E1720" s="104"/>
      <c r="F1720" s="113"/>
      <c r="G1720" s="113"/>
    </row>
    <row r="1721" spans="5:7">
      <c r="E1721" s="104"/>
      <c r="F1721" s="113"/>
      <c r="G1721" s="113"/>
    </row>
    <row r="1722" spans="5:7">
      <c r="E1722" s="104"/>
      <c r="F1722" s="113"/>
      <c r="G1722" s="113"/>
    </row>
    <row r="1723" spans="5:7">
      <c r="E1723" s="104"/>
      <c r="F1723" s="113"/>
      <c r="G1723" s="113"/>
    </row>
    <row r="1724" spans="5:7">
      <c r="E1724" s="104"/>
      <c r="F1724" s="113"/>
      <c r="G1724" s="113"/>
    </row>
    <row r="1725" spans="5:7">
      <c r="E1725" s="104"/>
      <c r="F1725" s="113"/>
      <c r="G1725" s="113"/>
    </row>
    <row r="1726" spans="5:7">
      <c r="E1726" s="104"/>
      <c r="F1726" s="113"/>
      <c r="G1726" s="113"/>
    </row>
    <row r="1727" spans="5:7">
      <c r="E1727" s="104"/>
      <c r="F1727" s="113"/>
      <c r="G1727" s="113"/>
    </row>
    <row r="1728" spans="5:7">
      <c r="E1728" s="104"/>
      <c r="F1728" s="113"/>
      <c r="G1728" s="113"/>
    </row>
    <row r="1729" spans="5:7">
      <c r="E1729" s="104"/>
      <c r="F1729" s="113"/>
      <c r="G1729" s="113"/>
    </row>
    <row r="1730" spans="5:7">
      <c r="E1730" s="104"/>
      <c r="F1730" s="113"/>
      <c r="G1730" s="113"/>
    </row>
    <row r="1731" spans="5:7">
      <c r="E1731" s="104"/>
      <c r="F1731" s="113"/>
      <c r="G1731" s="113"/>
    </row>
    <row r="1732" spans="5:7">
      <c r="E1732" s="104"/>
      <c r="F1732" s="113"/>
      <c r="G1732" s="113"/>
    </row>
    <row r="1733" spans="5:7">
      <c r="E1733" s="104"/>
      <c r="F1733" s="113"/>
      <c r="G1733" s="113"/>
    </row>
    <row r="1734" spans="5:7">
      <c r="E1734" s="104"/>
      <c r="F1734" s="113"/>
      <c r="G1734" s="113"/>
    </row>
    <row r="1735" spans="5:7">
      <c r="E1735" s="104"/>
      <c r="F1735" s="113"/>
      <c r="G1735" s="113"/>
    </row>
    <row r="1736" spans="5:7">
      <c r="E1736" s="104"/>
      <c r="F1736" s="113"/>
      <c r="G1736" s="113"/>
    </row>
    <row r="1737" spans="5:7">
      <c r="E1737" s="104"/>
      <c r="F1737" s="113"/>
      <c r="G1737" s="113"/>
    </row>
    <row r="1738" spans="5:7">
      <c r="E1738" s="104"/>
      <c r="F1738" s="113"/>
      <c r="G1738" s="113"/>
    </row>
    <row r="1739" spans="5:7">
      <c r="E1739" s="104"/>
      <c r="F1739" s="113"/>
      <c r="G1739" s="113"/>
    </row>
    <row r="1740" spans="5:7">
      <c r="E1740" s="104"/>
      <c r="F1740" s="113"/>
      <c r="G1740" s="113"/>
    </row>
    <row r="1741" spans="5:7">
      <c r="E1741" s="104"/>
      <c r="F1741" s="113"/>
      <c r="G1741" s="113"/>
    </row>
    <row r="1742" spans="5:7">
      <c r="E1742" s="104"/>
      <c r="F1742" s="113"/>
      <c r="G1742" s="113"/>
    </row>
    <row r="1743" spans="5:7">
      <c r="E1743" s="104"/>
      <c r="F1743" s="113"/>
      <c r="G1743" s="113"/>
    </row>
    <row r="1744" spans="5:7">
      <c r="E1744" s="104"/>
      <c r="F1744" s="113"/>
      <c r="G1744" s="113"/>
    </row>
    <row r="1745" spans="5:7">
      <c r="E1745" s="104"/>
      <c r="F1745" s="113"/>
      <c r="G1745" s="113"/>
    </row>
    <row r="1746" spans="5:7">
      <c r="E1746" s="104"/>
      <c r="F1746" s="113"/>
      <c r="G1746" s="113"/>
    </row>
    <row r="1747" spans="5:7">
      <c r="E1747" s="104"/>
      <c r="F1747" s="113"/>
      <c r="G1747" s="113"/>
    </row>
    <row r="1748" spans="5:7">
      <c r="E1748" s="104"/>
      <c r="F1748" s="113"/>
      <c r="G1748" s="113"/>
    </row>
    <row r="1749" spans="5:7">
      <c r="E1749" s="104"/>
      <c r="F1749" s="113"/>
      <c r="G1749" s="113"/>
    </row>
    <row r="1750" spans="5:7">
      <c r="E1750" s="104"/>
      <c r="F1750" s="113"/>
      <c r="G1750" s="113"/>
    </row>
    <row r="1751" spans="5:7">
      <c r="E1751" s="104"/>
      <c r="F1751" s="113"/>
      <c r="G1751" s="113"/>
    </row>
    <row r="1752" spans="5:7">
      <c r="E1752" s="104"/>
      <c r="F1752" s="113"/>
      <c r="G1752" s="113"/>
    </row>
    <row r="1753" spans="5:7">
      <c r="E1753" s="104"/>
      <c r="F1753" s="113"/>
      <c r="G1753" s="113"/>
    </row>
    <row r="1754" spans="5:7">
      <c r="E1754" s="104"/>
      <c r="F1754" s="113"/>
      <c r="G1754" s="113"/>
    </row>
    <row r="1755" spans="5:7">
      <c r="E1755" s="104"/>
      <c r="F1755" s="113"/>
      <c r="G1755" s="113"/>
    </row>
    <row r="1756" spans="5:7">
      <c r="E1756" s="104"/>
      <c r="F1756" s="113"/>
      <c r="G1756" s="113"/>
    </row>
    <row r="1757" spans="5:7">
      <c r="E1757" s="104"/>
      <c r="F1757" s="113"/>
      <c r="G1757" s="113"/>
    </row>
    <row r="1758" spans="5:7">
      <c r="E1758" s="104"/>
      <c r="F1758" s="113"/>
      <c r="G1758" s="113"/>
    </row>
    <row r="1759" spans="5:7">
      <c r="E1759" s="104"/>
      <c r="F1759" s="113"/>
      <c r="G1759" s="113"/>
    </row>
    <row r="1760" spans="5:7">
      <c r="E1760" s="104"/>
      <c r="F1760" s="113"/>
      <c r="G1760" s="113"/>
    </row>
    <row r="1761" spans="5:7">
      <c r="E1761" s="104"/>
      <c r="F1761" s="113"/>
      <c r="G1761" s="113"/>
    </row>
    <row r="1762" spans="5:7">
      <c r="E1762" s="104"/>
      <c r="F1762" s="113"/>
      <c r="G1762" s="113"/>
    </row>
    <row r="1763" spans="5:7">
      <c r="E1763" s="104"/>
      <c r="F1763" s="113"/>
      <c r="G1763" s="113"/>
    </row>
    <row r="1764" spans="5:7">
      <c r="E1764" s="104"/>
      <c r="F1764" s="113"/>
      <c r="G1764" s="113"/>
    </row>
    <row r="1765" spans="5:7">
      <c r="E1765" s="104"/>
      <c r="F1765" s="113"/>
      <c r="G1765" s="113"/>
    </row>
    <row r="1766" spans="5:7">
      <c r="E1766" s="104"/>
      <c r="F1766" s="113"/>
      <c r="G1766" s="113"/>
    </row>
    <row r="1767" spans="5:7">
      <c r="E1767" s="104"/>
      <c r="F1767" s="113"/>
      <c r="G1767" s="113"/>
    </row>
    <row r="1768" spans="5:7">
      <c r="E1768" s="104"/>
      <c r="F1768" s="113"/>
      <c r="G1768" s="113"/>
    </row>
    <row r="1769" spans="5:7">
      <c r="E1769" s="104"/>
      <c r="F1769" s="113"/>
      <c r="G1769" s="113"/>
    </row>
    <row r="1770" spans="5:7">
      <c r="E1770" s="104"/>
      <c r="F1770" s="113"/>
      <c r="G1770" s="113"/>
    </row>
    <row r="1771" spans="5:7">
      <c r="E1771" s="104"/>
      <c r="F1771" s="113"/>
      <c r="G1771" s="113"/>
    </row>
    <row r="1772" spans="5:7">
      <c r="E1772" s="104"/>
      <c r="F1772" s="113"/>
      <c r="G1772" s="113"/>
    </row>
    <row r="1773" spans="5:7">
      <c r="E1773" s="104"/>
      <c r="F1773" s="113"/>
      <c r="G1773" s="113"/>
    </row>
    <row r="1774" spans="5:7">
      <c r="E1774" s="104"/>
      <c r="F1774" s="113"/>
      <c r="G1774" s="113"/>
    </row>
    <row r="1775" spans="5:7">
      <c r="E1775" s="104"/>
      <c r="F1775" s="113"/>
      <c r="G1775" s="113"/>
    </row>
    <row r="1776" spans="5:7">
      <c r="E1776" s="104"/>
      <c r="F1776" s="113"/>
      <c r="G1776" s="113"/>
    </row>
    <row r="1777" spans="5:7">
      <c r="E1777" s="104"/>
      <c r="F1777" s="113"/>
      <c r="G1777" s="113"/>
    </row>
    <row r="1778" spans="5:7">
      <c r="E1778" s="104"/>
      <c r="F1778" s="113"/>
      <c r="G1778" s="113"/>
    </row>
    <row r="1779" spans="5:7">
      <c r="E1779" s="104"/>
      <c r="F1779" s="113"/>
      <c r="G1779" s="113"/>
    </row>
    <row r="1780" spans="5:7">
      <c r="E1780" s="104"/>
      <c r="F1780" s="113"/>
      <c r="G1780" s="113"/>
    </row>
    <row r="1781" spans="5:7">
      <c r="E1781" s="104"/>
      <c r="F1781" s="113"/>
      <c r="G1781" s="113"/>
    </row>
    <row r="1782" spans="5:7">
      <c r="E1782" s="104"/>
      <c r="F1782" s="113"/>
      <c r="G1782" s="113"/>
    </row>
    <row r="1783" spans="5:7">
      <c r="E1783" s="104"/>
      <c r="F1783" s="113"/>
      <c r="G1783" s="113"/>
    </row>
    <row r="1784" spans="5:7">
      <c r="E1784" s="104"/>
      <c r="F1784" s="113"/>
      <c r="G1784" s="113"/>
    </row>
    <row r="1785" spans="5:7">
      <c r="E1785" s="104"/>
      <c r="F1785" s="113"/>
      <c r="G1785" s="113"/>
    </row>
    <row r="1786" spans="5:7">
      <c r="E1786" s="104"/>
      <c r="F1786" s="113"/>
      <c r="G1786" s="113"/>
    </row>
    <row r="1787" spans="5:7">
      <c r="E1787" s="104"/>
      <c r="F1787" s="113"/>
      <c r="G1787" s="113"/>
    </row>
    <row r="1788" spans="5:7">
      <c r="E1788" s="104"/>
      <c r="F1788" s="113"/>
      <c r="G1788" s="113"/>
    </row>
    <row r="1789" spans="5:7">
      <c r="E1789" s="104"/>
      <c r="F1789" s="113"/>
      <c r="G1789" s="113"/>
    </row>
    <row r="1790" spans="5:7">
      <c r="E1790" s="104"/>
      <c r="F1790" s="113"/>
      <c r="G1790" s="113"/>
    </row>
    <row r="1791" spans="5:7">
      <c r="E1791" s="104"/>
      <c r="F1791" s="113"/>
      <c r="G1791" s="113"/>
    </row>
    <row r="1792" spans="5:7">
      <c r="E1792" s="104"/>
      <c r="F1792" s="113"/>
      <c r="G1792" s="113"/>
    </row>
    <row r="1793" spans="5:7">
      <c r="E1793" s="104"/>
      <c r="F1793" s="113"/>
      <c r="G1793" s="113"/>
    </row>
    <row r="1794" spans="5:7">
      <c r="E1794" s="104"/>
      <c r="F1794" s="113"/>
      <c r="G1794" s="113"/>
    </row>
    <row r="1795" spans="5:7">
      <c r="E1795" s="104"/>
      <c r="F1795" s="113"/>
      <c r="G1795" s="113"/>
    </row>
    <row r="1796" spans="5:7">
      <c r="E1796" s="104"/>
      <c r="F1796" s="113"/>
      <c r="G1796" s="113"/>
    </row>
    <row r="1797" spans="5:7">
      <c r="E1797" s="104"/>
      <c r="F1797" s="113"/>
      <c r="G1797" s="113"/>
    </row>
    <row r="1798" spans="5:7">
      <c r="E1798" s="104"/>
      <c r="F1798" s="113"/>
      <c r="G1798" s="113"/>
    </row>
    <row r="1799" spans="5:7">
      <c r="E1799" s="104"/>
      <c r="F1799" s="113"/>
      <c r="G1799" s="113"/>
    </row>
    <row r="1800" spans="5:7">
      <c r="E1800" s="104"/>
      <c r="F1800" s="113"/>
      <c r="G1800" s="113"/>
    </row>
    <row r="1801" spans="5:7">
      <c r="E1801" s="104"/>
      <c r="F1801" s="113"/>
      <c r="G1801" s="113"/>
    </row>
    <row r="1802" spans="5:7">
      <c r="E1802" s="104"/>
      <c r="F1802" s="113"/>
      <c r="G1802" s="113"/>
    </row>
    <row r="1803" spans="5:7">
      <c r="E1803" s="104"/>
      <c r="F1803" s="113"/>
      <c r="G1803" s="113"/>
    </row>
    <row r="1804" spans="5:7">
      <c r="E1804" s="104"/>
      <c r="F1804" s="113"/>
      <c r="G1804" s="113"/>
    </row>
    <row r="1805" spans="5:7">
      <c r="E1805" s="104"/>
      <c r="F1805" s="113"/>
      <c r="G1805" s="113"/>
    </row>
    <row r="1806" spans="5:7">
      <c r="E1806" s="104"/>
      <c r="F1806" s="113"/>
      <c r="G1806" s="113"/>
    </row>
    <row r="1807" spans="5:7">
      <c r="E1807" s="104"/>
      <c r="F1807" s="113"/>
      <c r="G1807" s="113"/>
    </row>
    <row r="1808" spans="5:7">
      <c r="E1808" s="104"/>
      <c r="F1808" s="113"/>
      <c r="G1808" s="113"/>
    </row>
    <row r="1809" spans="5:7">
      <c r="E1809" s="104"/>
      <c r="F1809" s="113"/>
      <c r="G1809" s="113"/>
    </row>
    <row r="1810" spans="5:7">
      <c r="E1810" s="104"/>
      <c r="F1810" s="113"/>
      <c r="G1810" s="113"/>
    </row>
    <row r="1811" spans="5:7">
      <c r="E1811" s="104"/>
      <c r="F1811" s="113"/>
      <c r="G1811" s="113"/>
    </row>
    <row r="1812" spans="5:7">
      <c r="E1812" s="104"/>
      <c r="F1812" s="113"/>
      <c r="G1812" s="113"/>
    </row>
    <row r="1813" spans="5:7">
      <c r="E1813" s="104"/>
      <c r="F1813" s="113"/>
      <c r="G1813" s="113"/>
    </row>
    <row r="1814" spans="5:7">
      <c r="E1814" s="104"/>
      <c r="F1814" s="113"/>
      <c r="G1814" s="113"/>
    </row>
    <row r="1815" spans="5:7">
      <c r="E1815" s="104"/>
      <c r="F1815" s="113"/>
      <c r="G1815" s="113"/>
    </row>
    <row r="1816" spans="5:7">
      <c r="E1816" s="104"/>
      <c r="F1816" s="113"/>
      <c r="G1816" s="113"/>
    </row>
    <row r="1817" spans="5:7">
      <c r="E1817" s="104"/>
      <c r="F1817" s="113"/>
      <c r="G1817" s="113"/>
    </row>
    <row r="1818" spans="5:7">
      <c r="E1818" s="104"/>
      <c r="F1818" s="113"/>
      <c r="G1818" s="113"/>
    </row>
    <row r="1819" spans="5:7">
      <c r="E1819" s="104"/>
      <c r="F1819" s="113"/>
      <c r="G1819" s="113"/>
    </row>
    <row r="1820" spans="5:7">
      <c r="E1820" s="104"/>
      <c r="F1820" s="113"/>
      <c r="G1820" s="113"/>
    </row>
    <row r="1821" spans="5:7">
      <c r="E1821" s="104"/>
      <c r="F1821" s="113"/>
      <c r="G1821" s="113"/>
    </row>
    <row r="1822" spans="5:7">
      <c r="E1822" s="104"/>
      <c r="F1822" s="113"/>
      <c r="G1822" s="113"/>
    </row>
    <row r="1823" spans="5:7">
      <c r="E1823" s="104"/>
      <c r="F1823" s="113"/>
      <c r="G1823" s="113"/>
    </row>
    <row r="1824" spans="5:7">
      <c r="E1824" s="104"/>
      <c r="F1824" s="113"/>
      <c r="G1824" s="113"/>
    </row>
    <row r="1825" spans="5:7">
      <c r="E1825" s="104"/>
      <c r="F1825" s="113"/>
      <c r="G1825" s="113"/>
    </row>
    <row r="1826" spans="5:7">
      <c r="E1826" s="104"/>
      <c r="F1826" s="113"/>
      <c r="G1826" s="113"/>
    </row>
    <row r="1827" spans="5:7">
      <c r="E1827" s="104"/>
      <c r="F1827" s="113"/>
      <c r="G1827" s="113"/>
    </row>
    <row r="1828" spans="5:7">
      <c r="E1828" s="104"/>
      <c r="F1828" s="113"/>
      <c r="G1828" s="113"/>
    </row>
    <row r="1829" spans="5:7">
      <c r="E1829" s="104"/>
      <c r="F1829" s="113"/>
      <c r="G1829" s="113"/>
    </row>
    <row r="1830" spans="5:7">
      <c r="E1830" s="104"/>
      <c r="F1830" s="113"/>
      <c r="G1830" s="113"/>
    </row>
    <row r="1831" spans="5:7">
      <c r="E1831" s="104"/>
      <c r="F1831" s="113"/>
      <c r="G1831" s="113"/>
    </row>
    <row r="1832" spans="5:7">
      <c r="E1832" s="104"/>
      <c r="F1832" s="113"/>
      <c r="G1832" s="113"/>
    </row>
    <row r="1833" spans="5:7">
      <c r="E1833" s="104"/>
      <c r="F1833" s="113"/>
      <c r="G1833" s="113"/>
    </row>
    <row r="1834" spans="5:7">
      <c r="E1834" s="104"/>
      <c r="F1834" s="113"/>
      <c r="G1834" s="113"/>
    </row>
    <row r="1835" spans="5:7">
      <c r="E1835" s="104"/>
      <c r="F1835" s="113"/>
      <c r="G1835" s="113"/>
    </row>
    <row r="1836" spans="5:7">
      <c r="E1836" s="104"/>
      <c r="F1836" s="113"/>
      <c r="G1836" s="113"/>
    </row>
    <row r="1837" spans="5:7">
      <c r="E1837" s="104"/>
      <c r="F1837" s="113"/>
      <c r="G1837" s="113"/>
    </row>
    <row r="1838" spans="5:7">
      <c r="E1838" s="104"/>
      <c r="F1838" s="113"/>
      <c r="G1838" s="113"/>
    </row>
    <row r="1839" spans="5:7">
      <c r="E1839" s="104"/>
      <c r="F1839" s="113"/>
      <c r="G1839" s="113"/>
    </row>
    <row r="1840" spans="5:7">
      <c r="E1840" s="104"/>
      <c r="F1840" s="113"/>
      <c r="G1840" s="113"/>
    </row>
    <row r="1841" spans="5:7">
      <c r="E1841" s="104"/>
      <c r="F1841" s="113"/>
      <c r="G1841" s="113"/>
    </row>
    <row r="1842" spans="5:7">
      <c r="E1842" s="104"/>
      <c r="F1842" s="113"/>
      <c r="G1842" s="113"/>
    </row>
    <row r="1843" spans="5:7">
      <c r="E1843" s="104"/>
      <c r="F1843" s="113"/>
      <c r="G1843" s="113"/>
    </row>
    <row r="1844" spans="5:7">
      <c r="E1844" s="104"/>
      <c r="F1844" s="113"/>
      <c r="G1844" s="113"/>
    </row>
    <row r="1845" spans="5:7">
      <c r="E1845" s="104"/>
      <c r="F1845" s="113"/>
      <c r="G1845" s="113"/>
    </row>
    <row r="1846" spans="5:7">
      <c r="E1846" s="104"/>
      <c r="F1846" s="113"/>
      <c r="G1846" s="113"/>
    </row>
    <row r="1847" spans="5:7">
      <c r="E1847" s="104"/>
      <c r="F1847" s="113"/>
      <c r="G1847" s="113"/>
    </row>
    <row r="1848" spans="5:7">
      <c r="E1848" s="104"/>
      <c r="F1848" s="113"/>
      <c r="G1848" s="113"/>
    </row>
    <row r="1849" spans="5:7">
      <c r="E1849" s="104"/>
      <c r="F1849" s="113"/>
      <c r="G1849" s="113"/>
    </row>
    <row r="1850" spans="5:7">
      <c r="E1850" s="104"/>
      <c r="F1850" s="113"/>
      <c r="G1850" s="113"/>
    </row>
    <row r="1851" spans="5:7">
      <c r="E1851" s="104"/>
      <c r="F1851" s="113"/>
      <c r="G1851" s="113"/>
    </row>
    <row r="1852" spans="5:7">
      <c r="E1852" s="104"/>
      <c r="F1852" s="113"/>
      <c r="G1852" s="113"/>
    </row>
    <row r="1853" spans="5:7">
      <c r="E1853" s="104"/>
      <c r="F1853" s="113"/>
      <c r="G1853" s="113"/>
    </row>
    <row r="1854" spans="5:7">
      <c r="E1854" s="104"/>
      <c r="F1854" s="113"/>
      <c r="G1854" s="113"/>
    </row>
    <row r="1855" spans="5:7">
      <c r="E1855" s="104"/>
      <c r="F1855" s="113"/>
      <c r="G1855" s="113"/>
    </row>
    <row r="1856" spans="5:7">
      <c r="E1856" s="104"/>
      <c r="F1856" s="113"/>
      <c r="G1856" s="113"/>
    </row>
    <row r="1857" spans="5:7">
      <c r="E1857" s="104"/>
      <c r="F1857" s="113"/>
      <c r="G1857" s="113"/>
    </row>
    <row r="1858" spans="5:7">
      <c r="E1858" s="104"/>
      <c r="F1858" s="113"/>
      <c r="G1858" s="113"/>
    </row>
    <row r="1859" spans="5:7">
      <c r="E1859" s="104"/>
      <c r="F1859" s="113"/>
      <c r="G1859" s="113"/>
    </row>
    <row r="1860" spans="5:7">
      <c r="E1860" s="104"/>
      <c r="F1860" s="113"/>
      <c r="G1860" s="113"/>
    </row>
    <row r="1861" spans="5:7">
      <c r="E1861" s="104"/>
      <c r="F1861" s="113"/>
      <c r="G1861" s="113"/>
    </row>
    <row r="1862" spans="5:7">
      <c r="E1862" s="104"/>
      <c r="F1862" s="113"/>
      <c r="G1862" s="113"/>
    </row>
    <row r="1863" spans="5:7">
      <c r="E1863" s="104"/>
      <c r="F1863" s="113"/>
      <c r="G1863" s="113"/>
    </row>
    <row r="1864" spans="5:7">
      <c r="E1864" s="104"/>
      <c r="F1864" s="113"/>
      <c r="G1864" s="113"/>
    </row>
    <row r="1865" spans="5:7">
      <c r="E1865" s="104"/>
      <c r="F1865" s="113"/>
      <c r="G1865" s="113"/>
    </row>
    <row r="1866" spans="5:7">
      <c r="E1866" s="104"/>
      <c r="F1866" s="113"/>
      <c r="G1866" s="113"/>
    </row>
    <row r="1867" spans="5:7">
      <c r="E1867" s="104"/>
      <c r="F1867" s="113"/>
      <c r="G1867" s="113"/>
    </row>
    <row r="1868" spans="5:7">
      <c r="E1868" s="104"/>
      <c r="F1868" s="113"/>
      <c r="G1868" s="113"/>
    </row>
    <row r="1869" spans="5:7">
      <c r="E1869" s="104"/>
      <c r="F1869" s="113"/>
      <c r="G1869" s="113"/>
    </row>
  </sheetData>
  <mergeCells count="8">
    <mergeCell ref="I91:U97"/>
    <mergeCell ref="I99:U100"/>
    <mergeCell ref="I174:U175"/>
    <mergeCell ref="A1:A2"/>
    <mergeCell ref="O46:T46"/>
    <mergeCell ref="M60:U65"/>
    <mergeCell ref="I77:U81"/>
    <mergeCell ref="I83:U89"/>
  </mergeCells>
  <conditionalFormatting sqref="J181:N211">
    <cfRule type="colorScale" priority="1">
      <colorScale>
        <cfvo type="min"/>
        <cfvo type="max"/>
        <color theme="7" tint="0.79998168889431442"/>
        <color theme="2" tint="-9.9978637043366805E-2"/>
      </colorScale>
    </cfRule>
    <cfRule type="colorScale" priority="2">
      <colorScale>
        <cfvo type="min"/>
        <cfvo type="max"/>
        <color rgb="FFFF7128"/>
        <color theme="1"/>
      </colorScale>
    </cfRule>
    <cfRule type="colorScale" priority="3">
      <colorScale>
        <cfvo type="min"/>
        <cfvo type="max"/>
        <color theme="7" tint="0.79998168889431442"/>
        <color theme="9" tint="0.79998168889431442"/>
      </colorScale>
    </cfRule>
    <cfRule type="colorScale" priority="4">
      <colorScale>
        <cfvo type="min"/>
        <cfvo type="max"/>
        <color theme="7" tint="0.59999389629810485"/>
        <color theme="9" tint="0.59999389629810485"/>
      </colorScale>
    </cfRule>
  </conditionalFormatting>
  <pageMargins left="0.7" right="0.7" top="0.75" bottom="0.75" header="0.3" footer="0.3"/>
  <pageSetup orientation="portrait" horizontalDpi="4294967293" verticalDpi="4294967293"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76FF8-BB34-4706-B444-E8E8045FCC49}">
  <dimension ref="A1:AZ1870"/>
  <sheetViews>
    <sheetView showGridLines="0" topLeftCell="AI7" zoomScaleNormal="100" workbookViewId="0">
      <selection activeCell="AY224" sqref="AY224"/>
    </sheetView>
  </sheetViews>
  <sheetFormatPr defaultRowHeight="14.4"/>
  <cols>
    <col min="1" max="1" width="2.44140625" style="166" customWidth="1"/>
    <col min="2" max="2" width="11.6640625" customWidth="1"/>
    <col min="3" max="4" width="11.6640625" style="68" customWidth="1"/>
    <col min="5" max="5" width="16.5546875" style="122" customWidth="1"/>
    <col min="6" max="6" width="6.6640625" style="122" customWidth="1"/>
    <col min="7" max="7" width="9.6640625" style="122" customWidth="1"/>
    <col min="8" max="9" width="11.6640625" style="122" customWidth="1"/>
    <col min="10" max="10" width="14.88671875" style="113" customWidth="1"/>
    <col min="11" max="11" width="15.21875" style="116" customWidth="1"/>
    <col min="12" max="12" width="16" style="116" customWidth="1"/>
    <col min="13" max="13" width="15.21875" customWidth="1"/>
    <col min="14" max="15" width="15.33203125" customWidth="1"/>
    <col min="16" max="16" width="7.5546875" customWidth="1"/>
    <col min="17" max="17" width="11.109375" customWidth="1"/>
    <col min="18" max="18" width="2.44140625" style="166" customWidth="1"/>
    <col min="19" max="19" width="11.6640625" customWidth="1"/>
    <col min="20" max="21" width="11.6640625" style="68" customWidth="1"/>
    <col min="22" max="22" width="16.5546875" style="122" customWidth="1"/>
    <col min="23" max="23" width="6.6640625" style="122" customWidth="1"/>
    <col min="24" max="24" width="9.6640625" style="122" customWidth="1"/>
    <col min="25" max="26" width="11.6640625" style="122" customWidth="1"/>
    <col min="27" max="27" width="14.88671875" style="113" customWidth="1"/>
    <col min="28" max="28" width="15.21875" style="116" customWidth="1"/>
    <col min="29" max="29" width="16" style="116" customWidth="1"/>
    <col min="30" max="30" width="15.21875" customWidth="1"/>
    <col min="31" max="32" width="15.33203125" customWidth="1"/>
    <col min="33" max="33" width="7.5546875" customWidth="1"/>
    <col min="34" max="34" width="11.109375" customWidth="1"/>
    <col min="35" max="35" width="2.44140625" style="166" customWidth="1"/>
    <col min="36" max="36" width="11.6640625" customWidth="1"/>
    <col min="37" max="38" width="11.6640625" style="68" customWidth="1"/>
    <col min="39" max="39" width="16.5546875" style="137" customWidth="1"/>
    <col min="40" max="40" width="6.6640625" style="137" customWidth="1"/>
    <col min="41" max="41" width="9.6640625" style="137" customWidth="1"/>
    <col min="42" max="43" width="11.6640625" style="137" customWidth="1"/>
    <col min="44" max="44" width="14.88671875" style="113" customWidth="1"/>
    <col min="45" max="45" width="15.21875" style="116" customWidth="1"/>
    <col min="46" max="46" width="16" style="178" customWidth="1"/>
    <col min="47" max="47" width="15.21875" style="87" customWidth="1"/>
    <col min="48" max="48" width="15.33203125" style="87" customWidth="1"/>
    <col min="49" max="49" width="15.33203125" customWidth="1"/>
    <col min="50" max="50" width="7.5546875" customWidth="1"/>
    <col min="51" max="51" width="11.109375" customWidth="1"/>
    <col min="52" max="52" width="2.44140625" style="166" customWidth="1"/>
  </cols>
  <sheetData>
    <row r="1" spans="2:51" ht="24.6" customHeight="1">
      <c r="B1" s="267" t="s">
        <v>124</v>
      </c>
      <c r="C1" s="267"/>
      <c r="D1" s="267"/>
      <c r="E1" s="267"/>
      <c r="F1" s="267"/>
      <c r="G1" s="267"/>
      <c r="H1" s="267"/>
      <c r="I1" s="267"/>
      <c r="J1" s="267"/>
      <c r="K1" s="267"/>
      <c r="L1" s="267"/>
      <c r="M1" s="267"/>
      <c r="N1" s="267"/>
      <c r="O1" s="250"/>
      <c r="P1" s="250"/>
      <c r="Q1" s="250"/>
      <c r="S1" s="267" t="s">
        <v>555</v>
      </c>
      <c r="T1" s="267"/>
      <c r="U1" s="267"/>
      <c r="V1" s="267"/>
      <c r="W1" s="267"/>
      <c r="X1" s="267"/>
      <c r="Y1" s="267"/>
      <c r="Z1" s="267"/>
      <c r="AA1" s="267"/>
      <c r="AB1" s="267"/>
      <c r="AC1" s="267"/>
      <c r="AD1" s="267"/>
      <c r="AE1" s="267"/>
      <c r="AF1" s="250"/>
      <c r="AG1" s="250"/>
      <c r="AH1" s="250"/>
      <c r="AJ1" s="267" t="s">
        <v>126</v>
      </c>
      <c r="AK1" s="267"/>
      <c r="AL1" s="267"/>
      <c r="AM1" s="267"/>
      <c r="AN1" s="267"/>
      <c r="AO1" s="267"/>
      <c r="AP1" s="267"/>
      <c r="AQ1" s="267"/>
      <c r="AR1" s="267"/>
      <c r="AS1" s="267"/>
      <c r="AT1" s="267"/>
      <c r="AU1" s="267"/>
      <c r="AV1" s="267"/>
      <c r="AW1" s="250"/>
      <c r="AX1" s="250"/>
      <c r="AY1" s="250"/>
    </row>
    <row r="2" spans="2:51" ht="24.6">
      <c r="B2" s="124"/>
      <c r="C2" s="125"/>
      <c r="D2" s="125"/>
      <c r="E2"/>
      <c r="F2"/>
      <c r="G2" s="275" t="s">
        <v>450</v>
      </c>
      <c r="H2" s="276"/>
      <c r="I2" s="263">
        <f>'Salt Topping history'!F13</f>
        <v>1920</v>
      </c>
      <c r="J2" s="264"/>
      <c r="K2" s="149"/>
      <c r="L2" s="149"/>
      <c r="M2" s="150"/>
      <c r="N2" s="149"/>
      <c r="O2" s="149"/>
      <c r="P2" s="149"/>
      <c r="Q2" s="149"/>
      <c r="S2" s="124"/>
      <c r="T2" s="125"/>
      <c r="U2" s="125"/>
      <c r="V2"/>
      <c r="W2"/>
      <c r="X2" s="275" t="s">
        <v>450</v>
      </c>
      <c r="Y2" s="276"/>
      <c r="Z2" s="263">
        <f>'Salt Topping history'!C23</f>
        <v>1860</v>
      </c>
      <c r="AA2" s="264"/>
      <c r="AB2" s="149"/>
      <c r="AC2"/>
      <c r="AE2" s="149"/>
      <c r="AF2" s="149"/>
      <c r="AG2" s="149"/>
      <c r="AH2" s="149"/>
      <c r="AJ2" s="138"/>
      <c r="AK2" s="139"/>
      <c r="AL2" s="139"/>
      <c r="AM2"/>
      <c r="AN2"/>
      <c r="AO2" s="275" t="s">
        <v>450</v>
      </c>
      <c r="AP2" s="276"/>
      <c r="AQ2" s="263">
        <f>'Salt Topping history'!D23</f>
        <v>1872</v>
      </c>
      <c r="AR2" s="264"/>
      <c r="AS2" s="149"/>
      <c r="AT2" s="87"/>
      <c r="AV2" s="174"/>
      <c r="AW2" s="149"/>
      <c r="AX2" s="149"/>
      <c r="AY2" s="149"/>
    </row>
    <row r="3" spans="2:51" ht="24.6">
      <c r="B3" s="124"/>
      <c r="C3" s="125"/>
      <c r="D3" s="125"/>
      <c r="E3"/>
      <c r="F3"/>
      <c r="G3" s="277" t="s">
        <v>451</v>
      </c>
      <c r="H3" s="278"/>
      <c r="I3" s="265">
        <f>'Salt Topping history'!F14</f>
        <v>3907.8</v>
      </c>
      <c r="J3" s="266"/>
      <c r="K3" s="147"/>
      <c r="L3" s="147"/>
      <c r="M3" s="148"/>
      <c r="N3" s="147"/>
      <c r="O3" s="147"/>
      <c r="P3" s="147"/>
      <c r="Q3" s="147"/>
      <c r="S3" s="124"/>
      <c r="T3" s="125"/>
      <c r="U3" s="125"/>
      <c r="V3"/>
      <c r="W3"/>
      <c r="X3" s="277" t="s">
        <v>451</v>
      </c>
      <c r="Y3" s="278"/>
      <c r="Z3" s="263">
        <f>'Salt Topping history'!C24</f>
        <v>4120</v>
      </c>
      <c r="AA3" s="264"/>
      <c r="AB3" s="147"/>
      <c r="AC3"/>
      <c r="AE3" s="147"/>
      <c r="AF3" s="147"/>
      <c r="AG3" s="147"/>
      <c r="AH3" s="147"/>
      <c r="AJ3" s="138"/>
      <c r="AK3" s="139"/>
      <c r="AL3" s="139"/>
      <c r="AM3"/>
      <c r="AN3"/>
      <c r="AO3" s="277" t="s">
        <v>451</v>
      </c>
      <c r="AP3" s="278"/>
      <c r="AQ3" s="265">
        <f>'Salt Topping history'!D24</f>
        <v>3073</v>
      </c>
      <c r="AR3" s="266"/>
      <c r="AS3" s="147"/>
      <c r="AT3" s="87"/>
      <c r="AV3" s="175"/>
      <c r="AW3" s="147"/>
      <c r="AX3" s="147"/>
      <c r="AY3" s="147"/>
    </row>
    <row r="4" spans="2:51" ht="24.6">
      <c r="B4" s="124"/>
      <c r="C4" s="125"/>
      <c r="D4" s="125"/>
      <c r="E4" s="125"/>
      <c r="F4" s="125"/>
      <c r="G4" s="125"/>
      <c r="H4" s="125"/>
      <c r="I4" s="125"/>
      <c r="J4" s="157">
        <v>-10.06096</v>
      </c>
      <c r="K4" s="158">
        <v>1.281487</v>
      </c>
      <c r="L4" s="158">
        <v>0.29420960000000002</v>
      </c>
      <c r="M4" s="158">
        <v>-3.1225550000000001E-2</v>
      </c>
      <c r="N4" s="158">
        <v>3.7068950000000003E-2</v>
      </c>
      <c r="O4" s="158">
        <v>3.7068950000000003E-2</v>
      </c>
      <c r="P4" s="158"/>
      <c r="Q4" s="158"/>
      <c r="S4" s="124"/>
      <c r="T4" s="125"/>
      <c r="U4" s="125"/>
      <c r="V4" s="125"/>
      <c r="W4" s="125"/>
      <c r="X4" s="125"/>
      <c r="Y4" s="125"/>
      <c r="Z4" s="125"/>
      <c r="AA4" s="157">
        <v>-10.06096</v>
      </c>
      <c r="AB4" s="158">
        <v>1.281487</v>
      </c>
      <c r="AC4" s="158">
        <v>0.29420960000000002</v>
      </c>
      <c r="AD4" s="158">
        <v>-3.1225550000000001E-2</v>
      </c>
      <c r="AE4" s="158">
        <v>3.7068950000000003E-2</v>
      </c>
      <c r="AF4" s="158">
        <v>3.7068950000000003E-2</v>
      </c>
      <c r="AG4" s="158"/>
      <c r="AH4" s="158"/>
      <c r="AJ4" s="138"/>
      <c r="AK4" s="139"/>
      <c r="AL4" s="139"/>
      <c r="AM4" s="139"/>
      <c r="AN4" s="139"/>
      <c r="AO4" s="139"/>
      <c r="AP4" s="139"/>
      <c r="AQ4" s="139"/>
      <c r="AR4" s="157">
        <v>-10.06096</v>
      </c>
      <c r="AS4" s="158">
        <v>1.281487</v>
      </c>
      <c r="AT4" s="176">
        <v>0.29420960000000002</v>
      </c>
      <c r="AU4" s="176">
        <v>-3.1225550000000001E-2</v>
      </c>
      <c r="AV4" s="176">
        <v>3.7068950000000003E-2</v>
      </c>
      <c r="AW4" s="158">
        <v>3.7068950000000003E-2</v>
      </c>
      <c r="AX4" s="158"/>
      <c r="AY4" s="158"/>
    </row>
    <row r="5" spans="2:51" ht="43.2">
      <c r="B5" s="253" t="s">
        <v>81</v>
      </c>
      <c r="C5" s="69" t="s">
        <v>112</v>
      </c>
      <c r="D5" s="69" t="s">
        <v>113</v>
      </c>
      <c r="E5" s="26" t="s">
        <v>111</v>
      </c>
      <c r="F5" s="122" t="s">
        <v>117</v>
      </c>
      <c r="G5" s="159" t="s">
        <v>550</v>
      </c>
      <c r="H5" s="160" t="s">
        <v>551</v>
      </c>
      <c r="I5" s="162" t="s">
        <v>552</v>
      </c>
      <c r="J5" s="126" t="s">
        <v>553</v>
      </c>
      <c r="K5" s="64" t="s">
        <v>459</v>
      </c>
      <c r="L5" s="64" t="s">
        <v>468</v>
      </c>
      <c r="M5" s="122" t="s">
        <v>466</v>
      </c>
      <c r="N5" s="122" t="s">
        <v>467</v>
      </c>
      <c r="O5" s="63" t="s">
        <v>110</v>
      </c>
      <c r="P5" s="71" t="s">
        <v>114</v>
      </c>
      <c r="Q5" s="71" t="s">
        <v>114</v>
      </c>
      <c r="S5" s="253" t="s">
        <v>81</v>
      </c>
      <c r="T5" s="69" t="s">
        <v>112</v>
      </c>
      <c r="U5" s="69" t="s">
        <v>113</v>
      </c>
      <c r="V5" s="26" t="s">
        <v>111</v>
      </c>
      <c r="W5" s="122" t="s">
        <v>117</v>
      </c>
      <c r="X5" s="159" t="s">
        <v>550</v>
      </c>
      <c r="Y5" s="160" t="s">
        <v>551</v>
      </c>
      <c r="Z5" s="162" t="s">
        <v>552</v>
      </c>
      <c r="AA5" s="126" t="s">
        <v>553</v>
      </c>
      <c r="AB5" s="64" t="s">
        <v>459</v>
      </c>
      <c r="AC5" s="64" t="s">
        <v>468</v>
      </c>
      <c r="AD5" s="122" t="s">
        <v>466</v>
      </c>
      <c r="AE5" s="122" t="s">
        <v>467</v>
      </c>
      <c r="AF5" s="63" t="s">
        <v>110</v>
      </c>
      <c r="AG5" s="71" t="s">
        <v>114</v>
      </c>
      <c r="AH5" s="71" t="s">
        <v>114</v>
      </c>
      <c r="AJ5" s="253" t="s">
        <v>81</v>
      </c>
      <c r="AK5" s="69" t="s">
        <v>112</v>
      </c>
      <c r="AL5" s="69" t="s">
        <v>113</v>
      </c>
      <c r="AM5" s="26" t="s">
        <v>111</v>
      </c>
      <c r="AN5" s="137" t="s">
        <v>117</v>
      </c>
      <c r="AO5" s="159" t="s">
        <v>550</v>
      </c>
      <c r="AP5" s="160" t="s">
        <v>551</v>
      </c>
      <c r="AQ5" s="162" t="s">
        <v>552</v>
      </c>
      <c r="AR5" s="126" t="s">
        <v>553</v>
      </c>
      <c r="AS5" s="64" t="s">
        <v>459</v>
      </c>
      <c r="AT5" s="175" t="s">
        <v>468</v>
      </c>
      <c r="AU5" s="175" t="s">
        <v>466</v>
      </c>
      <c r="AV5" s="175" t="s">
        <v>467</v>
      </c>
      <c r="AW5" s="63" t="s">
        <v>110</v>
      </c>
      <c r="AX5" s="71" t="s">
        <v>114</v>
      </c>
      <c r="AY5" s="71" t="s">
        <v>114</v>
      </c>
    </row>
    <row r="6" spans="2:51" ht="30">
      <c r="B6" s="253"/>
      <c r="C6" s="70" t="s">
        <v>65</v>
      </c>
      <c r="D6" s="70" t="s">
        <v>65</v>
      </c>
      <c r="E6" s="122" t="s">
        <v>109</v>
      </c>
      <c r="F6" s="122" t="s">
        <v>4</v>
      </c>
      <c r="G6" s="26" t="s">
        <v>115</v>
      </c>
      <c r="H6" s="26" t="s">
        <v>116</v>
      </c>
      <c r="I6" s="26" t="s">
        <v>116</v>
      </c>
      <c r="J6" s="165" t="s">
        <v>554</v>
      </c>
      <c r="K6" s="118" t="s">
        <v>481</v>
      </c>
      <c r="L6" s="118" t="s">
        <v>482</v>
      </c>
      <c r="M6" s="26" t="s">
        <v>484</v>
      </c>
      <c r="N6" s="26" t="s">
        <v>485</v>
      </c>
      <c r="O6" s="26" t="s">
        <v>109</v>
      </c>
      <c r="P6" s="26" t="s">
        <v>115</v>
      </c>
      <c r="Q6" s="26" t="s">
        <v>116</v>
      </c>
      <c r="S6" s="253"/>
      <c r="T6" s="70" t="s">
        <v>65</v>
      </c>
      <c r="U6" s="70" t="s">
        <v>65</v>
      </c>
      <c r="V6" s="122" t="s">
        <v>109</v>
      </c>
      <c r="W6" s="122" t="s">
        <v>4</v>
      </c>
      <c r="X6" s="26" t="s">
        <v>115</v>
      </c>
      <c r="Y6" s="26" t="s">
        <v>116</v>
      </c>
      <c r="Z6" s="26" t="s">
        <v>116</v>
      </c>
      <c r="AA6" s="165" t="s">
        <v>554</v>
      </c>
      <c r="AB6" s="118" t="s">
        <v>481</v>
      </c>
      <c r="AC6" s="118" t="s">
        <v>482</v>
      </c>
      <c r="AD6" s="26" t="s">
        <v>484</v>
      </c>
      <c r="AE6" s="26" t="s">
        <v>485</v>
      </c>
      <c r="AF6" s="26" t="s">
        <v>109</v>
      </c>
      <c r="AG6" s="26" t="s">
        <v>115</v>
      </c>
      <c r="AH6" s="26" t="s">
        <v>116</v>
      </c>
      <c r="AJ6" s="253"/>
      <c r="AK6" s="70" t="s">
        <v>65</v>
      </c>
      <c r="AL6" s="70" t="s">
        <v>65</v>
      </c>
      <c r="AM6" s="137" t="s">
        <v>109</v>
      </c>
      <c r="AN6" s="137" t="s">
        <v>4</v>
      </c>
      <c r="AO6" s="26" t="s">
        <v>115</v>
      </c>
      <c r="AP6" s="26" t="s">
        <v>116</v>
      </c>
      <c r="AQ6" s="26" t="s">
        <v>116</v>
      </c>
      <c r="AR6" s="165" t="s">
        <v>554</v>
      </c>
      <c r="AS6" s="118" t="s">
        <v>481</v>
      </c>
      <c r="AT6" s="177" t="s">
        <v>482</v>
      </c>
      <c r="AU6" s="177" t="s">
        <v>484</v>
      </c>
      <c r="AV6" s="177" t="s">
        <v>485</v>
      </c>
      <c r="AW6" s="26" t="s">
        <v>109</v>
      </c>
      <c r="AX6" s="26" t="s">
        <v>115</v>
      </c>
      <c r="AY6" s="26" t="s">
        <v>116</v>
      </c>
    </row>
    <row r="7" spans="2:51">
      <c r="B7" s="27">
        <f>'Accumulated Feed'!M4</f>
        <v>43228</v>
      </c>
      <c r="C7" s="17">
        <f>'Accumulated Feed'!N4</f>
        <v>0</v>
      </c>
      <c r="D7" s="17">
        <f>C7</f>
        <v>0</v>
      </c>
      <c r="E7" s="64">
        <v>0</v>
      </c>
      <c r="F7" s="122">
        <f>C7/$D$209</f>
        <v>0</v>
      </c>
      <c r="G7" s="19">
        <f>($I$3-$I$2)*F7</f>
        <v>0</v>
      </c>
      <c r="H7" s="161">
        <f>G7</f>
        <v>0</v>
      </c>
      <c r="I7" s="163">
        <f>J7</f>
        <v>0</v>
      </c>
      <c r="J7" s="164">
        <f t="shared" ref="J7:J38" si="0">IF(G7=0,0,$J$4+$K$4*K7+$L$4*L7+$M$4*M7+$N$4*N7)</f>
        <v>0</v>
      </c>
      <c r="K7" s="115">
        <f>C7</f>
        <v>0</v>
      </c>
      <c r="L7" s="115">
        <v>32.098169661627828</v>
      </c>
      <c r="M7" s="113">
        <v>61.3058285966626</v>
      </c>
      <c r="N7" s="113">
        <v>100</v>
      </c>
      <c r="O7" s="113">
        <v>20</v>
      </c>
      <c r="P7" s="113">
        <f>(C7*O7)*(1/2.20462)*(1/1343)*(1/(PI()*1.5^2))*1000</f>
        <v>0</v>
      </c>
      <c r="Q7" s="113">
        <f>P7</f>
        <v>0</v>
      </c>
      <c r="S7" s="27">
        <f>'Accumulated Feed'!O4</f>
        <v>43431</v>
      </c>
      <c r="T7" s="17">
        <f>'Accumulated Feed'!P4</f>
        <v>0.2087121381030895</v>
      </c>
      <c r="U7" s="17">
        <f>T7</f>
        <v>0.2087121381030895</v>
      </c>
      <c r="V7" s="64">
        <f>(X7)/((1000)*(1/(PI()*1.5^2))*(1/'Salt Topping history'!$F$17)*(1/2.20462)*(T7))</f>
        <v>38.586762062047988</v>
      </c>
      <c r="W7" s="122">
        <f>T7/$U$199</f>
        <v>2.2596240565971731E-4</v>
      </c>
      <c r="X7" s="19">
        <f>($Z$3-$Z$2)*W7</f>
        <v>0.51067503679096116</v>
      </c>
      <c r="Y7" s="161">
        <f>X7</f>
        <v>0.51067503679096116</v>
      </c>
      <c r="Z7" s="163">
        <f>AA7</f>
        <v>0.53908610481265118</v>
      </c>
      <c r="AA7" s="164">
        <f t="shared" ref="AA7:AA38" si="1">IF(X7=0,0,$J$4+$K$4*AB7+$L$4*AC7+$M$4*AD7+$N$4*AE7)</f>
        <v>0.53908610481265118</v>
      </c>
      <c r="AB7" s="115">
        <f>T7</f>
        <v>0.2087121381030895</v>
      </c>
      <c r="AC7" s="115">
        <v>31.296945699320908</v>
      </c>
      <c r="AD7" s="113">
        <v>10.989577764907372</v>
      </c>
      <c r="AE7" s="113">
        <v>39.598584466228886</v>
      </c>
      <c r="AF7" s="113">
        <v>20</v>
      </c>
      <c r="AG7" s="113">
        <f>(T7*AF7)*(1/2.20462)*(1/1343)*(1/(PI()*1.5^2))*1000</f>
        <v>0.19945069609637819</v>
      </c>
      <c r="AH7" s="113">
        <f>AG7</f>
        <v>0.19945069609637819</v>
      </c>
      <c r="AJ7" s="27">
        <f>'Accumulated Feed'!Q4</f>
        <v>43623</v>
      </c>
      <c r="AK7" s="17">
        <f>'Accumulated Feed'!R4</f>
        <v>0</v>
      </c>
      <c r="AL7" s="17">
        <f>AK7</f>
        <v>0</v>
      </c>
      <c r="AM7" s="64">
        <v>0</v>
      </c>
      <c r="AN7" s="137">
        <f>AK7/$AL$224</f>
        <v>0</v>
      </c>
      <c r="AO7" s="19">
        <f>($AQ$3-$AQ$2)*AN7</f>
        <v>0</v>
      </c>
      <c r="AP7" s="161">
        <f>AO7</f>
        <v>0</v>
      </c>
      <c r="AQ7" s="163">
        <f>AR7</f>
        <v>0</v>
      </c>
      <c r="AR7" s="164">
        <f>IF(AO7=0,0,$J$4+$K$4*AS7+$L$4*AT7+$M$4*AU7+$N$4*AV7)</f>
        <v>0</v>
      </c>
      <c r="AS7" s="115">
        <f>AK7</f>
        <v>0</v>
      </c>
      <c r="AT7" s="178">
        <v>34.503395080566406</v>
      </c>
      <c r="AU7" s="87">
        <v>57.534824371337891</v>
      </c>
      <c r="AV7" s="87">
        <v>0</v>
      </c>
      <c r="AW7" s="113">
        <v>20</v>
      </c>
      <c r="AX7" s="113">
        <f t="shared" ref="AX7:AX38" si="2">(AK7*AW8)*(1/2.20462)*(1/1343)*(1/(PI()*1.5^2))*1000</f>
        <v>0</v>
      </c>
      <c r="AY7" s="113">
        <f>AX7</f>
        <v>0</v>
      </c>
    </row>
    <row r="8" spans="2:51">
      <c r="B8" s="27">
        <f>'Accumulated Feed'!M5</f>
        <v>43229</v>
      </c>
      <c r="C8" s="17">
        <f>'Accumulated Feed'!N5</f>
        <v>0.17049592198721678</v>
      </c>
      <c r="D8" s="17">
        <f>SUM($C$7:C8)</f>
        <v>0.17049592198721678</v>
      </c>
      <c r="E8" s="64">
        <f>(G8)/((1000)*(1/(PI()*1.5^2))*(1/'Salt Topping history'!$E$17)*(1/2.20462)*(C8))</f>
        <v>21.912514684794168</v>
      </c>
      <c r="F8" s="122">
        <f t="shared" ref="F8:F71" si="3">C8/$D$209</f>
        <v>1.1818764674115584E-4</v>
      </c>
      <c r="G8" s="19">
        <f t="shared" ref="G8:G71" si="4">($I$3-$I$2)*F8</f>
        <v>0.23493340419206959</v>
      </c>
      <c r="H8" s="161">
        <f>SUM($G$7:G8)</f>
        <v>0.23493340419206959</v>
      </c>
      <c r="I8" s="163">
        <f>SUM($J$7:J8)</f>
        <v>2.3796948565372036</v>
      </c>
      <c r="J8" s="164">
        <f t="shared" si="0"/>
        <v>2.3796948565372036</v>
      </c>
      <c r="K8" s="115">
        <f t="shared" ref="K8:K71" si="5">C8</f>
        <v>0.17049592198721678</v>
      </c>
      <c r="L8" s="115">
        <v>33.461515147906766</v>
      </c>
      <c r="M8" s="113">
        <v>42.574988690416006</v>
      </c>
      <c r="N8" s="113">
        <v>100</v>
      </c>
      <c r="O8" s="113">
        <v>20</v>
      </c>
      <c r="P8" s="113">
        <f t="shared" ref="P8:P71" si="6">(C8*O8)*(1/2.20462)*(1/1343)*(1/(PI()*1.5^2))*1000</f>
        <v>0.1629302954346995</v>
      </c>
      <c r="Q8" s="113">
        <f>SUM($P$7:P8)</f>
        <v>0.1629302954346995</v>
      </c>
      <c r="S8" s="27">
        <f>'Accumulated Feed'!O5</f>
        <v>43432</v>
      </c>
      <c r="T8" s="17">
        <f>'Accumulated Feed'!P5</f>
        <v>3.612388966225057</v>
      </c>
      <c r="U8" s="17">
        <f>SUM($T$7:T8)</f>
        <v>3.8211011043281466</v>
      </c>
      <c r="V8" s="64">
        <f>(X8)/((1000)*(1/(PI()*1.5^2))*(1/'Salt Topping history'!$F$17)*(1/2.20462)*(T8))</f>
        <v>38.586762062047988</v>
      </c>
      <c r="W8" s="137">
        <f t="shared" ref="W8:W71" si="7">T8/$U$199</f>
        <v>3.9109565375812245E-3</v>
      </c>
      <c r="X8" s="19">
        <f>($Z$3-$Z$2)*W8</f>
        <v>8.8387617749335678</v>
      </c>
      <c r="Y8" s="161">
        <f>SUM($X$7:X8)</f>
        <v>9.3494368117245283</v>
      </c>
      <c r="Z8" s="163">
        <f>SUM($AA$7:AA8)</f>
        <v>4.5190306398882933</v>
      </c>
      <c r="AA8" s="164">
        <f t="shared" si="1"/>
        <v>3.9799445350756422</v>
      </c>
      <c r="AB8" s="115">
        <f t="shared" ref="AB8:AB71" si="8">T8</f>
        <v>3.612388966225057</v>
      </c>
      <c r="AC8" s="115">
        <v>32.923089725419352</v>
      </c>
      <c r="AD8" s="113">
        <v>40.197314866618086</v>
      </c>
      <c r="AE8" s="113">
        <v>26.452576678551178</v>
      </c>
      <c r="AF8" s="113">
        <v>20</v>
      </c>
      <c r="AG8" s="113">
        <f t="shared" ref="AG8:AG71" si="9">(T8*AF8)*(1/2.20462)*(1/1343)*(1/(PI()*1.5^2))*1000</f>
        <v>3.4520919599251534</v>
      </c>
      <c r="AH8" s="113">
        <f>SUM($AG$7:AG8)</f>
        <v>3.6515426560215314</v>
      </c>
      <c r="AJ8" s="27">
        <f>'Accumulated Feed'!Q5</f>
        <v>43624</v>
      </c>
      <c r="AK8" s="17">
        <f>'Accumulated Feed'!R5</f>
        <v>0</v>
      </c>
      <c r="AL8" s="17">
        <f>SUM($AK$7:AK8)</f>
        <v>0</v>
      </c>
      <c r="AM8" s="64">
        <v>0</v>
      </c>
      <c r="AN8" s="137">
        <f t="shared" ref="AN8:AN71" si="10">AK8/$AL$224</f>
        <v>0</v>
      </c>
      <c r="AO8" s="19">
        <f t="shared" ref="AO8:AO71" si="11">($AQ$3-$AQ$2)*AN8</f>
        <v>0</v>
      </c>
      <c r="AP8" s="161">
        <f>SUM($AO$7:AO8)</f>
        <v>0</v>
      </c>
      <c r="AQ8" s="163">
        <f>SUM($AR$7:AR8)</f>
        <v>0</v>
      </c>
      <c r="AR8" s="164">
        <f>IF(AO8=0,0,$J$4+$K$4*AS8+$L$4*AT8+$M$4*AU8+$N$4*AV8)</f>
        <v>0</v>
      </c>
      <c r="AS8" s="115">
        <f t="shared" ref="AS8:AS71" si="12">AK8</f>
        <v>0</v>
      </c>
      <c r="AT8" s="178">
        <v>34.417221069335938</v>
      </c>
      <c r="AU8" s="87">
        <v>56.87615966796875</v>
      </c>
      <c r="AV8" s="87">
        <v>0</v>
      </c>
      <c r="AW8" s="113">
        <v>20</v>
      </c>
      <c r="AX8" s="113">
        <f t="shared" si="2"/>
        <v>0</v>
      </c>
      <c r="AY8" s="113">
        <f>SUM($AX$7:AX8)</f>
        <v>0</v>
      </c>
    </row>
    <row r="9" spans="2:51">
      <c r="B9" s="27">
        <f>'Accumulated Feed'!M6</f>
        <v>43230</v>
      </c>
      <c r="C9" s="17">
        <f>'Accumulated Feed'!N6</f>
        <v>5.1320019749142327</v>
      </c>
      <c r="D9" s="17">
        <f>SUM($C$7:C9)</f>
        <v>5.3024978969014498</v>
      </c>
      <c r="E9" s="64">
        <f>(G9)/((1000)*(1/(PI()*1.5^2))*(1/'Salt Topping history'!$E$17)*(1/2.20462)*(C9))</f>
        <v>21.912514684794171</v>
      </c>
      <c r="F9" s="122">
        <f t="shared" si="3"/>
        <v>3.5574999649056346E-3</v>
      </c>
      <c r="G9" s="19">
        <f t="shared" si="4"/>
        <v>7.0715984302394208</v>
      </c>
      <c r="H9" s="161">
        <f>SUM($G$7:G9)</f>
        <v>7.3065318344314907</v>
      </c>
      <c r="I9" s="163">
        <f>SUM($J$7:J9)</f>
        <v>9.1255623736304052</v>
      </c>
      <c r="J9" s="164">
        <f t="shared" si="0"/>
        <v>6.7458675170932008</v>
      </c>
      <c r="K9" s="115">
        <f t="shared" si="5"/>
        <v>5.1320019749142327</v>
      </c>
      <c r="L9" s="115">
        <v>37.122269965873855</v>
      </c>
      <c r="M9" s="113">
        <v>65.984094109910515</v>
      </c>
      <c r="N9" s="113">
        <v>36.928349315215044</v>
      </c>
      <c r="O9" s="113">
        <v>0.84937193919799803</v>
      </c>
      <c r="P9" s="113">
        <f t="shared" si="6"/>
        <v>0.20827760615477506</v>
      </c>
      <c r="Q9" s="113">
        <f>SUM($P$7:P9)</f>
        <v>0.37120790158947459</v>
      </c>
      <c r="S9" s="27">
        <f>'Accumulated Feed'!O6</f>
        <v>43433</v>
      </c>
      <c r="T9" s="17">
        <f>'Accumulated Feed'!P6</f>
        <v>7.4701462182789875</v>
      </c>
      <c r="U9" s="17">
        <f>SUM($T$7:T9)</f>
        <v>11.291247322607134</v>
      </c>
      <c r="V9" s="64">
        <f>(X9)/((1000)*(1/(PI()*1.5^2))*(1/'Salt Topping history'!$F$17)*(1/2.20462)*(T9))</f>
        <v>38.586762062047988</v>
      </c>
      <c r="W9" s="137">
        <f t="shared" si="7"/>
        <v>8.0875612959243285E-3</v>
      </c>
      <c r="X9" s="19">
        <f t="shared" ref="X9:X71" si="13">($Z$3-$Z$2)*W9</f>
        <v>18.277888528788981</v>
      </c>
      <c r="Y9" s="161">
        <f>SUM($X$7:X9)</f>
        <v>27.627325340513508</v>
      </c>
      <c r="Z9" s="163">
        <f>SUM($AA$7:AA9)</f>
        <v>13.931599192634639</v>
      </c>
      <c r="AA9" s="164">
        <f t="shared" si="1"/>
        <v>9.412568552746345</v>
      </c>
      <c r="AB9" s="115">
        <f t="shared" si="8"/>
        <v>7.4701462182789875</v>
      </c>
      <c r="AC9" s="115">
        <v>36.145727282541777</v>
      </c>
      <c r="AD9" s="113">
        <v>68.255349056213078</v>
      </c>
      <c r="AE9" s="113">
        <v>37.700666869150318</v>
      </c>
      <c r="AF9" s="113">
        <v>10.776265979732665</v>
      </c>
      <c r="AG9" s="113">
        <f t="shared" si="9"/>
        <v>3.8464071945237612</v>
      </c>
      <c r="AH9" s="113">
        <f>SUM($AG$7:AG9)</f>
        <v>7.4979498505452931</v>
      </c>
      <c r="AJ9" s="27">
        <f>'Accumulated Feed'!Q6</f>
        <v>43625</v>
      </c>
      <c r="AK9" s="17">
        <f>'Accumulated Feed'!R6</f>
        <v>0</v>
      </c>
      <c r="AL9" s="17">
        <f>SUM($AK$7:AK9)</f>
        <v>0</v>
      </c>
      <c r="AM9" s="64">
        <v>0</v>
      </c>
      <c r="AN9" s="137">
        <f t="shared" si="10"/>
        <v>0</v>
      </c>
      <c r="AO9" s="19">
        <f t="shared" si="11"/>
        <v>0</v>
      </c>
      <c r="AP9" s="161">
        <f>SUM($AO$7:AO9)</f>
        <v>0</v>
      </c>
      <c r="AQ9" s="163">
        <f>SUM($AR$7:AR9)</f>
        <v>0</v>
      </c>
      <c r="AR9" s="164">
        <f>IF(AO9=0,0,$J$4+$K$4*AS9+$L$4*AT9+$M$4*AU9+$N$4*AV9)</f>
        <v>0</v>
      </c>
      <c r="AS9" s="115">
        <f t="shared" si="12"/>
        <v>0</v>
      </c>
      <c r="AT9" s="178">
        <v>34.3310546875</v>
      </c>
      <c r="AU9" s="87">
        <v>56.217491149902344</v>
      </c>
      <c r="AV9" s="87">
        <v>0</v>
      </c>
      <c r="AW9" s="113">
        <v>20</v>
      </c>
      <c r="AX9" s="113">
        <f t="shared" si="2"/>
        <v>0</v>
      </c>
      <c r="AY9" s="113">
        <f>SUM($AX$7:AX9)</f>
        <v>0</v>
      </c>
    </row>
    <row r="10" spans="2:51">
      <c r="B10" s="27">
        <f>'Accumulated Feed'!M7</f>
        <v>43231</v>
      </c>
      <c r="C10" s="17">
        <f>'Accumulated Feed'!N7</f>
        <v>5.7056678088899977</v>
      </c>
      <c r="D10" s="17">
        <f>SUM($C$7:C10)</f>
        <v>11.008165705791448</v>
      </c>
      <c r="E10" s="64">
        <f>(G10)/((1000)*(1/(PI()*1.5^2))*(1/'Salt Topping history'!$E$17)*(1/2.20462)*(C10))</f>
        <v>21.912514684794175</v>
      </c>
      <c r="F10" s="122">
        <f t="shared" si="3"/>
        <v>3.9551646957868914E-3</v>
      </c>
      <c r="G10" s="19">
        <f t="shared" si="4"/>
        <v>7.8620763822851831</v>
      </c>
      <c r="H10" s="161">
        <f>SUM($G$7:G10)</f>
        <v>15.168608216716674</v>
      </c>
      <c r="I10" s="163">
        <f>SUM($J$7:J10)</f>
        <v>16.667721323121405</v>
      </c>
      <c r="J10" s="164">
        <f t="shared" si="0"/>
        <v>7.5421589494910011</v>
      </c>
      <c r="K10" s="115">
        <f t="shared" si="5"/>
        <v>5.7056678088899977</v>
      </c>
      <c r="L10" s="115">
        <v>37.799624945234399</v>
      </c>
      <c r="M10" s="113">
        <v>68.08660530081508</v>
      </c>
      <c r="N10" s="113">
        <v>34.972908295039772</v>
      </c>
      <c r="O10" s="113">
        <v>20</v>
      </c>
      <c r="P10" s="113">
        <f t="shared" si="6"/>
        <v>5.4524831498574047</v>
      </c>
      <c r="Q10" s="113">
        <f>SUM($P$7:P10)</f>
        <v>5.8236910514468789</v>
      </c>
      <c r="S10" s="27">
        <f>'Accumulated Feed'!O7</f>
        <v>43434</v>
      </c>
      <c r="T10" s="17">
        <f>'Accumulated Feed'!P7</f>
        <v>8.6023942852408641</v>
      </c>
      <c r="U10" s="17">
        <f>SUM($T$7:T10)</f>
        <v>19.893641607847997</v>
      </c>
      <c r="V10" s="64">
        <f>(X10)/((1000)*(1/(PI()*1.5^2))*(1/'Salt Topping history'!$F$17)*(1/2.20462)*(T10))</f>
        <v>38.586762062047988</v>
      </c>
      <c r="W10" s="137">
        <f t="shared" si="7"/>
        <v>9.3133908012878359E-3</v>
      </c>
      <c r="X10" s="19">
        <f t="shared" si="13"/>
        <v>21.048263210910509</v>
      </c>
      <c r="Y10" s="161">
        <f>SUM($X$7:X10)</f>
        <v>48.675588551424013</v>
      </c>
      <c r="Z10" s="163">
        <f>SUM($AA$7:AA10)</f>
        <v>25.389191298653451</v>
      </c>
      <c r="AA10" s="164">
        <f t="shared" si="1"/>
        <v>11.457592106018813</v>
      </c>
      <c r="AB10" s="115">
        <f t="shared" si="8"/>
        <v>8.6023942852408641</v>
      </c>
      <c r="AC10" s="115">
        <v>36.859347484553325</v>
      </c>
      <c r="AD10" s="113">
        <v>57.33961599806392</v>
      </c>
      <c r="AE10" s="113">
        <v>38.867646028421547</v>
      </c>
      <c r="AF10" s="113">
        <v>20</v>
      </c>
      <c r="AG10" s="113">
        <f t="shared" si="9"/>
        <v>8.2206695972772366</v>
      </c>
      <c r="AH10" s="113">
        <f>SUM($AG$7:AG10)</f>
        <v>15.71861944782253</v>
      </c>
      <c r="AJ10" s="27">
        <f>'Accumulated Feed'!Q7</f>
        <v>43626</v>
      </c>
      <c r="AK10" s="17">
        <f>'Accumulated Feed'!R7</f>
        <v>5.6150447020589941E-13</v>
      </c>
      <c r="AL10" s="17">
        <f>SUM($AK$7:AK10)</f>
        <v>5.6150447020589941E-13</v>
      </c>
      <c r="AM10" s="64">
        <f>(AO10)/((1000)*(1/(PI()*1.5^2))*(1/'Salt Topping history'!$C$27)*(1/2.20462)*(AK10))</f>
        <v>31.759358928321156</v>
      </c>
      <c r="AN10" s="137">
        <f t="shared" si="10"/>
        <v>8.3520394666114821E-16</v>
      </c>
      <c r="AO10" s="19">
        <f t="shared" si="11"/>
        <v>1.003079939940039E-12</v>
      </c>
      <c r="AP10" s="161">
        <f>SUM($AO$7:AO10)</f>
        <v>1.003079939940039E-12</v>
      </c>
      <c r="AQ10" s="163">
        <f>SUM($AR$7:AR10)</f>
        <v>0</v>
      </c>
      <c r="AR10" s="164">
        <v>0</v>
      </c>
      <c r="AS10" s="115">
        <f t="shared" si="12"/>
        <v>5.6150447020589941E-13</v>
      </c>
      <c r="AT10" s="178">
        <v>34.244888305664063</v>
      </c>
      <c r="AU10" s="87">
        <v>55.558822631835938</v>
      </c>
      <c r="AV10" s="87">
        <v>0</v>
      </c>
      <c r="AW10" s="113">
        <v>20</v>
      </c>
      <c r="AX10" s="113">
        <f t="shared" si="2"/>
        <v>5.3658813743011947E-13</v>
      </c>
      <c r="AY10" s="113">
        <f>SUM($AX$7:AX10)</f>
        <v>5.3658813743011947E-13</v>
      </c>
    </row>
    <row r="11" spans="2:51">
      <c r="B11" s="27">
        <f>'Accumulated Feed'!M8</f>
        <v>43232</v>
      </c>
      <c r="C11" s="17">
        <f>'Accumulated Feed'!N8</f>
        <v>5.6712413681914313</v>
      </c>
      <c r="D11" s="17">
        <f>SUM($C$7:C11)</f>
        <v>16.67940707398288</v>
      </c>
      <c r="E11" s="64">
        <f>(G11)/((1000)*(1/(PI()*1.5^2))*(1/'Salt Topping history'!$E$17)*(1/2.20462)*(C11))</f>
        <v>21.912514684794175</v>
      </c>
      <c r="F11" s="122">
        <f t="shared" si="3"/>
        <v>3.9313003126133011E-3</v>
      </c>
      <c r="G11" s="19">
        <f t="shared" si="4"/>
        <v>7.8146387614127208</v>
      </c>
      <c r="H11" s="161">
        <f>SUM($G$7:G11)</f>
        <v>22.983246978129394</v>
      </c>
      <c r="I11" s="163">
        <f>SUM($J$7:J11)</f>
        <v>24.247893673000487</v>
      </c>
      <c r="J11" s="164">
        <f t="shared" si="0"/>
        <v>7.5801723498790814</v>
      </c>
      <c r="K11" s="115">
        <f t="shared" si="5"/>
        <v>5.6712413681914313</v>
      </c>
      <c r="L11" s="115">
        <v>37.834478245267128</v>
      </c>
      <c r="M11" s="113">
        <v>64.879213979155907</v>
      </c>
      <c r="N11" s="113">
        <v>34.21010554649208</v>
      </c>
      <c r="O11" s="113">
        <v>20</v>
      </c>
      <c r="P11" s="113">
        <f t="shared" si="6"/>
        <v>5.4195843562182038</v>
      </c>
      <c r="Q11" s="113">
        <f>SUM($P$7:P11)</f>
        <v>11.243275407665083</v>
      </c>
      <c r="S11" s="27">
        <f>'Accumulated Feed'!O8</f>
        <v>43435</v>
      </c>
      <c r="T11" s="17">
        <f>'Accumulated Feed'!P8</f>
        <v>8.0152077245103435</v>
      </c>
      <c r="U11" s="17">
        <f>SUM($T$7:T11)</f>
        <v>27.90884933235834</v>
      </c>
      <c r="V11" s="64">
        <f>(X11)/((1000)*(1/(PI()*1.5^2))*(1/'Salt Topping history'!$F$17)*(1/2.20462)*(T11))</f>
        <v>38.586762062047981</v>
      </c>
      <c r="W11" s="137">
        <f t="shared" si="7"/>
        <v>8.6776726823531887E-3</v>
      </c>
      <c r="X11" s="19">
        <f t="shared" si="13"/>
        <v>19.611540262118208</v>
      </c>
      <c r="Y11" s="161">
        <f>SUM($X$7:X11)</f>
        <v>68.287128813542225</v>
      </c>
      <c r="Z11" s="163">
        <f>SUM($AA$7:AA11)</f>
        <v>35.677049516350266</v>
      </c>
      <c r="AA11" s="164">
        <f t="shared" si="1"/>
        <v>10.287858217696817</v>
      </c>
      <c r="AB11" s="115">
        <f t="shared" si="8"/>
        <v>8.0152077245103435</v>
      </c>
      <c r="AC11" s="115">
        <v>35.571656905280236</v>
      </c>
      <c r="AD11" s="113">
        <v>57.276119044930773</v>
      </c>
      <c r="AE11" s="113">
        <v>37.777953949084953</v>
      </c>
      <c r="AF11" s="113">
        <v>20</v>
      </c>
      <c r="AG11" s="113">
        <f t="shared" si="9"/>
        <v>7.6595389925095656</v>
      </c>
      <c r="AH11" s="113">
        <f>SUM($AG$7:AG11)</f>
        <v>23.378158440332093</v>
      </c>
      <c r="AJ11" s="27">
        <f>'Accumulated Feed'!Q8</f>
        <v>43627</v>
      </c>
      <c r="AK11" s="17">
        <f>'Accumulated Feed'!R8</f>
        <v>1.1560545932085437E-26</v>
      </c>
      <c r="AL11" s="17">
        <f>SUM($AK$7:AK11)</f>
        <v>5.6150447020591092E-13</v>
      </c>
      <c r="AM11" s="64">
        <f>(AO11)/((1000)*(1/(PI()*1.5^2))*(1/'Salt Topping history'!$C$27)*(1/2.20462)*(AK11))</f>
        <v>31.759358928321156</v>
      </c>
      <c r="AN11" s="137">
        <f t="shared" si="10"/>
        <v>1.7195613036695278E-29</v>
      </c>
      <c r="AO11" s="19">
        <f t="shared" si="11"/>
        <v>2.0651931257071028E-26</v>
      </c>
      <c r="AP11" s="161">
        <f>SUM($AO$7:AO11)</f>
        <v>1.0030799399400596E-12</v>
      </c>
      <c r="AQ11" s="163">
        <f>SUM($AR$7:AR11)</f>
        <v>0</v>
      </c>
      <c r="AR11" s="164">
        <v>0</v>
      </c>
      <c r="AS11" s="115">
        <f t="shared" si="12"/>
        <v>1.1560545932085437E-26</v>
      </c>
      <c r="AT11" s="178">
        <v>34.158718109130859</v>
      </c>
      <c r="AU11" s="87">
        <v>54.900154113769531</v>
      </c>
      <c r="AV11" s="87">
        <v>0</v>
      </c>
      <c r="AW11" s="113">
        <v>20</v>
      </c>
      <c r="AX11" s="113">
        <f t="shared" si="2"/>
        <v>1.1047555520080517E-26</v>
      </c>
      <c r="AY11" s="113">
        <f>SUM($AX$7:AX11)</f>
        <v>5.3658813743013047E-13</v>
      </c>
    </row>
    <row r="12" spans="2:51">
      <c r="B12" s="27">
        <f>'Accumulated Feed'!M9</f>
        <v>43233</v>
      </c>
      <c r="C12" s="17">
        <f>'Accumulated Feed'!N9</f>
        <v>6.1323007155386504</v>
      </c>
      <c r="D12" s="17">
        <f>SUM($C$7:C12)</f>
        <v>22.811707789521531</v>
      </c>
      <c r="E12" s="64">
        <f>(G12)/((1000)*(1/(PI()*1.5^2))*(1/'Salt Topping history'!$E$17)*(1/2.20462)*(C12))</f>
        <v>21.912514684794171</v>
      </c>
      <c r="F12" s="122">
        <f t="shared" si="3"/>
        <v>4.250906310433393E-3</v>
      </c>
      <c r="G12" s="19">
        <f t="shared" si="4"/>
        <v>8.4499515638795</v>
      </c>
      <c r="H12" s="161">
        <f>SUM($G$7:G12)</f>
        <v>31.433198542008896</v>
      </c>
      <c r="I12" s="163">
        <f>SUM($J$7:J12)</f>
        <v>32.883287269806459</v>
      </c>
      <c r="J12" s="164">
        <f t="shared" si="0"/>
        <v>8.6353935968059687</v>
      </c>
      <c r="K12" s="115">
        <f t="shared" si="5"/>
        <v>6.1323007155386504</v>
      </c>
      <c r="L12" s="115">
        <v>37.45505483084257</v>
      </c>
      <c r="M12" s="113">
        <v>48.959677299437715</v>
      </c>
      <c r="N12" s="113">
        <v>36.338933298344976</v>
      </c>
      <c r="O12" s="113">
        <v>20</v>
      </c>
      <c r="P12" s="113">
        <f t="shared" si="6"/>
        <v>5.8601845465373854</v>
      </c>
      <c r="Q12" s="113">
        <f>SUM($P$7:P12)</f>
        <v>17.103459954202467</v>
      </c>
      <c r="S12" s="27">
        <f>'Accumulated Feed'!O9</f>
        <v>43436</v>
      </c>
      <c r="T12" s="17">
        <f>'Accumulated Feed'!P9</f>
        <v>7.4677481260667484</v>
      </c>
      <c r="U12" s="17">
        <f>SUM($T$7:T12)</f>
        <v>35.376597458425088</v>
      </c>
      <c r="V12" s="64">
        <f>(X12)/((1000)*(1/(PI()*1.5^2))*(1/'Salt Topping history'!$F$17)*(1/2.20462)*(T12))</f>
        <v>38.586762062047981</v>
      </c>
      <c r="W12" s="137">
        <f t="shared" si="7"/>
        <v>8.0849649989854135E-3</v>
      </c>
      <c r="X12" s="19">
        <f t="shared" si="13"/>
        <v>18.272020897707034</v>
      </c>
      <c r="Y12" s="161">
        <f>SUM($X$7:X12)</f>
        <v>86.559149711249262</v>
      </c>
      <c r="Z12" s="163">
        <f>SUM($AA$7:AA12)</f>
        <v>45.3328136165388</v>
      </c>
      <c r="AA12" s="164">
        <f t="shared" si="1"/>
        <v>9.6557641001885344</v>
      </c>
      <c r="AB12" s="115">
        <f t="shared" si="8"/>
        <v>7.4677481260667484</v>
      </c>
      <c r="AC12" s="115">
        <v>34.888785160868238</v>
      </c>
      <c r="AD12" s="113">
        <v>48.764804063571802</v>
      </c>
      <c r="AE12" s="113">
        <v>37.902186552948443</v>
      </c>
      <c r="AF12" s="113">
        <v>20</v>
      </c>
      <c r="AG12" s="113">
        <f t="shared" si="9"/>
        <v>7.1363724963650741</v>
      </c>
      <c r="AH12" s="113">
        <f>SUM($AG$7:AG12)</f>
        <v>30.514530936697167</v>
      </c>
      <c r="AJ12" s="27">
        <f>'Accumulated Feed'!Q9</f>
        <v>43628</v>
      </c>
      <c r="AK12" s="17">
        <f>'Accumulated Feed'!R9</f>
        <v>4.1539914160080293E-5</v>
      </c>
      <c r="AL12" s="17">
        <f>SUM($AK$7:AK12)</f>
        <v>4.1539914721584762E-5</v>
      </c>
      <c r="AM12" s="64">
        <f>(AO12)/((1000)*(1/(PI()*1.5^2))*(1/'Salt Topping history'!$C$27)*(1/2.20462)*(AK12))</f>
        <v>31.759358928321156</v>
      </c>
      <c r="AN12" s="137">
        <f t="shared" si="10"/>
        <v>6.1788110498465376E-8</v>
      </c>
      <c r="AO12" s="19">
        <f t="shared" si="11"/>
        <v>7.4207520708656914E-5</v>
      </c>
      <c r="AP12" s="161">
        <f>SUM($AO$7:AO12)</f>
        <v>7.4207521711736857E-5</v>
      </c>
      <c r="AQ12" s="163">
        <f>SUM($AR$7:AR12)</f>
        <v>0</v>
      </c>
      <c r="AR12" s="164">
        <v>0</v>
      </c>
      <c r="AS12" s="115">
        <f t="shared" si="12"/>
        <v>4.1539914160080293E-5</v>
      </c>
      <c r="AT12" s="178">
        <v>34.072549072459886</v>
      </c>
      <c r="AU12" s="87">
        <v>54.241488313895687</v>
      </c>
      <c r="AV12" s="87">
        <v>0</v>
      </c>
      <c r="AW12" s="113">
        <v>20</v>
      </c>
      <c r="AX12" s="113">
        <f t="shared" si="2"/>
        <v>3.9696612139153623E-5</v>
      </c>
      <c r="AY12" s="113">
        <f>SUM($AX$7:AX12)</f>
        <v>3.9696612675741758E-5</v>
      </c>
    </row>
    <row r="13" spans="2:51">
      <c r="B13" s="27">
        <f>'Accumulated Feed'!M10</f>
        <v>43234</v>
      </c>
      <c r="C13" s="17">
        <f>'Accumulated Feed'!N10</f>
        <v>6.5984593946210044</v>
      </c>
      <c r="D13" s="17">
        <f>SUM($C$7:C13)</f>
        <v>29.410167184142537</v>
      </c>
      <c r="E13" s="64">
        <f>(G13)/((1000)*(1/(PI()*1.5^2))*(1/'Salt Topping history'!$E$17)*(1/2.20462)*(C13))</f>
        <v>21.912514684794171</v>
      </c>
      <c r="F13" s="122">
        <f t="shared" si="3"/>
        <v>4.5740471612323924E-3</v>
      </c>
      <c r="G13" s="19">
        <f t="shared" si="4"/>
        <v>9.0922909470977498</v>
      </c>
      <c r="H13" s="161">
        <f>SUM($G$7:G13)</f>
        <v>40.525489489106647</v>
      </c>
      <c r="I13" s="163">
        <f>SUM($J$7:J13)</f>
        <v>42.260988526586281</v>
      </c>
      <c r="J13" s="164">
        <f t="shared" si="0"/>
        <v>9.3777012567798206</v>
      </c>
      <c r="K13" s="115">
        <f t="shared" si="5"/>
        <v>6.5984593946210044</v>
      </c>
      <c r="L13" s="115">
        <v>37.682477713690865</v>
      </c>
      <c r="M13" s="113">
        <v>46.599893820550747</v>
      </c>
      <c r="N13" s="113">
        <v>36.455900204336182</v>
      </c>
      <c r="O13" s="113">
        <v>20</v>
      </c>
      <c r="P13" s="113">
        <f t="shared" si="6"/>
        <v>6.3056577896336741</v>
      </c>
      <c r="Q13" s="113">
        <f>SUM($P$7:P13)</f>
        <v>23.409117743836141</v>
      </c>
      <c r="S13" s="27">
        <f>'Accumulated Feed'!O10</f>
        <v>43437</v>
      </c>
      <c r="T13" s="17">
        <f>'Accumulated Feed'!P10</f>
        <v>7.3680856690969669</v>
      </c>
      <c r="U13" s="17">
        <f>SUM($T$7:T13)</f>
        <v>42.744683127522052</v>
      </c>
      <c r="V13" s="64">
        <f>(X13)/((1000)*(1/(PI()*1.5^2))*(1/'Salt Topping history'!$F$17)*(1/2.20462)*(T13))</f>
        <v>38.586762062047988</v>
      </c>
      <c r="W13" s="137">
        <f t="shared" si="7"/>
        <v>7.9770653399836612E-3</v>
      </c>
      <c r="X13" s="19">
        <f t="shared" si="13"/>
        <v>18.028167668363075</v>
      </c>
      <c r="Y13" s="161">
        <f>SUM($X$7:X13)</f>
        <v>104.58731737961233</v>
      </c>
      <c r="Z13" s="163">
        <f>SUM($AA$7:AA13)</f>
        <v>54.576518718605513</v>
      </c>
      <c r="AA13" s="164">
        <f t="shared" si="1"/>
        <v>9.2437051020667127</v>
      </c>
      <c r="AB13" s="115">
        <f t="shared" si="8"/>
        <v>7.3680856690969669</v>
      </c>
      <c r="AC13" s="115">
        <v>34.369001126289362</v>
      </c>
      <c r="AD13" s="113">
        <v>53.352518786302319</v>
      </c>
      <c r="AE13" s="113">
        <v>38.22149727616042</v>
      </c>
      <c r="AF13" s="113">
        <v>20</v>
      </c>
      <c r="AG13" s="113">
        <f t="shared" si="9"/>
        <v>7.0411324849409169</v>
      </c>
      <c r="AH13" s="113">
        <f>SUM($AG$7:AG13)</f>
        <v>37.555663421638087</v>
      </c>
      <c r="AJ13" s="27">
        <f>'Accumulated Feed'!Q10</f>
        <v>43629</v>
      </c>
      <c r="AK13" s="17">
        <f>'Accumulated Feed'!R10</f>
        <v>1.2691858086158233E-20</v>
      </c>
      <c r="AL13" s="17">
        <f>SUM($AK$7:AK13)</f>
        <v>4.1539914721584776E-5</v>
      </c>
      <c r="AM13" s="64">
        <f>(AO13)/((1000)*(1/(PI()*1.5^2))*(1/'Salt Topping history'!$C$27)*(1/2.20462)*(AK13))</f>
        <v>31.759358928321159</v>
      </c>
      <c r="AN13" s="137">
        <f t="shared" si="10"/>
        <v>1.8878371458263757E-23</v>
      </c>
      <c r="AO13" s="19">
        <f t="shared" si="11"/>
        <v>2.2672924121374773E-20</v>
      </c>
      <c r="AP13" s="161">
        <f>SUM($AO$7:AO13)</f>
        <v>7.4207521711736884E-5</v>
      </c>
      <c r="AQ13" s="163">
        <f>SUM($AR$7:AR13)</f>
        <v>0</v>
      </c>
      <c r="AR13" s="164">
        <v>0</v>
      </c>
      <c r="AS13" s="115">
        <f t="shared" si="12"/>
        <v>1.2691858086158233E-20</v>
      </c>
      <c r="AT13" s="178">
        <v>33.986381530761719</v>
      </c>
      <c r="AU13" s="87">
        <v>53.582820892333984</v>
      </c>
      <c r="AV13" s="87">
        <v>0</v>
      </c>
      <c r="AW13" s="113">
        <v>20</v>
      </c>
      <c r="AX13" s="113">
        <f t="shared" si="2"/>
        <v>1.2128666559825894E-20</v>
      </c>
      <c r="AY13" s="113">
        <f>SUM($AX$7:AX13)</f>
        <v>3.9696612675741772E-5</v>
      </c>
    </row>
    <row r="14" spans="2:51">
      <c r="B14" s="27">
        <f>'Accumulated Feed'!M11</f>
        <v>43235</v>
      </c>
      <c r="C14" s="17">
        <f>'Accumulated Feed'!N11</f>
        <v>6.784253193318694</v>
      </c>
      <c r="D14" s="17">
        <f>SUM($C$7:C14)</f>
        <v>36.194420377461228</v>
      </c>
      <c r="E14" s="64">
        <f>(G14)/((1000)*(1/(PI()*1.5^2))*(1/'Salt Topping history'!$E$17)*(1/2.20462)*(C14))</f>
        <v>21.912514684794175</v>
      </c>
      <c r="F14" s="122">
        <f t="shared" si="3"/>
        <v>4.7028392847696717E-3</v>
      </c>
      <c r="G14" s="19">
        <f t="shared" si="4"/>
        <v>9.3483039302651552</v>
      </c>
      <c r="H14" s="161">
        <f>SUM($G$7:G14)</f>
        <v>49.8737934193718</v>
      </c>
      <c r="I14" s="163">
        <f>SUM($J$7:J14)</f>
        <v>51.959583514160492</v>
      </c>
      <c r="J14" s="164">
        <f t="shared" si="0"/>
        <v>9.6985949875742108</v>
      </c>
      <c r="K14" s="115">
        <f t="shared" si="5"/>
        <v>6.784253193318694</v>
      </c>
      <c r="L14" s="115">
        <v>38.246277079449776</v>
      </c>
      <c r="M14" s="113">
        <v>50.036645015411899</v>
      </c>
      <c r="N14" s="113">
        <v>37.109834385779124</v>
      </c>
      <c r="O14" s="113">
        <v>1.3490364749331665</v>
      </c>
      <c r="P14" s="113">
        <f t="shared" si="6"/>
        <v>0.43730414465682527</v>
      </c>
      <c r="Q14" s="113">
        <f>SUM($P$7:P14)</f>
        <v>23.846421888492966</v>
      </c>
      <c r="S14" s="27">
        <f>'Accumulated Feed'!O11</f>
        <v>43438</v>
      </c>
      <c r="T14" s="17">
        <f>'Accumulated Feed'!P11</f>
        <v>7.4196780828712843</v>
      </c>
      <c r="U14" s="17">
        <f>SUM($T$7:T14)</f>
        <v>50.164361210393338</v>
      </c>
      <c r="V14" s="64">
        <f>(X14)/((1000)*(1/(PI()*1.5^2))*(1/'Salt Topping history'!$F$17)*(1/2.20462)*(T14))</f>
        <v>38.586762062047988</v>
      </c>
      <c r="W14" s="137">
        <f t="shared" si="7"/>
        <v>8.0329219185046388E-3</v>
      </c>
      <c r="X14" s="19">
        <f t="shared" si="13"/>
        <v>18.154403535820485</v>
      </c>
      <c r="Y14" s="161">
        <f>SUM($X$7:X14)</f>
        <v>122.74172091543281</v>
      </c>
      <c r="Z14" s="163">
        <f>SUM($AA$7:AA14)</f>
        <v>64.216049157557848</v>
      </c>
      <c r="AA14" s="164">
        <f t="shared" si="1"/>
        <v>9.63953043895234</v>
      </c>
      <c r="AB14" s="115">
        <f t="shared" si="8"/>
        <v>7.4196780828712843</v>
      </c>
      <c r="AC14" s="115">
        <v>34.861076082609358</v>
      </c>
      <c r="AD14" s="113">
        <v>47.332842197064998</v>
      </c>
      <c r="AE14" s="113">
        <v>38.13974262557646</v>
      </c>
      <c r="AF14" s="113">
        <v>13.822902255467833</v>
      </c>
      <c r="AG14" s="113">
        <f t="shared" si="9"/>
        <v>4.9005198603228992</v>
      </c>
      <c r="AH14" s="113">
        <f>SUM($AG$7:AG14)</f>
        <v>42.456183281960989</v>
      </c>
      <c r="AJ14" s="27">
        <f>'Accumulated Feed'!Q11</f>
        <v>43630</v>
      </c>
      <c r="AK14" s="17">
        <f>'Accumulated Feed'!R11</f>
        <v>1.2517708945420519E-20</v>
      </c>
      <c r="AL14" s="17">
        <f>SUM($AK$7:AK14)</f>
        <v>4.153991472158479E-5</v>
      </c>
      <c r="AM14" s="64">
        <f>(AO14)/((1000)*(1/(PI()*1.5^2))*(1/'Salt Topping history'!$C$27)*(1/2.20462)*(AK14))</f>
        <v>31.759358928321159</v>
      </c>
      <c r="AN14" s="137">
        <f t="shared" si="10"/>
        <v>1.8619335141779134E-23</v>
      </c>
      <c r="AO14" s="19">
        <f t="shared" si="11"/>
        <v>2.236182150527674E-20</v>
      </c>
      <c r="AP14" s="161">
        <f>SUM($AO$7:AO14)</f>
        <v>7.4207521711736911E-5</v>
      </c>
      <c r="AQ14" s="163">
        <f>SUM($AR$7:AR14)</f>
        <v>0</v>
      </c>
      <c r="AR14" s="164">
        <v>0</v>
      </c>
      <c r="AS14" s="115">
        <f t="shared" si="12"/>
        <v>1.2517708945420519E-20</v>
      </c>
      <c r="AT14" s="178">
        <v>33.900215148925781</v>
      </c>
      <c r="AU14" s="87">
        <v>52.924152374267578</v>
      </c>
      <c r="AV14" s="87">
        <v>0</v>
      </c>
      <c r="AW14" s="113">
        <v>20</v>
      </c>
      <c r="AX14" s="113">
        <f t="shared" si="2"/>
        <v>1.1962245154437547E-20</v>
      </c>
      <c r="AY14" s="113">
        <f>SUM($AX$7:AX14)</f>
        <v>3.9696612675741786E-5</v>
      </c>
    </row>
    <row r="15" spans="2:51">
      <c r="B15" s="27">
        <f>'Accumulated Feed'!M12</f>
        <v>43236</v>
      </c>
      <c r="C15" s="17">
        <f>'Accumulated Feed'!N12</f>
        <v>6.9086454307263088</v>
      </c>
      <c r="D15" s="17">
        <f>SUM($C$7:C15)</f>
        <v>43.103065808187537</v>
      </c>
      <c r="E15" s="64">
        <f>(G15)/((1000)*(1/(PI()*1.5^2))*(1/'Salt Topping history'!$E$17)*(1/2.20462)*(C15))</f>
        <v>21.912514684794171</v>
      </c>
      <c r="F15" s="122">
        <f t="shared" si="3"/>
        <v>4.7890678915346796E-3</v>
      </c>
      <c r="G15" s="19">
        <f t="shared" si="4"/>
        <v>9.5197091547926362</v>
      </c>
      <c r="H15" s="161">
        <f>SUM($G$7:G15)</f>
        <v>59.393502574164437</v>
      </c>
      <c r="I15" s="163">
        <f>SUM($J$7:J15)</f>
        <v>61.561001852926239</v>
      </c>
      <c r="J15" s="164">
        <f t="shared" si="0"/>
        <v>9.6014183387657432</v>
      </c>
      <c r="K15" s="115">
        <f t="shared" si="5"/>
        <v>6.9086454307263088</v>
      </c>
      <c r="L15" s="115">
        <v>38.31762232581773</v>
      </c>
      <c r="M15" s="113">
        <v>58.220771713168546</v>
      </c>
      <c r="N15" s="113">
        <v>36.515798597446178</v>
      </c>
      <c r="O15" s="113">
        <v>20</v>
      </c>
      <c r="P15" s="113">
        <f t="shared" si="6"/>
        <v>6.602079556871864</v>
      </c>
      <c r="Q15" s="113">
        <f>SUM($P$7:P15)</f>
        <v>30.44850144536483</v>
      </c>
      <c r="S15" s="27">
        <f>'Accumulated Feed'!O12</f>
        <v>43439</v>
      </c>
      <c r="T15" s="17">
        <f>'Accumulated Feed'!P12</f>
        <v>7.4583056322250121</v>
      </c>
      <c r="U15" s="17">
        <f>SUM($T$7:T15)</f>
        <v>57.622666842618351</v>
      </c>
      <c r="V15" s="64">
        <f>(X15)/((1000)*(1/(PI()*1.5^2))*(1/'Salt Topping history'!$F$17)*(1/2.20462)*(T15))</f>
        <v>38.586762062047988</v>
      </c>
      <c r="W15" s="137">
        <f t="shared" si="7"/>
        <v>8.0747420735566497E-3</v>
      </c>
      <c r="X15" s="19">
        <f t="shared" si="13"/>
        <v>18.248917086238027</v>
      </c>
      <c r="Y15" s="161">
        <f>SUM($X$7:X15)</f>
        <v>140.99063800167085</v>
      </c>
      <c r="Z15" s="163">
        <f>SUM($AA$7:AA15)</f>
        <v>73.533890798622437</v>
      </c>
      <c r="AA15" s="164">
        <f t="shared" si="1"/>
        <v>9.3178416410645948</v>
      </c>
      <c r="AB15" s="115">
        <f t="shared" si="8"/>
        <v>7.4583056322250121</v>
      </c>
      <c r="AC15" s="115">
        <v>34.182283605800684</v>
      </c>
      <c r="AD15" s="113">
        <v>52.946536619310052</v>
      </c>
      <c r="AE15" s="113">
        <v>38.242482485351744</v>
      </c>
      <c r="AF15" s="113">
        <v>20</v>
      </c>
      <c r="AG15" s="113">
        <f t="shared" si="9"/>
        <v>7.1273490059886297</v>
      </c>
      <c r="AH15" s="113">
        <f>SUM($AG$7:AG15)</f>
        <v>49.583532287949616</v>
      </c>
      <c r="AJ15" s="27">
        <f>'Accumulated Feed'!Q12</f>
        <v>43631</v>
      </c>
      <c r="AK15" s="17">
        <f>'Accumulated Feed'!R12</f>
        <v>1.1358782279628932E-2</v>
      </c>
      <c r="AL15" s="17">
        <f>SUM($AK$7:AK15)</f>
        <v>1.1400322194350518E-2</v>
      </c>
      <c r="AM15" s="64">
        <f>(AO15)/((1000)*(1/(PI()*1.5^2))*(1/'Salt Topping history'!$C$27)*(1/2.20462)*(AK15))</f>
        <v>31.759358928321159</v>
      </c>
      <c r="AN15" s="137">
        <f t="shared" si="10"/>
        <v>1.6895501803809371E-5</v>
      </c>
      <c r="AO15" s="19">
        <f t="shared" si="11"/>
        <v>2.0291497666375054E-2</v>
      </c>
      <c r="AP15" s="161">
        <f>SUM($AO$7:AO15)</f>
        <v>2.0365705188086791E-2</v>
      </c>
      <c r="AQ15" s="163">
        <f>SUM($AR$7:AR15)</f>
        <v>0</v>
      </c>
      <c r="AR15" s="164">
        <v>0</v>
      </c>
      <c r="AS15" s="115">
        <f t="shared" si="12"/>
        <v>1.1358782279628932E-2</v>
      </c>
      <c r="AT15" s="178">
        <v>33.814041137695313</v>
      </c>
      <c r="AU15" s="87">
        <v>52.265483856201172</v>
      </c>
      <c r="AV15" s="87">
        <v>0</v>
      </c>
      <c r="AW15" s="113">
        <v>20</v>
      </c>
      <c r="AX15" s="113">
        <f t="shared" si="2"/>
        <v>1.0854744975877665E-2</v>
      </c>
      <c r="AY15" s="113">
        <f>SUM($AX$7:AX15)</f>
        <v>1.0894441588553407E-2</v>
      </c>
    </row>
    <row r="16" spans="2:51">
      <c r="B16" s="27">
        <f>'Accumulated Feed'!M13</f>
        <v>43237</v>
      </c>
      <c r="C16" s="17">
        <f>'Accumulated Feed'!N13</f>
        <v>7.0244629514419898</v>
      </c>
      <c r="D16" s="17">
        <f>SUM($C$7:C16)</f>
        <v>50.127528759629527</v>
      </c>
      <c r="E16" s="64">
        <f>(G16)/((1000)*(1/(PI()*1.5^2))*(1/'Salt Topping history'!$E$17)*(1/2.20462)*(C16))</f>
        <v>21.912514684794171</v>
      </c>
      <c r="F16" s="122">
        <f t="shared" si="3"/>
        <v>4.8693525110448622E-3</v>
      </c>
      <c r="G16" s="19">
        <f t="shared" si="4"/>
        <v>9.6792989214549774</v>
      </c>
      <c r="H16" s="161">
        <f>SUM($G$7:G16)</f>
        <v>69.072801495619416</v>
      </c>
      <c r="I16" s="163">
        <f>SUM($J$7:J16)</f>
        <v>71.479302636439044</v>
      </c>
      <c r="J16" s="164">
        <f t="shared" si="0"/>
        <v>9.9183007835128087</v>
      </c>
      <c r="K16" s="115">
        <f t="shared" si="5"/>
        <v>7.0244629514419898</v>
      </c>
      <c r="L16" s="115">
        <v>38.356317481641426</v>
      </c>
      <c r="M16" s="113">
        <v>52.936663801625869</v>
      </c>
      <c r="N16" s="113">
        <v>36.302146348423513</v>
      </c>
      <c r="O16" s="113">
        <v>1.7056127106683348</v>
      </c>
      <c r="P16" s="113">
        <f t="shared" si="6"/>
        <v>0.57246824824503639</v>
      </c>
      <c r="Q16" s="113">
        <f>SUM($P$7:P16)</f>
        <v>31.020969693609867</v>
      </c>
      <c r="S16" s="27">
        <f>'Accumulated Feed'!O13</f>
        <v>43440</v>
      </c>
      <c r="T16" s="17">
        <f>'Accumulated Feed'!P13</f>
        <v>7.2892073151510886</v>
      </c>
      <c r="U16" s="17">
        <f>SUM($T$7:T16)</f>
        <v>64.911874157769432</v>
      </c>
      <c r="V16" s="64">
        <f>(X16)/((1000)*(1/(PI()*1.5^2))*(1/'Salt Topping history'!$F$17)*(1/2.20462)*(T16))</f>
        <v>38.586762062047981</v>
      </c>
      <c r="W16" s="137">
        <f t="shared" si="7"/>
        <v>7.8916676109676044E-3</v>
      </c>
      <c r="X16" s="19">
        <f t="shared" si="13"/>
        <v>17.835168800786786</v>
      </c>
      <c r="Y16" s="161">
        <f>SUM($X$7:X16)</f>
        <v>158.82580680245763</v>
      </c>
      <c r="Z16" s="163">
        <f>SUM($AA$7:AA16)</f>
        <v>82.617600064459253</v>
      </c>
      <c r="AA16" s="164">
        <f t="shared" si="1"/>
        <v>9.0837092658368235</v>
      </c>
      <c r="AB16" s="115">
        <f t="shared" si="8"/>
        <v>7.2892073151510886</v>
      </c>
      <c r="AC16" s="115">
        <v>34.191063061687686</v>
      </c>
      <c r="AD16" s="113">
        <v>53.558116344279732</v>
      </c>
      <c r="AE16" s="113">
        <v>38.21763238575722</v>
      </c>
      <c r="AF16" s="113">
        <v>17.474515409465333</v>
      </c>
      <c r="AG16" s="113">
        <f t="shared" si="9"/>
        <v>6.0861590407856401</v>
      </c>
      <c r="AH16" s="113">
        <f>SUM($AG$7:AG16)</f>
        <v>55.669691328735254</v>
      </c>
      <c r="AJ16" s="27">
        <f>'Accumulated Feed'!Q13</f>
        <v>43632</v>
      </c>
      <c r="AK16" s="17">
        <f>'Accumulated Feed'!R13</f>
        <v>1.8455473863966971E-3</v>
      </c>
      <c r="AL16" s="17">
        <f>SUM($AK$7:AK16)</f>
        <v>1.3245869580747215E-2</v>
      </c>
      <c r="AM16" s="64">
        <f>(AO16)/((1000)*(1/(PI()*1.5^2))*(1/'Salt Topping history'!$C$27)*(1/2.20462)*(AK16))</f>
        <v>31.759358928321159</v>
      </c>
      <c r="AN16" s="137">
        <f t="shared" si="10"/>
        <v>2.7451401416331838E-6</v>
      </c>
      <c r="AO16" s="19">
        <f t="shared" si="11"/>
        <v>3.2969133101014539E-3</v>
      </c>
      <c r="AP16" s="161">
        <f>SUM($AO$7:AO16)</f>
        <v>2.3662618498188244E-2</v>
      </c>
      <c r="AQ16" s="163">
        <f>SUM($AR$7:AR16)</f>
        <v>0</v>
      </c>
      <c r="AR16" s="164">
        <v>0</v>
      </c>
      <c r="AS16" s="115">
        <f t="shared" si="12"/>
        <v>1.8455473863966971E-3</v>
      </c>
      <c r="AT16" s="178">
        <v>33.727874755859375</v>
      </c>
      <c r="AU16" s="87">
        <v>51.606819152832031</v>
      </c>
      <c r="AV16" s="87">
        <v>0</v>
      </c>
      <c r="AW16" s="113">
        <v>20</v>
      </c>
      <c r="AX16" s="113">
        <f t="shared" si="2"/>
        <v>1.7636526281660657E-3</v>
      </c>
      <c r="AY16" s="113">
        <f>SUM($AX$7:AX16)</f>
        <v>1.2658094216719472E-2</v>
      </c>
    </row>
    <row r="17" spans="2:51">
      <c r="B17" s="27">
        <f>'Accumulated Feed'!M14</f>
        <v>43238</v>
      </c>
      <c r="C17" s="17">
        <f>'Accumulated Feed'!N14</f>
        <v>6.9634556583469696</v>
      </c>
      <c r="D17" s="17">
        <f>SUM($C$7:C17)</f>
        <v>57.0909844179765</v>
      </c>
      <c r="E17" s="64">
        <f>(G17)/((1000)*(1/(PI()*1.5^2))*(1/'Salt Topping history'!$E$17)*(1/2.20462)*(C17))</f>
        <v>21.912514684794168</v>
      </c>
      <c r="F17" s="122">
        <f t="shared" si="3"/>
        <v>4.8270623006931501E-3</v>
      </c>
      <c r="G17" s="19">
        <f t="shared" si="4"/>
        <v>9.5952344413178441</v>
      </c>
      <c r="H17" s="161">
        <f>SUM($G$7:G17)</f>
        <v>78.668035936937258</v>
      </c>
      <c r="I17" s="163">
        <f>SUM($J$7:J17)</f>
        <v>81.760515472412919</v>
      </c>
      <c r="J17" s="164">
        <f t="shared" si="0"/>
        <v>10.28121283597388</v>
      </c>
      <c r="K17" s="115">
        <f t="shared" si="5"/>
        <v>6.9634556583469696</v>
      </c>
      <c r="L17" s="115">
        <v>38.571185542609982</v>
      </c>
      <c r="M17" s="113">
        <v>41.117898065227038</v>
      </c>
      <c r="N17" s="113">
        <v>36.540307902958673</v>
      </c>
      <c r="O17" s="113">
        <v>20</v>
      </c>
      <c r="P17" s="113">
        <f t="shared" si="6"/>
        <v>6.6544576224290406</v>
      </c>
      <c r="Q17" s="113">
        <f>SUM($P$7:P17)</f>
        <v>37.675427316038906</v>
      </c>
      <c r="S17" s="27">
        <f>'Accumulated Feed'!O14</f>
        <v>43441</v>
      </c>
      <c r="T17" s="17">
        <f>'Accumulated Feed'!P14</f>
        <v>7.7737951988493927</v>
      </c>
      <c r="U17" s="17">
        <f>SUM($T$7:T17)</f>
        <v>72.685669356618831</v>
      </c>
      <c r="V17" s="64">
        <f>(X17)/((1000)*(1/(PI()*1.5^2))*(1/'Salt Topping history'!$F$17)*(1/2.20462)*(T17))</f>
        <v>38.586762062047988</v>
      </c>
      <c r="W17" s="137">
        <f t="shared" si="7"/>
        <v>8.416307169304818E-3</v>
      </c>
      <c r="X17" s="19">
        <f t="shared" si="13"/>
        <v>19.02085420262889</v>
      </c>
      <c r="Y17" s="161">
        <f>SUM($X$7:X17)</f>
        <v>177.84666100508653</v>
      </c>
      <c r="Z17" s="163">
        <f>SUM($AA$7:AA17)</f>
        <v>92.96848784288764</v>
      </c>
      <c r="AA17" s="164">
        <f t="shared" si="1"/>
        <v>10.350887778428383</v>
      </c>
      <c r="AB17" s="115">
        <f t="shared" si="8"/>
        <v>7.7737951988493927</v>
      </c>
      <c r="AC17" s="115">
        <v>35.288342960719689</v>
      </c>
      <c r="AD17" s="113">
        <v>43.050732970392289</v>
      </c>
      <c r="AE17" s="113">
        <v>38.08966367291081</v>
      </c>
      <c r="AF17" s="113">
        <v>20</v>
      </c>
      <c r="AG17" s="113">
        <f t="shared" si="9"/>
        <v>7.4288389636225114</v>
      </c>
      <c r="AH17" s="113">
        <f>SUM($AG$7:AG17)</f>
        <v>63.098530292357765</v>
      </c>
      <c r="AJ17" s="27">
        <f>'Accumulated Feed'!Q14</f>
        <v>43633</v>
      </c>
      <c r="AK17" s="17">
        <f>'Accumulated Feed'!R14</f>
        <v>1.2126018095976537E-3</v>
      </c>
      <c r="AL17" s="17">
        <f>SUM($AK$7:AK17)</f>
        <v>1.4458471390344868E-2</v>
      </c>
      <c r="AM17" s="64">
        <f>(AO17)/((1000)*(1/(PI()*1.5^2))*(1/'Salt Topping history'!$C$27)*(1/2.20462)*(AK17))</f>
        <v>31.759358928321163</v>
      </c>
      <c r="AN17" s="137">
        <f t="shared" si="10"/>
        <v>1.8036718687796655E-6</v>
      </c>
      <c r="AO17" s="19">
        <f t="shared" si="11"/>
        <v>2.1662099144043783E-3</v>
      </c>
      <c r="AP17" s="161">
        <f>SUM($AO$7:AO17)</f>
        <v>2.5828828412592621E-2</v>
      </c>
      <c r="AQ17" s="163">
        <f>SUM($AR$7:AR17)</f>
        <v>0</v>
      </c>
      <c r="AR17" s="164">
        <v>0</v>
      </c>
      <c r="AS17" s="115">
        <f t="shared" si="12"/>
        <v>1.2126018095976537E-3</v>
      </c>
      <c r="AT17" s="178">
        <v>33.641708374023438</v>
      </c>
      <c r="AU17" s="87">
        <v>50.948150634765625</v>
      </c>
      <c r="AV17" s="87">
        <v>0</v>
      </c>
      <c r="AW17" s="113">
        <v>20</v>
      </c>
      <c r="AX17" s="113">
        <f t="shared" si="2"/>
        <v>1.1587935287813516E-3</v>
      </c>
      <c r="AY17" s="113">
        <f>SUM($AX$7:AX17)</f>
        <v>1.3816887745500824E-2</v>
      </c>
    </row>
    <row r="18" spans="2:51">
      <c r="B18" s="27">
        <f>'Accumulated Feed'!M15</f>
        <v>43239</v>
      </c>
      <c r="C18" s="17">
        <f>'Accumulated Feed'!N15</f>
        <v>6.9449989828303771</v>
      </c>
      <c r="D18" s="17">
        <f>SUM($C$7:C18)</f>
        <v>64.035983400806884</v>
      </c>
      <c r="E18" s="64">
        <f>(G18)/((1000)*(1/(PI()*1.5^2))*(1/'Salt Topping history'!$E$17)*(1/2.20462)*(C18))</f>
        <v>21.912514684794171</v>
      </c>
      <c r="F18" s="122">
        <f t="shared" si="3"/>
        <v>4.8142681469060897E-3</v>
      </c>
      <c r="G18" s="19">
        <f t="shared" si="4"/>
        <v>9.5698022224199253</v>
      </c>
      <c r="H18" s="161">
        <f>SUM($G$7:G18)</f>
        <v>88.237838159357182</v>
      </c>
      <c r="I18" s="163">
        <f>SUM($J$7:J18)</f>
        <v>91.829584089486985</v>
      </c>
      <c r="J18" s="164">
        <f t="shared" si="0"/>
        <v>10.069068617074073</v>
      </c>
      <c r="K18" s="115">
        <f t="shared" si="5"/>
        <v>6.9449989828303771</v>
      </c>
      <c r="L18" s="115">
        <v>38.565976372030065</v>
      </c>
      <c r="M18" s="113">
        <v>47.538698516885468</v>
      </c>
      <c r="N18" s="113">
        <v>36.905394704010725</v>
      </c>
      <c r="O18" s="113">
        <v>20</v>
      </c>
      <c r="P18" s="113">
        <f t="shared" si="6"/>
        <v>6.6368199478171723</v>
      </c>
      <c r="Q18" s="113">
        <f>SUM($P$7:P18)</f>
        <v>44.312247263856079</v>
      </c>
      <c r="S18" s="27">
        <f>'Accumulated Feed'!O15</f>
        <v>43442</v>
      </c>
      <c r="T18" s="17">
        <f>'Accumulated Feed'!P15</f>
        <v>7.7733404106214472</v>
      </c>
      <c r="U18" s="17">
        <f>SUM($T$7:T18)</f>
        <v>80.459009767240275</v>
      </c>
      <c r="V18" s="64">
        <f>(X18)/((1000)*(1/(PI()*1.5^2))*(1/'Salt Topping history'!$F$17)*(1/2.20462)*(T18))</f>
        <v>38.586762062047988</v>
      </c>
      <c r="W18" s="137">
        <f t="shared" si="7"/>
        <v>8.4158147923736708E-3</v>
      </c>
      <c r="X18" s="19">
        <f t="shared" si="13"/>
        <v>19.019741430764498</v>
      </c>
      <c r="Y18" s="161">
        <f>SUM($X$7:X18)</f>
        <v>196.86640243585103</v>
      </c>
      <c r="Z18" s="163">
        <f>SUM($AA$7:AA18)</f>
        <v>103.02057998171702</v>
      </c>
      <c r="AA18" s="164">
        <f t="shared" si="1"/>
        <v>10.052092138829376</v>
      </c>
      <c r="AB18" s="115">
        <f t="shared" si="8"/>
        <v>7.7733404106214472</v>
      </c>
      <c r="AC18" s="115">
        <v>35.253868732452446</v>
      </c>
      <c r="AD18" s="113">
        <v>52.055177238738004</v>
      </c>
      <c r="AE18" s="113">
        <v>37.903484653411077</v>
      </c>
      <c r="AF18" s="113">
        <v>20</v>
      </c>
      <c r="AG18" s="113">
        <f t="shared" si="9"/>
        <v>7.4284043562754505</v>
      </c>
      <c r="AH18" s="113">
        <f>SUM($AG$7:AG18)</f>
        <v>70.526934648633215</v>
      </c>
      <c r="AJ18" s="27">
        <f>'Accumulated Feed'!Q15</f>
        <v>43634</v>
      </c>
      <c r="AK18" s="17">
        <f>'Accumulated Feed'!R15</f>
        <v>1.09286301415782E-29</v>
      </c>
      <c r="AL18" s="17">
        <f>SUM($AK$7:AK18)</f>
        <v>1.4458471390344868E-2</v>
      </c>
      <c r="AM18" s="64">
        <f>(AO18)/((1000)*(1/(PI()*1.5^2))*(1/'Salt Topping history'!$C$27)*(1/2.20462)*(AK18))</f>
        <v>31.759358928321163</v>
      </c>
      <c r="AN18" s="137">
        <f t="shared" si="10"/>
        <v>1.6255676508682223E-32</v>
      </c>
      <c r="AO18" s="19">
        <f t="shared" si="11"/>
        <v>1.9523067486927351E-29</v>
      </c>
      <c r="AP18" s="161">
        <f>SUM($AO$7:AO18)</f>
        <v>2.5828828412592621E-2</v>
      </c>
      <c r="AQ18" s="163">
        <f>SUM($AR$7:AR18)</f>
        <v>0</v>
      </c>
      <c r="AR18" s="164">
        <v>0</v>
      </c>
      <c r="AS18" s="115">
        <f t="shared" si="12"/>
        <v>1.09286301415782E-29</v>
      </c>
      <c r="AT18" s="178">
        <v>33.55554071611828</v>
      </c>
      <c r="AU18" s="87">
        <v>50.289485871526935</v>
      </c>
      <c r="AV18" s="87">
        <v>0</v>
      </c>
      <c r="AW18" s="113">
        <v>20</v>
      </c>
      <c r="AX18" s="113">
        <f t="shared" si="2"/>
        <v>1.0443680511006017E-29</v>
      </c>
      <c r="AY18" s="113">
        <f>SUM($AX$7:AX18)</f>
        <v>1.3816887745500824E-2</v>
      </c>
    </row>
    <row r="19" spans="2:51">
      <c r="B19" s="27">
        <f>'Accumulated Feed'!M16</f>
        <v>43240</v>
      </c>
      <c r="C19" s="17">
        <f>'Accumulated Feed'!N16</f>
        <v>7.0288388847236263</v>
      </c>
      <c r="D19" s="17">
        <f>SUM($C$7:C19)</f>
        <v>71.064822285530511</v>
      </c>
      <c r="E19" s="64">
        <f>(G19)/((1000)*(1/(PI()*1.5^2))*(1/'Salt Topping history'!$E$17)*(1/2.20462)*(C19))</f>
        <v>21.912514684794171</v>
      </c>
      <c r="F19" s="122">
        <f t="shared" si="3"/>
        <v>4.8723859047520241E-3</v>
      </c>
      <c r="G19" s="19">
        <f t="shared" si="4"/>
        <v>9.6853287014660747</v>
      </c>
      <c r="H19" s="161">
        <f>SUM($G$7:G19)</f>
        <v>97.923166860823258</v>
      </c>
      <c r="I19" s="163">
        <f>SUM($J$7:J19)</f>
        <v>101.4349062473609</v>
      </c>
      <c r="J19" s="164">
        <f t="shared" si="0"/>
        <v>9.6053221578739194</v>
      </c>
      <c r="K19" s="115">
        <f t="shared" si="5"/>
        <v>7.0288388847236263</v>
      </c>
      <c r="L19" s="115">
        <v>38.687579624343797</v>
      </c>
      <c r="M19" s="113">
        <v>67.62192045326583</v>
      </c>
      <c r="N19" s="113">
        <v>37.448884685679722</v>
      </c>
      <c r="O19" s="113">
        <v>20</v>
      </c>
      <c r="P19" s="113">
        <f t="shared" si="6"/>
        <v>6.7169395179832403</v>
      </c>
      <c r="Q19" s="113">
        <f>SUM($P$7:P19)</f>
        <v>51.029186781839321</v>
      </c>
      <c r="S19" s="27">
        <f>'Accumulated Feed'!O16</f>
        <v>43443</v>
      </c>
      <c r="T19" s="17">
        <f>'Accumulated Feed'!P16</f>
        <v>7.7404062982326476</v>
      </c>
      <c r="U19" s="17">
        <f>SUM($T$7:T19)</f>
        <v>88.199416065472917</v>
      </c>
      <c r="V19" s="64">
        <f>(X19)/((1000)*(1/(PI()*1.5^2))*(1/'Salt Topping history'!$F$17)*(1/2.20462)*(T19))</f>
        <v>38.586762062047981</v>
      </c>
      <c r="W19" s="137">
        <f t="shared" si="7"/>
        <v>8.38015864256237E-3</v>
      </c>
      <c r="X19" s="19">
        <f t="shared" si="13"/>
        <v>18.939158532190955</v>
      </c>
      <c r="Y19" s="161">
        <f>SUM($X$7:X19)</f>
        <v>215.80556096804199</v>
      </c>
      <c r="Z19" s="163">
        <f>SUM($AA$7:AA19)</f>
        <v>112.96270031974288</v>
      </c>
      <c r="AA19" s="164">
        <f t="shared" si="1"/>
        <v>9.9421203380258589</v>
      </c>
      <c r="AB19" s="115">
        <f t="shared" si="8"/>
        <v>7.7404062982326476</v>
      </c>
      <c r="AC19" s="115">
        <v>35.555889997614813</v>
      </c>
      <c r="AD19" s="113">
        <v>57.016115036871582</v>
      </c>
      <c r="AE19" s="113">
        <v>37.857173434098513</v>
      </c>
      <c r="AF19" s="113">
        <v>20</v>
      </c>
      <c r="AG19" s="113">
        <f t="shared" si="9"/>
        <v>7.3969316700150207</v>
      </c>
      <c r="AH19" s="113">
        <f>SUM($AG$7:AG19)</f>
        <v>77.923866318648237</v>
      </c>
      <c r="AJ19" s="27">
        <f>'Accumulated Feed'!Q16</f>
        <v>43635</v>
      </c>
      <c r="AK19" s="17">
        <f>'Accumulated Feed'!R16</f>
        <v>3.7424028945789237E-3</v>
      </c>
      <c r="AL19" s="17">
        <f>SUM($AK$7:AK19)</f>
        <v>1.8200874284923792E-2</v>
      </c>
      <c r="AM19" s="64">
        <f>(AO19)/((1000)*(1/(PI()*1.5^2))*(1/'Salt Topping history'!$C$27)*(1/2.20462)*(AK19))</f>
        <v>31.759358928321156</v>
      </c>
      <c r="AN19" s="137">
        <f t="shared" si="10"/>
        <v>5.5665980119486183E-6</v>
      </c>
      <c r="AO19" s="19">
        <f t="shared" si="11"/>
        <v>6.6854842123502903E-3</v>
      </c>
      <c r="AP19" s="161">
        <f>SUM($AO$7:AO19)</f>
        <v>3.2514312624942913E-2</v>
      </c>
      <c r="AQ19" s="163">
        <f>SUM($AR$7:AR19)</f>
        <v>0</v>
      </c>
      <c r="AR19" s="164">
        <v>0</v>
      </c>
      <c r="AS19" s="115">
        <f t="shared" si="12"/>
        <v>3.7424028945789237E-3</v>
      </c>
      <c r="AT19" s="178">
        <v>33.469367980957031</v>
      </c>
      <c r="AU19" s="87">
        <v>49.630817413330078</v>
      </c>
      <c r="AV19" s="87">
        <v>0</v>
      </c>
      <c r="AW19" s="113">
        <v>20</v>
      </c>
      <c r="AX19" s="113">
        <f t="shared" si="2"/>
        <v>3.5763366193306118E-3</v>
      </c>
      <c r="AY19" s="113">
        <f>SUM($AX$7:AX19)</f>
        <v>1.7393224364831435E-2</v>
      </c>
    </row>
    <row r="20" spans="2:51">
      <c r="B20" s="27">
        <f>'Accumulated Feed'!M17</f>
        <v>43241</v>
      </c>
      <c r="C20" s="17">
        <f>'Accumulated Feed'!N17</f>
        <v>6.8532297466520262</v>
      </c>
      <c r="D20" s="17">
        <f>SUM($C$7:C20)</f>
        <v>77.918052032182544</v>
      </c>
      <c r="E20" s="64">
        <f>(G20)/((1000)*(1/(PI()*1.5^2))*(1/'Salt Topping history'!$E$17)*(1/2.20462)*(C20))</f>
        <v>21.912514684794175</v>
      </c>
      <c r="F20" s="122">
        <f t="shared" si="3"/>
        <v>4.7506537804113541E-3</v>
      </c>
      <c r="G20" s="19">
        <f t="shared" si="4"/>
        <v>9.4433495847016911</v>
      </c>
      <c r="H20" s="161">
        <f>SUM($G$7:G20)</f>
        <v>107.36651644552495</v>
      </c>
      <c r="I20" s="163">
        <f>SUM($J$7:J20)</f>
        <v>111.29169463545327</v>
      </c>
      <c r="J20" s="164">
        <f t="shared" si="0"/>
        <v>9.8567883880923759</v>
      </c>
      <c r="K20" s="115">
        <f t="shared" si="5"/>
        <v>6.8532297466520262</v>
      </c>
      <c r="L20" s="115">
        <v>38.952447432809464</v>
      </c>
      <c r="M20" s="113">
        <v>54.259975893983075</v>
      </c>
      <c r="N20" s="113">
        <v>36.945669402369745</v>
      </c>
      <c r="O20" s="113">
        <v>20</v>
      </c>
      <c r="P20" s="113">
        <f t="shared" si="6"/>
        <v>6.5491229015295991</v>
      </c>
      <c r="Q20" s="113">
        <f>SUM($P$7:P20)</f>
        <v>57.578309683368921</v>
      </c>
      <c r="S20" s="27">
        <f>'Accumulated Feed'!O17</f>
        <v>43444</v>
      </c>
      <c r="T20" s="17">
        <f>'Accumulated Feed'!P17</f>
        <v>7.7241927011642133</v>
      </c>
      <c r="U20" s="17">
        <f>SUM($T$7:T20)</f>
        <v>95.92360876663713</v>
      </c>
      <c r="V20" s="64">
        <f>(X20)/((1000)*(1/(PI()*1.5^2))*(1/'Salt Topping history'!$F$17)*(1/2.20462)*(T20))</f>
        <v>38.586762062047981</v>
      </c>
      <c r="W20" s="137">
        <f t="shared" si="7"/>
        <v>8.3626049754336705E-3</v>
      </c>
      <c r="X20" s="19">
        <f t="shared" si="13"/>
        <v>18.899487244480095</v>
      </c>
      <c r="Y20" s="161">
        <f>SUM($X$7:X20)</f>
        <v>234.70504821252209</v>
      </c>
      <c r="Z20" s="163">
        <f>SUM($AA$7:AA20)</f>
        <v>123.02639181501593</v>
      </c>
      <c r="AA20" s="164">
        <f t="shared" si="1"/>
        <v>10.063691495273051</v>
      </c>
      <c r="AB20" s="115">
        <f t="shared" si="8"/>
        <v>7.7241927011642133</v>
      </c>
      <c r="AC20" s="115">
        <v>34.673424103171733</v>
      </c>
      <c r="AD20" s="113">
        <v>44.461306081944059</v>
      </c>
      <c r="AE20" s="113">
        <v>38.125532644943014</v>
      </c>
      <c r="AF20" s="113">
        <v>20</v>
      </c>
      <c r="AG20" s="113">
        <f t="shared" si="9"/>
        <v>7.381437538955292</v>
      </c>
      <c r="AH20" s="113">
        <f>SUM($AG$7:AG20)</f>
        <v>85.305303857603533</v>
      </c>
      <c r="AJ20" s="27">
        <f>'Accumulated Feed'!Q17</f>
        <v>43636</v>
      </c>
      <c r="AK20" s="17">
        <f>'Accumulated Feed'!R17</f>
        <v>6.1749251273513911E-3</v>
      </c>
      <c r="AL20" s="17">
        <f>SUM($AK$7:AK20)</f>
        <v>2.4375799412275183E-2</v>
      </c>
      <c r="AM20" s="64">
        <f>(AO20)/((1000)*(1/(PI()*1.5^2))*(1/'Salt Topping history'!$C$27)*(1/2.20462)*(AK20))</f>
        <v>31.759358928321156</v>
      </c>
      <c r="AN20" s="137">
        <f t="shared" si="10"/>
        <v>9.1848277446657268E-6</v>
      </c>
      <c r="AO20" s="19">
        <f t="shared" si="11"/>
        <v>1.1030978121343538E-2</v>
      </c>
      <c r="AP20" s="161">
        <f>SUM($AO$7:AO20)</f>
        <v>4.354529074628645E-2</v>
      </c>
      <c r="AQ20" s="163">
        <f>SUM($AR$7:AR20)</f>
        <v>0</v>
      </c>
      <c r="AR20" s="164">
        <v>0</v>
      </c>
      <c r="AS20" s="115">
        <f t="shared" si="12"/>
        <v>6.1749251273513911E-3</v>
      </c>
      <c r="AT20" s="178">
        <v>33.383201599121094</v>
      </c>
      <c r="AU20" s="87">
        <v>48.972148895263672</v>
      </c>
      <c r="AV20" s="87">
        <v>0</v>
      </c>
      <c r="AW20" s="113">
        <v>20</v>
      </c>
      <c r="AX20" s="113">
        <f t="shared" si="2"/>
        <v>5.9009175325726807E-3</v>
      </c>
      <c r="AY20" s="113">
        <f>SUM($AX$7:AX20)</f>
        <v>2.3294141897404114E-2</v>
      </c>
    </row>
    <row r="21" spans="2:51">
      <c r="B21" s="27">
        <f>'Accumulated Feed'!M18</f>
        <v>43242</v>
      </c>
      <c r="C21" s="17">
        <f>'Accumulated Feed'!N18</f>
        <v>6.7554566532163483</v>
      </c>
      <c r="D21" s="17">
        <f>SUM($C$7:C21)</f>
        <v>84.673508685398886</v>
      </c>
      <c r="E21" s="64">
        <f>(G21)/((1000)*(1/(PI()*1.5^2))*(1/'Salt Topping history'!$E$17)*(1/2.20462)*(C21))</f>
        <v>21.912514684794168</v>
      </c>
      <c r="F21" s="122">
        <f t="shared" si="3"/>
        <v>4.6828775445162084E-3</v>
      </c>
      <c r="G21" s="19">
        <f t="shared" si="4"/>
        <v>9.3086239829893191</v>
      </c>
      <c r="H21" s="161">
        <f>SUM($G$7:G21)</f>
        <v>116.67514042851427</v>
      </c>
      <c r="I21" s="163">
        <f>SUM($J$7:J21)</f>
        <v>120.89449031453097</v>
      </c>
      <c r="J21" s="164">
        <f t="shared" si="0"/>
        <v>9.6027956790776958</v>
      </c>
      <c r="K21" s="115">
        <f t="shared" si="5"/>
        <v>6.7554566532163483</v>
      </c>
      <c r="L21" s="115">
        <v>38.197204234997479</v>
      </c>
      <c r="M21" s="113">
        <v>51.153698225595285</v>
      </c>
      <c r="N21" s="113">
        <v>36.851434460613518</v>
      </c>
      <c r="O21" s="113">
        <v>4.4706508801336664</v>
      </c>
      <c r="P21" s="113">
        <f t="shared" si="6"/>
        <v>1.4430564546240121</v>
      </c>
      <c r="Q21" s="113">
        <f>SUM($P$7:P21)</f>
        <v>59.021366137992935</v>
      </c>
      <c r="S21" s="27">
        <f>'Accumulated Feed'!O18</f>
        <v>43445</v>
      </c>
      <c r="T21" s="17">
        <f>'Accumulated Feed'!P18</f>
        <v>7.6770347319819026</v>
      </c>
      <c r="U21" s="17">
        <f>SUM($T$7:T21)</f>
        <v>103.60064349861904</v>
      </c>
      <c r="V21" s="64">
        <f>(X21)/((1000)*(1/(PI()*1.5^2))*(1/'Salt Topping history'!$F$17)*(1/2.20462)*(T21))</f>
        <v>38.586762062047981</v>
      </c>
      <c r="W21" s="137">
        <f t="shared" si="7"/>
        <v>8.3115493527980647E-3</v>
      </c>
      <c r="X21" s="19">
        <f t="shared" si="13"/>
        <v>18.784101537323625</v>
      </c>
      <c r="Y21" s="161">
        <f>SUM($X$7:X21)</f>
        <v>253.48914974984572</v>
      </c>
      <c r="Z21" s="163">
        <f>SUM($AA$7:AA21)</f>
        <v>132.7473440647091</v>
      </c>
      <c r="AA21" s="164">
        <f t="shared" si="1"/>
        <v>9.7209522496931644</v>
      </c>
      <c r="AB21" s="115">
        <f t="shared" si="8"/>
        <v>7.6770347319819026</v>
      </c>
      <c r="AC21" s="115">
        <v>34.762411226475685</v>
      </c>
      <c r="AD21" s="113">
        <v>54.466455810555793</v>
      </c>
      <c r="AE21" s="113">
        <v>38.231511261264515</v>
      </c>
      <c r="AF21" s="113">
        <v>14.479391445735168</v>
      </c>
      <c r="AG21" s="113">
        <f t="shared" si="9"/>
        <v>5.3113102211119028</v>
      </c>
      <c r="AH21" s="113">
        <f>SUM($AG$7:AG21)</f>
        <v>90.616614078715429</v>
      </c>
      <c r="AJ21" s="27">
        <f>'Accumulated Feed'!Q18</f>
        <v>43637</v>
      </c>
      <c r="AK21" s="17">
        <f>'Accumulated Feed'!R18</f>
        <v>1.3889742495830803E-13</v>
      </c>
      <c r="AL21" s="17">
        <f>SUM($AK$7:AK21)</f>
        <v>2.4375799412414079E-2</v>
      </c>
      <c r="AM21" s="64">
        <f>(AO21)/((1000)*(1/(PI()*1.5^2))*(1/'Salt Topping history'!$C$27)*(1/2.20462)*(AK21))</f>
        <v>31.759358928321159</v>
      </c>
      <c r="AN21" s="137">
        <f t="shared" si="10"/>
        <v>2.0660152084579203E-16</v>
      </c>
      <c r="AO21" s="19">
        <f t="shared" si="11"/>
        <v>2.4812842653579624E-13</v>
      </c>
      <c r="AP21" s="161">
        <f>SUM($AO$7:AO21)</f>
        <v>4.3545290746534578E-2</v>
      </c>
      <c r="AQ21" s="163">
        <f>SUM($AR$7:AR21)</f>
        <v>0</v>
      </c>
      <c r="AR21" s="164">
        <v>0</v>
      </c>
      <c r="AS21" s="115">
        <f t="shared" si="12"/>
        <v>1.3889742495830803E-13</v>
      </c>
      <c r="AT21" s="178">
        <v>33.297035217285156</v>
      </c>
      <c r="AU21" s="87">
        <v>48.313480377197266</v>
      </c>
      <c r="AV21" s="87">
        <v>0</v>
      </c>
      <c r="AW21" s="113">
        <v>20</v>
      </c>
      <c r="AX21" s="113">
        <f t="shared" si="2"/>
        <v>1.327339576208333E-13</v>
      </c>
      <c r="AY21" s="113">
        <f>SUM($AX$7:AX21)</f>
        <v>2.3294141897536848E-2</v>
      </c>
    </row>
    <row r="22" spans="2:51">
      <c r="B22" s="27">
        <f>'Accumulated Feed'!M19</f>
        <v>43243</v>
      </c>
      <c r="C22" s="17">
        <f>'Accumulated Feed'!N19</f>
        <v>6.5870702348081211</v>
      </c>
      <c r="D22" s="17">
        <f>SUM($C$7:C22)</f>
        <v>91.26057892020701</v>
      </c>
      <c r="E22" s="64">
        <f>(G22)/((1000)*(1/(PI()*1.5^2))*(1/'Salt Topping history'!$E$17)*(1/2.20462)*(C22))</f>
        <v>21.912514684794175</v>
      </c>
      <c r="F22" s="122">
        <f t="shared" si="3"/>
        <v>4.5661522040923355E-3</v>
      </c>
      <c r="G22" s="19">
        <f t="shared" si="4"/>
        <v>9.0765973512947458</v>
      </c>
      <c r="H22" s="161">
        <f>SUM($G$7:G22)</f>
        <v>125.75173777980902</v>
      </c>
      <c r="I22" s="163">
        <f>SUM($J$7:J22)</f>
        <v>130.00686275237885</v>
      </c>
      <c r="J22" s="164">
        <f t="shared" si="0"/>
        <v>9.112372437847883</v>
      </c>
      <c r="K22" s="115">
        <f t="shared" si="5"/>
        <v>6.5870702348081211</v>
      </c>
      <c r="L22" s="115">
        <v>37.208781124530041</v>
      </c>
      <c r="M22" s="113">
        <v>50.521184726953521</v>
      </c>
      <c r="N22" s="113">
        <v>36.754716075570464</v>
      </c>
      <c r="O22" s="113">
        <v>20</v>
      </c>
      <c r="P22" s="113">
        <f t="shared" si="6"/>
        <v>6.2947740151044203</v>
      </c>
      <c r="Q22" s="113">
        <f>SUM($P$7:P22)</f>
        <v>65.316140153097351</v>
      </c>
      <c r="S22" s="27">
        <f>'Accumulated Feed'!O19</f>
        <v>43446</v>
      </c>
      <c r="T22" s="17">
        <f>'Accumulated Feed'!P19</f>
        <v>7.673233557593008</v>
      </c>
      <c r="U22" s="17">
        <f>SUM($T$7:T22)</f>
        <v>111.27387705621204</v>
      </c>
      <c r="V22" s="64">
        <f>(X22)/((1000)*(1/(PI()*1.5^2))*(1/'Salt Topping history'!$F$17)*(1/2.20462)*(T22))</f>
        <v>38.586762062047988</v>
      </c>
      <c r="W22" s="137">
        <f t="shared" si="7"/>
        <v>8.307434007533275E-3</v>
      </c>
      <c r="X22" s="19">
        <f t="shared" si="13"/>
        <v>18.774800857025202</v>
      </c>
      <c r="Y22" s="161">
        <f>SUM($X$7:X22)</f>
        <v>272.26395060687094</v>
      </c>
      <c r="Z22" s="163">
        <f>SUM($AA$7:AA22)</f>
        <v>142.54380789354281</v>
      </c>
      <c r="AA22" s="164">
        <f t="shared" si="1"/>
        <v>9.7964638288336943</v>
      </c>
      <c r="AB22" s="115">
        <f t="shared" si="8"/>
        <v>7.673233557593008</v>
      </c>
      <c r="AC22" s="115">
        <v>35.0050601301811</v>
      </c>
      <c r="AD22" s="113">
        <v>54.286725911564233</v>
      </c>
      <c r="AE22" s="113">
        <v>38.322717860252801</v>
      </c>
      <c r="AF22" s="113">
        <v>0</v>
      </c>
      <c r="AG22" s="113">
        <f t="shared" si="9"/>
        <v>0</v>
      </c>
      <c r="AH22" s="113">
        <f>SUM($AG$7:AG22)</f>
        <v>90.616614078715429</v>
      </c>
      <c r="AJ22" s="27">
        <f>'Accumulated Feed'!Q19</f>
        <v>43638</v>
      </c>
      <c r="AK22" s="17">
        <f>'Accumulated Feed'!R19</f>
        <v>1.1625015816274496E-3</v>
      </c>
      <c r="AL22" s="17">
        <f>SUM($AK$7:AK22)</f>
        <v>2.553830099404153E-2</v>
      </c>
      <c r="AM22" s="64">
        <f>(AO22)/((1000)*(1/(PI()*1.5^2))*(1/'Salt Topping history'!$C$27)*(1/2.20462)*(AK22))</f>
        <v>31.759358928321159</v>
      </c>
      <c r="AN22" s="137">
        <f t="shared" si="10"/>
        <v>1.7291508091093944E-6</v>
      </c>
      <c r="AO22" s="19">
        <f t="shared" si="11"/>
        <v>2.0767101217403828E-3</v>
      </c>
      <c r="AP22" s="161">
        <f>SUM($AO$7:AO22)</f>
        <v>4.5622000868274962E-2</v>
      </c>
      <c r="AQ22" s="163">
        <f>SUM($AR$7:AR22)</f>
        <v>0</v>
      </c>
      <c r="AR22" s="164">
        <v>0</v>
      </c>
      <c r="AS22" s="115">
        <f t="shared" si="12"/>
        <v>1.1625015816274496E-3</v>
      </c>
      <c r="AT22" s="178">
        <v>33.210861206054688</v>
      </c>
      <c r="AU22" s="87">
        <v>47.654815673828125</v>
      </c>
      <c r="AV22" s="87">
        <v>0</v>
      </c>
      <c r="AW22" s="113">
        <v>20</v>
      </c>
      <c r="AX22" s="113">
        <f t="shared" si="2"/>
        <v>1.1109164602310362E-3</v>
      </c>
      <c r="AY22" s="113">
        <f>SUM($AX$7:AX22)</f>
        <v>2.4405058357767885E-2</v>
      </c>
    </row>
    <row r="23" spans="2:51">
      <c r="B23" s="27">
        <f>'Accumulated Feed'!M20</f>
        <v>43244</v>
      </c>
      <c r="C23" s="17">
        <f>'Accumulated Feed'!N20</f>
        <v>6.5687880346881515</v>
      </c>
      <c r="D23" s="17">
        <f>SUM($C$7:C23)</f>
        <v>97.829366954895164</v>
      </c>
      <c r="E23" s="64">
        <f>(G23)/((1000)*(1/(PI()*1.5^2))*(1/'Salt Topping history'!$E$17)*(1/2.20462)*(C23))</f>
        <v>21.912514684794171</v>
      </c>
      <c r="F23" s="122">
        <f t="shared" si="3"/>
        <v>4.5534789965208829E-3</v>
      </c>
      <c r="G23" s="19">
        <f t="shared" si="4"/>
        <v>9.0514055492842118</v>
      </c>
      <c r="H23" s="161">
        <f>SUM($G$7:G23)</f>
        <v>134.80314332909325</v>
      </c>
      <c r="I23" s="163">
        <f>SUM($J$7:J23)</f>
        <v>139.56087311627996</v>
      </c>
      <c r="J23" s="164">
        <f t="shared" si="0"/>
        <v>9.5540103639011189</v>
      </c>
      <c r="K23" s="115">
        <f t="shared" si="5"/>
        <v>6.5687880346881515</v>
      </c>
      <c r="L23" s="115">
        <v>38.25155507953076</v>
      </c>
      <c r="M23" s="113">
        <v>46.175821245776277</v>
      </c>
      <c r="N23" s="113">
        <v>37.364009163114716</v>
      </c>
      <c r="O23" s="113">
        <v>8.3363244453341654</v>
      </c>
      <c r="P23" s="113">
        <f t="shared" si="6"/>
        <v>2.6164817531930225</v>
      </c>
      <c r="Q23" s="113">
        <f>SUM($P$7:P23)</f>
        <v>67.932621906290379</v>
      </c>
      <c r="S23" s="27">
        <f>'Accumulated Feed'!O20</f>
        <v>43447</v>
      </c>
      <c r="T23" s="17">
        <f>'Accumulated Feed'!P20</f>
        <v>7.2439223116695901</v>
      </c>
      <c r="U23" s="17">
        <f>SUM($T$7:T23)</f>
        <v>118.51779936788164</v>
      </c>
      <c r="V23" s="64">
        <f>(X23)/((1000)*(1/(PI()*1.5^2))*(1/'Salt Topping history'!$F$17)*(1/2.20462)*(T23))</f>
        <v>38.586762062047981</v>
      </c>
      <c r="W23" s="137">
        <f t="shared" si="7"/>
        <v>7.8426397565266055E-3</v>
      </c>
      <c r="X23" s="19">
        <f t="shared" si="13"/>
        <v>17.724365849750129</v>
      </c>
      <c r="Y23" s="161">
        <f>SUM($X$7:X23)</f>
        <v>289.98831645662108</v>
      </c>
      <c r="Z23" s="163">
        <f>SUM($AA$7:AA23)</f>
        <v>151.87209482655709</v>
      </c>
      <c r="AA23" s="164">
        <f t="shared" si="1"/>
        <v>9.3282869330142866</v>
      </c>
      <c r="AB23" s="115">
        <f t="shared" si="8"/>
        <v>7.2439223116695901</v>
      </c>
      <c r="AC23" s="115">
        <v>34.592162217387468</v>
      </c>
      <c r="AD23" s="113">
        <v>48.89724194193878</v>
      </c>
      <c r="AE23" s="113">
        <v>39.271458339315878</v>
      </c>
      <c r="AF23" s="113">
        <v>27.428310120267334</v>
      </c>
      <c r="AG23" s="113">
        <f t="shared" si="9"/>
        <v>9.4935947414605319</v>
      </c>
      <c r="AH23" s="113">
        <f>SUM($AG$7:AG23)</f>
        <v>100.11020882017596</v>
      </c>
      <c r="AJ23" s="27">
        <f>'Accumulated Feed'!Q20</f>
        <v>43639</v>
      </c>
      <c r="AK23" s="17">
        <f>'Accumulated Feed'!R20</f>
        <v>6.6545000799002972E-28</v>
      </c>
      <c r="AL23" s="17">
        <f>SUM($AK$7:AK23)</f>
        <v>2.553830099404153E-2</v>
      </c>
      <c r="AM23" s="64">
        <f>(AO23)/((1000)*(1/(PI()*1.5^2))*(1/'Salt Topping history'!$C$27)*(1/2.20462)*(AK23))</f>
        <v>31.759358928321159</v>
      </c>
      <c r="AN23" s="137">
        <f t="shared" si="10"/>
        <v>9.8981664878849978E-31</v>
      </c>
      <c r="AO23" s="19">
        <f t="shared" si="11"/>
        <v>1.1887697951949883E-27</v>
      </c>
      <c r="AP23" s="161">
        <f>SUM($AO$7:AO23)</f>
        <v>4.5622000868274962E-2</v>
      </c>
      <c r="AQ23" s="163">
        <f>SUM($AR$7:AR23)</f>
        <v>0</v>
      </c>
      <c r="AR23" s="164">
        <v>0</v>
      </c>
      <c r="AS23" s="115">
        <f t="shared" si="12"/>
        <v>6.6545000799002972E-28</v>
      </c>
      <c r="AT23" s="178">
        <v>33.124692641540811</v>
      </c>
      <c r="AU23" s="87">
        <v>46.996148462825346</v>
      </c>
      <c r="AV23" s="87">
        <v>0</v>
      </c>
      <c r="AW23" s="113">
        <v>20</v>
      </c>
      <c r="AX23" s="113">
        <f t="shared" si="2"/>
        <v>6.3592117122289769E-28</v>
      </c>
      <c r="AY23" s="113">
        <f>SUM($AX$7:AX23)</f>
        <v>2.4405058357767885E-2</v>
      </c>
    </row>
    <row r="24" spans="2:51">
      <c r="B24" s="27">
        <f>'Accumulated Feed'!M21</f>
        <v>43245</v>
      </c>
      <c r="C24" s="17">
        <f>'Accumulated Feed'!N21</f>
        <v>6.6860412513843537</v>
      </c>
      <c r="D24" s="17">
        <f>SUM($C$7:C24)</f>
        <v>104.51540820627952</v>
      </c>
      <c r="E24" s="64">
        <f>(G24)/((1000)*(1/(PI()*1.5^2))*(1/'Salt Topping history'!$E$17)*(1/2.20462)*(C24))</f>
        <v>21.912514684794171</v>
      </c>
      <c r="F24" s="122">
        <f t="shared" si="3"/>
        <v>4.6347588394205505E-3</v>
      </c>
      <c r="G24" s="19">
        <f t="shared" si="4"/>
        <v>9.212973621000172</v>
      </c>
      <c r="H24" s="161">
        <f>SUM($G$7:G24)</f>
        <v>144.01611695009342</v>
      </c>
      <c r="I24" s="163">
        <f>SUM($J$7:J24)</f>
        <v>149.11222070475515</v>
      </c>
      <c r="J24" s="164">
        <f t="shared" si="0"/>
        <v>9.5513475884751724</v>
      </c>
      <c r="K24" s="115">
        <f t="shared" si="5"/>
        <v>6.6860412513843537</v>
      </c>
      <c r="L24" s="115">
        <v>38.264735930716526</v>
      </c>
      <c r="M24" s="113">
        <v>50.595280153501626</v>
      </c>
      <c r="N24" s="113">
        <v>36.856869193160954</v>
      </c>
      <c r="O24" s="113">
        <v>20</v>
      </c>
      <c r="P24" s="113">
        <f t="shared" si="6"/>
        <v>6.3893532682753387</v>
      </c>
      <c r="Q24" s="113">
        <f>SUM($P$7:P24)</f>
        <v>74.321975174565722</v>
      </c>
      <c r="S24" s="27">
        <f>'Accumulated Feed'!O21</f>
        <v>43448</v>
      </c>
      <c r="T24" s="17">
        <f>'Accumulated Feed'!P21</f>
        <v>7.5013633332313825</v>
      </c>
      <c r="U24" s="17">
        <f>SUM($T$7:T24)</f>
        <v>126.01916270111302</v>
      </c>
      <c r="V24" s="64">
        <f>(X24)/((1000)*(1/(PI()*1.5^2))*(1/'Salt Topping history'!$F$17)*(1/2.20462)*(T24))</f>
        <v>38.586762062047988</v>
      </c>
      <c r="W24" s="137">
        <f t="shared" si="7"/>
        <v>8.1213585367389228E-3</v>
      </c>
      <c r="X24" s="19">
        <f t="shared" si="13"/>
        <v>18.354270293029966</v>
      </c>
      <c r="Y24" s="161">
        <f>SUM($X$7:X24)</f>
        <v>308.34258674965105</v>
      </c>
      <c r="Z24" s="163">
        <f>SUM($AA$7:AA24)</f>
        <v>160.70098760519397</v>
      </c>
      <c r="AA24" s="164">
        <f t="shared" si="1"/>
        <v>8.8288927786368951</v>
      </c>
      <c r="AB24" s="115">
        <f t="shared" si="8"/>
        <v>7.5013633332313825</v>
      </c>
      <c r="AC24" s="115">
        <v>33.891767064951111</v>
      </c>
      <c r="AD24" s="113">
        <v>67.489277002242915</v>
      </c>
      <c r="AE24" s="113">
        <v>38.119767267461171</v>
      </c>
      <c r="AF24" s="113">
        <v>20</v>
      </c>
      <c r="AG24" s="113">
        <f t="shared" si="9"/>
        <v>7.1684960543399274</v>
      </c>
      <c r="AH24" s="113">
        <f>SUM($AG$7:AG24)</f>
        <v>107.27870487451588</v>
      </c>
      <c r="AJ24" s="27">
        <f>'Accumulated Feed'!Q21</f>
        <v>43640</v>
      </c>
      <c r="AK24" s="17">
        <f>'Accumulated Feed'!R21</f>
        <v>5.6278097358419396E-3</v>
      </c>
      <c r="AL24" s="17">
        <f>SUM($AK$7:AK24)</f>
        <v>3.116611072988347E-2</v>
      </c>
      <c r="AM24" s="64">
        <f>(AO24)/((1000)*(1/(PI()*1.5^2))*(1/'Salt Topping history'!$C$27)*(1/2.20462)*(AK24))</f>
        <v>31.759358928321159</v>
      </c>
      <c r="AN24" s="137">
        <f t="shared" si="10"/>
        <v>8.3710266824939659E-6</v>
      </c>
      <c r="AO24" s="19">
        <f t="shared" si="11"/>
        <v>1.0053603045675253E-2</v>
      </c>
      <c r="AP24" s="161">
        <f>SUM($AO$7:AO24)</f>
        <v>5.5675603913950211E-2</v>
      </c>
      <c r="AQ24" s="163">
        <f>SUM($AR$7:AR24)</f>
        <v>0</v>
      </c>
      <c r="AR24" s="164">
        <v>0</v>
      </c>
      <c r="AS24" s="115">
        <f t="shared" si="12"/>
        <v>5.6278097358419396E-3</v>
      </c>
      <c r="AT24" s="178">
        <v>33.038528442382813</v>
      </c>
      <c r="AU24" s="87">
        <v>46.337478637695313</v>
      </c>
      <c r="AV24" s="87">
        <v>0</v>
      </c>
      <c r="AW24" s="113">
        <v>20</v>
      </c>
      <c r="AX24" s="113">
        <f t="shared" si="2"/>
        <v>5.3780799694420527E-3</v>
      </c>
      <c r="AY24" s="113">
        <f>SUM($AX$7:AX24)</f>
        <v>2.9783138327209937E-2</v>
      </c>
    </row>
    <row r="25" spans="2:51">
      <c r="B25" s="27">
        <f>'Accumulated Feed'!M22</f>
        <v>43246</v>
      </c>
      <c r="C25" s="17">
        <f>'Accumulated Feed'!N22</f>
        <v>6.7563474884735299</v>
      </c>
      <c r="D25" s="17">
        <f>SUM($C$7:C25)</f>
        <v>111.27175569475304</v>
      </c>
      <c r="E25" s="64">
        <f>(G25)/((1000)*(1/(PI()*1.5^2))*(1/'Salt Topping history'!$E$17)*(1/2.20462)*(C25))</f>
        <v>21.912514684794171</v>
      </c>
      <c r="F25" s="122">
        <f t="shared" si="3"/>
        <v>4.6834950708561536E-3</v>
      </c>
      <c r="G25" s="19">
        <f t="shared" si="4"/>
        <v>9.3098515018478629</v>
      </c>
      <c r="H25" s="161">
        <f>SUM($G$7:G25)</f>
        <v>153.32596845194129</v>
      </c>
      <c r="I25" s="163">
        <f>SUM($J$7:J25)</f>
        <v>158.40594249740334</v>
      </c>
      <c r="J25" s="164">
        <f t="shared" si="0"/>
        <v>9.2937217926482099</v>
      </c>
      <c r="K25" s="115">
        <f t="shared" si="5"/>
        <v>6.7563474884735299</v>
      </c>
      <c r="L25" s="115">
        <v>37.957057279613323</v>
      </c>
      <c r="M25" s="113">
        <v>59.22428902016749</v>
      </c>
      <c r="N25" s="113">
        <v>37.187205930793738</v>
      </c>
      <c r="O25" s="113">
        <v>20</v>
      </c>
      <c r="P25" s="113">
        <f t="shared" si="6"/>
        <v>6.4565397196949821</v>
      </c>
      <c r="Q25" s="113">
        <f>SUM($P$7:P25)</f>
        <v>80.778514894260709</v>
      </c>
      <c r="S25" s="27">
        <f>'Accumulated Feed'!O22</f>
        <v>43449</v>
      </c>
      <c r="T25" s="17">
        <f>'Accumulated Feed'!P22</f>
        <v>7.4009049646148739</v>
      </c>
      <c r="U25" s="17">
        <f>SUM($T$7:T25)</f>
        <v>133.42006766572788</v>
      </c>
      <c r="V25" s="64">
        <f>(X25)/((1000)*(1/(PI()*1.5^2))*(1/'Salt Topping history'!$F$17)*(1/2.20462)*(T25))</f>
        <v>38.586762062047981</v>
      </c>
      <c r="W25" s="137">
        <f t="shared" si="7"/>
        <v>8.012597183194527E-3</v>
      </c>
      <c r="X25" s="19">
        <f t="shared" si="13"/>
        <v>18.108469634019631</v>
      </c>
      <c r="Y25" s="161">
        <f>SUM($X$7:X25)</f>
        <v>326.45105638367068</v>
      </c>
      <c r="Z25" s="163">
        <f>SUM($AA$7:AA25)</f>
        <v>169.15220369996237</v>
      </c>
      <c r="AA25" s="164">
        <f t="shared" si="1"/>
        <v>8.4512160947684052</v>
      </c>
      <c r="AB25" s="115">
        <f t="shared" si="8"/>
        <v>7.4009049646148739</v>
      </c>
      <c r="AC25" s="115">
        <v>32.606176217065929</v>
      </c>
      <c r="AD25" s="113">
        <v>63.271471756917457</v>
      </c>
      <c r="AE25" s="113">
        <v>38.054734135866177</v>
      </c>
      <c r="AF25" s="113">
        <v>20</v>
      </c>
      <c r="AG25" s="113">
        <f t="shared" si="9"/>
        <v>7.0724954492415648</v>
      </c>
      <c r="AH25" s="113">
        <f>SUM($AG$7:AG25)</f>
        <v>114.35120032375744</v>
      </c>
      <c r="AJ25" s="27">
        <f>'Accumulated Feed'!Q22</f>
        <v>43641</v>
      </c>
      <c r="AK25" s="17">
        <f>'Accumulated Feed'!R22</f>
        <v>1.1815086964286823E-30</v>
      </c>
      <c r="AL25" s="17">
        <f>SUM($AK$7:AK25)</f>
        <v>3.116611072988347E-2</v>
      </c>
      <c r="AM25" s="64">
        <f>(AO25)/((1000)*(1/(PI()*1.5^2))*(1/'Salt Topping history'!$C$27)*(1/2.20462)*(AK25))</f>
        <v>31.759358928321163</v>
      </c>
      <c r="AN25" s="137">
        <f t="shared" si="10"/>
        <v>1.7574227430635623E-33</v>
      </c>
      <c r="AO25" s="19">
        <f t="shared" si="11"/>
        <v>2.1106647144193384E-30</v>
      </c>
      <c r="AP25" s="161">
        <f>SUM($AO$7:AO25)</f>
        <v>5.5675603913950211E-2</v>
      </c>
      <c r="AQ25" s="163">
        <f>SUM($AR$7:AR25)</f>
        <v>0</v>
      </c>
      <c r="AR25" s="164">
        <v>0</v>
      </c>
      <c r="AS25" s="115">
        <f t="shared" si="12"/>
        <v>1.1815086964286823E-30</v>
      </c>
      <c r="AT25" s="178">
        <v>32.952358245849609</v>
      </c>
      <c r="AU25" s="87">
        <v>45.678813934326172</v>
      </c>
      <c r="AV25" s="87">
        <v>0</v>
      </c>
      <c r="AW25" s="113">
        <v>20</v>
      </c>
      <c r="AX25" s="113">
        <f t="shared" si="2"/>
        <v>1.1290801488039413E-30</v>
      </c>
      <c r="AY25" s="113">
        <f>SUM($AX$7:AX25)</f>
        <v>2.9783138327209937E-2</v>
      </c>
    </row>
    <row r="26" spans="2:51">
      <c r="B26" s="27">
        <f>'Accumulated Feed'!M23</f>
        <v>43247</v>
      </c>
      <c r="C26" s="17">
        <f>'Accumulated Feed'!N23</f>
        <v>6.6983401574692412</v>
      </c>
      <c r="D26" s="17">
        <f>SUM($C$7:C26)</f>
        <v>117.97009585222229</v>
      </c>
      <c r="E26" s="64">
        <f>(G26)/((1000)*(1/(PI()*1.5^2))*(1/'Salt Topping history'!$E$17)*(1/2.20462)*(C26))</f>
        <v>21.912514684794175</v>
      </c>
      <c r="F26" s="122">
        <f t="shared" si="3"/>
        <v>4.6432844320020107E-3</v>
      </c>
      <c r="G26" s="19">
        <f t="shared" si="4"/>
        <v>9.2299207939335979</v>
      </c>
      <c r="H26" s="161">
        <f>SUM($G$7:G26)</f>
        <v>162.55588924587488</v>
      </c>
      <c r="I26" s="163">
        <f>SUM($J$7:J26)</f>
        <v>167.26012183259468</v>
      </c>
      <c r="J26" s="164">
        <f t="shared" si="0"/>
        <v>8.8541793351913256</v>
      </c>
      <c r="K26" s="115">
        <f t="shared" si="5"/>
        <v>6.6983401574692412</v>
      </c>
      <c r="L26" s="115">
        <v>37.816521257073724</v>
      </c>
      <c r="M26" s="113">
        <v>69.469103343398444</v>
      </c>
      <c r="N26" s="113">
        <v>37.080383158568985</v>
      </c>
      <c r="O26" s="113">
        <v>20</v>
      </c>
      <c r="P26" s="113">
        <f t="shared" si="6"/>
        <v>6.4011064197793655</v>
      </c>
      <c r="Q26" s="113">
        <f>SUM($P$7:P26)</f>
        <v>87.179621314040077</v>
      </c>
      <c r="S26" s="27">
        <f>'Accumulated Feed'!O23</f>
        <v>43450</v>
      </c>
      <c r="T26" s="17">
        <f>'Accumulated Feed'!P23</f>
        <v>7.3955615465089446</v>
      </c>
      <c r="U26" s="17">
        <f>SUM($T$7:T26)</f>
        <v>140.81562921223684</v>
      </c>
      <c r="V26" s="64">
        <f>(X26)/((1000)*(1/(PI()*1.5^2))*(1/'Salt Topping history'!$F$17)*(1/2.20462)*(T26))</f>
        <v>38.586762062047981</v>
      </c>
      <c r="W26" s="137">
        <f t="shared" si="7"/>
        <v>8.0068121262225882E-3</v>
      </c>
      <c r="X26" s="19">
        <f t="shared" si="13"/>
        <v>18.095395405263048</v>
      </c>
      <c r="Y26" s="161">
        <f>SUM($X$7:X26)</f>
        <v>344.54645178893372</v>
      </c>
      <c r="Z26" s="163">
        <f>SUM($AA$7:AA26)</f>
        <v>177.81763527534665</v>
      </c>
      <c r="AA26" s="164">
        <f t="shared" si="1"/>
        <v>8.6654315753842752</v>
      </c>
      <c r="AB26" s="115">
        <f t="shared" si="8"/>
        <v>7.3955615465089446</v>
      </c>
      <c r="AC26" s="115">
        <v>33.648076251568625</v>
      </c>
      <c r="AD26" s="113">
        <v>66.112807302342489</v>
      </c>
      <c r="AE26" s="113">
        <v>38.142362034784462</v>
      </c>
      <c r="AF26" s="113">
        <v>20</v>
      </c>
      <c r="AG26" s="113">
        <f t="shared" si="9"/>
        <v>7.0673891412402794</v>
      </c>
      <c r="AH26" s="113">
        <f>SUM($AG$7:AG26)</f>
        <v>121.41858946499772</v>
      </c>
      <c r="AJ26" s="27">
        <f>'Accumulated Feed'!Q23</f>
        <v>43642</v>
      </c>
      <c r="AK26" s="17">
        <f>'Accumulated Feed'!R23</f>
        <v>1.1134227985349014E-2</v>
      </c>
      <c r="AL26" s="17">
        <f>SUM($AK$7:AK26)</f>
        <v>4.2300338715232484E-2</v>
      </c>
      <c r="AM26" s="64">
        <f>(AO26)/((1000)*(1/(PI()*1.5^2))*(1/'Salt Topping history'!$C$27)*(1/2.20462)*(AK26))</f>
        <v>31.759358928321163</v>
      </c>
      <c r="AN26" s="137">
        <f t="shared" si="10"/>
        <v>1.6561490869304211E-5</v>
      </c>
      <c r="AO26" s="19">
        <f t="shared" si="11"/>
        <v>1.9890350534034359E-2</v>
      </c>
      <c r="AP26" s="161">
        <f>SUM($AO$7:AO26)</f>
        <v>7.5565954447984571E-2</v>
      </c>
      <c r="AQ26" s="163">
        <f>SUM($AR$7:AR26)</f>
        <v>0</v>
      </c>
      <c r="AR26" s="164">
        <v>0</v>
      </c>
      <c r="AS26" s="115">
        <f t="shared" si="12"/>
        <v>1.1134227985349014E-2</v>
      </c>
      <c r="AT26" s="178">
        <v>32.866191864013672</v>
      </c>
      <c r="AU26" s="87">
        <v>45.020145416259766</v>
      </c>
      <c r="AV26" s="87">
        <v>0</v>
      </c>
      <c r="AW26" s="113">
        <v>20</v>
      </c>
      <c r="AX26" s="113">
        <f t="shared" si="2"/>
        <v>1.0640155107206782E-2</v>
      </c>
      <c r="AY26" s="113">
        <f>SUM($AX$7:AX26)</f>
        <v>4.0423293434416717E-2</v>
      </c>
    </row>
    <row r="27" spans="2:51">
      <c r="B27" s="27">
        <f>'Accumulated Feed'!M24</f>
        <v>43248</v>
      </c>
      <c r="C27" s="17">
        <f>'Accumulated Feed'!N24</f>
        <v>6.632573974372189</v>
      </c>
      <c r="D27" s="17">
        <f>SUM($C$7:C27)</f>
        <v>124.60266982659448</v>
      </c>
      <c r="E27" s="64">
        <f>(G27)/((1000)*(1/(PI()*1.5^2))*(1/'Salt Topping history'!$E$17)*(1/2.20462)*(C27))</f>
        <v>21.912514684794175</v>
      </c>
      <c r="F27" s="122">
        <f t="shared" si="3"/>
        <v>4.5976953626284253E-3</v>
      </c>
      <c r="G27" s="19">
        <f t="shared" si="4"/>
        <v>9.139298841832785</v>
      </c>
      <c r="H27" s="161">
        <f>SUM($G$7:G27)</f>
        <v>171.69518808770766</v>
      </c>
      <c r="I27" s="163">
        <f>SUM($J$7:J27)</f>
        <v>176.38529243089883</v>
      </c>
      <c r="J27" s="164">
        <f t="shared" si="0"/>
        <v>9.1251705983041482</v>
      </c>
      <c r="K27" s="115">
        <f t="shared" si="5"/>
        <v>6.632573974372189</v>
      </c>
      <c r="L27" s="115">
        <v>38.565884369700029</v>
      </c>
      <c r="M27" s="113">
        <v>64.89862790001763</v>
      </c>
      <c r="N27" s="113">
        <v>36.866844352903222</v>
      </c>
      <c r="O27" s="113">
        <v>20</v>
      </c>
      <c r="P27" s="113">
        <f t="shared" si="6"/>
        <v>6.3382585609172706</v>
      </c>
      <c r="Q27" s="113">
        <f>SUM($P$7:P27)</f>
        <v>93.517879874957345</v>
      </c>
      <c r="S27" s="27">
        <f>'Accumulated Feed'!O24</f>
        <v>43451</v>
      </c>
      <c r="T27" s="17">
        <f>'Accumulated Feed'!P24</f>
        <v>7.4241656590932799</v>
      </c>
      <c r="U27" s="17">
        <f>SUM($T$7:T27)</f>
        <v>148.23979487133013</v>
      </c>
      <c r="V27" s="64">
        <f>(X27)/((1000)*(1/(PI()*1.5^2))*(1/'Salt Topping history'!$F$17)*(1/2.20462)*(T27))</f>
        <v>38.586762062047988</v>
      </c>
      <c r="W27" s="137">
        <f t="shared" si="7"/>
        <v>8.0377803974025098E-3</v>
      </c>
      <c r="X27" s="19">
        <f t="shared" si="13"/>
        <v>18.165383698129673</v>
      </c>
      <c r="Y27" s="161">
        <f>SUM($X$7:X27)</f>
        <v>362.71183548706341</v>
      </c>
      <c r="Z27" s="163">
        <f>SUM($AA$7:AA27)</f>
        <v>186.67638934758915</v>
      </c>
      <c r="AA27" s="164">
        <f t="shared" si="1"/>
        <v>8.8587540722424976</v>
      </c>
      <c r="AB27" s="115">
        <f t="shared" si="8"/>
        <v>7.4241656590932799</v>
      </c>
      <c r="AC27" s="115">
        <v>33.706572608153024</v>
      </c>
      <c r="AD27" s="113">
        <v>61.727214014199149</v>
      </c>
      <c r="AE27" s="113">
        <v>38.210180148438113</v>
      </c>
      <c r="AF27" s="113">
        <v>20</v>
      </c>
      <c r="AG27" s="113">
        <f t="shared" si="9"/>
        <v>7.0947239681363872</v>
      </c>
      <c r="AH27" s="113">
        <f>SUM($AG$7:AG27)</f>
        <v>128.5133134331341</v>
      </c>
      <c r="AJ27" s="27">
        <f>'Accumulated Feed'!Q24</f>
        <v>43643</v>
      </c>
      <c r="AK27" s="17">
        <f>'Accumulated Feed'!R24</f>
        <v>1.646884569372605E-29</v>
      </c>
      <c r="AL27" s="17">
        <f>SUM($AK$7:AK27)</f>
        <v>4.2300338715232484E-2</v>
      </c>
      <c r="AM27" s="64">
        <f>(AO27)/((1000)*(1/(PI()*1.5^2))*(1/'Salt Topping history'!$C$27)*(1/2.20462)*(AK27))</f>
        <v>31.759358928321156</v>
      </c>
      <c r="AN27" s="137">
        <f t="shared" si="10"/>
        <v>2.4496412139532309E-32</v>
      </c>
      <c r="AO27" s="19">
        <f t="shared" si="11"/>
        <v>2.9420190979578301E-29</v>
      </c>
      <c r="AP27" s="161">
        <f>SUM($AO$7:AO27)</f>
        <v>7.5565954447984571E-2</v>
      </c>
      <c r="AQ27" s="163">
        <f>SUM($AR$7:AR27)</f>
        <v>0</v>
      </c>
      <c r="AR27" s="164">
        <v>0</v>
      </c>
      <c r="AS27" s="115">
        <f t="shared" si="12"/>
        <v>1.646884569372605E-29</v>
      </c>
      <c r="AT27" s="178">
        <v>32.780021667480469</v>
      </c>
      <c r="AU27" s="87">
        <v>44.361476898193359</v>
      </c>
      <c r="AV27" s="87">
        <v>0</v>
      </c>
      <c r="AW27" s="113">
        <v>20</v>
      </c>
      <c r="AX27" s="113">
        <f t="shared" si="2"/>
        <v>1.5738053221873817E-29</v>
      </c>
      <c r="AY27" s="113">
        <f>SUM($AX$7:AX27)</f>
        <v>4.0423293434416717E-2</v>
      </c>
    </row>
    <row r="28" spans="2:51">
      <c r="B28" s="27">
        <f>'Accumulated Feed'!M25</f>
        <v>43249</v>
      </c>
      <c r="C28" s="17">
        <f>'Accumulated Feed'!N25</f>
        <v>6.5754292560888672</v>
      </c>
      <c r="D28" s="17">
        <f>SUM($C$7:C28)</f>
        <v>131.17809908268333</v>
      </c>
      <c r="E28" s="64">
        <f>(G28)/((1000)*(1/(PI()*1.5^2))*(1/'Salt Topping history'!$E$17)*(1/2.20462)*(C28))</f>
        <v>21.912514684794175</v>
      </c>
      <c r="F28" s="122">
        <f t="shared" si="3"/>
        <v>4.5580826862730434E-3</v>
      </c>
      <c r="G28" s="19">
        <f t="shared" si="4"/>
        <v>9.0605567637735565</v>
      </c>
      <c r="H28" s="161">
        <f>SUM($G$7:G28)</f>
        <v>180.75574485148121</v>
      </c>
      <c r="I28" s="163">
        <f>SUM($J$7:J28)</f>
        <v>185.7591352272498</v>
      </c>
      <c r="J28" s="164">
        <f t="shared" si="0"/>
        <v>9.3738427963509778</v>
      </c>
      <c r="K28" s="115">
        <f t="shared" si="5"/>
        <v>6.5754292560888672</v>
      </c>
      <c r="L28" s="115">
        <v>38.127020839011237</v>
      </c>
      <c r="M28" s="113">
        <v>50.066296976539824</v>
      </c>
      <c r="N28" s="113">
        <v>36.539686032975155</v>
      </c>
      <c r="O28" s="113">
        <v>1.7554071595989991</v>
      </c>
      <c r="P28" s="113">
        <f t="shared" si="6"/>
        <v>0.55151817445629026</v>
      </c>
      <c r="Q28" s="113">
        <f>SUM($P$7:P28)</f>
        <v>94.069398049413635</v>
      </c>
      <c r="S28" s="27">
        <f>'Accumulated Feed'!O25</f>
        <v>43452</v>
      </c>
      <c r="T28" s="17">
        <f>'Accumulated Feed'!P25</f>
        <v>7.459602478453947</v>
      </c>
      <c r="U28" s="17">
        <f>SUM($T$7:T28)</f>
        <v>155.69939734978408</v>
      </c>
      <c r="V28" s="64">
        <f>(X28)/((1000)*(1/(PI()*1.5^2))*(1/'Salt Topping history'!$F$17)*(1/2.20462)*(T28))</f>
        <v>38.586762062047981</v>
      </c>
      <c r="W28" s="137">
        <f t="shared" si="7"/>
        <v>8.0761461054271681E-3</v>
      </c>
      <c r="X28" s="19">
        <f t="shared" si="13"/>
        <v>18.2520901982654</v>
      </c>
      <c r="Y28" s="161">
        <f>SUM($X$7:X28)</f>
        <v>380.96392568532883</v>
      </c>
      <c r="Z28" s="163">
        <f>SUM($AA$7:AA28)</f>
        <v>195.27465232511011</v>
      </c>
      <c r="AA28" s="164">
        <f t="shared" si="1"/>
        <v>8.5982629775209709</v>
      </c>
      <c r="AB28" s="115">
        <f t="shared" si="8"/>
        <v>7.459602478453947</v>
      </c>
      <c r="AC28" s="115">
        <v>33.249898811313862</v>
      </c>
      <c r="AD28" s="113">
        <v>67.001437986794215</v>
      </c>
      <c r="AE28" s="113">
        <v>38.025266397507096</v>
      </c>
      <c r="AF28" s="113">
        <v>9.1805454153341675</v>
      </c>
      <c r="AG28" s="113">
        <f t="shared" si="9"/>
        <v>3.2722164343642279</v>
      </c>
      <c r="AH28" s="113">
        <f>SUM($AG$7:AG28)</f>
        <v>131.78552986749833</v>
      </c>
      <c r="AJ28" s="27">
        <f>'Accumulated Feed'!Q25</f>
        <v>43644</v>
      </c>
      <c r="AK28" s="17">
        <f>'Accumulated Feed'!R25</f>
        <v>1.6101867627925443E-29</v>
      </c>
      <c r="AL28" s="17">
        <f>SUM($AK$7:AK28)</f>
        <v>4.2300338715232484E-2</v>
      </c>
      <c r="AM28" s="64">
        <f>(AO28)/((1000)*(1/(PI()*1.5^2))*(1/'Salt Topping history'!$C$27)*(1/2.20462)*(AK28))</f>
        <v>31.759358928321156</v>
      </c>
      <c r="AN28" s="137">
        <f t="shared" si="10"/>
        <v>2.3950554456899168E-32</v>
      </c>
      <c r="AO28" s="19">
        <f t="shared" si="11"/>
        <v>2.8764615902735901E-29</v>
      </c>
      <c r="AP28" s="161">
        <f>SUM($AO$7:AO28)</f>
        <v>7.5565954447984571E-2</v>
      </c>
      <c r="AQ28" s="163">
        <f>SUM($AR$7:AR28)</f>
        <v>0</v>
      </c>
      <c r="AR28" s="164">
        <v>0</v>
      </c>
      <c r="AS28" s="115">
        <f t="shared" si="12"/>
        <v>1.6101867627925443E-29</v>
      </c>
      <c r="AT28" s="178">
        <v>32.693855285644531</v>
      </c>
      <c r="AU28" s="87">
        <v>43.702812194824219</v>
      </c>
      <c r="AV28" s="87">
        <v>0</v>
      </c>
      <c r="AW28" s="113">
        <v>20</v>
      </c>
      <c r="AX28" s="113">
        <f t="shared" si="2"/>
        <v>1.5387359527959951E-29</v>
      </c>
      <c r="AY28" s="113">
        <f>SUM($AX$7:AX28)</f>
        <v>4.0423293434416717E-2</v>
      </c>
    </row>
    <row r="29" spans="2:51">
      <c r="B29" s="27">
        <f>'Accumulated Feed'!M26</f>
        <v>43250</v>
      </c>
      <c r="C29" s="17">
        <f>'Accumulated Feed'!N26</f>
        <v>6.6727480354321891</v>
      </c>
      <c r="D29" s="17">
        <f>SUM($C$7:C29)</f>
        <v>137.85084711811552</v>
      </c>
      <c r="E29" s="64">
        <f>(G29)/((1000)*(1/(PI()*1.5^2))*(1/'Salt Topping history'!$E$17)*(1/2.20462)*(C29))</f>
        <v>21.912514684794171</v>
      </c>
      <c r="F29" s="122">
        <f t="shared" si="3"/>
        <v>4.6255439919761282E-3</v>
      </c>
      <c r="G29" s="19">
        <f t="shared" si="4"/>
        <v>9.1946563472501488</v>
      </c>
      <c r="H29" s="161">
        <f>SUM($G$7:G29)</f>
        <v>189.95040119873136</v>
      </c>
      <c r="I29" s="163">
        <f>SUM($J$7:J29)</f>
        <v>195.18731177533633</v>
      </c>
      <c r="J29" s="164">
        <f t="shared" si="0"/>
        <v>9.4281765480865261</v>
      </c>
      <c r="K29" s="115">
        <f t="shared" si="5"/>
        <v>6.6727480354321891</v>
      </c>
      <c r="L29" s="115">
        <v>38.484305389987114</v>
      </c>
      <c r="M29" s="113">
        <v>55.844163389603281</v>
      </c>
      <c r="N29" s="113">
        <v>36.672452482978564</v>
      </c>
      <c r="O29" s="113">
        <v>20</v>
      </c>
      <c r="P29" s="113">
        <f t="shared" si="6"/>
        <v>6.3766499286463381</v>
      </c>
      <c r="Q29" s="113">
        <f>SUM($P$7:P29)</f>
        <v>100.44604797805998</v>
      </c>
      <c r="S29" s="27">
        <f>'Accumulated Feed'!O26</f>
        <v>43453</v>
      </c>
      <c r="T29" s="17">
        <f>'Accumulated Feed'!P26</f>
        <v>6.9640627305037608</v>
      </c>
      <c r="U29" s="17">
        <f>SUM($T$7:T29)</f>
        <v>162.66346008028785</v>
      </c>
      <c r="V29" s="64">
        <f>(X29)/((1000)*(1/(PI()*1.5^2))*(1/'Salt Topping history'!$F$17)*(1/2.20462)*(T29))</f>
        <v>38.586762062047981</v>
      </c>
      <c r="W29" s="137">
        <f t="shared" si="7"/>
        <v>7.5396495002727189E-3</v>
      </c>
      <c r="X29" s="19">
        <f t="shared" si="13"/>
        <v>17.039607870616344</v>
      </c>
      <c r="Y29" s="161">
        <f>SUM($X$7:X29)</f>
        <v>398.00353355594518</v>
      </c>
      <c r="Z29" s="163">
        <f>SUM($AA$7:AA29)</f>
        <v>203.44518229345817</v>
      </c>
      <c r="AA29" s="164">
        <f t="shared" si="1"/>
        <v>8.1705299683480508</v>
      </c>
      <c r="AB29" s="115">
        <f t="shared" si="8"/>
        <v>6.9640627305037608</v>
      </c>
      <c r="AC29" s="115">
        <v>33.07834239017081</v>
      </c>
      <c r="AD29" s="113">
        <v>58.425577576668147</v>
      </c>
      <c r="AE29" s="113">
        <v>37.755021996762977</v>
      </c>
      <c r="AF29" s="113">
        <v>20</v>
      </c>
      <c r="AG29" s="113">
        <f t="shared" si="9"/>
        <v>6.6550377562217049</v>
      </c>
      <c r="AH29" s="113">
        <f>SUM($AG$7:AG29)</f>
        <v>138.44056762372003</v>
      </c>
      <c r="AJ29" s="27">
        <f>'Accumulated Feed'!Q26</f>
        <v>43645</v>
      </c>
      <c r="AK29" s="17">
        <f>'Accumulated Feed'!R26</f>
        <v>1.5726328361404248E-29</v>
      </c>
      <c r="AL29" s="17">
        <f>SUM($AK$7:AK29)</f>
        <v>4.2300338715232484E-2</v>
      </c>
      <c r="AM29" s="64">
        <f>(AO29)/((1000)*(1/(PI()*1.5^2))*(1/'Salt Topping history'!$C$27)*(1/2.20462)*(AK29))</f>
        <v>31.759358928321159</v>
      </c>
      <c r="AN29" s="137">
        <f t="shared" si="10"/>
        <v>2.3391962505868536E-32</v>
      </c>
      <c r="AO29" s="19">
        <f t="shared" si="11"/>
        <v>2.809374696954811E-29</v>
      </c>
      <c r="AP29" s="161">
        <f>SUM($AO$7:AO29)</f>
        <v>7.5565954447984571E-2</v>
      </c>
      <c r="AQ29" s="163">
        <f>SUM($AR$7:AR29)</f>
        <v>0</v>
      </c>
      <c r="AR29" s="164">
        <v>0</v>
      </c>
      <c r="AS29" s="115">
        <f t="shared" si="12"/>
        <v>1.5726328361404248E-29</v>
      </c>
      <c r="AT29" s="178">
        <v>32.607687917903618</v>
      </c>
      <c r="AU29" s="87">
        <v>43.044143908995174</v>
      </c>
      <c r="AV29" s="87">
        <v>0</v>
      </c>
      <c r="AW29" s="113">
        <v>20</v>
      </c>
      <c r="AX29" s="113">
        <f t="shared" si="2"/>
        <v>1.5028484530080435E-29</v>
      </c>
      <c r="AY29" s="113">
        <f>SUM($AX$7:AX29)</f>
        <v>4.0423293434416717E-2</v>
      </c>
    </row>
    <row r="30" spans="2:51">
      <c r="B30" s="27">
        <f>'Accumulated Feed'!M27</f>
        <v>43251</v>
      </c>
      <c r="C30" s="17">
        <f>'Accumulated Feed'!N27</f>
        <v>6.5103943945660339</v>
      </c>
      <c r="D30" s="17">
        <f>SUM($C$7:C30)</f>
        <v>144.36124151268154</v>
      </c>
      <c r="E30" s="64">
        <f>(G30)/((1000)*(1/(PI()*1.5^2))*(1/'Salt Topping history'!$E$17)*(1/2.20462)*(C30))</f>
        <v>21.912514684794171</v>
      </c>
      <c r="F30" s="122">
        <f t="shared" si="3"/>
        <v>4.5130005684726133E-3</v>
      </c>
      <c r="G30" s="19">
        <f t="shared" si="4"/>
        <v>8.9709425300098609</v>
      </c>
      <c r="H30" s="161">
        <f>SUM($G$7:G30)</f>
        <v>198.92134372874122</v>
      </c>
      <c r="I30" s="163">
        <f>SUM($J$7:J30)</f>
        <v>204.43390846683434</v>
      </c>
      <c r="J30" s="164">
        <f t="shared" si="0"/>
        <v>9.2465966914980147</v>
      </c>
      <c r="K30" s="115">
        <f t="shared" si="5"/>
        <v>6.5103943945660339</v>
      </c>
      <c r="L30" s="115">
        <v>38.571016056272661</v>
      </c>
      <c r="M30" s="113">
        <v>56.433635495238796</v>
      </c>
      <c r="N30" s="113">
        <v>37.194984247397521</v>
      </c>
      <c r="O30" s="113">
        <v>35.618111849465329</v>
      </c>
      <c r="P30" s="113">
        <f t="shared" si="6"/>
        <v>11.079905224253734</v>
      </c>
      <c r="Q30" s="113">
        <f>SUM($P$7:P30)</f>
        <v>111.52595320231372</v>
      </c>
      <c r="S30" s="27">
        <f>'Accumulated Feed'!O27</f>
        <v>43454</v>
      </c>
      <c r="T30" s="17">
        <f>'Accumulated Feed'!P27</f>
        <v>6.5505859467658532</v>
      </c>
      <c r="U30" s="17">
        <f>SUM($T$7:T30)</f>
        <v>169.21404602705371</v>
      </c>
      <c r="V30" s="64">
        <f>(X30)/((1000)*(1/(PI()*1.5^2))*(1/'Salt Topping history'!$F$17)*(1/2.20462)*(T30))</f>
        <v>38.586762062047988</v>
      </c>
      <c r="W30" s="137">
        <f t="shared" si="7"/>
        <v>7.0919984456334715E-3</v>
      </c>
      <c r="X30" s="19">
        <f t="shared" si="13"/>
        <v>16.027916487131645</v>
      </c>
      <c r="Y30" s="161">
        <f>SUM($X$7:X30)</f>
        <v>414.0314500430768</v>
      </c>
      <c r="Z30" s="163">
        <f>SUM($AA$7:AA30)</f>
        <v>210.33621953190891</v>
      </c>
      <c r="AA30" s="164">
        <f t="shared" si="1"/>
        <v>6.8910372384507417</v>
      </c>
      <c r="AB30" s="115">
        <f t="shared" si="8"/>
        <v>6.5505859467658532</v>
      </c>
      <c r="AC30" s="115">
        <v>32.415793075031708</v>
      </c>
      <c r="AD30" s="113">
        <v>76.69597272429472</v>
      </c>
      <c r="AE30" s="113">
        <v>38.181359927941294</v>
      </c>
      <c r="AF30" s="113">
        <v>7.2190907543984988</v>
      </c>
      <c r="AG30" s="113">
        <f t="shared" si="9"/>
        <v>2.2595424471976999</v>
      </c>
      <c r="AH30" s="113">
        <f>SUM($AG$7:AG30)</f>
        <v>140.70011007091773</v>
      </c>
      <c r="AJ30" s="27">
        <f>'Accumulated Feed'!Q27</f>
        <v>43646</v>
      </c>
      <c r="AK30" s="17">
        <f>'Accumulated Feed'!R27</f>
        <v>1.5341599211105142E-29</v>
      </c>
      <c r="AL30" s="17">
        <f>SUM($AK$7:AK30)</f>
        <v>4.2300338715232484E-2</v>
      </c>
      <c r="AM30" s="64">
        <f>(AO30)/((1000)*(1/(PI()*1.5^2))*(1/'Salt Topping history'!$C$27)*(1/2.20462)*(AK30))</f>
        <v>31.759358928321156</v>
      </c>
      <c r="AN30" s="137">
        <f t="shared" si="10"/>
        <v>2.2819701158407536E-32</v>
      </c>
      <c r="AO30" s="19">
        <f t="shared" si="11"/>
        <v>2.7406461091247448E-29</v>
      </c>
      <c r="AP30" s="161">
        <f>SUM($AO$7:AO30)</f>
        <v>7.5565954447984571E-2</v>
      </c>
      <c r="AQ30" s="163">
        <f>SUM($AR$7:AR30)</f>
        <v>0</v>
      </c>
      <c r="AR30" s="164">
        <v>0</v>
      </c>
      <c r="AS30" s="115">
        <f t="shared" si="12"/>
        <v>1.5341599211105142E-29</v>
      </c>
      <c r="AT30" s="178">
        <v>32.521514892578125</v>
      </c>
      <c r="AU30" s="87">
        <v>42.385475158691406</v>
      </c>
      <c r="AV30" s="87">
        <v>0</v>
      </c>
      <c r="AW30" s="113">
        <v>20</v>
      </c>
      <c r="AX30" s="113">
        <f t="shared" si="2"/>
        <v>1.4660827442509308E-29</v>
      </c>
      <c r="AY30" s="113">
        <f>SUM($AX$7:AX30)</f>
        <v>4.0423293434416717E-2</v>
      </c>
    </row>
    <row r="31" spans="2:51">
      <c r="B31" s="27">
        <f>'Accumulated Feed'!M28</f>
        <v>43252</v>
      </c>
      <c r="C31" s="17">
        <f>'Accumulated Feed'!N28</f>
        <v>5.581270884279653</v>
      </c>
      <c r="D31" s="17">
        <f>SUM($C$7:C31)</f>
        <v>149.94251239696121</v>
      </c>
      <c r="E31" s="64">
        <f>(G31)/((1000)*(1/(PI()*1.5^2))*(1/'Salt Topping history'!$E$17)*(1/2.20462)*(C31))</f>
        <v>21.912514684794171</v>
      </c>
      <c r="F31" s="122">
        <f t="shared" si="3"/>
        <v>3.8689328398564251E-3</v>
      </c>
      <c r="G31" s="19">
        <f t="shared" si="4"/>
        <v>7.6906646990666028</v>
      </c>
      <c r="H31" s="161">
        <f>SUM($G$7:G31)</f>
        <v>206.61200842780784</v>
      </c>
      <c r="I31" s="163">
        <f>SUM($J$7:J31)</f>
        <v>212.23921049412175</v>
      </c>
      <c r="J31" s="164">
        <f t="shared" si="0"/>
        <v>7.8053020272874223</v>
      </c>
      <c r="K31" s="115">
        <f t="shared" si="5"/>
        <v>5.581270884279653</v>
      </c>
      <c r="L31" s="115">
        <v>38.185626686193324</v>
      </c>
      <c r="M31" s="113">
        <v>60.1255264049327</v>
      </c>
      <c r="N31" s="113">
        <v>36.602348422165292</v>
      </c>
      <c r="O31" s="113">
        <v>20</v>
      </c>
      <c r="P31" s="113">
        <f t="shared" si="6"/>
        <v>5.333606243936738</v>
      </c>
      <c r="Q31" s="113">
        <f>SUM($P$7:P31)</f>
        <v>116.85955944625046</v>
      </c>
      <c r="S31" s="27">
        <f>'Accumulated Feed'!O28</f>
        <v>43455</v>
      </c>
      <c r="T31" s="17">
        <f>'Accumulated Feed'!P28</f>
        <v>6.5108470614084757</v>
      </c>
      <c r="U31" s="17">
        <f>SUM($T$7:T31)</f>
        <v>175.72489308846218</v>
      </c>
      <c r="V31" s="64">
        <f>(X31)/((1000)*(1/(PI()*1.5^2))*(1/'Salt Topping history'!$F$17)*(1/2.20462)*(T31))</f>
        <v>38.586762062047981</v>
      </c>
      <c r="W31" s="137">
        <f t="shared" si="7"/>
        <v>7.0489751015424176E-3</v>
      </c>
      <c r="X31" s="19">
        <f t="shared" si="13"/>
        <v>15.930683729485864</v>
      </c>
      <c r="Y31" s="161">
        <f>SUM($X$7:X31)</f>
        <v>429.96213377256265</v>
      </c>
      <c r="Z31" s="163">
        <f>SUM($AA$7:AA31)</f>
        <v>217.54703965138899</v>
      </c>
      <c r="AA31" s="164">
        <f t="shared" si="1"/>
        <v>7.2108201194800738</v>
      </c>
      <c r="AB31" s="115">
        <f t="shared" si="8"/>
        <v>6.5108470614084757</v>
      </c>
      <c r="AC31" s="115">
        <v>31.337728082935008</v>
      </c>
      <c r="AD31" s="113">
        <v>54.139996695430192</v>
      </c>
      <c r="AE31" s="113">
        <v>37.737917608155172</v>
      </c>
      <c r="AF31" s="113">
        <v>20</v>
      </c>
      <c r="AG31" s="113">
        <f t="shared" si="9"/>
        <v>6.2219331869120262</v>
      </c>
      <c r="AH31" s="113">
        <f>SUM($AG$7:AG31)</f>
        <v>146.92204325782976</v>
      </c>
      <c r="AJ31" s="27">
        <f>'Accumulated Feed'!Q28</f>
        <v>43647</v>
      </c>
      <c r="AK31" s="17">
        <f>'Accumulated Feed'!R28</f>
        <v>1.4946970561878288E-29</v>
      </c>
      <c r="AL31" s="17">
        <f>SUM($AK$7:AK31)</f>
        <v>4.2300338715232484E-2</v>
      </c>
      <c r="AM31" s="64">
        <f>(AO31)/((1000)*(1/(PI()*1.5^2))*(1/'Salt Topping history'!$C$27)*(1/2.20462)*(AK31))</f>
        <v>31.759358928321159</v>
      </c>
      <c r="AN31" s="137">
        <f t="shared" si="10"/>
        <v>2.2232714904889436E-32</v>
      </c>
      <c r="AO31" s="19">
        <f t="shared" si="11"/>
        <v>2.6701490600772213E-29</v>
      </c>
      <c r="AP31" s="161">
        <f>SUM($AO$7:AO31)</f>
        <v>7.5565954447984571E-2</v>
      </c>
      <c r="AQ31" s="163">
        <f>SUM($AR$7:AR31)</f>
        <v>0</v>
      </c>
      <c r="AR31" s="164">
        <v>0</v>
      </c>
      <c r="AS31" s="115">
        <f t="shared" si="12"/>
        <v>1.4946970561878288E-29</v>
      </c>
      <c r="AT31" s="178">
        <v>32.435348510742188</v>
      </c>
      <c r="AU31" s="87">
        <v>41.726806640625</v>
      </c>
      <c r="AV31" s="87">
        <v>0</v>
      </c>
      <c r="AW31" s="113">
        <v>20</v>
      </c>
      <c r="AX31" s="113">
        <f t="shared" si="2"/>
        <v>1.4283710138727994E-29</v>
      </c>
      <c r="AY31" s="113">
        <f>SUM($AX$7:AX31)</f>
        <v>4.0423293434416717E-2</v>
      </c>
    </row>
    <row r="32" spans="2:51">
      <c r="B32" s="27">
        <f>'Accumulated Feed'!M29</f>
        <v>43253</v>
      </c>
      <c r="C32" s="17">
        <f>'Accumulated Feed'!N29</f>
        <v>5.7225439476894708</v>
      </c>
      <c r="D32" s="17">
        <f>SUM($C$7:C32)</f>
        <v>155.66505634465068</v>
      </c>
      <c r="E32" s="64">
        <f>(G32)/((1000)*(1/(PI()*1.5^2))*(1/'Salt Topping history'!$E$17)*(1/2.20462)*(C32))</f>
        <v>21.912514684794171</v>
      </c>
      <c r="F32" s="122">
        <f t="shared" si="3"/>
        <v>3.9668632226932199E-3</v>
      </c>
      <c r="G32" s="19">
        <f t="shared" si="4"/>
        <v>7.8853307140695836</v>
      </c>
      <c r="H32" s="161">
        <f>SUM($G$7:G32)</f>
        <v>214.49733914187743</v>
      </c>
      <c r="I32" s="163">
        <f>SUM($J$7:J32)</f>
        <v>220.00220590257393</v>
      </c>
      <c r="J32" s="164">
        <f t="shared" si="0"/>
        <v>7.7629954084521779</v>
      </c>
      <c r="K32" s="115">
        <f t="shared" si="5"/>
        <v>5.7225439476894708</v>
      </c>
      <c r="L32" s="115">
        <v>37.175080116413191</v>
      </c>
      <c r="M32" s="113">
        <v>57.97791340523289</v>
      </c>
      <c r="N32" s="113">
        <v>36.78864698008254</v>
      </c>
      <c r="O32" s="113">
        <v>20</v>
      </c>
      <c r="P32" s="113">
        <f t="shared" si="6"/>
        <v>5.4686104228639749</v>
      </c>
      <c r="Q32" s="113">
        <f>SUM($P$7:P32)</f>
        <v>122.32816986911443</v>
      </c>
      <c r="S32" s="27">
        <f>'Accumulated Feed'!O29</f>
        <v>43456</v>
      </c>
      <c r="T32" s="17">
        <f>'Accumulated Feed'!P29</f>
        <v>6.7361609502865747</v>
      </c>
      <c r="U32" s="17">
        <f>SUM($T$7:T32)</f>
        <v>182.46105403874876</v>
      </c>
      <c r="V32" s="64">
        <f>(X32)/((1000)*(1/(PI()*1.5^2))*(1/'Salt Topping history'!$F$17)*(1/2.20462)*(T32))</f>
        <v>38.586762062047988</v>
      </c>
      <c r="W32" s="137">
        <f t="shared" si="7"/>
        <v>7.2929114093305833E-3</v>
      </c>
      <c r="X32" s="19">
        <f t="shared" si="13"/>
        <v>16.48197978508712</v>
      </c>
      <c r="Y32" s="161">
        <f>SUM($X$7:X32)</f>
        <v>446.44411355764976</v>
      </c>
      <c r="Z32" s="163">
        <f>SUM($AA$7:AA32)</f>
        <v>224.92926585168289</v>
      </c>
      <c r="AA32" s="164">
        <f t="shared" si="1"/>
        <v>7.3822262002938963</v>
      </c>
      <c r="AB32" s="115">
        <f t="shared" si="8"/>
        <v>6.7361609502865747</v>
      </c>
      <c r="AC32" s="115">
        <v>32.362959041242256</v>
      </c>
      <c r="AD32" s="113">
        <v>67.520324298849786</v>
      </c>
      <c r="AE32" s="113">
        <v>37.706747578868161</v>
      </c>
      <c r="AF32" s="113">
        <v>20</v>
      </c>
      <c r="AG32" s="113">
        <f t="shared" si="9"/>
        <v>6.4372489437499079</v>
      </c>
      <c r="AH32" s="113">
        <f>SUM($AG$7:AG32)</f>
        <v>153.35929220157968</v>
      </c>
      <c r="AJ32" s="27">
        <f>'Accumulated Feed'!Q29</f>
        <v>43648</v>
      </c>
      <c r="AK32" s="17">
        <f>'Accumulated Feed'!R29</f>
        <v>1.4541636482911077E-29</v>
      </c>
      <c r="AL32" s="17">
        <f>SUM($AK$7:AK32)</f>
        <v>4.2300338715232484E-2</v>
      </c>
      <c r="AM32" s="64">
        <f>(AO32)/((1000)*(1/(PI()*1.5^2))*(1/'Salt Topping history'!$C$27)*(1/2.20462)*(AK32))</f>
        <v>31.759358928321152</v>
      </c>
      <c r="AN32" s="137">
        <f t="shared" si="10"/>
        <v>2.16298049719631E-32</v>
      </c>
      <c r="AO32" s="19">
        <f t="shared" si="11"/>
        <v>2.5977395771327681E-29</v>
      </c>
      <c r="AP32" s="161">
        <f>SUM($AO$7:AO32)</f>
        <v>7.5565954447984571E-2</v>
      </c>
      <c r="AQ32" s="163">
        <f>SUM($AR$7:AR32)</f>
        <v>0</v>
      </c>
      <c r="AR32" s="164">
        <v>0</v>
      </c>
      <c r="AS32" s="115">
        <f t="shared" si="12"/>
        <v>1.4541636482911077E-29</v>
      </c>
      <c r="AT32" s="178">
        <v>32.34918212890625</v>
      </c>
      <c r="AU32" s="87">
        <v>41.068141937255859</v>
      </c>
      <c r="AV32" s="87">
        <v>0</v>
      </c>
      <c r="AW32" s="113">
        <v>20</v>
      </c>
      <c r="AX32" s="113">
        <f t="shared" si="2"/>
        <v>1.3896362450489266E-29</v>
      </c>
      <c r="AY32" s="113">
        <f>SUM($AX$7:AX32)</f>
        <v>4.0423293434416717E-2</v>
      </c>
    </row>
    <row r="33" spans="2:51">
      <c r="B33" s="27">
        <f>'Accumulated Feed'!M30</f>
        <v>43254</v>
      </c>
      <c r="C33" s="17">
        <f>'Accumulated Feed'!N30</f>
        <v>5.2735296824597766</v>
      </c>
      <c r="D33" s="17">
        <f>SUM($C$7:C33)</f>
        <v>160.93858602711046</v>
      </c>
      <c r="E33" s="64">
        <f>(G33)/((1000)*(1/(PI()*1.5^2))*(1/'Salt Topping history'!$E$17)*(1/2.20462)*(C33))</f>
        <v>21.912514684794171</v>
      </c>
      <c r="F33" s="122">
        <f t="shared" si="3"/>
        <v>3.6556068668685592E-3</v>
      </c>
      <c r="G33" s="19">
        <f t="shared" si="4"/>
        <v>7.266615329961323</v>
      </c>
      <c r="H33" s="161">
        <f>SUM($G$7:G33)</f>
        <v>221.76395447183876</v>
      </c>
      <c r="I33" s="163">
        <f>SUM($J$7:J33)</f>
        <v>226.79272726887311</v>
      </c>
      <c r="J33" s="164">
        <f t="shared" si="0"/>
        <v>6.7905213662991786</v>
      </c>
      <c r="K33" s="115">
        <f t="shared" si="5"/>
        <v>5.2735296824597766</v>
      </c>
      <c r="L33" s="115">
        <v>35.536368074770337</v>
      </c>
      <c r="M33" s="113">
        <v>55.348354409977262</v>
      </c>
      <c r="N33" s="113">
        <v>36.868155300551024</v>
      </c>
      <c r="O33" s="113">
        <v>20</v>
      </c>
      <c r="P33" s="113">
        <f t="shared" si="6"/>
        <v>5.0395208233264945</v>
      </c>
      <c r="Q33" s="113">
        <f>SUM($P$7:P33)</f>
        <v>127.36769069244093</v>
      </c>
      <c r="S33" s="27">
        <f>'Accumulated Feed'!O30</f>
        <v>43457</v>
      </c>
      <c r="T33" s="17">
        <f>'Accumulated Feed'!P30</f>
        <v>7.0809879956877939</v>
      </c>
      <c r="U33" s="17">
        <f>SUM($T$7:T33)</f>
        <v>189.54204203443655</v>
      </c>
      <c r="V33" s="64">
        <f>(X33)/((1000)*(1/(PI()*1.5^2))*(1/'Salt Topping history'!$F$17)*(1/2.20462)*(T33))</f>
        <v>38.586762062047981</v>
      </c>
      <c r="W33" s="137">
        <f t="shared" si="7"/>
        <v>7.6662387559025685E-3</v>
      </c>
      <c r="X33" s="19">
        <f t="shared" si="13"/>
        <v>17.325699588339806</v>
      </c>
      <c r="Y33" s="161">
        <f>SUM($X$7:X33)</f>
        <v>463.76981314598959</v>
      </c>
      <c r="Z33" s="163">
        <f>SUM($AA$7:AA33)</f>
        <v>233.01111315535343</v>
      </c>
      <c r="AA33" s="164">
        <f t="shared" si="1"/>
        <v>8.081847303670548</v>
      </c>
      <c r="AB33" s="115">
        <f t="shared" si="8"/>
        <v>7.0809879956877939</v>
      </c>
      <c r="AC33" s="115">
        <v>32.480136248469385</v>
      </c>
      <c r="AD33" s="113">
        <v>61.136153597390226</v>
      </c>
      <c r="AE33" s="113">
        <v>38.351649221137713</v>
      </c>
      <c r="AF33" s="113">
        <v>20</v>
      </c>
      <c r="AG33" s="113">
        <f t="shared" si="9"/>
        <v>6.7667745519067246</v>
      </c>
      <c r="AH33" s="113">
        <f>SUM($AG$7:AG33)</f>
        <v>160.12606675348641</v>
      </c>
      <c r="AJ33" s="27">
        <f>'Accumulated Feed'!Q30</f>
        <v>43649</v>
      </c>
      <c r="AK33" s="17">
        <f>'Accumulated Feed'!R30</f>
        <v>1.4124675367051971E-29</v>
      </c>
      <c r="AL33" s="17">
        <f>SUM($AK$7:AK33)</f>
        <v>4.2300338715232484E-2</v>
      </c>
      <c r="AM33" s="64">
        <f>(AO33)/((1000)*(1/(PI()*1.5^2))*(1/'Salt Topping history'!$C$27)*(1/2.20462)*(AK33))</f>
        <v>31.759358928321156</v>
      </c>
      <c r="AN33" s="137">
        <f t="shared" si="10"/>
        <v>2.1009600524717895E-32</v>
      </c>
      <c r="AO33" s="19">
        <f t="shared" si="11"/>
        <v>2.5232530230186191E-29</v>
      </c>
      <c r="AP33" s="161">
        <f>SUM($AO$7:AO33)</f>
        <v>7.5565954447984571E-2</v>
      </c>
      <c r="AQ33" s="163">
        <f>SUM($AR$7:AR33)</f>
        <v>0</v>
      </c>
      <c r="AR33" s="164">
        <v>0</v>
      </c>
      <c r="AS33" s="115">
        <f t="shared" si="12"/>
        <v>1.4124675367051971E-29</v>
      </c>
      <c r="AT33" s="178">
        <v>32.263011932373047</v>
      </c>
      <c r="AU33" s="87">
        <v>40.409473419189453</v>
      </c>
      <c r="AV33" s="87">
        <v>0</v>
      </c>
      <c r="AW33" s="113">
        <v>20</v>
      </c>
      <c r="AX33" s="113">
        <f t="shared" si="2"/>
        <v>1.3497903666256291E-29</v>
      </c>
      <c r="AY33" s="113">
        <f>SUM($AX$7:AX33)</f>
        <v>4.0423293434416717E-2</v>
      </c>
    </row>
    <row r="34" spans="2:51">
      <c r="B34" s="27">
        <f>'Accumulated Feed'!M31</f>
        <v>43255</v>
      </c>
      <c r="C34" s="17">
        <f>'Accumulated Feed'!N31</f>
        <v>5.5173760670879117</v>
      </c>
      <c r="D34" s="17">
        <f>SUM($C$7:C34)</f>
        <v>166.45596209419838</v>
      </c>
      <c r="E34" s="64">
        <f>(G34)/((1000)*(1/(PI()*1.5^2))*(1/'Salt Topping history'!$E$17)*(1/2.20462)*(C34))</f>
        <v>21.912514684794171</v>
      </c>
      <c r="F34" s="122">
        <f t="shared" si="3"/>
        <v>3.8246409999412485E-3</v>
      </c>
      <c r="G34" s="19">
        <f t="shared" si="4"/>
        <v>7.6026213796832147</v>
      </c>
      <c r="H34" s="161">
        <f>SUM($G$7:G34)</f>
        <v>229.36657585152199</v>
      </c>
      <c r="I34" s="163">
        <f>SUM($J$7:J34)</f>
        <v>233.68507596316277</v>
      </c>
      <c r="J34" s="164">
        <f t="shared" si="0"/>
        <v>6.8923486942896659</v>
      </c>
      <c r="K34" s="115">
        <f t="shared" si="5"/>
        <v>5.5173760670879117</v>
      </c>
      <c r="L34" s="115">
        <v>34.59394436050345</v>
      </c>
      <c r="M34" s="113">
        <v>53.147935145298618</v>
      </c>
      <c r="N34" s="113">
        <v>36.811562338714253</v>
      </c>
      <c r="O34" s="113">
        <v>20</v>
      </c>
      <c r="P34" s="113">
        <f t="shared" si="6"/>
        <v>5.2725467105446313</v>
      </c>
      <c r="Q34" s="113">
        <f>SUM($P$7:P34)</f>
        <v>132.64023740298558</v>
      </c>
      <c r="S34" s="27">
        <f>'Accumulated Feed'!O31</f>
        <v>43458</v>
      </c>
      <c r="T34" s="17">
        <f>'Accumulated Feed'!P31</f>
        <v>7.0936642532307213</v>
      </c>
      <c r="U34" s="17">
        <f>SUM($T$7:T34)</f>
        <v>196.63570628766726</v>
      </c>
      <c r="V34" s="64">
        <f>(X34)/((1000)*(1/(PI()*1.5^2))*(1/'Salt Topping history'!$F$17)*(1/2.20462)*(T34))</f>
        <v>38.586762062047981</v>
      </c>
      <c r="W34" s="137">
        <f t="shared" si="7"/>
        <v>7.6799627188459561E-3</v>
      </c>
      <c r="X34" s="19">
        <f t="shared" si="13"/>
        <v>17.35671574459186</v>
      </c>
      <c r="Y34" s="161">
        <f>SUM($X$7:X34)</f>
        <v>481.12652889058143</v>
      </c>
      <c r="Z34" s="163">
        <f>SUM($AA$7:AA34)</f>
        <v>240.60692344578899</v>
      </c>
      <c r="AA34" s="164">
        <f t="shared" si="1"/>
        <v>7.5958102904355584</v>
      </c>
      <c r="AB34" s="115">
        <f t="shared" si="8"/>
        <v>7.0936642532307213</v>
      </c>
      <c r="AC34" s="115">
        <v>30.820327773579862</v>
      </c>
      <c r="AD34" s="113">
        <v>62.136995233297398</v>
      </c>
      <c r="AE34" s="113">
        <v>38.818399575087739</v>
      </c>
      <c r="AF34" s="113">
        <v>20</v>
      </c>
      <c r="AG34" s="113">
        <f t="shared" si="9"/>
        <v>6.7788883101855335</v>
      </c>
      <c r="AH34" s="113">
        <f>SUM($AG$7:AG34)</f>
        <v>166.90495506367193</v>
      </c>
      <c r="AJ34" s="27">
        <f>'Accumulated Feed'!Q31</f>
        <v>43650</v>
      </c>
      <c r="AK34" s="17">
        <f>'Accumulated Feed'!R31</f>
        <v>3.0180581925737297E-2</v>
      </c>
      <c r="AL34" s="17">
        <f>SUM($AK$7:AK34)</f>
        <v>7.2480920640969781E-2</v>
      </c>
      <c r="AM34" s="64">
        <f>(AO34)/((1000)*(1/(PI()*1.5^2))*(1/'Salt Topping history'!$C$27)*(1/2.20462)*(AK34))</f>
        <v>31.759358928321159</v>
      </c>
      <c r="AN34" s="137">
        <f t="shared" si="10"/>
        <v>4.4891790670273226E-5</v>
      </c>
      <c r="AO34" s="19">
        <f t="shared" si="11"/>
        <v>5.3915040594998145E-2</v>
      </c>
      <c r="AP34" s="161">
        <f>SUM($AO$7:AO34)</f>
        <v>0.12948099504298272</v>
      </c>
      <c r="AQ34" s="163">
        <f>SUM($AR$7:AR34)</f>
        <v>0</v>
      </c>
      <c r="AR34" s="164">
        <v>0</v>
      </c>
      <c r="AS34" s="115">
        <f t="shared" si="12"/>
        <v>3.0180581925737297E-2</v>
      </c>
      <c r="AT34" s="178">
        <v>32.176843984921774</v>
      </c>
      <c r="AU34" s="87">
        <v>39.750804058710735</v>
      </c>
      <c r="AV34" s="87">
        <v>0</v>
      </c>
      <c r="AW34" s="113">
        <v>20</v>
      </c>
      <c r="AX34" s="113">
        <f t="shared" si="2"/>
        <v>2.8841341612383053E-2</v>
      </c>
      <c r="AY34" s="113">
        <f>SUM($AX$7:AX34)</f>
        <v>6.9264635046799777E-2</v>
      </c>
    </row>
    <row r="35" spans="2:51">
      <c r="B35" s="27">
        <f>'Accumulated Feed'!M32</f>
        <v>43256</v>
      </c>
      <c r="C35" s="17">
        <f>'Accumulated Feed'!N32</f>
        <v>6.4319437259504895</v>
      </c>
      <c r="D35" s="17">
        <f>SUM($C$7:C35)</f>
        <v>172.88790582014889</v>
      </c>
      <c r="E35" s="64">
        <f>(G35)/((1000)*(1/(PI()*1.5^2))*(1/'Salt Topping history'!$E$17)*(1/2.20462)*(C35))</f>
        <v>21.912514684794175</v>
      </c>
      <c r="F35" s="122">
        <f t="shared" si="3"/>
        <v>4.458618623140005E-3</v>
      </c>
      <c r="G35" s="19">
        <f t="shared" si="4"/>
        <v>8.862842099077703</v>
      </c>
      <c r="H35" s="161">
        <f>SUM($G$7:G35)</f>
        <v>238.2294179505997</v>
      </c>
      <c r="I35" s="163">
        <f>SUM($J$7:J35)</f>
        <v>242.96380111216172</v>
      </c>
      <c r="J35" s="164">
        <f t="shared" si="0"/>
        <v>9.2787251489989355</v>
      </c>
      <c r="K35" s="115">
        <f t="shared" si="5"/>
        <v>6.4319437259504895</v>
      </c>
      <c r="L35" s="115">
        <v>38.357917587315505</v>
      </c>
      <c r="M35" s="113">
        <v>50.408110063716165</v>
      </c>
      <c r="N35" s="113">
        <v>37.389412175549431</v>
      </c>
      <c r="O35" s="113">
        <v>3.3900481957351682</v>
      </c>
      <c r="P35" s="113">
        <f t="shared" si="6"/>
        <v>1.0418518378234929</v>
      </c>
      <c r="Q35" s="113">
        <f>SUM($P$7:P35)</f>
        <v>133.68208924080906</v>
      </c>
      <c r="S35" s="27">
        <f>'Accumulated Feed'!O32</f>
        <v>43459</v>
      </c>
      <c r="T35" s="17">
        <f>'Accumulated Feed'!P32</f>
        <v>6.9687991263182019</v>
      </c>
      <c r="U35" s="17">
        <f>SUM($T$7:T35)</f>
        <v>203.60450541398546</v>
      </c>
      <c r="V35" s="64">
        <f>(X35)/((1000)*(1/(PI()*1.5^2))*(1/'Salt Topping history'!$F$17)*(1/2.20462)*(T35))</f>
        <v>38.586762062047981</v>
      </c>
      <c r="W35" s="137">
        <f t="shared" si="7"/>
        <v>7.5447773639519223E-3</v>
      </c>
      <c r="X35" s="19">
        <f t="shared" si="13"/>
        <v>17.051196842531343</v>
      </c>
      <c r="Y35" s="161">
        <f>SUM($X$7:X35)</f>
        <v>498.17772573311277</v>
      </c>
      <c r="Z35" s="163">
        <f>SUM($AA$7:AA35)</f>
        <v>248.27253986049126</v>
      </c>
      <c r="AA35" s="164">
        <f t="shared" si="1"/>
        <v>7.665616414702269</v>
      </c>
      <c r="AB35" s="115">
        <f t="shared" si="8"/>
        <v>6.9687991263182019</v>
      </c>
      <c r="AC35" s="115">
        <v>31.62795261548623</v>
      </c>
      <c r="AD35" s="113">
        <v>62.374261803472486</v>
      </c>
      <c r="AE35" s="113">
        <v>38.808066361480314</v>
      </c>
      <c r="AF35" s="113">
        <v>16.420813395334164</v>
      </c>
      <c r="AG35" s="113">
        <f t="shared" si="9"/>
        <v>5.4677728689194245</v>
      </c>
      <c r="AH35" s="113">
        <f>SUM($AG$7:AG35)</f>
        <v>172.37272793259135</v>
      </c>
      <c r="AJ35" s="27">
        <f>'Accumulated Feed'!Q32</f>
        <v>43651</v>
      </c>
      <c r="AK35" s="17">
        <f>'Accumulated Feed'!R32</f>
        <v>2.0658854135040491E-3</v>
      </c>
      <c r="AL35" s="17">
        <f>SUM($AK$7:AK35)</f>
        <v>7.4546806054473835E-2</v>
      </c>
      <c r="AM35" s="64">
        <f>(AO35)/((1000)*(1/(PI()*1.5^2))*(1/'Salt Topping history'!$C$27)*(1/2.20462)*(AK35))</f>
        <v>31.759358928321156</v>
      </c>
      <c r="AN35" s="137">
        <f t="shared" si="10"/>
        <v>3.0728796336662748E-6</v>
      </c>
      <c r="AO35" s="19">
        <f t="shared" si="11"/>
        <v>3.6905284400331959E-3</v>
      </c>
      <c r="AP35" s="161">
        <f>SUM($AO$7:AO35)</f>
        <v>0.13317152348301592</v>
      </c>
      <c r="AQ35" s="163">
        <f>SUM($AR$7:AR35)</f>
        <v>0</v>
      </c>
      <c r="AR35" s="164">
        <v>0</v>
      </c>
      <c r="AS35" s="115">
        <f t="shared" si="12"/>
        <v>2.0658854135040491E-3</v>
      </c>
      <c r="AT35" s="178">
        <v>32.090675354003906</v>
      </c>
      <c r="AU35" s="87">
        <v>39.092140197753906</v>
      </c>
      <c r="AV35" s="87">
        <v>0</v>
      </c>
      <c r="AW35" s="113">
        <v>20</v>
      </c>
      <c r="AX35" s="113">
        <f t="shared" si="2"/>
        <v>1.9742133233056911E-3</v>
      </c>
      <c r="AY35" s="113">
        <f>SUM($AX$7:AX35)</f>
        <v>7.1238848370105468E-2</v>
      </c>
    </row>
    <row r="36" spans="2:51">
      <c r="B36" s="27">
        <f>'Accumulated Feed'!M33</f>
        <v>43257</v>
      </c>
      <c r="C36" s="17">
        <f>'Accumulated Feed'!N33</f>
        <v>6.6031894895160201</v>
      </c>
      <c r="D36" s="17">
        <f>SUM($C$7:C36)</f>
        <v>179.4910953096649</v>
      </c>
      <c r="E36" s="64">
        <f>(G36)/((1000)*(1/(PI()*1.5^2))*(1/'Salt Topping history'!$E$17)*(1/2.20462)*(C36))</f>
        <v>21.912514684794171</v>
      </c>
      <c r="F36" s="122">
        <f t="shared" si="3"/>
        <v>4.5773260595074264E-3</v>
      </c>
      <c r="G36" s="19">
        <f t="shared" si="4"/>
        <v>9.0988087410888632</v>
      </c>
      <c r="H36" s="161">
        <f>SUM($G$7:G36)</f>
        <v>247.32822669168857</v>
      </c>
      <c r="I36" s="163">
        <f>SUM($J$7:J36)</f>
        <v>252.19425207654351</v>
      </c>
      <c r="J36" s="164">
        <f t="shared" si="0"/>
        <v>9.2304509643817756</v>
      </c>
      <c r="K36" s="115">
        <f t="shared" si="5"/>
        <v>6.6031894895160201</v>
      </c>
      <c r="L36" s="115">
        <v>38.252102908911546</v>
      </c>
      <c r="M36" s="113">
        <v>57.777452737137196</v>
      </c>
      <c r="N36" s="113">
        <v>37.214604631552035</v>
      </c>
      <c r="O36" s="113">
        <v>20</v>
      </c>
      <c r="P36" s="113">
        <f t="shared" si="6"/>
        <v>6.3101779901739361</v>
      </c>
      <c r="Q36" s="113">
        <f>SUM($P$7:P36)</f>
        <v>139.992267230983</v>
      </c>
      <c r="S36" s="27">
        <f>'Accumulated Feed'!O33</f>
        <v>43460</v>
      </c>
      <c r="T36" s="17">
        <f>'Accumulated Feed'!P33</f>
        <v>7.0088045086281427</v>
      </c>
      <c r="U36" s="17">
        <f>SUM($T$7:T36)</f>
        <v>210.61330992261361</v>
      </c>
      <c r="V36" s="64">
        <f>(X36)/((1000)*(1/(PI()*1.5^2))*(1/'Salt Topping history'!$F$17)*(1/2.20462)*(T36))</f>
        <v>38.586762062047981</v>
      </c>
      <c r="W36" s="137">
        <f t="shared" si="7"/>
        <v>7.5880892312359706E-3</v>
      </c>
      <c r="X36" s="19">
        <f t="shared" si="13"/>
        <v>17.149081662593293</v>
      </c>
      <c r="Y36" s="161">
        <f>SUM($X$7:X36)</f>
        <v>515.32680739570606</v>
      </c>
      <c r="Z36" s="163">
        <f>SUM($AA$7:AA36)</f>
        <v>256.5132151348904</v>
      </c>
      <c r="AA36" s="164">
        <f t="shared" si="1"/>
        <v>8.2406752743991198</v>
      </c>
      <c r="AB36" s="115">
        <f t="shared" si="8"/>
        <v>7.0088045086281427</v>
      </c>
      <c r="AC36" s="115">
        <v>33.120002376702111</v>
      </c>
      <c r="AD36" s="113">
        <v>59.530659761517278</v>
      </c>
      <c r="AE36" s="113">
        <v>38.700808971347591</v>
      </c>
      <c r="AF36" s="113">
        <v>20</v>
      </c>
      <c r="AG36" s="113">
        <f t="shared" si="9"/>
        <v>6.6977941520528352</v>
      </c>
      <c r="AH36" s="113">
        <f>SUM($AG$7:AG36)</f>
        <v>179.07052208464418</v>
      </c>
      <c r="AJ36" s="27">
        <f>'Accumulated Feed'!Q33</f>
        <v>43652</v>
      </c>
      <c r="AK36" s="17">
        <f>'Accumulated Feed'!R33</f>
        <v>4.5840224867075372E-3</v>
      </c>
      <c r="AL36" s="17">
        <f>SUM($AK$7:AK36)</f>
        <v>7.9130828541181378E-2</v>
      </c>
      <c r="AM36" s="64">
        <f>(AO36)/((1000)*(1/(PI()*1.5^2))*(1/'Salt Topping history'!$C$27)*(1/2.20462)*(AK36))</f>
        <v>31.759358928321156</v>
      </c>
      <c r="AN36" s="137">
        <f t="shared" si="10"/>
        <v>6.8184562646093798E-6</v>
      </c>
      <c r="AO36" s="19">
        <f t="shared" si="11"/>
        <v>8.1889659737958646E-3</v>
      </c>
      <c r="AP36" s="161">
        <f>SUM($AO$7:AO36)</f>
        <v>0.14136048945681179</v>
      </c>
      <c r="AQ36" s="163">
        <f>SUM($AR$7:AR36)</f>
        <v>0</v>
      </c>
      <c r="AR36" s="164">
        <v>0</v>
      </c>
      <c r="AS36" s="115">
        <f t="shared" si="12"/>
        <v>4.5840224867075372E-3</v>
      </c>
      <c r="AT36" s="178">
        <v>32.004505157470703</v>
      </c>
      <c r="AU36" s="87">
        <v>38.4334716796875</v>
      </c>
      <c r="AV36" s="87">
        <v>0</v>
      </c>
      <c r="AW36" s="113">
        <v>20</v>
      </c>
      <c r="AX36" s="113">
        <f t="shared" si="2"/>
        <v>4.3806099837071944E-3</v>
      </c>
      <c r="AY36" s="113">
        <f>SUM($AX$7:AX36)</f>
        <v>7.561945835381266E-2</v>
      </c>
    </row>
    <row r="37" spans="2:51">
      <c r="B37" s="27">
        <f>'Accumulated Feed'!M34</f>
        <v>43258</v>
      </c>
      <c r="C37" s="17">
        <f>'Accumulated Feed'!N34</f>
        <v>6.880512332260003</v>
      </c>
      <c r="D37" s="17">
        <f>SUM($C$7:C37)</f>
        <v>186.3716076419249</v>
      </c>
      <c r="E37" s="64">
        <f>(G37)/((1000)*(1/(PI()*1.5^2))*(1/'Salt Topping history'!$E$17)*(1/2.20462)*(C37))</f>
        <v>21.912514684794171</v>
      </c>
      <c r="F37" s="122">
        <f t="shared" si="3"/>
        <v>4.7695660485315419E-3</v>
      </c>
      <c r="G37" s="19">
        <f t="shared" si="4"/>
        <v>9.4809433912709995</v>
      </c>
      <c r="H37" s="161">
        <f>SUM($G$7:G37)</f>
        <v>256.80917008295955</v>
      </c>
      <c r="I37" s="163">
        <f>SUM($J$7:J37)</f>
        <v>261.51660660640954</v>
      </c>
      <c r="J37" s="164">
        <f t="shared" si="0"/>
        <v>9.3223545298660468</v>
      </c>
      <c r="K37" s="115">
        <f t="shared" si="5"/>
        <v>6.880512332260003</v>
      </c>
      <c r="L37" s="115">
        <v>37.267605111378231</v>
      </c>
      <c r="M37" s="113">
        <v>57.234424005636491</v>
      </c>
      <c r="N37" s="113">
        <v>37.463068105997827</v>
      </c>
      <c r="O37" s="113">
        <v>1.6850079605346679</v>
      </c>
      <c r="P37" s="113">
        <f t="shared" si="6"/>
        <v>0.55396278264304266</v>
      </c>
      <c r="Q37" s="113">
        <f>SUM($P$7:P37)</f>
        <v>140.54623001362606</v>
      </c>
      <c r="S37" s="27">
        <f>'Accumulated Feed'!O34</f>
        <v>43461</v>
      </c>
      <c r="T37" s="17">
        <f>'Accumulated Feed'!P34</f>
        <v>6.9244961305468875</v>
      </c>
      <c r="U37" s="17">
        <f>SUM($T$7:T37)</f>
        <v>217.53780605316049</v>
      </c>
      <c r="V37" s="64">
        <f>(X37)/((1000)*(1/(PI()*1.5^2))*(1/'Salt Topping history'!$F$17)*(1/2.20462)*(T37))</f>
        <v>38.586762062047988</v>
      </c>
      <c r="W37" s="137">
        <f t="shared" si="7"/>
        <v>7.4968126811433269E-3</v>
      </c>
      <c r="X37" s="19">
        <f t="shared" si="13"/>
        <v>16.942796659383919</v>
      </c>
      <c r="Y37" s="161">
        <f>SUM($X$7:X37)</f>
        <v>532.26960405508999</v>
      </c>
      <c r="Z37" s="163">
        <f>SUM($AA$7:AA37)</f>
        <v>264.95510503806935</v>
      </c>
      <c r="AA37" s="164">
        <f t="shared" si="1"/>
        <v>8.4418899031789714</v>
      </c>
      <c r="AB37" s="115">
        <f t="shared" si="8"/>
        <v>6.9244961305468875</v>
      </c>
      <c r="AC37" s="115">
        <v>33.085904206368653</v>
      </c>
      <c r="AD37" s="113">
        <v>49.302033824693638</v>
      </c>
      <c r="AE37" s="113">
        <v>38.697902434070919</v>
      </c>
      <c r="AF37" s="113">
        <v>20</v>
      </c>
      <c r="AG37" s="113">
        <f t="shared" si="9"/>
        <v>6.6172268939724397</v>
      </c>
      <c r="AH37" s="113">
        <f>SUM($AG$7:AG37)</f>
        <v>185.68774897861661</v>
      </c>
      <c r="AJ37" s="27">
        <f>'Accumulated Feed'!Q34</f>
        <v>43653</v>
      </c>
      <c r="AK37" s="17">
        <f>'Accumulated Feed'!R34</f>
        <v>7.5794603103220559E-3</v>
      </c>
      <c r="AL37" s="17">
        <f>SUM($AK$7:AK37)</f>
        <v>8.6710288851503434E-2</v>
      </c>
      <c r="AM37" s="64">
        <f>(AO37)/((1000)*(1/(PI()*1.5^2))*(1/'Salt Topping history'!$C$27)*(1/2.20462)*(AK37))</f>
        <v>31.759358928321156</v>
      </c>
      <c r="AN37" s="137">
        <f t="shared" si="10"/>
        <v>1.127398890060698E-5</v>
      </c>
      <c r="AO37" s="19">
        <f t="shared" si="11"/>
        <v>1.3540060669628982E-2</v>
      </c>
      <c r="AP37" s="161">
        <f>SUM($AO$7:AO37)</f>
        <v>0.15490055012644077</v>
      </c>
      <c r="AQ37" s="163">
        <f>SUM($AR$7:AR37)</f>
        <v>0</v>
      </c>
      <c r="AR37" s="164">
        <v>0</v>
      </c>
      <c r="AS37" s="115">
        <f t="shared" si="12"/>
        <v>7.5794603103220559E-3</v>
      </c>
      <c r="AT37" s="178">
        <v>31.918338775634766</v>
      </c>
      <c r="AU37" s="87">
        <v>37.774803161621094</v>
      </c>
      <c r="AV37" s="87">
        <v>0</v>
      </c>
      <c r="AW37" s="113">
        <v>20</v>
      </c>
      <c r="AX37" s="113">
        <f t="shared" si="2"/>
        <v>7.2431275376131409E-3</v>
      </c>
      <c r="AY37" s="113">
        <f>SUM($AX$7:AX37)</f>
        <v>8.2862585891425797E-2</v>
      </c>
    </row>
    <row r="38" spans="2:51">
      <c r="B38" s="27">
        <f>'Accumulated Feed'!M35</f>
        <v>43259</v>
      </c>
      <c r="C38" s="17">
        <f>'Accumulated Feed'!N35</f>
        <v>6.9383857308046908</v>
      </c>
      <c r="D38" s="17">
        <f>SUM($C$7:C38)</f>
        <v>193.30999337272959</v>
      </c>
      <c r="E38" s="64">
        <f>(G38)/((1000)*(1/(PI()*1.5^2))*(1/'Salt Topping history'!$E$17)*(1/2.20462)*(C38))</f>
        <v>21.912514684794171</v>
      </c>
      <c r="F38" s="122">
        <f t="shared" si="3"/>
        <v>4.8096838455039675E-3</v>
      </c>
      <c r="G38" s="19">
        <f t="shared" si="4"/>
        <v>9.5606895480927871</v>
      </c>
      <c r="H38" s="161">
        <f>SUM($G$7:G38)</f>
        <v>266.36985963105235</v>
      </c>
      <c r="I38" s="163">
        <f>SUM($J$7:J38)</f>
        <v>270.86315771950126</v>
      </c>
      <c r="J38" s="164">
        <f t="shared" si="0"/>
        <v>9.3465511130916958</v>
      </c>
      <c r="K38" s="115">
        <f t="shared" si="5"/>
        <v>6.9383857308046908</v>
      </c>
      <c r="L38" s="115">
        <v>36.966539628903085</v>
      </c>
      <c r="M38" s="113">
        <v>55.893187451197015</v>
      </c>
      <c r="N38" s="113">
        <v>37.374802358658251</v>
      </c>
      <c r="O38" s="113">
        <v>20</v>
      </c>
      <c r="P38" s="113">
        <f t="shared" si="6"/>
        <v>6.6305001538081996</v>
      </c>
      <c r="Q38" s="113">
        <f>SUM($P$7:P38)</f>
        <v>147.17673016743424</v>
      </c>
      <c r="S38" s="27">
        <f>'Accumulated Feed'!O35</f>
        <v>43462</v>
      </c>
      <c r="T38" s="17">
        <f>'Accumulated Feed'!P35</f>
        <v>6.6972679424203942</v>
      </c>
      <c r="U38" s="17">
        <f>SUM($T$7:T38)</f>
        <v>224.23507399558088</v>
      </c>
      <c r="V38" s="64">
        <f>(X38)/((1000)*(1/(PI()*1.5^2))*(1/'Salt Topping history'!$F$17)*(1/2.20462)*(T38))</f>
        <v>38.586762062047981</v>
      </c>
      <c r="W38" s="137">
        <f t="shared" si="7"/>
        <v>7.2508038553538061E-3</v>
      </c>
      <c r="X38" s="19">
        <f t="shared" si="13"/>
        <v>16.386816713099602</v>
      </c>
      <c r="Y38" s="161">
        <f>SUM($X$7:X38)</f>
        <v>548.65642076818961</v>
      </c>
      <c r="Z38" s="163">
        <f>SUM($AA$7:AA38)</f>
        <v>273.09040199577544</v>
      </c>
      <c r="AA38" s="164">
        <f t="shared" si="1"/>
        <v>8.135296957706089</v>
      </c>
      <c r="AB38" s="115">
        <f t="shared" si="8"/>
        <v>6.6972679424203942</v>
      </c>
      <c r="AC38" s="115">
        <v>32.767158565212171</v>
      </c>
      <c r="AD38" s="113">
        <v>46.16538760432497</v>
      </c>
      <c r="AE38" s="113">
        <v>38.170009085182819</v>
      </c>
      <c r="AF38" s="113">
        <v>20</v>
      </c>
      <c r="AG38" s="113">
        <f t="shared" si="9"/>
        <v>6.4000817834558568</v>
      </c>
      <c r="AH38" s="113">
        <f>SUM($AG$7:AG38)</f>
        <v>192.08783076207246</v>
      </c>
      <c r="AJ38" s="27">
        <f>'Accumulated Feed'!Q35</f>
        <v>43654</v>
      </c>
      <c r="AK38" s="17">
        <f>'Accumulated Feed'!R35</f>
        <v>1.1285732436479404E-2</v>
      </c>
      <c r="AL38" s="17">
        <f>SUM($AK$7:AK38)</f>
        <v>9.7996021287982835E-2</v>
      </c>
      <c r="AM38" s="64">
        <f>(AO38)/((1000)*(1/(PI()*1.5^2))*(1/'Salt Topping history'!$C$27)*(1/2.20462)*(AK38))</f>
        <v>31.759358928321163</v>
      </c>
      <c r="AN38" s="137">
        <f t="shared" si="10"/>
        <v>1.6786844579265653E-5</v>
      </c>
      <c r="AO38" s="19">
        <f t="shared" si="11"/>
        <v>2.0161000339698049E-2</v>
      </c>
      <c r="AP38" s="161">
        <f>SUM($AO$7:AO38)</f>
        <v>0.17506155046613883</v>
      </c>
      <c r="AQ38" s="163">
        <f>SUM($AR$7:AR38)</f>
        <v>0</v>
      </c>
      <c r="AR38" s="164">
        <v>0</v>
      </c>
      <c r="AS38" s="115">
        <f t="shared" si="12"/>
        <v>1.1285732436479404E-2</v>
      </c>
      <c r="AT38" s="178">
        <v>31.832168579101563</v>
      </c>
      <c r="AU38" s="87">
        <v>37.116134643554688</v>
      </c>
      <c r="AV38" s="87">
        <v>0</v>
      </c>
      <c r="AW38" s="113">
        <v>20</v>
      </c>
      <c r="AX38" s="113">
        <f t="shared" si="2"/>
        <v>1.0784936663824877E-2</v>
      </c>
      <c r="AY38" s="113">
        <f>SUM($AX$7:AX38)</f>
        <v>9.3647522555250676E-2</v>
      </c>
    </row>
    <row r="39" spans="2:51">
      <c r="B39" s="27">
        <f>'Accumulated Feed'!M36</f>
        <v>43260</v>
      </c>
      <c r="C39" s="17">
        <f>'Accumulated Feed'!N36</f>
        <v>6.7728885861363413</v>
      </c>
      <c r="D39" s="17">
        <f>SUM($C$7:C39)</f>
        <v>200.08288195886593</v>
      </c>
      <c r="E39" s="64">
        <f>(G39)/((1000)*(1/(PI()*1.5^2))*(1/'Salt Topping history'!$E$17)*(1/2.20462)*(C39))</f>
        <v>21.912514684794171</v>
      </c>
      <c r="F39" s="122">
        <f t="shared" si="3"/>
        <v>4.6949613474948984E-3</v>
      </c>
      <c r="G39" s="19">
        <f t="shared" si="4"/>
        <v>9.3326441665503594</v>
      </c>
      <c r="H39" s="161">
        <f>SUM($G$7:G39)</f>
        <v>275.70250379760273</v>
      </c>
      <c r="I39" s="163">
        <f>SUM($J$7:J39)</f>
        <v>279.10969369732948</v>
      </c>
      <c r="J39" s="164">
        <f t="shared" ref="J39:J70" si="14">IF(G39=0,0,$J$4+$K$4*K39+$L$4*L39+$M$4*M39+$N$4*N39)</f>
        <v>8.2465359778282448</v>
      </c>
      <c r="K39" s="115">
        <f t="shared" si="5"/>
        <v>6.7728885861363413</v>
      </c>
      <c r="L39" s="115">
        <v>33.853298026146753</v>
      </c>
      <c r="M39" s="113">
        <v>54.486807097328992</v>
      </c>
      <c r="N39" s="113">
        <v>36.945814506499843</v>
      </c>
      <c r="O39" s="113">
        <v>20</v>
      </c>
      <c r="P39" s="113">
        <f t="shared" si="6"/>
        <v>6.4723468187598971</v>
      </c>
      <c r="Q39" s="113">
        <f>SUM($P$7:P39)</f>
        <v>153.64907698619413</v>
      </c>
      <c r="S39" s="27">
        <f>'Accumulated Feed'!O36</f>
        <v>43463</v>
      </c>
      <c r="T39" s="17">
        <f>'Accumulated Feed'!P36</f>
        <v>6.5018100475451721</v>
      </c>
      <c r="U39" s="17">
        <f>SUM($T$7:T39)</f>
        <v>230.73688404312605</v>
      </c>
      <c r="V39" s="64">
        <f>(X39)/((1000)*(1/(PI()*1.5^2))*(1/'Salt Topping history'!$F$17)*(1/2.20462)*(T39))</f>
        <v>38.586762062047981</v>
      </c>
      <c r="W39" s="137">
        <f t="shared" si="7"/>
        <v>7.0391911694190077E-3</v>
      </c>
      <c r="X39" s="19">
        <f t="shared" si="13"/>
        <v>15.908572042886957</v>
      </c>
      <c r="Y39" s="161">
        <f>SUM($X$7:X39)</f>
        <v>564.56499281107654</v>
      </c>
      <c r="Z39" s="163">
        <f>SUM($AA$7:AA39)</f>
        <v>280.25040627671291</v>
      </c>
      <c r="AA39" s="164">
        <f t="shared" ref="AA39:AA70" si="15">IF(X39=0,0,$J$4+$K$4*AB39+$L$4*AC39+$M$4*AD39+$N$4*AE39)</f>
        <v>7.1600042809374855</v>
      </c>
      <c r="AB39" s="115">
        <f t="shared" si="8"/>
        <v>6.5018100475451721</v>
      </c>
      <c r="AC39" s="115">
        <v>31.176500518984181</v>
      </c>
      <c r="AD39" s="113">
        <v>54.740097704375202</v>
      </c>
      <c r="AE39" s="113">
        <v>38.464621720380215</v>
      </c>
      <c r="AF39" s="113">
        <v>20</v>
      </c>
      <c r="AG39" s="113">
        <f t="shared" si="9"/>
        <v>6.21329718364911</v>
      </c>
      <c r="AH39" s="113">
        <f>SUM($AG$7:AG39)</f>
        <v>198.30112794572156</v>
      </c>
      <c r="AJ39" s="27">
        <f>'Accumulated Feed'!Q36</f>
        <v>43655</v>
      </c>
      <c r="AK39" s="17">
        <f>'Accumulated Feed'!R36</f>
        <v>1.1874711836745072E-2</v>
      </c>
      <c r="AL39" s="17">
        <f>SUM($AK$7:AK39)</f>
        <v>0.10987073312472791</v>
      </c>
      <c r="AM39" s="64">
        <f>(AO39)/((1000)*(1/(PI()*1.5^2))*(1/'Salt Topping history'!$C$27)*(1/2.20462)*(AK39))</f>
        <v>31.759358928321163</v>
      </c>
      <c r="AN39" s="137">
        <f t="shared" si="10"/>
        <v>1.7662915823050444E-5</v>
      </c>
      <c r="AO39" s="19">
        <f t="shared" si="11"/>
        <v>2.1213161903483584E-2</v>
      </c>
      <c r="AP39" s="161">
        <f>SUM($AO$7:AO39)</f>
        <v>0.19627471236962241</v>
      </c>
      <c r="AQ39" s="163">
        <f>SUM($AR$7:AR39)</f>
        <v>0</v>
      </c>
      <c r="AR39" s="164">
        <v>0</v>
      </c>
      <c r="AS39" s="115">
        <f t="shared" si="12"/>
        <v>1.1874711836745072E-2</v>
      </c>
      <c r="AT39" s="178">
        <v>31.745998382568359</v>
      </c>
      <c r="AU39" s="87">
        <v>36.457469940185547</v>
      </c>
      <c r="AV39" s="87">
        <v>0</v>
      </c>
      <c r="AW39" s="113">
        <v>20</v>
      </c>
      <c r="AX39" s="113">
        <f t="shared" ref="AX39:AX70" si="16">(AK39*AW40)*(1/2.20462)*(1/1343)*(1/(PI()*1.5^2))*1000</f>
        <v>1.1347780552240181E-2</v>
      </c>
      <c r="AY39" s="113">
        <f>SUM($AX$7:AX39)</f>
        <v>0.10499530310749086</v>
      </c>
    </row>
    <row r="40" spans="2:51">
      <c r="B40" s="27">
        <f>'Accumulated Feed'!M37</f>
        <v>43261</v>
      </c>
      <c r="C40" s="17">
        <f>'Accumulated Feed'!N37</f>
        <v>6.9274929980710294</v>
      </c>
      <c r="D40" s="17">
        <f>SUM($C$7:C40)</f>
        <v>207.01037495693694</v>
      </c>
      <c r="E40" s="64">
        <f>(G40)/((1000)*(1/(PI()*1.5^2))*(1/'Salt Topping history'!$E$17)*(1/2.20462)*(C40))</f>
        <v>21.912514684794175</v>
      </c>
      <c r="F40" s="122">
        <f t="shared" si="3"/>
        <v>4.8021330112472498E-3</v>
      </c>
      <c r="G40" s="19">
        <f t="shared" si="4"/>
        <v>9.5456799997572848</v>
      </c>
      <c r="H40" s="161">
        <f>SUM($G$7:G40)</f>
        <v>285.24818379736001</v>
      </c>
      <c r="I40" s="163">
        <f>SUM($J$7:J40)</f>
        <v>287.76684398121347</v>
      </c>
      <c r="J40" s="164">
        <f t="shared" si="14"/>
        <v>8.6571502838839685</v>
      </c>
      <c r="K40" s="115">
        <f t="shared" si="5"/>
        <v>6.9274929980710294</v>
      </c>
      <c r="L40" s="115">
        <v>34.123793119611605</v>
      </c>
      <c r="M40" s="113">
        <v>50.7763067997275</v>
      </c>
      <c r="N40" s="113">
        <v>37.405662875572801</v>
      </c>
      <c r="O40" s="113">
        <v>20</v>
      </c>
      <c r="P40" s="113">
        <f t="shared" si="6"/>
        <v>6.6200907777850029</v>
      </c>
      <c r="Q40" s="113">
        <f>SUM($P$7:P40)</f>
        <v>160.26916776397914</v>
      </c>
      <c r="S40" s="27">
        <f>'Accumulated Feed'!O37</f>
        <v>43464</v>
      </c>
      <c r="T40" s="17">
        <f>'Accumulated Feed'!P37</f>
        <v>6.8159108743844419</v>
      </c>
      <c r="U40" s="17">
        <f>SUM($T$7:T40)</f>
        <v>237.55279491751048</v>
      </c>
      <c r="V40" s="64">
        <f>(X40)/((1000)*(1/(PI()*1.5^2))*(1/'Salt Topping history'!$F$17)*(1/2.20462)*(T40))</f>
        <v>38.586762062047981</v>
      </c>
      <c r="W40" s="137">
        <f t="shared" si="7"/>
        <v>7.3792527446458929E-3</v>
      </c>
      <c r="X40" s="19">
        <f t="shared" si="13"/>
        <v>16.677111202899717</v>
      </c>
      <c r="Y40" s="161">
        <f>SUM($X$7:X40)</f>
        <v>581.24210401397625</v>
      </c>
      <c r="Z40" s="163">
        <f>SUM($AA$7:AA40)</f>
        <v>287.55880979349831</v>
      </c>
      <c r="AA40" s="164">
        <f t="shared" si="15"/>
        <v>7.3084035167853862</v>
      </c>
      <c r="AB40" s="115">
        <f t="shared" si="8"/>
        <v>6.8159108743844419</v>
      </c>
      <c r="AC40" s="115">
        <v>30.372797777498128</v>
      </c>
      <c r="AD40" s="113">
        <v>55.686544449020339</v>
      </c>
      <c r="AE40" s="113">
        <v>38.785469540534194</v>
      </c>
      <c r="AF40" s="113">
        <v>20</v>
      </c>
      <c r="AG40" s="113">
        <f t="shared" si="9"/>
        <v>6.5134600257670749</v>
      </c>
      <c r="AH40" s="113">
        <f>SUM($AG$7:AG40)</f>
        <v>204.81458797148863</v>
      </c>
      <c r="AJ40" s="27">
        <f>'Accumulated Feed'!Q37</f>
        <v>43656</v>
      </c>
      <c r="AK40" s="17">
        <f>'Accumulated Feed'!R37</f>
        <v>4.4141501214680556E-3</v>
      </c>
      <c r="AL40" s="17">
        <f>SUM($AK$7:AK40)</f>
        <v>0.11428488324619596</v>
      </c>
      <c r="AM40" s="64">
        <f>(AO40)/((1000)*(1/(PI()*1.5^2))*(1/'Salt Topping history'!$C$27)*(1/2.20462)*(AK40))</f>
        <v>31.759358928321159</v>
      </c>
      <c r="AN40" s="137">
        <f t="shared" si="10"/>
        <v>6.565781393072465E-6</v>
      </c>
      <c r="AO40" s="19">
        <f t="shared" si="11"/>
        <v>7.8855034530800304E-3</v>
      </c>
      <c r="AP40" s="161">
        <f>SUM($AO$7:AO40)</f>
        <v>0.20416021582270244</v>
      </c>
      <c r="AQ40" s="163">
        <f>SUM($AR$7:AR40)</f>
        <v>0</v>
      </c>
      <c r="AR40" s="164">
        <v>0</v>
      </c>
      <c r="AS40" s="115">
        <f t="shared" si="12"/>
        <v>4.4141501214680556E-3</v>
      </c>
      <c r="AT40" s="178">
        <v>31.659830520550411</v>
      </c>
      <c r="AU40" s="87">
        <v>35.798802445994482</v>
      </c>
      <c r="AV40" s="87">
        <v>0</v>
      </c>
      <c r="AW40" s="113">
        <v>20</v>
      </c>
      <c r="AX40" s="113">
        <f t="shared" si="16"/>
        <v>4.2182755751649483E-3</v>
      </c>
      <c r="AY40" s="113">
        <f>SUM($AX$7:AX40)</f>
        <v>0.10921357868265581</v>
      </c>
    </row>
    <row r="41" spans="2:51">
      <c r="B41" s="27">
        <f>'Accumulated Feed'!M38</f>
        <v>43262</v>
      </c>
      <c r="C41" s="17">
        <f>'Accumulated Feed'!N38</f>
        <v>7.0276389670482775</v>
      </c>
      <c r="D41" s="17">
        <f>SUM($C$7:C41)</f>
        <v>214.03801392398523</v>
      </c>
      <c r="E41" s="64">
        <f>(G41)/((1000)*(1/(PI()*1.5^2))*(1/'Salt Topping history'!$E$17)*(1/2.20462)*(C41))</f>
        <v>21.912514684794171</v>
      </c>
      <c r="F41" s="122">
        <f t="shared" si="3"/>
        <v>4.8715541227089135E-3</v>
      </c>
      <c r="G41" s="19">
        <f t="shared" si="4"/>
        <v>9.6836752851207795</v>
      </c>
      <c r="H41" s="161">
        <f>SUM($G$7:G41)</f>
        <v>294.9318590824808</v>
      </c>
      <c r="I41" s="163">
        <f>SUM($J$7:J41)</f>
        <v>296.66244980624123</v>
      </c>
      <c r="J41" s="164">
        <f t="shared" si="14"/>
        <v>8.8956058250277632</v>
      </c>
      <c r="K41" s="115">
        <f t="shared" si="5"/>
        <v>7.0276389670482775</v>
      </c>
      <c r="L41" s="115">
        <v>34.617115462532745</v>
      </c>
      <c r="M41" s="113">
        <v>52.341718727096335</v>
      </c>
      <c r="N41" s="113">
        <v>37.779573197386867</v>
      </c>
      <c r="O41" s="113">
        <v>20</v>
      </c>
      <c r="P41" s="113">
        <f t="shared" si="6"/>
        <v>6.7157928457399212</v>
      </c>
      <c r="Q41" s="113">
        <f>SUM($P$7:P41)</f>
        <v>166.98496060971905</v>
      </c>
      <c r="S41" s="27">
        <f>'Accumulated Feed'!O38</f>
        <v>43465</v>
      </c>
      <c r="T41" s="17">
        <f>'Accumulated Feed'!P38</f>
        <v>7.0361321131738883</v>
      </c>
      <c r="U41" s="17">
        <f>SUM($T$7:T41)</f>
        <v>244.58892703068437</v>
      </c>
      <c r="V41" s="64">
        <f>(X41)/((1000)*(1/(PI()*1.5^2))*(1/'Salt Topping history'!$F$17)*(1/2.20462)*(T41))</f>
        <v>38.586762062047981</v>
      </c>
      <c r="W41" s="137">
        <f t="shared" si="7"/>
        <v>7.6176754897075505E-3</v>
      </c>
      <c r="X41" s="19">
        <f t="shared" si="13"/>
        <v>17.215946606739063</v>
      </c>
      <c r="Y41" s="161">
        <f>SUM($X$7:X41)</f>
        <v>598.45805062071531</v>
      </c>
      <c r="Z41" s="163">
        <f>SUM($AA$7:AA41)</f>
        <v>295.3485471116698</v>
      </c>
      <c r="AA41" s="164">
        <f t="shared" si="15"/>
        <v>7.789737318171464</v>
      </c>
      <c r="AB41" s="115">
        <f t="shared" si="8"/>
        <v>7.0361321131738883</v>
      </c>
      <c r="AC41" s="115">
        <v>30.270894893959689</v>
      </c>
      <c r="AD41" s="113">
        <v>48.187361798639664</v>
      </c>
      <c r="AE41" s="113">
        <v>38.648909172614466</v>
      </c>
      <c r="AF41" s="113">
        <v>20</v>
      </c>
      <c r="AG41" s="113">
        <f t="shared" si="9"/>
        <v>6.7239091149813621</v>
      </c>
      <c r="AH41" s="113">
        <f>SUM($AG$7:AG41)</f>
        <v>211.53849708646999</v>
      </c>
      <c r="AJ41" s="27">
        <f>'Accumulated Feed'!Q38</f>
        <v>43657</v>
      </c>
      <c r="AK41" s="17">
        <f>'Accumulated Feed'!R38</f>
        <v>3.2544369053736232E-3</v>
      </c>
      <c r="AL41" s="17">
        <f>SUM($AK$7:AK41)</f>
        <v>0.11753932015156958</v>
      </c>
      <c r="AM41" s="64">
        <f>(AO41)/((1000)*(1/(PI()*1.5^2))*(1/'Salt Topping history'!$C$27)*(1/2.20462)*(AK41))</f>
        <v>31.759358928321159</v>
      </c>
      <c r="AN41" s="137">
        <f t="shared" si="10"/>
        <v>4.8407781090879478E-6</v>
      </c>
      <c r="AO41" s="19">
        <f t="shared" si="11"/>
        <v>5.8137745090146254E-3</v>
      </c>
      <c r="AP41" s="161">
        <f>SUM($AO$7:AO41)</f>
        <v>0.20997399033171707</v>
      </c>
      <c r="AQ41" s="163">
        <f>SUM($AR$7:AR41)</f>
        <v>0</v>
      </c>
      <c r="AR41" s="164">
        <v>0</v>
      </c>
      <c r="AS41" s="115">
        <f t="shared" si="12"/>
        <v>3.2544369053736232E-3</v>
      </c>
      <c r="AT41" s="178">
        <v>31.309995614864196</v>
      </c>
      <c r="AU41" s="87">
        <v>35.140132904052734</v>
      </c>
      <c r="AV41" s="87">
        <v>0</v>
      </c>
      <c r="AW41" s="113">
        <v>20</v>
      </c>
      <c r="AX41" s="113">
        <f t="shared" si="16"/>
        <v>3.1100237488722446E-3</v>
      </c>
      <c r="AY41" s="113">
        <f>SUM($AX$7:AX41)</f>
        <v>0.11232360243152806</v>
      </c>
    </row>
    <row r="42" spans="2:51">
      <c r="B42" s="27">
        <f>'Accumulated Feed'!M39</f>
        <v>43263</v>
      </c>
      <c r="C42" s="17">
        <f>'Accumulated Feed'!N39</f>
        <v>6.7599378881541741</v>
      </c>
      <c r="D42" s="17">
        <f>SUM($C$7:C42)</f>
        <v>220.79795181213942</v>
      </c>
      <c r="E42" s="64">
        <f>(G42)/((1000)*(1/(PI()*1.5^2))*(1/'Salt Topping history'!$E$17)*(1/2.20462)*(C42))</f>
        <v>21.912514684794171</v>
      </c>
      <c r="F42" s="122">
        <f t="shared" si="3"/>
        <v>4.6859839332533864E-3</v>
      </c>
      <c r="G42" s="19">
        <f t="shared" si="4"/>
        <v>9.3147988625210818</v>
      </c>
      <c r="H42" s="161">
        <f>SUM($G$7:G42)</f>
        <v>304.24665794500186</v>
      </c>
      <c r="I42" s="163">
        <f>SUM($J$7:J42)</f>
        <v>304.5746137045976</v>
      </c>
      <c r="J42" s="164">
        <f t="shared" si="14"/>
        <v>7.9121638983563587</v>
      </c>
      <c r="K42" s="115">
        <f t="shared" si="5"/>
        <v>6.7599378881541741</v>
      </c>
      <c r="L42" s="115">
        <v>33.323547554700433</v>
      </c>
      <c r="M42" s="113">
        <v>60.596586391671892</v>
      </c>
      <c r="N42" s="113">
        <v>37.724443649804165</v>
      </c>
      <c r="O42" s="113">
        <v>5.2055521793316641</v>
      </c>
      <c r="P42" s="113">
        <f t="shared" si="6"/>
        <v>1.6813857533304741</v>
      </c>
      <c r="Q42" s="113">
        <f>SUM($P$7:P42)</f>
        <v>168.66634636304951</v>
      </c>
      <c r="S42" s="27">
        <f>'Accumulated Feed'!O39</f>
        <v>43466</v>
      </c>
      <c r="T42" s="17">
        <f>'Accumulated Feed'!P39</f>
        <v>7.4106851089017409</v>
      </c>
      <c r="U42" s="17">
        <f>SUM($T$7:T42)</f>
        <v>251.99961213958611</v>
      </c>
      <c r="V42" s="64">
        <f>(X42)/((1000)*(1/(PI()*1.5^2))*(1/'Salt Topping history'!$F$17)*(1/2.20462)*(T42))</f>
        <v>38.586762062047981</v>
      </c>
      <c r="W42" s="137">
        <f t="shared" si="7"/>
        <v>8.0231856662163811E-3</v>
      </c>
      <c r="X42" s="19">
        <f t="shared" si="13"/>
        <v>18.13239960564902</v>
      </c>
      <c r="Y42" s="161">
        <f>SUM($X$7:X42)</f>
        <v>616.59045022636428</v>
      </c>
      <c r="Z42" s="163">
        <f>SUM($AA$7:AA42)</f>
        <v>303.50606397968511</v>
      </c>
      <c r="AA42" s="164">
        <f t="shared" si="15"/>
        <v>8.1575168680153354</v>
      </c>
      <c r="AB42" s="115">
        <f t="shared" si="8"/>
        <v>7.4106851089017409</v>
      </c>
      <c r="AC42" s="115">
        <v>30.079323860627589</v>
      </c>
      <c r="AD42" s="113">
        <v>49.621935346170702</v>
      </c>
      <c r="AE42" s="113">
        <v>38.350873758417563</v>
      </c>
      <c r="AF42" s="113">
        <v>14.372361240133666</v>
      </c>
      <c r="AG42" s="113">
        <f t="shared" si="9"/>
        <v>5.0891392911196052</v>
      </c>
      <c r="AH42" s="113">
        <f>SUM($AG$7:AG42)</f>
        <v>216.6276363775896</v>
      </c>
      <c r="AJ42" s="27">
        <f>'Accumulated Feed'!Q39</f>
        <v>43658</v>
      </c>
      <c r="AK42" s="17">
        <f>'Accumulated Feed'!R39</f>
        <v>3.4490390654511578E-34</v>
      </c>
      <c r="AL42" s="17">
        <f>SUM($AK$7:AK42)</f>
        <v>0.11753932015156958</v>
      </c>
      <c r="AM42" s="64">
        <f>(AO42)/((1000)*(1/(PI()*1.5^2))*(1/'Salt Topping history'!$C$27)*(1/2.20462)*(AK42))</f>
        <v>31.759358928321156</v>
      </c>
      <c r="AN42" s="137">
        <f t="shared" si="10"/>
        <v>5.13023705509766E-37</v>
      </c>
      <c r="AO42" s="19">
        <f t="shared" si="11"/>
        <v>6.1614147031722893E-34</v>
      </c>
      <c r="AP42" s="161">
        <f>SUM($AO$7:AO42)</f>
        <v>0.20997399033171707</v>
      </c>
      <c r="AQ42" s="163">
        <f>SUM($AR$7:AR42)</f>
        <v>0</v>
      </c>
      <c r="AR42" s="164">
        <v>0</v>
      </c>
      <c r="AS42" s="115">
        <f t="shared" si="12"/>
        <v>3.4490390654511578E-34</v>
      </c>
      <c r="AT42" s="178">
        <v>31.052776505108284</v>
      </c>
      <c r="AU42" s="87">
        <v>34.481464385986328</v>
      </c>
      <c r="AV42" s="87">
        <v>0</v>
      </c>
      <c r="AW42" s="113">
        <v>20</v>
      </c>
      <c r="AX42" s="113">
        <f t="shared" si="16"/>
        <v>3.2959905864605394E-34</v>
      </c>
      <c r="AY42" s="113">
        <f>SUM($AX$7:AX42)</f>
        <v>0.11232360243152806</v>
      </c>
    </row>
    <row r="43" spans="2:51">
      <c r="B43" s="27">
        <f>'Accumulated Feed'!M40</f>
        <v>43264</v>
      </c>
      <c r="C43" s="17">
        <f>'Accumulated Feed'!N40</f>
        <v>5.8198719443412514</v>
      </c>
      <c r="D43" s="17">
        <f>SUM($C$7:C43)</f>
        <v>226.61782375648068</v>
      </c>
      <c r="E43" s="64">
        <f>(G43)/((1000)*(1/(PI()*1.5^2))*(1/'Salt Topping history'!$E$17)*(1/2.20462)*(C43))</f>
        <v>21.912514684794171</v>
      </c>
      <c r="F43" s="122">
        <f t="shared" si="3"/>
        <v>4.0343309178276967E-3</v>
      </c>
      <c r="G43" s="19">
        <f t="shared" si="4"/>
        <v>8.0194429984578957</v>
      </c>
      <c r="H43" s="161">
        <f>SUM($G$7:G43)</f>
        <v>312.26610094345978</v>
      </c>
      <c r="I43" s="163">
        <f>SUM($J$7:J43)</f>
        <v>311.25983689170198</v>
      </c>
      <c r="J43" s="164">
        <f t="shared" si="14"/>
        <v>6.6852231871043859</v>
      </c>
      <c r="K43" s="115">
        <f t="shared" si="5"/>
        <v>5.8198719443412514</v>
      </c>
      <c r="L43" s="115">
        <v>33.278284121530994</v>
      </c>
      <c r="M43" s="113">
        <v>60.714233829070004</v>
      </c>
      <c r="N43" s="113">
        <v>37.582333268832272</v>
      </c>
      <c r="O43" s="113">
        <v>20</v>
      </c>
      <c r="P43" s="113">
        <f t="shared" si="6"/>
        <v>5.5616195638669561</v>
      </c>
      <c r="Q43" s="113">
        <f>SUM($P$7:P43)</f>
        <v>174.22796592691648</v>
      </c>
      <c r="S43" s="27">
        <f>'Accumulated Feed'!O40</f>
        <v>43467</v>
      </c>
      <c r="T43" s="17">
        <f>'Accumulated Feed'!P40</f>
        <v>6.6030003259750591</v>
      </c>
      <c r="U43" s="17">
        <f>SUM($T$7:T43)</f>
        <v>258.60261246556115</v>
      </c>
      <c r="V43" s="64">
        <f>(X43)/((1000)*(1/(PI()*1.5^2))*(1/'Salt Topping history'!$F$17)*(1/2.20462)*(T43))</f>
        <v>38.586762062047988</v>
      </c>
      <c r="W43" s="137">
        <f t="shared" si="7"/>
        <v>7.1487449258569782E-3</v>
      </c>
      <c r="X43" s="19">
        <f t="shared" si="13"/>
        <v>16.156163532436771</v>
      </c>
      <c r="Y43" s="161">
        <f>SUM($X$7:X43)</f>
        <v>632.746613758801</v>
      </c>
      <c r="Z43" s="163">
        <f>SUM($AA$7:AA43)</f>
        <v>310.46560877399912</v>
      </c>
      <c r="AA43" s="164">
        <f t="shared" si="15"/>
        <v>6.9595447943139996</v>
      </c>
      <c r="AB43" s="115">
        <f t="shared" si="8"/>
        <v>6.6030003259750591</v>
      </c>
      <c r="AC43" s="115">
        <v>30.610852513379516</v>
      </c>
      <c r="AD43" s="113">
        <v>59.407882610029603</v>
      </c>
      <c r="AE43" s="113">
        <v>37.980111408454427</v>
      </c>
      <c r="AF43" s="113">
        <v>20</v>
      </c>
      <c r="AG43" s="113">
        <f t="shared" si="9"/>
        <v>6.3099972206208861</v>
      </c>
      <c r="AH43" s="113">
        <f>SUM($AG$7:AG43)</f>
        <v>222.93763359821048</v>
      </c>
      <c r="AJ43" s="27">
        <f>'Accumulated Feed'!Q40</f>
        <v>43659</v>
      </c>
      <c r="AK43" s="17">
        <f>'Accumulated Feed'!R40</f>
        <v>3.4487478177024374E-34</v>
      </c>
      <c r="AL43" s="17">
        <f>SUM($AK$7:AK43)</f>
        <v>0.11753932015156958</v>
      </c>
      <c r="AM43" s="64">
        <f>(AO43)/((1000)*(1/(PI()*1.5^2))*(1/'Salt Topping history'!$C$27)*(1/2.20462)*(AK43))</f>
        <v>31.759358928321156</v>
      </c>
      <c r="AN43" s="137">
        <f t="shared" si="10"/>
        <v>5.1298038416824607E-37</v>
      </c>
      <c r="AO43" s="19">
        <f t="shared" si="11"/>
        <v>6.1608944138606357E-34</v>
      </c>
      <c r="AP43" s="161">
        <f>SUM($AO$7:AO43)</f>
        <v>0.20997399033171707</v>
      </c>
      <c r="AQ43" s="163">
        <f>SUM($AR$7:AR43)</f>
        <v>0</v>
      </c>
      <c r="AR43" s="164">
        <v>0</v>
      </c>
      <c r="AS43" s="115">
        <f t="shared" si="12"/>
        <v>3.4487478177024374E-34</v>
      </c>
      <c r="AT43" s="178">
        <v>31.232506280342669</v>
      </c>
      <c r="AU43" s="87">
        <v>33.822799682617188</v>
      </c>
      <c r="AV43" s="87">
        <v>0</v>
      </c>
      <c r="AW43" s="113">
        <v>20</v>
      </c>
      <c r="AX43" s="113">
        <f t="shared" si="16"/>
        <v>3.2957122626086223E-34</v>
      </c>
      <c r="AY43" s="113">
        <f>SUM($AX$7:AX43)</f>
        <v>0.11232360243152806</v>
      </c>
    </row>
    <row r="44" spans="2:51">
      <c r="B44" s="27">
        <f>'Accumulated Feed'!M41</f>
        <v>43265</v>
      </c>
      <c r="C44" s="17">
        <f>'Accumulated Feed'!N41</f>
        <v>5.4409247143370978</v>
      </c>
      <c r="D44" s="17">
        <f>SUM($C$7:C44)</f>
        <v>232.05874847081776</v>
      </c>
      <c r="E44" s="64">
        <f>(G44)/((1000)*(1/(PI()*1.5^2))*(1/'Salt Topping history'!$E$17)*(1/2.20462)*(C44))</f>
        <v>21.912514684794171</v>
      </c>
      <c r="F44" s="122">
        <f t="shared" si="3"/>
        <v>3.7716449788840756E-3</v>
      </c>
      <c r="G44" s="19">
        <f t="shared" si="4"/>
        <v>7.497275889025766</v>
      </c>
      <c r="H44" s="161">
        <f>SUM($G$7:G44)</f>
        <v>319.76337683248556</v>
      </c>
      <c r="I44" s="163">
        <f>SUM($J$7:J44)</f>
        <v>317.04320896233463</v>
      </c>
      <c r="J44" s="164">
        <f t="shared" si="14"/>
        <v>5.7833720706326783</v>
      </c>
      <c r="K44" s="115">
        <f t="shared" si="5"/>
        <v>5.4409247143370978</v>
      </c>
      <c r="L44" s="115">
        <v>31.546368746934164</v>
      </c>
      <c r="M44" s="113">
        <v>57.130370422601672</v>
      </c>
      <c r="N44" s="113">
        <v>37.080642664344218</v>
      </c>
      <c r="O44" s="113">
        <v>9.911440259598999</v>
      </c>
      <c r="P44" s="113">
        <f t="shared" si="6"/>
        <v>2.5767206495283488</v>
      </c>
      <c r="Q44" s="113">
        <f>SUM($P$7:P44)</f>
        <v>176.80468657644482</v>
      </c>
      <c r="S44" s="27">
        <f>'Accumulated Feed'!O41</f>
        <v>43468</v>
      </c>
      <c r="T44" s="17">
        <f>'Accumulated Feed'!P41</f>
        <v>6.4972023767604581</v>
      </c>
      <c r="U44" s="17">
        <f>SUM($T$7:T44)</f>
        <v>265.09981484232162</v>
      </c>
      <c r="V44" s="64">
        <f>(X44)/((1000)*(1/(PI()*1.5^2))*(1/'Salt Topping history'!$F$17)*(1/2.20462)*(T44))</f>
        <v>38.586762062047981</v>
      </c>
      <c r="W44" s="137">
        <f t="shared" si="7"/>
        <v>7.0342026700223525E-3</v>
      </c>
      <c r="X44" s="19">
        <f t="shared" si="13"/>
        <v>15.897298034250516</v>
      </c>
      <c r="Y44" s="161">
        <f>SUM($X$7:X44)</f>
        <v>648.64391179305153</v>
      </c>
      <c r="Z44" s="163">
        <f>SUM($AA$7:AA44)</f>
        <v>317.85112373645103</v>
      </c>
      <c r="AA44" s="164">
        <f t="shared" si="15"/>
        <v>7.3855149624519001</v>
      </c>
      <c r="AB44" s="115">
        <f t="shared" si="8"/>
        <v>6.4972023767604581</v>
      </c>
      <c r="AC44" s="115">
        <v>31.535453926059951</v>
      </c>
      <c r="AD44" s="113">
        <v>50.644394343208369</v>
      </c>
      <c r="AE44" s="113">
        <v>38.408435163210996</v>
      </c>
      <c r="AF44" s="113">
        <v>6.9409270642648311</v>
      </c>
      <c r="AG44" s="113">
        <f t="shared" si="9"/>
        <v>2.1547740114220848</v>
      </c>
      <c r="AH44" s="113">
        <f>SUM($AG$7:AG44)</f>
        <v>225.09240760963257</v>
      </c>
      <c r="AJ44" s="27">
        <f>'Accumulated Feed'!Q41</f>
        <v>43660</v>
      </c>
      <c r="AK44" s="17">
        <f>'Accumulated Feed'!R41</f>
        <v>3.4492142953931429E-34</v>
      </c>
      <c r="AL44" s="17">
        <f>SUM($AK$7:AK44)</f>
        <v>0.11753932015156958</v>
      </c>
      <c r="AM44" s="64">
        <f>(AO44)/((1000)*(1/(PI()*1.5^2))*(1/'Salt Topping history'!$C$27)*(1/2.20462)*(AK44))</f>
        <v>31.759358928321159</v>
      </c>
      <c r="AN44" s="137">
        <f t="shared" si="10"/>
        <v>5.1304976990406471E-37</v>
      </c>
      <c r="AO44" s="19">
        <f t="shared" si="11"/>
        <v>6.1617277365478175E-34</v>
      </c>
      <c r="AP44" s="161">
        <f>SUM($AO$7:AO44)</f>
        <v>0.20997399033171707</v>
      </c>
      <c r="AQ44" s="163">
        <f>SUM($AR$7:AR44)</f>
        <v>0</v>
      </c>
      <c r="AR44" s="164">
        <v>0</v>
      </c>
      <c r="AS44" s="115">
        <f t="shared" si="12"/>
        <v>3.4492142953931429E-34</v>
      </c>
      <c r="AT44" s="178">
        <v>30.944634320051616</v>
      </c>
      <c r="AU44" s="87">
        <v>33.164131164550781</v>
      </c>
      <c r="AV44" s="87">
        <v>0</v>
      </c>
      <c r="AW44" s="113">
        <v>20</v>
      </c>
      <c r="AX44" s="113">
        <f t="shared" si="16"/>
        <v>3.2961580407074442E-34</v>
      </c>
      <c r="AY44" s="113">
        <f>SUM($AX$7:AX44)</f>
        <v>0.11232360243152806</v>
      </c>
    </row>
    <row r="45" spans="2:51">
      <c r="B45" s="27">
        <f>'Accumulated Feed'!M42</f>
        <v>43266</v>
      </c>
      <c r="C45" s="17">
        <f>'Accumulated Feed'!N42</f>
        <v>5.4814345447043529</v>
      </c>
      <c r="D45" s="17">
        <f>SUM($C$7:C45)</f>
        <v>237.5401830155221</v>
      </c>
      <c r="E45" s="64">
        <f>(G45)/((1000)*(1/(PI()*1.5^2))*(1/'Salt Topping history'!$E$17)*(1/2.20462)*(C45))</f>
        <v>21.912514684794171</v>
      </c>
      <c r="F45" s="122">
        <f t="shared" si="3"/>
        <v>3.7997263632666783E-3</v>
      </c>
      <c r="G45" s="19">
        <f t="shared" si="4"/>
        <v>7.5530960649015038</v>
      </c>
      <c r="H45" s="161">
        <f>SUM($G$7:G45)</f>
        <v>327.31647289738709</v>
      </c>
      <c r="I45" s="163">
        <f>SUM($J$7:J45)</f>
        <v>323.10608870594217</v>
      </c>
      <c r="J45" s="164">
        <f t="shared" si="14"/>
        <v>6.0628797436075423</v>
      </c>
      <c r="K45" s="115">
        <f t="shared" si="5"/>
        <v>5.4814345447043529</v>
      </c>
      <c r="L45" s="115">
        <v>32.455994391242655</v>
      </c>
      <c r="M45" s="113">
        <v>58.304067425816129</v>
      </c>
      <c r="N45" s="113">
        <v>36.989558063458553</v>
      </c>
      <c r="O45" s="113">
        <v>20</v>
      </c>
      <c r="P45" s="113">
        <f t="shared" si="6"/>
        <v>5.238200065815116</v>
      </c>
      <c r="Q45" s="113">
        <f>SUM($P$7:P45)</f>
        <v>182.04288664225993</v>
      </c>
      <c r="S45" s="27">
        <f>'Accumulated Feed'!O42</f>
        <v>43469</v>
      </c>
      <c r="T45" s="17">
        <f>'Accumulated Feed'!P42</f>
        <v>6.5863669993579848</v>
      </c>
      <c r="U45" s="17">
        <f>SUM($T$7:T45)</f>
        <v>271.68618184167963</v>
      </c>
      <c r="V45" s="64">
        <f>(X45)/((1000)*(1/(PI()*1.5^2))*(1/'Salt Topping history'!$F$17)*(1/2.20462)*(T45))</f>
        <v>38.586762062047988</v>
      </c>
      <c r="W45" s="137">
        <f t="shared" si="7"/>
        <v>7.1307368381114469E-3</v>
      </c>
      <c r="X45" s="19">
        <f t="shared" si="13"/>
        <v>16.11546525413187</v>
      </c>
      <c r="Y45" s="161">
        <f>SUM($X$7:X45)</f>
        <v>664.75937704718342</v>
      </c>
      <c r="Z45" s="163">
        <f>SUM($AA$7:AA45)</f>
        <v>324.96763302265219</v>
      </c>
      <c r="AA45" s="164">
        <f t="shared" si="15"/>
        <v>7.1165092862011745</v>
      </c>
      <c r="AB45" s="115">
        <f t="shared" si="8"/>
        <v>6.5863669993579848</v>
      </c>
      <c r="AC45" s="115">
        <v>31.265948106425789</v>
      </c>
      <c r="AD45" s="113">
        <v>60.512301548608995</v>
      </c>
      <c r="AE45" s="113">
        <v>38.520470930624874</v>
      </c>
      <c r="AF45" s="113">
        <v>20</v>
      </c>
      <c r="AG45" s="113">
        <f t="shared" si="9"/>
        <v>6.2941019851912392</v>
      </c>
      <c r="AH45" s="113">
        <f>SUM($AG$7:AG45)</f>
        <v>231.38650959482382</v>
      </c>
      <c r="AJ45" s="27">
        <f>'Accumulated Feed'!Q42</f>
        <v>43661</v>
      </c>
      <c r="AK45" s="17">
        <f>'Accumulated Feed'!R42</f>
        <v>8.5028836638926155E-3</v>
      </c>
      <c r="AL45" s="17">
        <f>SUM($AK$7:AK45)</f>
        <v>0.12604220381546219</v>
      </c>
      <c r="AM45" s="64">
        <f>(AO45)/((1000)*(1/(PI()*1.5^2))*(1/'Salt Topping history'!$C$27)*(1/2.20462)*(AK45))</f>
        <v>31.759358928321159</v>
      </c>
      <c r="AN45" s="137">
        <f t="shared" si="10"/>
        <v>1.2647525301943899E-5</v>
      </c>
      <c r="AO45" s="19">
        <f t="shared" si="11"/>
        <v>1.5189677887634622E-2</v>
      </c>
      <c r="AP45" s="161">
        <f>SUM($AO$7:AO45)</f>
        <v>0.22516366821935169</v>
      </c>
      <c r="AQ45" s="163">
        <f>SUM($AR$7:AR45)</f>
        <v>0</v>
      </c>
      <c r="AR45" s="164">
        <v>0</v>
      </c>
      <c r="AS45" s="115">
        <f t="shared" si="12"/>
        <v>8.5028836638926155E-3</v>
      </c>
      <c r="AT45" s="178">
        <v>30.77418069620926</v>
      </c>
      <c r="AU45" s="87">
        <v>32.505462646484375</v>
      </c>
      <c r="AV45" s="87">
        <v>0</v>
      </c>
      <c r="AW45" s="113">
        <v>20</v>
      </c>
      <c r="AX45" s="113">
        <f t="shared" si="16"/>
        <v>8.1255746838846694E-3</v>
      </c>
      <c r="AY45" s="113">
        <f>SUM($AX$7:AX45)</f>
        <v>0.12044917711541273</v>
      </c>
    </row>
    <row r="46" spans="2:51">
      <c r="B46" s="27">
        <f>'Accumulated Feed'!M43</f>
        <v>43267</v>
      </c>
      <c r="C46" s="17">
        <f>'Accumulated Feed'!N43</f>
        <v>5.6436992498514709</v>
      </c>
      <c r="D46" s="17">
        <f>SUM($C$7:C46)</f>
        <v>243.18388226537357</v>
      </c>
      <c r="E46" s="64">
        <f>(G46)/((1000)*(1/(PI()*1.5^2))*(1/'Salt Topping history'!$E$17)*(1/2.20462)*(C46))</f>
        <v>21.912514684794168</v>
      </c>
      <c r="F46" s="122">
        <f t="shared" si="3"/>
        <v>3.9122081365956804E-3</v>
      </c>
      <c r="G46" s="19">
        <f t="shared" si="4"/>
        <v>7.7766873339248939</v>
      </c>
      <c r="H46" s="161">
        <f>SUM($G$7:G46)</f>
        <v>335.09316023131197</v>
      </c>
      <c r="I46" s="163">
        <f>SUM($J$7:J46)</f>
        <v>330.20910071669425</v>
      </c>
      <c r="J46" s="164">
        <f t="shared" si="14"/>
        <v>7.1030120107520567</v>
      </c>
      <c r="K46" s="115">
        <f t="shared" si="5"/>
        <v>5.6436992498514709</v>
      </c>
      <c r="L46" s="115">
        <v>34.576288560408095</v>
      </c>
      <c r="M46" s="113">
        <v>51.802433872973523</v>
      </c>
      <c r="N46" s="113">
        <v>37.134266072754464</v>
      </c>
      <c r="O46" s="113">
        <v>20</v>
      </c>
      <c r="P46" s="113">
        <f t="shared" si="6"/>
        <v>5.3932643983815369</v>
      </c>
      <c r="Q46" s="113">
        <f>SUM($P$7:P46)</f>
        <v>187.43615104064148</v>
      </c>
      <c r="S46" s="27">
        <f>'Accumulated Feed'!O43</f>
        <v>43470</v>
      </c>
      <c r="T46" s="17">
        <f>'Accumulated Feed'!P43</f>
        <v>6.4890131188495879</v>
      </c>
      <c r="U46" s="17">
        <f>SUM($T$7:T46)</f>
        <v>278.17519496052921</v>
      </c>
      <c r="V46" s="64">
        <f>(X46)/((1000)*(1/(PI()*1.5^2))*(1/'Salt Topping history'!$F$17)*(1/2.20462)*(T46))</f>
        <v>38.586762062047981</v>
      </c>
      <c r="W46" s="137">
        <f t="shared" si="7"/>
        <v>7.0253365617311608E-3</v>
      </c>
      <c r="X46" s="19">
        <f t="shared" si="13"/>
        <v>15.877260629512424</v>
      </c>
      <c r="Y46" s="161">
        <f>SUM($X$7:X46)</f>
        <v>680.63663767669584</v>
      </c>
      <c r="Z46" s="163">
        <f>SUM($AA$7:AA46)</f>
        <v>332.24553328330671</v>
      </c>
      <c r="AA46" s="164">
        <f t="shared" si="15"/>
        <v>7.2779002606545067</v>
      </c>
      <c r="AB46" s="115">
        <f t="shared" si="8"/>
        <v>6.4890131188495879</v>
      </c>
      <c r="AC46" s="115">
        <v>32.008639390468602</v>
      </c>
      <c r="AD46" s="113">
        <v>58.050180877320216</v>
      </c>
      <c r="AE46" s="113">
        <v>38.271225375930513</v>
      </c>
      <c r="AF46" s="113">
        <v>20</v>
      </c>
      <c r="AG46" s="113">
        <f t="shared" si="9"/>
        <v>6.2010681089080455</v>
      </c>
      <c r="AH46" s="113">
        <f>SUM($AG$7:AG46)</f>
        <v>237.58757770373185</v>
      </c>
      <c r="AJ46" s="27">
        <f>'Accumulated Feed'!Q43</f>
        <v>43662</v>
      </c>
      <c r="AK46" s="17">
        <f>'Accumulated Feed'!R43</f>
        <v>1.4619667031375356E-30</v>
      </c>
      <c r="AL46" s="17">
        <f>SUM($AK$7:AK46)</f>
        <v>0.12604220381546219</v>
      </c>
      <c r="AM46" s="64">
        <f>(AO46)/((1000)*(1/(PI()*1.5^2))*(1/'Salt Topping history'!$C$27)*(1/2.20462)*(AK46))</f>
        <v>31.759358928321156</v>
      </c>
      <c r="AN46" s="137">
        <f t="shared" si="10"/>
        <v>2.1745870694491725E-33</v>
      </c>
      <c r="AO46" s="19">
        <f t="shared" si="11"/>
        <v>2.611679070408456E-30</v>
      </c>
      <c r="AP46" s="161">
        <f>SUM($AO$7:AO46)</f>
        <v>0.22516366821935169</v>
      </c>
      <c r="AQ46" s="163">
        <f>SUM($AR$7:AR46)</f>
        <v>0</v>
      </c>
      <c r="AR46" s="164">
        <v>0</v>
      </c>
      <c r="AS46" s="115">
        <f t="shared" si="12"/>
        <v>1.4619667031375356E-30</v>
      </c>
      <c r="AT46" s="178">
        <v>29.133211594621343</v>
      </c>
      <c r="AU46" s="87">
        <v>31.846797034078172</v>
      </c>
      <c r="AV46" s="87">
        <v>0</v>
      </c>
      <c r="AW46" s="113">
        <v>20</v>
      </c>
      <c r="AX46" s="113">
        <f t="shared" si="16"/>
        <v>1.3970930452855741E-30</v>
      </c>
      <c r="AY46" s="113">
        <f>SUM($AX$7:AX46)</f>
        <v>0.12044917711541273</v>
      </c>
    </row>
    <row r="47" spans="2:51">
      <c r="B47" s="27">
        <f>'Accumulated Feed'!M44</f>
        <v>43268</v>
      </c>
      <c r="C47" s="17">
        <f>'Accumulated Feed'!N44</f>
        <v>5.8640177588940077</v>
      </c>
      <c r="D47" s="17">
        <f>SUM($C$7:C47)</f>
        <v>249.04790002426756</v>
      </c>
      <c r="E47" s="64">
        <f>(G47)/((1000)*(1/(PI()*1.5^2))*(1/'Salt Topping history'!$E$17)*(1/2.20462)*(C47))</f>
        <v>21.912514684794171</v>
      </c>
      <c r="F47" s="122">
        <f t="shared" si="3"/>
        <v>4.0649327637525094E-3</v>
      </c>
      <c r="G47" s="19">
        <f t="shared" si="4"/>
        <v>8.080273347787239</v>
      </c>
      <c r="H47" s="161">
        <f>SUM($G$7:G47)</f>
        <v>343.1734335790992</v>
      </c>
      <c r="I47" s="163">
        <f>SUM($J$7:J47)</f>
        <v>337.48240285672711</v>
      </c>
      <c r="J47" s="164">
        <f t="shared" si="14"/>
        <v>7.2733021400328788</v>
      </c>
      <c r="K47" s="115">
        <f t="shared" si="5"/>
        <v>5.8640177588940077</v>
      </c>
      <c r="L47" s="115">
        <v>33.532936004333983</v>
      </c>
      <c r="M47" s="113">
        <v>45.796927816647084</v>
      </c>
      <c r="N47" s="113">
        <v>37.333730385281434</v>
      </c>
      <c r="O47" s="113">
        <v>20</v>
      </c>
      <c r="P47" s="113">
        <f t="shared" si="6"/>
        <v>5.6038064415555926</v>
      </c>
      <c r="Q47" s="113">
        <f>SUM($P$7:P47)</f>
        <v>193.03995748219708</v>
      </c>
      <c r="S47" s="27">
        <f>'Accumulated Feed'!O44</f>
        <v>43471</v>
      </c>
      <c r="T47" s="17">
        <f>'Accumulated Feed'!P44</f>
        <v>6.4400666695668676</v>
      </c>
      <c r="U47" s="17">
        <f>SUM($T$7:T47)</f>
        <v>284.61526163009609</v>
      </c>
      <c r="V47" s="64">
        <f>(X47)/((1000)*(1/(PI()*1.5^2))*(1/'Salt Topping history'!$F$17)*(1/2.20462)*(T47))</f>
        <v>38.586762062047988</v>
      </c>
      <c r="W47" s="137">
        <f t="shared" si="7"/>
        <v>6.9723446393209661E-3</v>
      </c>
      <c r="X47" s="19">
        <f t="shared" si="13"/>
        <v>15.757498884865383</v>
      </c>
      <c r="Y47" s="161">
        <f>SUM($X$7:X47)</f>
        <v>696.39413656156125</v>
      </c>
      <c r="Z47" s="163">
        <f>SUM($AA$7:AA47)</f>
        <v>339.26021222651838</v>
      </c>
      <c r="AA47" s="164">
        <f t="shared" si="15"/>
        <v>7.0146789432116483</v>
      </c>
      <c r="AB47" s="115">
        <f t="shared" si="8"/>
        <v>6.4400666695668676</v>
      </c>
      <c r="AC47" s="115">
        <v>31.316627776755251</v>
      </c>
      <c r="AD47" s="113">
        <v>58.010300999040922</v>
      </c>
      <c r="AE47" s="113">
        <v>38.321243246462657</v>
      </c>
      <c r="AF47" s="113">
        <v>20</v>
      </c>
      <c r="AG47" s="113">
        <f t="shared" si="9"/>
        <v>6.1542936209955963</v>
      </c>
      <c r="AH47" s="113">
        <f>SUM($AG$7:AG47)</f>
        <v>243.74187132472744</v>
      </c>
      <c r="AJ47" s="27">
        <f>'Accumulated Feed'!Q44</f>
        <v>43663</v>
      </c>
      <c r="AK47" s="17">
        <f>'Accumulated Feed'!R44</f>
        <v>1.4617842341517062E-30</v>
      </c>
      <c r="AL47" s="17">
        <f>SUM($AK$7:AK47)</f>
        <v>0.12604220381546219</v>
      </c>
      <c r="AM47" s="64">
        <f>(AO47)/((1000)*(1/(PI()*1.5^2))*(1/'Salt Topping history'!$C$27)*(1/2.20462)*(AK47))</f>
        <v>31.759358928321156</v>
      </c>
      <c r="AN47" s="137">
        <f t="shared" si="10"/>
        <v>2.1743156578661941E-33</v>
      </c>
      <c r="AO47" s="19">
        <f t="shared" si="11"/>
        <v>2.611353105097299E-30</v>
      </c>
      <c r="AP47" s="161">
        <f>SUM($AO$7:AO47)</f>
        <v>0.22516366821935169</v>
      </c>
      <c r="AQ47" s="163">
        <f>SUM($AR$7:AR47)</f>
        <v>0</v>
      </c>
      <c r="AR47" s="164">
        <v>0</v>
      </c>
      <c r="AS47" s="115">
        <f t="shared" si="12"/>
        <v>1.4617842341517062E-30</v>
      </c>
      <c r="AT47" s="178">
        <v>29.399333730097158</v>
      </c>
      <c r="AU47" s="87">
        <v>31.188129425048828</v>
      </c>
      <c r="AV47" s="87">
        <v>0</v>
      </c>
      <c r="AW47" s="113">
        <v>20</v>
      </c>
      <c r="AX47" s="113">
        <f t="shared" si="16"/>
        <v>1.3969186732218765E-30</v>
      </c>
      <c r="AY47" s="113">
        <f>SUM($AX$7:AX47)</f>
        <v>0.12044917711541273</v>
      </c>
    </row>
    <row r="48" spans="2:51">
      <c r="B48" s="27">
        <f>'Accumulated Feed'!M45</f>
        <v>43269</v>
      </c>
      <c r="C48" s="17">
        <f>'Accumulated Feed'!N45</f>
        <v>5.3462399229753244</v>
      </c>
      <c r="D48" s="17">
        <f>SUM($C$7:C48)</f>
        <v>254.39413994724288</v>
      </c>
      <c r="E48" s="64">
        <f>(G48)/((1000)*(1/(PI()*1.5^2))*(1/'Salt Topping history'!$E$17)*(1/2.20462)*(C48))</f>
        <v>21.912514684794175</v>
      </c>
      <c r="F48" s="122">
        <f t="shared" si="3"/>
        <v>3.7060095516973516E-3</v>
      </c>
      <c r="G48" s="19">
        <f t="shared" si="4"/>
        <v>7.3668057868639965</v>
      </c>
      <c r="H48" s="161">
        <f>SUM($G$7:G48)</f>
        <v>350.5402393659632</v>
      </c>
      <c r="I48" s="163">
        <f>SUM($J$7:J48)</f>
        <v>344.28576292489021</v>
      </c>
      <c r="J48" s="164">
        <f t="shared" si="14"/>
        <v>6.803360068163105</v>
      </c>
      <c r="K48" s="115">
        <f t="shared" si="5"/>
        <v>5.3462399229753244</v>
      </c>
      <c r="L48" s="115">
        <v>34.411318819125505</v>
      </c>
      <c r="M48" s="113">
        <v>47.437916784595622</v>
      </c>
      <c r="N48" s="113">
        <v>36.966728358776493</v>
      </c>
      <c r="O48" s="113">
        <v>20</v>
      </c>
      <c r="P48" s="113">
        <f t="shared" si="6"/>
        <v>5.1090046023532709</v>
      </c>
      <c r="Q48" s="113">
        <f>SUM($P$7:P48)</f>
        <v>198.14896208455036</v>
      </c>
      <c r="S48" s="27">
        <f>'Accumulated Feed'!O45</f>
        <v>43472</v>
      </c>
      <c r="T48" s="17">
        <f>'Accumulated Feed'!P45</f>
        <v>6.3773476243895546</v>
      </c>
      <c r="U48" s="17">
        <f>SUM($T$7:T48)</f>
        <v>290.99260925448561</v>
      </c>
      <c r="V48" s="64">
        <f>(X48)/((1000)*(1/(PI()*1.5^2))*(1/'Salt Topping history'!$F$17)*(1/2.20462)*(T48))</f>
        <v>38.586762062047981</v>
      </c>
      <c r="W48" s="137">
        <f t="shared" si="7"/>
        <v>6.9044418021513036E-3</v>
      </c>
      <c r="X48" s="19">
        <f t="shared" si="13"/>
        <v>15.604038472861946</v>
      </c>
      <c r="Y48" s="161">
        <f>SUM($X$7:X48)</f>
        <v>711.99817503442318</v>
      </c>
      <c r="Z48" s="163">
        <f>SUM($AA$7:AA48)</f>
        <v>346.0854102137958</v>
      </c>
      <c r="AA48" s="164">
        <f t="shared" si="15"/>
        <v>6.8251979872774182</v>
      </c>
      <c r="AB48" s="115">
        <f t="shared" si="8"/>
        <v>6.3773476243895546</v>
      </c>
      <c r="AC48" s="115">
        <v>31.203447984611547</v>
      </c>
      <c r="AD48" s="113">
        <v>60.569081492931737</v>
      </c>
      <c r="AE48" s="113">
        <v>38.431594220488179</v>
      </c>
      <c r="AF48" s="113">
        <v>20</v>
      </c>
      <c r="AG48" s="113">
        <f t="shared" si="9"/>
        <v>6.0943576856311834</v>
      </c>
      <c r="AH48" s="113">
        <f>SUM($AG$7:AG48)</f>
        <v>249.83622901035864</v>
      </c>
      <c r="AJ48" s="27">
        <f>'Accumulated Feed'!Q45</f>
        <v>43664</v>
      </c>
      <c r="AK48" s="17">
        <f>'Accumulated Feed'!R45</f>
        <v>1.4639499234791324E-30</v>
      </c>
      <c r="AL48" s="17">
        <f>SUM($AK$7:AK48)</f>
        <v>0.12604220381546219</v>
      </c>
      <c r="AM48" s="64">
        <f>(AO48)/((1000)*(1/(PI()*1.5^2))*(1/'Salt Topping history'!$C$27)*(1/2.20462)*(AK48))</f>
        <v>31.759358928321156</v>
      </c>
      <c r="AN48" s="137">
        <f t="shared" si="10"/>
        <v>2.1775369897869267E-33</v>
      </c>
      <c r="AO48" s="19">
        <f t="shared" si="11"/>
        <v>2.6152219247340988E-30</v>
      </c>
      <c r="AP48" s="161">
        <f>SUM($AO$7:AO48)</f>
        <v>0.22516366821935169</v>
      </c>
      <c r="AQ48" s="163">
        <f>SUM($AR$7:AR48)</f>
        <v>0</v>
      </c>
      <c r="AR48" s="164">
        <v>0</v>
      </c>
      <c r="AS48" s="115">
        <f t="shared" si="12"/>
        <v>1.4639499234791324E-30</v>
      </c>
      <c r="AT48" s="178">
        <v>26.238638755833669</v>
      </c>
      <c r="AU48" s="87">
        <v>30.529460906982422</v>
      </c>
      <c r="AV48" s="87">
        <v>0</v>
      </c>
      <c r="AW48" s="113">
        <v>20</v>
      </c>
      <c r="AX48" s="113">
        <f t="shared" si="16"/>
        <v>1.3989882617365143E-30</v>
      </c>
      <c r="AY48" s="113">
        <f>SUM($AX$7:AX48)</f>
        <v>0.12044917711541273</v>
      </c>
    </row>
    <row r="49" spans="2:51">
      <c r="B49" s="27">
        <f>'Accumulated Feed'!M46</f>
        <v>43270</v>
      </c>
      <c r="C49" s="17">
        <f>'Accumulated Feed'!N46</f>
        <v>5.0074900864099741</v>
      </c>
      <c r="D49" s="17">
        <f>SUM($C$7:C49)</f>
        <v>259.40163003365285</v>
      </c>
      <c r="E49" s="64">
        <f>(G49)/((1000)*(1/(PI()*1.5^2))*(1/'Salt Topping history'!$E$17)*(1/2.20462)*(C49))</f>
        <v>21.912514684794171</v>
      </c>
      <c r="F49" s="122">
        <f t="shared" si="3"/>
        <v>3.4711884160891246E-3</v>
      </c>
      <c r="G49" s="19">
        <f t="shared" si="4"/>
        <v>6.9000283335019628</v>
      </c>
      <c r="H49" s="161">
        <f>SUM($G$7:G49)</f>
        <v>357.44026769946515</v>
      </c>
      <c r="I49" s="163">
        <f>SUM($J$7:J49)</f>
        <v>350.15339958492575</v>
      </c>
      <c r="J49" s="164">
        <f t="shared" si="14"/>
        <v>5.8676366600355703</v>
      </c>
      <c r="K49" s="115">
        <f t="shared" si="5"/>
        <v>5.0074900864099741</v>
      </c>
      <c r="L49" s="115">
        <v>34.108340223188634</v>
      </c>
      <c r="M49" s="113">
        <v>60.7176253276401</v>
      </c>
      <c r="N49" s="113">
        <v>37.025686551509139</v>
      </c>
      <c r="O49" s="113">
        <v>17.825940239331665</v>
      </c>
      <c r="P49" s="113">
        <f t="shared" si="6"/>
        <v>4.2651115869508107</v>
      </c>
      <c r="Q49" s="113">
        <f>SUM($P$7:P49)</f>
        <v>202.41407367150117</v>
      </c>
      <c r="S49" s="27">
        <f>'Accumulated Feed'!O46</f>
        <v>43473</v>
      </c>
      <c r="T49" s="17">
        <f>'Accumulated Feed'!P46</f>
        <v>6.3653359457376606</v>
      </c>
      <c r="U49" s="17">
        <f>SUM($T$7:T49)</f>
        <v>297.3579452002233</v>
      </c>
      <c r="V49" s="64">
        <f>(X49)/((1000)*(1/(PI()*1.5^2))*(1/'Salt Topping history'!$F$17)*(1/2.20462)*(T49))</f>
        <v>38.586762062047981</v>
      </c>
      <c r="W49" s="137">
        <f t="shared" si="7"/>
        <v>6.8914373462108788E-3</v>
      </c>
      <c r="X49" s="19">
        <f t="shared" si="13"/>
        <v>15.574648402436585</v>
      </c>
      <c r="Y49" s="161">
        <f>SUM($X$7:X49)</f>
        <v>727.57282343685972</v>
      </c>
      <c r="Z49" s="163">
        <f>SUM($AA$7:AA49)</f>
        <v>352.90586312355362</v>
      </c>
      <c r="AA49" s="164">
        <f t="shared" si="15"/>
        <v>6.820452909757817</v>
      </c>
      <c r="AB49" s="115">
        <f t="shared" si="8"/>
        <v>6.3653359457376606</v>
      </c>
      <c r="AC49" s="115">
        <v>31.119668456029004</v>
      </c>
      <c r="AD49" s="113">
        <v>59.378274401470478</v>
      </c>
      <c r="AE49" s="113">
        <v>38.38068551491812</v>
      </c>
      <c r="AF49" s="113">
        <v>8.1737759094653324</v>
      </c>
      <c r="AG49" s="113">
        <f t="shared" si="9"/>
        <v>2.4860044980839033</v>
      </c>
      <c r="AH49" s="113">
        <f>SUM($AG$7:AG49)</f>
        <v>252.32223350844254</v>
      </c>
      <c r="AJ49" s="27">
        <f>'Accumulated Feed'!Q46</f>
        <v>43665</v>
      </c>
      <c r="AK49" s="17">
        <f>'Accumulated Feed'!R46</f>
        <v>1.1545066197325708E-3</v>
      </c>
      <c r="AL49" s="17">
        <f>SUM($AK$7:AK49)</f>
        <v>0.12719671043519476</v>
      </c>
      <c r="AM49" s="64">
        <f>(AO49)/((1000)*(1/(PI()*1.5^2))*(1/'Salt Topping history'!$C$27)*(1/2.20462)*(AK49))</f>
        <v>31.759358928321159</v>
      </c>
      <c r="AN49" s="137">
        <f t="shared" si="10"/>
        <v>1.7172587867261004E-6</v>
      </c>
      <c r="AO49" s="19">
        <f t="shared" si="11"/>
        <v>2.0624278028580465E-3</v>
      </c>
      <c r="AP49" s="161">
        <f>SUM($AO$7:AO49)</f>
        <v>0.22722609602220972</v>
      </c>
      <c r="AQ49" s="163">
        <f>SUM($AR$7:AR49)</f>
        <v>0</v>
      </c>
      <c r="AR49" s="164">
        <v>0</v>
      </c>
      <c r="AS49" s="115">
        <f t="shared" si="12"/>
        <v>1.1545066197325708E-3</v>
      </c>
      <c r="AT49" s="178">
        <v>26.938826453509197</v>
      </c>
      <c r="AU49" s="87">
        <v>29.870796203613281</v>
      </c>
      <c r="AV49" s="87">
        <v>0</v>
      </c>
      <c r="AW49" s="113">
        <v>20</v>
      </c>
      <c r="AX49" s="113">
        <f t="shared" si="16"/>
        <v>1.1032762686749038E-3</v>
      </c>
      <c r="AY49" s="113">
        <f>SUM($AX$7:AX49)</f>
        <v>0.12155245338408763</v>
      </c>
    </row>
    <row r="50" spans="2:51">
      <c r="B50" s="27">
        <f>'Accumulated Feed'!M47</f>
        <v>43271</v>
      </c>
      <c r="C50" s="17">
        <f>'Accumulated Feed'!N47</f>
        <v>4.9173919414426326</v>
      </c>
      <c r="D50" s="17">
        <f>SUM($C$7:C50)</f>
        <v>264.3190219750955</v>
      </c>
      <c r="E50" s="64">
        <f>(G50)/((1000)*(1/(PI()*1.5^2))*(1/'Salt Topping history'!$E$17)*(1/2.20462)*(C50))</f>
        <v>21.912514684794171</v>
      </c>
      <c r="F50" s="122">
        <f t="shared" si="3"/>
        <v>3.4087324487831619E-3</v>
      </c>
      <c r="G50" s="19">
        <f t="shared" si="4"/>
        <v>6.77587836169117</v>
      </c>
      <c r="H50" s="161">
        <f>SUM($G$7:G50)</f>
        <v>364.21614606115634</v>
      </c>
      <c r="I50" s="163">
        <f>SUM($J$7:J50)</f>
        <v>356.35114117972915</v>
      </c>
      <c r="J50" s="164">
        <f t="shared" si="14"/>
        <v>6.1977415948034089</v>
      </c>
      <c r="K50" s="115">
        <f t="shared" si="5"/>
        <v>4.9173919414426326</v>
      </c>
      <c r="L50" s="115">
        <v>35.064700290053004</v>
      </c>
      <c r="M50" s="113">
        <v>55.537573129865869</v>
      </c>
      <c r="N50" s="113">
        <v>37.091624341364323</v>
      </c>
      <c r="O50" s="113">
        <v>20</v>
      </c>
      <c r="P50" s="113">
        <f t="shared" si="6"/>
        <v>4.6991864230484612</v>
      </c>
      <c r="Q50" s="113">
        <f>SUM($P$7:P50)</f>
        <v>207.11326009454964</v>
      </c>
      <c r="S50" s="27">
        <f>'Accumulated Feed'!O47</f>
        <v>43474</v>
      </c>
      <c r="T50" s="17">
        <f>'Accumulated Feed'!P47</f>
        <v>6.2977918559966231</v>
      </c>
      <c r="U50" s="17">
        <f>SUM($T$7:T50)</f>
        <v>303.65573705621995</v>
      </c>
      <c r="V50" s="64">
        <f>(X50)/((1000)*(1/(PI()*1.5^2))*(1/'Salt Topping history'!$F$17)*(1/2.20462)*(T50))</f>
        <v>38.586762062047981</v>
      </c>
      <c r="W50" s="137">
        <f t="shared" si="7"/>
        <v>6.8183106697046851E-3</v>
      </c>
      <c r="X50" s="19">
        <f t="shared" si="13"/>
        <v>15.409382113532589</v>
      </c>
      <c r="Y50" s="161">
        <f>SUM($X$7:X50)</f>
        <v>742.98220555039234</v>
      </c>
      <c r="Z50" s="163">
        <f>SUM($AA$7:AA50)</f>
        <v>359.62599903491144</v>
      </c>
      <c r="AA50" s="164">
        <f t="shared" si="15"/>
        <v>6.7201359113578221</v>
      </c>
      <c r="AB50" s="115">
        <f t="shared" si="8"/>
        <v>6.2977918559966231</v>
      </c>
      <c r="AC50" s="115">
        <v>31.13435186160936</v>
      </c>
      <c r="AD50" s="113">
        <v>60.124483494604128</v>
      </c>
      <c r="AE50" s="113">
        <v>38.521522117941487</v>
      </c>
      <c r="AF50" s="113">
        <v>20</v>
      </c>
      <c r="AG50" s="113">
        <f t="shared" si="9"/>
        <v>6.0183321438075685</v>
      </c>
      <c r="AH50" s="113">
        <f>SUM($AG$7:AG50)</f>
        <v>258.34056565225012</v>
      </c>
      <c r="AJ50" s="27">
        <f>'Accumulated Feed'!Q47</f>
        <v>43666</v>
      </c>
      <c r="AK50" s="17">
        <f>'Accumulated Feed'!R47</f>
        <v>5.505120619652254E-33</v>
      </c>
      <c r="AL50" s="17">
        <f>SUM($AK$7:AK50)</f>
        <v>0.12719671043519476</v>
      </c>
      <c r="AM50" s="64">
        <f>(AO50)/((1000)*(1/(PI()*1.5^2))*(1/'Salt Topping history'!$C$27)*(1/2.20462)*(AK50))</f>
        <v>31.759358928321156</v>
      </c>
      <c r="AN50" s="137">
        <f t="shared" si="10"/>
        <v>8.1885340408656301E-36</v>
      </c>
      <c r="AO50" s="19">
        <f t="shared" si="11"/>
        <v>9.8344293830796213E-33</v>
      </c>
      <c r="AP50" s="161">
        <f>SUM($AO$7:AO50)</f>
        <v>0.22722609602220972</v>
      </c>
      <c r="AQ50" s="163">
        <f>SUM($AR$7:AR50)</f>
        <v>0</v>
      </c>
      <c r="AR50" s="164">
        <v>0</v>
      </c>
      <c r="AS50" s="115">
        <f t="shared" si="12"/>
        <v>5.505120619652254E-33</v>
      </c>
      <c r="AT50" s="178">
        <v>28.401291991361894</v>
      </c>
      <c r="AU50" s="87">
        <v>29.212127685546875</v>
      </c>
      <c r="AV50" s="87">
        <v>0</v>
      </c>
      <c r="AW50" s="113">
        <v>20</v>
      </c>
      <c r="AX50" s="113">
        <f t="shared" si="16"/>
        <v>5.260835089245409E-33</v>
      </c>
      <c r="AY50" s="113">
        <f>SUM($AX$7:AX50)</f>
        <v>0.12155245338408763</v>
      </c>
    </row>
    <row r="51" spans="2:51">
      <c r="B51" s="27">
        <f>'Accumulated Feed'!M48</f>
        <v>43272</v>
      </c>
      <c r="C51" s="17">
        <f>'Accumulated Feed'!N48</f>
        <v>4.8917341537960493</v>
      </c>
      <c r="D51" s="17">
        <f>SUM($C$7:C51)</f>
        <v>269.21075612889155</v>
      </c>
      <c r="E51" s="64">
        <f>(G51)/((1000)*(1/(PI()*1.5^2))*(1/'Salt Topping history'!$E$17)*(1/2.20462)*(C51))</f>
        <v>21.912514684794175</v>
      </c>
      <c r="F51" s="122">
        <f t="shared" si="3"/>
        <v>3.3909464894054278E-3</v>
      </c>
      <c r="G51" s="19">
        <f t="shared" si="4"/>
        <v>6.7405234316401099</v>
      </c>
      <c r="H51" s="161">
        <f>SUM($G$7:G51)</f>
        <v>370.95666949279644</v>
      </c>
      <c r="I51" s="163">
        <f>SUM($J$7:J51)</f>
        <v>362.1484996105716</v>
      </c>
      <c r="J51" s="164">
        <f t="shared" si="14"/>
        <v>5.7973584308424257</v>
      </c>
      <c r="K51" s="115">
        <f t="shared" si="5"/>
        <v>4.8917341537960493</v>
      </c>
      <c r="L51" s="115">
        <v>33.955539789023213</v>
      </c>
      <c r="M51" s="113">
        <v>56.085235645969696</v>
      </c>
      <c r="N51" s="113">
        <v>36.442123559183429</v>
      </c>
      <c r="O51" s="113">
        <v>1.7765843852005003</v>
      </c>
      <c r="P51" s="113">
        <f t="shared" si="6"/>
        <v>0.41524703591472051</v>
      </c>
      <c r="Q51" s="113">
        <f>SUM($P$7:P51)</f>
        <v>207.52850713046436</v>
      </c>
      <c r="S51" s="27">
        <f>'Accumulated Feed'!O48</f>
        <v>43475</v>
      </c>
      <c r="T51" s="17">
        <f>'Accumulated Feed'!P48</f>
        <v>6.3458322295629985</v>
      </c>
      <c r="U51" s="17">
        <f>SUM($T$7:T51)</f>
        <v>310.00156928578292</v>
      </c>
      <c r="V51" s="64">
        <f>(X51)/((1000)*(1/(PI()*1.5^2))*(1/'Salt Topping history'!$F$17)*(1/2.20462)*(T51))</f>
        <v>38.586762062047981</v>
      </c>
      <c r="W51" s="137">
        <f t="shared" si="7"/>
        <v>6.8703216283317681E-3</v>
      </c>
      <c r="X51" s="19">
        <f t="shared" si="13"/>
        <v>15.526926880029796</v>
      </c>
      <c r="Y51" s="161">
        <f>SUM($X$7:X51)</f>
        <v>758.50913243042214</v>
      </c>
      <c r="Z51" s="163">
        <f>SUM($AA$7:AA51)</f>
        <v>366.41669882977692</v>
      </c>
      <c r="AA51" s="164">
        <f t="shared" si="15"/>
        <v>6.7906997948654571</v>
      </c>
      <c r="AB51" s="115">
        <f t="shared" si="8"/>
        <v>6.3458322295629985</v>
      </c>
      <c r="AC51" s="115">
        <v>31.406120753641492</v>
      </c>
      <c r="AD51" s="113">
        <v>62.359854933200097</v>
      </c>
      <c r="AE51" s="113">
        <v>38.490349260723129</v>
      </c>
      <c r="AF51" s="113">
        <v>6.6215543105346679</v>
      </c>
      <c r="AG51" s="113">
        <f t="shared" si="9"/>
        <v>2.0077349780270355</v>
      </c>
      <c r="AH51" s="113">
        <f>SUM($AG$7:AG51)</f>
        <v>260.34830063027715</v>
      </c>
      <c r="AJ51" s="27">
        <f>'Accumulated Feed'!Q48</f>
        <v>43667</v>
      </c>
      <c r="AK51" s="17">
        <f>'Accumulated Feed'!R48</f>
        <v>6.40107681784858E-3</v>
      </c>
      <c r="AL51" s="17">
        <f>SUM($AK$7:AK51)</f>
        <v>0.13359778725304333</v>
      </c>
      <c r="AM51" s="64">
        <f>(AO51)/((1000)*(1/(PI()*1.5^2))*(1/'Salt Topping history'!$C$27)*(1/2.20462)*(AK51))</f>
        <v>31.759358928321156</v>
      </c>
      <c r="AN51" s="137">
        <f t="shared" si="10"/>
        <v>9.5212147094535238E-6</v>
      </c>
      <c r="AO51" s="19">
        <f t="shared" si="11"/>
        <v>1.1434978866053682E-2</v>
      </c>
      <c r="AP51" s="161">
        <f>SUM($AO$7:AO51)</f>
        <v>0.23866107488826341</v>
      </c>
      <c r="AQ51" s="163">
        <f>SUM($AR$7:AR51)</f>
        <v>0</v>
      </c>
      <c r="AR51" s="164">
        <v>0</v>
      </c>
      <c r="AS51" s="115">
        <f t="shared" si="12"/>
        <v>6.40107681784858E-3</v>
      </c>
      <c r="AT51" s="178">
        <v>28.974178442027814</v>
      </c>
      <c r="AU51" s="87">
        <v>28.553459787766137</v>
      </c>
      <c r="AV51" s="87">
        <v>0</v>
      </c>
      <c r="AW51" s="113">
        <v>20</v>
      </c>
      <c r="AX51" s="113">
        <f t="shared" si="16"/>
        <v>6.1170339142215422E-3</v>
      </c>
      <c r="AY51" s="113">
        <f>SUM($AX$7:AX51)</f>
        <v>0.12766948729830918</v>
      </c>
    </row>
    <row r="52" spans="2:51">
      <c r="B52" s="27">
        <f>'Accumulated Feed'!M49</f>
        <v>43273</v>
      </c>
      <c r="C52" s="17">
        <f>'Accumulated Feed'!N49</f>
        <v>4.9231219823072552</v>
      </c>
      <c r="D52" s="17">
        <f>SUM($C$7:C52)</f>
        <v>274.13387811119878</v>
      </c>
      <c r="E52" s="64">
        <f>(G52)/((1000)*(1/(PI()*1.5^2))*(1/'Salt Topping history'!$E$17)*(1/2.20462)*(C52))</f>
        <v>21.912514684794175</v>
      </c>
      <c r="F52" s="122">
        <f t="shared" si="3"/>
        <v>3.4127045088631161E-3</v>
      </c>
      <c r="G52" s="19">
        <f t="shared" si="4"/>
        <v>6.7837740227181031</v>
      </c>
      <c r="H52" s="161">
        <f>SUM($G$7:G52)</f>
        <v>377.74044351551453</v>
      </c>
      <c r="I52" s="163">
        <f>SUM($J$7:J52)</f>
        <v>367.68378804600462</v>
      </c>
      <c r="J52" s="164">
        <f t="shared" si="14"/>
        <v>5.535288435432995</v>
      </c>
      <c r="K52" s="115">
        <f t="shared" si="5"/>
        <v>4.9231219823072552</v>
      </c>
      <c r="L52" s="115">
        <v>33.017500676689316</v>
      </c>
      <c r="M52" s="113">
        <v>58.243474873525138</v>
      </c>
      <c r="N52" s="113">
        <v>37.550307884105855</v>
      </c>
      <c r="O52" s="113">
        <v>20</v>
      </c>
      <c r="P52" s="113">
        <f t="shared" si="6"/>
        <v>4.7046621977182852</v>
      </c>
      <c r="Q52" s="113">
        <f>SUM($P$7:P52)</f>
        <v>212.23316932818264</v>
      </c>
      <c r="S52" s="27">
        <f>'Accumulated Feed'!O49</f>
        <v>43476</v>
      </c>
      <c r="T52" s="17">
        <f>'Accumulated Feed'!P49</f>
        <v>6.3856225617294866</v>
      </c>
      <c r="U52" s="17">
        <f>SUM($T$7:T52)</f>
        <v>316.38719184751238</v>
      </c>
      <c r="V52" s="64">
        <f>(X52)/((1000)*(1/(PI()*1.5^2))*(1/'Salt Topping history'!$F$17)*(1/2.20462)*(T52))</f>
        <v>38.586762062047981</v>
      </c>
      <c r="W52" s="137">
        <f t="shared" si="7"/>
        <v>6.913400671362307E-3</v>
      </c>
      <c r="X52" s="19">
        <f t="shared" si="13"/>
        <v>15.624285517278814</v>
      </c>
      <c r="Y52" s="161">
        <f>SUM($X$7:X52)</f>
        <v>774.13341794770099</v>
      </c>
      <c r="Z52" s="163">
        <f>SUM($AA$7:AA52)</f>
        <v>373.52696468649543</v>
      </c>
      <c r="AA52" s="164">
        <f t="shared" si="15"/>
        <v>7.1102658567185024</v>
      </c>
      <c r="AB52" s="115">
        <f t="shared" si="8"/>
        <v>6.3856225617294866</v>
      </c>
      <c r="AC52" s="115">
        <v>31.996733492392053</v>
      </c>
      <c r="AD52" s="113">
        <v>58.480758696595885</v>
      </c>
      <c r="AE52" s="113">
        <v>37.780440222091222</v>
      </c>
      <c r="AF52" s="113">
        <v>20</v>
      </c>
      <c r="AG52" s="113">
        <f t="shared" si="9"/>
        <v>6.1022654289354472</v>
      </c>
      <c r="AH52" s="113">
        <f>SUM($AG$7:AG52)</f>
        <v>266.45056605921258</v>
      </c>
      <c r="AJ52" s="27">
        <f>'Accumulated Feed'!Q49</f>
        <v>43668</v>
      </c>
      <c r="AK52" s="17">
        <f>'Accumulated Feed'!R49</f>
        <v>3.3024439639334264E-32</v>
      </c>
      <c r="AL52" s="17">
        <f>SUM($AK$7:AK52)</f>
        <v>0.13359778725304333</v>
      </c>
      <c r="AM52" s="64">
        <f>(AO52)/((1000)*(1/(PI()*1.5^2))*(1/'Salt Topping history'!$C$27)*(1/2.20462)*(AK52))</f>
        <v>31.759358928321159</v>
      </c>
      <c r="AN52" s="137">
        <f t="shared" si="10"/>
        <v>4.9121857058289637E-35</v>
      </c>
      <c r="AO52" s="19">
        <f t="shared" si="11"/>
        <v>5.8995350327005858E-32</v>
      </c>
      <c r="AP52" s="161">
        <f>SUM($AO$7:AO52)</f>
        <v>0.23866107488826341</v>
      </c>
      <c r="AQ52" s="163">
        <f>SUM($AR$7:AR52)</f>
        <v>0</v>
      </c>
      <c r="AR52" s="164">
        <v>0</v>
      </c>
      <c r="AS52" s="115">
        <f t="shared" si="12"/>
        <v>3.3024439639334264E-32</v>
      </c>
      <c r="AT52" s="178">
        <v>29.555053925183092</v>
      </c>
      <c r="AU52" s="87">
        <v>27.894794464111328</v>
      </c>
      <c r="AV52" s="87">
        <v>0</v>
      </c>
      <c r="AW52" s="113">
        <v>20</v>
      </c>
      <c r="AX52" s="113">
        <f t="shared" si="16"/>
        <v>3.1559005308089174E-32</v>
      </c>
      <c r="AY52" s="113">
        <f>SUM($AX$7:AX52)</f>
        <v>0.12766948729830918</v>
      </c>
    </row>
    <row r="53" spans="2:51">
      <c r="B53" s="27">
        <f>'Accumulated Feed'!M50</f>
        <v>43274</v>
      </c>
      <c r="C53" s="17">
        <f>'Accumulated Feed'!N50</f>
        <v>4.8093187672137514</v>
      </c>
      <c r="D53" s="17">
        <f>SUM($C$7:C53)</f>
        <v>278.94319687841255</v>
      </c>
      <c r="E53" s="64">
        <f>(G53)/((1000)*(1/(PI()*1.5^2))*(1/'Salt Topping history'!$E$17)*(1/2.20462)*(C53))</f>
        <v>21.912514684794171</v>
      </c>
      <c r="F53" s="122">
        <f t="shared" si="3"/>
        <v>3.3338162045171197E-3</v>
      </c>
      <c r="G53" s="19">
        <f t="shared" si="4"/>
        <v>6.626959851339131</v>
      </c>
      <c r="H53" s="161">
        <f>SUM($G$7:G53)</f>
        <v>384.36740336685364</v>
      </c>
      <c r="I53" s="163">
        <f>SUM($J$7:J53)</f>
        <v>372.70027342779127</v>
      </c>
      <c r="J53" s="164">
        <f t="shared" si="14"/>
        <v>5.0164853817866444</v>
      </c>
      <c r="K53" s="115">
        <f t="shared" si="5"/>
        <v>4.8093187672137514</v>
      </c>
      <c r="L53" s="115">
        <v>32.519767342430583</v>
      </c>
      <c r="M53" s="113">
        <v>65.012546361508171</v>
      </c>
      <c r="N53" s="113">
        <v>37.141345462313375</v>
      </c>
      <c r="O53" s="113">
        <v>20</v>
      </c>
      <c r="P53" s="113">
        <f t="shared" si="6"/>
        <v>4.595908913531269</v>
      </c>
      <c r="Q53" s="113">
        <f>SUM($P$7:P53)</f>
        <v>216.82907824171392</v>
      </c>
      <c r="S53" s="27">
        <f>'Accumulated Feed'!O50</f>
        <v>43477</v>
      </c>
      <c r="T53" s="17">
        <f>'Accumulated Feed'!P50</f>
        <v>6.4131244062859132</v>
      </c>
      <c r="U53" s="17">
        <f>SUM($T$7:T53)</f>
        <v>322.80031625379831</v>
      </c>
      <c r="V53" s="64">
        <f>(X53)/((1000)*(1/(PI()*1.5^2))*(1/'Salt Topping history'!$F$17)*(1/2.20462)*(T53))</f>
        <v>38.586762062047981</v>
      </c>
      <c r="W53" s="137">
        <f t="shared" si="7"/>
        <v>6.9431755709562174E-3</v>
      </c>
      <c r="X53" s="19">
        <f t="shared" si="13"/>
        <v>15.691576790361051</v>
      </c>
      <c r="Y53" s="161">
        <f>SUM($X$7:X53)</f>
        <v>789.82499473806206</v>
      </c>
      <c r="Z53" s="163">
        <f>SUM($AA$7:AA53)</f>
        <v>380.88580161602511</v>
      </c>
      <c r="AA53" s="164">
        <f t="shared" si="15"/>
        <v>7.3588369295296712</v>
      </c>
      <c r="AB53" s="115">
        <f t="shared" si="8"/>
        <v>6.4131244062859132</v>
      </c>
      <c r="AC53" s="115">
        <v>32.120694587054047</v>
      </c>
      <c r="AD53" s="113">
        <v>53.231440893853197</v>
      </c>
      <c r="AE53" s="113">
        <v>38.129639132354015</v>
      </c>
      <c r="AF53" s="113">
        <v>20</v>
      </c>
      <c r="AG53" s="113">
        <f t="shared" si="9"/>
        <v>6.1285469001070201</v>
      </c>
      <c r="AH53" s="113">
        <f>SUM($AG$7:AG53)</f>
        <v>272.57911295931962</v>
      </c>
      <c r="AJ53" s="27">
        <f>'Accumulated Feed'!Q50</f>
        <v>43669</v>
      </c>
      <c r="AK53" s="17">
        <f>'Accumulated Feed'!R50</f>
        <v>3.3026077719800021E-32</v>
      </c>
      <c r="AL53" s="17">
        <f>SUM($AK$7:AK53)</f>
        <v>0.13359778725304333</v>
      </c>
      <c r="AM53" s="64">
        <f>(AO53)/((1000)*(1/(PI()*1.5^2))*(1/'Salt Topping history'!$C$27)*(1/2.20462)*(AK53))</f>
        <v>31.759358928321152</v>
      </c>
      <c r="AN53" s="137">
        <f t="shared" si="10"/>
        <v>4.9124293603931822E-35</v>
      </c>
      <c r="AO53" s="19">
        <f t="shared" si="11"/>
        <v>5.8998276618322114E-32</v>
      </c>
      <c r="AP53" s="161">
        <f>SUM($AO$7:AO53)</f>
        <v>0.23866107488826341</v>
      </c>
      <c r="AQ53" s="163">
        <f>SUM($AR$7:AR53)</f>
        <v>0</v>
      </c>
      <c r="AR53" s="164">
        <v>0</v>
      </c>
      <c r="AS53" s="115">
        <f t="shared" si="12"/>
        <v>3.3026077719800021E-32</v>
      </c>
      <c r="AT53" s="178">
        <v>29.44932466250884</v>
      </c>
      <c r="AU53" s="87">
        <v>27.236125946044922</v>
      </c>
      <c r="AV53" s="87">
        <v>0</v>
      </c>
      <c r="AW53" s="113">
        <v>20</v>
      </c>
      <c r="AX53" s="113">
        <f t="shared" si="16"/>
        <v>3.1560570699983135E-32</v>
      </c>
      <c r="AY53" s="113">
        <f>SUM($AX$7:AX53)</f>
        <v>0.12766948729830918</v>
      </c>
    </row>
    <row r="54" spans="2:51">
      <c r="B54" s="27">
        <f>'Accumulated Feed'!M51</f>
        <v>43275</v>
      </c>
      <c r="C54" s="17">
        <f>'Accumulated Feed'!N51</f>
        <v>4.6917687849655767</v>
      </c>
      <c r="D54" s="17">
        <f>SUM($C$7:C54)</f>
        <v>283.63496566337813</v>
      </c>
      <c r="E54" s="64">
        <f>(G54)/((1000)*(1/(PI()*1.5^2))*(1/'Salt Topping history'!$E$17)*(1/2.20462)*(C54))</f>
        <v>21.912514684794175</v>
      </c>
      <c r="F54" s="122">
        <f t="shared" si="3"/>
        <v>3.2523306439568027E-3</v>
      </c>
      <c r="G54" s="19">
        <f t="shared" si="4"/>
        <v>6.4649828540573333</v>
      </c>
      <c r="H54" s="161">
        <f>SUM($G$7:G54)</f>
        <v>390.83238622091096</v>
      </c>
      <c r="I54" s="163">
        <f>SUM($J$7:J54)</f>
        <v>377.87902541719836</v>
      </c>
      <c r="J54" s="164">
        <f t="shared" si="14"/>
        <v>5.1787519894070675</v>
      </c>
      <c r="K54" s="115">
        <f t="shared" si="5"/>
        <v>4.6917687849655767</v>
      </c>
      <c r="L54" s="115">
        <v>33.085171160742163</v>
      </c>
      <c r="M54" s="113">
        <v>60.124588891047011</v>
      </c>
      <c r="N54" s="113">
        <v>36.977569312894737</v>
      </c>
      <c r="O54" s="113">
        <v>20</v>
      </c>
      <c r="P54" s="113">
        <f t="shared" si="6"/>
        <v>4.4835751221255427</v>
      </c>
      <c r="Q54" s="113">
        <f>SUM($P$7:P54)</f>
        <v>221.31265336383944</v>
      </c>
      <c r="S54" s="27">
        <f>'Accumulated Feed'!O51</f>
        <v>43478</v>
      </c>
      <c r="T54" s="17">
        <f>'Accumulated Feed'!P51</f>
        <v>6.3098264571423881</v>
      </c>
      <c r="U54" s="17">
        <f>SUM($T$7:T54)</f>
        <v>329.11014271094069</v>
      </c>
      <c r="V54" s="64">
        <f>(X54)/((1000)*(1/(PI()*1.5^2))*(1/'Salt Topping history'!$F$17)*(1/2.20462)*(T54))</f>
        <v>38.586762062047981</v>
      </c>
      <c r="W54" s="137">
        <f t="shared" si="7"/>
        <v>6.8313399427060908E-3</v>
      </c>
      <c r="X54" s="19">
        <f t="shared" si="13"/>
        <v>15.438828270515765</v>
      </c>
      <c r="Y54" s="161">
        <f>SUM($X$7:X54)</f>
        <v>805.26382300857779</v>
      </c>
      <c r="Z54" s="163">
        <f>SUM($AA$7:AA54)</f>
        <v>388.03898770481516</v>
      </c>
      <c r="AA54" s="164">
        <f t="shared" si="15"/>
        <v>7.1531860887900338</v>
      </c>
      <c r="AB54" s="115">
        <f t="shared" si="8"/>
        <v>6.3098264571423881</v>
      </c>
      <c r="AC54" s="115">
        <v>32.050333620022862</v>
      </c>
      <c r="AD54" s="113">
        <v>54.797365958690662</v>
      </c>
      <c r="AE54" s="113">
        <v>38.03041543134939</v>
      </c>
      <c r="AF54" s="113">
        <v>20</v>
      </c>
      <c r="AG54" s="113">
        <f t="shared" si="9"/>
        <v>6.0298327187026404</v>
      </c>
      <c r="AH54" s="113">
        <f>SUM($AG$7:AG54)</f>
        <v>278.60894567802228</v>
      </c>
      <c r="AJ54" s="27">
        <f>'Accumulated Feed'!Q51</f>
        <v>43670</v>
      </c>
      <c r="AK54" s="17">
        <f>'Accumulated Feed'!R51</f>
        <v>3.3022383953848397E-32</v>
      </c>
      <c r="AL54" s="17">
        <f>SUM($AK$7:AK54)</f>
        <v>0.13359778725304333</v>
      </c>
      <c r="AM54" s="64">
        <f>(AO54)/((1000)*(1/(PI()*1.5^2))*(1/'Salt Topping history'!$C$27)*(1/2.20462)*(AK54))</f>
        <v>31.759358928321163</v>
      </c>
      <c r="AN54" s="137">
        <f t="shared" si="10"/>
        <v>4.9118799350431569E-35</v>
      </c>
      <c r="AO54" s="19">
        <f t="shared" si="11"/>
        <v>5.8991678019868313E-32</v>
      </c>
      <c r="AP54" s="161">
        <f>SUM($AO$7:AO54)</f>
        <v>0.23866107488826341</v>
      </c>
      <c r="AQ54" s="163">
        <f>SUM($AR$7:AR54)</f>
        <v>0</v>
      </c>
      <c r="AR54" s="164">
        <v>0</v>
      </c>
      <c r="AS54" s="115">
        <f t="shared" si="12"/>
        <v>3.3022383953848397E-32</v>
      </c>
      <c r="AT54" s="178">
        <v>29.687729920369591</v>
      </c>
      <c r="AU54" s="87">
        <v>26.577457427978516</v>
      </c>
      <c r="AV54" s="87">
        <v>0</v>
      </c>
      <c r="AW54" s="113">
        <v>20</v>
      </c>
      <c r="AX54" s="113">
        <f t="shared" si="16"/>
        <v>3.1557040842079497E-32</v>
      </c>
      <c r="AY54" s="113">
        <f>SUM($AX$7:AX54)</f>
        <v>0.12766948729830918</v>
      </c>
    </row>
    <row r="55" spans="2:51">
      <c r="B55" s="27">
        <f>'Accumulated Feed'!M52</f>
        <v>43276</v>
      </c>
      <c r="C55" s="17">
        <f>'Accumulated Feed'!N52</f>
        <v>4.6577755401881378</v>
      </c>
      <c r="D55" s="17">
        <f>SUM($C$7:C55)</f>
        <v>288.29274120356627</v>
      </c>
      <c r="E55" s="64">
        <f>(G55)/((1000)*(1/(PI()*1.5^2))*(1/'Salt Topping history'!$E$17)*(1/2.20462)*(C55))</f>
        <v>21.912514684794175</v>
      </c>
      <c r="F55" s="122">
        <f t="shared" si="3"/>
        <v>3.2287665518746307E-3</v>
      </c>
      <c r="G55" s="19">
        <f t="shared" si="4"/>
        <v>6.4181421518163919</v>
      </c>
      <c r="H55" s="161">
        <f>SUM($G$7:G55)</f>
        <v>397.25052837272733</v>
      </c>
      <c r="I55" s="163">
        <f>SUM($J$7:J55)</f>
        <v>383.12605281100565</v>
      </c>
      <c r="J55" s="164">
        <f t="shared" si="14"/>
        <v>5.2470273938073078</v>
      </c>
      <c r="K55" s="115">
        <f t="shared" si="5"/>
        <v>4.6577755401881378</v>
      </c>
      <c r="L55" s="115">
        <v>33.304952987962281</v>
      </c>
      <c r="M55" s="113">
        <v>58.7601028212353</v>
      </c>
      <c r="N55" s="113">
        <v>37.100814082423859</v>
      </c>
      <c r="O55" s="113">
        <v>20</v>
      </c>
      <c r="P55" s="113">
        <f t="shared" si="6"/>
        <v>4.4510903016687369</v>
      </c>
      <c r="Q55" s="113">
        <f>SUM($P$7:P55)</f>
        <v>225.76374366550817</v>
      </c>
      <c r="S55" s="27">
        <f>'Accumulated Feed'!O52</f>
        <v>43479</v>
      </c>
      <c r="T55" s="17">
        <f>'Accumulated Feed'!P52</f>
        <v>6.098975753207112</v>
      </c>
      <c r="U55" s="17">
        <f>SUM($T$7:T55)</f>
        <v>335.20911846414782</v>
      </c>
      <c r="V55" s="64">
        <f>(X55)/((1000)*(1/(PI()*1.5^2))*(1/'Salt Topping history'!$F$17)*(1/2.20462)*(T55))</f>
        <v>38.586762062047981</v>
      </c>
      <c r="W55" s="137">
        <f t="shared" si="7"/>
        <v>6.6030622166031328E-3</v>
      </c>
      <c r="X55" s="19">
        <f t="shared" si="13"/>
        <v>14.92292060952308</v>
      </c>
      <c r="Y55" s="161">
        <f>SUM($X$7:X55)</f>
        <v>820.18674361810088</v>
      </c>
      <c r="Z55" s="163">
        <f>SUM($AA$7:AA55)</f>
        <v>394.65757801564928</v>
      </c>
      <c r="AA55" s="164">
        <f t="shared" si="15"/>
        <v>6.6185903108341257</v>
      </c>
      <c r="AB55" s="115">
        <f t="shared" si="8"/>
        <v>6.098975753207112</v>
      </c>
      <c r="AC55" s="115">
        <v>31.242058584535592</v>
      </c>
      <c r="AD55" s="113">
        <v>55.434059788562664</v>
      </c>
      <c r="AE55" s="113">
        <v>37.849402696379933</v>
      </c>
      <c r="AF55" s="113">
        <v>20</v>
      </c>
      <c r="AG55" s="113">
        <f t="shared" si="9"/>
        <v>5.8283383540024412</v>
      </c>
      <c r="AH55" s="113">
        <f>SUM($AG$7:AG55)</f>
        <v>284.43728403202471</v>
      </c>
      <c r="AJ55" s="27">
        <f>'Accumulated Feed'!Q52</f>
        <v>43671</v>
      </c>
      <c r="AK55" s="17">
        <f>'Accumulated Feed'!R52</f>
        <v>1.3059880258536128E-2</v>
      </c>
      <c r="AL55" s="17">
        <f>SUM($AK$7:AK55)</f>
        <v>0.14665766751157946</v>
      </c>
      <c r="AM55" s="64">
        <f>(AO55)/((1000)*(1/(PI()*1.5^2))*(1/'Salt Topping history'!$C$27)*(1/2.20462)*(AK55))</f>
        <v>31.759358928321159</v>
      </c>
      <c r="AN55" s="137">
        <f t="shared" si="10"/>
        <v>1.9425782186296102E-5</v>
      </c>
      <c r="AO55" s="19">
        <f t="shared" si="11"/>
        <v>2.3330364405741617E-2</v>
      </c>
      <c r="AP55" s="161">
        <f>SUM($AO$7:AO55)</f>
        <v>0.26199143929400504</v>
      </c>
      <c r="AQ55" s="163">
        <f>SUM($AR$7:AR55)</f>
        <v>0</v>
      </c>
      <c r="AR55" s="164">
        <v>0</v>
      </c>
      <c r="AS55" s="115">
        <f t="shared" si="12"/>
        <v>1.3059880258536128E-2</v>
      </c>
      <c r="AT55" s="178">
        <v>30.769468831177146</v>
      </c>
      <c r="AU55" s="87">
        <v>25.918790817260742</v>
      </c>
      <c r="AV55" s="87">
        <v>0</v>
      </c>
      <c r="AW55" s="113">
        <v>20</v>
      </c>
      <c r="AX55" s="113">
        <f t="shared" si="16"/>
        <v>1.2480358028883705E-2</v>
      </c>
      <c r="AY55" s="113">
        <f>SUM($AX$7:AX55)</f>
        <v>0.14014984532719288</v>
      </c>
    </row>
    <row r="56" spans="2:51">
      <c r="B56" s="27">
        <f>'Accumulated Feed'!M53</f>
        <v>43277</v>
      </c>
      <c r="C56" s="17">
        <f>'Accumulated Feed'!N53</f>
        <v>4.6319809323217935</v>
      </c>
      <c r="D56" s="17">
        <f>SUM($C$7:C56)</f>
        <v>292.92472213588803</v>
      </c>
      <c r="E56" s="64">
        <f>(G56)/((1000)*(1/(PI()*1.5^2))*(1/'Salt Topping history'!$E$17)*(1/2.20462)*(C56))</f>
        <v>21.912514684794171</v>
      </c>
      <c r="F56" s="122">
        <f t="shared" si="3"/>
        <v>3.2108857488219768E-3</v>
      </c>
      <c r="G56" s="19">
        <f t="shared" si="4"/>
        <v>6.3825986915083259</v>
      </c>
      <c r="H56" s="161">
        <f>SUM($G$7:G56)</f>
        <v>403.63312706423568</v>
      </c>
      <c r="I56" s="163">
        <f>SUM($J$7:J56)</f>
        <v>387.74819650967896</v>
      </c>
      <c r="J56" s="164">
        <f t="shared" si="14"/>
        <v>4.6221436986732902</v>
      </c>
      <c r="K56" s="115">
        <f t="shared" si="5"/>
        <v>4.6319809323217935</v>
      </c>
      <c r="L56" s="115">
        <v>31.379909197908844</v>
      </c>
      <c r="M56" s="113">
        <v>58.616944579989749</v>
      </c>
      <c r="N56" s="113">
        <v>36.293343899183753</v>
      </c>
      <c r="O56" s="113">
        <v>1.7256449853341673</v>
      </c>
      <c r="P56" s="113">
        <f t="shared" si="6"/>
        <v>0.38192322617960828</v>
      </c>
      <c r="Q56" s="113">
        <f>SUM($P$7:P56)</f>
        <v>226.14566689168777</v>
      </c>
      <c r="S56" s="27">
        <f>'Accumulated Feed'!O53</f>
        <v>43480</v>
      </c>
      <c r="T56" s="17">
        <f>'Accumulated Feed'!P53</f>
        <v>6.253985902828223</v>
      </c>
      <c r="U56" s="17">
        <f>SUM($T$7:T56)</f>
        <v>341.46310436697604</v>
      </c>
      <c r="V56" s="64">
        <f>(X56)/((1000)*(1/(PI()*1.5^2))*(1/'Salt Topping history'!$F$17)*(1/2.20462)*(T56))</f>
        <v>38.586762062047988</v>
      </c>
      <c r="W56" s="137">
        <f t="shared" si="7"/>
        <v>6.7708841105686788E-3</v>
      </c>
      <c r="X56" s="19">
        <f t="shared" si="13"/>
        <v>15.302198089885215</v>
      </c>
      <c r="Y56" s="161">
        <f>SUM($X$7:X56)</f>
        <v>835.4889417079861</v>
      </c>
      <c r="Z56" s="163">
        <f>SUM($AA$7:AA56)</f>
        <v>401.45201158885141</v>
      </c>
      <c r="AA56" s="164">
        <f t="shared" si="15"/>
        <v>6.7944335732021415</v>
      </c>
      <c r="AB56" s="115">
        <f t="shared" si="8"/>
        <v>6.253985902828223</v>
      </c>
      <c r="AC56" s="115">
        <v>31.726924971651194</v>
      </c>
      <c r="AD56" s="113">
        <v>61.290781601810906</v>
      </c>
      <c r="AE56" s="113">
        <v>38.319520807884423</v>
      </c>
      <c r="AF56" s="113">
        <v>7.1979139654678352</v>
      </c>
      <c r="AG56" s="113">
        <f t="shared" si="9"/>
        <v>2.1509058605639844</v>
      </c>
      <c r="AH56" s="113">
        <f>SUM($AG$7:AG56)</f>
        <v>286.58818989258867</v>
      </c>
      <c r="AJ56" s="27">
        <f>'Accumulated Feed'!Q53</f>
        <v>43672</v>
      </c>
      <c r="AK56" s="17">
        <f>'Accumulated Feed'!R53</f>
        <v>3.2051763120160438E-3</v>
      </c>
      <c r="AL56" s="17">
        <f>SUM($AK$7:AK56)</f>
        <v>0.14986284382359552</v>
      </c>
      <c r="AM56" s="64">
        <f>(AO56)/((1000)*(1/(PI()*1.5^2))*(1/'Salt Topping history'!$C$27)*(1/2.20462)*(AK56))</f>
        <v>31.759358928321159</v>
      </c>
      <c r="AN56" s="137">
        <f t="shared" si="10"/>
        <v>4.7675059551333528E-6</v>
      </c>
      <c r="AO56" s="19">
        <f t="shared" si="11"/>
        <v>5.7257746521151565E-3</v>
      </c>
      <c r="AP56" s="161">
        <f>SUM($AO$7:AO56)</f>
        <v>0.26771721394612019</v>
      </c>
      <c r="AQ56" s="163">
        <f>SUM($AR$7:AR56)</f>
        <v>0</v>
      </c>
      <c r="AR56" s="164">
        <v>0</v>
      </c>
      <c r="AS56" s="115">
        <f t="shared" si="12"/>
        <v>3.2051763120160438E-3</v>
      </c>
      <c r="AT56" s="178">
        <v>30.083736658780655</v>
      </c>
      <c r="AU56" s="87">
        <v>25.260124206542969</v>
      </c>
      <c r="AV56" s="87">
        <v>0</v>
      </c>
      <c r="AW56" s="113">
        <v>20</v>
      </c>
      <c r="AX56" s="113">
        <f t="shared" si="16"/>
        <v>3.0629490567887535E-3</v>
      </c>
      <c r="AY56" s="113">
        <f>SUM($AX$7:AX56)</f>
        <v>0.14321279438398163</v>
      </c>
    </row>
    <row r="57" spans="2:51">
      <c r="B57" s="27">
        <f>'Accumulated Feed'!M54</f>
        <v>43278</v>
      </c>
      <c r="C57" s="17">
        <f>'Accumulated Feed'!N54</f>
        <v>4.8350822171217276</v>
      </c>
      <c r="D57" s="17">
        <f>SUM($C$7:C57)</f>
        <v>297.75980435300977</v>
      </c>
      <c r="E57" s="64">
        <f>(G57)/((1000)*(1/(PI()*1.5^2))*(1/'Salt Topping history'!$E$17)*(1/2.20462)*(C57))</f>
        <v>21.912514684794171</v>
      </c>
      <c r="F57" s="122">
        <f t="shared" si="3"/>
        <v>3.3516754088961293E-3</v>
      </c>
      <c r="G57" s="19">
        <f t="shared" si="4"/>
        <v>6.6624603778037264</v>
      </c>
      <c r="H57" s="161">
        <f>SUM($G$7:G57)</f>
        <v>410.29558744203939</v>
      </c>
      <c r="I57" s="163">
        <f>SUM($J$7:J57)</f>
        <v>392.80828989923737</v>
      </c>
      <c r="J57" s="164">
        <f t="shared" si="14"/>
        <v>5.0600933895583946</v>
      </c>
      <c r="K57" s="115">
        <f t="shared" si="5"/>
        <v>4.8350822171217276</v>
      </c>
      <c r="L57" s="115">
        <v>31.73012368935127</v>
      </c>
      <c r="M57" s="113">
        <v>56.921837188535328</v>
      </c>
      <c r="N57" s="113">
        <v>36.879033773916696</v>
      </c>
      <c r="O57" s="113">
        <v>20</v>
      </c>
      <c r="P57" s="113">
        <f t="shared" si="6"/>
        <v>4.6205291299915672</v>
      </c>
      <c r="Q57" s="113">
        <f>SUM($P$7:P57)</f>
        <v>230.76619602167932</v>
      </c>
      <c r="S57" s="27">
        <f>'Accumulated Feed'!O54</f>
        <v>43481</v>
      </c>
      <c r="T57" s="17">
        <f>'Accumulated Feed'!P54</f>
        <v>6.4129554899332533</v>
      </c>
      <c r="U57" s="17">
        <f>SUM($T$7:T57)</f>
        <v>347.87605985690931</v>
      </c>
      <c r="V57" s="64">
        <f>(X57)/((1000)*(1/(PI()*1.5^2))*(1/'Salt Topping history'!$F$17)*(1/2.20462)*(T57))</f>
        <v>38.586762062047988</v>
      </c>
      <c r="W57" s="137">
        <f t="shared" si="7"/>
        <v>6.9429926934975834E-3</v>
      </c>
      <c r="X57" s="19">
        <f t="shared" si="13"/>
        <v>15.691163487304539</v>
      </c>
      <c r="Y57" s="161">
        <f>SUM($X$7:X57)</f>
        <v>851.18010519529059</v>
      </c>
      <c r="Z57" s="163">
        <f>SUM($AA$7:AA57)</f>
        <v>408.48098727493004</v>
      </c>
      <c r="AA57" s="164">
        <f t="shared" si="15"/>
        <v>7.0289756860786134</v>
      </c>
      <c r="AB57" s="115">
        <f t="shared" si="8"/>
        <v>6.4129554899332533</v>
      </c>
      <c r="AC57" s="115">
        <v>31.871579039781167</v>
      </c>
      <c r="AD57" s="113">
        <v>61.040304531675851</v>
      </c>
      <c r="AE57" s="113">
        <v>37.791983712977775</v>
      </c>
      <c r="AF57" s="113">
        <v>20</v>
      </c>
      <c r="AG57" s="113">
        <f t="shared" si="9"/>
        <v>6.1283854792887285</v>
      </c>
      <c r="AH57" s="113">
        <f>SUM($AG$7:AG57)</f>
        <v>292.71657537187741</v>
      </c>
      <c r="AJ57" s="27">
        <f>'Accumulated Feed'!Q54</f>
        <v>43673</v>
      </c>
      <c r="AK57" s="17">
        <f>'Accumulated Feed'!R54</f>
        <v>1.7443406913375405E-17</v>
      </c>
      <c r="AL57" s="17">
        <f>SUM($AK$7:AK57)</f>
        <v>0.14986284382359555</v>
      </c>
      <c r="AM57" s="64">
        <f>(AO57)/((1000)*(1/(PI()*1.5^2))*(1/'Salt Topping history'!$C$27)*(1/2.20462)*(AK57))</f>
        <v>31.759358928321163</v>
      </c>
      <c r="AN57" s="137">
        <f t="shared" si="10"/>
        <v>2.594601302448265E-20</v>
      </c>
      <c r="AO57" s="19">
        <f t="shared" si="11"/>
        <v>3.1161161642403664E-17</v>
      </c>
      <c r="AP57" s="161">
        <f>SUM($AO$7:AO57)</f>
        <v>0.26771721394612025</v>
      </c>
      <c r="AQ57" s="163">
        <f>SUM($AR$7:AR57)</f>
        <v>0</v>
      </c>
      <c r="AR57" s="164">
        <v>0</v>
      </c>
      <c r="AS57" s="115">
        <f t="shared" si="12"/>
        <v>1.7443406913375405E-17</v>
      </c>
      <c r="AT57" s="178">
        <v>29.02860089622164</v>
      </c>
      <c r="AU57" s="87">
        <v>24.60145485829424</v>
      </c>
      <c r="AV57" s="87">
        <v>0</v>
      </c>
      <c r="AW57" s="113">
        <v>20</v>
      </c>
      <c r="AX57" s="113">
        <f t="shared" si="16"/>
        <v>1.6669369030404271E-17</v>
      </c>
      <c r="AY57" s="113">
        <f>SUM($AX$7:AX57)</f>
        <v>0.14321279438398166</v>
      </c>
    </row>
    <row r="58" spans="2:51">
      <c r="B58" s="27">
        <f>'Accumulated Feed'!M55</f>
        <v>43279</v>
      </c>
      <c r="C58" s="17">
        <f>'Accumulated Feed'!N55</f>
        <v>4.9815983864562821</v>
      </c>
      <c r="D58" s="17">
        <f>SUM($C$7:C58)</f>
        <v>302.74140273946603</v>
      </c>
      <c r="E58" s="64">
        <f>(G58)/((1000)*(1/(PI()*1.5^2))*(1/'Salt Topping history'!$E$17)*(1/2.20462)*(C58))</f>
        <v>21.912514684794171</v>
      </c>
      <c r="F58" s="122">
        <f t="shared" si="3"/>
        <v>3.4532403088734908E-3</v>
      </c>
      <c r="G58" s="19">
        <f t="shared" si="4"/>
        <v>6.8643510859787256</v>
      </c>
      <c r="H58" s="161">
        <f>SUM($G$7:G58)</f>
        <v>417.15993852801813</v>
      </c>
      <c r="I58" s="163">
        <f>SUM($J$7:J58)</f>
        <v>398.60600233341341</v>
      </c>
      <c r="J58" s="164">
        <f t="shared" si="14"/>
        <v>5.7977124341760513</v>
      </c>
      <c r="K58" s="115">
        <f t="shared" si="5"/>
        <v>4.9815983864562821</v>
      </c>
      <c r="L58" s="115">
        <v>33.422015709016058</v>
      </c>
      <c r="M58" s="113">
        <v>55.975751377388193</v>
      </c>
      <c r="N58" s="113">
        <v>37.487293629580073</v>
      </c>
      <c r="O58" s="113">
        <v>0.62901604453216553</v>
      </c>
      <c r="P58" s="113">
        <f t="shared" si="6"/>
        <v>0.14972292016155725</v>
      </c>
      <c r="Q58" s="113">
        <f>SUM($P$7:P58)</f>
        <v>230.91591894184089</v>
      </c>
      <c r="S58" s="27">
        <f>'Accumulated Feed'!O55</f>
        <v>43482</v>
      </c>
      <c r="T58" s="17">
        <f>'Accumulated Feed'!P55</f>
        <v>6.3255437375158179</v>
      </c>
      <c r="U58" s="17">
        <f>SUM($T$7:T58)</f>
        <v>354.20160359442514</v>
      </c>
      <c r="V58" s="64">
        <f>(X58)/((1000)*(1/(PI()*1.5^2))*(1/'Salt Topping history'!$F$17)*(1/2.20462)*(T58))</f>
        <v>38.586762062047981</v>
      </c>
      <c r="W58" s="137">
        <f t="shared" si="7"/>
        <v>6.8483562720671283E-3</v>
      </c>
      <c r="X58" s="19">
        <f t="shared" si="13"/>
        <v>15.47728517487171</v>
      </c>
      <c r="Y58" s="161">
        <f>SUM($X$7:X58)</f>
        <v>866.65739037016226</v>
      </c>
      <c r="Z58" s="163">
        <f>SUM($AA$7:AA58)</f>
        <v>415.42825145173208</v>
      </c>
      <c r="AA58" s="164">
        <f t="shared" si="15"/>
        <v>6.9472641768020171</v>
      </c>
      <c r="AB58" s="115">
        <f t="shared" si="8"/>
        <v>6.3255437375158179</v>
      </c>
      <c r="AC58" s="115">
        <v>31.779933252268428</v>
      </c>
      <c r="AD58" s="113">
        <v>59.234973531431592</v>
      </c>
      <c r="AE58" s="113">
        <v>37.816158451261352</v>
      </c>
      <c r="AF58" s="113">
        <v>5.3434895101336668</v>
      </c>
      <c r="AG58" s="113">
        <f t="shared" si="9"/>
        <v>1.6150303113628615</v>
      </c>
      <c r="AH58" s="113">
        <f>SUM($AG$7:AG58)</f>
        <v>294.3316056832403</v>
      </c>
      <c r="AJ58" s="27">
        <f>'Accumulated Feed'!Q55</f>
        <v>43674</v>
      </c>
      <c r="AK58" s="17">
        <f>'Accumulated Feed'!R55</f>
        <v>4.3952481685654971E-32</v>
      </c>
      <c r="AL58" s="17">
        <f>SUM($AK$7:AK58)</f>
        <v>0.14986284382359555</v>
      </c>
      <c r="AM58" s="64">
        <f>(AO58)/((1000)*(1/(PI()*1.5^2))*(1/'Salt Topping history'!$C$27)*(1/2.20462)*(AK58))</f>
        <v>31.759358928321159</v>
      </c>
      <c r="AN58" s="137">
        <f t="shared" si="10"/>
        <v>6.5376658810836991E-35</v>
      </c>
      <c r="AO58" s="19">
        <f t="shared" si="11"/>
        <v>7.8517367231815231E-32</v>
      </c>
      <c r="AP58" s="161">
        <f>SUM($AO$7:AO58)</f>
        <v>0.26771721394612025</v>
      </c>
      <c r="AQ58" s="163">
        <f>SUM($AR$7:AR58)</f>
        <v>0</v>
      </c>
      <c r="AR58" s="164">
        <v>0</v>
      </c>
      <c r="AS58" s="115">
        <f t="shared" si="12"/>
        <v>4.3952481685654971E-32</v>
      </c>
      <c r="AT58" s="178">
        <v>28.41356339971227</v>
      </c>
      <c r="AU58" s="87">
        <v>23.942787170410156</v>
      </c>
      <c r="AV58" s="87">
        <v>0</v>
      </c>
      <c r="AW58" s="113">
        <v>20</v>
      </c>
      <c r="AX58" s="113">
        <f t="shared" si="16"/>
        <v>4.2002123820116391E-32</v>
      </c>
      <c r="AY58" s="113">
        <f>SUM($AX$7:AX58)</f>
        <v>0.14321279438398166</v>
      </c>
    </row>
    <row r="59" spans="2:51">
      <c r="B59" s="27">
        <f>'Accumulated Feed'!M56</f>
        <v>43280</v>
      </c>
      <c r="C59" s="17">
        <f>'Accumulated Feed'!N56</f>
        <v>5.1159953370858817</v>
      </c>
      <c r="D59" s="17">
        <f>SUM($C$7:C59)</f>
        <v>307.85739807655193</v>
      </c>
      <c r="E59" s="64">
        <f>(G59)/((1000)*(1/(PI()*1.5^2))*(1/'Salt Topping history'!$E$17)*(1/2.20462)*(C59))</f>
        <v>21.912514684794171</v>
      </c>
      <c r="F59" s="122">
        <f t="shared" si="3"/>
        <v>3.5464041754279681E-3</v>
      </c>
      <c r="G59" s="19">
        <f t="shared" si="4"/>
        <v>7.0495422199157156</v>
      </c>
      <c r="H59" s="161">
        <f>SUM($G$7:G59)</f>
        <v>424.20948074793387</v>
      </c>
      <c r="I59" s="163">
        <f>SUM($J$7:J59)</f>
        <v>404.96973007271521</v>
      </c>
      <c r="J59" s="164">
        <f t="shared" si="14"/>
        <v>6.3637277393017895</v>
      </c>
      <c r="K59" s="115">
        <f t="shared" si="5"/>
        <v>5.1159953370858817</v>
      </c>
      <c r="L59" s="115">
        <v>34.848330931928402</v>
      </c>
      <c r="M59" s="113">
        <v>57.194097658050829</v>
      </c>
      <c r="N59" s="113">
        <v>37.81628221845186</v>
      </c>
      <c r="O59" s="113">
        <v>20</v>
      </c>
      <c r="P59" s="113">
        <f t="shared" si="6"/>
        <v>4.8889769444247744</v>
      </c>
      <c r="Q59" s="113">
        <f>SUM($P$7:P59)</f>
        <v>235.80489588626565</v>
      </c>
      <c r="S59" s="27">
        <f>'Accumulated Feed'!O56</f>
        <v>43483</v>
      </c>
      <c r="T59" s="17">
        <f>'Accumulated Feed'!P56</f>
        <v>6.9234105946829585</v>
      </c>
      <c r="U59" s="17">
        <f>SUM($T$7:T59)</f>
        <v>361.12501418910807</v>
      </c>
      <c r="V59" s="64">
        <f>(X59)/((1000)*(1/(PI()*1.5^2))*(1/'Salt Topping history'!$F$17)*(1/2.20462)*(T59))</f>
        <v>38.586762062047981</v>
      </c>
      <c r="W59" s="137">
        <f t="shared" si="7"/>
        <v>7.4956374246514298E-3</v>
      </c>
      <c r="X59" s="19">
        <f t="shared" si="13"/>
        <v>16.940140579712232</v>
      </c>
      <c r="Y59" s="161">
        <f>SUM($X$7:X59)</f>
        <v>883.59753094987445</v>
      </c>
      <c r="Z59" s="163">
        <f>SUM($AA$7:AA59)</f>
        <v>423.27909748578793</v>
      </c>
      <c r="AA59" s="164">
        <f t="shared" si="15"/>
        <v>7.8508460340558299</v>
      </c>
      <c r="AB59" s="115">
        <f t="shared" si="8"/>
        <v>6.9234105946829585</v>
      </c>
      <c r="AC59" s="115">
        <v>31.948956369073279</v>
      </c>
      <c r="AD59" s="113">
        <v>56.647106957082357</v>
      </c>
      <c r="AE59" s="113">
        <v>38.001960082186599</v>
      </c>
      <c r="AF59" s="113">
        <v>20</v>
      </c>
      <c r="AG59" s="113">
        <f t="shared" si="9"/>
        <v>6.6161895279348633</v>
      </c>
      <c r="AH59" s="113">
        <f>SUM($AG$7:AG59)</f>
        <v>300.94779521117516</v>
      </c>
      <c r="AJ59" s="27">
        <f>'Accumulated Feed'!Q56</f>
        <v>43675</v>
      </c>
      <c r="AK59" s="17">
        <f>'Accumulated Feed'!R56</f>
        <v>4.3992821649276392E-32</v>
      </c>
      <c r="AL59" s="17">
        <f>SUM($AK$7:AK59)</f>
        <v>0.14986284382359555</v>
      </c>
      <c r="AM59" s="64">
        <f>(AO59)/((1000)*(1/(PI()*1.5^2))*(1/'Salt Topping history'!$C$27)*(1/2.20462)*(AK59))</f>
        <v>31.759358928321156</v>
      </c>
      <c r="AN59" s="137">
        <f t="shared" si="10"/>
        <v>6.5436662067467198E-35</v>
      </c>
      <c r="AO59" s="19">
        <f t="shared" si="11"/>
        <v>7.8589431143028102E-32</v>
      </c>
      <c r="AP59" s="161">
        <f>SUM($AO$7:AO59)</f>
        <v>0.26771721394612025</v>
      </c>
      <c r="AQ59" s="163">
        <f>SUM($AR$7:AR59)</f>
        <v>0</v>
      </c>
      <c r="AR59" s="164">
        <v>0</v>
      </c>
      <c r="AS59" s="115">
        <f t="shared" si="12"/>
        <v>4.3992821649276392E-32</v>
      </c>
      <c r="AT59" s="178">
        <v>26.454263466287507</v>
      </c>
      <c r="AU59" s="87">
        <v>23.284120559692383</v>
      </c>
      <c r="AV59" s="87">
        <v>0</v>
      </c>
      <c r="AW59" s="113">
        <v>20</v>
      </c>
      <c r="AX59" s="113">
        <f t="shared" si="16"/>
        <v>4.2040673728607193E-32</v>
      </c>
      <c r="AY59" s="113">
        <f>SUM($AX$7:AX59)</f>
        <v>0.14321279438398166</v>
      </c>
    </row>
    <row r="60" spans="2:51">
      <c r="B60" s="27">
        <f>'Accumulated Feed'!M57</f>
        <v>43281</v>
      </c>
      <c r="C60" s="17">
        <f>'Accumulated Feed'!N57</f>
        <v>5.3458188134511806</v>
      </c>
      <c r="D60" s="17">
        <f>SUM($C$7:C60)</f>
        <v>313.20321689000309</v>
      </c>
      <c r="E60" s="64">
        <f>(G60)/((1000)*(1/(PI()*1.5^2))*(1/'Salt Topping history'!$E$17)*(1/2.20462)*(C60))</f>
        <v>21.912514684794171</v>
      </c>
      <c r="F60" s="122">
        <f t="shared" si="3"/>
        <v>3.7057176388873635E-3</v>
      </c>
      <c r="G60" s="19">
        <f t="shared" si="4"/>
        <v>7.3662255225803017</v>
      </c>
      <c r="H60" s="161">
        <f>SUM($G$7:G60)</f>
        <v>431.57570627051416</v>
      </c>
      <c r="I60" s="163">
        <f>SUM($J$7:J60)</f>
        <v>411.93976621661852</v>
      </c>
      <c r="J60" s="164">
        <f t="shared" si="14"/>
        <v>6.9700361439033198</v>
      </c>
      <c r="K60" s="115">
        <f t="shared" si="5"/>
        <v>5.3458188134511806</v>
      </c>
      <c r="L60" s="115">
        <v>35.763089922357501</v>
      </c>
      <c r="M60" s="113">
        <v>54.423386611739744</v>
      </c>
      <c r="N60" s="113">
        <v>36.63320998041717</v>
      </c>
      <c r="O60" s="113">
        <v>20</v>
      </c>
      <c r="P60" s="113">
        <f t="shared" si="6"/>
        <v>5.1086021792432073</v>
      </c>
      <c r="Q60" s="113">
        <f>SUM($P$7:P60)</f>
        <v>240.91349806550886</v>
      </c>
      <c r="S60" s="27">
        <f>'Accumulated Feed'!O57</f>
        <v>43484</v>
      </c>
      <c r="T60" s="17">
        <f>'Accumulated Feed'!P57</f>
        <v>6.9772062730509399</v>
      </c>
      <c r="U60" s="17">
        <f>SUM($T$7:T60)</f>
        <v>368.10222046215904</v>
      </c>
      <c r="V60" s="64">
        <f>(X60)/((1000)*(1/(PI()*1.5^2))*(1/'Salt Topping history'!$F$17)*(1/2.20462)*(T60))</f>
        <v>38.586762062047981</v>
      </c>
      <c r="W60" s="137">
        <f t="shared" si="7"/>
        <v>7.5538793697946553E-3</v>
      </c>
      <c r="X60" s="19">
        <f t="shared" si="13"/>
        <v>17.07176737573592</v>
      </c>
      <c r="Y60" s="161">
        <f>SUM($X$7:X60)</f>
        <v>900.66929832561038</v>
      </c>
      <c r="Z60" s="163">
        <f>SUM($AA$7:AA60)</f>
        <v>431.42576774433667</v>
      </c>
      <c r="AA60" s="164">
        <f t="shared" si="15"/>
        <v>8.1466702585487365</v>
      </c>
      <c r="AB60" s="115">
        <f t="shared" si="8"/>
        <v>6.9772062730509399</v>
      </c>
      <c r="AC60" s="115">
        <v>32.649418307167515</v>
      </c>
      <c r="AD60" s="113">
        <v>56.27311971536384</v>
      </c>
      <c r="AE60" s="113">
        <v>38.248127779695771</v>
      </c>
      <c r="AF60" s="113">
        <v>20</v>
      </c>
      <c r="AG60" s="113">
        <f t="shared" si="9"/>
        <v>6.6675980640889563</v>
      </c>
      <c r="AH60" s="113">
        <f>SUM($AG$7:AG60)</f>
        <v>307.61539327526413</v>
      </c>
      <c r="AJ60" s="27">
        <f>'Accumulated Feed'!Q57</f>
        <v>43676</v>
      </c>
      <c r="AK60" s="17">
        <f>'Accumulated Feed'!R57</f>
        <v>4.3986917042283787E-32</v>
      </c>
      <c r="AL60" s="17">
        <f>SUM($AK$7:AK60)</f>
        <v>0.14986284382359555</v>
      </c>
      <c r="AM60" s="64">
        <f>(AO60)/((1000)*(1/(PI()*1.5^2))*(1/'Salt Topping history'!$C$27)*(1/2.20462)*(AK60))</f>
        <v>31.759358928321156</v>
      </c>
      <c r="AN60" s="137">
        <f t="shared" si="10"/>
        <v>6.5427879321602512E-35</v>
      </c>
      <c r="AO60" s="19">
        <f t="shared" si="11"/>
        <v>7.8578883065244612E-32</v>
      </c>
      <c r="AP60" s="161">
        <f>SUM($AO$7:AO60)</f>
        <v>0.26771721394612025</v>
      </c>
      <c r="AQ60" s="163">
        <f>SUM($AR$7:AR60)</f>
        <v>0</v>
      </c>
      <c r="AR60" s="164">
        <v>0</v>
      </c>
      <c r="AS60" s="115">
        <f t="shared" si="12"/>
        <v>4.3986917042283787E-32</v>
      </c>
      <c r="AT60" s="178">
        <v>26.741160748755462</v>
      </c>
      <c r="AU60" s="87">
        <v>22.625453948974609</v>
      </c>
      <c r="AV60" s="87">
        <v>0</v>
      </c>
      <c r="AW60" s="113">
        <v>20</v>
      </c>
      <c r="AX60" s="113">
        <f t="shared" si="16"/>
        <v>4.2035031134048229E-32</v>
      </c>
      <c r="AY60" s="113">
        <f>SUM($AX$7:AX60)</f>
        <v>0.14321279438398166</v>
      </c>
    </row>
    <row r="61" spans="2:51">
      <c r="B61" s="27">
        <f>'Accumulated Feed'!M58</f>
        <v>43282</v>
      </c>
      <c r="C61" s="17">
        <f>'Accumulated Feed'!N58</f>
        <v>5.3173277198983202</v>
      </c>
      <c r="D61" s="17">
        <f>SUM($C$7:C61)</f>
        <v>318.52054460990144</v>
      </c>
      <c r="E61" s="64">
        <f>(G61)/((1000)*(1/(PI()*1.5^2))*(1/'Salt Topping history'!$E$17)*(1/2.20462)*(C61))</f>
        <v>21.912514684794171</v>
      </c>
      <c r="F61" s="122">
        <f t="shared" si="3"/>
        <v>3.6859676339555903E-3</v>
      </c>
      <c r="G61" s="19">
        <f t="shared" si="4"/>
        <v>7.3269664627769231</v>
      </c>
      <c r="H61" s="161">
        <f>SUM($G$7:G61)</f>
        <v>438.90267273329107</v>
      </c>
      <c r="I61" s="163">
        <f>SUM($J$7:J61)</f>
        <v>418.65730982705929</v>
      </c>
      <c r="J61" s="164">
        <f t="shared" si="14"/>
        <v>6.7175436104407726</v>
      </c>
      <c r="K61" s="115">
        <f t="shared" si="5"/>
        <v>5.3173277198983202</v>
      </c>
      <c r="L61" s="115">
        <v>35.391217209542248</v>
      </c>
      <c r="M61" s="113">
        <v>57.795010032679016</v>
      </c>
      <c r="N61" s="113">
        <v>36.598349277355076</v>
      </c>
      <c r="O61" s="113">
        <v>20</v>
      </c>
      <c r="P61" s="113">
        <f t="shared" si="6"/>
        <v>5.0813753562452169</v>
      </c>
      <c r="Q61" s="113">
        <f>SUM($P$7:P61)</f>
        <v>245.99487342175408</v>
      </c>
      <c r="S61" s="27">
        <f>'Accumulated Feed'!O58</f>
        <v>43485</v>
      </c>
      <c r="T61" s="17">
        <f>'Accumulated Feed'!P58</f>
        <v>6.9718087156582129</v>
      </c>
      <c r="U61" s="17">
        <f>SUM($T$7:T61)</f>
        <v>375.07402917781724</v>
      </c>
      <c r="V61" s="64">
        <f>(X61)/((1000)*(1/(PI()*1.5^2))*(1/'Salt Topping history'!$F$17)*(1/2.20462)*(T61))</f>
        <v>38.586762062047981</v>
      </c>
      <c r="W61" s="137">
        <f t="shared" si="7"/>
        <v>7.5480356988695627E-3</v>
      </c>
      <c r="X61" s="19">
        <f t="shared" si="13"/>
        <v>17.058560679445211</v>
      </c>
      <c r="Y61" s="161">
        <f>SUM($X$7:X61)</f>
        <v>917.72785900505562</v>
      </c>
      <c r="Z61" s="163">
        <f>SUM($AA$7:AA61)</f>
        <v>439.51952886371106</v>
      </c>
      <c r="AA61" s="164">
        <f t="shared" si="15"/>
        <v>8.0937611193744097</v>
      </c>
      <c r="AB61" s="115">
        <f t="shared" si="8"/>
        <v>6.9718087156582129</v>
      </c>
      <c r="AC61" s="115">
        <v>32.678785275022143</v>
      </c>
      <c r="AD61" s="113">
        <v>58.363079704222862</v>
      </c>
      <c r="AE61" s="113">
        <v>38.534833141477009</v>
      </c>
      <c r="AF61" s="113">
        <v>20</v>
      </c>
      <c r="AG61" s="113">
        <f t="shared" si="9"/>
        <v>6.6624400191904467</v>
      </c>
      <c r="AH61" s="113">
        <f>SUM($AG$7:AG61)</f>
        <v>314.27783329445458</v>
      </c>
      <c r="AJ61" s="27">
        <f>'Accumulated Feed'!Q58</f>
        <v>43677</v>
      </c>
      <c r="AK61" s="17">
        <f>'Accumulated Feed'!R58</f>
        <v>4.4007796748554908E-32</v>
      </c>
      <c r="AL61" s="17">
        <f>SUM($AK$7:AK61)</f>
        <v>0.14986284382359555</v>
      </c>
      <c r="AM61" s="64">
        <f>(AO61)/((1000)*(1/(PI()*1.5^2))*(1/'Salt Topping history'!$C$27)*(1/2.20462)*(AK61))</f>
        <v>31.759358928321152</v>
      </c>
      <c r="AN61" s="137">
        <f t="shared" si="10"/>
        <v>6.5458936622137215E-35</v>
      </c>
      <c r="AO61" s="19">
        <f t="shared" si="11"/>
        <v>7.8616182883186792E-32</v>
      </c>
      <c r="AP61" s="161">
        <f>SUM($AO$7:AO61)</f>
        <v>0.26771721394612025</v>
      </c>
      <c r="AQ61" s="163">
        <f>SUM($AR$7:AR61)</f>
        <v>0</v>
      </c>
      <c r="AR61" s="164">
        <v>0</v>
      </c>
      <c r="AS61" s="115">
        <f t="shared" si="12"/>
        <v>4.4007796748554908E-32</v>
      </c>
      <c r="AT61" s="178">
        <v>25.726469912551092</v>
      </c>
      <c r="AU61" s="87">
        <v>21.966785430908203</v>
      </c>
      <c r="AV61" s="87">
        <v>0</v>
      </c>
      <c r="AW61" s="113">
        <v>20</v>
      </c>
      <c r="AX61" s="113">
        <f t="shared" si="16"/>
        <v>4.2054984319272205E-32</v>
      </c>
      <c r="AY61" s="113">
        <f>SUM($AX$7:AX61)</f>
        <v>0.14321279438398166</v>
      </c>
    </row>
    <row r="62" spans="2:51">
      <c r="B62" s="27">
        <f>'Accumulated Feed'!M59</f>
        <v>43283</v>
      </c>
      <c r="C62" s="17">
        <f>'Accumulated Feed'!N59</f>
        <v>5.225129398061287</v>
      </c>
      <c r="D62" s="17">
        <f>SUM($C$7:C62)</f>
        <v>323.74567400796275</v>
      </c>
      <c r="E62" s="64">
        <f>(G62)/((1000)*(1/(PI()*1.5^2))*(1/'Salt Topping history'!$E$17)*(1/2.20462)*(C62))</f>
        <v>21.912514684794171</v>
      </c>
      <c r="F62" s="122">
        <f t="shared" si="3"/>
        <v>3.6220558256003167E-3</v>
      </c>
      <c r="G62" s="19">
        <f t="shared" si="4"/>
        <v>7.1999225701283098</v>
      </c>
      <c r="H62" s="161">
        <f>SUM($G$7:G62)</f>
        <v>446.10259530341938</v>
      </c>
      <c r="I62" s="163">
        <f>SUM($J$7:J62)</f>
        <v>425.01750123154358</v>
      </c>
      <c r="J62" s="164">
        <f t="shared" si="14"/>
        <v>6.3601914044842607</v>
      </c>
      <c r="K62" s="115">
        <f t="shared" si="5"/>
        <v>5.225129398061287</v>
      </c>
      <c r="L62" s="115">
        <v>34.503540657758691</v>
      </c>
      <c r="M62" s="113">
        <v>57.166637986854283</v>
      </c>
      <c r="N62" s="113">
        <v>36.661486900448772</v>
      </c>
      <c r="O62" s="113">
        <v>20</v>
      </c>
      <c r="P62" s="113">
        <f t="shared" si="6"/>
        <v>4.9932682646479316</v>
      </c>
      <c r="Q62" s="113">
        <f>SUM($P$7:P62)</f>
        <v>250.988141686402</v>
      </c>
      <c r="S62" s="27">
        <f>'Accumulated Feed'!O59</f>
        <v>43486</v>
      </c>
      <c r="T62" s="17">
        <f>'Accumulated Feed'!P59</f>
        <v>7.2031385986642915</v>
      </c>
      <c r="U62" s="17">
        <f>SUM($T$7:T62)</f>
        <v>382.27716777648152</v>
      </c>
      <c r="V62" s="64">
        <f>(X62)/((1000)*(1/(PI()*1.5^2))*(1/'Salt Topping history'!$F$17)*(1/2.20462)*(T62))</f>
        <v>38.586762062047981</v>
      </c>
      <c r="W62" s="137">
        <f t="shared" si="7"/>
        <v>7.7984852287345469E-3</v>
      </c>
      <c r="X62" s="19">
        <f t="shared" si="13"/>
        <v>17.624576616940075</v>
      </c>
      <c r="Y62" s="161">
        <f>SUM($X$7:X62)</f>
        <v>935.35243562199571</v>
      </c>
      <c r="Z62" s="163">
        <f>SUM($AA$7:AA62)</f>
        <v>448.05068091438801</v>
      </c>
      <c r="AA62" s="164">
        <f t="shared" si="15"/>
        <v>8.5311520506769334</v>
      </c>
      <c r="AB62" s="115">
        <f t="shared" si="8"/>
        <v>7.2031385986642915</v>
      </c>
      <c r="AC62" s="115">
        <v>33.478936405799992</v>
      </c>
      <c r="AD62" s="113">
        <v>61.616922998406253</v>
      </c>
      <c r="AE62" s="113">
        <v>38.727328366394389</v>
      </c>
      <c r="AF62" s="113">
        <v>20</v>
      </c>
      <c r="AG62" s="113">
        <f t="shared" si="9"/>
        <v>6.883504815003457</v>
      </c>
      <c r="AH62" s="113">
        <f>SUM($AG$7:AG62)</f>
        <v>321.16133810945803</v>
      </c>
      <c r="AJ62" s="27">
        <f>'Accumulated Feed'!Q59</f>
        <v>43678</v>
      </c>
      <c r="AK62" s="17">
        <f>'Accumulated Feed'!R59</f>
        <v>4.3992377087839675E-32</v>
      </c>
      <c r="AL62" s="17">
        <f>SUM($AK$7:AK62)</f>
        <v>0.14986284382359555</v>
      </c>
      <c r="AM62" s="64">
        <f>(AO62)/((1000)*(1/(PI()*1.5^2))*(1/'Salt Topping history'!$C$27)*(1/2.20462)*(AK62))</f>
        <v>31.759358928321156</v>
      </c>
      <c r="AN62" s="137">
        <f t="shared" si="10"/>
        <v>6.5436000809211604E-35</v>
      </c>
      <c r="AO62" s="19">
        <f t="shared" si="11"/>
        <v>7.8588636971863135E-32</v>
      </c>
      <c r="AP62" s="161">
        <f>SUM($AO$7:AO62)</f>
        <v>0.26771721394612025</v>
      </c>
      <c r="AQ62" s="163">
        <f>SUM($AR$7:AR62)</f>
        <v>0</v>
      </c>
      <c r="AR62" s="164">
        <v>0</v>
      </c>
      <c r="AS62" s="115">
        <f t="shared" si="12"/>
        <v>4.3992377087839675E-32</v>
      </c>
      <c r="AT62" s="178">
        <v>26.475865476992379</v>
      </c>
      <c r="AU62" s="87">
        <v>21.308117848634719</v>
      </c>
      <c r="AV62" s="87">
        <v>0</v>
      </c>
      <c r="AW62" s="113">
        <v>20</v>
      </c>
      <c r="AX62" s="113">
        <f t="shared" si="16"/>
        <v>4.2040248894245304E-32</v>
      </c>
      <c r="AY62" s="113">
        <f>SUM($AX$7:AX62)</f>
        <v>0.14321279438398166</v>
      </c>
    </row>
    <row r="63" spans="2:51">
      <c r="B63" s="27">
        <f>'Accumulated Feed'!M60</f>
        <v>43284</v>
      </c>
      <c r="C63" s="17">
        <f>'Accumulated Feed'!N60</f>
        <v>5.027956069838905</v>
      </c>
      <c r="D63" s="17">
        <f>SUM($C$7:C63)</f>
        <v>328.77363007780167</v>
      </c>
      <c r="E63" s="64">
        <f>(G63)/((1000)*(1/(PI()*1.5^2))*(1/'Salt Topping history'!$E$17)*(1/2.20462)*(C63))</f>
        <v>21.912514684794171</v>
      </c>
      <c r="F63" s="122">
        <f t="shared" si="3"/>
        <v>3.4853754206316157E-3</v>
      </c>
      <c r="G63" s="19">
        <f t="shared" si="4"/>
        <v>6.9282292611315262</v>
      </c>
      <c r="H63" s="161">
        <f>SUM($G$7:G63)</f>
        <v>453.03082456455093</v>
      </c>
      <c r="I63" s="163">
        <f>SUM($J$7:J63)</f>
        <v>430.81259312331753</v>
      </c>
      <c r="J63" s="164">
        <f t="shared" si="14"/>
        <v>5.7950918917739376</v>
      </c>
      <c r="K63" s="115">
        <f t="shared" si="5"/>
        <v>5.027956069838905</v>
      </c>
      <c r="L63" s="115">
        <v>33.395198737647789</v>
      </c>
      <c r="M63" s="113">
        <v>56.79585783764859</v>
      </c>
      <c r="N63" s="113">
        <v>36.717667694467053</v>
      </c>
      <c r="O63" s="113">
        <v>20</v>
      </c>
      <c r="P63" s="113">
        <f t="shared" si="6"/>
        <v>4.8048443525409645</v>
      </c>
      <c r="Q63" s="113">
        <f>SUM($P$7:P63)</f>
        <v>255.79298603894296</v>
      </c>
      <c r="S63" s="27">
        <f>'Accumulated Feed'!O60</f>
        <v>43487</v>
      </c>
      <c r="T63" s="17">
        <f>'Accumulated Feed'!P60</f>
        <v>7.2771259854726402</v>
      </c>
      <c r="U63" s="17">
        <f>SUM($T$7:T63)</f>
        <v>389.55429376195417</v>
      </c>
      <c r="V63" s="64">
        <f>(X63)/((1000)*(1/(PI()*1.5^2))*(1/'Salt Topping history'!$F$17)*(1/2.20462)*(T63))</f>
        <v>38.586762062047981</v>
      </c>
      <c r="W63" s="137">
        <f t="shared" si="7"/>
        <v>7.8785877472734196E-3</v>
      </c>
      <c r="X63" s="19">
        <f t="shared" si="13"/>
        <v>17.805608308837929</v>
      </c>
      <c r="Y63" s="161">
        <f>SUM($X$7:X63)</f>
        <v>953.15804393083363</v>
      </c>
      <c r="Z63" s="163">
        <f>SUM($AA$7:AA63)</f>
        <v>456.69197576063101</v>
      </c>
      <c r="AA63" s="164">
        <f t="shared" si="15"/>
        <v>8.6412948462430066</v>
      </c>
      <c r="AB63" s="115">
        <f t="shared" si="8"/>
        <v>7.2771259854726402</v>
      </c>
      <c r="AC63" s="115">
        <v>33.35049755222262</v>
      </c>
      <c r="AD63" s="113">
        <v>59.808649396101686</v>
      </c>
      <c r="AE63" s="113">
        <v>38.637024410124219</v>
      </c>
      <c r="AF63" s="113">
        <v>11.164893854933165</v>
      </c>
      <c r="AG63" s="113">
        <f t="shared" si="9"/>
        <v>3.8821503044225985</v>
      </c>
      <c r="AH63" s="113">
        <f>SUM($AG$7:AG63)</f>
        <v>325.04348841388065</v>
      </c>
      <c r="AJ63" s="27">
        <f>'Accumulated Feed'!Q60</f>
        <v>43679</v>
      </c>
      <c r="AK63" s="17">
        <f>'Accumulated Feed'!R60</f>
        <v>4.3978431042352159E-32</v>
      </c>
      <c r="AL63" s="17">
        <f>SUM($AK$7:AK63)</f>
        <v>0.14986284382359555</v>
      </c>
      <c r="AM63" s="64">
        <f>(AO63)/((1000)*(1/(PI()*1.5^2))*(1/'Salt Topping history'!$C$27)*(1/2.20462)*(AK63))</f>
        <v>31.759358928321152</v>
      </c>
      <c r="AN63" s="137">
        <f t="shared" si="10"/>
        <v>6.5415256909831388E-35</v>
      </c>
      <c r="AO63" s="19">
        <f t="shared" si="11"/>
        <v>7.8563723548707493E-32</v>
      </c>
      <c r="AP63" s="161">
        <f>SUM($AO$7:AO63)</f>
        <v>0.26771721394612025</v>
      </c>
      <c r="AQ63" s="163">
        <f>SUM($AR$7:AR63)</f>
        <v>0</v>
      </c>
      <c r="AR63" s="164">
        <v>0</v>
      </c>
      <c r="AS63" s="115">
        <f t="shared" si="12"/>
        <v>4.3978431042352159E-32</v>
      </c>
      <c r="AT63" s="178">
        <v>27.153417161394042</v>
      </c>
      <c r="AU63" s="87">
        <v>20.649452209472656</v>
      </c>
      <c r="AV63" s="87">
        <v>0</v>
      </c>
      <c r="AW63" s="113">
        <v>20</v>
      </c>
      <c r="AX63" s="113">
        <f t="shared" si="16"/>
        <v>4.202692169389386E-32</v>
      </c>
      <c r="AY63" s="113">
        <f>SUM($AX$7:AX63)</f>
        <v>0.14321279438398166</v>
      </c>
    </row>
    <row r="64" spans="2:51">
      <c r="B64" s="27">
        <f>'Accumulated Feed'!M61</f>
        <v>43285</v>
      </c>
      <c r="C64" s="17">
        <f>'Accumulated Feed'!N61</f>
        <v>4.9335287424928165</v>
      </c>
      <c r="D64" s="17">
        <f>SUM($C$7:C64)</f>
        <v>333.70715882029447</v>
      </c>
      <c r="E64" s="64">
        <f>(G64)/((1000)*(1/(PI()*1.5^2))*(1/'Salt Topping history'!$E$17)*(1/2.20462)*(C64))</f>
        <v>21.912514684794175</v>
      </c>
      <c r="F64" s="122">
        <f t="shared" si="3"/>
        <v>3.4199184673097192E-3</v>
      </c>
      <c r="G64" s="19">
        <f t="shared" si="4"/>
        <v>6.7981139293182604</v>
      </c>
      <c r="H64" s="161">
        <f>SUM($G$7:G64)</f>
        <v>459.8289384938692</v>
      </c>
      <c r="I64" s="163">
        <f>SUM($J$7:J64)</f>
        <v>436.55836808626765</v>
      </c>
      <c r="J64" s="164">
        <f t="shared" si="14"/>
        <v>5.7457749629501045</v>
      </c>
      <c r="K64" s="115">
        <f t="shared" si="5"/>
        <v>4.9335287424928165</v>
      </c>
      <c r="L64" s="115">
        <v>32.911983345901589</v>
      </c>
      <c r="M64" s="113">
        <v>51.67679618106952</v>
      </c>
      <c r="N64" s="113">
        <v>38.174724207365983</v>
      </c>
      <c r="O64" s="113">
        <v>20</v>
      </c>
      <c r="P64" s="113">
        <f t="shared" si="6"/>
        <v>4.7146071658546997</v>
      </c>
      <c r="Q64" s="113">
        <f>SUM($P$7:P64)</f>
        <v>260.50759320479767</v>
      </c>
      <c r="S64" s="27">
        <f>'Accumulated Feed'!O61</f>
        <v>43488</v>
      </c>
      <c r="T64" s="17">
        <f>'Accumulated Feed'!P61</f>
        <v>7.4303143649814878</v>
      </c>
      <c r="U64" s="17">
        <f>SUM($T$7:T64)</f>
        <v>396.98460812693565</v>
      </c>
      <c r="V64" s="64">
        <f>(X64)/((1000)*(1/(PI()*1.5^2))*(1/'Salt Topping history'!$F$17)*(1/2.20462)*(T64))</f>
        <v>38.586762062047981</v>
      </c>
      <c r="W64" s="137">
        <f t="shared" si="7"/>
        <v>8.0444372999996516E-3</v>
      </c>
      <c r="X64" s="19">
        <f t="shared" si="13"/>
        <v>18.180428297999214</v>
      </c>
      <c r="Y64" s="161">
        <f>SUM($X$7:X64)</f>
        <v>971.33847222883287</v>
      </c>
      <c r="Z64" s="163">
        <f>SUM($AA$7:AA64)</f>
        <v>465.63628391218583</v>
      </c>
      <c r="AA64" s="164">
        <f t="shared" si="15"/>
        <v>8.9443081515548482</v>
      </c>
      <c r="AB64" s="115">
        <f t="shared" si="8"/>
        <v>7.4303143649814878</v>
      </c>
      <c r="AC64" s="115">
        <v>33.753352341872706</v>
      </c>
      <c r="AD64" s="113">
        <v>60.091090395318091</v>
      </c>
      <c r="AE64" s="113">
        <v>38.55609461422317</v>
      </c>
      <c r="AF64" s="113">
        <v>20</v>
      </c>
      <c r="AG64" s="113">
        <f t="shared" si="9"/>
        <v>7.1005998298885631</v>
      </c>
      <c r="AH64" s="113">
        <f>SUM($AG$7:AG64)</f>
        <v>332.1440882437692</v>
      </c>
      <c r="AJ64" s="27">
        <f>'Accumulated Feed'!Q61</f>
        <v>43680</v>
      </c>
      <c r="AK64" s="17">
        <f>'Accumulated Feed'!R61</f>
        <v>4.4013312424411826E-32</v>
      </c>
      <c r="AL64" s="17">
        <f>SUM($AK$7:AK64)</f>
        <v>0.14986284382359555</v>
      </c>
      <c r="AM64" s="64">
        <f>(AO64)/((1000)*(1/(PI()*1.5^2))*(1/'Salt Topping history'!$C$27)*(1/2.20462)*(AK64))</f>
        <v>31.759358928321159</v>
      </c>
      <c r="AN64" s="137">
        <f t="shared" si="10"/>
        <v>6.5467140856455264E-35</v>
      </c>
      <c r="AO64" s="19">
        <f t="shared" si="11"/>
        <v>7.8626036168602772E-32</v>
      </c>
      <c r="AP64" s="161">
        <f>SUM($AO$7:AO64)</f>
        <v>0.26771721394612025</v>
      </c>
      <c r="AQ64" s="163">
        <f>SUM($AR$7:AR64)</f>
        <v>0</v>
      </c>
      <c r="AR64" s="164">
        <v>0</v>
      </c>
      <c r="AS64" s="115">
        <f t="shared" si="12"/>
        <v>4.4013312424411826E-32</v>
      </c>
      <c r="AT64" s="178">
        <v>25.458344274494422</v>
      </c>
      <c r="AU64" s="87">
        <v>19.99078369140625</v>
      </c>
      <c r="AV64" s="87">
        <v>0</v>
      </c>
      <c r="AW64" s="113">
        <v>20</v>
      </c>
      <c r="AX64" s="113">
        <f t="shared" si="16"/>
        <v>4.2060255241218111E-32</v>
      </c>
      <c r="AY64" s="113">
        <f>SUM($AX$7:AX64)</f>
        <v>0.14321279438398166</v>
      </c>
    </row>
    <row r="65" spans="2:51">
      <c r="B65" s="27">
        <f>'Accumulated Feed'!M62</f>
        <v>43286</v>
      </c>
      <c r="C65" s="17">
        <f>'Accumulated Feed'!N62</f>
        <v>5.8290226457414249</v>
      </c>
      <c r="D65" s="17">
        <f>SUM($C$7:C65)</f>
        <v>339.53618146603588</v>
      </c>
      <c r="E65" s="64">
        <f>(G65)/((1000)*(1/(PI()*1.5^2))*(1/'Salt Topping history'!$E$17)*(1/2.20462)*(C65))</f>
        <v>21.912514684794171</v>
      </c>
      <c r="F65" s="122">
        <f t="shared" si="3"/>
        <v>4.0406741772553243E-3</v>
      </c>
      <c r="G65" s="19">
        <f t="shared" si="4"/>
        <v>8.0320521295481342</v>
      </c>
      <c r="H65" s="161">
        <f>SUM($G$7:G65)</f>
        <v>467.86099062341736</v>
      </c>
      <c r="I65" s="163">
        <f>SUM($J$7:J65)</f>
        <v>444.57531907042357</v>
      </c>
      <c r="J65" s="164">
        <f t="shared" si="14"/>
        <v>8.0169509841559421</v>
      </c>
      <c r="K65" s="115">
        <f t="shared" si="5"/>
        <v>5.8290226457414249</v>
      </c>
      <c r="L65" s="115">
        <v>35.321352356804738</v>
      </c>
      <c r="M65" s="113">
        <v>37.188415969941367</v>
      </c>
      <c r="N65" s="113">
        <v>37.158916960645591</v>
      </c>
      <c r="O65" s="113">
        <v>1.9568757305346678</v>
      </c>
      <c r="P65" s="113">
        <f t="shared" si="6"/>
        <v>0.54502552662657522</v>
      </c>
      <c r="Q65" s="113">
        <f>SUM($P$7:P65)</f>
        <v>261.05261873142427</v>
      </c>
      <c r="S65" s="27">
        <f>'Accumulated Feed'!O62</f>
        <v>43489</v>
      </c>
      <c r="T65" s="17">
        <f>'Accumulated Feed'!P62</f>
        <v>6.9761950634113195</v>
      </c>
      <c r="U65" s="17">
        <f>SUM($T$7:T65)</f>
        <v>403.96080319034695</v>
      </c>
      <c r="V65" s="64">
        <f>(X65)/((1000)*(1/(PI()*1.5^2))*(1/'Salt Topping history'!$F$17)*(1/2.20462)*(T65))</f>
        <v>38.586762062047981</v>
      </c>
      <c r="W65" s="137">
        <f t="shared" si="7"/>
        <v>7.5527845826640575E-3</v>
      </c>
      <c r="X65" s="19">
        <f t="shared" si="13"/>
        <v>17.06929315682077</v>
      </c>
      <c r="Y65" s="161">
        <f>SUM($X$7:X65)</f>
        <v>988.40776538565365</v>
      </c>
      <c r="Z65" s="163">
        <f>SUM($AA$7:AA65)</f>
        <v>473.89665752611506</v>
      </c>
      <c r="AA65" s="164">
        <f t="shared" si="15"/>
        <v>8.2603736139292145</v>
      </c>
      <c r="AB65" s="115">
        <f t="shared" si="8"/>
        <v>6.9761950634113195</v>
      </c>
      <c r="AC65" s="115">
        <v>33.427395669619266</v>
      </c>
      <c r="AD65" s="113">
        <v>60.105136726564879</v>
      </c>
      <c r="AE65" s="113">
        <v>38.403719927734763</v>
      </c>
      <c r="AF65" s="113">
        <v>19.276283475200501</v>
      </c>
      <c r="AG65" s="113">
        <f t="shared" si="9"/>
        <v>6.4253941488593673</v>
      </c>
      <c r="AH65" s="113">
        <f>SUM($AG$7:AG65)</f>
        <v>338.56948239262857</v>
      </c>
      <c r="AJ65" s="27">
        <f>'Accumulated Feed'!Q62</f>
        <v>43681</v>
      </c>
      <c r="AK65" s="17">
        <f>'Accumulated Feed'!R62</f>
        <v>4.4022864900044283E-32</v>
      </c>
      <c r="AL65" s="17">
        <f>SUM($AK$7:AK65)</f>
        <v>0.14986284382359555</v>
      </c>
      <c r="AM65" s="64">
        <f>(AO65)/((1000)*(1/(PI()*1.5^2))*(1/'Salt Topping history'!$C$27)*(1/2.20462)*(AK65))</f>
        <v>31.759358928321156</v>
      </c>
      <c r="AN65" s="137">
        <f t="shared" si="10"/>
        <v>6.5481349586344247E-35</v>
      </c>
      <c r="AO65" s="19">
        <f t="shared" si="11"/>
        <v>7.8643100853199436E-32</v>
      </c>
      <c r="AP65" s="161">
        <f>SUM($AO$7:AO65)</f>
        <v>0.26771721394612025</v>
      </c>
      <c r="AQ65" s="163">
        <f>SUM($AR$7:AR65)</f>
        <v>0</v>
      </c>
      <c r="AR65" s="164">
        <v>0</v>
      </c>
      <c r="AS65" s="115">
        <f t="shared" si="12"/>
        <v>4.4022864900044283E-32</v>
      </c>
      <c r="AT65" s="178">
        <v>24.993903986877879</v>
      </c>
      <c r="AU65" s="87">
        <v>19.332115173339844</v>
      </c>
      <c r="AV65" s="87">
        <v>0</v>
      </c>
      <c r="AW65" s="113">
        <v>20</v>
      </c>
      <c r="AX65" s="113">
        <f t="shared" si="16"/>
        <v>4.2069383833027158E-32</v>
      </c>
      <c r="AY65" s="113">
        <f>SUM($AX$7:AX65)</f>
        <v>0.14321279438398166</v>
      </c>
    </row>
    <row r="66" spans="2:51">
      <c r="B66" s="27">
        <f>'Accumulated Feed'!M63</f>
        <v>43287</v>
      </c>
      <c r="C66" s="17">
        <f>'Accumulated Feed'!N63</f>
        <v>6.5271399459231461</v>
      </c>
      <c r="D66" s="17">
        <f>SUM($C$7:C66)</f>
        <v>346.06332141195901</v>
      </c>
      <c r="E66" s="64">
        <f>(G66)/((1000)*(1/(PI()*1.5^2))*(1/'Salt Topping history'!$E$17)*(1/2.20462)*(C66))</f>
        <v>21.912514684794171</v>
      </c>
      <c r="F66" s="122">
        <f t="shared" si="3"/>
        <v>4.5246085722606957E-3</v>
      </c>
      <c r="G66" s="19">
        <f t="shared" si="4"/>
        <v>8.9940169199398117</v>
      </c>
      <c r="H66" s="161">
        <f>SUM($G$7:G66)</f>
        <v>476.8550075433572</v>
      </c>
      <c r="I66" s="163">
        <f>SUM($J$7:J66)</f>
        <v>453.52906664786133</v>
      </c>
      <c r="J66" s="164">
        <f t="shared" si="14"/>
        <v>8.9537475774377295</v>
      </c>
      <c r="K66" s="115">
        <f t="shared" si="5"/>
        <v>6.5271399459231461</v>
      </c>
      <c r="L66" s="115">
        <v>36.36270290767699</v>
      </c>
      <c r="M66" s="113">
        <v>44.885333594790218</v>
      </c>
      <c r="N66" s="113">
        <v>36.515076380659032</v>
      </c>
      <c r="O66" s="113">
        <v>20</v>
      </c>
      <c r="P66" s="113">
        <f t="shared" si="6"/>
        <v>6.2375030870980135</v>
      </c>
      <c r="Q66" s="113">
        <f>SUM($P$7:P66)</f>
        <v>267.29012181852227</v>
      </c>
      <c r="S66" s="27">
        <f>'Accumulated Feed'!O63</f>
        <v>43490</v>
      </c>
      <c r="T66" s="17">
        <f>'Accumulated Feed'!P63</f>
        <v>6.8417370618971889</v>
      </c>
      <c r="U66" s="17">
        <f>SUM($T$7:T66)</f>
        <v>410.80254025224411</v>
      </c>
      <c r="V66" s="64">
        <f>(X66)/((1000)*(1/(PI()*1.5^2))*(1/'Salt Topping history'!$F$17)*(1/2.20462)*(T66))</f>
        <v>38.586762062047988</v>
      </c>
      <c r="W66" s="137">
        <f t="shared" si="7"/>
        <v>7.407213492460746E-3</v>
      </c>
      <c r="X66" s="19">
        <f t="shared" si="13"/>
        <v>16.740302492961288</v>
      </c>
      <c r="Y66" s="161">
        <f>SUM($X$7:X66)</f>
        <v>1005.1480678786149</v>
      </c>
      <c r="Z66" s="163">
        <f>SUM($AA$7:AA66)</f>
        <v>481.80756275001482</v>
      </c>
      <c r="AA66" s="164">
        <f t="shared" si="15"/>
        <v>7.9109052238997819</v>
      </c>
      <c r="AB66" s="115">
        <f t="shared" si="8"/>
        <v>6.8417370618971889</v>
      </c>
      <c r="AC66" s="115">
        <v>32.855271977208318</v>
      </c>
      <c r="AD66" s="113">
        <v>60.803045724188749</v>
      </c>
      <c r="AE66" s="113">
        <v>38.753194783440357</v>
      </c>
      <c r="AF66" s="113">
        <v>20</v>
      </c>
      <c r="AG66" s="113">
        <f t="shared" si="9"/>
        <v>6.5381401958987642</v>
      </c>
      <c r="AH66" s="113">
        <f>SUM($AG$7:AG66)</f>
        <v>345.10762258852736</v>
      </c>
      <c r="AJ66" s="27">
        <f>'Accumulated Feed'!Q63</f>
        <v>43682</v>
      </c>
      <c r="AK66" s="17">
        <f>'Accumulated Feed'!R63</f>
        <v>4.3982180116215985E-32</v>
      </c>
      <c r="AL66" s="17">
        <f>SUM($AK$7:AK66)</f>
        <v>0.14986284382359555</v>
      </c>
      <c r="AM66" s="64">
        <f>(AO66)/((1000)*(1/(PI()*1.5^2))*(1/'Salt Topping history'!$C$27)*(1/2.20462)*(AK66))</f>
        <v>31.759358928321159</v>
      </c>
      <c r="AN66" s="137">
        <f t="shared" si="10"/>
        <v>6.5420833430506721E-35</v>
      </c>
      <c r="AO66" s="19">
        <f t="shared" si="11"/>
        <v>7.8570420950038571E-32</v>
      </c>
      <c r="AP66" s="161">
        <f>SUM($AO$7:AO66)</f>
        <v>0.26771721394612025</v>
      </c>
      <c r="AQ66" s="163">
        <f>SUM($AR$7:AR66)</f>
        <v>0</v>
      </c>
      <c r="AR66" s="164">
        <v>0</v>
      </c>
      <c r="AS66" s="115">
        <f t="shared" si="12"/>
        <v>4.3982180116215985E-32</v>
      </c>
      <c r="AT66" s="178">
        <v>26.971294073374153</v>
      </c>
      <c r="AU66" s="87">
        <v>18.673450469970703</v>
      </c>
      <c r="AV66" s="87">
        <v>0</v>
      </c>
      <c r="AW66" s="113">
        <v>20</v>
      </c>
      <c r="AX66" s="113">
        <f t="shared" si="16"/>
        <v>4.2030504405463264E-32</v>
      </c>
      <c r="AY66" s="113">
        <f>SUM($AX$7:AX66)</f>
        <v>0.14321279438398166</v>
      </c>
    </row>
    <row r="67" spans="2:51">
      <c r="B67" s="27">
        <f>'Accumulated Feed'!M64</f>
        <v>43288</v>
      </c>
      <c r="C67" s="17">
        <f>'Accumulated Feed'!N64</f>
        <v>6.0141886930238355</v>
      </c>
      <c r="D67" s="17">
        <f>SUM($C$7:C67)</f>
        <v>352.07751010498282</v>
      </c>
      <c r="E67" s="64">
        <f>(G67)/((1000)*(1/(PI()*1.5^2))*(1/'Salt Topping history'!$E$17)*(1/2.20462)*(C67))</f>
        <v>21.912514684794171</v>
      </c>
      <c r="F67" s="122">
        <f t="shared" si="3"/>
        <v>4.169031143976854E-3</v>
      </c>
      <c r="G67" s="19">
        <f t="shared" si="4"/>
        <v>8.287200107997192</v>
      </c>
      <c r="H67" s="161">
        <f>SUM($G$7:G67)</f>
        <v>485.1422076513544</v>
      </c>
      <c r="I67" s="163">
        <f>SUM($J$7:J67)</f>
        <v>461.15955430272726</v>
      </c>
      <c r="J67" s="164">
        <f t="shared" si="14"/>
        <v>7.6304876548659166</v>
      </c>
      <c r="K67" s="115">
        <f t="shared" si="5"/>
        <v>6.0141886930238355</v>
      </c>
      <c r="L67" s="115">
        <v>35.151845044427475</v>
      </c>
      <c r="M67" s="113">
        <v>54.678433249570745</v>
      </c>
      <c r="N67" s="113">
        <v>36.41044353244488</v>
      </c>
      <c r="O67" s="113">
        <v>20</v>
      </c>
      <c r="P67" s="113">
        <f t="shared" si="6"/>
        <v>5.7473136549733548</v>
      </c>
      <c r="Q67" s="113">
        <f>SUM($P$7:P67)</f>
        <v>273.03743547349563</v>
      </c>
      <c r="S67" s="27">
        <f>'Accumulated Feed'!O64</f>
        <v>43491</v>
      </c>
      <c r="T67" s="17">
        <f>'Accumulated Feed'!P64</f>
        <v>6.7628408723203535</v>
      </c>
      <c r="U67" s="17">
        <f>SUM($T$7:T67)</f>
        <v>417.56538112456445</v>
      </c>
      <c r="V67" s="64">
        <f>(X67)/((1000)*(1/(PI()*1.5^2))*(1/'Salt Topping history'!$F$17)*(1/2.20462)*(T67))</f>
        <v>38.586762062047981</v>
      </c>
      <c r="W67" s="137">
        <f t="shared" si="7"/>
        <v>7.3217964536809446E-3</v>
      </c>
      <c r="X67" s="19">
        <f t="shared" si="13"/>
        <v>16.547259985318934</v>
      </c>
      <c r="Y67" s="161">
        <f>SUM($X$7:X67)</f>
        <v>1021.6953278639339</v>
      </c>
      <c r="Z67" s="163">
        <f>SUM($AA$7:AA67)</f>
        <v>489.4877283844549</v>
      </c>
      <c r="AA67" s="164">
        <f t="shared" si="15"/>
        <v>7.6801656344400913</v>
      </c>
      <c r="AB67" s="115">
        <f t="shared" si="8"/>
        <v>6.7628408723203535</v>
      </c>
      <c r="AC67" s="115">
        <v>32.633121805720791</v>
      </c>
      <c r="AD67" s="113">
        <v>62.85026993111321</v>
      </c>
      <c r="AE67" s="113">
        <v>38.74373313859649</v>
      </c>
      <c r="AF67" s="113">
        <v>20</v>
      </c>
      <c r="AG67" s="113">
        <f t="shared" si="9"/>
        <v>6.462744964584143</v>
      </c>
      <c r="AH67" s="113">
        <f>SUM($AG$7:AG67)</f>
        <v>351.57036755311151</v>
      </c>
      <c r="AJ67" s="27">
        <f>'Accumulated Feed'!Q64</f>
        <v>43683</v>
      </c>
      <c r="AK67" s="17">
        <f>'Accumulated Feed'!R64</f>
        <v>3.1927291331658642E-3</v>
      </c>
      <c r="AL67" s="17">
        <f>SUM($AK$7:AK67)</f>
        <v>0.15305557295676142</v>
      </c>
      <c r="AM67" s="64">
        <f>(AO67)/((1000)*(1/(PI()*1.5^2))*(1/'Salt Topping history'!$C$27)*(1/2.20462)*(AK67))</f>
        <v>31.759358928321159</v>
      </c>
      <c r="AN67" s="137">
        <f t="shared" si="10"/>
        <v>4.7489915292434659E-6</v>
      </c>
      <c r="AO67" s="19">
        <f t="shared" si="11"/>
        <v>5.7035388266214026E-3</v>
      </c>
      <c r="AP67" s="161">
        <f>SUM($AO$7:AO67)</f>
        <v>0.27342075277274164</v>
      </c>
      <c r="AQ67" s="163">
        <f>SUM($AR$7:AR67)</f>
        <v>0</v>
      </c>
      <c r="AR67" s="164">
        <v>0</v>
      </c>
      <c r="AS67" s="115">
        <f t="shared" si="12"/>
        <v>3.1927291331658642E-3</v>
      </c>
      <c r="AT67" s="178">
        <v>27.693390595029928</v>
      </c>
      <c r="AU67" s="87">
        <v>18.014781951904297</v>
      </c>
      <c r="AV67" s="87">
        <v>0</v>
      </c>
      <c r="AW67" s="113">
        <v>20</v>
      </c>
      <c r="AX67" s="113">
        <f t="shared" si="16"/>
        <v>3.0510542120103525E-3</v>
      </c>
      <c r="AY67" s="113">
        <f>SUM($AX$7:AX67)</f>
        <v>0.14626384859599201</v>
      </c>
    </row>
    <row r="68" spans="2:51">
      <c r="B68" s="27">
        <f>'Accumulated Feed'!M65</f>
        <v>43289</v>
      </c>
      <c r="C68" s="17">
        <f>'Accumulated Feed'!N65</f>
        <v>6.1943107394801107</v>
      </c>
      <c r="D68" s="17">
        <f>SUM($C$7:C68)</f>
        <v>358.27182084446292</v>
      </c>
      <c r="E68" s="64">
        <f>(G68)/((1000)*(1/(PI()*1.5^2))*(1/'Salt Topping history'!$E$17)*(1/2.20462)*(C68))</f>
        <v>21.912514684794171</v>
      </c>
      <c r="F68" s="122">
        <f t="shared" si="3"/>
        <v>4.2938916130645811E-3</v>
      </c>
      <c r="G68" s="19">
        <f t="shared" si="4"/>
        <v>8.5353977484497747</v>
      </c>
      <c r="H68" s="161">
        <f>SUM($G$7:G68)</f>
        <v>493.67760539980418</v>
      </c>
      <c r="I68" s="163">
        <f>SUM($J$7:J68)</f>
        <v>469.0221242075786</v>
      </c>
      <c r="J68" s="164">
        <f t="shared" si="14"/>
        <v>7.8625699048513171</v>
      </c>
      <c r="K68" s="115">
        <f t="shared" si="5"/>
        <v>6.1943107394801107</v>
      </c>
      <c r="L68" s="115">
        <v>34.953084729777444</v>
      </c>
      <c r="M68" s="113">
        <v>52.942000999892237</v>
      </c>
      <c r="N68" s="113">
        <v>36.55920225567283</v>
      </c>
      <c r="O68" s="113">
        <v>20</v>
      </c>
      <c r="P68" s="113">
        <f t="shared" si="6"/>
        <v>5.9194429229427303</v>
      </c>
      <c r="Q68" s="113">
        <f>SUM($P$7:P68)</f>
        <v>278.95687839643836</v>
      </c>
      <c r="S68" s="27">
        <f>'Accumulated Feed'!O65</f>
        <v>43492</v>
      </c>
      <c r="T68" s="17">
        <f>'Accumulated Feed'!P65</f>
        <v>6.7540248036674804</v>
      </c>
      <c r="U68" s="17">
        <f>SUM($T$7:T68)</f>
        <v>424.31940592823196</v>
      </c>
      <c r="V68" s="64">
        <f>(X68)/((1000)*(1/(PI()*1.5^2))*(1/'Salt Topping history'!$F$17)*(1/2.20462)*(T68))</f>
        <v>38.586762062047981</v>
      </c>
      <c r="W68" s="137">
        <f t="shared" si="7"/>
        <v>7.3122517281112203E-3</v>
      </c>
      <c r="X68" s="19">
        <f t="shared" si="13"/>
        <v>16.525688905531357</v>
      </c>
      <c r="Y68" s="161">
        <f>SUM($X$7:X68)</f>
        <v>1038.2210167694652</v>
      </c>
      <c r="Z68" s="163">
        <f>SUM($AA$7:AA68)</f>
        <v>496.84735634119949</v>
      </c>
      <c r="AA68" s="164">
        <f t="shared" si="15"/>
        <v>7.359627956744589</v>
      </c>
      <c r="AB68" s="115">
        <f t="shared" si="8"/>
        <v>6.7540248036674804</v>
      </c>
      <c r="AC68" s="115">
        <v>31.670471254587159</v>
      </c>
      <c r="AD68" s="113">
        <v>63.672177669472212</v>
      </c>
      <c r="AE68" s="113">
        <v>38.734171347463608</v>
      </c>
      <c r="AF68" s="113">
        <v>20</v>
      </c>
      <c r="AG68" s="113">
        <f t="shared" si="9"/>
        <v>6.454320102256391</v>
      </c>
      <c r="AH68" s="113">
        <f>SUM($AG$7:AG68)</f>
        <v>358.02468765536793</v>
      </c>
      <c r="AJ68" s="27">
        <f>'Accumulated Feed'!Q65</f>
        <v>43684</v>
      </c>
      <c r="AK68" s="17">
        <f>'Accumulated Feed'!R65</f>
        <v>1.0756487677845166E-35</v>
      </c>
      <c r="AL68" s="17">
        <f>SUM($AK$7:AK68)</f>
        <v>0.15305557295676142</v>
      </c>
      <c r="AM68" s="64">
        <f>(AO68)/((1000)*(1/(PI()*1.5^2))*(1/'Salt Topping history'!$C$27)*(1/2.20462)*(AK68))</f>
        <v>31.759358928321159</v>
      </c>
      <c r="AN68" s="137">
        <f t="shared" si="10"/>
        <v>1.5999625002903324E-38</v>
      </c>
      <c r="AO68" s="19">
        <f t="shared" si="11"/>
        <v>1.9215549628486892E-35</v>
      </c>
      <c r="AP68" s="161">
        <f>SUM($AO$7:AO68)</f>
        <v>0.27342075277274164</v>
      </c>
      <c r="AQ68" s="163">
        <f>SUM($AR$7:AR68)</f>
        <v>0</v>
      </c>
      <c r="AR68" s="164">
        <v>0</v>
      </c>
      <c r="AS68" s="115">
        <f t="shared" si="12"/>
        <v>1.0756487677845166E-35</v>
      </c>
      <c r="AT68" s="178">
        <v>26.940484284868973</v>
      </c>
      <c r="AU68" s="87">
        <v>17.35611385402856</v>
      </c>
      <c r="AV68" s="87">
        <v>0</v>
      </c>
      <c r="AW68" s="113">
        <v>20</v>
      </c>
      <c r="AX68" s="113">
        <f t="shared" si="16"/>
        <v>1.0279176737860153E-35</v>
      </c>
      <c r="AY68" s="113">
        <f>SUM($AX$7:AX68)</f>
        <v>0.14626384859599201</v>
      </c>
    </row>
    <row r="69" spans="2:51">
      <c r="B69" s="27">
        <f>'Accumulated Feed'!M66</f>
        <v>43290</v>
      </c>
      <c r="C69" s="17">
        <f>'Accumulated Feed'!N66</f>
        <v>6.2917918770540906</v>
      </c>
      <c r="D69" s="17">
        <f>SUM($C$7:C69)</f>
        <v>364.56361272151702</v>
      </c>
      <c r="E69" s="64">
        <f>(G69)/((1000)*(1/(PI()*1.5^2))*(1/'Salt Topping history'!$E$17)*(1/2.20462)*(C69))</f>
        <v>21.912514684794168</v>
      </c>
      <c r="F69" s="122">
        <f t="shared" si="3"/>
        <v>4.3614654653728099E-3</v>
      </c>
      <c r="G69" s="19">
        <f t="shared" si="4"/>
        <v>8.6697210520680716</v>
      </c>
      <c r="H69" s="161">
        <f>SUM($G$7:G69)</f>
        <v>502.34732645187228</v>
      </c>
      <c r="I69" s="163">
        <f>SUM($J$7:J69)</f>
        <v>476.94366026851628</v>
      </c>
      <c r="J69" s="164">
        <f t="shared" si="14"/>
        <v>7.9215360609376866</v>
      </c>
      <c r="K69" s="115">
        <f t="shared" si="5"/>
        <v>6.2917918770540906</v>
      </c>
      <c r="L69" s="115">
        <v>34.865710478182251</v>
      </c>
      <c r="M69" s="113">
        <v>54.158278028126084</v>
      </c>
      <c r="N69" s="113">
        <v>36.497981430998557</v>
      </c>
      <c r="O69" s="113">
        <v>20</v>
      </c>
      <c r="P69" s="113">
        <f t="shared" si="6"/>
        <v>6.0125984093562419</v>
      </c>
      <c r="Q69" s="113">
        <f>SUM($P$7:P69)</f>
        <v>284.96947680579461</v>
      </c>
      <c r="S69" s="27">
        <f>'Accumulated Feed'!O66</f>
        <v>43493</v>
      </c>
      <c r="T69" s="17">
        <f>'Accumulated Feed'!P66</f>
        <v>6.7100472227911245</v>
      </c>
      <c r="U69" s="17">
        <f>SUM($T$7:T69)</f>
        <v>431.02945315102306</v>
      </c>
      <c r="V69" s="64">
        <f>(X69)/((1000)*(1/(PI()*1.5^2))*(1/'Salt Topping history'!$F$17)*(1/2.20462)*(T69))</f>
        <v>38.586762062047988</v>
      </c>
      <c r="W69" s="137">
        <f t="shared" si="7"/>
        <v>7.2646393560650488E-3</v>
      </c>
      <c r="X69" s="19">
        <f t="shared" si="13"/>
        <v>16.418084944707012</v>
      </c>
      <c r="Y69" s="161">
        <f>SUM($X$7:X69)</f>
        <v>1054.6391017141723</v>
      </c>
      <c r="Z69" s="163">
        <f>SUM($AA$7:AA69)</f>
        <v>504.15473743693093</v>
      </c>
      <c r="AA69" s="164">
        <f t="shared" si="15"/>
        <v>7.307381095731424</v>
      </c>
      <c r="AB69" s="115">
        <f t="shared" si="8"/>
        <v>6.7100472227911245</v>
      </c>
      <c r="AC69" s="115">
        <v>31.367686322728805</v>
      </c>
      <c r="AD69" s="113">
        <v>60.363481911222088</v>
      </c>
      <c r="AE69" s="113">
        <v>38.461064772429296</v>
      </c>
      <c r="AF69" s="113">
        <v>20</v>
      </c>
      <c r="AG69" s="113">
        <f t="shared" si="9"/>
        <v>6.4122939930030265</v>
      </c>
      <c r="AH69" s="113">
        <f>SUM($AG$7:AG69)</f>
        <v>364.43698164837093</v>
      </c>
      <c r="AJ69" s="27">
        <f>'Accumulated Feed'!Q66</f>
        <v>43685</v>
      </c>
      <c r="AK69" s="17">
        <f>'Accumulated Feed'!R66</f>
        <v>1.0756130757718632E-35</v>
      </c>
      <c r="AL69" s="17">
        <f>SUM($AK$7:AK69)</f>
        <v>0.15305557295676142</v>
      </c>
      <c r="AM69" s="64">
        <f>(AO69)/((1000)*(1/(PI()*1.5^2))*(1/'Salt Topping history'!$C$27)*(1/2.20462)*(AK69))</f>
        <v>31.759358928321159</v>
      </c>
      <c r="AN69" s="137">
        <f t="shared" si="10"/>
        <v>1.599909410579717E-38</v>
      </c>
      <c r="AO69" s="19">
        <f t="shared" si="11"/>
        <v>1.9214912021062402E-35</v>
      </c>
      <c r="AP69" s="161">
        <f>SUM($AO$7:AO69)</f>
        <v>0.27342075277274164</v>
      </c>
      <c r="AQ69" s="163">
        <f>SUM($AR$7:AR69)</f>
        <v>0</v>
      </c>
      <c r="AR69" s="164">
        <v>0</v>
      </c>
      <c r="AS69" s="115">
        <f t="shared" si="12"/>
        <v>1.0756130757718632E-35</v>
      </c>
      <c r="AT69" s="178">
        <v>27.011383617100897</v>
      </c>
      <c r="AU69" s="87">
        <v>16.69744873046875</v>
      </c>
      <c r="AV69" s="87">
        <v>0</v>
      </c>
      <c r="AW69" s="113">
        <v>20</v>
      </c>
      <c r="AX69" s="113">
        <f t="shared" si="16"/>
        <v>1.0278835655792118E-35</v>
      </c>
      <c r="AY69" s="113">
        <f>SUM($AX$7:AX69)</f>
        <v>0.14626384859599201</v>
      </c>
    </row>
    <row r="70" spans="2:51">
      <c r="B70" s="27">
        <f>'Accumulated Feed'!M67</f>
        <v>43291</v>
      </c>
      <c r="C70" s="17">
        <f>'Accumulated Feed'!N67</f>
        <v>6.2719165365952341</v>
      </c>
      <c r="D70" s="17">
        <f>SUM($C$7:C70)</f>
        <v>370.83552925811227</v>
      </c>
      <c r="E70" s="64">
        <f>(G70)/((1000)*(1/(PI()*1.5^2))*(1/'Salt Topping history'!$E$17)*(1/2.20462)*(C70))</f>
        <v>21.912514684794175</v>
      </c>
      <c r="F70" s="122">
        <f t="shared" si="3"/>
        <v>4.347687894099359E-3</v>
      </c>
      <c r="G70" s="19">
        <f t="shared" si="4"/>
        <v>8.6423339958907075</v>
      </c>
      <c r="H70" s="161">
        <f>SUM($G$7:G70)</f>
        <v>510.98966044776296</v>
      </c>
      <c r="I70" s="163">
        <f>SUM($J$7:J70)</f>
        <v>484.60411122838639</v>
      </c>
      <c r="J70" s="164">
        <f t="shared" si="14"/>
        <v>7.6604509598700794</v>
      </c>
      <c r="K70" s="115">
        <f t="shared" si="5"/>
        <v>6.2719165365952341</v>
      </c>
      <c r="L70" s="115">
        <v>33.533107788077068</v>
      </c>
      <c r="M70" s="113">
        <v>49.579338696687337</v>
      </c>
      <c r="N70" s="113">
        <v>36.861344696614495</v>
      </c>
      <c r="O70" s="113">
        <v>5.4304870043984987</v>
      </c>
      <c r="P70" s="113">
        <f t="shared" si="6"/>
        <v>1.6274097090672754</v>
      </c>
      <c r="Q70" s="113">
        <f>SUM($P$7:P70)</f>
        <v>286.59688651486186</v>
      </c>
      <c r="S70" s="27">
        <f>'Accumulated Feed'!O67</f>
        <v>43494</v>
      </c>
      <c r="T70" s="17">
        <f>'Accumulated Feed'!P67</f>
        <v>6.6924677803350656</v>
      </c>
      <c r="U70" s="17">
        <f>SUM($T$7:T70)</f>
        <v>437.72192093135811</v>
      </c>
      <c r="V70" s="64">
        <f>(X70)/((1000)*(1/(PI()*1.5^2))*(1/'Salt Topping history'!$F$17)*(1/2.20462)*(T70))</f>
        <v>38.586762062047981</v>
      </c>
      <c r="W70" s="137">
        <f t="shared" si="7"/>
        <v>7.2456069550574679E-3</v>
      </c>
      <c r="X70" s="19">
        <f t="shared" si="13"/>
        <v>16.375071718429876</v>
      </c>
      <c r="Y70" s="161">
        <f>SUM($X$7:X70)</f>
        <v>1071.0141734326021</v>
      </c>
      <c r="Z70" s="163">
        <f>SUM($AA$7:AA70)</f>
        <v>511.2146487215349</v>
      </c>
      <c r="AA70" s="164">
        <f t="shared" si="15"/>
        <v>7.0599112846039596</v>
      </c>
      <c r="AB70" s="115">
        <f t="shared" si="8"/>
        <v>6.6924677803350656</v>
      </c>
      <c r="AC70" s="115">
        <v>30.534148801211938</v>
      </c>
      <c r="AD70" s="113">
        <v>59.399816282943377</v>
      </c>
      <c r="AE70" s="113">
        <v>38.196740246878711</v>
      </c>
      <c r="AF70" s="113">
        <v>20</v>
      </c>
      <c r="AG70" s="113">
        <f t="shared" si="9"/>
        <v>6.3954946249034323</v>
      </c>
      <c r="AH70" s="113">
        <f>SUM($AG$7:AG70)</f>
        <v>370.83247627327438</v>
      </c>
      <c r="AJ70" s="27">
        <f>'Accumulated Feed'!Q67</f>
        <v>43686</v>
      </c>
      <c r="AK70" s="17">
        <f>'Accumulated Feed'!R67</f>
        <v>1.0759198007795168E-35</v>
      </c>
      <c r="AL70" s="17">
        <f>SUM($AK$7:AK70)</f>
        <v>0.15305557295676142</v>
      </c>
      <c r="AM70" s="64">
        <f>(AO70)/((1000)*(1/(PI()*1.5^2))*(1/'Salt Topping history'!$C$27)*(1/2.20462)*(AK70))</f>
        <v>31.759358928321159</v>
      </c>
      <c r="AN70" s="137">
        <f t="shared" si="10"/>
        <v>1.6003656454817081E-38</v>
      </c>
      <c r="AO70" s="19">
        <f t="shared" si="11"/>
        <v>1.9220391402235315E-35</v>
      </c>
      <c r="AP70" s="161">
        <f>SUM($AO$7:AO70)</f>
        <v>0.27342075277274164</v>
      </c>
      <c r="AQ70" s="163">
        <f>SUM($AR$7:AR70)</f>
        <v>0</v>
      </c>
      <c r="AR70" s="164">
        <v>0</v>
      </c>
      <c r="AS70" s="115">
        <f t="shared" si="12"/>
        <v>1.0759198007795168E-35</v>
      </c>
      <c r="AT70" s="178">
        <v>26.402022126581919</v>
      </c>
      <c r="AU70" s="87">
        <v>16.038778305053711</v>
      </c>
      <c r="AV70" s="87">
        <v>0</v>
      </c>
      <c r="AW70" s="113">
        <v>20</v>
      </c>
      <c r="AX70" s="113">
        <f t="shared" si="16"/>
        <v>1.0281766798984972E-35</v>
      </c>
      <c r="AY70" s="113">
        <f>SUM($AX$7:AX70)</f>
        <v>0.14626384859599201</v>
      </c>
    </row>
    <row r="71" spans="2:51">
      <c r="B71" s="27">
        <f>'Accumulated Feed'!M68</f>
        <v>43292</v>
      </c>
      <c r="C71" s="17">
        <f>'Accumulated Feed'!N68</f>
        <v>6.4457922422946385</v>
      </c>
      <c r="D71" s="17">
        <f>SUM($C$7:C71)</f>
        <v>377.28132150040693</v>
      </c>
      <c r="E71" s="64">
        <f>(G71)/((1000)*(1/(PI()*1.5^2))*(1/'Salt Topping history'!$E$17)*(1/2.20462)*(C71))</f>
        <v>21.912514684794171</v>
      </c>
      <c r="F71" s="122">
        <f t="shared" si="3"/>
        <v>4.4682184044045337E-3</v>
      </c>
      <c r="G71" s="19">
        <f t="shared" si="4"/>
        <v>8.8819245442753321</v>
      </c>
      <c r="H71" s="161">
        <f>SUM($G$7:G71)</f>
        <v>519.87158499203827</v>
      </c>
      <c r="I71" s="163">
        <f>SUM($J$7:J71)</f>
        <v>492.567147468874</v>
      </c>
      <c r="J71" s="164">
        <f t="shared" ref="J71" si="17">IF(G71=0,0,$J$4+$K$4*K71+$L$4*L71+$M$4*M71+$N$4*N71)</f>
        <v>7.9630362404875958</v>
      </c>
      <c r="K71" s="115">
        <f t="shared" si="5"/>
        <v>6.4457922422946385</v>
      </c>
      <c r="L71" s="115">
        <v>33.557563892580845</v>
      </c>
      <c r="M71" s="113">
        <v>47.297117035438575</v>
      </c>
      <c r="N71" s="113">
        <v>36.896602690970482</v>
      </c>
      <c r="O71" s="113">
        <v>20</v>
      </c>
      <c r="P71" s="113">
        <f t="shared" si="6"/>
        <v>6.1597651257987343</v>
      </c>
      <c r="Q71" s="113">
        <f>SUM($P$7:P71)</f>
        <v>292.75665164066061</v>
      </c>
      <c r="S71" s="27">
        <f>'Accumulated Feed'!O68</f>
        <v>43495</v>
      </c>
      <c r="T71" s="17">
        <f>'Accumulated Feed'!P68</f>
        <v>6.7042432730398511</v>
      </c>
      <c r="U71" s="17">
        <f>SUM($T$7:T71)</f>
        <v>444.42616420439799</v>
      </c>
      <c r="V71" s="64">
        <f>(X71)/((1000)*(1/(PI()*1.5^2))*(1/'Salt Topping history'!$F$17)*(1/2.20462)*(T71))</f>
        <v>38.586762062047988</v>
      </c>
      <c r="W71" s="137">
        <f t="shared" si="7"/>
        <v>7.2583557040453561E-3</v>
      </c>
      <c r="X71" s="19">
        <f t="shared" si="13"/>
        <v>16.403883891142506</v>
      </c>
      <c r="Y71" s="161">
        <f>SUM($X$7:X71)</f>
        <v>1087.4180573237445</v>
      </c>
      <c r="Z71" s="163">
        <f>SUM($AA$7:AA71)</f>
        <v>518.35253027141823</v>
      </c>
      <c r="AA71" s="164">
        <f t="shared" ref="AA71:AA102" si="18">IF(X71=0,0,$J$4+$K$4*AB71+$L$4*AC71+$M$4*AD71+$N$4*AE71)</f>
        <v>7.137881549883315</v>
      </c>
      <c r="AB71" s="115">
        <f t="shared" si="8"/>
        <v>6.7042432730398511</v>
      </c>
      <c r="AC71" s="115">
        <v>30.782088461739068</v>
      </c>
      <c r="AD71" s="113">
        <v>59.360892651831648</v>
      </c>
      <c r="AE71" s="113">
        <v>37.892401557012796</v>
      </c>
      <c r="AF71" s="113">
        <v>50.21197393520049</v>
      </c>
      <c r="AG71" s="113">
        <f t="shared" si="9"/>
        <v>16.084772147657485</v>
      </c>
      <c r="AH71" s="113">
        <f>SUM($AG$7:AG71)</f>
        <v>386.91724842093186</v>
      </c>
      <c r="AJ71" s="27">
        <f>'Accumulated Feed'!Q68</f>
        <v>43687</v>
      </c>
      <c r="AK71" s="17">
        <f>'Accumulated Feed'!R68</f>
        <v>1.0759004200502833E-35</v>
      </c>
      <c r="AL71" s="17">
        <f>SUM($AK$7:AK71)</f>
        <v>0.15305557295676142</v>
      </c>
      <c r="AM71" s="64">
        <f>(AO71)/((1000)*(1/(PI()*1.5^2))*(1/'Salt Topping history'!$C$27)*(1/2.20462)*(AK71))</f>
        <v>31.759358928321159</v>
      </c>
      <c r="AN71" s="137">
        <f t="shared" si="10"/>
        <v>1.6003368178188774E-38</v>
      </c>
      <c r="AO71" s="19">
        <f t="shared" si="11"/>
        <v>1.9220045182004719E-35</v>
      </c>
      <c r="AP71" s="161">
        <f>SUM($AO$7:AO71)</f>
        <v>0.27342075277274164</v>
      </c>
      <c r="AQ71" s="163">
        <f>SUM($AR$7:AR71)</f>
        <v>0</v>
      </c>
      <c r="AR71" s="164">
        <v>0</v>
      </c>
      <c r="AS71" s="115">
        <f t="shared" si="12"/>
        <v>1.0759004200502833E-35</v>
      </c>
      <c r="AT71" s="178">
        <v>26.440530389701856</v>
      </c>
      <c r="AU71" s="87">
        <v>15.380111694335938</v>
      </c>
      <c r="AV71" s="87">
        <v>0</v>
      </c>
      <c r="AW71" s="113">
        <v>20</v>
      </c>
      <c r="AX71" s="113">
        <f t="shared" ref="AX71:AX102" si="19">(AK71*AW72)*(1/2.20462)*(1/1343)*(1/(PI()*1.5^2))*1000</f>
        <v>1.0281581591743476E-35</v>
      </c>
      <c r="AY71" s="113">
        <f>SUM($AX$7:AX71)</f>
        <v>0.14626384859599201</v>
      </c>
    </row>
    <row r="72" spans="2:51">
      <c r="B72" s="27">
        <f>'Accumulated Feed'!M69</f>
        <v>43293</v>
      </c>
      <c r="C72" s="17">
        <f>'Accumulated Feed'!N69</f>
        <v>6.8425493606665135</v>
      </c>
      <c r="D72" s="17">
        <f>SUM($C$7:C72)</f>
        <v>384.12387086107344</v>
      </c>
      <c r="E72" s="64">
        <f>(G72)/((1000)*(1/(PI()*1.5^2))*(1/'Salt Topping history'!$E$17)*(1/2.20462)*(C72))</f>
        <v>21.912514684794175</v>
      </c>
      <c r="F72" s="122">
        <f t="shared" ref="F72:F135" si="20">C72/$D$209</f>
        <v>4.7432501447630506E-3</v>
      </c>
      <c r="G72" s="19">
        <f t="shared" ref="G72:G135" si="21">($I$3-$I$2)*F72</f>
        <v>9.4286326377599927</v>
      </c>
      <c r="H72" s="161">
        <f>SUM($G$7:G72)</f>
        <v>529.30021762979823</v>
      </c>
      <c r="I72" s="163">
        <f>SUM($J$7:J72)</f>
        <v>501.15325499198508</v>
      </c>
      <c r="J72" s="164">
        <f t="shared" ref="J72:J135" si="22">IF(G72=0,0,$J$4+$K$4*K72+$L$4*L72+$M$4*M72+$N$4*N72)</f>
        <v>8.5861075231110746</v>
      </c>
      <c r="K72" s="115">
        <f t="shared" ref="K72:K135" si="23">C72</f>
        <v>6.8425493606665135</v>
      </c>
      <c r="L72" s="115">
        <v>33.97616268005639</v>
      </c>
      <c r="M72" s="113">
        <v>48.356354041734264</v>
      </c>
      <c r="N72" s="113">
        <v>37.558927077032969</v>
      </c>
      <c r="O72" s="113">
        <v>0.87627260946533192</v>
      </c>
      <c r="P72" s="113">
        <f t="shared" ref="P72:P135" si="24">(C72*O72)*(1/2.20462)*(1/1343)*(1/(PI()*1.5^2))*1000</f>
        <v>0.28649366901524964</v>
      </c>
      <c r="Q72" s="113">
        <f>SUM($P$7:P72)</f>
        <v>293.04314530967588</v>
      </c>
      <c r="S72" s="27">
        <f>'Accumulated Feed'!O69</f>
        <v>43496</v>
      </c>
      <c r="T72" s="17">
        <f>'Accumulated Feed'!P69</f>
        <v>6.507132009106992</v>
      </c>
      <c r="U72" s="17">
        <f>SUM($T$7:T72)</f>
        <v>450.933296213505</v>
      </c>
      <c r="V72" s="64">
        <f>(X72)/((1000)*(1/(PI()*1.5^2))*(1/'Salt Topping history'!$F$17)*(1/2.20462)*(T72))</f>
        <v>38.586762062047988</v>
      </c>
      <c r="W72" s="137">
        <f t="shared" ref="W72:W135" si="25">T72/$U$199</f>
        <v>7.0449529964419456E-3</v>
      </c>
      <c r="X72" s="19">
        <f t="shared" ref="X72:X135" si="26">($Z$3-$Z$2)*W72</f>
        <v>15.921593771958797</v>
      </c>
      <c r="Y72" s="161">
        <f>SUM($X$7:X72)</f>
        <v>1103.3396510957034</v>
      </c>
      <c r="Z72" s="163">
        <f>SUM($AA$7:AA72)</f>
        <v>525.09184083259004</v>
      </c>
      <c r="AA72" s="164">
        <f t="shared" si="18"/>
        <v>6.7393105611717603</v>
      </c>
      <c r="AB72" s="115">
        <f t="shared" ref="AB72:AB135" si="27">T72</f>
        <v>6.507132009106992</v>
      </c>
      <c r="AC72" s="115">
        <v>30.442599552317873</v>
      </c>
      <c r="AD72" s="113">
        <v>61.11119103051999</v>
      </c>
      <c r="AE72" s="113">
        <v>38.123307999085533</v>
      </c>
      <c r="AF72" s="113">
        <v>12.124157940401</v>
      </c>
      <c r="AG72" s="113">
        <f t="shared" ref="AG72:AG135" si="28">(T72*AF72)*(1/2.20462)*(1/1343)*(1/(PI()*1.5^2))*1000</f>
        <v>3.7696328735503633</v>
      </c>
      <c r="AH72" s="113">
        <f>SUM($AG$7:AG72)</f>
        <v>390.68688129448219</v>
      </c>
      <c r="AJ72" s="27">
        <f>'Accumulated Feed'!Q69</f>
        <v>43688</v>
      </c>
      <c r="AK72" s="17">
        <f>'Accumulated Feed'!R69</f>
        <v>1.0754314759856077E-35</v>
      </c>
      <c r="AL72" s="17">
        <f>SUM($AK$7:AK72)</f>
        <v>0.15305557295676142</v>
      </c>
      <c r="AM72" s="64">
        <f>(AO72)/((1000)*(1/(PI()*1.5^2))*(1/'Salt Topping history'!$C$27)*(1/2.20462)*(AK72))</f>
        <v>31.759358928321156</v>
      </c>
      <c r="AN72" s="137">
        <f t="shared" ref="AN72:AN135" si="29">AK72/$AL$224</f>
        <v>1.5996392918785466E-38</v>
      </c>
      <c r="AO72" s="19">
        <f t="shared" ref="AO72:AO135" si="30">($AQ$3-$AQ$2)*AN72</f>
        <v>1.9211667895461345E-35</v>
      </c>
      <c r="AP72" s="161">
        <f>SUM($AO$7:AO72)</f>
        <v>0.27342075277274164</v>
      </c>
      <c r="AQ72" s="163">
        <f>SUM($AR$7:AR72)</f>
        <v>0</v>
      </c>
      <c r="AR72" s="164">
        <v>0</v>
      </c>
      <c r="AS72" s="115">
        <f t="shared" ref="AS72:AS135" si="31">AK72</f>
        <v>1.0754314759856077E-35</v>
      </c>
      <c r="AT72" s="178">
        <v>27.372080650704852</v>
      </c>
      <c r="AU72" s="87">
        <v>14.721445083618164</v>
      </c>
      <c r="AV72" s="87">
        <v>0</v>
      </c>
      <c r="AW72" s="113">
        <v>20</v>
      </c>
      <c r="AX72" s="113">
        <f t="shared" si="19"/>
        <v>1.02771002414502E-35</v>
      </c>
      <c r="AY72" s="113">
        <f>SUM($AX$7:AX72)</f>
        <v>0.14626384859599201</v>
      </c>
    </row>
    <row r="73" spans="2:51">
      <c r="B73" s="27">
        <f>'Accumulated Feed'!M70</f>
        <v>43294</v>
      </c>
      <c r="C73" s="17">
        <f>'Accumulated Feed'!N70</f>
        <v>7.1948136532835463</v>
      </c>
      <c r="D73" s="17">
        <f>SUM($C$7:C73)</f>
        <v>391.31868451435696</v>
      </c>
      <c r="E73" s="64">
        <f>(G73)/((1000)*(1/(PI()*1.5^2))*(1/'Salt Topping history'!$E$17)*(1/2.20462)*(C73))</f>
        <v>21.912514684794171</v>
      </c>
      <c r="F73" s="122">
        <f t="shared" si="20"/>
        <v>4.9874394912886909E-3</v>
      </c>
      <c r="G73" s="19">
        <f t="shared" si="21"/>
        <v>9.9140322207836604</v>
      </c>
      <c r="H73" s="161">
        <f>SUM($G$7:G73)</f>
        <v>539.21424985058184</v>
      </c>
      <c r="I73" s="163">
        <f>SUM($J$7:J73)</f>
        <v>510.29767933514705</v>
      </c>
      <c r="J73" s="164">
        <f t="shared" si="22"/>
        <v>9.1444243431619956</v>
      </c>
      <c r="K73" s="115">
        <f t="shared" si="23"/>
        <v>7.1948136532835463</v>
      </c>
      <c r="L73" s="115">
        <v>34.713791076430581</v>
      </c>
      <c r="M73" s="113">
        <v>51.554779559351815</v>
      </c>
      <c r="N73" s="113">
        <v>37.282413956854128</v>
      </c>
      <c r="O73" s="113">
        <v>20</v>
      </c>
      <c r="P73" s="113">
        <f t="shared" si="24"/>
        <v>6.8755492827270634</v>
      </c>
      <c r="Q73" s="113">
        <f>SUM($P$7:P73)</f>
        <v>299.91869459240291</v>
      </c>
      <c r="S73" s="27">
        <f>'Accumulated Feed'!O70</f>
        <v>43497</v>
      </c>
      <c r="T73" s="17">
        <f>'Accumulated Feed'!P70</f>
        <v>6.4516920596828351</v>
      </c>
      <c r="U73" s="17">
        <f>SUM($T$7:T73)</f>
        <v>457.38498827318784</v>
      </c>
      <c r="V73" s="64">
        <f>(X73)/((1000)*(1/(PI()*1.5^2))*(1/'Salt Topping history'!$F$17)*(1/2.20462)*(T73))</f>
        <v>38.586762062047981</v>
      </c>
      <c r="W73" s="137">
        <f t="shared" si="25"/>
        <v>6.9849308795905144E-3</v>
      </c>
      <c r="X73" s="19">
        <f t="shared" si="26"/>
        <v>15.785943787874563</v>
      </c>
      <c r="Y73" s="161">
        <f>SUM($X$7:X73)</f>
        <v>1119.1255948835781</v>
      </c>
      <c r="Z73" s="163">
        <f>SUM($AA$7:AA73)</f>
        <v>532.06345848872468</v>
      </c>
      <c r="AA73" s="164">
        <f t="shared" si="18"/>
        <v>6.9716176561346437</v>
      </c>
      <c r="AB73" s="115">
        <f t="shared" si="27"/>
        <v>6.4516920596828351</v>
      </c>
      <c r="AC73" s="115">
        <v>30.830005088934172</v>
      </c>
      <c r="AD73" s="113">
        <v>55.421764242384143</v>
      </c>
      <c r="AE73" s="113">
        <v>38.439442144257029</v>
      </c>
      <c r="AF73" s="113">
        <v>20</v>
      </c>
      <c r="AG73" s="113">
        <f t="shared" si="28"/>
        <v>6.1654031432883363</v>
      </c>
      <c r="AH73" s="113">
        <f>SUM($AG$7:AG73)</f>
        <v>396.85228443777055</v>
      </c>
      <c r="AJ73" s="27">
        <f>'Accumulated Feed'!Q70</f>
        <v>43689</v>
      </c>
      <c r="AK73" s="17">
        <f>'Accumulated Feed'!R70</f>
        <v>1.0750142773326621E-35</v>
      </c>
      <c r="AL73" s="17">
        <f>SUM($AK$7:AK73)</f>
        <v>0.15305557295676142</v>
      </c>
      <c r="AM73" s="64">
        <f>(AO73)/((1000)*(1/(PI()*1.5^2))*(1/'Salt Topping history'!$C$27)*(1/2.20462)*(AK73))</f>
        <v>31.759358928321159</v>
      </c>
      <c r="AN73" s="137">
        <f t="shared" si="29"/>
        <v>1.5990187341092484E-38</v>
      </c>
      <c r="AO73" s="19">
        <f t="shared" si="30"/>
        <v>1.9204214996652075E-35</v>
      </c>
      <c r="AP73" s="161">
        <f>SUM($AO$7:AO73)</f>
        <v>0.27342075277274164</v>
      </c>
      <c r="AQ73" s="163">
        <f>SUM($AR$7:AR73)</f>
        <v>0</v>
      </c>
      <c r="AR73" s="164">
        <v>0</v>
      </c>
      <c r="AS73" s="115">
        <f t="shared" si="31"/>
        <v>1.0750142773326621E-35</v>
      </c>
      <c r="AT73" s="178">
        <v>28.200498068089804</v>
      </c>
      <c r="AU73" s="87">
        <v>14.062777533078636</v>
      </c>
      <c r="AV73" s="87">
        <v>0</v>
      </c>
      <c r="AW73" s="113">
        <v>20</v>
      </c>
      <c r="AX73" s="113">
        <f t="shared" si="19"/>
        <v>1.0273113383642279E-35</v>
      </c>
      <c r="AY73" s="113">
        <f>SUM($AX$7:AX73)</f>
        <v>0.14626384859599201</v>
      </c>
    </row>
    <row r="74" spans="2:51">
      <c r="B74" s="27">
        <f>'Accumulated Feed'!M71</f>
        <v>43295</v>
      </c>
      <c r="C74" s="17">
        <f>'Accumulated Feed'!N71</f>
        <v>7.3622884969412334</v>
      </c>
      <c r="D74" s="17">
        <f>SUM($C$7:C74)</f>
        <v>398.68097301129819</v>
      </c>
      <c r="E74" s="64">
        <f>(G74)/((1000)*(1/(PI()*1.5^2))*(1/'Salt Topping history'!$E$17)*(1/2.20462)*(C74))</f>
        <v>21.912514684794171</v>
      </c>
      <c r="F74" s="122">
        <f t="shared" si="20"/>
        <v>5.1035329287711954E-3</v>
      </c>
      <c r="G74" s="19">
        <f t="shared" si="21"/>
        <v>10.144802755811384</v>
      </c>
      <c r="H74" s="161">
        <f>SUM($G$7:G74)</f>
        <v>549.35905260639322</v>
      </c>
      <c r="I74" s="163">
        <f>SUM($J$7:J74)</f>
        <v>520.42936813799042</v>
      </c>
      <c r="J74" s="164">
        <f t="shared" si="22"/>
        <v>10.131688802843325</v>
      </c>
      <c r="K74" s="115">
        <f t="shared" si="23"/>
        <v>7.3622884969412334</v>
      </c>
      <c r="L74" s="115">
        <v>37.142482013834858</v>
      </c>
      <c r="M74" s="113">
        <v>48.964655902037975</v>
      </c>
      <c r="N74" s="113">
        <v>36.668029134030689</v>
      </c>
      <c r="O74" s="113">
        <v>20</v>
      </c>
      <c r="P74" s="113">
        <f t="shared" si="24"/>
        <v>7.0355925578798448</v>
      </c>
      <c r="Q74" s="113">
        <f>SUM($P$7:P74)</f>
        <v>306.95428715028277</v>
      </c>
      <c r="S74" s="27">
        <f>'Accumulated Feed'!O71</f>
        <v>43498</v>
      </c>
      <c r="T74" s="17">
        <f>'Accumulated Feed'!P71</f>
        <v>6.4841212639989179</v>
      </c>
      <c r="U74" s="17">
        <f>SUM($T$7:T74)</f>
        <v>463.86910953718677</v>
      </c>
      <c r="V74" s="64">
        <f>(X74)/((1000)*(1/(PI()*1.5^2))*(1/'Salt Topping history'!$F$17)*(1/2.20462)*(T74))</f>
        <v>38.586762062047988</v>
      </c>
      <c r="W74" s="137">
        <f t="shared" si="25"/>
        <v>7.0200403901704558E-3</v>
      </c>
      <c r="X74" s="19">
        <f t="shared" si="26"/>
        <v>15.865291281785231</v>
      </c>
      <c r="Y74" s="161">
        <f>SUM($X$7:X74)</f>
        <v>1134.9908861653632</v>
      </c>
      <c r="Z74" s="163">
        <f>SUM($AA$7:AA74)</f>
        <v>539.11296467746422</v>
      </c>
      <c r="AA74" s="164">
        <f t="shared" si="18"/>
        <v>7.049506188739568</v>
      </c>
      <c r="AB74" s="115">
        <f t="shared" si="27"/>
        <v>6.4841212639989179</v>
      </c>
      <c r="AC74" s="115">
        <v>31.131733282583692</v>
      </c>
      <c r="AD74" s="113">
        <v>57.38126143515106</v>
      </c>
      <c r="AE74" s="113">
        <v>38.675380180235251</v>
      </c>
      <c r="AF74" s="113">
        <v>20</v>
      </c>
      <c r="AG74" s="113">
        <f t="shared" si="28"/>
        <v>6.1963933263868372</v>
      </c>
      <c r="AH74" s="113">
        <f>SUM($AG$7:AG74)</f>
        <v>403.04867776415739</v>
      </c>
      <c r="AJ74" s="27">
        <f>'Accumulated Feed'!Q71</f>
        <v>43690</v>
      </c>
      <c r="AK74" s="17">
        <f>'Accumulated Feed'!R71</f>
        <v>1.0742822849482507E-35</v>
      </c>
      <c r="AL74" s="17">
        <f>SUM($AK$7:AK74)</f>
        <v>0.15305557295676142</v>
      </c>
      <c r="AM74" s="64">
        <f>(AO74)/((1000)*(1/(PI()*1.5^2))*(1/'Salt Topping history'!$C$27)*(1/2.20462)*(AK74))</f>
        <v>31.759358928321156</v>
      </c>
      <c r="AN74" s="137">
        <f t="shared" si="29"/>
        <v>1.5979299396991842E-38</v>
      </c>
      <c r="AO74" s="19">
        <f t="shared" si="30"/>
        <v>1.9191138575787201E-35</v>
      </c>
      <c r="AP74" s="161">
        <f>SUM($AO$7:AO74)</f>
        <v>0.27342075277274164</v>
      </c>
      <c r="AQ74" s="163">
        <f>SUM($AR$7:AR74)</f>
        <v>0</v>
      </c>
      <c r="AR74" s="164">
        <v>0</v>
      </c>
      <c r="AS74" s="115">
        <f t="shared" si="31"/>
        <v>1.0742822849482507E-35</v>
      </c>
      <c r="AT74" s="178">
        <v>29.653214132167697</v>
      </c>
      <c r="AU74" s="87">
        <v>13.404109954833984</v>
      </c>
      <c r="AV74" s="87">
        <v>0</v>
      </c>
      <c r="AW74" s="113">
        <v>20</v>
      </c>
      <c r="AX74" s="113">
        <f t="shared" si="19"/>
        <v>1.0266118275838052E-35</v>
      </c>
      <c r="AY74" s="113">
        <f>SUM($AX$7:AX74)</f>
        <v>0.14626384859599201</v>
      </c>
    </row>
    <row r="75" spans="2:51">
      <c r="B75" s="27">
        <f>'Accumulated Feed'!M72</f>
        <v>43296</v>
      </c>
      <c r="C75" s="17">
        <f>'Accumulated Feed'!N72</f>
        <v>6.8773514319279094</v>
      </c>
      <c r="D75" s="17">
        <f>SUM($C$7:C75)</f>
        <v>405.55832444322613</v>
      </c>
      <c r="E75" s="64">
        <f>(G75)/((1000)*(1/(PI()*1.5^2))*(1/'Salt Topping history'!$E$17)*(1/2.20462)*(C75))</f>
        <v>21.912514684794171</v>
      </c>
      <c r="F75" s="122">
        <f t="shared" si="20"/>
        <v>4.7673749147643576E-3</v>
      </c>
      <c r="G75" s="19">
        <f t="shared" si="21"/>
        <v>9.4765878555685905</v>
      </c>
      <c r="H75" s="161">
        <f>SUM($G$7:G75)</f>
        <v>558.83564046196182</v>
      </c>
      <c r="I75" s="163">
        <f>SUM($J$7:J75)</f>
        <v>528.94223687892884</v>
      </c>
      <c r="J75" s="164">
        <f t="shared" si="22"/>
        <v>8.5128687409384423</v>
      </c>
      <c r="K75" s="115">
        <f t="shared" si="23"/>
        <v>6.8773514319279094</v>
      </c>
      <c r="L75" s="115">
        <v>34.54883284270764</v>
      </c>
      <c r="M75" s="113">
        <v>56.939616671756482</v>
      </c>
      <c r="N75" s="113">
        <v>37.065113598748525</v>
      </c>
      <c r="O75" s="113">
        <v>20</v>
      </c>
      <c r="P75" s="113">
        <f t="shared" si="24"/>
        <v>6.5721742054116774</v>
      </c>
      <c r="Q75" s="113">
        <f>SUM($P$7:P75)</f>
        <v>313.52646135569444</v>
      </c>
      <c r="S75" s="27">
        <f>'Accumulated Feed'!O72</f>
        <v>43499</v>
      </c>
      <c r="T75" s="17">
        <f>'Accumulated Feed'!P72</f>
        <v>6.4359363797223859</v>
      </c>
      <c r="U75" s="17">
        <f>SUM($T$7:T75)</f>
        <v>470.30504591690914</v>
      </c>
      <c r="V75" s="64">
        <f>(X75)/((1000)*(1/(PI()*1.5^2))*(1/'Salt Topping history'!$F$17)*(1/2.20462)*(T75))</f>
        <v>38.586762062047981</v>
      </c>
      <c r="W75" s="137">
        <f t="shared" si="25"/>
        <v>6.9678729768780749E-3</v>
      </c>
      <c r="X75" s="19">
        <f t="shared" si="26"/>
        <v>15.74739292774445</v>
      </c>
      <c r="Y75" s="161">
        <f>SUM($X$7:X75)</f>
        <v>1150.7382790931076</v>
      </c>
      <c r="Z75" s="163">
        <f>SUM($AA$7:AA75)</f>
        <v>546.14305375246829</v>
      </c>
      <c r="AA75" s="164">
        <f t="shared" si="18"/>
        <v>7.0300890750040903</v>
      </c>
      <c r="AB75" s="115">
        <f t="shared" si="27"/>
        <v>6.4359363797223859</v>
      </c>
      <c r="AC75" s="115">
        <v>31.604872616595681</v>
      </c>
      <c r="AD75" s="113">
        <v>60.037886432607962</v>
      </c>
      <c r="AE75" s="113">
        <v>38.299961711322837</v>
      </c>
      <c r="AF75" s="113">
        <v>20</v>
      </c>
      <c r="AG75" s="113">
        <f t="shared" si="28"/>
        <v>6.1503466096140409</v>
      </c>
      <c r="AH75" s="113">
        <f>SUM($AG$7:AG75)</f>
        <v>409.19902437377141</v>
      </c>
      <c r="AJ75" s="27">
        <f>'Accumulated Feed'!Q72</f>
        <v>43691</v>
      </c>
      <c r="AK75" s="17">
        <f>'Accumulated Feed'!R72</f>
        <v>1.0751852635944926E-35</v>
      </c>
      <c r="AL75" s="17">
        <f>SUM($AK$7:AK75)</f>
        <v>0.15305557295676142</v>
      </c>
      <c r="AM75" s="64">
        <f>(AO75)/((1000)*(1/(PI()*1.5^2))*(1/'Salt Topping history'!$C$27)*(1/2.20462)*(AK75))</f>
        <v>31.759358928321156</v>
      </c>
      <c r="AN75" s="137">
        <f t="shared" si="29"/>
        <v>1.5992730658346099E-38</v>
      </c>
      <c r="AO75" s="19">
        <f t="shared" si="30"/>
        <v>1.9207269520673665E-35</v>
      </c>
      <c r="AP75" s="161">
        <f>SUM($AO$7:AO75)</f>
        <v>0.27342075277274164</v>
      </c>
      <c r="AQ75" s="163">
        <f>SUM($AR$7:AR75)</f>
        <v>0</v>
      </c>
      <c r="AR75" s="164">
        <v>0</v>
      </c>
      <c r="AS75" s="115">
        <f t="shared" si="31"/>
        <v>1.0751852635944926E-35</v>
      </c>
      <c r="AT75" s="178">
        <v>27.861015237459451</v>
      </c>
      <c r="AU75" s="87">
        <v>12.745443344116211</v>
      </c>
      <c r="AV75" s="87">
        <v>0</v>
      </c>
      <c r="AW75" s="113">
        <v>20</v>
      </c>
      <c r="AX75" s="113">
        <f t="shared" si="19"/>
        <v>1.0274747372410489E-35</v>
      </c>
      <c r="AY75" s="113">
        <f>SUM($AX$7:AX75)</f>
        <v>0.14626384859599201</v>
      </c>
    </row>
    <row r="76" spans="2:51">
      <c r="B76" s="27">
        <f>'Accumulated Feed'!M73</f>
        <v>43297</v>
      </c>
      <c r="C76" s="17">
        <f>'Accumulated Feed'!N73</f>
        <v>6.250479896375559</v>
      </c>
      <c r="D76" s="17">
        <f>SUM($C$7:C76)</f>
        <v>411.80880433960169</v>
      </c>
      <c r="E76" s="64">
        <f>(G76)/((1000)*(1/(PI()*1.5^2))*(1/'Salt Topping history'!$E$17)*(1/2.20462)*(C76))</f>
        <v>21.912514684794175</v>
      </c>
      <c r="F76" s="122">
        <f t="shared" si="20"/>
        <v>4.332828030989026E-3</v>
      </c>
      <c r="G76" s="19">
        <f t="shared" si="21"/>
        <v>8.6127955599999861</v>
      </c>
      <c r="H76" s="161">
        <f>SUM($G$7:G76)</f>
        <v>567.44843602196181</v>
      </c>
      <c r="I76" s="163">
        <f>SUM($J$7:J76)</f>
        <v>536.26707181793734</v>
      </c>
      <c r="J76" s="164">
        <f t="shared" si="22"/>
        <v>7.3248349390085119</v>
      </c>
      <c r="K76" s="115">
        <f t="shared" si="23"/>
        <v>6.250479896375559</v>
      </c>
      <c r="L76" s="115">
        <v>33.009170574788691</v>
      </c>
      <c r="M76" s="113">
        <v>54.664764700289105</v>
      </c>
      <c r="N76" s="113">
        <v>36.990761278337928</v>
      </c>
      <c r="O76" s="113">
        <v>20</v>
      </c>
      <c r="P76" s="113">
        <f t="shared" si="24"/>
        <v>5.9731196163241682</v>
      </c>
      <c r="Q76" s="113">
        <f>SUM($P$7:P76)</f>
        <v>319.49958097201858</v>
      </c>
      <c r="S76" s="27">
        <f>'Accumulated Feed'!O73</f>
        <v>43500</v>
      </c>
      <c r="T76" s="17">
        <f>'Accumulated Feed'!P73</f>
        <v>6.3969350023200091</v>
      </c>
      <c r="U76" s="17">
        <f>SUM($T$7:T76)</f>
        <v>476.70198091922913</v>
      </c>
      <c r="V76" s="64">
        <f>(X76)/((1000)*(1/(PI()*1.5^2))*(1/'Salt Topping history'!$F$17)*(1/2.20462)*(T76))</f>
        <v>38.586762062047981</v>
      </c>
      <c r="W76" s="137">
        <f t="shared" si="25"/>
        <v>6.925648096514238E-3</v>
      </c>
      <c r="X76" s="19">
        <f t="shared" si="26"/>
        <v>15.651964698122178</v>
      </c>
      <c r="Y76" s="161">
        <f>SUM($X$7:X76)</f>
        <v>1166.3902437912298</v>
      </c>
      <c r="Z76" s="163">
        <f>SUM($AA$7:AA76)</f>
        <v>553.2042199069524</v>
      </c>
      <c r="AA76" s="164">
        <f t="shared" si="18"/>
        <v>7.0611661544841642</v>
      </c>
      <c r="AB76" s="115">
        <f t="shared" si="27"/>
        <v>6.3969350023200091</v>
      </c>
      <c r="AC76" s="115">
        <v>31.966787041999641</v>
      </c>
      <c r="AD76" s="113">
        <v>60.767145145138038</v>
      </c>
      <c r="AE76" s="113">
        <v>38.228463696462107</v>
      </c>
      <c r="AF76" s="113">
        <v>20</v>
      </c>
      <c r="AG76" s="113">
        <f t="shared" si="28"/>
        <v>6.1130758885993419</v>
      </c>
      <c r="AH76" s="113">
        <f>SUM($AG$7:AG76)</f>
        <v>415.31210026237073</v>
      </c>
      <c r="AJ76" s="27">
        <f>'Accumulated Feed'!Q73</f>
        <v>43692</v>
      </c>
      <c r="AK76" s="17">
        <f>'Accumulated Feed'!R73</f>
        <v>1.0743479419747398E-35</v>
      </c>
      <c r="AL76" s="17">
        <f>SUM($AK$7:AK76)</f>
        <v>0.15305557295676142</v>
      </c>
      <c r="AM76" s="64">
        <f>(AO76)/((1000)*(1/(PI()*1.5^2))*(1/'Salt Topping history'!$C$27)*(1/2.20462)*(AK76))</f>
        <v>31.759358928321156</v>
      </c>
      <c r="AN76" s="137">
        <f t="shared" si="29"/>
        <v>1.5980276005559706E-38</v>
      </c>
      <c r="AO76" s="19">
        <f t="shared" si="30"/>
        <v>1.9192311482677206E-35</v>
      </c>
      <c r="AP76" s="161">
        <f>SUM($AO$7:AO76)</f>
        <v>0.27342075277274164</v>
      </c>
      <c r="AQ76" s="163">
        <f>SUM($AR$7:AR76)</f>
        <v>0</v>
      </c>
      <c r="AR76" s="164">
        <v>0</v>
      </c>
      <c r="AS76" s="115">
        <f t="shared" si="31"/>
        <v>1.0743479419747398E-35</v>
      </c>
      <c r="AT76" s="178">
        <v>29.522951237846332</v>
      </c>
      <c r="AU76" s="87">
        <v>12.086774826049805</v>
      </c>
      <c r="AV76" s="87">
        <v>0</v>
      </c>
      <c r="AW76" s="113">
        <v>20</v>
      </c>
      <c r="AX76" s="113">
        <f t="shared" si="19"/>
        <v>1.0266745711298005E-35</v>
      </c>
      <c r="AY76" s="113">
        <f>SUM($AX$7:AX76)</f>
        <v>0.14626384859599201</v>
      </c>
    </row>
    <row r="77" spans="2:51">
      <c r="B77" s="27">
        <f>'Accumulated Feed'!M74</f>
        <v>43298</v>
      </c>
      <c r="C77" s="17">
        <f>'Accumulated Feed'!N74</f>
        <v>5.7940734982837467</v>
      </c>
      <c r="D77" s="17">
        <f>SUM($C$7:C77)</f>
        <v>417.60287783788544</v>
      </c>
      <c r="E77" s="64">
        <f>(G77)/((1000)*(1/(PI()*1.5^2))*(1/'Salt Topping history'!$E$17)*(1/2.20462)*(C77))</f>
        <v>21.912514684794171</v>
      </c>
      <c r="F77" s="122">
        <f t="shared" si="20"/>
        <v>4.0164474541437749E-3</v>
      </c>
      <c r="G77" s="19">
        <f t="shared" si="21"/>
        <v>7.9838942493469967</v>
      </c>
      <c r="H77" s="161">
        <f>SUM($G$7:G77)</f>
        <v>575.43233027130884</v>
      </c>
      <c r="I77" s="163">
        <f>SUM($J$7:J77)</f>
        <v>542.41833339362734</v>
      </c>
      <c r="J77" s="164">
        <f t="shared" si="22"/>
        <v>6.1512615756899507</v>
      </c>
      <c r="K77" s="115">
        <f t="shared" si="23"/>
        <v>5.7940734982837467</v>
      </c>
      <c r="L77" s="115">
        <v>31.118405928854557</v>
      </c>
      <c r="M77" s="113">
        <v>55.765017583259841</v>
      </c>
      <c r="N77" s="113">
        <v>37.043166704906348</v>
      </c>
      <c r="O77" s="113">
        <v>1.5287553447994993</v>
      </c>
      <c r="P77" s="113">
        <f t="shared" si="24"/>
        <v>0.4232333109997386</v>
      </c>
      <c r="Q77" s="113">
        <f>SUM($P$7:P77)</f>
        <v>319.92281428301834</v>
      </c>
      <c r="S77" s="27">
        <f>'Accumulated Feed'!O74</f>
        <v>43501</v>
      </c>
      <c r="T77" s="17">
        <f>'Accumulated Feed'!P74</f>
        <v>6.256437174973235</v>
      </c>
      <c r="U77" s="17">
        <f>SUM($T$7:T77)</f>
        <v>482.95841809420239</v>
      </c>
      <c r="V77" s="64">
        <f>(X77)/((1000)*(1/(PI()*1.5^2))*(1/'Salt Topping history'!$F$17)*(1/2.20462)*(T77))</f>
        <v>38.586762062047981</v>
      </c>
      <c r="W77" s="137">
        <f t="shared" si="25"/>
        <v>6.7735379828151501E-3</v>
      </c>
      <c r="X77" s="19">
        <f t="shared" si="26"/>
        <v>15.30819584116224</v>
      </c>
      <c r="Y77" s="161">
        <f>SUM($X$7:X77)</f>
        <v>1181.6984396323919</v>
      </c>
      <c r="Z77" s="163">
        <f>SUM($AA$7:AA77)</f>
        <v>560.29541323243222</v>
      </c>
      <c r="AA77" s="164">
        <f t="shared" si="18"/>
        <v>7.0911933254798125</v>
      </c>
      <c r="AB77" s="115">
        <f t="shared" si="27"/>
        <v>6.256437174973235</v>
      </c>
      <c r="AC77" s="115">
        <v>32.597627643898697</v>
      </c>
      <c r="AD77" s="113">
        <v>60.019391751234224</v>
      </c>
      <c r="AE77" s="113">
        <v>38.258810877358492</v>
      </c>
      <c r="AF77" s="113">
        <v>17.510573940534666</v>
      </c>
      <c r="AG77" s="113">
        <f t="shared" si="28"/>
        <v>5.2346219574887094</v>
      </c>
      <c r="AH77" s="113">
        <f>SUM($AG$7:AG77)</f>
        <v>420.54672221985942</v>
      </c>
      <c r="AJ77" s="27">
        <f>'Accumulated Feed'!Q74</f>
        <v>43693</v>
      </c>
      <c r="AK77" s="17">
        <f>'Accumulated Feed'!R74</f>
        <v>1.0745417036317208E-35</v>
      </c>
      <c r="AL77" s="17">
        <f>SUM($AK$7:AK77)</f>
        <v>0.15305557295676142</v>
      </c>
      <c r="AM77" s="64">
        <f>(AO77)/((1000)*(1/(PI()*1.5^2))*(1/'Salt Topping history'!$C$27)*(1/2.20462)*(AK77))</f>
        <v>31.759358928321159</v>
      </c>
      <c r="AN77" s="137">
        <f t="shared" si="29"/>
        <v>1.5983158093044474E-38</v>
      </c>
      <c r="AO77" s="19">
        <f t="shared" si="30"/>
        <v>1.9195772869746413E-35</v>
      </c>
      <c r="AP77" s="161">
        <f>SUM($AO$7:AO77)</f>
        <v>0.27342075277274164</v>
      </c>
      <c r="AQ77" s="163">
        <f>SUM($AR$7:AR77)</f>
        <v>0</v>
      </c>
      <c r="AR77" s="164">
        <v>0</v>
      </c>
      <c r="AS77" s="115">
        <f t="shared" si="31"/>
        <v>1.0745417036317208E-35</v>
      </c>
      <c r="AT77" s="178">
        <v>29.138483603729121</v>
      </c>
      <c r="AU77" s="87">
        <v>11.428108215332031</v>
      </c>
      <c r="AV77" s="87">
        <v>0</v>
      </c>
      <c r="AW77" s="113">
        <v>20</v>
      </c>
      <c r="AX77" s="113">
        <f t="shared" si="19"/>
        <v>1.0268597347609766E-35</v>
      </c>
      <c r="AY77" s="113">
        <f>SUM($AX$7:AX77)</f>
        <v>0.14626384859599201</v>
      </c>
    </row>
    <row r="78" spans="2:51">
      <c r="B78" s="27">
        <f>'Accumulated Feed'!M75</f>
        <v>43299</v>
      </c>
      <c r="C78" s="17">
        <f>'Accumulated Feed'!N75</f>
        <v>5.9537972122909597</v>
      </c>
      <c r="D78" s="17">
        <f>SUM($C$7:C78)</f>
        <v>423.55667505017641</v>
      </c>
      <c r="E78" s="64">
        <f>(G78)/((1000)*(1/(PI()*1.5^2))*(1/'Salt Topping history'!$E$17)*(1/2.20462)*(C78))</f>
        <v>21.912514684794171</v>
      </c>
      <c r="F78" s="122">
        <f t="shared" si="20"/>
        <v>4.1271678142981091E-3</v>
      </c>
      <c r="G78" s="19">
        <f t="shared" si="21"/>
        <v>8.2039841812617826</v>
      </c>
      <c r="H78" s="161">
        <f>SUM($G$7:G78)</f>
        <v>583.63631445257067</v>
      </c>
      <c r="I78" s="163">
        <f>SUM($J$7:J78)</f>
        <v>548.4239760183558</v>
      </c>
      <c r="J78" s="164">
        <f t="shared" si="22"/>
        <v>6.0056426247284245</v>
      </c>
      <c r="K78" s="115">
        <f t="shared" si="23"/>
        <v>5.9537972122909597</v>
      </c>
      <c r="L78" s="115">
        <v>29.94371798424805</v>
      </c>
      <c r="M78" s="113">
        <v>56.087768414953224</v>
      </c>
      <c r="N78" s="113">
        <v>37.188294324830785</v>
      </c>
      <c r="O78" s="113">
        <v>20</v>
      </c>
      <c r="P78" s="113">
        <f t="shared" si="24"/>
        <v>5.689602000155686</v>
      </c>
      <c r="Q78" s="113">
        <f>SUM($P$7:P78)</f>
        <v>325.61241628317401</v>
      </c>
      <c r="S78" s="27">
        <f>'Accumulated Feed'!O75</f>
        <v>43502</v>
      </c>
      <c r="T78" s="17">
        <f>'Accumulated Feed'!P75</f>
        <v>7.0534840556903911</v>
      </c>
      <c r="U78" s="17">
        <f>SUM($T$7:T78)</f>
        <v>490.01190214989276</v>
      </c>
      <c r="V78" s="64">
        <f>(X78)/((1000)*(1/(PI()*1.5^2))*(1/'Salt Topping history'!$F$17)*(1/2.20462)*(T78))</f>
        <v>38.586762062047981</v>
      </c>
      <c r="W78" s="137">
        <f t="shared" si="25"/>
        <v>7.636461587677384E-3</v>
      </c>
      <c r="X78" s="19">
        <f t="shared" si="26"/>
        <v>17.258403188150886</v>
      </c>
      <c r="Y78" s="161">
        <f>SUM($X$7:X78)</f>
        <v>1198.9568428205428</v>
      </c>
      <c r="Z78" s="163">
        <f>SUM($AA$7:AA78)</f>
        <v>568.7222271599336</v>
      </c>
      <c r="AA78" s="164">
        <f t="shared" si="18"/>
        <v>8.4268139275013798</v>
      </c>
      <c r="AB78" s="115">
        <f t="shared" si="27"/>
        <v>7.0534840556903911</v>
      </c>
      <c r="AC78" s="115">
        <v>33.286088042435814</v>
      </c>
      <c r="AD78" s="113">
        <v>56.404764648874554</v>
      </c>
      <c r="AE78" s="113">
        <v>38.226304108390138</v>
      </c>
      <c r="AF78" s="113">
        <v>20</v>
      </c>
      <c r="AG78" s="113">
        <f t="shared" si="28"/>
        <v>6.7404910782777732</v>
      </c>
      <c r="AH78" s="113">
        <f>SUM($AG$7:AG78)</f>
        <v>427.2872132981372</v>
      </c>
      <c r="AJ78" s="27">
        <f>'Accumulated Feed'!Q75</f>
        <v>43694</v>
      </c>
      <c r="AK78" s="17">
        <f>'Accumulated Feed'!R75</f>
        <v>1.0740444727279014E-35</v>
      </c>
      <c r="AL78" s="17">
        <f>SUM($AK$7:AK78)</f>
        <v>0.15305557295676142</v>
      </c>
      <c r="AM78" s="64">
        <f>(AO78)/((1000)*(1/(PI()*1.5^2))*(1/'Salt Topping history'!$C$27)*(1/2.20462)*(AK78))</f>
        <v>31.759358928321159</v>
      </c>
      <c r="AN78" s="137">
        <f t="shared" si="29"/>
        <v>1.5975762084013244E-38</v>
      </c>
      <c r="AO78" s="19">
        <f t="shared" si="30"/>
        <v>1.9186890262899906E-35</v>
      </c>
      <c r="AP78" s="161">
        <f>SUM($AO$7:AO78)</f>
        <v>0.27342075277274164</v>
      </c>
      <c r="AQ78" s="163">
        <f>SUM($AR$7:AR78)</f>
        <v>0</v>
      </c>
      <c r="AR78" s="164">
        <v>0</v>
      </c>
      <c r="AS78" s="115">
        <f t="shared" si="31"/>
        <v>1.0740444727279014E-35</v>
      </c>
      <c r="AT78" s="178">
        <v>30.124964597931591</v>
      </c>
      <c r="AU78" s="87">
        <v>10.769440683744572</v>
      </c>
      <c r="AV78" s="87">
        <v>0</v>
      </c>
      <c r="AW78" s="113">
        <v>20</v>
      </c>
      <c r="AX78" s="113">
        <f t="shared" si="19"/>
        <v>1.0263845680994266E-35</v>
      </c>
      <c r="AY78" s="113">
        <f>SUM($AX$7:AX78)</f>
        <v>0.14626384859599201</v>
      </c>
    </row>
    <row r="79" spans="2:51">
      <c r="B79" s="27">
        <f>'Accumulated Feed'!M76</f>
        <v>43300</v>
      </c>
      <c r="C79" s="17">
        <f>'Accumulated Feed'!N76</f>
        <v>6.276805559887257</v>
      </c>
      <c r="D79" s="17">
        <f>SUM($C$7:C79)</f>
        <v>429.83348061006365</v>
      </c>
      <c r="E79" s="64">
        <f>(G79)/((1000)*(1/(PI()*1.5^2))*(1/'Salt Topping history'!$E$17)*(1/2.20462)*(C79))</f>
        <v>21.912514684794175</v>
      </c>
      <c r="F79" s="122">
        <f t="shared" si="20"/>
        <v>4.3510769614213936E-3</v>
      </c>
      <c r="G79" s="19">
        <f t="shared" si="21"/>
        <v>8.6490707839134462</v>
      </c>
      <c r="H79" s="161">
        <f>SUM($G$7:G79)</f>
        <v>592.2853852364841</v>
      </c>
      <c r="I79" s="163">
        <f>SUM($J$7:J79)</f>
        <v>555.88226739354991</v>
      </c>
      <c r="J79" s="164">
        <f t="shared" si="22"/>
        <v>7.4582913751940687</v>
      </c>
      <c r="K79" s="115">
        <f t="shared" si="23"/>
        <v>6.276805559887257</v>
      </c>
      <c r="L79" s="115">
        <v>33.624992023198629</v>
      </c>
      <c r="M79" s="113">
        <v>57.330469861935704</v>
      </c>
      <c r="N79" s="113">
        <v>37.03872509795211</v>
      </c>
      <c r="O79" s="113">
        <v>2.7266906098663326</v>
      </c>
      <c r="P79" s="113">
        <f t="shared" si="24"/>
        <v>0.81777229200482959</v>
      </c>
      <c r="Q79" s="113">
        <f>SUM($P$7:P79)</f>
        <v>326.43018857517882</v>
      </c>
      <c r="S79" s="27">
        <f>'Accumulated Feed'!O76</f>
        <v>43503</v>
      </c>
      <c r="T79" s="17">
        <f>'Accumulated Feed'!P76</f>
        <v>7.4676943032093046</v>
      </c>
      <c r="U79" s="17">
        <f>SUM($T$7:T79)</f>
        <v>497.47959645310209</v>
      </c>
      <c r="V79" s="64">
        <f>(X79)/((1000)*(1/(PI()*1.5^2))*(1/'Salt Topping history'!$F$17)*(1/2.20462)*(T79))</f>
        <v>38.586762062047988</v>
      </c>
      <c r="W79" s="137">
        <f t="shared" si="25"/>
        <v>8.0849067276148167E-3</v>
      </c>
      <c r="X79" s="19">
        <f t="shared" si="26"/>
        <v>18.271889204409486</v>
      </c>
      <c r="Y79" s="161">
        <f>SUM($X$7:X79)</f>
        <v>1217.2287320249523</v>
      </c>
      <c r="Z79" s="163">
        <f>SUM($AA$7:AA79)</f>
        <v>577.79612792701926</v>
      </c>
      <c r="AA79" s="164">
        <f t="shared" si="18"/>
        <v>9.0739007670857141</v>
      </c>
      <c r="AB79" s="115">
        <f t="shared" si="27"/>
        <v>7.4676943032093046</v>
      </c>
      <c r="AC79" s="115">
        <v>33.833580532007829</v>
      </c>
      <c r="AD79" s="113">
        <v>57.79638808611368</v>
      </c>
      <c r="AE79" s="113">
        <v>38.190113522542866</v>
      </c>
      <c r="AF79" s="113">
        <v>17.269612859064328</v>
      </c>
      <c r="AG79" s="113">
        <f t="shared" si="28"/>
        <v>6.162075098811906</v>
      </c>
      <c r="AH79" s="113">
        <f>SUM($AG$7:AG79)</f>
        <v>433.4492883969491</v>
      </c>
      <c r="AJ79" s="27">
        <f>'Accumulated Feed'!Q76</f>
        <v>43695</v>
      </c>
      <c r="AK79" s="17">
        <f>'Accumulated Feed'!R76</f>
        <v>1.0737746163412133E-35</v>
      </c>
      <c r="AL79" s="17">
        <f>SUM($AK$7:AK79)</f>
        <v>0.15305557295676142</v>
      </c>
      <c r="AM79" s="64">
        <f>(AO79)/((1000)*(1/(PI()*1.5^2))*(1/'Salt Topping history'!$C$27)*(1/2.20462)*(AK79))</f>
        <v>31.759358928321156</v>
      </c>
      <c r="AN79" s="137">
        <f t="shared" si="29"/>
        <v>1.5971748133436662E-38</v>
      </c>
      <c r="AO79" s="19">
        <f t="shared" si="30"/>
        <v>1.918206950825743E-35</v>
      </c>
      <c r="AP79" s="161">
        <f>SUM($AO$7:AO79)</f>
        <v>0.27342075277274164</v>
      </c>
      <c r="AQ79" s="163">
        <f>SUM($AR$7:AR79)</f>
        <v>0</v>
      </c>
      <c r="AR79" s="164">
        <v>0</v>
      </c>
      <c r="AS79" s="115">
        <f t="shared" si="31"/>
        <v>1.0737746163412133E-35</v>
      </c>
      <c r="AT79" s="178">
        <v>30.66015489494362</v>
      </c>
      <c r="AU79" s="87">
        <v>10.110773086547852</v>
      </c>
      <c r="AV79" s="87">
        <v>0</v>
      </c>
      <c r="AW79" s="113">
        <v>20</v>
      </c>
      <c r="AX79" s="113">
        <f t="shared" si="19"/>
        <v>1.02612668638416E-35</v>
      </c>
      <c r="AY79" s="113">
        <f>SUM($AX$7:AX79)</f>
        <v>0.14626384859599201</v>
      </c>
    </row>
    <row r="80" spans="2:51">
      <c r="B80" s="27">
        <f>'Accumulated Feed'!M77</f>
        <v>43301</v>
      </c>
      <c r="C80" s="17">
        <f>'Accumulated Feed'!N77</f>
        <v>6.4914464695415894</v>
      </c>
      <c r="D80" s="17">
        <f>SUM($C$7:C80)</f>
        <v>436.32492707960523</v>
      </c>
      <c r="E80" s="64">
        <f>(G80)/((1000)*(1/(PI()*1.5^2))*(1/'Salt Topping history'!$E$17)*(1/2.20462)*(C80))</f>
        <v>21.912514684794168</v>
      </c>
      <c r="F80" s="122">
        <f t="shared" si="20"/>
        <v>4.4998658808908486E-3</v>
      </c>
      <c r="G80" s="19">
        <f t="shared" si="21"/>
        <v>8.9448333980348291</v>
      </c>
      <c r="H80" s="161">
        <f>SUM($G$7:G80)</f>
        <v>601.23021863451891</v>
      </c>
      <c r="I80" s="163">
        <f>SUM($J$7:J80)</f>
        <v>563.79569647491428</v>
      </c>
      <c r="J80" s="164">
        <f t="shared" si="22"/>
        <v>7.9134290813643737</v>
      </c>
      <c r="K80" s="115">
        <f t="shared" si="23"/>
        <v>6.4914464695415894</v>
      </c>
      <c r="L80" s="115">
        <v>34.180741510788572</v>
      </c>
      <c r="M80" s="113">
        <v>57.314726976951043</v>
      </c>
      <c r="N80" s="113">
        <v>37.472504746251602</v>
      </c>
      <c r="O80" s="113">
        <v>20</v>
      </c>
      <c r="P80" s="113">
        <f t="shared" si="24"/>
        <v>6.2033934815182707</v>
      </c>
      <c r="Q80" s="113">
        <f>SUM($P$7:P80)</f>
        <v>332.63358205669709</v>
      </c>
      <c r="S80" s="27">
        <f>'Accumulated Feed'!O77</f>
        <v>43504</v>
      </c>
      <c r="T80" s="17">
        <f>'Accumulated Feed'!P77</f>
        <v>6.9125097096348229</v>
      </c>
      <c r="U80" s="17">
        <f>SUM($T$7:T80)</f>
        <v>504.39210616273692</v>
      </c>
      <c r="V80" s="64">
        <f>(X80)/((1000)*(1/(PI()*1.5^2))*(1/'Salt Topping history'!$F$17)*(1/2.20462)*(T80))</f>
        <v>38.586762062047981</v>
      </c>
      <c r="W80" s="137">
        <f t="shared" si="25"/>
        <v>7.4838355705202624E-3</v>
      </c>
      <c r="X80" s="19">
        <f t="shared" si="26"/>
        <v>16.913468389375794</v>
      </c>
      <c r="Y80" s="161">
        <f>SUM($X$7:X80)</f>
        <v>1234.142200414328</v>
      </c>
      <c r="Z80" s="163">
        <f>SUM($AA$7:AA80)</f>
        <v>585.99432910147027</v>
      </c>
      <c r="AA80" s="164">
        <f t="shared" si="18"/>
        <v>8.1982011744509826</v>
      </c>
      <c r="AB80" s="115">
        <f t="shared" si="27"/>
        <v>6.9125097096348229</v>
      </c>
      <c r="AC80" s="115">
        <v>32.500626821076438</v>
      </c>
      <c r="AD80" s="113">
        <v>50.332117711393899</v>
      </c>
      <c r="AE80" s="113">
        <v>38.051293214537445</v>
      </c>
      <c r="AF80" s="113">
        <v>20</v>
      </c>
      <c r="AG80" s="113">
        <f t="shared" si="28"/>
        <v>6.6057723613499313</v>
      </c>
      <c r="AH80" s="113">
        <f>SUM($AG$7:AG80)</f>
        <v>440.05506075829902</v>
      </c>
      <c r="AJ80" s="27">
        <f>'Accumulated Feed'!Q77</f>
        <v>43696</v>
      </c>
      <c r="AK80" s="17">
        <f>'Accumulated Feed'!R77</f>
        <v>1.0736942329426098E-35</v>
      </c>
      <c r="AL80" s="17">
        <f>SUM($AK$7:AK80)</f>
        <v>0.15305557295676142</v>
      </c>
      <c r="AM80" s="64">
        <f>(AO80)/((1000)*(1/(PI()*1.5^2))*(1/'Salt Topping history'!$C$27)*(1/2.20462)*(AK80))</f>
        <v>31.759358928321159</v>
      </c>
      <c r="AN80" s="137">
        <f t="shared" si="29"/>
        <v>1.5970552478988265E-38</v>
      </c>
      <c r="AO80" s="19">
        <f t="shared" si="30"/>
        <v>1.9180633527264906E-35</v>
      </c>
      <c r="AP80" s="161">
        <f>SUM($AO$7:AO80)</f>
        <v>0.27342075277274164</v>
      </c>
      <c r="AQ80" s="163">
        <f>SUM($AR$7:AR80)</f>
        <v>0</v>
      </c>
      <c r="AR80" s="164">
        <v>0</v>
      </c>
      <c r="AS80" s="115">
        <f t="shared" si="31"/>
        <v>1.0736942329426098E-35</v>
      </c>
      <c r="AT80" s="178">
        <v>30.819548564531164</v>
      </c>
      <c r="AU80" s="87">
        <v>9.4521064758300781</v>
      </c>
      <c r="AV80" s="87">
        <v>0</v>
      </c>
      <c r="AW80" s="113">
        <v>20</v>
      </c>
      <c r="AX80" s="113">
        <f t="shared" si="19"/>
        <v>1.0260498699375855E-35</v>
      </c>
      <c r="AY80" s="113">
        <f>SUM($AX$7:AX80)</f>
        <v>0.14626384859599201</v>
      </c>
    </row>
    <row r="81" spans="2:51">
      <c r="B81" s="27">
        <f>'Accumulated Feed'!M78</f>
        <v>43302</v>
      </c>
      <c r="C81" s="17">
        <f>'Accumulated Feed'!N78</f>
        <v>6.4693595415740077</v>
      </c>
      <c r="D81" s="17">
        <f>SUM($C$7:C81)</f>
        <v>442.79428662117925</v>
      </c>
      <c r="E81" s="64">
        <f>(G81)/((1000)*(1/(PI()*1.5^2))*(1/'Salt Topping history'!$E$17)*(1/2.20462)*(C81))</f>
        <v>21.912514684794171</v>
      </c>
      <c r="F81" s="122">
        <f t="shared" si="20"/>
        <v>4.4845552387956927E-3</v>
      </c>
      <c r="G81" s="19">
        <f t="shared" si="21"/>
        <v>8.9143989036780784</v>
      </c>
      <c r="H81" s="161">
        <f>SUM($G$7:G81)</f>
        <v>610.14461753819694</v>
      </c>
      <c r="I81" s="163">
        <f>SUM($J$7:J81)</f>
        <v>571.40301573215925</v>
      </c>
      <c r="J81" s="164">
        <f t="shared" si="22"/>
        <v>7.607319257244999</v>
      </c>
      <c r="K81" s="115">
        <f t="shared" si="23"/>
        <v>6.4693595415740077</v>
      </c>
      <c r="L81" s="115">
        <v>33.145879446378451</v>
      </c>
      <c r="M81" s="113">
        <v>56.490917302988194</v>
      </c>
      <c r="N81" s="113">
        <v>37.497774704032459</v>
      </c>
      <c r="O81" s="113">
        <v>20</v>
      </c>
      <c r="P81" s="113">
        <f t="shared" si="24"/>
        <v>6.1822866441402313</v>
      </c>
      <c r="Q81" s="113">
        <f>SUM($P$7:P81)</f>
        <v>338.81586870083731</v>
      </c>
      <c r="S81" s="27">
        <f>'Accumulated Feed'!O78</f>
        <v>43505</v>
      </c>
      <c r="T81" s="17">
        <f>'Accumulated Feed'!P78</f>
        <v>6.2444360191154509</v>
      </c>
      <c r="U81" s="17">
        <f>SUM($T$7:T81)</f>
        <v>510.63654218185235</v>
      </c>
      <c r="V81" s="64">
        <f>(X81)/((1000)*(1/(PI()*1.5^2))*(1/'Salt Topping history'!$F$17)*(1/2.20462)*(T81))</f>
        <v>38.586762062047988</v>
      </c>
      <c r="W81" s="137">
        <f t="shared" si="25"/>
        <v>6.7605449193883236E-3</v>
      </c>
      <c r="X81" s="19">
        <f t="shared" si="26"/>
        <v>15.278831517817611</v>
      </c>
      <c r="Y81" s="161">
        <f>SUM($X$7:X81)</f>
        <v>1249.4210319321458</v>
      </c>
      <c r="Z81" s="163">
        <f>SUM($AA$7:AA81)</f>
        <v>592.92683952581046</v>
      </c>
      <c r="AA81" s="164">
        <f t="shared" si="18"/>
        <v>6.9325104243401681</v>
      </c>
      <c r="AB81" s="115">
        <f t="shared" si="27"/>
        <v>6.2444360191154509</v>
      </c>
      <c r="AC81" s="115">
        <v>31.529689536646579</v>
      </c>
      <c r="AD81" s="113">
        <v>54.680418343588137</v>
      </c>
      <c r="AE81" s="113">
        <v>38.371619207439586</v>
      </c>
      <c r="AF81" s="113">
        <v>20</v>
      </c>
      <c r="AG81" s="113">
        <f t="shared" si="28"/>
        <v>5.9673439315096415</v>
      </c>
      <c r="AH81" s="113">
        <f>SUM($AG$7:AG81)</f>
        <v>446.02240468980864</v>
      </c>
      <c r="AJ81" s="27">
        <f>'Accumulated Feed'!Q78</f>
        <v>43697</v>
      </c>
      <c r="AK81" s="17">
        <f>'Accumulated Feed'!R78</f>
        <v>1.0737446348699812E-35</v>
      </c>
      <c r="AL81" s="17">
        <f>SUM($AK$7:AK81)</f>
        <v>0.15305557295676142</v>
      </c>
      <c r="AM81" s="64">
        <f>(AO81)/((1000)*(1/(PI()*1.5^2))*(1/'Salt Topping history'!$C$27)*(1/2.20462)*(AK81))</f>
        <v>31.759358928321163</v>
      </c>
      <c r="AN81" s="137">
        <f t="shared" si="29"/>
        <v>1.597130217718113E-38</v>
      </c>
      <c r="AO81" s="19">
        <f t="shared" si="30"/>
        <v>1.9181533914794538E-35</v>
      </c>
      <c r="AP81" s="161">
        <f>SUM($AO$7:AO81)</f>
        <v>0.27342075277274164</v>
      </c>
      <c r="AQ81" s="163">
        <f>SUM($AR$7:AR81)</f>
        <v>0</v>
      </c>
      <c r="AR81" s="164">
        <v>0</v>
      </c>
      <c r="AS81" s="115">
        <f t="shared" si="31"/>
        <v>1.0737446348699812E-35</v>
      </c>
      <c r="AT81" s="178">
        <v>30.71960708238462</v>
      </c>
      <c r="AU81" s="87">
        <v>8.7934379577636719</v>
      </c>
      <c r="AV81" s="87">
        <v>0</v>
      </c>
      <c r="AW81" s="113">
        <v>20</v>
      </c>
      <c r="AX81" s="113">
        <f t="shared" si="19"/>
        <v>1.0260980353178558E-35</v>
      </c>
      <c r="AY81" s="113">
        <f>SUM($AX$7:AX81)</f>
        <v>0.14626384859599201</v>
      </c>
    </row>
    <row r="82" spans="2:51">
      <c r="B82" s="27">
        <f>'Accumulated Feed'!M79</f>
        <v>43303</v>
      </c>
      <c r="C82" s="17">
        <f>'Accumulated Feed'!N79</f>
        <v>7.0223345184436887</v>
      </c>
      <c r="D82" s="17">
        <f>SUM($C$7:C82)</f>
        <v>449.81662113962295</v>
      </c>
      <c r="E82" s="64">
        <f>(G82)/((1000)*(1/(PI()*1.5^2))*(1/'Salt Topping history'!$E$17)*(1/2.20462)*(C82))</f>
        <v>21.912514684794175</v>
      </c>
      <c r="F82" s="122">
        <f t="shared" si="20"/>
        <v>4.8678770828681443E-3</v>
      </c>
      <c r="G82" s="19">
        <f t="shared" si="21"/>
        <v>9.6763660653252987</v>
      </c>
      <c r="H82" s="161">
        <f>SUM($G$7:G82)</f>
        <v>619.82098360352222</v>
      </c>
      <c r="I82" s="163">
        <f>SUM($J$7:J82)</f>
        <v>580.15281793729491</v>
      </c>
      <c r="J82" s="164">
        <f t="shared" si="22"/>
        <v>8.7498022051356763</v>
      </c>
      <c r="K82" s="115">
        <f t="shared" si="23"/>
        <v>7.0223345184436887</v>
      </c>
      <c r="L82" s="115">
        <v>33.909687742392187</v>
      </c>
      <c r="M82" s="113">
        <v>48.714193076822518</v>
      </c>
      <c r="N82" s="113">
        <v>36.588670974351729</v>
      </c>
      <c r="O82" s="113">
        <v>20</v>
      </c>
      <c r="P82" s="113">
        <f t="shared" si="24"/>
        <v>6.7107237779980631</v>
      </c>
      <c r="Q82" s="113">
        <f>SUM($P$7:P82)</f>
        <v>345.52659247883537</v>
      </c>
      <c r="S82" s="27">
        <f>'Accumulated Feed'!O79</f>
        <v>43506</v>
      </c>
      <c r="T82" s="17">
        <f>'Accumulated Feed'!P79</f>
        <v>6.3669239688425172</v>
      </c>
      <c r="U82" s="17">
        <f>SUM($T$7:T82)</f>
        <v>517.00346615069486</v>
      </c>
      <c r="V82" s="64">
        <f>(X82)/((1000)*(1/(PI()*1.5^2))*(1/'Salt Topping history'!$F$17)*(1/2.20462)*(T82))</f>
        <v>38.586762062047981</v>
      </c>
      <c r="W82" s="137">
        <f t="shared" si="25"/>
        <v>6.893156621018171E-3</v>
      </c>
      <c r="X82" s="19">
        <f t="shared" si="26"/>
        <v>15.578533963501066</v>
      </c>
      <c r="Y82" s="161">
        <f>SUM($X$7:X82)</f>
        <v>1264.9995658956468</v>
      </c>
      <c r="Z82" s="163">
        <f>SUM($AA$7:AA82)</f>
        <v>600.42724802890575</v>
      </c>
      <c r="AA82" s="164">
        <f t="shared" si="18"/>
        <v>7.5004085030952643</v>
      </c>
      <c r="AB82" s="115">
        <f t="shared" si="27"/>
        <v>6.3669239688425172</v>
      </c>
      <c r="AC82" s="115">
        <v>32.070808867304365</v>
      </c>
      <c r="AD82" s="113">
        <v>46.480938061343274</v>
      </c>
      <c r="AE82" s="113">
        <v>38.255499926231494</v>
      </c>
      <c r="AF82" s="113">
        <v>20</v>
      </c>
      <c r="AG82" s="113">
        <f t="shared" si="28"/>
        <v>6.0843965718520767</v>
      </c>
      <c r="AH82" s="113">
        <f>SUM($AG$7:AG82)</f>
        <v>452.10680126166073</v>
      </c>
      <c r="AJ82" s="27">
        <f>'Accumulated Feed'!Q79</f>
        <v>43698</v>
      </c>
      <c r="AK82" s="17">
        <f>'Accumulated Feed'!R79</f>
        <v>1.0736317831515137E-35</v>
      </c>
      <c r="AL82" s="17">
        <f>SUM($AK$7:AK82)</f>
        <v>0.15305557295676142</v>
      </c>
      <c r="AM82" s="64">
        <f>(AO82)/((1000)*(1/(PI()*1.5^2))*(1/'Salt Topping history'!$C$27)*(1/2.20462)*(AK82))</f>
        <v>31.759358928321156</v>
      </c>
      <c r="AN82" s="137">
        <f t="shared" si="29"/>
        <v>1.5969623576107536E-38</v>
      </c>
      <c r="AO82" s="19">
        <f t="shared" si="30"/>
        <v>1.917951791490515E-35</v>
      </c>
      <c r="AP82" s="161">
        <f>SUM($AO$7:AO82)</f>
        <v>0.27342075277274164</v>
      </c>
      <c r="AQ82" s="163">
        <f>SUM($AR$7:AR82)</f>
        <v>0</v>
      </c>
      <c r="AR82" s="164">
        <v>0</v>
      </c>
      <c r="AS82" s="115">
        <f t="shared" si="31"/>
        <v>1.0736317831515137E-35</v>
      </c>
      <c r="AT82" s="178">
        <v>30.943373128683479</v>
      </c>
      <c r="AU82" s="87">
        <v>8.1347708078998107</v>
      </c>
      <c r="AV82" s="87">
        <v>0</v>
      </c>
      <c r="AW82" s="113">
        <v>20</v>
      </c>
      <c r="AX82" s="113">
        <f t="shared" si="19"/>
        <v>1.0259901913083575E-35</v>
      </c>
      <c r="AY82" s="113">
        <f>SUM($AX$7:AX82)</f>
        <v>0.14626384859599201</v>
      </c>
    </row>
    <row r="83" spans="2:51">
      <c r="B83" s="27">
        <f>'Accumulated Feed'!M80</f>
        <v>43304</v>
      </c>
      <c r="C83" s="17">
        <f>'Accumulated Feed'!N80</f>
        <v>7.9704343582863224</v>
      </c>
      <c r="D83" s="17">
        <f>SUM($C$7:C83)</f>
        <v>457.78705549790925</v>
      </c>
      <c r="E83" s="64">
        <f>(G83)/((1000)*(1/(PI()*1.5^2))*(1/'Salt Topping history'!$E$17)*(1/2.20462)*(C83))</f>
        <v>21.912514684794175</v>
      </c>
      <c r="F83" s="122">
        <f t="shared" si="20"/>
        <v>5.5250991890664911E-3</v>
      </c>
      <c r="G83" s="19">
        <f t="shared" si="21"/>
        <v>10.982792168026371</v>
      </c>
      <c r="H83" s="161">
        <f>SUM($G$7:G83)</f>
        <v>630.80377577154854</v>
      </c>
      <c r="I83" s="163">
        <f>SUM($J$7:J83)</f>
        <v>589.93185841227353</v>
      </c>
      <c r="J83" s="164">
        <f t="shared" si="22"/>
        <v>9.7790404749786273</v>
      </c>
      <c r="K83" s="115">
        <f t="shared" si="23"/>
        <v>7.9704343582863224</v>
      </c>
      <c r="L83" s="115">
        <v>32.77055690577739</v>
      </c>
      <c r="M83" s="113">
        <v>44.163490495107773</v>
      </c>
      <c r="N83" s="113">
        <v>36.785754710744946</v>
      </c>
      <c r="O83" s="113">
        <v>20</v>
      </c>
      <c r="P83" s="113">
        <f t="shared" si="24"/>
        <v>7.6167524102766322</v>
      </c>
      <c r="Q83" s="113">
        <f>SUM($P$7:P83)</f>
        <v>353.14334488911197</v>
      </c>
      <c r="S83" s="27">
        <f>'Accumulated Feed'!O80</f>
        <v>43507</v>
      </c>
      <c r="T83" s="17">
        <f>'Accumulated Feed'!P80</f>
        <v>6.7263532978727198</v>
      </c>
      <c r="U83" s="17">
        <f>SUM($T$7:T83)</f>
        <v>523.72981944856758</v>
      </c>
      <c r="V83" s="64">
        <f>(X83)/((1000)*(1/(PI()*1.5^2))*(1/'Salt Topping history'!$F$17)*(1/2.20462)*(T83))</f>
        <v>38.586762062047988</v>
      </c>
      <c r="W83" s="137">
        <f t="shared" si="25"/>
        <v>7.2822931446074541E-3</v>
      </c>
      <c r="X83" s="19">
        <f t="shared" si="26"/>
        <v>16.457982506812847</v>
      </c>
      <c r="Y83" s="161">
        <f>SUM($X$7:X83)</f>
        <v>1281.4575484024597</v>
      </c>
      <c r="Z83" s="163">
        <f>SUM($AA$7:AA83)</f>
        <v>608.11782966128089</v>
      </c>
      <c r="AA83" s="164">
        <f t="shared" si="18"/>
        <v>7.6905816323751273</v>
      </c>
      <c r="AB83" s="115">
        <f t="shared" si="27"/>
        <v>6.7263532978727198</v>
      </c>
      <c r="AC83" s="115">
        <v>32.632551084072482</v>
      </c>
      <c r="AD83" s="113">
        <v>60.925605406981894</v>
      </c>
      <c r="AE83" s="113">
        <v>38.669373160975944</v>
      </c>
      <c r="AF83" s="113">
        <v>20</v>
      </c>
      <c r="AG83" s="113">
        <f t="shared" si="28"/>
        <v>6.4278764984345882</v>
      </c>
      <c r="AH83" s="113">
        <f>SUM($AG$7:AG83)</f>
        <v>458.53467776009535</v>
      </c>
      <c r="AJ83" s="27">
        <f>'Accumulated Feed'!Q80</f>
        <v>43699</v>
      </c>
      <c r="AK83" s="17">
        <f>'Accumulated Feed'!R80</f>
        <v>1.0746143946074199E-35</v>
      </c>
      <c r="AL83" s="17">
        <f>SUM($AK$7:AK83)</f>
        <v>0.15305557295676142</v>
      </c>
      <c r="AM83" s="64">
        <f>(AO83)/((1000)*(1/(PI()*1.5^2))*(1/'Salt Topping history'!$C$27)*(1/2.20462)*(AK83))</f>
        <v>31.759358928321159</v>
      </c>
      <c r="AN83" s="137">
        <f t="shared" si="29"/>
        <v>1.5984239327353583E-38</v>
      </c>
      <c r="AO83" s="19">
        <f t="shared" si="30"/>
        <v>1.9197071432151652E-35</v>
      </c>
      <c r="AP83" s="161">
        <f>SUM($AO$7:AO83)</f>
        <v>0.27342075277274164</v>
      </c>
      <c r="AQ83" s="163">
        <f>SUM($AR$7:AR83)</f>
        <v>0</v>
      </c>
      <c r="AR83" s="164">
        <v>0</v>
      </c>
      <c r="AS83" s="115">
        <f t="shared" si="31"/>
        <v>1.0746143946074199E-35</v>
      </c>
      <c r="AT83" s="178">
        <v>28.994230126407398</v>
      </c>
      <c r="AU83" s="87">
        <v>7.4761037826538086</v>
      </c>
      <c r="AV83" s="87">
        <v>0</v>
      </c>
      <c r="AW83" s="113">
        <v>20</v>
      </c>
      <c r="AX83" s="113">
        <f t="shared" si="19"/>
        <v>1.0269292001300486E-35</v>
      </c>
      <c r="AY83" s="113">
        <f>SUM($AX$7:AX83)</f>
        <v>0.14626384859599201</v>
      </c>
    </row>
    <row r="84" spans="2:51" ht="14.4" customHeight="1">
      <c r="B84" s="27">
        <f>'Accumulated Feed'!M81</f>
        <v>43305</v>
      </c>
      <c r="C84" s="17">
        <f>'Accumulated Feed'!N81</f>
        <v>8.1596967729631587</v>
      </c>
      <c r="D84" s="17">
        <f>SUM($C$7:C84)</f>
        <v>465.94675227087242</v>
      </c>
      <c r="E84" s="64">
        <f>(G84)/((1000)*(1/(PI()*1.5^2))*(1/'Salt Topping history'!$E$17)*(1/2.20462)*(C84))</f>
        <v>21.912514684794171</v>
      </c>
      <c r="F84" s="122">
        <f t="shared" si="20"/>
        <v>5.6562957546293976E-3</v>
      </c>
      <c r="G84" s="19">
        <f t="shared" si="21"/>
        <v>11.243584701052317</v>
      </c>
      <c r="H84" s="161">
        <f>SUM($G$7:G84)</f>
        <v>642.04736047260087</v>
      </c>
      <c r="I84" s="163">
        <f>SUM($J$7:J84)</f>
        <v>600.52350438661688</v>
      </c>
      <c r="J84" s="164">
        <f t="shared" si="22"/>
        <v>10.591645974343301</v>
      </c>
      <c r="K84" s="115">
        <f t="shared" si="23"/>
        <v>8.1596967729631587</v>
      </c>
      <c r="L84" s="115">
        <v>34.80894166001567</v>
      </c>
      <c r="M84" s="113">
        <v>45.555831077275428</v>
      </c>
      <c r="N84" s="113">
        <v>37.158908324285797</v>
      </c>
      <c r="O84" s="113">
        <v>8.5944558608020021</v>
      </c>
      <c r="P84" s="113">
        <f t="shared" si="24"/>
        <v>3.3508135197755542</v>
      </c>
      <c r="Q84" s="113">
        <f>SUM($P$7:P84)</f>
        <v>356.49415840888753</v>
      </c>
      <c r="S84" s="27">
        <f>'Accumulated Feed'!O81</f>
        <v>43508</v>
      </c>
      <c r="T84" s="17">
        <f>'Accumulated Feed'!P81</f>
        <v>6.502045710075949</v>
      </c>
      <c r="U84" s="17">
        <f>SUM($T$7:T84)</f>
        <v>530.23186515864359</v>
      </c>
      <c r="V84" s="64">
        <f>(X84)/((1000)*(1/(PI()*1.5^2))*(1/'Salt Topping history'!$F$17)*(1/2.20462)*(T84))</f>
        <v>38.586762062047988</v>
      </c>
      <c r="W84" s="137">
        <f t="shared" si="25"/>
        <v>7.0394463096943279E-3</v>
      </c>
      <c r="X84" s="19">
        <f t="shared" si="26"/>
        <v>15.909148659909182</v>
      </c>
      <c r="Y84" s="161">
        <f>SUM($X$7:X84)</f>
        <v>1297.3666970623688</v>
      </c>
      <c r="Z84" s="163">
        <f>SUM($AA$7:AA84)</f>
        <v>615.54678370927513</v>
      </c>
      <c r="AA84" s="164">
        <f t="shared" si="18"/>
        <v>7.4289540479942362</v>
      </c>
      <c r="AB84" s="115">
        <f t="shared" si="27"/>
        <v>6.502045710075949</v>
      </c>
      <c r="AC84" s="115">
        <v>32.78052513539793</v>
      </c>
      <c r="AD84" s="113">
        <v>61.186677684209997</v>
      </c>
      <c r="AE84" s="113">
        <v>38.411378596182232</v>
      </c>
      <c r="AF84" s="113">
        <v>10.348718069465331</v>
      </c>
      <c r="AG84" s="113">
        <f t="shared" si="28"/>
        <v>3.2150995710180799</v>
      </c>
      <c r="AH84" s="113">
        <f>SUM($AG$7:AG84)</f>
        <v>461.74977733111342</v>
      </c>
      <c r="AJ84" s="27">
        <f>'Accumulated Feed'!Q81</f>
        <v>43700</v>
      </c>
      <c r="AK84" s="17">
        <f>'Accumulated Feed'!R81</f>
        <v>1.0744890368775625E-35</v>
      </c>
      <c r="AL84" s="17">
        <f>SUM($AK$7:AK84)</f>
        <v>0.15305557295676142</v>
      </c>
      <c r="AM84" s="64">
        <f>(AO84)/((1000)*(1/(PI()*1.5^2))*(1/'Salt Topping history'!$C$27)*(1/2.20462)*(AK84))</f>
        <v>31.759358928321156</v>
      </c>
      <c r="AN84" s="137">
        <f t="shared" si="29"/>
        <v>1.5982374706922637E-38</v>
      </c>
      <c r="AO84" s="19">
        <f t="shared" si="30"/>
        <v>1.9194832023014086E-35</v>
      </c>
      <c r="AP84" s="161">
        <f>SUM($AO$7:AO84)</f>
        <v>0.27342075277274164</v>
      </c>
      <c r="AQ84" s="163">
        <f>SUM($AR$7:AR84)</f>
        <v>0</v>
      </c>
      <c r="AR84" s="164">
        <v>0</v>
      </c>
      <c r="AS84" s="115">
        <f t="shared" si="31"/>
        <v>1.0744890368775625E-35</v>
      </c>
      <c r="AT84" s="178">
        <v>29.242993403032912</v>
      </c>
      <c r="AU84" s="87">
        <v>6.8174362182617188</v>
      </c>
      <c r="AV84" s="87">
        <v>0</v>
      </c>
      <c r="AW84" s="113">
        <v>20</v>
      </c>
      <c r="AX84" s="113">
        <f t="shared" si="19"/>
        <v>1.0268094050538811E-35</v>
      </c>
      <c r="AY84" s="113">
        <f>SUM($AX$7:AX84)</f>
        <v>0.14626384859599201</v>
      </c>
    </row>
    <row r="85" spans="2:51">
      <c r="B85" s="27">
        <f>'Accumulated Feed'!M82</f>
        <v>43306</v>
      </c>
      <c r="C85" s="17">
        <f>'Accumulated Feed'!N82</f>
        <v>7.7045550093529682</v>
      </c>
      <c r="D85" s="17">
        <f>SUM($C$7:C85)</f>
        <v>473.65130728022541</v>
      </c>
      <c r="E85" s="64">
        <f>(G85)/((1000)*(1/(PI()*1.5^2))*(1/'Salt Topping history'!$E$17)*(1/2.20462)*(C85))</f>
        <v>21.912514684794171</v>
      </c>
      <c r="F85" s="122">
        <f t="shared" si="20"/>
        <v>5.3407918214693944E-3</v>
      </c>
      <c r="G85" s="19">
        <f t="shared" si="21"/>
        <v>10.616425982716864</v>
      </c>
      <c r="H85" s="161">
        <f>SUM($G$7:G85)</f>
        <v>652.66378645531779</v>
      </c>
      <c r="I85" s="163">
        <f>SUM($J$7:J85)</f>
        <v>610.48366705233832</v>
      </c>
      <c r="J85" s="164">
        <f t="shared" si="22"/>
        <v>9.9601626657214002</v>
      </c>
      <c r="K85" s="115">
        <f t="shared" si="23"/>
        <v>7.7045550093529682</v>
      </c>
      <c r="L85" s="115">
        <v>35.632560763270746</v>
      </c>
      <c r="M85" s="113">
        <v>54.147607422360679</v>
      </c>
      <c r="N85" s="113">
        <v>36.558439185906387</v>
      </c>
      <c r="O85" s="113">
        <v>20</v>
      </c>
      <c r="P85" s="113">
        <f t="shared" si="24"/>
        <v>7.362671254746445</v>
      </c>
      <c r="Q85" s="113">
        <f>SUM($P$7:P85)</f>
        <v>363.85682966363396</v>
      </c>
      <c r="S85" s="27">
        <f>'Accumulated Feed'!O82</f>
        <v>43509</v>
      </c>
      <c r="T85" s="17">
        <f>'Accumulated Feed'!P82</f>
        <v>6.3760656999630614</v>
      </c>
      <c r="U85" s="17">
        <f>SUM($T$7:T85)</f>
        <v>536.60793085860666</v>
      </c>
      <c r="V85" s="64">
        <f>(X85)/((1000)*(1/(PI()*1.5^2))*(1/'Salt Topping history'!$F$17)*(1/2.20462)*(T85))</f>
        <v>38.586762062047981</v>
      </c>
      <c r="W85" s="137">
        <f t="shared" si="25"/>
        <v>6.9030539253851653E-3</v>
      </c>
      <c r="X85" s="19">
        <f t="shared" si="26"/>
        <v>15.600901871370473</v>
      </c>
      <c r="Y85" s="161">
        <f>SUM($X$7:X85)</f>
        <v>1312.9675989337393</v>
      </c>
      <c r="Z85" s="163">
        <f>SUM($AA$7:AA85)</f>
        <v>622.60140126350143</v>
      </c>
      <c r="AA85" s="164">
        <f t="shared" si="18"/>
        <v>7.0546175542263327</v>
      </c>
      <c r="AB85" s="115">
        <f t="shared" si="27"/>
        <v>6.3760656999630614</v>
      </c>
      <c r="AC85" s="115">
        <v>32.124380268388322</v>
      </c>
      <c r="AD85" s="113">
        <v>61.7636068545889</v>
      </c>
      <c r="AE85" s="113">
        <v>38.361857392390519</v>
      </c>
      <c r="AF85" s="113">
        <v>20</v>
      </c>
      <c r="AG85" s="113">
        <f t="shared" si="28"/>
        <v>6.0931326456237782</v>
      </c>
      <c r="AH85" s="113">
        <f>SUM($AG$7:AG85)</f>
        <v>467.84290997673719</v>
      </c>
      <c r="AJ85" s="27">
        <f>'Accumulated Feed'!Q82</f>
        <v>43701</v>
      </c>
      <c r="AK85" s="17">
        <f>'Accumulated Feed'!R82</f>
        <v>1.0754176252569486E-35</v>
      </c>
      <c r="AL85" s="17">
        <f>SUM($AK$7:AK85)</f>
        <v>0.15305557295676142</v>
      </c>
      <c r="AM85" s="64">
        <f>(AO85)/((1000)*(1/(PI()*1.5^2))*(1/'Salt Topping history'!$C$27)*(1/2.20462)*(AK85))</f>
        <v>31.759358928321163</v>
      </c>
      <c r="AN85" s="137">
        <f t="shared" si="29"/>
        <v>1.5996186897571852E-38</v>
      </c>
      <c r="AO85" s="19">
        <f t="shared" si="30"/>
        <v>1.9211420463983795E-35</v>
      </c>
      <c r="AP85" s="161">
        <f>SUM($AO$7:AO85)</f>
        <v>0.27342075277274164</v>
      </c>
      <c r="AQ85" s="163">
        <f>SUM($AR$7:AR85)</f>
        <v>0</v>
      </c>
      <c r="AR85" s="164">
        <v>0</v>
      </c>
      <c r="AS85" s="115">
        <f t="shared" si="31"/>
        <v>1.0754176252569486E-35</v>
      </c>
      <c r="AT85" s="178">
        <v>27.399588738127967</v>
      </c>
      <c r="AU85" s="87">
        <v>6.1587691307067871</v>
      </c>
      <c r="AV85" s="87">
        <v>0</v>
      </c>
      <c r="AW85" s="113">
        <v>20</v>
      </c>
      <c r="AX85" s="113">
        <f t="shared" si="19"/>
        <v>1.0276967880318854E-35</v>
      </c>
      <c r="AY85" s="113">
        <f>SUM($AX$7:AX85)</f>
        <v>0.14626384859599201</v>
      </c>
    </row>
    <row r="86" spans="2:51">
      <c r="B86" s="27">
        <f>'Accumulated Feed'!M83</f>
        <v>43307</v>
      </c>
      <c r="C86" s="17">
        <f>'Accumulated Feed'!N83</f>
        <v>7.5604595209493084</v>
      </c>
      <c r="D86" s="17">
        <f>SUM($C$7:C86)</f>
        <v>481.21176680117469</v>
      </c>
      <c r="E86" s="64">
        <f>(G86)/((1000)*(1/(PI()*1.5^2))*(1/'Salt Topping history'!$E$17)*(1/2.20462)*(C86))</f>
        <v>21.912514684794175</v>
      </c>
      <c r="F86" s="122">
        <f t="shared" si="20"/>
        <v>5.2409049357189956E-3</v>
      </c>
      <c r="G86" s="19">
        <f t="shared" si="21"/>
        <v>10.417870831222221</v>
      </c>
      <c r="H86" s="161">
        <f>SUM($G$7:G86)</f>
        <v>663.08165728654001</v>
      </c>
      <c r="I86" s="163">
        <f>SUM($J$7:J86)</f>
        <v>620.09841796364094</v>
      </c>
      <c r="J86" s="164">
        <f t="shared" si="22"/>
        <v>9.6147509113025933</v>
      </c>
      <c r="K86" s="115">
        <f t="shared" si="23"/>
        <v>7.5604595209493084</v>
      </c>
      <c r="L86" s="115">
        <v>35.163894373884972</v>
      </c>
      <c r="M86" s="113">
        <v>55.190860719018552</v>
      </c>
      <c r="N86" s="113">
        <v>36.820303891036261</v>
      </c>
      <c r="O86" s="113">
        <v>2.3672528701336666</v>
      </c>
      <c r="P86" s="113">
        <f t="shared" si="24"/>
        <v>0.85516653588431613</v>
      </c>
      <c r="Q86" s="113">
        <f>SUM($P$7:P86)</f>
        <v>364.7119961995183</v>
      </c>
      <c r="S86" s="27">
        <f>'Accumulated Feed'!O83</f>
        <v>43510</v>
      </c>
      <c r="T86" s="17">
        <f>'Accumulated Feed'!P83</f>
        <v>6.2919296468161949</v>
      </c>
      <c r="U86" s="17">
        <f>SUM($T$7:T86)</f>
        <v>542.89986050542291</v>
      </c>
      <c r="V86" s="64">
        <f>(X86)/((1000)*(1/(PI()*1.5^2))*(1/'Salt Topping history'!$F$17)*(1/2.20462)*(T86))</f>
        <v>38.586762062047981</v>
      </c>
      <c r="W86" s="137">
        <f t="shared" si="25"/>
        <v>6.8119639430555831E-3</v>
      </c>
      <c r="X86" s="19">
        <f t="shared" si="26"/>
        <v>15.395038511305618</v>
      </c>
      <c r="Y86" s="161">
        <f>SUM($X$7:X86)</f>
        <v>1328.3626374450448</v>
      </c>
      <c r="Z86" s="163">
        <f>SUM($AA$7:AA86)</f>
        <v>628.93633978623836</v>
      </c>
      <c r="AA86" s="164">
        <f t="shared" si="18"/>
        <v>6.3349385227369854</v>
      </c>
      <c r="AB86" s="115">
        <f t="shared" si="27"/>
        <v>6.2919296468161949</v>
      </c>
      <c r="AC86" s="115">
        <v>30.139614944877437</v>
      </c>
      <c r="AD86" s="113">
        <v>62.886858550806807</v>
      </c>
      <c r="AE86" s="113">
        <v>38.554778712700866</v>
      </c>
      <c r="AF86" s="113">
        <v>14.642512020401002</v>
      </c>
      <c r="AG86" s="113">
        <f t="shared" si="28"/>
        <v>4.4020736131147542</v>
      </c>
      <c r="AH86" s="113">
        <f>SUM($AG$7:AG86)</f>
        <v>472.24498358985193</v>
      </c>
      <c r="AJ86" s="27">
        <f>'Accumulated Feed'!Q83</f>
        <v>43702</v>
      </c>
      <c r="AK86" s="17">
        <f>'Accumulated Feed'!R83</f>
        <v>1.0759127685983813E-35</v>
      </c>
      <c r="AL86" s="17">
        <f>SUM($AK$7:AK86)</f>
        <v>0.15305557295676142</v>
      </c>
      <c r="AM86" s="64">
        <f>(AO86)/((1000)*(1/(PI()*1.5^2))*(1/'Salt Topping history'!$C$27)*(1/2.20462)*(AK86))</f>
        <v>31.759358928321156</v>
      </c>
      <c r="AN86" s="137">
        <f t="shared" si="29"/>
        <v>1.6003551855374874E-38</v>
      </c>
      <c r="AO86" s="19">
        <f t="shared" si="30"/>
        <v>1.9220265778305222E-35</v>
      </c>
      <c r="AP86" s="161">
        <f>SUM($AO$7:AO86)</f>
        <v>0.27342075277274164</v>
      </c>
      <c r="AQ86" s="163">
        <f>SUM($AR$7:AR86)</f>
        <v>0</v>
      </c>
      <c r="AR86" s="164">
        <v>0</v>
      </c>
      <c r="AS86" s="115">
        <f t="shared" si="31"/>
        <v>1.0759127685983813E-35</v>
      </c>
      <c r="AT86" s="178">
        <v>26.415994698626054</v>
      </c>
      <c r="AU86" s="87">
        <v>5.5001015915804441</v>
      </c>
      <c r="AV86" s="87">
        <v>0</v>
      </c>
      <c r="AW86" s="113">
        <v>20</v>
      </c>
      <c r="AX86" s="113">
        <f t="shared" si="19"/>
        <v>1.028169959765038E-35</v>
      </c>
      <c r="AY86" s="113">
        <f>SUM($AX$7:AX86)</f>
        <v>0.14626384859599201</v>
      </c>
    </row>
    <row r="87" spans="2:51">
      <c r="B87" s="27">
        <f>'Accumulated Feed'!M84</f>
        <v>43308</v>
      </c>
      <c r="C87" s="17">
        <f>'Accumulated Feed'!N84</f>
        <v>7.591381886157035</v>
      </c>
      <c r="D87" s="17">
        <f>SUM($C$7:C87)</f>
        <v>488.80314868733171</v>
      </c>
      <c r="E87" s="64">
        <f>(G87)/((1000)*(1/(PI()*1.5^2))*(1/'Salt Topping history'!$E$17)*(1/2.20462)*(C87))</f>
        <v>21.912514684794175</v>
      </c>
      <c r="F87" s="122">
        <f t="shared" si="20"/>
        <v>5.2623402963597379E-3</v>
      </c>
      <c r="G87" s="19">
        <f t="shared" si="21"/>
        <v>10.460480041103889</v>
      </c>
      <c r="H87" s="161">
        <f>SUM($G$7:G87)</f>
        <v>673.5421373276439</v>
      </c>
      <c r="I87" s="163">
        <f>SUM($J$7:J87)</f>
        <v>629.65090241814357</v>
      </c>
      <c r="J87" s="164">
        <f t="shared" si="22"/>
        <v>9.5524844545026699</v>
      </c>
      <c r="K87" s="115">
        <f t="shared" si="23"/>
        <v>7.591381886157035</v>
      </c>
      <c r="L87" s="115">
        <v>34.987514335623516</v>
      </c>
      <c r="M87" s="113">
        <v>56.991464671514656</v>
      </c>
      <c r="N87" s="113">
        <v>36.988220258531776</v>
      </c>
      <c r="O87" s="113">
        <v>20</v>
      </c>
      <c r="P87" s="113">
        <f t="shared" si="24"/>
        <v>7.2545201026094244</v>
      </c>
      <c r="Q87" s="113">
        <f>SUM($P$7:P87)</f>
        <v>371.96651630212773</v>
      </c>
      <c r="S87" s="27">
        <f>'Accumulated Feed'!O84</f>
        <v>43511</v>
      </c>
      <c r="T87" s="17">
        <f>'Accumulated Feed'!P84</f>
        <v>6.5043463036616709</v>
      </c>
      <c r="U87" s="17">
        <f>SUM($T$7:T87)</f>
        <v>549.4042068090846</v>
      </c>
      <c r="V87" s="64">
        <f>(X87)/((1000)*(1/(PI()*1.5^2))*(1/'Salt Topping history'!$F$17)*(1/2.20462)*(T87))</f>
        <v>38.586762062047988</v>
      </c>
      <c r="W87" s="137">
        <f t="shared" si="25"/>
        <v>7.0419370496474509E-3</v>
      </c>
      <c r="X87" s="19">
        <f t="shared" si="26"/>
        <v>15.914777732203239</v>
      </c>
      <c r="Y87" s="161">
        <f>SUM($X$7:X87)</f>
        <v>1344.277415177248</v>
      </c>
      <c r="Z87" s="163">
        <f>SUM($AA$7:AA87)</f>
        <v>635.81687088547062</v>
      </c>
      <c r="AA87" s="164">
        <f t="shared" si="18"/>
        <v>6.8805310992322344</v>
      </c>
      <c r="AB87" s="115">
        <f t="shared" si="27"/>
        <v>6.5043463036616709</v>
      </c>
      <c r="AC87" s="115">
        <v>31.442142710222168</v>
      </c>
      <c r="AD87" s="113">
        <v>66.087096636331196</v>
      </c>
      <c r="AE87" s="113">
        <v>38.287612086313764</v>
      </c>
      <c r="AF87" s="113">
        <v>20</v>
      </c>
      <c r="AG87" s="113">
        <f t="shared" si="28"/>
        <v>6.2157208953340755</v>
      </c>
      <c r="AH87" s="113">
        <f>SUM($AG$7:AG87)</f>
        <v>478.460704485186</v>
      </c>
      <c r="AJ87" s="27">
        <f>'Accumulated Feed'!Q84</f>
        <v>43703</v>
      </c>
      <c r="AK87" s="17">
        <f>'Accumulated Feed'!R84</f>
        <v>1.0758089716749288E-35</v>
      </c>
      <c r="AL87" s="17">
        <f>SUM($AK$7:AK87)</f>
        <v>0.15305557295676142</v>
      </c>
      <c r="AM87" s="64">
        <f>(AO87)/((1000)*(1/(PI()*1.5^2))*(1/'Salt Topping history'!$C$27)*(1/2.20462)*(AK87))</f>
        <v>31.759358928321163</v>
      </c>
      <c r="AN87" s="137">
        <f t="shared" si="29"/>
        <v>1.6002007938901922E-38</v>
      </c>
      <c r="AO87" s="19">
        <f t="shared" si="30"/>
        <v>1.9218411534621209E-35</v>
      </c>
      <c r="AP87" s="161">
        <f>SUM($AO$7:AO87)</f>
        <v>0.27342075277274164</v>
      </c>
      <c r="AQ87" s="163">
        <f>SUM($AR$7:AR87)</f>
        <v>0</v>
      </c>
      <c r="AR87" s="164">
        <v>0</v>
      </c>
      <c r="AS87" s="115">
        <f t="shared" si="31"/>
        <v>1.0758089716749288E-35</v>
      </c>
      <c r="AT87" s="178">
        <v>26.622223074347882</v>
      </c>
      <c r="AU87" s="87">
        <v>4.8414340019226074</v>
      </c>
      <c r="AV87" s="87">
        <v>0</v>
      </c>
      <c r="AW87" s="113">
        <v>20</v>
      </c>
      <c r="AX87" s="113">
        <f t="shared" si="19"/>
        <v>1.0280707687509292E-35</v>
      </c>
      <c r="AY87" s="113">
        <f>SUM($AX$7:AX87)</f>
        <v>0.14626384859599201</v>
      </c>
    </row>
    <row r="88" spans="2:51">
      <c r="B88" s="27">
        <f>'Accumulated Feed'!M85</f>
        <v>43309</v>
      </c>
      <c r="C88" s="17">
        <f>'Accumulated Feed'!N85</f>
        <v>7.4755375364690693</v>
      </c>
      <c r="D88" s="17">
        <f>SUM($C$7:C88)</f>
        <v>496.27868622380078</v>
      </c>
      <c r="E88" s="64">
        <f>(G88)/((1000)*(1/(PI()*1.5^2))*(1/'Salt Topping history'!$E$17)*(1/2.20462)*(C88))</f>
        <v>21.912514684794175</v>
      </c>
      <c r="F88" s="122">
        <f t="shared" si="20"/>
        <v>5.1820370790258549E-3</v>
      </c>
      <c r="G88" s="19">
        <f t="shared" si="21"/>
        <v>10.300853305687596</v>
      </c>
      <c r="H88" s="161">
        <f>SUM($G$7:G88)</f>
        <v>683.84299063333151</v>
      </c>
      <c r="I88" s="163">
        <f>SUM($J$7:J88)</f>
        <v>638.5495608438772</v>
      </c>
      <c r="J88" s="164">
        <f t="shared" si="22"/>
        <v>8.8986584257336219</v>
      </c>
      <c r="K88" s="115">
        <f t="shared" si="23"/>
        <v>7.4755375364690693</v>
      </c>
      <c r="L88" s="115">
        <v>33.380084732770904</v>
      </c>
      <c r="M88" s="113">
        <v>57.832570786873497</v>
      </c>
      <c r="N88" s="113">
        <v>36.821294055426598</v>
      </c>
      <c r="O88" s="113">
        <v>20</v>
      </c>
      <c r="P88" s="113">
        <f t="shared" si="24"/>
        <v>7.1438162576194166</v>
      </c>
      <c r="Q88" s="113">
        <f>SUM($P$7:P88)</f>
        <v>379.11033255974712</v>
      </c>
      <c r="S88" s="27">
        <f>'Accumulated Feed'!O85</f>
        <v>43512</v>
      </c>
      <c r="T88" s="17">
        <f>'Accumulated Feed'!P85</f>
        <v>6.5015715431515115</v>
      </c>
      <c r="U88" s="17">
        <f>SUM($T$7:T88)</f>
        <v>555.9057783522361</v>
      </c>
      <c r="V88" s="64">
        <f>(X88)/((1000)*(1/(PI()*1.5^2))*(1/'Salt Topping history'!$F$17)*(1/2.20462)*(T88))</f>
        <v>38.586762062047988</v>
      </c>
      <c r="W88" s="137">
        <f t="shared" si="25"/>
        <v>7.0389329523979872E-3</v>
      </c>
      <c r="X88" s="19">
        <f t="shared" si="26"/>
        <v>15.907988472419451</v>
      </c>
      <c r="Y88" s="161">
        <f>SUM($X$7:X88)</f>
        <v>1360.1854036496675</v>
      </c>
      <c r="Z88" s="163">
        <f>SUM($AA$7:AA88)</f>
        <v>642.68520805055675</v>
      </c>
      <c r="AA88" s="164">
        <f t="shared" si="18"/>
        <v>6.8683371650861229</v>
      </c>
      <c r="AB88" s="115">
        <f t="shared" si="27"/>
        <v>6.5015715431515115</v>
      </c>
      <c r="AC88" s="115">
        <v>31.427208257449983</v>
      </c>
      <c r="AD88" s="113">
        <v>65.789125547922296</v>
      </c>
      <c r="AE88" s="113">
        <v>37.922115724329615</v>
      </c>
      <c r="AF88" s="113">
        <v>20</v>
      </c>
      <c r="AG88" s="113">
        <f t="shared" si="28"/>
        <v>6.2130692627060844</v>
      </c>
      <c r="AH88" s="113">
        <f>SUM($AG$7:AG88)</f>
        <v>484.67377374789208</v>
      </c>
      <c r="AJ88" s="27">
        <f>'Accumulated Feed'!Q85</f>
        <v>43704</v>
      </c>
      <c r="AK88" s="17">
        <f>'Accumulated Feed'!R85</f>
        <v>1.074626407298088E-35</v>
      </c>
      <c r="AL88" s="17">
        <f>SUM($AK$7:AK88)</f>
        <v>0.15305557295676142</v>
      </c>
      <c r="AM88" s="64">
        <f>(AO88)/((1000)*(1/(PI()*1.5^2))*(1/'Salt Topping history'!$C$27)*(1/2.20462)*(AK88))</f>
        <v>31.759358928321159</v>
      </c>
      <c r="AN88" s="137">
        <f t="shared" si="29"/>
        <v>1.59844180088635E-38</v>
      </c>
      <c r="AO88" s="19">
        <f t="shared" si="30"/>
        <v>1.9197286028645063E-35</v>
      </c>
      <c r="AP88" s="161">
        <f>SUM($AO$7:AO88)</f>
        <v>0.27342075277274164</v>
      </c>
      <c r="AQ88" s="163">
        <f>SUM($AR$7:AR88)</f>
        <v>0</v>
      </c>
      <c r="AR88" s="164">
        <v>0</v>
      </c>
      <c r="AS88" s="115">
        <f t="shared" si="31"/>
        <v>1.074626407298088E-35</v>
      </c>
      <c r="AT88" s="178">
        <v>28.970390293730649</v>
      </c>
      <c r="AU88" s="87">
        <v>4.1827669143676758</v>
      </c>
      <c r="AV88" s="87">
        <v>0</v>
      </c>
      <c r="AW88" s="113">
        <v>20</v>
      </c>
      <c r="AX88" s="113">
        <f t="shared" si="19"/>
        <v>1.0269406797667267E-35</v>
      </c>
      <c r="AY88" s="113">
        <f>SUM($AX$7:AX88)</f>
        <v>0.14626384859599201</v>
      </c>
    </row>
    <row r="89" spans="2:51">
      <c r="B89" s="27">
        <f>'Accumulated Feed'!M86</f>
        <v>43310</v>
      </c>
      <c r="C89" s="17">
        <f>'Accumulated Feed'!N86</f>
        <v>7.7033353262937432</v>
      </c>
      <c r="D89" s="17">
        <f>SUM($C$7:C89)</f>
        <v>503.98202155009454</v>
      </c>
      <c r="E89" s="64">
        <f>(G89)/((1000)*(1/(PI()*1.5^2))*(1/'Salt Topping history'!$E$17)*(1/2.20462)*(C89))</f>
        <v>21.912514684794175</v>
      </c>
      <c r="F89" s="122">
        <f t="shared" si="20"/>
        <v>5.3399463380768321E-3</v>
      </c>
      <c r="G89" s="19">
        <f t="shared" si="21"/>
        <v>10.614745330829129</v>
      </c>
      <c r="H89" s="161">
        <f>SUM($G$7:G89)</f>
        <v>694.45773596416063</v>
      </c>
      <c r="I89" s="163">
        <f>SUM($J$7:J89)</f>
        <v>647.84716012208412</v>
      </c>
      <c r="J89" s="164">
        <f t="shared" si="22"/>
        <v>9.297599278206885</v>
      </c>
      <c r="K89" s="115">
        <f t="shared" si="23"/>
        <v>7.7033353262937432</v>
      </c>
      <c r="L89" s="115">
        <v>33.578850985014959</v>
      </c>
      <c r="M89" s="113">
        <v>56.601525334649644</v>
      </c>
      <c r="N89" s="113">
        <v>37.093811493802939</v>
      </c>
      <c r="O89" s="113">
        <v>20</v>
      </c>
      <c r="P89" s="113">
        <f t="shared" si="24"/>
        <v>7.3615056941930872</v>
      </c>
      <c r="Q89" s="113">
        <f>SUM($P$7:P89)</f>
        <v>386.47183825394023</v>
      </c>
      <c r="S89" s="27">
        <f>'Accumulated Feed'!O86</f>
        <v>43513</v>
      </c>
      <c r="T89" s="17">
        <f>'Accumulated Feed'!P86</f>
        <v>6.4875332255037952</v>
      </c>
      <c r="U89" s="17">
        <f>SUM($T$7:T89)</f>
        <v>562.39331157773984</v>
      </c>
      <c r="V89" s="64">
        <f>(X89)/((1000)*(1/(PI()*1.5^2))*(1/'Salt Topping history'!$F$17)*(1/2.20462)*(T89))</f>
        <v>38.586762062047981</v>
      </c>
      <c r="W89" s="137">
        <f t="shared" si="25"/>
        <v>7.023734353715976E-3</v>
      </c>
      <c r="X89" s="19">
        <f t="shared" si="26"/>
        <v>15.873639639398105</v>
      </c>
      <c r="Y89" s="161">
        <f>SUM($X$7:X89)</f>
        <v>1376.0590432890656</v>
      </c>
      <c r="Z89" s="163">
        <f>SUM($AA$7:AA89)</f>
        <v>649.80758613436387</v>
      </c>
      <c r="AA89" s="164">
        <f t="shared" si="18"/>
        <v>7.1223780838071358</v>
      </c>
      <c r="AB89" s="115">
        <f t="shared" si="27"/>
        <v>6.4875332255037952</v>
      </c>
      <c r="AC89" s="115">
        <v>31.864680986779678</v>
      </c>
      <c r="AD89" s="113">
        <v>61.725343175492945</v>
      </c>
      <c r="AE89" s="113">
        <v>38.365298601697972</v>
      </c>
      <c r="AF89" s="113">
        <v>20</v>
      </c>
      <c r="AG89" s="113">
        <f t="shared" si="28"/>
        <v>6.1996538847012062</v>
      </c>
      <c r="AH89" s="113">
        <f>SUM($AG$7:AG89)</f>
        <v>490.87342763259329</v>
      </c>
      <c r="AJ89" s="27">
        <f>'Accumulated Feed'!Q86</f>
        <v>43705</v>
      </c>
      <c r="AK89" s="17">
        <f>'Accumulated Feed'!R86</f>
        <v>1.0751685190523758E-35</v>
      </c>
      <c r="AL89" s="17">
        <f>SUM($AK$7:AK89)</f>
        <v>0.15305557295676142</v>
      </c>
      <c r="AM89" s="64">
        <f>(AO89)/((1000)*(1/(PI()*1.5^2))*(1/'Salt Topping history'!$C$27)*(1/2.20462)*(AK89))</f>
        <v>31.759358928321159</v>
      </c>
      <c r="AN89" s="137">
        <f t="shared" si="29"/>
        <v>1.5992481593407117E-38</v>
      </c>
      <c r="AO89" s="19">
        <f t="shared" si="30"/>
        <v>1.9206970393681948E-35</v>
      </c>
      <c r="AP89" s="161">
        <f>SUM($AO$7:AO89)</f>
        <v>0.27342075277274164</v>
      </c>
      <c r="AQ89" s="163">
        <f>SUM($AR$7:AR89)</f>
        <v>0</v>
      </c>
      <c r="AR89" s="164">
        <v>0</v>
      </c>
      <c r="AS89" s="115">
        <f t="shared" si="31"/>
        <v>1.0751685190523758E-35</v>
      </c>
      <c r="AT89" s="178">
        <v>27.894262892934968</v>
      </c>
      <c r="AU89" s="87">
        <v>3.5240993499755859</v>
      </c>
      <c r="AV89" s="87">
        <v>0</v>
      </c>
      <c r="AW89" s="113">
        <v>20</v>
      </c>
      <c r="AX89" s="113">
        <f t="shared" si="19"/>
        <v>1.0274587357252226E-35</v>
      </c>
      <c r="AY89" s="113">
        <f>SUM($AX$7:AX89)</f>
        <v>0.14626384859599201</v>
      </c>
    </row>
    <row r="90" spans="2:51">
      <c r="B90" s="27">
        <f>'Accumulated Feed'!M87</f>
        <v>43311</v>
      </c>
      <c r="C90" s="17">
        <f>'Accumulated Feed'!N87</f>
        <v>8.0090070810241514</v>
      </c>
      <c r="D90" s="17">
        <f>SUM($C$7:C90)</f>
        <v>511.9910286311187</v>
      </c>
      <c r="E90" s="64">
        <f>(G90)/((1000)*(1/(PI()*1.5^2))*(1/'Salt Topping history'!$E$17)*(1/2.20462)*(C90))</f>
        <v>21.912514684794175</v>
      </c>
      <c r="F90" s="122">
        <f t="shared" si="20"/>
        <v>5.5518377718762595E-3</v>
      </c>
      <c r="G90" s="19">
        <f t="shared" si="21"/>
        <v>11.035943122935629</v>
      </c>
      <c r="H90" s="161">
        <f>SUM($G$7:G90)</f>
        <v>705.49367908709621</v>
      </c>
      <c r="I90" s="163">
        <f>SUM($J$7:J90)</f>
        <v>658.43304699135876</v>
      </c>
      <c r="J90" s="164">
        <f t="shared" si="22"/>
        <v>10.585886869274614</v>
      </c>
      <c r="K90" s="115">
        <f t="shared" si="23"/>
        <v>8.0090070810241514</v>
      </c>
      <c r="L90" s="115">
        <v>36.756047769586246</v>
      </c>
      <c r="M90" s="113">
        <v>56.889497215703621</v>
      </c>
      <c r="N90" s="113">
        <v>36.306184554652027</v>
      </c>
      <c r="O90" s="113">
        <v>20</v>
      </c>
      <c r="P90" s="113">
        <f t="shared" si="24"/>
        <v>7.6536134978507171</v>
      </c>
      <c r="Q90" s="113">
        <f>SUM($P$7:P90)</f>
        <v>394.12545175179093</v>
      </c>
      <c r="S90" s="27">
        <f>'Accumulated Feed'!O87</f>
        <v>43514</v>
      </c>
      <c r="T90" s="17">
        <f>'Accumulated Feed'!P87</f>
        <v>6.4905870191707074</v>
      </c>
      <c r="U90" s="17">
        <f>SUM($T$7:T90)</f>
        <v>568.88389859691051</v>
      </c>
      <c r="V90" s="64">
        <f>(X90)/((1000)*(1/(PI()*1.5^2))*(1/'Salt Topping history'!$F$17)*(1/2.20462)*(T90))</f>
        <v>38.586762062047981</v>
      </c>
      <c r="W90" s="137">
        <f t="shared" si="25"/>
        <v>7.0270405464924737E-3</v>
      </c>
      <c r="X90" s="19">
        <f t="shared" si="26"/>
        <v>15.88111163507299</v>
      </c>
      <c r="Y90" s="161">
        <f>SUM($X$7:X90)</f>
        <v>1391.9401549241386</v>
      </c>
      <c r="Z90" s="163">
        <f>SUM($AA$7:AA90)</f>
        <v>656.89551058600489</v>
      </c>
      <c r="AA90" s="164">
        <f t="shared" si="18"/>
        <v>7.0879244516409932</v>
      </c>
      <c r="AB90" s="115">
        <f t="shared" si="27"/>
        <v>6.4905870191707074</v>
      </c>
      <c r="AC90" s="115">
        <v>32.052689181500071</v>
      </c>
      <c r="AD90" s="113">
        <v>64.760594060150567</v>
      </c>
      <c r="AE90" s="113">
        <v>38.394879516318973</v>
      </c>
      <c r="AF90" s="113">
        <v>20</v>
      </c>
      <c r="AG90" s="113">
        <f t="shared" si="28"/>
        <v>6.2025721686023534</v>
      </c>
      <c r="AH90" s="113">
        <f>SUM($AG$7:AG90)</f>
        <v>497.07599980119562</v>
      </c>
      <c r="AJ90" s="27">
        <f>'Accumulated Feed'!Q87</f>
        <v>43706</v>
      </c>
      <c r="AK90" s="17">
        <f>'Accumulated Feed'!R87</f>
        <v>1.0753506648707054E-35</v>
      </c>
      <c r="AL90" s="17">
        <f>SUM($AK$7:AK90)</f>
        <v>0.15305557295676142</v>
      </c>
      <c r="AM90" s="64">
        <f>(AO90)/((1000)*(1/(PI()*1.5^2))*(1/'Salt Topping history'!$C$27)*(1/2.20462)*(AK90))</f>
        <v>31.759358928321159</v>
      </c>
      <c r="AN90" s="137">
        <f t="shared" si="29"/>
        <v>1.5995190902315753E-38</v>
      </c>
      <c r="AO90" s="19">
        <f t="shared" si="30"/>
        <v>1.9210224273681219E-35</v>
      </c>
      <c r="AP90" s="161">
        <f>SUM($AO$7:AO90)</f>
        <v>0.27342075277274164</v>
      </c>
      <c r="AQ90" s="163">
        <f>SUM($AR$7:AR90)</f>
        <v>0</v>
      </c>
      <c r="AR90" s="164">
        <v>0</v>
      </c>
      <c r="AS90" s="115">
        <f t="shared" si="31"/>
        <v>1.0753506648707054E-35</v>
      </c>
      <c r="AT90" s="178">
        <v>27.532569680765846</v>
      </c>
      <c r="AU90" s="87">
        <v>2.8654318992627994</v>
      </c>
      <c r="AV90" s="87">
        <v>0</v>
      </c>
      <c r="AW90" s="113">
        <v>20</v>
      </c>
      <c r="AX90" s="113">
        <f t="shared" si="19"/>
        <v>1.0276327989617311E-35</v>
      </c>
      <c r="AY90" s="113">
        <f>SUM($AX$7:AX90)</f>
        <v>0.14626384859599201</v>
      </c>
    </row>
    <row r="91" spans="2:51">
      <c r="B91" s="27">
        <f>'Accumulated Feed'!M88</f>
        <v>43312</v>
      </c>
      <c r="C91" s="17">
        <f>'Accumulated Feed'!N88</f>
        <v>8.2344897981456775</v>
      </c>
      <c r="D91" s="17">
        <f>SUM($C$7:C91)</f>
        <v>520.22551842926441</v>
      </c>
      <c r="E91" s="64">
        <f>(G91)/((1000)*(1/(PI()*1.5^2))*(1/'Salt Topping history'!$E$17)*(1/2.20462)*(C91))</f>
        <v>21.912514684794175</v>
      </c>
      <c r="F91" s="122">
        <f t="shared" si="20"/>
        <v>5.7081422242454662E-3</v>
      </c>
      <c r="G91" s="19">
        <f t="shared" si="21"/>
        <v>11.346645113355139</v>
      </c>
      <c r="H91" s="161">
        <f>SUM($G$7:G91)</f>
        <v>716.84032420045139</v>
      </c>
      <c r="I91" s="163">
        <f>SUM($J$7:J91)</f>
        <v>669.67342619154397</v>
      </c>
      <c r="J91" s="164">
        <f t="shared" si="22"/>
        <v>11.240379200185203</v>
      </c>
      <c r="K91" s="115">
        <f t="shared" si="23"/>
        <v>8.2344897981456775</v>
      </c>
      <c r="L91" s="115">
        <v>38.243610795471362</v>
      </c>
      <c r="M91" s="113">
        <v>58.146189761956542</v>
      </c>
      <c r="N91" s="113">
        <v>35.4193170634464</v>
      </c>
      <c r="O91" s="113">
        <v>3.5897993402673336</v>
      </c>
      <c r="P91" s="113">
        <f t="shared" si="24"/>
        <v>1.4124228106589662</v>
      </c>
      <c r="Q91" s="113">
        <f>SUM($P$7:P91)</f>
        <v>395.53787456244987</v>
      </c>
      <c r="S91" s="27">
        <f>'Accumulated Feed'!O88</f>
        <v>43515</v>
      </c>
      <c r="T91" s="17">
        <f>'Accumulated Feed'!P88</f>
        <v>6.5475370336845655</v>
      </c>
      <c r="U91" s="17">
        <f>SUM($T$7:T91)</f>
        <v>575.43143563059505</v>
      </c>
      <c r="V91" s="64">
        <f>(X91)/((1000)*(1/(PI()*1.5^2))*(1/'Salt Topping history'!$F$17)*(1/2.20462)*(T91))</f>
        <v>38.586762062047981</v>
      </c>
      <c r="W91" s="137">
        <f t="shared" si="25"/>
        <v>7.0886975368278952E-3</v>
      </c>
      <c r="X91" s="19">
        <f t="shared" si="26"/>
        <v>16.020456433231043</v>
      </c>
      <c r="Y91" s="161">
        <f>SUM($X$7:X91)</f>
        <v>1407.9606113573695</v>
      </c>
      <c r="Z91" s="163">
        <f>SUM($AA$7:AA91)</f>
        <v>664.2291390291125</v>
      </c>
      <c r="AA91" s="164">
        <f t="shared" si="18"/>
        <v>7.3336284431076146</v>
      </c>
      <c r="AB91" s="115">
        <f t="shared" si="27"/>
        <v>6.5475370336845655</v>
      </c>
      <c r="AC91" s="115">
        <v>32.55138768443355</v>
      </c>
      <c r="AD91" s="113">
        <v>63.971046402542697</v>
      </c>
      <c r="AE91" s="113">
        <v>38.431226412808478</v>
      </c>
      <c r="AF91" s="113">
        <v>13.899597374665833</v>
      </c>
      <c r="AG91" s="113">
        <f t="shared" si="28"/>
        <v>4.3484856121637527</v>
      </c>
      <c r="AH91" s="113">
        <f>SUM($AG$7:AG91)</f>
        <v>501.42448541335938</v>
      </c>
      <c r="AJ91" s="27">
        <f>'Accumulated Feed'!Q88</f>
        <v>43707</v>
      </c>
      <c r="AK91" s="17">
        <f>'Accumulated Feed'!R88</f>
        <v>1.0753924720531053E-35</v>
      </c>
      <c r="AL91" s="17">
        <f>SUM($AK$7:AK91)</f>
        <v>0.15305557295676142</v>
      </c>
      <c r="AM91" s="64">
        <f>(AO91)/((1000)*(1/(PI()*1.5^2))*(1/'Salt Topping history'!$C$27)*(1/2.20462)*(AK91))</f>
        <v>31.759358928321152</v>
      </c>
      <c r="AN91" s="137">
        <f t="shared" si="29"/>
        <v>1.5995812758874193E-38</v>
      </c>
      <c r="AO91" s="19">
        <f t="shared" si="30"/>
        <v>1.9210971123407904E-35</v>
      </c>
      <c r="AP91" s="161">
        <f>SUM($AO$7:AO91)</f>
        <v>0.27342075277274164</v>
      </c>
      <c r="AQ91" s="163">
        <f>SUM($AR$7:AR91)</f>
        <v>0</v>
      </c>
      <c r="AR91" s="164">
        <v>0</v>
      </c>
      <c r="AS91" s="115">
        <f t="shared" si="31"/>
        <v>1.0753924720531053E-35</v>
      </c>
      <c r="AT91" s="178">
        <v>27.449543076267972</v>
      </c>
      <c r="AU91" s="87">
        <v>2.2067644596099854</v>
      </c>
      <c r="AV91" s="87">
        <v>0</v>
      </c>
      <c r="AW91" s="113">
        <v>20</v>
      </c>
      <c r="AX91" s="113">
        <f t="shared" si="19"/>
        <v>1.0276727509822859E-35</v>
      </c>
      <c r="AY91" s="113">
        <f>SUM($AX$7:AX91)</f>
        <v>0.14626384859599201</v>
      </c>
    </row>
    <row r="92" spans="2:51" ht="14.4" customHeight="1">
      <c r="B92" s="27">
        <f>'Accumulated Feed'!M89</f>
        <v>43313</v>
      </c>
      <c r="C92" s="17">
        <f>'Accumulated Feed'!N89</f>
        <v>8.2673196041842427</v>
      </c>
      <c r="D92" s="17">
        <f>SUM($C$7:C92)</f>
        <v>528.49283803344861</v>
      </c>
      <c r="E92" s="64">
        <f>(G92)/((1000)*(1/(PI()*1.5^2))*(1/'Salt Topping history'!$E$17)*(1/2.20462)*(C92))</f>
        <v>21.912514684794175</v>
      </c>
      <c r="F92" s="122">
        <f t="shared" si="20"/>
        <v>5.7308998214562522E-3</v>
      </c>
      <c r="G92" s="19">
        <f t="shared" si="21"/>
        <v>11.391882665090739</v>
      </c>
      <c r="H92" s="161">
        <f>SUM($G$7:G92)</f>
        <v>728.23220686554214</v>
      </c>
      <c r="I92" s="163">
        <f>SUM($J$7:J92)</f>
        <v>680.95221948375251</v>
      </c>
      <c r="J92" s="164">
        <f t="shared" si="22"/>
        <v>11.278793292208501</v>
      </c>
      <c r="K92" s="115">
        <f t="shared" si="23"/>
        <v>8.2673196041842427</v>
      </c>
      <c r="L92" s="115">
        <v>38.718589238899739</v>
      </c>
      <c r="M92" s="113">
        <v>62.736011832996617</v>
      </c>
      <c r="N92" s="113">
        <v>35.417148755281104</v>
      </c>
      <c r="O92" s="113">
        <v>20</v>
      </c>
      <c r="P92" s="113">
        <f t="shared" si="24"/>
        <v>7.9004635997324026</v>
      </c>
      <c r="Q92" s="113">
        <f>SUM($P$7:P92)</f>
        <v>403.43833816218228</v>
      </c>
      <c r="S92" s="27">
        <f>'Accumulated Feed'!O89</f>
        <v>43516</v>
      </c>
      <c r="T92" s="17">
        <f>'Accumulated Feed'!P89</f>
        <v>6.6411531690694421</v>
      </c>
      <c r="U92" s="17">
        <f>SUM($T$7:T92)</f>
        <v>582.07258879966446</v>
      </c>
      <c r="V92" s="64">
        <f>(X92)/((1000)*(1/(PI()*1.5^2))*(1/'Salt Topping history'!$F$17)*(1/2.20462)*(T92))</f>
        <v>38.586762062047981</v>
      </c>
      <c r="W92" s="137">
        <f t="shared" si="25"/>
        <v>7.1900511397011693E-3</v>
      </c>
      <c r="X92" s="19">
        <f t="shared" si="26"/>
        <v>16.249515575724644</v>
      </c>
      <c r="Y92" s="161">
        <f>SUM($X$7:X92)</f>
        <v>1424.2101269330942</v>
      </c>
      <c r="Z92" s="163">
        <f>SUM($AA$7:AA92)</f>
        <v>671.66953536398341</v>
      </c>
      <c r="AA92" s="164">
        <f t="shared" si="18"/>
        <v>7.4403963348708571</v>
      </c>
      <c r="AB92" s="115">
        <f t="shared" si="27"/>
        <v>6.6411531690694421</v>
      </c>
      <c r="AC92" s="115">
        <v>32.12387013338229</v>
      </c>
      <c r="AD92" s="113">
        <v>60.424681743824934</v>
      </c>
      <c r="AE92" s="113">
        <v>38.480934106067394</v>
      </c>
      <c r="AF92" s="113">
        <v>20</v>
      </c>
      <c r="AG92" s="113">
        <f t="shared" si="28"/>
        <v>6.3464570603905885</v>
      </c>
      <c r="AH92" s="113">
        <f>SUM($AG$7:AG92)</f>
        <v>507.77094247374998</v>
      </c>
      <c r="AJ92" s="27">
        <f>'Accumulated Feed'!Q89</f>
        <v>43708</v>
      </c>
      <c r="AK92" s="17">
        <f>'Accumulated Feed'!R89</f>
        <v>1.0755941993256643E-35</v>
      </c>
      <c r="AL92" s="17">
        <f>SUM($AK$7:AK92)</f>
        <v>0.15305557295676142</v>
      </c>
      <c r="AM92" s="64">
        <f>(AO92)/((1000)*(1/(PI()*1.5^2))*(1/'Salt Topping history'!$C$27)*(1/2.20462)*(AK92))</f>
        <v>31.759358928321163</v>
      </c>
      <c r="AN92" s="137">
        <f t="shared" si="29"/>
        <v>1.5998813330074076E-38</v>
      </c>
      <c r="AO92" s="19">
        <f t="shared" si="30"/>
        <v>1.9214574809418966E-35</v>
      </c>
      <c r="AP92" s="161">
        <f>SUM($AO$7:AO92)</f>
        <v>0.27342075277274164</v>
      </c>
      <c r="AQ92" s="163">
        <f>SUM($AR$7:AR92)</f>
        <v>0</v>
      </c>
      <c r="AR92" s="164">
        <v>0</v>
      </c>
      <c r="AS92" s="115">
        <f t="shared" si="31"/>
        <v>1.0755941993256643E-35</v>
      </c>
      <c r="AT92" s="178">
        <v>27.048879218587196</v>
      </c>
      <c r="AU92" s="87">
        <v>1.5480971336364746</v>
      </c>
      <c r="AV92" s="87">
        <v>0</v>
      </c>
      <c r="AW92" s="113">
        <v>20</v>
      </c>
      <c r="AX92" s="113">
        <f t="shared" si="19"/>
        <v>1.0278655267609215E-35</v>
      </c>
      <c r="AY92" s="113">
        <f>SUM($AX$7:AX92)</f>
        <v>0.14626384859599201</v>
      </c>
    </row>
    <row r="93" spans="2:51">
      <c r="B93" s="27">
        <f>'Accumulated Feed'!M90</f>
        <v>43314</v>
      </c>
      <c r="C93" s="17">
        <f>'Accumulated Feed'!N90</f>
        <v>5.9039561497677306</v>
      </c>
      <c r="D93" s="17">
        <f>SUM($C$7:C93)</f>
        <v>534.39679418321634</v>
      </c>
      <c r="E93" s="64">
        <f>(G93)/((1000)*(1/(PI()*1.5^2))*(1/'Salt Topping history'!$E$17)*(1/2.20462)*(C93))</f>
        <v>21.912514684794175</v>
      </c>
      <c r="F93" s="122">
        <f t="shared" si="20"/>
        <v>4.0926180267017763E-3</v>
      </c>
      <c r="G93" s="19">
        <f t="shared" si="21"/>
        <v>8.1353061134777924</v>
      </c>
      <c r="H93" s="161">
        <f>SUM($G$7:G93)</f>
        <v>736.36751297901992</v>
      </c>
      <c r="I93" s="163">
        <f>SUM($J$7:J93)</f>
        <v>688.54000233572503</v>
      </c>
      <c r="J93" s="164">
        <f t="shared" si="22"/>
        <v>7.5877828519725385</v>
      </c>
      <c r="K93" s="115">
        <f t="shared" si="23"/>
        <v>5.9039561497677306</v>
      </c>
      <c r="L93" s="115">
        <v>36.495853400230445</v>
      </c>
      <c r="M93" s="113">
        <v>62.27091460453147</v>
      </c>
      <c r="N93" s="113">
        <v>34.79766555201121</v>
      </c>
      <c r="O93" s="113">
        <v>0.75894046546783445</v>
      </c>
      <c r="P93" s="113">
        <f t="shared" si="24"/>
        <v>0.2140960654379713</v>
      </c>
      <c r="Q93" s="113">
        <f>SUM($P$7:P93)</f>
        <v>403.65243422762023</v>
      </c>
      <c r="S93" s="27">
        <f>'Accumulated Feed'!O90</f>
        <v>43517</v>
      </c>
      <c r="T93" s="17">
        <f>'Accumulated Feed'!P90</f>
        <v>6.625259876967811</v>
      </c>
      <c r="U93" s="17">
        <f>SUM($T$7:T93)</f>
        <v>588.69784867663225</v>
      </c>
      <c r="V93" s="64">
        <f>(X93)/((1000)*(1/(PI()*1.5^2))*(1/'Salt Topping history'!$F$17)*(1/2.20462)*(T93))</f>
        <v>38.586762062047981</v>
      </c>
      <c r="W93" s="137">
        <f t="shared" si="25"/>
        <v>7.1728442510660519E-3</v>
      </c>
      <c r="X93" s="19">
        <f t="shared" si="26"/>
        <v>16.210628007409277</v>
      </c>
      <c r="Y93" s="161">
        <f>SUM($X$7:X93)</f>
        <v>1440.4207549405035</v>
      </c>
      <c r="Z93" s="163">
        <f>SUM($AA$7:AA93)</f>
        <v>678.93776464692894</v>
      </c>
      <c r="AA93" s="164">
        <f t="shared" si="18"/>
        <v>7.2682292829455406</v>
      </c>
      <c r="AB93" s="115">
        <f t="shared" si="27"/>
        <v>6.625259876967811</v>
      </c>
      <c r="AC93" s="115">
        <v>31.696314865041654</v>
      </c>
      <c r="AD93" s="113">
        <v>60.879273196591321</v>
      </c>
      <c r="AE93" s="113">
        <v>38.162223376587505</v>
      </c>
      <c r="AF93" s="113">
        <v>20</v>
      </c>
      <c r="AG93" s="113">
        <f t="shared" si="28"/>
        <v>6.3312690210089624</v>
      </c>
      <c r="AH93" s="113">
        <f>SUM($AG$7:AG93)</f>
        <v>514.10221149475899</v>
      </c>
      <c r="AJ93" s="27">
        <f>'Accumulated Feed'!Q90</f>
        <v>43709</v>
      </c>
      <c r="AK93" s="17">
        <f>'Accumulated Feed'!R90</f>
        <v>1.0761619390962967E-35</v>
      </c>
      <c r="AL93" s="17">
        <f>SUM($AK$7:AK93)</f>
        <v>0.15305557295676142</v>
      </c>
      <c r="AM93" s="64">
        <f>(AO93)/((1000)*(1/(PI()*1.5^2))*(1/'Salt Topping history'!$C$27)*(1/2.20462)*(AK93))</f>
        <v>31.759358928321163</v>
      </c>
      <c r="AN93" s="137">
        <f t="shared" si="29"/>
        <v>1.6007258115864202E-38</v>
      </c>
      <c r="AO93" s="19">
        <f t="shared" si="30"/>
        <v>1.9224716997152908E-35</v>
      </c>
      <c r="AP93" s="161">
        <f>SUM($AO$7:AO93)</f>
        <v>0.27342075277274164</v>
      </c>
      <c r="AQ93" s="163">
        <f>SUM($AR$7:AR93)</f>
        <v>0</v>
      </c>
      <c r="AR93" s="164">
        <v>0</v>
      </c>
      <c r="AS93" s="115">
        <f t="shared" si="31"/>
        <v>1.0761619390962967E-35</v>
      </c>
      <c r="AT93" s="178">
        <v>25.920850385162602</v>
      </c>
      <c r="AU93" s="87">
        <v>0.88942974805831909</v>
      </c>
      <c r="AV93" s="87">
        <v>0</v>
      </c>
      <c r="AW93" s="113">
        <v>20</v>
      </c>
      <c r="AX93" s="113">
        <f t="shared" si="19"/>
        <v>1.0284080735120755E-35</v>
      </c>
      <c r="AY93" s="113">
        <f>SUM($AX$7:AX93)</f>
        <v>0.14626384859599201</v>
      </c>
    </row>
    <row r="94" spans="2:51">
      <c r="B94" s="27">
        <f>'Accumulated Feed'!M91</f>
        <v>43315</v>
      </c>
      <c r="C94" s="17">
        <f>'Accumulated Feed'!N91</f>
        <v>6.2243099583572583</v>
      </c>
      <c r="D94" s="17">
        <f>SUM($C$7:C94)</f>
        <v>540.6211041415736</v>
      </c>
      <c r="E94" s="64">
        <f>(G94)/((1000)*(1/(PI()*1.5^2))*(1/'Salt Topping history'!$E$17)*(1/2.20462)*(C94))</f>
        <v>21.912514684794171</v>
      </c>
      <c r="F94" s="122">
        <f t="shared" si="20"/>
        <v>4.3146870493532491E-3</v>
      </c>
      <c r="G94" s="19">
        <f t="shared" si="21"/>
        <v>8.5767349167043889</v>
      </c>
      <c r="H94" s="161">
        <f>SUM($G$7:G94)</f>
        <v>744.94424789572429</v>
      </c>
      <c r="I94" s="163">
        <f>SUM($J$7:J94)</f>
        <v>696.51423831824275</v>
      </c>
      <c r="J94" s="164">
        <f t="shared" si="22"/>
        <v>7.9742359825177518</v>
      </c>
      <c r="K94" s="115">
        <f t="shared" si="23"/>
        <v>6.2243099583572583</v>
      </c>
      <c r="L94" s="115">
        <v>36.048370189269384</v>
      </c>
      <c r="M94" s="113">
        <v>59.863373478893934</v>
      </c>
      <c r="N94" s="113">
        <v>35.671738061352976</v>
      </c>
      <c r="O94" s="113">
        <v>20</v>
      </c>
      <c r="P94" s="113">
        <f t="shared" si="24"/>
        <v>5.9481109493535351</v>
      </c>
      <c r="Q94" s="113">
        <f>SUM($P$7:P94)</f>
        <v>409.60054517697375</v>
      </c>
      <c r="S94" s="27">
        <f>'Accumulated Feed'!O91</f>
        <v>43518</v>
      </c>
      <c r="T94" s="17">
        <f>'Accumulated Feed'!P91</f>
        <v>6.5132100086870386</v>
      </c>
      <c r="U94" s="17">
        <f>SUM($T$7:T94)</f>
        <v>595.21105868531924</v>
      </c>
      <c r="V94" s="64">
        <f>(X94)/((1000)*(1/(PI()*1.5^2))*(1/'Salt Topping history'!$F$17)*(1/2.20462)*(T94))</f>
        <v>38.586762062047988</v>
      </c>
      <c r="W94" s="137">
        <f t="shared" si="25"/>
        <v>7.051533348783637E-3</v>
      </c>
      <c r="X94" s="19">
        <f t="shared" si="26"/>
        <v>15.936465368251019</v>
      </c>
      <c r="Y94" s="161">
        <f>SUM($X$7:X94)</f>
        <v>1456.3572203087544</v>
      </c>
      <c r="Z94" s="163">
        <f>SUM($AA$7:AA94)</f>
        <v>685.86526426641581</v>
      </c>
      <c r="AA94" s="164">
        <f t="shared" si="18"/>
        <v>6.9274996194868219</v>
      </c>
      <c r="AB94" s="115">
        <f t="shared" si="27"/>
        <v>6.5132100086870386</v>
      </c>
      <c r="AC94" s="115">
        <v>31.551694998851563</v>
      </c>
      <c r="AD94" s="113">
        <v>65.824596355292556</v>
      </c>
      <c r="AE94" s="113">
        <v>38.157631248588928</v>
      </c>
      <c r="AF94" s="113">
        <v>20</v>
      </c>
      <c r="AG94" s="113">
        <f t="shared" si="28"/>
        <v>6.2241912802066084</v>
      </c>
      <c r="AH94" s="113">
        <f>SUM($AG$7:AG94)</f>
        <v>520.32640277496557</v>
      </c>
      <c r="AJ94" s="27">
        <f>'Accumulated Feed'!Q91</f>
        <v>43710</v>
      </c>
      <c r="AK94" s="17">
        <f>'Accumulated Feed'!R91</f>
        <v>0.87394442765142788</v>
      </c>
      <c r="AL94" s="17">
        <f>SUM($AK$7:AK94)</f>
        <v>1.0270000006081892</v>
      </c>
      <c r="AM94" s="64">
        <f>(AO94)/((1000)*(1/(PI()*1.5^2))*(1/'Salt Topping history'!$C$27)*(1/2.20462)*(AK94))</f>
        <v>31.759358928321159</v>
      </c>
      <c r="AN94" s="137">
        <f t="shared" si="29"/>
        <v>1.299939490899038E-3</v>
      </c>
      <c r="AO94" s="19">
        <f t="shared" si="30"/>
        <v>1.5612273285697447</v>
      </c>
      <c r="AP94" s="161">
        <f>SUM($AO$7:AO94)</f>
        <v>1.8346480813424864</v>
      </c>
      <c r="AQ94" s="163">
        <f>SUM($AR$7:AR94)</f>
        <v>0</v>
      </c>
      <c r="AR94" s="164">
        <v>0</v>
      </c>
      <c r="AS94" s="115">
        <f t="shared" si="31"/>
        <v>0.87394442765142788</v>
      </c>
      <c r="AT94" s="178">
        <v>29.084331715813374</v>
      </c>
      <c r="AU94" s="87">
        <v>0.26524053146614246</v>
      </c>
      <c r="AV94" s="87">
        <v>1.0816882432169383</v>
      </c>
      <c r="AW94" s="113">
        <v>20</v>
      </c>
      <c r="AX94" s="113">
        <f t="shared" si="19"/>
        <v>0.83516380996744655</v>
      </c>
      <c r="AY94" s="113">
        <f>SUM($AX$7:AX94)</f>
        <v>0.9814276585634385</v>
      </c>
    </row>
    <row r="95" spans="2:51">
      <c r="B95" s="27">
        <f>'Accumulated Feed'!M92</f>
        <v>43316</v>
      </c>
      <c r="C95" s="17">
        <f>'Accumulated Feed'!N92</f>
        <v>6.8052474533845544</v>
      </c>
      <c r="D95" s="17">
        <f>SUM($C$7:C95)</f>
        <v>547.42635159495819</v>
      </c>
      <c r="E95" s="64">
        <f>(G95)/((1000)*(1/(PI()*1.5^2))*(1/'Salt Topping history'!$E$17)*(1/2.20462)*(C95))</f>
        <v>21.912514684794171</v>
      </c>
      <c r="F95" s="122">
        <f t="shared" si="20"/>
        <v>4.7173924902852967E-3</v>
      </c>
      <c r="G95" s="19">
        <f t="shared" si="21"/>
        <v>9.3772327921891137</v>
      </c>
      <c r="H95" s="161">
        <f>SUM($G$7:G95)</f>
        <v>754.32148068791344</v>
      </c>
      <c r="I95" s="163">
        <f>SUM($J$7:J95)</f>
        <v>705.36420488588681</v>
      </c>
      <c r="J95" s="164">
        <f t="shared" si="22"/>
        <v>8.849966567644076</v>
      </c>
      <c r="K95" s="115">
        <f t="shared" si="23"/>
        <v>6.8052474533845544</v>
      </c>
      <c r="L95" s="115">
        <v>36.624497822964599</v>
      </c>
      <c r="M95" s="113">
        <v>59.956594093025267</v>
      </c>
      <c r="N95" s="113">
        <v>34.71879285317879</v>
      </c>
      <c r="O95" s="113">
        <v>20</v>
      </c>
      <c r="P95" s="113">
        <f t="shared" si="24"/>
        <v>6.5032697859442914</v>
      </c>
      <c r="Q95" s="113">
        <f>SUM($P$7:P95)</f>
        <v>416.10381496291802</v>
      </c>
      <c r="S95" s="27">
        <f>'Accumulated Feed'!O92</f>
        <v>43519</v>
      </c>
      <c r="T95" s="17">
        <f>'Accumulated Feed'!P92</f>
        <v>6.490581810098135</v>
      </c>
      <c r="U95" s="17">
        <f>SUM($T$7:T95)</f>
        <v>601.70164049541734</v>
      </c>
      <c r="V95" s="64">
        <f>(X95)/((1000)*(1/(PI()*1.5^2))*(1/'Salt Topping history'!$F$17)*(1/2.20462)*(T95))</f>
        <v>38.586762062047988</v>
      </c>
      <c r="W95" s="137">
        <f t="shared" si="25"/>
        <v>7.0270349068848291E-3</v>
      </c>
      <c r="X95" s="19">
        <f t="shared" si="26"/>
        <v>15.881098889559714</v>
      </c>
      <c r="Y95" s="161">
        <f>SUM($X$7:X95)</f>
        <v>1472.2383191983142</v>
      </c>
      <c r="Z95" s="163">
        <f>SUM($AA$7:AA95)</f>
        <v>692.98385396965921</v>
      </c>
      <c r="AA95" s="164">
        <f t="shared" si="18"/>
        <v>7.1185897032434493</v>
      </c>
      <c r="AB95" s="115">
        <f t="shared" si="27"/>
        <v>6.490581810098135</v>
      </c>
      <c r="AC95" s="115">
        <v>31.769609722759963</v>
      </c>
      <c r="AD95" s="113">
        <v>61.198151879796313</v>
      </c>
      <c r="AE95" s="113">
        <v>38.468186282780444</v>
      </c>
      <c r="AF95" s="113">
        <v>20</v>
      </c>
      <c r="AG95" s="113">
        <f t="shared" si="28"/>
        <v>6.2025671906784057</v>
      </c>
      <c r="AH95" s="113">
        <f>SUM($AG$7:AG95)</f>
        <v>526.52896996564402</v>
      </c>
      <c r="AJ95" s="27">
        <f>'Accumulated Feed'!Q92</f>
        <v>43711</v>
      </c>
      <c r="AK95" s="17">
        <f>'Accumulated Feed'!R92</f>
        <v>0.39637672105606103</v>
      </c>
      <c r="AL95" s="17">
        <f>SUM($AK$7:AK95)</f>
        <v>1.4233767216642503</v>
      </c>
      <c r="AM95" s="64">
        <f>(AO95)/((1000)*(1/(PI()*1.5^2))*(1/'Salt Topping history'!$C$27)*(1/2.20462)*(AK95))</f>
        <v>31.759358928321163</v>
      </c>
      <c r="AN95" s="137">
        <f t="shared" si="29"/>
        <v>5.8958640466251629E-4</v>
      </c>
      <c r="AO95" s="19">
        <f t="shared" si="30"/>
        <v>0.70809327199968208</v>
      </c>
      <c r="AP95" s="161">
        <f>SUM($AO$7:AO95)</f>
        <v>2.5427413533421683</v>
      </c>
      <c r="AQ95" s="163">
        <f>SUM($AR$7:AR95)</f>
        <v>0</v>
      </c>
      <c r="AR95" s="164">
        <v>0</v>
      </c>
      <c r="AS95" s="115">
        <f t="shared" si="31"/>
        <v>0.39637672105606103</v>
      </c>
      <c r="AT95" s="178">
        <v>28.913311113008717</v>
      </c>
      <c r="AU95" s="87">
        <v>2.6524489034822705</v>
      </c>
      <c r="AV95" s="87">
        <v>18.35593496768562</v>
      </c>
      <c r="AW95" s="113">
        <v>20</v>
      </c>
      <c r="AX95" s="113">
        <f t="shared" si="19"/>
        <v>0.37878780625582131</v>
      </c>
      <c r="AY95" s="113">
        <f>SUM($AX$7:AX95)</f>
        <v>1.3602154648192597</v>
      </c>
    </row>
    <row r="96" spans="2:51">
      <c r="B96" s="27">
        <f>'Accumulated Feed'!M93</f>
        <v>43317</v>
      </c>
      <c r="C96" s="17">
        <f>'Accumulated Feed'!N93</f>
        <v>6.4056734055764553</v>
      </c>
      <c r="D96" s="17">
        <f>SUM($C$7:C96)</f>
        <v>553.8320250005346</v>
      </c>
      <c r="E96" s="64">
        <f>(G96)/((1000)*(1/(PI()*1.5^2))*(1/'Salt Topping history'!$E$17)*(1/2.20462)*(C96))</f>
        <v>21.912514684794175</v>
      </c>
      <c r="F96" s="122">
        <f t="shared" si="20"/>
        <v>4.4404080565296428E-3</v>
      </c>
      <c r="G96" s="19">
        <f t="shared" si="21"/>
        <v>8.8266431347696255</v>
      </c>
      <c r="H96" s="161">
        <f>SUM($G$7:G96)</f>
        <v>763.14812382268303</v>
      </c>
      <c r="I96" s="163">
        <f>SUM($J$7:J96)</f>
        <v>713.50543344189748</v>
      </c>
      <c r="J96" s="164">
        <f t="shared" si="22"/>
        <v>8.1412285560106241</v>
      </c>
      <c r="K96" s="115">
        <f t="shared" si="23"/>
        <v>6.4056734055764553</v>
      </c>
      <c r="L96" s="115">
        <v>35.712193267654499</v>
      </c>
      <c r="M96" s="113">
        <v>56.730771147056842</v>
      </c>
      <c r="N96" s="113">
        <v>33.936240306518663</v>
      </c>
      <c r="O96" s="113">
        <v>20</v>
      </c>
      <c r="P96" s="113">
        <f t="shared" si="24"/>
        <v>6.1214265318734196</v>
      </c>
      <c r="Q96" s="113">
        <f>SUM($P$7:P96)</f>
        <v>422.22524149479142</v>
      </c>
      <c r="S96" s="27">
        <f>'Accumulated Feed'!O93</f>
        <v>43520</v>
      </c>
      <c r="T96" s="17">
        <f>'Accumulated Feed'!P93</f>
        <v>6.3650503199710826</v>
      </c>
      <c r="U96" s="17">
        <f>SUM($T$7:T96)</f>
        <v>608.06669081538837</v>
      </c>
      <c r="V96" s="64">
        <f>(X96)/((1000)*(1/(PI()*1.5^2))*(1/'Salt Topping history'!$F$17)*(1/2.20462)*(T96))</f>
        <v>38.586762062047988</v>
      </c>
      <c r="W96" s="137">
        <f t="shared" si="25"/>
        <v>6.8911281131882052E-3</v>
      </c>
      <c r="X96" s="19">
        <f t="shared" si="26"/>
        <v>15.573949535805344</v>
      </c>
      <c r="Y96" s="161">
        <f>SUM($X$7:X96)</f>
        <v>1487.8122687341195</v>
      </c>
      <c r="Z96" s="163">
        <f>SUM($AA$7:AA96)</f>
        <v>699.87790945582833</v>
      </c>
      <c r="AA96" s="164">
        <f t="shared" si="18"/>
        <v>6.8940554861690888</v>
      </c>
      <c r="AB96" s="115">
        <f t="shared" si="27"/>
        <v>6.3650503199710826</v>
      </c>
      <c r="AC96" s="115">
        <v>31.51938840771162</v>
      </c>
      <c r="AD96" s="113">
        <v>60.74773462444535</v>
      </c>
      <c r="AE96" s="113">
        <v>38.357196953385021</v>
      </c>
      <c r="AF96" s="113">
        <v>20</v>
      </c>
      <c r="AG96" s="113">
        <f t="shared" si="28"/>
        <v>6.0826060647208466</v>
      </c>
      <c r="AH96" s="113">
        <f>SUM($AG$7:AG96)</f>
        <v>532.61157603036486</v>
      </c>
      <c r="AJ96" s="27">
        <f>'Accumulated Feed'!Q93</f>
        <v>43712</v>
      </c>
      <c r="AK96" s="17">
        <f>'Accumulated Feed'!R93</f>
        <v>0.4533704478136063</v>
      </c>
      <c r="AL96" s="17">
        <f>SUM($AK$7:AK96)</f>
        <v>1.8767471694778566</v>
      </c>
      <c r="AM96" s="64">
        <f>(AO96)/((1000)*(1/(PI()*1.5^2))*(1/'Salt Topping history'!$C$27)*(1/2.20462)*(AK96))</f>
        <v>31.759358928321156</v>
      </c>
      <c r="AN96" s="137">
        <f t="shared" si="29"/>
        <v>6.7436112694633675E-4</v>
      </c>
      <c r="AO96" s="19">
        <f t="shared" si="30"/>
        <v>0.80990771346255042</v>
      </c>
      <c r="AP96" s="161">
        <f>SUM($AO$7:AO96)</f>
        <v>3.3526490668047186</v>
      </c>
      <c r="AQ96" s="163">
        <f>SUM($AR$7:AR96)</f>
        <v>0</v>
      </c>
      <c r="AR96" s="164">
        <v>0</v>
      </c>
      <c r="AS96" s="115">
        <f t="shared" si="31"/>
        <v>0.4533704478136063</v>
      </c>
      <c r="AT96" s="178">
        <v>27.968784488395485</v>
      </c>
      <c r="AU96" s="87">
        <v>6.7501052673161022</v>
      </c>
      <c r="AV96" s="87">
        <v>18.881863864042145</v>
      </c>
      <c r="AW96" s="113">
        <v>20</v>
      </c>
      <c r="AX96" s="113">
        <f t="shared" si="19"/>
        <v>0.43325247984037557</v>
      </c>
      <c r="AY96" s="113">
        <f>SUM($AX$7:AX96)</f>
        <v>1.7934679446596353</v>
      </c>
    </row>
    <row r="97" spans="2:51">
      <c r="B97" s="27">
        <f>'Accumulated Feed'!M94</f>
        <v>43318</v>
      </c>
      <c r="C97" s="17">
        <f>'Accumulated Feed'!N94</f>
        <v>6.1309762608039842</v>
      </c>
      <c r="D97" s="17">
        <f>SUM($C$7:C97)</f>
        <v>559.9630012613386</v>
      </c>
      <c r="E97" s="64">
        <f>(G97)/((1000)*(1/(PI()*1.5^2))*(1/'Salt Topping history'!$E$17)*(1/2.20462)*(C97))</f>
        <v>21.912514684794171</v>
      </c>
      <c r="F97" s="122">
        <f t="shared" si="20"/>
        <v>4.2499881993930764E-3</v>
      </c>
      <c r="G97" s="19">
        <f t="shared" si="21"/>
        <v>8.4481265427535579</v>
      </c>
      <c r="H97" s="161">
        <f>SUM($G$7:G97)</f>
        <v>771.59625036543662</v>
      </c>
      <c r="I97" s="163">
        <f>SUM($J$7:J97)</f>
        <v>721.46109726826705</v>
      </c>
      <c r="J97" s="164">
        <f t="shared" si="22"/>
        <v>7.9556638263695465</v>
      </c>
      <c r="K97" s="115">
        <f t="shared" si="23"/>
        <v>6.1309762608039842</v>
      </c>
      <c r="L97" s="115">
        <v>35.956690779924372</v>
      </c>
      <c r="M97" s="113">
        <v>53.939895894085936</v>
      </c>
      <c r="N97" s="113">
        <v>34.135219783429733</v>
      </c>
      <c r="O97" s="113">
        <v>20</v>
      </c>
      <c r="P97" s="113">
        <f t="shared" si="24"/>
        <v>5.8589188634718079</v>
      </c>
      <c r="Q97" s="113">
        <f>SUM($P$7:P97)</f>
        <v>428.0841603582632</v>
      </c>
      <c r="S97" s="27">
        <f>'Accumulated Feed'!O94</f>
        <v>43521</v>
      </c>
      <c r="T97" s="17">
        <f>'Accumulated Feed'!P94</f>
        <v>6.4320603531987697</v>
      </c>
      <c r="U97" s="17">
        <f>SUM($T$7:T97)</f>
        <v>614.49875116858709</v>
      </c>
      <c r="V97" s="64">
        <f>(X97)/((1000)*(1/(PI()*1.5^2))*(1/'Salt Topping history'!$F$17)*(1/2.20462)*(T97))</f>
        <v>38.586762062047981</v>
      </c>
      <c r="W97" s="137">
        <f t="shared" si="25"/>
        <v>6.9636765928745509E-3</v>
      </c>
      <c r="X97" s="19">
        <f t="shared" si="26"/>
        <v>15.737909099896486</v>
      </c>
      <c r="Y97" s="161">
        <f>SUM($X$7:X97)</f>
        <v>1503.550177834016</v>
      </c>
      <c r="Z97" s="163">
        <f>SUM($AA$7:AA97)</f>
        <v>706.85093318457552</v>
      </c>
      <c r="AA97" s="164">
        <f t="shared" si="18"/>
        <v>6.9730237287472256</v>
      </c>
      <c r="AB97" s="115">
        <f t="shared" si="27"/>
        <v>6.4320603531987697</v>
      </c>
      <c r="AC97" s="115">
        <v>31.443872805524691</v>
      </c>
      <c r="AD97" s="113">
        <v>60.304136420024797</v>
      </c>
      <c r="AE97" s="113">
        <v>38.396625459679861</v>
      </c>
      <c r="AF97" s="113">
        <v>20</v>
      </c>
      <c r="AG97" s="113">
        <f t="shared" si="28"/>
        <v>6.1466425788123376</v>
      </c>
      <c r="AH97" s="113">
        <f>SUM($AG$7:AG97)</f>
        <v>538.75821860917722</v>
      </c>
      <c r="AJ97" s="27">
        <f>'Accumulated Feed'!Q94</f>
        <v>43713</v>
      </c>
      <c r="AK97" s="17">
        <f>'Accumulated Feed'!R94</f>
        <v>8.0255567574135647E-4</v>
      </c>
      <c r="AL97" s="17">
        <f>SUM($AK$7:AK97)</f>
        <v>1.877549725153598</v>
      </c>
      <c r="AM97" s="64">
        <f>(AO97)/((1000)*(1/(PI()*1.5^2))*(1/'Salt Topping history'!$C$27)*(1/2.20462)*(AK97))</f>
        <v>31.759358928321159</v>
      </c>
      <c r="AN97" s="137">
        <f t="shared" si="29"/>
        <v>1.1937530391319816E-6</v>
      </c>
      <c r="AO97" s="19">
        <f t="shared" si="30"/>
        <v>1.43369739999751E-3</v>
      </c>
      <c r="AP97" s="161">
        <f>SUM($AO$7:AO97)</f>
        <v>3.354082764204716</v>
      </c>
      <c r="AQ97" s="163">
        <f>SUM($AR$7:AR97)</f>
        <v>0</v>
      </c>
      <c r="AR97" s="164">
        <v>0</v>
      </c>
      <c r="AS97" s="115">
        <f t="shared" si="31"/>
        <v>8.0255567574135647E-4</v>
      </c>
      <c r="AT97" s="178">
        <v>30.281268464260656</v>
      </c>
      <c r="AU97" s="87">
        <v>8.8813107461178706</v>
      </c>
      <c r="AV97" s="87">
        <v>18.114177218830129</v>
      </c>
      <c r="AW97" s="113">
        <v>20</v>
      </c>
      <c r="AX97" s="113">
        <f t="shared" si="19"/>
        <v>7.6694287949677831E-4</v>
      </c>
      <c r="AY97" s="113">
        <f>SUM($AX$7:AX97)</f>
        <v>1.7942348875391321</v>
      </c>
    </row>
    <row r="98" spans="2:51">
      <c r="B98" s="27">
        <f>'Accumulated Feed'!M95</f>
        <v>43319</v>
      </c>
      <c r="C98" s="17">
        <f>'Accumulated Feed'!N95</f>
        <v>6.2882334632065868</v>
      </c>
      <c r="D98" s="17">
        <f>SUM($C$7:C98)</f>
        <v>566.25123472454516</v>
      </c>
      <c r="E98" s="64">
        <f>(G98)/((1000)*(1/(PI()*1.5^2))*(1/'Salt Topping history'!$E$17)*(1/2.20462)*(C98))</f>
        <v>21.912514684794171</v>
      </c>
      <c r="F98" s="122">
        <f t="shared" si="20"/>
        <v>4.3589987755314006E-3</v>
      </c>
      <c r="G98" s="19">
        <f t="shared" si="21"/>
        <v>8.6648177660013186</v>
      </c>
      <c r="H98" s="161">
        <f>SUM($G$7:G98)</f>
        <v>780.26106813143792</v>
      </c>
      <c r="I98" s="163">
        <f>SUM($J$7:J98)</f>
        <v>729.78876878574101</v>
      </c>
      <c r="J98" s="164">
        <f t="shared" si="22"/>
        <v>8.3276715174739344</v>
      </c>
      <c r="K98" s="115">
        <f t="shared" si="23"/>
        <v>6.2882334632065868</v>
      </c>
      <c r="L98" s="115">
        <v>36.113198511512223</v>
      </c>
      <c r="M98" s="113">
        <v>51.564386312255138</v>
      </c>
      <c r="N98" s="113">
        <v>35.491124394668454</v>
      </c>
      <c r="O98" s="113">
        <v>1.2626110194653319</v>
      </c>
      <c r="P98" s="113">
        <f t="shared" si="24"/>
        <v>0.37936397417090711</v>
      </c>
      <c r="Q98" s="113">
        <f>SUM($P$7:P98)</f>
        <v>428.46352433243413</v>
      </c>
      <c r="S98" s="27">
        <f>'Accumulated Feed'!O95</f>
        <v>43522</v>
      </c>
      <c r="T98" s="17">
        <f>'Accumulated Feed'!P95</f>
        <v>6.4843519244363401</v>
      </c>
      <c r="U98" s="17">
        <f>SUM($T$7:T98)</f>
        <v>620.98310309302349</v>
      </c>
      <c r="V98" s="64">
        <f>(X98)/((1000)*(1/(PI()*1.5^2))*(1/'Salt Topping history'!$F$17)*(1/2.20462)*(T98))</f>
        <v>38.586762062047988</v>
      </c>
      <c r="W98" s="137">
        <f t="shared" si="25"/>
        <v>7.0202901149243879E-3</v>
      </c>
      <c r="X98" s="19">
        <f t="shared" si="26"/>
        <v>15.865855659729117</v>
      </c>
      <c r="Y98" s="161">
        <f>SUM($X$7:X98)</f>
        <v>1519.4160334937451</v>
      </c>
      <c r="Z98" s="163">
        <f>SUM($AA$7:AA98)</f>
        <v>713.80273213890723</v>
      </c>
      <c r="AA98" s="164">
        <f t="shared" si="18"/>
        <v>6.9517989543317293</v>
      </c>
      <c r="AB98" s="115">
        <f t="shared" si="27"/>
        <v>6.4843519244363401</v>
      </c>
      <c r="AC98" s="115">
        <v>31.560013935786717</v>
      </c>
      <c r="AD98" s="113">
        <v>64.667118023413224</v>
      </c>
      <c r="AE98" s="113">
        <v>38.769738848694999</v>
      </c>
      <c r="AF98" s="113">
        <v>7.194479549331664</v>
      </c>
      <c r="AG98" s="113">
        <f t="shared" si="28"/>
        <v>2.2290705454932742</v>
      </c>
      <c r="AH98" s="113">
        <f>SUM($AG$7:AG98)</f>
        <v>540.98728915467052</v>
      </c>
      <c r="AJ98" s="27">
        <f>'Accumulated Feed'!Q95</f>
        <v>43714</v>
      </c>
      <c r="AK98" s="17">
        <f>'Accumulated Feed'!R95</f>
        <v>1.6822794193580594E-27</v>
      </c>
      <c r="AL98" s="17">
        <f>SUM($AK$7:AK98)</f>
        <v>1.877549725153598</v>
      </c>
      <c r="AM98" s="64">
        <f>(AO98)/((1000)*(1/(PI()*1.5^2))*(1/'Salt Topping history'!$C$27)*(1/2.20462)*(AK98))</f>
        <v>31.759358928321159</v>
      </c>
      <c r="AN98" s="137">
        <f t="shared" si="29"/>
        <v>2.5022889130685926E-30</v>
      </c>
      <c r="AO98" s="19">
        <f t="shared" si="30"/>
        <v>3.0052489845953799E-27</v>
      </c>
      <c r="AP98" s="161">
        <f>SUM($AO$7:AO98)</f>
        <v>3.354082764204716</v>
      </c>
      <c r="AQ98" s="163">
        <f>SUM($AR$7:AR98)</f>
        <v>0</v>
      </c>
      <c r="AR98" s="164">
        <v>0</v>
      </c>
      <c r="AS98" s="115">
        <f t="shared" si="31"/>
        <v>1.6822794193580594E-27</v>
      </c>
      <c r="AT98" s="178">
        <v>29.911701880097411</v>
      </c>
      <c r="AU98" s="87">
        <v>11.999545057062738</v>
      </c>
      <c r="AV98" s="87">
        <v>17.982146941357172</v>
      </c>
      <c r="AW98" s="113">
        <v>20</v>
      </c>
      <c r="AX98" s="113">
        <f t="shared" si="19"/>
        <v>1.6076295526896768E-27</v>
      </c>
      <c r="AY98" s="113">
        <f>SUM($AX$7:AX98)</f>
        <v>1.7942348875391321</v>
      </c>
    </row>
    <row r="99" spans="2:51">
      <c r="B99" s="27">
        <f>'Accumulated Feed'!M96</f>
        <v>43320</v>
      </c>
      <c r="C99" s="17">
        <f>'Accumulated Feed'!N96</f>
        <v>7.5828505556117207</v>
      </c>
      <c r="D99" s="17">
        <f>SUM($C$7:C99)</f>
        <v>573.83408528015684</v>
      </c>
      <c r="E99" s="64">
        <f>(G99)/((1000)*(1/(PI()*1.5^2))*(1/'Salt Topping history'!$E$17)*(1/2.20462)*(C99))</f>
        <v>21.912514684794171</v>
      </c>
      <c r="F99" s="122">
        <f t="shared" si="20"/>
        <v>5.2564263843495884E-3</v>
      </c>
      <c r="G99" s="19">
        <f t="shared" si="21"/>
        <v>10.448724366810113</v>
      </c>
      <c r="H99" s="161">
        <f>SUM($G$7:G99)</f>
        <v>790.70979249824802</v>
      </c>
      <c r="I99" s="163">
        <f>SUM($J$7:J99)</f>
        <v>739.91147384405065</v>
      </c>
      <c r="J99" s="164">
        <f t="shared" si="22"/>
        <v>10.122705058309599</v>
      </c>
      <c r="K99" s="115">
        <f t="shared" si="23"/>
        <v>7.5828505556117207</v>
      </c>
      <c r="L99" s="115">
        <v>36.897108700363724</v>
      </c>
      <c r="M99" s="113">
        <v>54.276606669726966</v>
      </c>
      <c r="N99" s="113">
        <v>35.222846934044867</v>
      </c>
      <c r="O99" s="113">
        <v>20</v>
      </c>
      <c r="P99" s="113">
        <f t="shared" si="24"/>
        <v>7.2463673433527926</v>
      </c>
      <c r="Q99" s="113">
        <f>SUM($P$7:P99)</f>
        <v>435.70989167578693</v>
      </c>
      <c r="S99" s="27">
        <f>'Accumulated Feed'!O96</f>
        <v>43523</v>
      </c>
      <c r="T99" s="17">
        <f>'Accumulated Feed'!P96</f>
        <v>6.4769995683053319</v>
      </c>
      <c r="U99" s="17">
        <f>SUM($T$7:T99)</f>
        <v>627.46010266132885</v>
      </c>
      <c r="V99" s="64">
        <f>(X99)/((1000)*(1/(PI()*1.5^2))*(1/'Salt Topping history'!$F$17)*(1/2.20462)*(T99))</f>
        <v>38.586762062047981</v>
      </c>
      <c r="W99" s="137">
        <f t="shared" si="25"/>
        <v>7.0123300791845927E-3</v>
      </c>
      <c r="X99" s="19">
        <f t="shared" si="26"/>
        <v>15.847865978957179</v>
      </c>
      <c r="Y99" s="161">
        <f>SUM($X$7:X99)</f>
        <v>1535.2638994727022</v>
      </c>
      <c r="Z99" s="163">
        <f>SUM($AA$7:AA99)</f>
        <v>720.95779515953723</v>
      </c>
      <c r="AA99" s="164">
        <f t="shared" si="18"/>
        <v>7.1550630206299966</v>
      </c>
      <c r="AB99" s="115">
        <f t="shared" si="27"/>
        <v>6.4769995683053319</v>
      </c>
      <c r="AC99" s="115">
        <v>31.949902605900025</v>
      </c>
      <c r="AD99" s="113">
        <v>61.359282070431476</v>
      </c>
      <c r="AE99" s="113">
        <v>38.626439091872271</v>
      </c>
      <c r="AF99" s="113">
        <v>20</v>
      </c>
      <c r="AG99" s="113">
        <f t="shared" si="28"/>
        <v>6.1895876505100915</v>
      </c>
      <c r="AH99" s="113">
        <f>SUM($AG$7:AG99)</f>
        <v>547.17687680518065</v>
      </c>
      <c r="AJ99" s="27">
        <f>'Accumulated Feed'!Q96</f>
        <v>43715</v>
      </c>
      <c r="AK99" s="17">
        <f>'Accumulated Feed'!R96</f>
        <v>1.6836354404076975E-27</v>
      </c>
      <c r="AL99" s="17">
        <f>SUM($AK$7:AK99)</f>
        <v>1.877549725153598</v>
      </c>
      <c r="AM99" s="64">
        <f>(AO99)/((1000)*(1/(PI()*1.5^2))*(1/'Salt Topping history'!$C$27)*(1/2.20462)*(AK99))</f>
        <v>31.759358928321159</v>
      </c>
      <c r="AN99" s="137">
        <f t="shared" si="29"/>
        <v>2.5043059123847299E-30</v>
      </c>
      <c r="AO99" s="19">
        <f t="shared" si="30"/>
        <v>3.0076714007740607E-27</v>
      </c>
      <c r="AP99" s="161">
        <f>SUM($AO$7:AO99)</f>
        <v>3.354082764204716</v>
      </c>
      <c r="AQ99" s="163">
        <f>SUM($AR$7:AR99)</f>
        <v>0</v>
      </c>
      <c r="AR99" s="164">
        <v>0</v>
      </c>
      <c r="AS99" s="115">
        <f t="shared" si="31"/>
        <v>1.6836354404076975E-27</v>
      </c>
      <c r="AT99" s="178">
        <v>28.193466736034118</v>
      </c>
      <c r="AU99" s="87">
        <v>22.266375283289833</v>
      </c>
      <c r="AV99" s="87">
        <v>18.551075045422259</v>
      </c>
      <c r="AW99" s="113">
        <v>20</v>
      </c>
      <c r="AX99" s="113">
        <f t="shared" si="19"/>
        <v>1.6089254013390646E-27</v>
      </c>
      <c r="AY99" s="113">
        <f>SUM($AX$7:AX99)</f>
        <v>1.7942348875391321</v>
      </c>
    </row>
    <row r="100" spans="2:51" ht="14.4" customHeight="1">
      <c r="B100" s="27">
        <f>'Accumulated Feed'!M97</f>
        <v>43321</v>
      </c>
      <c r="C100" s="17">
        <f>'Accumulated Feed'!N97</f>
        <v>8.0898343244164241</v>
      </c>
      <c r="D100" s="17">
        <f>SUM($C$7:C100)</f>
        <v>581.92391960457326</v>
      </c>
      <c r="E100" s="64">
        <f>(G100)/((1000)*(1/(PI()*1.5^2))*(1/'Salt Topping history'!$E$17)*(1/2.20462)*(C100))</f>
        <v>21.912514684794171</v>
      </c>
      <c r="F100" s="122">
        <f t="shared" si="20"/>
        <v>5.6078671570824554E-3</v>
      </c>
      <c r="G100" s="19">
        <f t="shared" si="21"/>
        <v>11.147318334848507</v>
      </c>
      <c r="H100" s="161">
        <f>SUM($G$7:G100)</f>
        <v>801.8571108330965</v>
      </c>
      <c r="I100" s="163">
        <f>SUM($J$7:J100)</f>
        <v>750.75824629938279</v>
      </c>
      <c r="J100" s="164">
        <f t="shared" si="22"/>
        <v>10.846772455332161</v>
      </c>
      <c r="K100" s="115">
        <f t="shared" si="23"/>
        <v>8.0898343244164241</v>
      </c>
      <c r="L100" s="115">
        <v>37.487313793279533</v>
      </c>
      <c r="M100" s="113">
        <v>57.382074055003891</v>
      </c>
      <c r="N100" s="113">
        <v>35.160806085732226</v>
      </c>
      <c r="O100" s="113">
        <v>5.3114378706683345</v>
      </c>
      <c r="P100" s="113">
        <f t="shared" si="24"/>
        <v>2.0530975603581987</v>
      </c>
      <c r="Q100" s="113">
        <f>SUM($P$7:P100)</f>
        <v>437.76298923614513</v>
      </c>
      <c r="S100" s="27">
        <f>'Accumulated Feed'!O97</f>
        <v>43524</v>
      </c>
      <c r="T100" s="17">
        <f>'Accumulated Feed'!P97</f>
        <v>6.4878799737118484</v>
      </c>
      <c r="U100" s="17">
        <f>SUM($T$7:T100)</f>
        <v>633.94798263504072</v>
      </c>
      <c r="V100" s="64">
        <f>(X100)/((1000)*(1/(PI()*1.5^2))*(1/'Salt Topping history'!$F$17)*(1/2.20462)*(T100))</f>
        <v>38.586762062047981</v>
      </c>
      <c r="W100" s="137">
        <f t="shared" si="25"/>
        <v>7.0241097610112199E-3</v>
      </c>
      <c r="X100" s="19">
        <f t="shared" si="26"/>
        <v>15.874488059885357</v>
      </c>
      <c r="Y100" s="161">
        <f>SUM($X$7:X100)</f>
        <v>1551.1383875325876</v>
      </c>
      <c r="Z100" s="163">
        <f>SUM($AA$7:AA100)</f>
        <v>728.03795600141643</v>
      </c>
      <c r="AA100" s="164">
        <f t="shared" si="18"/>
        <v>7.0801608418792297</v>
      </c>
      <c r="AB100" s="115">
        <f t="shared" si="27"/>
        <v>6.4878799737118484</v>
      </c>
      <c r="AC100" s="115">
        <v>32.003507981653598</v>
      </c>
      <c r="AD100" s="113">
        <v>64.894299026738679</v>
      </c>
      <c r="AE100" s="113">
        <v>38.781996660342998</v>
      </c>
      <c r="AF100" s="113">
        <v>15.013396649465331</v>
      </c>
      <c r="AG100" s="113">
        <f t="shared" si="28"/>
        <v>4.6541418861181079</v>
      </c>
      <c r="AH100" s="113">
        <f>SUM($AG$7:AG100)</f>
        <v>551.83101869129871</v>
      </c>
      <c r="AJ100" s="27">
        <f>'Accumulated Feed'!Q97</f>
        <v>43716</v>
      </c>
      <c r="AK100" s="17">
        <f>'Accumulated Feed'!R97</f>
        <v>4.2221564663246953</v>
      </c>
      <c r="AL100" s="17">
        <f>SUM($AK$7:AK100)</f>
        <v>6.0997061914782931</v>
      </c>
      <c r="AM100" s="64">
        <f>(AO100)/((1000)*(1/(PI()*1.5^2))*(1/'Salt Topping history'!$C$27)*(1/2.20462)*(AK100))</f>
        <v>31.759358928321159</v>
      </c>
      <c r="AN100" s="137">
        <f t="shared" si="29"/>
        <v>6.280202440422572E-3</v>
      </c>
      <c r="AO100" s="19">
        <f t="shared" si="30"/>
        <v>7.5425231309475089</v>
      </c>
      <c r="AP100" s="161">
        <f>SUM($AO$7:AO100)</f>
        <v>10.896605895152225</v>
      </c>
      <c r="AQ100" s="163">
        <f>SUM($AR$7:AR100)</f>
        <v>6.9691574039052444</v>
      </c>
      <c r="AR100" s="164">
        <f t="shared" ref="AR100:AR131" si="32">IF(AO100=0,0,$J$4+$K$4*AS100+$L$4*AT100+$M$4*AU100+$N$4*AV100)</f>
        <v>6.9691574039052444</v>
      </c>
      <c r="AS100" s="115">
        <f t="shared" si="31"/>
        <v>4.2221564663246953</v>
      </c>
      <c r="AT100" s="178">
        <v>42.085350199187275</v>
      </c>
      <c r="AU100" s="87">
        <v>47.169121971042067</v>
      </c>
      <c r="AV100" s="87">
        <v>19.165541752444369</v>
      </c>
      <c r="AW100" s="113">
        <v>20</v>
      </c>
      <c r="AX100" s="113">
        <f t="shared" si="19"/>
        <v>4.0348014920930915</v>
      </c>
      <c r="AY100" s="113">
        <f>SUM($AX$7:AX100)</f>
        <v>5.8290363796322238</v>
      </c>
    </row>
    <row r="101" spans="2:51">
      <c r="B101" s="27">
        <f>'Accumulated Feed'!M98</f>
        <v>43322</v>
      </c>
      <c r="C101" s="17">
        <f>'Accumulated Feed'!N98</f>
        <v>8.0392578476095053</v>
      </c>
      <c r="D101" s="17">
        <f>SUM($C$7:C101)</f>
        <v>589.96317745218278</v>
      </c>
      <c r="E101" s="64">
        <f>(G101)/((1000)*(1/(PI()*1.5^2))*(1/'Salt Topping history'!$E$17)*(1/2.20462)*(C101))</f>
        <v>21.912514684794171</v>
      </c>
      <c r="F101" s="122">
        <f t="shared" si="20"/>
        <v>5.5728075808497961E-3</v>
      </c>
      <c r="G101" s="19">
        <f t="shared" si="21"/>
        <v>11.077626909213226</v>
      </c>
      <c r="H101" s="161">
        <f>SUM($G$7:G101)</f>
        <v>812.93473774230972</v>
      </c>
      <c r="I101" s="163">
        <f>SUM($J$7:J101)</f>
        <v>761.13263130317182</v>
      </c>
      <c r="J101" s="164">
        <f t="shared" si="22"/>
        <v>10.374385003789069</v>
      </c>
      <c r="K101" s="115">
        <f t="shared" si="23"/>
        <v>8.0392578476095053</v>
      </c>
      <c r="L101" s="115">
        <v>35.89481989811965</v>
      </c>
      <c r="M101" s="113">
        <v>55.430410881506013</v>
      </c>
      <c r="N101" s="113">
        <v>35.161099643574801</v>
      </c>
      <c r="O101" s="113">
        <v>20</v>
      </c>
      <c r="P101" s="113">
        <f t="shared" si="24"/>
        <v>7.682521909731955</v>
      </c>
      <c r="Q101" s="113">
        <f>SUM($P$7:P101)</f>
        <v>445.44551114587711</v>
      </c>
      <c r="S101" s="27">
        <f>'Accumulated Feed'!O98</f>
        <v>43525</v>
      </c>
      <c r="T101" s="17">
        <f>'Accumulated Feed'!P98</f>
        <v>6.3847911064792546</v>
      </c>
      <c r="U101" s="17">
        <f>SUM($T$7:T101)</f>
        <v>640.33277374151999</v>
      </c>
      <c r="V101" s="64">
        <f>(X101)/((1000)*(1/(PI()*1.5^2))*(1/'Salt Topping history'!$F$17)*(1/2.20462)*(T101))</f>
        <v>38.586762062047988</v>
      </c>
      <c r="W101" s="137">
        <f t="shared" si="25"/>
        <v>6.9125004955016773E-3</v>
      </c>
      <c r="X101" s="19">
        <f t="shared" si="26"/>
        <v>15.622251119833791</v>
      </c>
      <c r="Y101" s="161">
        <f>SUM($X$7:X101)</f>
        <v>1566.7606386524214</v>
      </c>
      <c r="Z101" s="163">
        <f>SUM($AA$7:AA101)</f>
        <v>734.95478944156469</v>
      </c>
      <c r="AA101" s="164">
        <f t="shared" si="18"/>
        <v>6.9168334401482907</v>
      </c>
      <c r="AB101" s="115">
        <f t="shared" si="27"/>
        <v>6.3847911064792546</v>
      </c>
      <c r="AC101" s="115">
        <v>31.324091525563457</v>
      </c>
      <c r="AD101" s="113">
        <v>59.81079361385769</v>
      </c>
      <c r="AE101" s="113">
        <v>39.050017006397191</v>
      </c>
      <c r="AF101" s="113">
        <v>20</v>
      </c>
      <c r="AG101" s="113">
        <f t="shared" si="28"/>
        <v>6.101470868878045</v>
      </c>
      <c r="AH101" s="113">
        <f>SUM($AG$7:AG101)</f>
        <v>557.9324895601768</v>
      </c>
      <c r="AJ101" s="27">
        <f>'Accumulated Feed'!Q98</f>
        <v>43717</v>
      </c>
      <c r="AK101" s="17">
        <f>'Accumulated Feed'!R98</f>
        <v>5.5437518258296663</v>
      </c>
      <c r="AL101" s="17">
        <f>SUM($AK$7:AK101)</f>
        <v>11.64345801730796</v>
      </c>
      <c r="AM101" s="64">
        <f>(AO101)/((1000)*(1/(PI()*1.5^2))*(1/'Salt Topping history'!$C$27)*(1/2.20462)*(AK101))</f>
        <v>31.759358928321159</v>
      </c>
      <c r="AN101" s="137">
        <f t="shared" si="29"/>
        <v>8.2459956241221696E-3</v>
      </c>
      <c r="AO101" s="19">
        <f t="shared" si="30"/>
        <v>9.9034407445707249</v>
      </c>
      <c r="AP101" s="161">
        <f>SUM($AO$7:AO101)</f>
        <v>20.80004663972295</v>
      </c>
      <c r="AQ101" s="163">
        <f>SUM($AR$7:AR101)</f>
        <v>16.084404551708452</v>
      </c>
      <c r="AR101" s="164">
        <f t="shared" si="32"/>
        <v>9.115247147803208</v>
      </c>
      <c r="AS101" s="115">
        <f t="shared" si="31"/>
        <v>5.5437518258296663</v>
      </c>
      <c r="AT101" s="178">
        <v>43.76211696642428</v>
      </c>
      <c r="AU101" s="87">
        <v>49.740026437706426</v>
      </c>
      <c r="AV101" s="87">
        <v>20.22949143321426</v>
      </c>
      <c r="AW101" s="113">
        <v>20</v>
      </c>
      <c r="AX101" s="113">
        <f t="shared" si="19"/>
        <v>1.6713406466951297</v>
      </c>
      <c r="AY101" s="113">
        <f>SUM($AX$7:AX101)</f>
        <v>7.500377026327353</v>
      </c>
    </row>
    <row r="102" spans="2:51">
      <c r="B102" s="27">
        <f>'Accumulated Feed'!M99</f>
        <v>43323</v>
      </c>
      <c r="C102" s="17">
        <f>'Accumulated Feed'!N99</f>
        <v>7.9599482881852701</v>
      </c>
      <c r="D102" s="17">
        <f>SUM($C$7:C102)</f>
        <v>597.92312574036805</v>
      </c>
      <c r="E102" s="64">
        <f>(G102)/((1000)*(1/(PI()*1.5^2))*(1/'Salt Topping history'!$E$17)*(1/2.20462)*(C102))</f>
        <v>21.912514684794175</v>
      </c>
      <c r="F102" s="122">
        <f t="shared" si="20"/>
        <v>5.517830253045258E-3</v>
      </c>
      <c r="G102" s="19">
        <f t="shared" si="21"/>
        <v>10.968342977003365</v>
      </c>
      <c r="H102" s="161">
        <f>SUM($G$7:G102)</f>
        <v>823.90308071931304</v>
      </c>
      <c r="I102" s="163">
        <f>SUM($J$7:J102)</f>
        <v>771.1245322595629</v>
      </c>
      <c r="J102" s="164">
        <f t="shared" si="22"/>
        <v>9.9919009563911168</v>
      </c>
      <c r="K102" s="115">
        <f t="shared" si="23"/>
        <v>7.9599482881852701</v>
      </c>
      <c r="L102" s="115">
        <v>34.80630785226824</v>
      </c>
      <c r="M102" s="113">
        <v>53.769730278165163</v>
      </c>
      <c r="N102" s="113">
        <v>34.825108210621046</v>
      </c>
      <c r="O102" s="113">
        <v>20</v>
      </c>
      <c r="P102" s="113">
        <f t="shared" si="24"/>
        <v>7.6067316515417618</v>
      </c>
      <c r="Q102" s="113">
        <f>SUM($P$7:P102)</f>
        <v>453.05224279741884</v>
      </c>
      <c r="S102" s="27">
        <f>'Accumulated Feed'!O99</f>
        <v>43526</v>
      </c>
      <c r="T102" s="17">
        <f>'Accumulated Feed'!P99</f>
        <v>5.2777499989106307</v>
      </c>
      <c r="U102" s="17">
        <f>SUM($T$7:T102)</f>
        <v>645.61052374043061</v>
      </c>
      <c r="V102" s="64">
        <f>(X102)/((1000)*(1/(PI()*1.5^2))*(1/'Salt Topping history'!$F$17)*(1/2.20462)*(T102))</f>
        <v>38.586762062047981</v>
      </c>
      <c r="W102" s="137">
        <f t="shared" si="25"/>
        <v>5.713961330008354E-3</v>
      </c>
      <c r="X102" s="19">
        <f t="shared" si="26"/>
        <v>12.913552605818881</v>
      </c>
      <c r="Y102" s="161">
        <f>SUM($X$7:X102)</f>
        <v>1579.6741912582404</v>
      </c>
      <c r="Z102" s="163">
        <f>SUM($AA$7:AA102)</f>
        <v>740.27605326027481</v>
      </c>
      <c r="AA102" s="164">
        <f t="shared" si="18"/>
        <v>5.3212638187101682</v>
      </c>
      <c r="AB102" s="115">
        <f t="shared" si="27"/>
        <v>5.2777499989106307</v>
      </c>
      <c r="AC102" s="115">
        <v>30.736872512057964</v>
      </c>
      <c r="AD102" s="113">
        <v>59.865078243944318</v>
      </c>
      <c r="AE102" s="113">
        <v>38.983915994189388</v>
      </c>
      <c r="AF102" s="113">
        <v>20</v>
      </c>
      <c r="AG102" s="113">
        <f t="shared" si="28"/>
        <v>5.0435538664523998</v>
      </c>
      <c r="AH102" s="113">
        <f>SUM($AG$7:AG102)</f>
        <v>562.97604342662919</v>
      </c>
      <c r="AJ102" s="27">
        <f>'Accumulated Feed'!Q99</f>
        <v>43718</v>
      </c>
      <c r="AK102" s="17">
        <f>'Accumulated Feed'!R99</f>
        <v>5.9640671427257548</v>
      </c>
      <c r="AL102" s="17">
        <f>SUM($AK$7:AK102)</f>
        <v>17.607525160033717</v>
      </c>
      <c r="AM102" s="64">
        <f>(AO102)/((1000)*(1/(PI()*1.5^2))*(1/'Salt Topping history'!$C$27)*(1/2.20462)*(AK102))</f>
        <v>31.759358928321159</v>
      </c>
      <c r="AN102" s="137">
        <f t="shared" si="29"/>
        <v>8.8711892425897432E-3</v>
      </c>
      <c r="AO102" s="19">
        <f t="shared" si="30"/>
        <v>10.654298280350282</v>
      </c>
      <c r="AP102" s="161">
        <f>SUM($AO$7:AO102)</f>
        <v>31.454344920073233</v>
      </c>
      <c r="AQ102" s="163">
        <f>SUM($AR$7:AR102)</f>
        <v>26.188846015901792</v>
      </c>
      <c r="AR102" s="164">
        <f t="shared" si="32"/>
        <v>10.104441464193339</v>
      </c>
      <c r="AS102" s="115">
        <f t="shared" si="31"/>
        <v>5.9640671427257548</v>
      </c>
      <c r="AT102" s="178">
        <v>43.389071028872841</v>
      </c>
      <c r="AU102" s="87">
        <v>44.003171127416479</v>
      </c>
      <c r="AV102" s="87">
        <v>30.512570280101578</v>
      </c>
      <c r="AW102" s="113">
        <v>6.3096219912030023</v>
      </c>
      <c r="AX102" s="113">
        <f t="shared" si="19"/>
        <v>5.6994162102572057</v>
      </c>
      <c r="AY102" s="113">
        <f>SUM($AX$7:AX102)</f>
        <v>13.199793236584558</v>
      </c>
    </row>
    <row r="103" spans="2:51">
      <c r="B103" s="27">
        <f>'Accumulated Feed'!M100</f>
        <v>43324</v>
      </c>
      <c r="C103" s="17">
        <f>'Accumulated Feed'!N100</f>
        <v>7.8919846034239631</v>
      </c>
      <c r="D103" s="17">
        <f>SUM($C$7:C103)</f>
        <v>605.81511034379196</v>
      </c>
      <c r="E103" s="64">
        <f>(G103)/((1000)*(1/(PI()*1.5^2))*(1/'Salt Topping history'!$E$17)*(1/2.20462)*(C103))</f>
        <v>21.912514684794171</v>
      </c>
      <c r="F103" s="122">
        <f t="shared" si="20"/>
        <v>5.4707178771469132E-3</v>
      </c>
      <c r="G103" s="19">
        <f t="shared" si="21"/>
        <v>10.874692996192636</v>
      </c>
      <c r="H103" s="161">
        <f>SUM($G$7:G103)</f>
        <v>834.77777371550565</v>
      </c>
      <c r="I103" s="163">
        <f>SUM($J$7:J103)</f>
        <v>780.57668578405753</v>
      </c>
      <c r="J103" s="164">
        <f t="shared" si="22"/>
        <v>9.4521535244946051</v>
      </c>
      <c r="K103" s="115">
        <f t="shared" si="23"/>
        <v>7.8919846034239631</v>
      </c>
      <c r="L103" s="115">
        <v>33.049158314024929</v>
      </c>
      <c r="M103" s="113">
        <v>50.878916355393528</v>
      </c>
      <c r="N103" s="113">
        <v>34.12506557919361</v>
      </c>
      <c r="O103" s="113">
        <v>20</v>
      </c>
      <c r="P103" s="113">
        <f t="shared" si="24"/>
        <v>7.5417838034763918</v>
      </c>
      <c r="Q103" s="113">
        <f>SUM($P$7:P103)</f>
        <v>460.59402660089523</v>
      </c>
      <c r="S103" s="27">
        <f>'Accumulated Feed'!O100</f>
        <v>43527</v>
      </c>
      <c r="T103" s="17">
        <f>'Accumulated Feed'!P100</f>
        <v>5.1893008303507235</v>
      </c>
      <c r="U103" s="17">
        <f>SUM($T$7:T103)</f>
        <v>650.79982457078131</v>
      </c>
      <c r="V103" s="64">
        <f>(X103)/((1000)*(1/(PI()*1.5^2))*(1/'Salt Topping history'!$F$17)*(1/2.20462)*(T103))</f>
        <v>38.586762062047981</v>
      </c>
      <c r="W103" s="137">
        <f t="shared" si="25"/>
        <v>5.6182017489507033E-3</v>
      </c>
      <c r="X103" s="19">
        <f t="shared" si="26"/>
        <v>12.697135952628589</v>
      </c>
      <c r="Y103" s="161">
        <f>SUM($X$7:X103)</f>
        <v>1592.3713272108689</v>
      </c>
      <c r="Z103" s="163">
        <f>SUM($AA$7:AA103)</f>
        <v>745.35304807578257</v>
      </c>
      <c r="AA103" s="164">
        <f t="shared" ref="AA103:AA134" si="33">IF(X103=0,0,$J$4+$K$4*AB103+$L$4*AC103+$M$4*AD103+$N$4*AE103)</f>
        <v>5.0769948155077262</v>
      </c>
      <c r="AB103" s="115">
        <f t="shared" si="27"/>
        <v>5.1893008303507235</v>
      </c>
      <c r="AC103" s="115">
        <v>30.773959037175899</v>
      </c>
      <c r="AD103" s="113">
        <v>63.326886915630716</v>
      </c>
      <c r="AE103" s="113">
        <v>38.073804553636812</v>
      </c>
      <c r="AF103" s="113">
        <v>20</v>
      </c>
      <c r="AG103" s="113">
        <f t="shared" si="28"/>
        <v>4.9590295623139147</v>
      </c>
      <c r="AH103" s="113">
        <f>SUM($AG$7:AG103)</f>
        <v>567.93507298894315</v>
      </c>
      <c r="AJ103" s="27">
        <f>'Accumulated Feed'!Q100</f>
        <v>43719</v>
      </c>
      <c r="AK103" s="17">
        <f>'Accumulated Feed'!R100</f>
        <v>6.0040605354938092</v>
      </c>
      <c r="AL103" s="17">
        <f>SUM($AK$7:AK103)</f>
        <v>23.611585695527527</v>
      </c>
      <c r="AM103" s="64">
        <f>(AO103)/((1000)*(1/(PI()*1.5^2))*(1/'Salt Topping history'!$C$27)*(1/2.20462)*(AK103))</f>
        <v>31.759358928321156</v>
      </c>
      <c r="AN103" s="137">
        <f t="shared" si="29"/>
        <v>8.9306769960318493E-3</v>
      </c>
      <c r="AO103" s="19">
        <f t="shared" si="30"/>
        <v>10.72574307223425</v>
      </c>
      <c r="AP103" s="161">
        <f>SUM($AO$7:AO103)</f>
        <v>42.180087992307485</v>
      </c>
      <c r="AQ103" s="163">
        <f>SUM($AR$7:AR103)</f>
        <v>35.25127919146918</v>
      </c>
      <c r="AR103" s="164">
        <f t="shared" si="32"/>
        <v>9.0624331755673904</v>
      </c>
      <c r="AS103" s="115">
        <f t="shared" si="31"/>
        <v>6.0040605354938092</v>
      </c>
      <c r="AT103" s="178">
        <v>38.328848520870622</v>
      </c>
      <c r="AU103" s="87">
        <v>38.467824077473757</v>
      </c>
      <c r="AV103" s="87">
        <v>36.519281621288343</v>
      </c>
      <c r="AW103" s="113">
        <v>20</v>
      </c>
      <c r="AX103" s="113">
        <f t="shared" ref="AX103:AX134" si="34">(AK103*AW104)*(1/2.20462)*(1/1343)*(1/(PI()*1.5^2))*1000</f>
        <v>0.80128475552859513</v>
      </c>
      <c r="AY103" s="113">
        <f>SUM($AX$7:AX103)</f>
        <v>14.001077992113153</v>
      </c>
    </row>
    <row r="104" spans="2:51">
      <c r="B104" s="27">
        <f>'Accumulated Feed'!M101</f>
        <v>43325</v>
      </c>
      <c r="C104" s="17">
        <f>'Accumulated Feed'!N101</f>
        <v>7.8048464893079919</v>
      </c>
      <c r="D104" s="17">
        <f>SUM($C$7:C104)</f>
        <v>613.61995683309999</v>
      </c>
      <c r="E104" s="64">
        <f>(G104)/((1000)*(1/(PI()*1.5^2))*(1/'Salt Topping history'!$E$17)*(1/2.20462)*(C104))</f>
        <v>21.912514684794175</v>
      </c>
      <c r="F104" s="122">
        <f t="shared" si="20"/>
        <v>5.4103138010329925E-3</v>
      </c>
      <c r="G104" s="19">
        <f t="shared" si="21"/>
        <v>10.754621773693383</v>
      </c>
      <c r="H104" s="161">
        <f>SUM($G$7:G104)</f>
        <v>845.53239548919908</v>
      </c>
      <c r="I104" s="163">
        <f>SUM($J$7:J104)</f>
        <v>790.24281415957148</v>
      </c>
      <c r="J104" s="164">
        <f t="shared" si="22"/>
        <v>9.6661283755139582</v>
      </c>
      <c r="K104" s="115">
        <f t="shared" si="23"/>
        <v>7.8048464893079919</v>
      </c>
      <c r="L104" s="115">
        <v>33.789567790472979</v>
      </c>
      <c r="M104" s="113">
        <v>47.558413234110198</v>
      </c>
      <c r="N104" s="113">
        <v>34.236239467925557</v>
      </c>
      <c r="O104" s="113">
        <v>20</v>
      </c>
      <c r="P104" s="113">
        <f t="shared" si="24"/>
        <v>7.4585123767404369</v>
      </c>
      <c r="Q104" s="113">
        <f>SUM($P$7:P104)</f>
        <v>468.05253897763566</v>
      </c>
      <c r="S104" s="27">
        <f>'Accumulated Feed'!O101</f>
        <v>43528</v>
      </c>
      <c r="T104" s="17">
        <f>'Accumulated Feed'!P101</f>
        <v>5.5045590939000357</v>
      </c>
      <c r="U104" s="17">
        <f>SUM($T$7:T104)</f>
        <v>656.30438366468138</v>
      </c>
      <c r="V104" s="64">
        <f>(X104)/((1000)*(1/(PI()*1.5^2))*(1/'Salt Topping history'!$F$17)*(1/2.20462)*(T104))</f>
        <v>38.586762062047981</v>
      </c>
      <c r="W104" s="137">
        <f t="shared" si="25"/>
        <v>5.9595164241926469E-3</v>
      </c>
      <c r="X104" s="19">
        <f t="shared" si="26"/>
        <v>13.468507118675381</v>
      </c>
      <c r="Y104" s="161">
        <f>SUM($X$7:X104)</f>
        <v>1605.8398343295444</v>
      </c>
      <c r="Z104" s="163">
        <f>SUM($AA$7:AA104)</f>
        <v>750.79072699418145</v>
      </c>
      <c r="AA104" s="164">
        <f t="shared" si="33"/>
        <v>5.4376789183988397</v>
      </c>
      <c r="AB104" s="115">
        <f t="shared" si="27"/>
        <v>5.5045590939000357</v>
      </c>
      <c r="AC104" s="115">
        <v>30.53139537025379</v>
      </c>
      <c r="AD104" s="113">
        <v>62.191818086173775</v>
      </c>
      <c r="AE104" s="113">
        <v>37.874342401138087</v>
      </c>
      <c r="AF104" s="113">
        <v>20</v>
      </c>
      <c r="AG104" s="113">
        <f t="shared" si="28"/>
        <v>5.2602984807703388</v>
      </c>
      <c r="AH104" s="113">
        <f>SUM($AG$7:AG104)</f>
        <v>573.19537146971345</v>
      </c>
      <c r="AJ104" s="27">
        <f>'Accumulated Feed'!Q101</f>
        <v>43720</v>
      </c>
      <c r="AK104" s="17">
        <f>'Accumulated Feed'!R101</f>
        <v>4.7780230890153277</v>
      </c>
      <c r="AL104" s="17">
        <f>SUM($AK$7:AK104)</f>
        <v>28.389608784542855</v>
      </c>
      <c r="AM104" s="64">
        <f>(AO104)/((1000)*(1/(PI()*1.5^2))*(1/'Salt Topping history'!$C$27)*(1/2.20462)*(AK104))</f>
        <v>31.759358928321166</v>
      </c>
      <c r="AN104" s="137">
        <f t="shared" si="29"/>
        <v>7.1070204298112911E-3</v>
      </c>
      <c r="AO104" s="19">
        <f t="shared" si="30"/>
        <v>8.5355315362033615</v>
      </c>
      <c r="AP104" s="161">
        <f>SUM($AO$7:AO104)</f>
        <v>50.715619528510842</v>
      </c>
      <c r="AQ104" s="163">
        <f>SUM($AR$7:AR104)</f>
        <v>40.908200277695002</v>
      </c>
      <c r="AR104" s="164">
        <f t="shared" si="32"/>
        <v>5.6569210862258252</v>
      </c>
      <c r="AS104" s="115">
        <f t="shared" si="31"/>
        <v>4.7780230890153277</v>
      </c>
      <c r="AT104" s="178">
        <v>32.821562135352053</v>
      </c>
      <c r="AU104" s="87">
        <v>44.761558952552292</v>
      </c>
      <c r="AV104" s="87">
        <v>36.046131381834016</v>
      </c>
      <c r="AW104" s="113">
        <v>2.793083790668335</v>
      </c>
      <c r="AX104" s="113">
        <f t="shared" si="34"/>
        <v>4.5660019571931523</v>
      </c>
      <c r="AY104" s="113">
        <f>SUM($AX$7:AX104)</f>
        <v>18.567079949306304</v>
      </c>
    </row>
    <row r="105" spans="2:51">
      <c r="B105" s="27">
        <f>'Accumulated Feed'!M102</f>
        <v>43326</v>
      </c>
      <c r="C105" s="17">
        <f>'Accumulated Feed'!N102</f>
        <v>7.7218611619608142</v>
      </c>
      <c r="D105" s="17">
        <f>SUM($C$7:C105)</f>
        <v>621.34181799506075</v>
      </c>
      <c r="E105" s="64">
        <f>(G105)/((1000)*(1/(PI()*1.5^2))*(1/'Salt Topping history'!$E$17)*(1/2.20462)*(C105))</f>
        <v>21.912514684794171</v>
      </c>
      <c r="F105" s="122">
        <f t="shared" si="20"/>
        <v>5.352788433628939E-3</v>
      </c>
      <c r="G105" s="19">
        <f t="shared" si="21"/>
        <v>10.640272848367607</v>
      </c>
      <c r="H105" s="161">
        <f>SUM($G$7:G105)</f>
        <v>856.17266833756673</v>
      </c>
      <c r="I105" s="163">
        <f>SUM($J$7:J105)</f>
        <v>799.70088067173106</v>
      </c>
      <c r="J105" s="164">
        <f t="shared" si="22"/>
        <v>9.4580665121595366</v>
      </c>
      <c r="K105" s="115">
        <f t="shared" si="23"/>
        <v>7.7218611619608142</v>
      </c>
      <c r="L105" s="115">
        <v>34.392271467071993</v>
      </c>
      <c r="M105" s="113">
        <v>57.537773110645688</v>
      </c>
      <c r="N105" s="113">
        <v>35.114941131008969</v>
      </c>
      <c r="O105" s="113">
        <v>2.3930085894653317</v>
      </c>
      <c r="P105" s="113">
        <f t="shared" si="24"/>
        <v>0.88292558106536023</v>
      </c>
      <c r="Q105" s="113">
        <f>SUM($P$7:P105)</f>
        <v>468.93546455870103</v>
      </c>
      <c r="S105" s="27">
        <f>'Accumulated Feed'!O102</f>
        <v>43529</v>
      </c>
      <c r="T105" s="17">
        <f>'Accumulated Feed'!P102</f>
        <v>5.5267954216927722</v>
      </c>
      <c r="U105" s="17">
        <f>SUM($T$7:T105)</f>
        <v>661.83117908637416</v>
      </c>
      <c r="V105" s="64">
        <f>(X105)/((1000)*(1/(PI()*1.5^2))*(1/'Salt Topping history'!$F$17)*(1/2.20462)*(T105))</f>
        <v>38.586762062047981</v>
      </c>
      <c r="W105" s="137">
        <f t="shared" si="25"/>
        <v>5.9835906067809298E-3</v>
      </c>
      <c r="X105" s="19">
        <f t="shared" si="26"/>
        <v>13.522914771324901</v>
      </c>
      <c r="Y105" s="161">
        <f>SUM($X$7:X105)</f>
        <v>1619.3627491008692</v>
      </c>
      <c r="Z105" s="163">
        <f>SUM($AA$7:AA105)</f>
        <v>756.72768656336757</v>
      </c>
      <c r="AA105" s="164">
        <f t="shared" si="33"/>
        <v>5.9369595691861203</v>
      </c>
      <c r="AB105" s="115">
        <f t="shared" si="27"/>
        <v>5.5267954216927722</v>
      </c>
      <c r="AC105" s="115">
        <v>31.777449907219015</v>
      </c>
      <c r="AD105" s="113">
        <v>58.936473452647441</v>
      </c>
      <c r="AE105" s="113">
        <v>37.942700212001817</v>
      </c>
      <c r="AF105" s="113">
        <v>8.7524250295989976</v>
      </c>
      <c r="AG105" s="113">
        <f t="shared" si="28"/>
        <v>2.3113176842278635</v>
      </c>
      <c r="AH105" s="113">
        <f>SUM($AG$7:AG105)</f>
        <v>575.50668915394135</v>
      </c>
      <c r="AJ105" s="27">
        <f>'Accumulated Feed'!Q102</f>
        <v>43721</v>
      </c>
      <c r="AK105" s="17">
        <f>'Accumulated Feed'!R102</f>
        <v>4.7367693098013515</v>
      </c>
      <c r="AL105" s="17">
        <f>SUM($AK$7:AK105)</f>
        <v>33.126378094344204</v>
      </c>
      <c r="AM105" s="64">
        <f>(AO105)/((1000)*(1/(PI()*1.5^2))*(1/'Salt Topping history'!$C$27)*(1/2.20462)*(AK105))</f>
        <v>31.759358928321159</v>
      </c>
      <c r="AN105" s="137">
        <f t="shared" si="29"/>
        <v>7.0456579277432914E-3</v>
      </c>
      <c r="AO105" s="19">
        <f t="shared" si="30"/>
        <v>8.4618351712196933</v>
      </c>
      <c r="AP105" s="161">
        <f>SUM($AO$7:AO105)</f>
        <v>59.177454699730532</v>
      </c>
      <c r="AQ105" s="163">
        <f>SUM($AR$7:AR105)</f>
        <v>47.063582135637176</v>
      </c>
      <c r="AR105" s="164">
        <f t="shared" si="32"/>
        <v>6.1553818579421726</v>
      </c>
      <c r="AS105" s="115">
        <f t="shared" si="31"/>
        <v>4.7367693098013515</v>
      </c>
      <c r="AT105" s="178">
        <v>36.367895518850418</v>
      </c>
      <c r="AU105" s="87">
        <v>61.248296546317931</v>
      </c>
      <c r="AV105" s="87">
        <v>36.660367186334391</v>
      </c>
      <c r="AW105" s="113">
        <v>20</v>
      </c>
      <c r="AX105" s="113">
        <f t="shared" si="34"/>
        <v>4.5265787829800184</v>
      </c>
      <c r="AY105" s="113">
        <f>SUM($AX$7:AX105)</f>
        <v>23.093658732286322</v>
      </c>
    </row>
    <row r="106" spans="2:51">
      <c r="B106" s="27">
        <f>'Accumulated Feed'!M103</f>
        <v>43327</v>
      </c>
      <c r="C106" s="17">
        <f>'Accumulated Feed'!N103</f>
        <v>7.7710516496467408</v>
      </c>
      <c r="D106" s="17">
        <f>SUM($C$7:C106)</f>
        <v>629.11286964470753</v>
      </c>
      <c r="E106" s="64">
        <f>(G106)/((1000)*(1/(PI()*1.5^2))*(1/'Salt Topping history'!$E$17)*(1/2.20462)*(C106))</f>
        <v>21.912514684794171</v>
      </c>
      <c r="F106" s="122">
        <f t="shared" si="20"/>
        <v>5.3868872432302935E-3</v>
      </c>
      <c r="G106" s="19">
        <f t="shared" si="21"/>
        <v>10.708054462093179</v>
      </c>
      <c r="H106" s="161">
        <f>SUM($G$7:G106)</f>
        <v>866.88072279965991</v>
      </c>
      <c r="I106" s="163">
        <f>SUM($J$7:J106)</f>
        <v>809.47455491951314</v>
      </c>
      <c r="J106" s="164">
        <f t="shared" si="22"/>
        <v>9.773674247782111</v>
      </c>
      <c r="K106" s="115">
        <f t="shared" si="23"/>
        <v>7.7710516496467408</v>
      </c>
      <c r="L106" s="115">
        <v>34.557342213789667</v>
      </c>
      <c r="M106" s="113">
        <v>52.497715460039942</v>
      </c>
      <c r="N106" s="113">
        <v>36.372780767524681</v>
      </c>
      <c r="O106" s="113">
        <v>20</v>
      </c>
      <c r="P106" s="113">
        <f t="shared" si="24"/>
        <v>7.4262171573240527</v>
      </c>
      <c r="Q106" s="113">
        <f>SUM($P$7:P106)</f>
        <v>476.36168171602509</v>
      </c>
      <c r="S106" s="27">
        <f>'Accumulated Feed'!O103</f>
        <v>43530</v>
      </c>
      <c r="T106" s="17">
        <f>'Accumulated Feed'!P103</f>
        <v>5.5877960515404501</v>
      </c>
      <c r="U106" s="17">
        <f>SUM($T$7:T106)</f>
        <v>667.41897513791457</v>
      </c>
      <c r="V106" s="64">
        <f>(X106)/((1000)*(1/(PI()*1.5^2))*(1/'Salt Topping history'!$F$17)*(1/2.20462)*(T106))</f>
        <v>38.586762062047988</v>
      </c>
      <c r="W106" s="137">
        <f t="shared" si="25"/>
        <v>6.0496329998703585E-3</v>
      </c>
      <c r="X106" s="19">
        <f t="shared" si="26"/>
        <v>13.672170579707011</v>
      </c>
      <c r="Y106" s="161">
        <f>SUM($X$7:X106)</f>
        <v>1633.0349196805762</v>
      </c>
      <c r="Z106" s="163">
        <f>SUM($AA$7:AA106)</f>
        <v>762.68089131434749</v>
      </c>
      <c r="AA106" s="164">
        <f t="shared" si="33"/>
        <v>5.9532047509799524</v>
      </c>
      <c r="AB106" s="115">
        <f t="shared" si="27"/>
        <v>5.5877960515404501</v>
      </c>
      <c r="AC106" s="115">
        <v>31.481467692940349</v>
      </c>
      <c r="AD106" s="113">
        <v>58.66573764778957</v>
      </c>
      <c r="AE106" s="113">
        <v>38.393228271493186</v>
      </c>
      <c r="AF106" s="113">
        <v>20</v>
      </c>
      <c r="AG106" s="113">
        <f t="shared" si="28"/>
        <v>5.3398418618751089</v>
      </c>
      <c r="AH106" s="113">
        <f>SUM($AG$7:AG106)</f>
        <v>580.84653101581648</v>
      </c>
      <c r="AJ106" s="27">
        <f>'Accumulated Feed'!Q103</f>
        <v>43722</v>
      </c>
      <c r="AK106" s="17">
        <f>'Accumulated Feed'!R103</f>
        <v>4.7171582066390041</v>
      </c>
      <c r="AL106" s="17">
        <f>SUM($AK$7:AK106)</f>
        <v>37.84353630098321</v>
      </c>
      <c r="AM106" s="64">
        <f>(AO106)/((1000)*(1/(PI()*1.5^2))*(1/'Salt Topping history'!$C$27)*(1/2.20462)*(AK106))</f>
        <v>31.759358928321163</v>
      </c>
      <c r="AN106" s="137">
        <f t="shared" si="29"/>
        <v>7.0164875976236303E-3</v>
      </c>
      <c r="AO106" s="19">
        <f t="shared" si="30"/>
        <v>8.4268016047459806</v>
      </c>
      <c r="AP106" s="161">
        <f>SUM($AO$7:AO106)</f>
        <v>67.604256304476507</v>
      </c>
      <c r="AQ106" s="163">
        <f>SUM($AR$7:AR106)</f>
        <v>51.738222098154893</v>
      </c>
      <c r="AR106" s="164">
        <f t="shared" si="32"/>
        <v>4.674639962517718</v>
      </c>
      <c r="AS106" s="115">
        <f t="shared" si="31"/>
        <v>4.7171582066390041</v>
      </c>
      <c r="AT106" s="178">
        <v>32.08013035242201</v>
      </c>
      <c r="AU106" s="87">
        <v>66.821194164488105</v>
      </c>
      <c r="AV106" s="87">
        <v>36.118348760229566</v>
      </c>
      <c r="AW106" s="113">
        <v>20</v>
      </c>
      <c r="AX106" s="113">
        <f t="shared" si="34"/>
        <v>4.5078379075690442</v>
      </c>
      <c r="AY106" s="113">
        <f>SUM($AX$7:AX106)</f>
        <v>27.601496639855366</v>
      </c>
    </row>
    <row r="107" spans="2:51">
      <c r="B107" s="27">
        <f>'Accumulated Feed'!M104</f>
        <v>43328</v>
      </c>
      <c r="C107" s="17">
        <f>'Accumulated Feed'!N104</f>
        <v>8.1370324135478036</v>
      </c>
      <c r="D107" s="17">
        <f>SUM($C$7:C107)</f>
        <v>637.24990205825532</v>
      </c>
      <c r="E107" s="64">
        <f>(G107)/((1000)*(1/(PI()*1.5^2))*(1/'Salt Topping history'!$E$17)*(1/2.20462)*(C107))</f>
        <v>21.912514684794175</v>
      </c>
      <c r="F107" s="122">
        <f t="shared" si="20"/>
        <v>5.6405848374826671E-3</v>
      </c>
      <c r="G107" s="19">
        <f t="shared" si="21"/>
        <v>11.212354539948047</v>
      </c>
      <c r="H107" s="161">
        <f>SUM($G$7:G107)</f>
        <v>878.09307733960793</v>
      </c>
      <c r="I107" s="163">
        <f>SUM($J$7:J107)</f>
        <v>820.40529098518243</v>
      </c>
      <c r="J107" s="164">
        <f t="shared" si="22"/>
        <v>10.930736065669336</v>
      </c>
      <c r="K107" s="115">
        <f t="shared" si="23"/>
        <v>8.1370324135478036</v>
      </c>
      <c r="L107" s="115">
        <v>37.008023396421386</v>
      </c>
      <c r="M107" s="113">
        <v>53.83201343320026</v>
      </c>
      <c r="N107" s="113">
        <v>36.607815326209348</v>
      </c>
      <c r="O107" s="113">
        <v>9.8799610956015016</v>
      </c>
      <c r="P107" s="113">
        <f t="shared" si="24"/>
        <v>3.8413080291537591</v>
      </c>
      <c r="Q107" s="113">
        <f>SUM($P$7:P107)</f>
        <v>480.20298974517885</v>
      </c>
      <c r="S107" s="27">
        <f>'Accumulated Feed'!O104</f>
        <v>43531</v>
      </c>
      <c r="T107" s="17">
        <f>'Accumulated Feed'!P104</f>
        <v>5.6142796106217645</v>
      </c>
      <c r="U107" s="17">
        <f>SUM($T$7:T107)</f>
        <v>673.03325474853636</v>
      </c>
      <c r="V107" s="64">
        <f>(X107)/((1000)*(1/(PI()*1.5^2))*(1/'Salt Topping history'!$F$17)*(1/2.20462)*(T107))</f>
        <v>38.586762062047981</v>
      </c>
      <c r="W107" s="137">
        <f t="shared" si="25"/>
        <v>6.0783054516732778E-3</v>
      </c>
      <c r="X107" s="19">
        <f t="shared" si="26"/>
        <v>13.736970320781607</v>
      </c>
      <c r="Y107" s="161">
        <f>SUM($X$7:X107)</f>
        <v>1646.7718900013579</v>
      </c>
      <c r="Z107" s="163">
        <f>SUM($AA$7:AA107)</f>
        <v>769.0168708445326</v>
      </c>
      <c r="AA107" s="164">
        <f t="shared" si="33"/>
        <v>6.3359795301851696</v>
      </c>
      <c r="AB107" s="115">
        <f t="shared" si="27"/>
        <v>5.6142796106217645</v>
      </c>
      <c r="AC107" s="115">
        <v>32.217369997103944</v>
      </c>
      <c r="AD107" s="113">
        <v>54.262918933850749</v>
      </c>
      <c r="AE107" s="113">
        <v>38.254203132898716</v>
      </c>
      <c r="AF107" s="113">
        <v>8.3534947793316636</v>
      </c>
      <c r="AG107" s="113">
        <f t="shared" si="28"/>
        <v>2.2408877231738216</v>
      </c>
      <c r="AH107" s="113">
        <f>SUM($AG$7:AG107)</f>
        <v>583.08741873899032</v>
      </c>
      <c r="AJ107" s="27">
        <f>'Accumulated Feed'!Q104</f>
        <v>43723</v>
      </c>
      <c r="AK107" s="17">
        <f>'Accumulated Feed'!R104</f>
        <v>4.7551520805587142</v>
      </c>
      <c r="AL107" s="17">
        <f>SUM($AK$7:AK107)</f>
        <v>42.598688381541926</v>
      </c>
      <c r="AM107" s="64">
        <f>(AO107)/((1000)*(1/(PI()*1.5^2))*(1/'Salt Topping history'!$C$27)*(1/2.20462)*(AK107))</f>
        <v>31.759358928321159</v>
      </c>
      <c r="AN107" s="137">
        <f t="shared" si="29"/>
        <v>7.0730011876847243E-3</v>
      </c>
      <c r="AO107" s="19">
        <f t="shared" si="30"/>
        <v>8.4946744264093539</v>
      </c>
      <c r="AP107" s="161">
        <f>SUM($AO$7:AO107)</f>
        <v>76.098930730885854</v>
      </c>
      <c r="AQ107" s="163">
        <f>SUM($AR$7:AR107)</f>
        <v>56.566405270927667</v>
      </c>
      <c r="AR107" s="164">
        <f t="shared" si="32"/>
        <v>4.8281831727727731</v>
      </c>
      <c r="AS107" s="115">
        <f t="shared" si="31"/>
        <v>4.7551520805587142</v>
      </c>
      <c r="AT107" s="178">
        <v>32.009058717643846</v>
      </c>
      <c r="AU107" s="87">
        <v>63.151565931814709</v>
      </c>
      <c r="AV107" s="87">
        <v>36.419904432186364</v>
      </c>
      <c r="AW107" s="113">
        <v>20</v>
      </c>
      <c r="AX107" s="113">
        <f t="shared" si="34"/>
        <v>4.5441458323000008</v>
      </c>
      <c r="AY107" s="113">
        <f>SUM($AX$7:AX107)</f>
        <v>32.145642472155366</v>
      </c>
    </row>
    <row r="108" spans="2:51">
      <c r="B108" s="27">
        <f>'Accumulated Feed'!M105</f>
        <v>43329</v>
      </c>
      <c r="C108" s="17">
        <f>'Accumulated Feed'!N105</f>
        <v>8.3465724957738683</v>
      </c>
      <c r="D108" s="17">
        <f>SUM($C$7:C108)</f>
        <v>645.59647455402921</v>
      </c>
      <c r="E108" s="64">
        <f>(G108)/((1000)*(1/(PI()*1.5^2))*(1/'Salt Topping history'!$E$17)*(1/2.20462)*(C108))</f>
        <v>21.912514684794175</v>
      </c>
      <c r="F108" s="122">
        <f t="shared" si="20"/>
        <v>5.7858378671598442E-3</v>
      </c>
      <c r="G108" s="19">
        <f t="shared" si="21"/>
        <v>11.50108851234034</v>
      </c>
      <c r="H108" s="161">
        <f>SUM($G$7:G108)</f>
        <v>889.59416585194822</v>
      </c>
      <c r="I108" s="163">
        <f>SUM($J$7:J108)</f>
        <v>832.16406761601218</v>
      </c>
      <c r="J108" s="164">
        <f t="shared" si="22"/>
        <v>11.758776630829773</v>
      </c>
      <c r="K108" s="115">
        <f t="shared" si="23"/>
        <v>8.3465724957738683</v>
      </c>
      <c r="L108" s="115">
        <v>37.240370519492316</v>
      </c>
      <c r="M108" s="113">
        <v>37.920983312527348</v>
      </c>
      <c r="N108" s="113">
        <v>36.454809996529868</v>
      </c>
      <c r="O108" s="113">
        <v>20</v>
      </c>
      <c r="P108" s="113">
        <f t="shared" si="24"/>
        <v>7.9761997046799458</v>
      </c>
      <c r="Q108" s="113">
        <f>SUM($P$7:P108)</f>
        <v>488.17918944985882</v>
      </c>
      <c r="S108" s="27">
        <f>'Accumulated Feed'!O105</f>
        <v>43532</v>
      </c>
      <c r="T108" s="17">
        <f>'Accumulated Feed'!P105</f>
        <v>5.5066580739671425</v>
      </c>
      <c r="U108" s="17">
        <f>SUM($T$7:T108)</f>
        <v>678.53991282250354</v>
      </c>
      <c r="V108" s="64">
        <f>(X108)/((1000)*(1/(PI()*1.5^2))*(1/'Salt Topping history'!$F$17)*(1/2.20462)*(T108))</f>
        <v>38.586762062047981</v>
      </c>
      <c r="W108" s="137">
        <f t="shared" si="25"/>
        <v>5.961788887067619E-3</v>
      </c>
      <c r="X108" s="19">
        <f t="shared" si="26"/>
        <v>13.473642884772818</v>
      </c>
      <c r="Y108" s="161">
        <f>SUM($X$7:X108)</f>
        <v>1660.2455328861306</v>
      </c>
      <c r="Z108" s="163">
        <f>SUM($AA$7:AA108)</f>
        <v>775.10466740748575</v>
      </c>
      <c r="AA108" s="164">
        <f t="shared" si="33"/>
        <v>6.0877965629531623</v>
      </c>
      <c r="AB108" s="115">
        <f t="shared" si="27"/>
        <v>5.5066580739671425</v>
      </c>
      <c r="AC108" s="115">
        <v>31.940967375569912</v>
      </c>
      <c r="AD108" s="113">
        <v>55.269060146013892</v>
      </c>
      <c r="AE108" s="113">
        <v>38.320842472800557</v>
      </c>
      <c r="AF108" s="113">
        <v>20</v>
      </c>
      <c r="AG108" s="113">
        <f t="shared" si="28"/>
        <v>5.2623043201972246</v>
      </c>
      <c r="AH108" s="113">
        <f>SUM($AG$7:AG108)</f>
        <v>588.34972305918757</v>
      </c>
      <c r="AJ108" s="27">
        <f>'Accumulated Feed'!Q105</f>
        <v>43724</v>
      </c>
      <c r="AK108" s="17">
        <f>'Accumulated Feed'!R105</f>
        <v>4.8528036367888649</v>
      </c>
      <c r="AL108" s="17">
        <f>SUM($AK$7:AK108)</f>
        <v>47.451492018330789</v>
      </c>
      <c r="AM108" s="64">
        <f>(AO108)/((1000)*(1/(PI()*1.5^2))*(1/'Salt Topping history'!$C$27)*(1/2.20462)*(AK108))</f>
        <v>31.759358928321159</v>
      </c>
      <c r="AN108" s="137">
        <f t="shared" si="29"/>
        <v>7.2182519728318448E-3</v>
      </c>
      <c r="AO108" s="19">
        <f t="shared" si="30"/>
        <v>8.6691206193710464</v>
      </c>
      <c r="AP108" s="161">
        <f>SUM($AO$7:AO108)</f>
        <v>84.768051350256897</v>
      </c>
      <c r="AQ108" s="163">
        <f>SUM($AR$7:AR108)</f>
        <v>60.577318680627535</v>
      </c>
      <c r="AR108" s="164">
        <f t="shared" si="32"/>
        <v>4.0109134096998691</v>
      </c>
      <c r="AS108" s="115">
        <f t="shared" si="31"/>
        <v>4.8528036367888649</v>
      </c>
      <c r="AT108" s="178">
        <v>28.743837610924686</v>
      </c>
      <c r="AU108" s="87">
        <v>63.080842190980924</v>
      </c>
      <c r="AV108" s="87">
        <v>36.852666760285715</v>
      </c>
      <c r="AW108" s="113">
        <v>20</v>
      </c>
      <c r="AX108" s="113">
        <f t="shared" si="34"/>
        <v>1.3589849600494459</v>
      </c>
      <c r="AY108" s="113">
        <f>SUM($AX$7:AX108)</f>
        <v>33.504627432204813</v>
      </c>
    </row>
    <row r="109" spans="2:51">
      <c r="B109" s="27">
        <f>'Accumulated Feed'!M106</f>
        <v>43330</v>
      </c>
      <c r="C109" s="17">
        <f>'Accumulated Feed'!N106</f>
        <v>8.0604407973075372</v>
      </c>
      <c r="D109" s="17">
        <f>SUM($C$7:C109)</f>
        <v>653.65691535133681</v>
      </c>
      <c r="E109" s="64">
        <f>(G109)/((1000)*(1/(PI()*1.5^2))*(1/'Salt Topping history'!$E$17)*(1/2.20462)*(C109))</f>
        <v>21.912514684794171</v>
      </c>
      <c r="F109" s="122">
        <f t="shared" si="20"/>
        <v>5.5874915858785757E-3</v>
      </c>
      <c r="G109" s="19">
        <f t="shared" si="21"/>
        <v>11.106815774409434</v>
      </c>
      <c r="H109" s="161">
        <f>SUM($G$7:G109)</f>
        <v>900.7009816263577</v>
      </c>
      <c r="I109" s="163">
        <f>SUM($J$7:J109)</f>
        <v>842.36416873889812</v>
      </c>
      <c r="J109" s="164">
        <f t="shared" si="22"/>
        <v>10.200101122885975</v>
      </c>
      <c r="K109" s="115">
        <f t="shared" si="23"/>
        <v>8.0604407973075372</v>
      </c>
      <c r="L109" s="115">
        <v>35.447395162803126</v>
      </c>
      <c r="M109" s="113">
        <v>59.789925756647698</v>
      </c>
      <c r="N109" s="113">
        <v>36.950612067160762</v>
      </c>
      <c r="O109" s="113">
        <v>20</v>
      </c>
      <c r="P109" s="113">
        <f t="shared" si="24"/>
        <v>7.7027648821869645</v>
      </c>
      <c r="Q109" s="113">
        <f>SUM($P$7:P109)</f>
        <v>495.88195433204578</v>
      </c>
      <c r="S109" s="27">
        <f>'Accumulated Feed'!O106</f>
        <v>43533</v>
      </c>
      <c r="T109" s="17">
        <f>'Accumulated Feed'!P106</f>
        <v>5.4840715482332252</v>
      </c>
      <c r="U109" s="17">
        <f>SUM($T$7:T109)</f>
        <v>684.0239843707368</v>
      </c>
      <c r="V109" s="64">
        <f>(X109)/((1000)*(1/(PI()*1.5^2))*(1/'Salt Topping history'!$F$17)*(1/2.20462)*(T109))</f>
        <v>38.586762062047981</v>
      </c>
      <c r="W109" s="137">
        <f t="shared" si="25"/>
        <v>5.9373355623270601E-3</v>
      </c>
      <c r="X109" s="19">
        <f t="shared" si="26"/>
        <v>13.418378370859156</v>
      </c>
      <c r="Y109" s="161">
        <f>SUM($X$7:X109)</f>
        <v>1673.6639112569896</v>
      </c>
      <c r="Z109" s="163">
        <f>SUM($AA$7:AA109)</f>
        <v>781.43275061161091</v>
      </c>
      <c r="AA109" s="164">
        <f t="shared" si="33"/>
        <v>6.3280832041251873</v>
      </c>
      <c r="AB109" s="115">
        <f t="shared" si="27"/>
        <v>5.4840715482332252</v>
      </c>
      <c r="AC109" s="115">
        <v>31.933651603548618</v>
      </c>
      <c r="AD109" s="113">
        <v>46.458160303411681</v>
      </c>
      <c r="AE109" s="113">
        <v>38.219899690636915</v>
      </c>
      <c r="AF109" s="113">
        <v>20</v>
      </c>
      <c r="AG109" s="113">
        <f t="shared" si="28"/>
        <v>5.2407200543228383</v>
      </c>
      <c r="AH109" s="113">
        <f>SUM($AG$7:AG109)</f>
        <v>593.59044311351045</v>
      </c>
      <c r="AJ109" s="27">
        <f>'Accumulated Feed'!Q106</f>
        <v>43725</v>
      </c>
      <c r="AK109" s="17">
        <f>'Accumulated Feed'!R106</f>
        <v>4.7405323014852438</v>
      </c>
      <c r="AL109" s="17">
        <f>SUM($AK$7:AK109)</f>
        <v>52.192024319816035</v>
      </c>
      <c r="AM109" s="64">
        <f>(AO109)/((1000)*(1/(PI()*1.5^2))*(1/'Salt Topping history'!$C$27)*(1/2.20462)*(AK109))</f>
        <v>31.759358928321159</v>
      </c>
      <c r="AN109" s="137">
        <f t="shared" si="29"/>
        <v>7.051255150334391E-3</v>
      </c>
      <c r="AO109" s="19">
        <f t="shared" si="30"/>
        <v>8.4685574355516042</v>
      </c>
      <c r="AP109" s="161">
        <f>SUM($AO$7:AO109)</f>
        <v>93.2366087858085</v>
      </c>
      <c r="AQ109" s="163">
        <f>SUM($AR$7:AR109)</f>
        <v>64.258667004752766</v>
      </c>
      <c r="AR109" s="164">
        <f t="shared" si="32"/>
        <v>3.6813483241252327</v>
      </c>
      <c r="AS109" s="115">
        <f t="shared" si="31"/>
        <v>4.7405323014852438</v>
      </c>
      <c r="AT109" s="178">
        <v>28.508588876084058</v>
      </c>
      <c r="AU109" s="87">
        <v>67.116685102780636</v>
      </c>
      <c r="AV109" s="87">
        <v>37.11010652866625</v>
      </c>
      <c r="AW109" s="113">
        <v>5.8608968553341674</v>
      </c>
      <c r="AX109" s="113">
        <f t="shared" si="34"/>
        <v>4.5301747947768334</v>
      </c>
      <c r="AY109" s="113">
        <f>SUM($AX$7:AX109)</f>
        <v>38.034802226981647</v>
      </c>
    </row>
    <row r="110" spans="2:51">
      <c r="B110" s="27">
        <f>'Accumulated Feed'!M107</f>
        <v>43331</v>
      </c>
      <c r="C110" s="17">
        <f>'Accumulated Feed'!N107</f>
        <v>8.0409981426266519</v>
      </c>
      <c r="D110" s="17">
        <f>SUM($C$7:C110)</f>
        <v>661.69791349396348</v>
      </c>
      <c r="E110" s="64">
        <f>(G110)/((1000)*(1/(PI()*1.5^2))*(1/'Salt Topping history'!$E$17)*(1/2.20462)*(C110))</f>
        <v>21.912514684794168</v>
      </c>
      <c r="F110" s="122">
        <f t="shared" si="20"/>
        <v>5.5740139520656859E-3</v>
      </c>
      <c r="G110" s="19">
        <f t="shared" si="21"/>
        <v>11.080024933916171</v>
      </c>
      <c r="H110" s="161">
        <f>SUM($G$7:G110)</f>
        <v>911.78100656027391</v>
      </c>
      <c r="I110" s="163">
        <f>SUM($J$7:J110)</f>
        <v>852.5006754389442</v>
      </c>
      <c r="J110" s="164">
        <f t="shared" si="22"/>
        <v>10.136506700046054</v>
      </c>
      <c r="K110" s="115">
        <f t="shared" si="23"/>
        <v>8.0409981426266519</v>
      </c>
      <c r="L110" s="115">
        <v>35.199468744993268</v>
      </c>
      <c r="M110" s="113">
        <v>58.788918337855634</v>
      </c>
      <c r="N110" s="113">
        <v>37.031715292003419</v>
      </c>
      <c r="O110" s="113">
        <v>20</v>
      </c>
      <c r="P110" s="113">
        <f t="shared" si="24"/>
        <v>7.6841849804845124</v>
      </c>
      <c r="Q110" s="113">
        <f>SUM($P$7:P110)</f>
        <v>503.56613931253031</v>
      </c>
      <c r="S110" s="27">
        <f>'Accumulated Feed'!O107</f>
        <v>43534</v>
      </c>
      <c r="T110" s="17">
        <f>'Accumulated Feed'!P107</f>
        <v>5.4534057171883275</v>
      </c>
      <c r="U110" s="17">
        <f>SUM($T$7:T110)</f>
        <v>689.47739008792507</v>
      </c>
      <c r="V110" s="64">
        <f>(X110)/((1000)*(1/(PI()*1.5^2))*(1/'Salt Topping history'!$F$17)*(1/2.20462)*(T110))</f>
        <v>38.586762062047981</v>
      </c>
      <c r="W110" s="137">
        <f t="shared" si="25"/>
        <v>5.9041351695878659E-3</v>
      </c>
      <c r="X110" s="19">
        <f t="shared" si="26"/>
        <v>13.343345483268577</v>
      </c>
      <c r="Y110" s="161">
        <f>SUM($X$7:X110)</f>
        <v>1687.0072567402583</v>
      </c>
      <c r="Z110" s="163">
        <f>SUM($AA$7:AA110)</f>
        <v>787.79824988795394</v>
      </c>
      <c r="AA110" s="164">
        <f t="shared" si="33"/>
        <v>6.3654992763430336</v>
      </c>
      <c r="AB110" s="115">
        <f t="shared" si="27"/>
        <v>5.4534057171883275</v>
      </c>
      <c r="AC110" s="115">
        <v>31.920465399556694</v>
      </c>
      <c r="AD110" s="113">
        <v>44.164424421676841</v>
      </c>
      <c r="AE110" s="113">
        <v>38.461888724212308</v>
      </c>
      <c r="AF110" s="113">
        <v>20</v>
      </c>
      <c r="AG110" s="113">
        <f t="shared" si="28"/>
        <v>5.2114149961510057</v>
      </c>
      <c r="AH110" s="113">
        <f>SUM($AG$7:AG110)</f>
        <v>598.80185810966145</v>
      </c>
      <c r="AJ110" s="27">
        <f>'Accumulated Feed'!Q107</f>
        <v>43726</v>
      </c>
      <c r="AK110" s="17">
        <f>'Accumulated Feed'!R107</f>
        <v>4.6940659507773166</v>
      </c>
      <c r="AL110" s="17">
        <f>SUM($AK$7:AK110)</f>
        <v>56.88609027059335</v>
      </c>
      <c r="AM110" s="64">
        <f>(AO110)/((1000)*(1/(PI()*1.5^2))*(1/'Salt Topping history'!$C$27)*(1/2.20462)*(AK110))</f>
        <v>31.759358928321159</v>
      </c>
      <c r="AN110" s="137">
        <f t="shared" si="29"/>
        <v>6.9821392633602928E-3</v>
      </c>
      <c r="AO110" s="19">
        <f t="shared" si="30"/>
        <v>8.3855492552957109</v>
      </c>
      <c r="AP110" s="161">
        <f>SUM($AO$7:AO110)</f>
        <v>101.62215804110421</v>
      </c>
      <c r="AQ110" s="163">
        <f>SUM($AR$7:AR110)</f>
        <v>68.251911809518717</v>
      </c>
      <c r="AR110" s="164">
        <f t="shared" si="32"/>
        <v>3.9932448047659479</v>
      </c>
      <c r="AS110" s="115">
        <f t="shared" si="31"/>
        <v>4.6940659507773166</v>
      </c>
      <c r="AT110" s="178">
        <v>29.331661466095127</v>
      </c>
      <c r="AU110" s="87">
        <v>64.223263131777443</v>
      </c>
      <c r="AV110" s="87">
        <v>38.160526222387951</v>
      </c>
      <c r="AW110" s="113">
        <v>20</v>
      </c>
      <c r="AX110" s="113">
        <f t="shared" si="34"/>
        <v>1.2309615050760776</v>
      </c>
      <c r="AY110" s="113">
        <f>SUM($AX$7:AX110)</f>
        <v>39.265763732057721</v>
      </c>
    </row>
    <row r="111" spans="2:51">
      <c r="B111" s="27">
        <f>'Accumulated Feed'!M108</f>
        <v>43332</v>
      </c>
      <c r="C111" s="17">
        <f>'Accumulated Feed'!N108</f>
        <v>8.1519478363487163</v>
      </c>
      <c r="D111" s="17">
        <f>SUM($C$7:C111)</f>
        <v>669.84986133031225</v>
      </c>
      <c r="E111" s="64">
        <f>(G111)/((1000)*(1/(PI()*1.5^2))*(1/'Salt Topping history'!$E$17)*(1/2.20462)*(C111))</f>
        <v>21.912514684794168</v>
      </c>
      <c r="F111" s="122">
        <f t="shared" si="20"/>
        <v>5.6509241975121775E-3</v>
      </c>
      <c r="G111" s="19">
        <f t="shared" si="21"/>
        <v>11.232907119814707</v>
      </c>
      <c r="H111" s="161">
        <f>SUM($G$7:G111)</f>
        <v>923.01391368008865</v>
      </c>
      <c r="I111" s="163">
        <f>SUM($J$7:J111)</f>
        <v>862.96664479816286</v>
      </c>
      <c r="J111" s="164">
        <f t="shared" si="22"/>
        <v>10.465969359218676</v>
      </c>
      <c r="K111" s="115">
        <f t="shared" si="23"/>
        <v>8.1519478363487163</v>
      </c>
      <c r="L111" s="115">
        <v>35.573768892266166</v>
      </c>
      <c r="M111" s="113">
        <v>56.293563239662667</v>
      </c>
      <c r="N111" s="113">
        <v>37.011227444851926</v>
      </c>
      <c r="O111" s="113">
        <v>20</v>
      </c>
      <c r="P111" s="113">
        <f t="shared" si="24"/>
        <v>7.7902113661354289</v>
      </c>
      <c r="Q111" s="113">
        <f>SUM($P$7:P111)</f>
        <v>511.35635067866576</v>
      </c>
      <c r="S111" s="27">
        <f>'Accumulated Feed'!O108</f>
        <v>43535</v>
      </c>
      <c r="T111" s="17">
        <f>'Accumulated Feed'!P108</f>
        <v>5.6161089145808551</v>
      </c>
      <c r="U111" s="17">
        <f>SUM($T$7:T111)</f>
        <v>695.09349900250595</v>
      </c>
      <c r="V111" s="64">
        <f>(X111)/((1000)*(1/(PI()*1.5^2))*(1/'Salt Topping history'!$F$17)*(1/2.20462)*(T111))</f>
        <v>38.586762062047988</v>
      </c>
      <c r="W111" s="137">
        <f t="shared" si="25"/>
        <v>6.0802859494394155E-3</v>
      </c>
      <c r="X111" s="19">
        <f t="shared" si="26"/>
        <v>13.741446245733078</v>
      </c>
      <c r="Y111" s="161">
        <f>SUM($X$7:X111)</f>
        <v>1700.7487029859915</v>
      </c>
      <c r="Z111" s="163">
        <f>SUM($AA$7:AA111)</f>
        <v>794.26728410532746</v>
      </c>
      <c r="AA111" s="164">
        <f t="shared" si="33"/>
        <v>6.4690342173735118</v>
      </c>
      <c r="AB111" s="115">
        <f t="shared" si="27"/>
        <v>5.6161089145808551</v>
      </c>
      <c r="AC111" s="115">
        <v>31.433836856263714</v>
      </c>
      <c r="AD111" s="113">
        <v>42.668113148742243</v>
      </c>
      <c r="AE111" s="113">
        <v>38.232061748151402</v>
      </c>
      <c r="AF111" s="113">
        <v>20</v>
      </c>
      <c r="AG111" s="113">
        <f t="shared" si="28"/>
        <v>5.3668983632037524</v>
      </c>
      <c r="AH111" s="113">
        <f>SUM($AG$7:AG111)</f>
        <v>604.1687564728652</v>
      </c>
      <c r="AJ111" s="27">
        <f>'Accumulated Feed'!Q108</f>
        <v>43727</v>
      </c>
      <c r="AK111" s="17">
        <f>'Accumulated Feed'!R108</f>
        <v>4.9625250550129172</v>
      </c>
      <c r="AL111" s="17">
        <f>SUM($AK$7:AK111)</f>
        <v>61.848615325606268</v>
      </c>
      <c r="AM111" s="64">
        <f>(AO111)/((1000)*(1/(PI()*1.5^2))*(1/'Salt Topping history'!$C$27)*(1/2.20462)*(AK111))</f>
        <v>31.759358928321163</v>
      </c>
      <c r="AN111" s="137">
        <f t="shared" si="29"/>
        <v>7.3814559478605447E-3</v>
      </c>
      <c r="AO111" s="19">
        <f t="shared" si="30"/>
        <v>8.8651285933805148</v>
      </c>
      <c r="AP111" s="161">
        <f>SUM($AO$7:AO111)</f>
        <v>110.48728663448473</v>
      </c>
      <c r="AQ111" s="163">
        <f>SUM($AR$7:AR111)</f>
        <v>72.997170414182946</v>
      </c>
      <c r="AR111" s="164">
        <f t="shared" si="32"/>
        <v>4.7452586046642251</v>
      </c>
      <c r="AS111" s="115">
        <f t="shared" si="31"/>
        <v>4.9625250550129172</v>
      </c>
      <c r="AT111" s="178">
        <v>30.013678603989096</v>
      </c>
      <c r="AU111" s="87">
        <v>57.139623402445366</v>
      </c>
      <c r="AV111" s="87">
        <v>37.786639503328892</v>
      </c>
      <c r="AW111" s="113">
        <v>5.488294799866333</v>
      </c>
      <c r="AX111" s="113">
        <f t="shared" si="34"/>
        <v>4.7423167891134375</v>
      </c>
      <c r="AY111" s="113">
        <f>SUM($AX$7:AX111)</f>
        <v>44.008080521171159</v>
      </c>
    </row>
    <row r="112" spans="2:51">
      <c r="B112" s="27">
        <f>'Accumulated Feed'!M109</f>
        <v>43333</v>
      </c>
      <c r="C112" s="17">
        <f>'Accumulated Feed'!N109</f>
        <v>8.0725692156165092</v>
      </c>
      <c r="D112" s="17">
        <f>SUM($C$7:C112)</f>
        <v>677.92243054592871</v>
      </c>
      <c r="E112" s="64">
        <f>(G112)/((1000)*(1/(PI()*1.5^2))*(1/'Salt Topping history'!$E$17)*(1/2.20462)*(C112))</f>
        <v>21.912514684794179</v>
      </c>
      <c r="F112" s="122">
        <f t="shared" si="20"/>
        <v>5.5958989964601455E-3</v>
      </c>
      <c r="G112" s="19">
        <f t="shared" si="21"/>
        <v>11.123528025163479</v>
      </c>
      <c r="H112" s="161">
        <f>SUM($G$7:G112)</f>
        <v>934.13744170525217</v>
      </c>
      <c r="I112" s="163">
        <f>SUM($J$7:J112)</f>
        <v>873.1796925760508</v>
      </c>
      <c r="J112" s="164">
        <f t="shared" si="22"/>
        <v>10.213047777887976</v>
      </c>
      <c r="K112" s="115">
        <f t="shared" si="23"/>
        <v>8.0725692156165092</v>
      </c>
      <c r="L112" s="115">
        <v>35.098102697310651</v>
      </c>
      <c r="M112" s="113">
        <v>56.981869895833491</v>
      </c>
      <c r="N112" s="113">
        <v>37.287453344817614</v>
      </c>
      <c r="O112" s="113">
        <v>40.28965882506683</v>
      </c>
      <c r="P112" s="113">
        <f t="shared" si="24"/>
        <v>15.54043677424294</v>
      </c>
      <c r="Q112" s="113">
        <f>SUM($P$7:P112)</f>
        <v>526.89678745290871</v>
      </c>
      <c r="S112" s="27">
        <f>'Accumulated Feed'!O109</f>
        <v>43536</v>
      </c>
      <c r="T112" s="17">
        <f>'Accumulated Feed'!P109</f>
        <v>5.7126364972373702</v>
      </c>
      <c r="U112" s="17">
        <f>SUM($T$7:T112)</f>
        <v>700.80613549974328</v>
      </c>
      <c r="V112" s="64">
        <f>(X112)/((1000)*(1/(PI()*1.5^2))*(1/'Salt Topping history'!$F$17)*(1/2.20462)*(T112))</f>
        <v>38.586762062047981</v>
      </c>
      <c r="W112" s="137">
        <f t="shared" si="25"/>
        <v>6.1847916336215678E-3</v>
      </c>
      <c r="X112" s="19">
        <f t="shared" si="26"/>
        <v>13.977629091984744</v>
      </c>
      <c r="Y112" s="161">
        <f>SUM($X$7:X112)</f>
        <v>1714.7263320779762</v>
      </c>
      <c r="Z112" s="163">
        <f>SUM($AA$7:AA112)</f>
        <v>800.99084650890438</v>
      </c>
      <c r="AA112" s="164">
        <f t="shared" si="33"/>
        <v>6.7235624035769668</v>
      </c>
      <c r="AB112" s="115">
        <f t="shared" si="27"/>
        <v>5.7126364972373702</v>
      </c>
      <c r="AC112" s="115">
        <v>31.779927546624748</v>
      </c>
      <c r="AD112" s="113">
        <v>41.040902448186159</v>
      </c>
      <c r="AE112" s="113">
        <v>37.643849544193998</v>
      </c>
      <c r="AF112" s="113">
        <v>14.288225249866334</v>
      </c>
      <c r="AG112" s="113">
        <f t="shared" si="28"/>
        <v>3.9000729626925286</v>
      </c>
      <c r="AH112" s="113">
        <f>SUM($AG$7:AG112)</f>
        <v>608.06882943555775</v>
      </c>
      <c r="AJ112" s="27">
        <f>'Accumulated Feed'!Q109</f>
        <v>43728</v>
      </c>
      <c r="AK112" s="17">
        <f>'Accumulated Feed'!R109</f>
        <v>5.3223064971085758</v>
      </c>
      <c r="AL112" s="17">
        <f>SUM($AK$7:AK112)</f>
        <v>67.170921822714845</v>
      </c>
      <c r="AM112" s="64">
        <f>(AO112)/((1000)*(1/(PI()*1.5^2))*(1/'Salt Topping history'!$C$27)*(1/2.20462)*(AK112))</f>
        <v>31.759358928321156</v>
      </c>
      <c r="AN112" s="137">
        <f t="shared" si="29"/>
        <v>7.9166090878943999E-3</v>
      </c>
      <c r="AO112" s="19">
        <f t="shared" si="30"/>
        <v>9.5078475145611741</v>
      </c>
      <c r="AP112" s="161">
        <f>SUM($AO$7:AO112)</f>
        <v>119.99513414904591</v>
      </c>
      <c r="AQ112" s="163">
        <f>SUM($AR$7:AR112)</f>
        <v>78.379548266287969</v>
      </c>
      <c r="AR112" s="164">
        <f t="shared" si="32"/>
        <v>5.3823778521050283</v>
      </c>
      <c r="AS112" s="115">
        <f t="shared" si="31"/>
        <v>5.3223064971085758</v>
      </c>
      <c r="AT112" s="178">
        <v>30.818194921701085</v>
      </c>
      <c r="AU112" s="87">
        <v>58.292616502355678</v>
      </c>
      <c r="AV112" s="87">
        <v>37.122213513851193</v>
      </c>
      <c r="AW112" s="113">
        <v>20</v>
      </c>
      <c r="AX112" s="113">
        <f t="shared" si="34"/>
        <v>5.086133204012576</v>
      </c>
      <c r="AY112" s="113">
        <f>SUM($AX$7:AX112)</f>
        <v>49.094213725183735</v>
      </c>
    </row>
    <row r="113" spans="2:51">
      <c r="B113" s="27">
        <f>'Accumulated Feed'!M110</f>
        <v>43334</v>
      </c>
      <c r="C113" s="17">
        <f>'Accumulated Feed'!N110</f>
        <v>7.9630417805698261</v>
      </c>
      <c r="D113" s="17">
        <f>SUM($C$7:C113)</f>
        <v>685.88547232649853</v>
      </c>
      <c r="E113" s="64">
        <f>(G113)/((1000)*(1/(PI()*1.5^2))*(1/'Salt Topping history'!$E$17)*(1/2.20462)*(C113))</f>
        <v>21.912514684794168</v>
      </c>
      <c r="F113" s="122">
        <f t="shared" si="20"/>
        <v>5.5199746596731759E-3</v>
      </c>
      <c r="G113" s="19">
        <f t="shared" si="21"/>
        <v>10.972605628498339</v>
      </c>
      <c r="H113" s="161">
        <f>SUM($G$7:G113)</f>
        <v>945.11004733375046</v>
      </c>
      <c r="I113" s="163">
        <f>SUM($J$7:J113)</f>
        <v>883.6322829563245</v>
      </c>
      <c r="J113" s="164">
        <f t="shared" si="22"/>
        <v>10.452590380273682</v>
      </c>
      <c r="K113" s="115">
        <f t="shared" si="23"/>
        <v>7.9630417805698261</v>
      </c>
      <c r="L113" s="115">
        <v>36.099910965937184</v>
      </c>
      <c r="M113" s="113">
        <v>54.00418350016627</v>
      </c>
      <c r="N113" s="113">
        <v>37.076470328569378</v>
      </c>
      <c r="O113" s="113">
        <v>20</v>
      </c>
      <c r="P113" s="113">
        <f t="shared" si="24"/>
        <v>7.6096878725602215</v>
      </c>
      <c r="Q113" s="113">
        <f>SUM($P$7:P113)</f>
        <v>534.50647532546895</v>
      </c>
      <c r="S113" s="27">
        <f>'Accumulated Feed'!O110</f>
        <v>43537</v>
      </c>
      <c r="T113" s="17">
        <f>'Accumulated Feed'!P110</f>
        <v>5.3043351422715972</v>
      </c>
      <c r="U113" s="17">
        <f>SUM($T$7:T113)</f>
        <v>706.11047064201489</v>
      </c>
      <c r="V113" s="64">
        <f>(X113)/((1000)*(1/(PI()*1.5^2))*(1/'Salt Topping history'!$F$17)*(1/2.20462)*(T113))</f>
        <v>38.586762062047981</v>
      </c>
      <c r="W113" s="137">
        <f t="shared" si="25"/>
        <v>5.7427437621335297E-3</v>
      </c>
      <c r="X113" s="19">
        <f t="shared" si="26"/>
        <v>12.978600902421777</v>
      </c>
      <c r="Y113" s="161">
        <f>SUM($X$7:X113)</f>
        <v>1727.7049329803979</v>
      </c>
      <c r="Z113" s="163">
        <f>SUM($AA$7:AA113)</f>
        <v>806.79537872530341</v>
      </c>
      <c r="AA113" s="164">
        <f t="shared" si="33"/>
        <v>5.804532216398993</v>
      </c>
      <c r="AB113" s="115">
        <f t="shared" si="27"/>
        <v>5.3043351422715972</v>
      </c>
      <c r="AC113" s="115">
        <v>32.199315612117459</v>
      </c>
      <c r="AD113" s="113">
        <v>58.585989053072765</v>
      </c>
      <c r="AE113" s="113">
        <v>38.417264365355159</v>
      </c>
      <c r="AF113" s="113">
        <v>20</v>
      </c>
      <c r="AG113" s="113">
        <f t="shared" si="28"/>
        <v>5.0689593143451717</v>
      </c>
      <c r="AH113" s="113">
        <f>SUM($AG$7:AG113)</f>
        <v>613.13778874990294</v>
      </c>
      <c r="AJ113" s="27">
        <f>'Accumulated Feed'!Q110</f>
        <v>43729</v>
      </c>
      <c r="AK113" s="17">
        <f>'Accumulated Feed'!R110</f>
        <v>5.6050589089664546</v>
      </c>
      <c r="AL113" s="17">
        <f>SUM($AK$7:AK113)</f>
        <v>72.775980731681301</v>
      </c>
      <c r="AM113" s="64">
        <f>(AO113)/((1000)*(1/(PI()*1.5^2))*(1/'Salt Topping history'!$C$27)*(1/2.20462)*(AK113))</f>
        <v>31.759358928321159</v>
      </c>
      <c r="AN113" s="137">
        <f t="shared" si="29"/>
        <v>8.3371862032022483E-3</v>
      </c>
      <c r="AO113" s="19">
        <f t="shared" si="30"/>
        <v>10.0129606300459</v>
      </c>
      <c r="AP113" s="161">
        <f>SUM($AO$7:AO113)</f>
        <v>130.00809477909181</v>
      </c>
      <c r="AQ113" s="163">
        <f>SUM($AR$7:AR113)</f>
        <v>84.142532674035522</v>
      </c>
      <c r="AR113" s="164">
        <f t="shared" si="32"/>
        <v>5.7629844077475454</v>
      </c>
      <c r="AS113" s="115">
        <f t="shared" si="31"/>
        <v>5.6050589089664546</v>
      </c>
      <c r="AT113" s="178">
        <v>30.865769441745904</v>
      </c>
      <c r="AU113" s="87">
        <v>58.579981617000342</v>
      </c>
      <c r="AV113" s="87">
        <v>37.479366032900543</v>
      </c>
      <c r="AW113" s="113">
        <v>20</v>
      </c>
      <c r="AX113" s="113">
        <f t="shared" si="34"/>
        <v>5.3563386931639947</v>
      </c>
      <c r="AY113" s="113">
        <f>SUM($AX$7:AX113)</f>
        <v>54.450552418347726</v>
      </c>
    </row>
    <row r="114" spans="2:51">
      <c r="B114" s="27">
        <f>'Accumulated Feed'!M111</f>
        <v>43335</v>
      </c>
      <c r="C114" s="17">
        <f>'Accumulated Feed'!N111</f>
        <v>7.3878295924899913</v>
      </c>
      <c r="D114" s="17">
        <f>SUM($C$7:C114)</f>
        <v>693.27330191898852</v>
      </c>
      <c r="E114" s="64">
        <f>(G114)/((1000)*(1/(PI()*1.5^2))*(1/'Salt Topping history'!$E$17)*(1/2.20462)*(C114))</f>
        <v>21.912514684794168</v>
      </c>
      <c r="F114" s="122">
        <f t="shared" si="20"/>
        <v>5.1212379972732152E-3</v>
      </c>
      <c r="G114" s="19">
        <f t="shared" si="21"/>
        <v>10.179996890979698</v>
      </c>
      <c r="H114" s="161">
        <f>SUM($G$7:G114)</f>
        <v>955.2900442247302</v>
      </c>
      <c r="I114" s="163">
        <f>SUM($J$7:J114)</f>
        <v>893.37867373716847</v>
      </c>
      <c r="J114" s="164">
        <f t="shared" si="22"/>
        <v>9.7463907808440009</v>
      </c>
      <c r="K114" s="115">
        <f t="shared" si="23"/>
        <v>7.3878295924899913</v>
      </c>
      <c r="L114" s="115">
        <v>35.935494895113898</v>
      </c>
      <c r="M114" s="113">
        <v>51.983048560795972</v>
      </c>
      <c r="N114" s="113">
        <v>37.513199131532971</v>
      </c>
      <c r="O114" s="113">
        <v>20</v>
      </c>
      <c r="P114" s="113">
        <f t="shared" si="24"/>
        <v>7.0600002867860931</v>
      </c>
      <c r="Q114" s="113">
        <f>SUM($P$7:P114)</f>
        <v>541.56647561225509</v>
      </c>
      <c r="S114" s="27">
        <f>'Accumulated Feed'!O111</f>
        <v>43538</v>
      </c>
      <c r="T114" s="17">
        <f>'Accumulated Feed'!P111</f>
        <v>5.3524970142146486</v>
      </c>
      <c r="U114" s="17">
        <f>SUM($T$7:T114)</f>
        <v>711.46296765622958</v>
      </c>
      <c r="V114" s="64">
        <f>(X114)/((1000)*(1/(PI()*1.5^2))*(1/'Salt Topping history'!$F$17)*(1/2.20462)*(T114))</f>
        <v>38.586762062047981</v>
      </c>
      <c r="W114" s="137">
        <f t="shared" si="25"/>
        <v>5.7948862610999853E-3</v>
      </c>
      <c r="X114" s="19">
        <f t="shared" si="26"/>
        <v>13.096442950085967</v>
      </c>
      <c r="Y114" s="161">
        <f>SUM($X$7:X114)</f>
        <v>1740.8013759304838</v>
      </c>
      <c r="Z114" s="163">
        <f>SUM($AA$7:AA114)</f>
        <v>812.54349634868072</v>
      </c>
      <c r="AA114" s="164">
        <f t="shared" si="33"/>
        <v>5.7481176233773583</v>
      </c>
      <c r="AB114" s="115">
        <f t="shared" si="27"/>
        <v>5.3524970142146486</v>
      </c>
      <c r="AC114" s="115">
        <v>32.187839925995625</v>
      </c>
      <c r="AD114" s="113">
        <v>62.303736023026332</v>
      </c>
      <c r="AE114" s="113">
        <v>38.453185132167967</v>
      </c>
      <c r="AF114" s="113">
        <v>20</v>
      </c>
      <c r="AG114" s="113">
        <f t="shared" si="28"/>
        <v>5.114984039939241</v>
      </c>
      <c r="AH114" s="113">
        <f>SUM($AG$7:AG114)</f>
        <v>618.2527727898422</v>
      </c>
      <c r="AJ114" s="27">
        <f>'Accumulated Feed'!Q111</f>
        <v>43730</v>
      </c>
      <c r="AK114" s="17">
        <f>'Accumulated Feed'!R111</f>
        <v>5.722749474331648</v>
      </c>
      <c r="AL114" s="17">
        <f>SUM($AK$7:AK114)</f>
        <v>78.498730206012951</v>
      </c>
      <c r="AM114" s="64">
        <f>(AO114)/((1000)*(1/(PI()*1.5^2))*(1/'Salt Topping history'!$C$27)*(1/2.20462)*(AK114))</f>
        <v>31.759358928321156</v>
      </c>
      <c r="AN114" s="137">
        <f t="shared" si="29"/>
        <v>8.5122438027290109E-3</v>
      </c>
      <c r="AO114" s="19">
        <f t="shared" si="30"/>
        <v>10.223204807077542</v>
      </c>
      <c r="AP114" s="161">
        <f>SUM($AO$7:AO114)</f>
        <v>140.23129958616934</v>
      </c>
      <c r="AQ114" s="163">
        <f>SUM($AR$7:AR114)</f>
        <v>90.634113552299837</v>
      </c>
      <c r="AR114" s="164">
        <f t="shared" si="32"/>
        <v>6.4915808782643163</v>
      </c>
      <c r="AS114" s="115">
        <f t="shared" si="31"/>
        <v>5.722749474331648</v>
      </c>
      <c r="AT114" s="178">
        <v>32.728970937022481</v>
      </c>
      <c r="AU114" s="87">
        <v>57.369831238808437</v>
      </c>
      <c r="AV114" s="87">
        <v>37.258646621969049</v>
      </c>
      <c r="AW114" s="113">
        <v>20</v>
      </c>
      <c r="AX114" s="113">
        <f t="shared" si="34"/>
        <v>5.4688068294181011</v>
      </c>
      <c r="AY114" s="113">
        <f>SUM($AX$7:AX114)</f>
        <v>59.919359247765826</v>
      </c>
    </row>
    <row r="115" spans="2:51">
      <c r="B115" s="27">
        <f>'Accumulated Feed'!M112</f>
        <v>43336</v>
      </c>
      <c r="C115" s="17">
        <f>'Accumulated Feed'!N112</f>
        <v>7.2238417910539656</v>
      </c>
      <c r="D115" s="17">
        <f>SUM($C$7:C115)</f>
        <v>700.49714371004245</v>
      </c>
      <c r="E115" s="64">
        <f>(G115)/((1000)*(1/(PI()*1.5^2))*(1/'Salt Topping history'!$E$17)*(1/2.20462)*(C115))</f>
        <v>21.912514684794171</v>
      </c>
      <c r="F115" s="122">
        <f t="shared" si="20"/>
        <v>5.0075617748739903E-3</v>
      </c>
      <c r="G115" s="19">
        <f t="shared" si="21"/>
        <v>9.9540312960945183</v>
      </c>
      <c r="H115" s="161">
        <f>SUM($G$7:G115)</f>
        <v>965.24407552082471</v>
      </c>
      <c r="I115" s="163">
        <f>SUM($J$7:J115)</f>
        <v>902.43336616857914</v>
      </c>
      <c r="J115" s="164">
        <f t="shared" si="22"/>
        <v>9.054692431410615</v>
      </c>
      <c r="K115" s="115">
        <f t="shared" si="23"/>
        <v>7.2238417910539656</v>
      </c>
      <c r="L115" s="115">
        <v>34.025264334215045</v>
      </c>
      <c r="M115" s="113">
        <v>49.927691276956459</v>
      </c>
      <c r="N115" s="113">
        <v>37.952337382303313</v>
      </c>
      <c r="O115" s="113">
        <v>20</v>
      </c>
      <c r="P115" s="113">
        <f t="shared" si="24"/>
        <v>6.9032893190149016</v>
      </c>
      <c r="Q115" s="113">
        <f>SUM($P$7:P115)</f>
        <v>548.46976493126999</v>
      </c>
      <c r="S115" s="27">
        <f>'Accumulated Feed'!O112</f>
        <v>43539</v>
      </c>
      <c r="T115" s="17">
        <f>'Accumulated Feed'!P112</f>
        <v>5.3642896133550675</v>
      </c>
      <c r="U115" s="17">
        <f>SUM($T$7:T115)</f>
        <v>716.82725726958461</v>
      </c>
      <c r="V115" s="64">
        <f>(X115)/((1000)*(1/(PI()*1.5^2))*(1/'Salt Topping history'!$F$17)*(1/2.20462)*(T115))</f>
        <v>38.586762062047988</v>
      </c>
      <c r="W115" s="137">
        <f t="shared" si="25"/>
        <v>5.8076535303875701E-3</v>
      </c>
      <c r="X115" s="19">
        <f t="shared" si="26"/>
        <v>13.125296978675909</v>
      </c>
      <c r="Y115" s="161">
        <f>SUM($X$7:X115)</f>
        <v>1753.9266729091596</v>
      </c>
      <c r="Z115" s="163">
        <f>SUM($AA$7:AA115)</f>
        <v>818.45694006014457</v>
      </c>
      <c r="AA115" s="164">
        <f t="shared" si="33"/>
        <v>5.9134437114638843</v>
      </c>
      <c r="AB115" s="115">
        <f t="shared" si="27"/>
        <v>5.3642896133550675</v>
      </c>
      <c r="AC115" s="115">
        <v>32.281917033482507</v>
      </c>
      <c r="AD115" s="113">
        <v>57.786924389512478</v>
      </c>
      <c r="AE115" s="113">
        <v>37.953999423539187</v>
      </c>
      <c r="AF115" s="113">
        <v>20</v>
      </c>
      <c r="AG115" s="113">
        <f t="shared" si="28"/>
        <v>5.1262533514834514</v>
      </c>
      <c r="AH115" s="113">
        <f>SUM($AG$7:AG115)</f>
        <v>623.37902614132565</v>
      </c>
      <c r="AJ115" s="27">
        <f>'Accumulated Feed'!Q112</f>
        <v>43731</v>
      </c>
      <c r="AK115" s="17">
        <f>'Accumulated Feed'!R112</f>
        <v>5.7057894947355372</v>
      </c>
      <c r="AL115" s="17">
        <f>SUM($AK$7:AK115)</f>
        <v>84.204519700748492</v>
      </c>
      <c r="AM115" s="64">
        <f>(AO115)/((1000)*(1/(PI()*1.5^2))*(1/'Salt Topping history'!$C$27)*(1/2.20462)*(AK115))</f>
        <v>31.759358928321163</v>
      </c>
      <c r="AN115" s="137">
        <f t="shared" si="29"/>
        <v>8.4870168586073189E-3</v>
      </c>
      <c r="AO115" s="19">
        <f t="shared" si="30"/>
        <v>10.19290724718739</v>
      </c>
      <c r="AP115" s="161">
        <f>SUM($AO$7:AO115)</f>
        <v>150.42420683335672</v>
      </c>
      <c r="AQ115" s="163">
        <f>SUM($AR$7:AR115)</f>
        <v>97.456627602955137</v>
      </c>
      <c r="AR115" s="164">
        <f t="shared" si="32"/>
        <v>6.8225140506553075</v>
      </c>
      <c r="AS115" s="115">
        <f t="shared" si="31"/>
        <v>5.7057894947355372</v>
      </c>
      <c r="AT115" s="178">
        <v>34.103206834174969</v>
      </c>
      <c r="AU115" s="87">
        <v>59.06749810797195</v>
      </c>
      <c r="AV115" s="87">
        <v>37.295452462523102</v>
      </c>
      <c r="AW115" s="113">
        <v>20</v>
      </c>
      <c r="AX115" s="113">
        <f t="shared" si="34"/>
        <v>9.0063534781557628</v>
      </c>
      <c r="AY115" s="113">
        <f>SUM($AX$7:AX115)</f>
        <v>68.925712725921585</v>
      </c>
    </row>
    <row r="116" spans="2:51">
      <c r="B116" s="27">
        <f>'Accumulated Feed'!M113</f>
        <v>43337</v>
      </c>
      <c r="C116" s="17">
        <f>'Accumulated Feed'!N113</f>
        <v>7.327543636576844</v>
      </c>
      <c r="D116" s="17">
        <f>SUM($C$7:C116)</f>
        <v>707.82468734661927</v>
      </c>
      <c r="E116" s="64">
        <f>(G116)/((1000)*(1/(PI()*1.5^2))*(1/'Salt Topping history'!$E$17)*(1/2.20462)*(C116))</f>
        <v>21.912514684794171</v>
      </c>
      <c r="F116" s="122">
        <f t="shared" si="20"/>
        <v>5.0794478173212861E-3</v>
      </c>
      <c r="G116" s="19">
        <f t="shared" si="21"/>
        <v>10.096926371271254</v>
      </c>
      <c r="H116" s="161">
        <f>SUM($G$7:G116)</f>
        <v>975.34100189209596</v>
      </c>
      <c r="I116" s="163">
        <f>SUM($J$7:J116)</f>
        <v>911.54199336646366</v>
      </c>
      <c r="J116" s="164">
        <f t="shared" si="22"/>
        <v>9.1086271978845197</v>
      </c>
      <c r="K116" s="115">
        <f t="shared" si="23"/>
        <v>7.327543636576844</v>
      </c>
      <c r="L116" s="115">
        <v>34.067482311924245</v>
      </c>
      <c r="M116" s="113">
        <v>52.29477455507827</v>
      </c>
      <c r="N116" s="113">
        <v>37.481181400837741</v>
      </c>
      <c r="O116" s="113">
        <v>20</v>
      </c>
      <c r="P116" s="113">
        <f t="shared" si="24"/>
        <v>7.0023894742047297</v>
      </c>
      <c r="Q116" s="113">
        <f>SUM($P$7:P116)</f>
        <v>555.47215440547473</v>
      </c>
      <c r="S116" s="27">
        <f>'Accumulated Feed'!O113</f>
        <v>43540</v>
      </c>
      <c r="T116" s="17">
        <f>'Accumulated Feed'!P113</f>
        <v>5.135507298811163</v>
      </c>
      <c r="U116" s="17">
        <f>SUM($T$7:T116)</f>
        <v>721.96276456839576</v>
      </c>
      <c r="V116" s="64">
        <f>(X116)/((1000)*(1/(PI()*1.5^2))*(1/'Salt Topping history'!$F$17)*(1/2.20462)*(T116))</f>
        <v>38.586762062047981</v>
      </c>
      <c r="W116" s="137">
        <f t="shared" si="25"/>
        <v>5.5599621280734207E-3</v>
      </c>
      <c r="X116" s="19">
        <f t="shared" si="26"/>
        <v>12.56551440944593</v>
      </c>
      <c r="Y116" s="161">
        <f>SUM($X$7:X116)</f>
        <v>1766.4921873186056</v>
      </c>
      <c r="Z116" s="163">
        <f>SUM($AA$7:AA116)</f>
        <v>824.01712783729647</v>
      </c>
      <c r="AA116" s="164">
        <f t="shared" si="33"/>
        <v>5.560187777151854</v>
      </c>
      <c r="AB116" s="115">
        <f t="shared" si="27"/>
        <v>5.135507298811163</v>
      </c>
      <c r="AC116" s="115">
        <v>32.36463921403444</v>
      </c>
      <c r="AD116" s="113">
        <v>60.58266799090088</v>
      </c>
      <c r="AE116" s="113">
        <v>38.031870514220678</v>
      </c>
      <c r="AF116" s="113">
        <v>20</v>
      </c>
      <c r="AG116" s="113">
        <f t="shared" si="28"/>
        <v>4.9076230777243666</v>
      </c>
      <c r="AH116" s="113">
        <f>SUM($AG$7:AG116)</f>
        <v>628.28664921904999</v>
      </c>
      <c r="AJ116" s="27">
        <f>'Accumulated Feed'!Q113</f>
        <v>43732</v>
      </c>
      <c r="AK116" s="17">
        <f>'Accumulated Feed'!R113</f>
        <v>6.3119908573469514</v>
      </c>
      <c r="AL116" s="17">
        <f>SUM($AK$7:AK116)</f>
        <v>90.516510558095447</v>
      </c>
      <c r="AM116" s="64">
        <f>(AO116)/((1000)*(1/(PI()*1.5^2))*(1/'Salt Topping history'!$C$27)*(1/2.20462)*(AK116))</f>
        <v>31.759358928321156</v>
      </c>
      <c r="AN116" s="137">
        <f t="shared" si="29"/>
        <v>9.3887047300124423E-3</v>
      </c>
      <c r="AO116" s="19">
        <f t="shared" si="30"/>
        <v>11.275834380744943</v>
      </c>
      <c r="AP116" s="161">
        <f>SUM($AO$7:AO116)</f>
        <v>161.70004121410167</v>
      </c>
      <c r="AQ116" s="163">
        <f>SUM($AR$7:AR116)</f>
        <v>105.35170842704231</v>
      </c>
      <c r="AR116" s="164">
        <f t="shared" si="32"/>
        <v>7.8950808240871773</v>
      </c>
      <c r="AS116" s="115">
        <f t="shared" si="31"/>
        <v>6.3119908573469514</v>
      </c>
      <c r="AT116" s="178">
        <v>35.079730133612976</v>
      </c>
      <c r="AU116" s="87">
        <v>58.511825083207242</v>
      </c>
      <c r="AV116" s="87">
        <v>37.0546547794563</v>
      </c>
      <c r="AW116" s="113">
        <v>33.035082015066834</v>
      </c>
      <c r="AX116" s="113">
        <f t="shared" si="34"/>
        <v>6.0319010752982587</v>
      </c>
      <c r="AY116" s="113">
        <f>SUM($AX$7:AX116)</f>
        <v>74.95761380121985</v>
      </c>
    </row>
    <row r="117" spans="2:51">
      <c r="B117" s="27">
        <f>'Accumulated Feed'!M114</f>
        <v>43338</v>
      </c>
      <c r="C117" s="17">
        <f>'Accumulated Feed'!N114</f>
        <v>7.2200725227426545</v>
      </c>
      <c r="D117" s="17">
        <f>SUM($C$7:C117)</f>
        <v>715.04475986936188</v>
      </c>
      <c r="E117" s="64">
        <f>(G117)/((1000)*(1/(PI()*1.5^2))*(1/'Salt Topping history'!$E$17)*(1/2.20462)*(C117))</f>
        <v>21.912514684794171</v>
      </c>
      <c r="F117" s="122">
        <f t="shared" si="20"/>
        <v>5.0049489208745662E-3</v>
      </c>
      <c r="G117" s="19">
        <f t="shared" si="21"/>
        <v>9.9488374649144635</v>
      </c>
      <c r="H117" s="161">
        <f>SUM($G$7:G117)</f>
        <v>985.28983935701046</v>
      </c>
      <c r="I117" s="163">
        <f>SUM($J$7:J117)</f>
        <v>920.15270401560861</v>
      </c>
      <c r="J117" s="164">
        <f t="shared" si="22"/>
        <v>8.6107106491449557</v>
      </c>
      <c r="K117" s="115">
        <f t="shared" si="23"/>
        <v>7.2200725227426545</v>
      </c>
      <c r="L117" s="115">
        <v>33.306468775537247</v>
      </c>
      <c r="M117" s="113">
        <v>56.085066029010022</v>
      </c>
      <c r="N117" s="113">
        <v>36.997156646516537</v>
      </c>
      <c r="O117" s="113">
        <v>20</v>
      </c>
      <c r="P117" s="113">
        <f t="shared" si="24"/>
        <v>6.8996873091112239</v>
      </c>
      <c r="Q117" s="113">
        <f>SUM($P$7:P117)</f>
        <v>562.37184171458591</v>
      </c>
      <c r="S117" s="27">
        <f>'Accumulated Feed'!O114</f>
        <v>43541</v>
      </c>
      <c r="T117" s="17">
        <f>'Accumulated Feed'!P114</f>
        <v>4.9081049528186229</v>
      </c>
      <c r="U117" s="17">
        <f>SUM($T$7:T117)</f>
        <v>726.87086952121433</v>
      </c>
      <c r="V117" s="64">
        <f>(X117)/((1000)*(1/(PI()*1.5^2))*(1/'Salt Topping history'!$F$17)*(1/2.20462)*(T117))</f>
        <v>38.586762062047981</v>
      </c>
      <c r="W117" s="137">
        <f t="shared" si="25"/>
        <v>5.3137647500955407E-3</v>
      </c>
      <c r="X117" s="19">
        <f t="shared" si="26"/>
        <v>12.009108335215922</v>
      </c>
      <c r="Y117" s="161">
        <f>SUM($X$7:X117)</f>
        <v>1778.5012956538214</v>
      </c>
      <c r="Z117" s="163">
        <f>SUM($AA$7:AA117)</f>
        <v>829.07496773917489</v>
      </c>
      <c r="AA117" s="164">
        <f t="shared" si="33"/>
        <v>5.0578399018784799</v>
      </c>
      <c r="AB117" s="115">
        <f t="shared" si="27"/>
        <v>4.9081049528186229</v>
      </c>
      <c r="AC117" s="115">
        <v>31.091783556275921</v>
      </c>
      <c r="AD117" s="113">
        <v>55.90367008769951</v>
      </c>
      <c r="AE117" s="113">
        <v>38.502543296593259</v>
      </c>
      <c r="AF117" s="113">
        <v>20</v>
      </c>
      <c r="AG117" s="113">
        <f t="shared" si="28"/>
        <v>4.6903115374642637</v>
      </c>
      <c r="AH117" s="113">
        <f>SUM($AG$7:AG117)</f>
        <v>632.97696075651425</v>
      </c>
      <c r="AJ117" s="27">
        <f>'Accumulated Feed'!Q114</f>
        <v>43733</v>
      </c>
      <c r="AK117" s="17">
        <f>'Accumulated Feed'!R114</f>
        <v>6.8368444578376035</v>
      </c>
      <c r="AL117" s="17">
        <f>SUM($AK$7:AK117)</f>
        <v>97.353355015933047</v>
      </c>
      <c r="AM117" s="64">
        <f>(AO117)/((1000)*(1/(PI()*1.5^2))*(1/'Salt Topping history'!$C$27)*(1/2.20462)*(AK117))</f>
        <v>31.759358928321156</v>
      </c>
      <c r="AN117" s="137">
        <f t="shared" si="29"/>
        <v>1.0169392724158531E-2</v>
      </c>
      <c r="AO117" s="19">
        <f t="shared" si="30"/>
        <v>12.213440661714396</v>
      </c>
      <c r="AP117" s="161">
        <f>SUM($AO$7:AO117)</f>
        <v>173.91348187581607</v>
      </c>
      <c r="AQ117" s="163">
        <f>SUM($AR$7:AR117)</f>
        <v>114.01360453938082</v>
      </c>
      <c r="AR117" s="164">
        <f t="shared" si="32"/>
        <v>8.6618961123385088</v>
      </c>
      <c r="AS117" s="115">
        <f t="shared" si="31"/>
        <v>6.8368444578376035</v>
      </c>
      <c r="AT117" s="178">
        <v>35.254636909696806</v>
      </c>
      <c r="AU117" s="87">
        <v>57.765290279322201</v>
      </c>
      <c r="AV117" s="87">
        <v>37.579406892613029</v>
      </c>
      <c r="AW117" s="113">
        <v>20</v>
      </c>
      <c r="AX117" s="113">
        <f t="shared" si="34"/>
        <v>2.524128362990139</v>
      </c>
      <c r="AY117" s="113">
        <f>SUM($AX$7:AX117)</f>
        <v>77.48174216420999</v>
      </c>
    </row>
    <row r="118" spans="2:51">
      <c r="B118" s="27">
        <f>'Accumulated Feed'!M115</f>
        <v>43339</v>
      </c>
      <c r="C118" s="17">
        <f>'Accumulated Feed'!N115</f>
        <v>7.3287758108933154</v>
      </c>
      <c r="D118" s="17">
        <f>SUM($C$7:C118)</f>
        <v>722.37353568025515</v>
      </c>
      <c r="E118" s="64">
        <f>(G118)/((1000)*(1/(PI()*1.5^2))*(1/'Salt Topping history'!$E$17)*(1/2.20462)*(C118))</f>
        <v>21.912514684794175</v>
      </c>
      <c r="F118" s="122">
        <f t="shared" si="20"/>
        <v>5.080301959644113E-3</v>
      </c>
      <c r="G118" s="19">
        <f t="shared" si="21"/>
        <v>10.098624235380569</v>
      </c>
      <c r="H118" s="161">
        <f>SUM($G$7:G118)</f>
        <v>995.38846359239108</v>
      </c>
      <c r="I118" s="163">
        <f>SUM($J$7:J118)</f>
        <v>929.25390662345285</v>
      </c>
      <c r="J118" s="164">
        <f t="shared" si="22"/>
        <v>9.1012026078442627</v>
      </c>
      <c r="K118" s="115">
        <f t="shared" si="23"/>
        <v>7.3287758108933154</v>
      </c>
      <c r="L118" s="115">
        <v>34.208696905264127</v>
      </c>
      <c r="M118" s="113">
        <v>54.167928746629649</v>
      </c>
      <c r="N118" s="113">
        <v>37.695376176701643</v>
      </c>
      <c r="O118" s="113">
        <v>20</v>
      </c>
      <c r="P118" s="113">
        <f t="shared" si="24"/>
        <v>7.0035669717253155</v>
      </c>
      <c r="Q118" s="113">
        <f>SUM($P$7:P118)</f>
        <v>569.37540868631118</v>
      </c>
      <c r="S118" s="27">
        <f>'Accumulated Feed'!O115</f>
        <v>43542</v>
      </c>
      <c r="T118" s="17">
        <f>'Accumulated Feed'!P115</f>
        <v>4.9416212094661356</v>
      </c>
      <c r="U118" s="17">
        <f>SUM($T$7:T118)</f>
        <v>731.81249073068045</v>
      </c>
      <c r="V118" s="64">
        <f>(X118)/((1000)*(1/(PI()*1.5^2))*(1/'Salt Topping history'!$F$17)*(1/2.20462)*(T118))</f>
        <v>38.586762062047974</v>
      </c>
      <c r="W118" s="137">
        <f t="shared" si="25"/>
        <v>5.3500511589724391E-3</v>
      </c>
      <c r="X118" s="19">
        <f t="shared" si="26"/>
        <v>12.091115619277712</v>
      </c>
      <c r="Y118" s="161">
        <f>SUM($X$7:X118)</f>
        <v>1790.5924112730991</v>
      </c>
      <c r="Z118" s="163">
        <f>SUM($AA$7:AA118)</f>
        <v>834.37355566887481</v>
      </c>
      <c r="AA118" s="164">
        <f t="shared" si="33"/>
        <v>5.2985879296998739</v>
      </c>
      <c r="AB118" s="115">
        <f t="shared" si="27"/>
        <v>4.9416212094661356</v>
      </c>
      <c r="AC118" s="115">
        <v>31.711842839607467</v>
      </c>
      <c r="AD118" s="113">
        <v>55.556953198225457</v>
      </c>
      <c r="AE118" s="113">
        <v>38.625113840014784</v>
      </c>
      <c r="AF118" s="113">
        <v>20</v>
      </c>
      <c r="AG118" s="113">
        <f t="shared" si="28"/>
        <v>4.7223405357757544</v>
      </c>
      <c r="AH118" s="113">
        <f>SUM($AG$7:AG118)</f>
        <v>637.69930129228999</v>
      </c>
      <c r="AJ118" s="27">
        <f>'Accumulated Feed'!Q115</f>
        <v>43734</v>
      </c>
      <c r="AK118" s="17">
        <f>'Accumulated Feed'!R115</f>
        <v>6.847930349405539</v>
      </c>
      <c r="AL118" s="17">
        <f>SUM($AK$7:AK118)</f>
        <v>104.20128536533859</v>
      </c>
      <c r="AM118" s="64">
        <f>(AO118)/((1000)*(1/(PI()*1.5^2))*(1/'Salt Topping history'!$C$27)*(1/2.20462)*(AK118))</f>
        <v>31.759358928321163</v>
      </c>
      <c r="AN118" s="137">
        <f t="shared" si="29"/>
        <v>1.0185882317529716E-2</v>
      </c>
      <c r="AO118" s="19">
        <f t="shared" si="30"/>
        <v>12.23324466335319</v>
      </c>
      <c r="AP118" s="161">
        <f>SUM($AO$7:AO118)</f>
        <v>186.14672653916926</v>
      </c>
      <c r="AQ118" s="163">
        <f>SUM($AR$7:AR118)</f>
        <v>122.72330687784483</v>
      </c>
      <c r="AR118" s="164">
        <f t="shared" si="32"/>
        <v>8.7097023384640124</v>
      </c>
      <c r="AS118" s="115">
        <f t="shared" si="31"/>
        <v>6.847930349405539</v>
      </c>
      <c r="AT118" s="178">
        <v>35.433963284713272</v>
      </c>
      <c r="AU118" s="87">
        <v>57.975647095839214</v>
      </c>
      <c r="AV118" s="87">
        <v>37.239736263332517</v>
      </c>
      <c r="AW118" s="113">
        <v>7.7267682000000004</v>
      </c>
      <c r="AX118" s="113">
        <f t="shared" si="34"/>
        <v>6.5440586609956783</v>
      </c>
      <c r="AY118" s="113">
        <f>SUM($AX$7:AX118)</f>
        <v>84.025800825205664</v>
      </c>
    </row>
    <row r="119" spans="2:51">
      <c r="B119" s="27">
        <f>'Accumulated Feed'!M116</f>
        <v>43340</v>
      </c>
      <c r="C119" s="17">
        <f>'Accumulated Feed'!N116</f>
        <v>7.7545301421523547</v>
      </c>
      <c r="D119" s="17">
        <f>SUM($C$7:C119)</f>
        <v>730.12806582240751</v>
      </c>
      <c r="E119" s="64">
        <f>(G119)/((1000)*(1/(PI()*1.5^2))*(1/'Salt Topping history'!$E$17)*(1/2.20462)*(C119))</f>
        <v>21.912514684794175</v>
      </c>
      <c r="F119" s="122">
        <f t="shared" si="20"/>
        <v>5.3754345464817801E-3</v>
      </c>
      <c r="G119" s="19">
        <f t="shared" si="21"/>
        <v>10.685288791496484</v>
      </c>
      <c r="H119" s="161">
        <f>SUM($G$7:G119)</f>
        <v>1006.0737523838876</v>
      </c>
      <c r="I119" s="163">
        <f>SUM($J$7:J119)</f>
        <v>939.45604717720141</v>
      </c>
      <c r="J119" s="164">
        <f t="shared" si="22"/>
        <v>10.202140553748594</v>
      </c>
      <c r="K119" s="115">
        <f t="shared" si="23"/>
        <v>7.7545301421523547</v>
      </c>
      <c r="L119" s="115">
        <v>35.675556181735466</v>
      </c>
      <c r="M119" s="113">
        <v>50.359023835416195</v>
      </c>
      <c r="N119" s="113">
        <v>37.825945655063343</v>
      </c>
      <c r="O119" s="113">
        <v>4.0150577853341671</v>
      </c>
      <c r="P119" s="113">
        <f t="shared" si="24"/>
        <v>1.4876649881152673</v>
      </c>
      <c r="Q119" s="113">
        <f>SUM($P$7:P119)</f>
        <v>570.86307367442646</v>
      </c>
      <c r="S119" s="27">
        <f>'Accumulated Feed'!O116</f>
        <v>43543</v>
      </c>
      <c r="T119" s="17">
        <f>'Accumulated Feed'!P116</f>
        <v>5.7080967134649949</v>
      </c>
      <c r="U119" s="17">
        <f>SUM($T$7:T119)</f>
        <v>737.52058744414546</v>
      </c>
      <c r="V119" s="64">
        <f>(X119)/((1000)*(1/(PI()*1.5^2))*(1/'Salt Topping history'!$F$17)*(1/2.20462)*(T119))</f>
        <v>38.586762062047974</v>
      </c>
      <c r="W119" s="137">
        <f t="shared" si="25"/>
        <v>6.1798766321669125E-3</v>
      </c>
      <c r="X119" s="19">
        <f t="shared" si="26"/>
        <v>13.966521188697222</v>
      </c>
      <c r="Y119" s="161">
        <f>SUM($X$7:X119)</f>
        <v>1804.5589324617963</v>
      </c>
      <c r="Z119" s="163">
        <f>SUM($AA$7:AA119)</f>
        <v>840.88406142724727</v>
      </c>
      <c r="AA119" s="164">
        <f t="shared" si="33"/>
        <v>6.5105057583724673</v>
      </c>
      <c r="AB119" s="115">
        <f t="shared" si="27"/>
        <v>5.7080967134649949</v>
      </c>
      <c r="AC119" s="115">
        <v>32.494057264548822</v>
      </c>
      <c r="AD119" s="113">
        <v>55.489793846739609</v>
      </c>
      <c r="AE119" s="113">
        <v>38.55652149293158</v>
      </c>
      <c r="AF119" s="113">
        <v>5.1717835501336671</v>
      </c>
      <c r="AG119" s="113">
        <f t="shared" si="28"/>
        <v>1.4105533505814596</v>
      </c>
      <c r="AH119" s="113">
        <f>SUM($AG$7:AG119)</f>
        <v>639.10985464287148</v>
      </c>
      <c r="AJ119" s="27">
        <f>'Accumulated Feed'!Q116</f>
        <v>43735</v>
      </c>
      <c r="AK119" s="17">
        <f>'Accumulated Feed'!R116</f>
        <v>7.7053453294944942</v>
      </c>
      <c r="AL119" s="17">
        <f>SUM($AK$7:AK119)</f>
        <v>111.90663069483308</v>
      </c>
      <c r="AM119" s="64">
        <f>(AO119)/((1000)*(1/(PI()*1.5^2))*(1/'Salt Topping history'!$C$27)*(1/2.20462)*(AK119))</f>
        <v>31.759358928321156</v>
      </c>
      <c r="AN119" s="137">
        <f t="shared" si="29"/>
        <v>1.1461235254673904E-2</v>
      </c>
      <c r="AO119" s="19">
        <f t="shared" si="30"/>
        <v>13.764943540863358</v>
      </c>
      <c r="AP119" s="161">
        <f>SUM($AO$7:AO119)</f>
        <v>199.91167008003262</v>
      </c>
      <c r="AQ119" s="163">
        <f>SUM($AR$7:AR119)</f>
        <v>133.01127953960213</v>
      </c>
      <c r="AR119" s="164">
        <f t="shared" si="32"/>
        <v>10.287972661757287</v>
      </c>
      <c r="AS119" s="115">
        <f t="shared" si="31"/>
        <v>7.7053453294944942</v>
      </c>
      <c r="AT119" s="178">
        <v>36.893234150144778</v>
      </c>
      <c r="AU119" s="87">
        <v>56.348322746930357</v>
      </c>
      <c r="AV119" s="87">
        <v>37.222432759205546</v>
      </c>
      <c r="AW119" s="113">
        <v>20</v>
      </c>
      <c r="AX119" s="113">
        <f t="shared" si="34"/>
        <v>7.3634265050342274</v>
      </c>
      <c r="AY119" s="113">
        <f>SUM($AX$7:AX119)</f>
        <v>91.389227330239891</v>
      </c>
    </row>
    <row r="120" spans="2:51">
      <c r="B120" s="27">
        <f>'Accumulated Feed'!M117</f>
        <v>43341</v>
      </c>
      <c r="C120" s="17">
        <f>'Accumulated Feed'!N117</f>
        <v>8.0492272541375858</v>
      </c>
      <c r="D120" s="17">
        <f>SUM($C$7:C120)</f>
        <v>738.17729307654508</v>
      </c>
      <c r="E120" s="64">
        <f>(G120)/((1000)*(1/(PI()*1.5^2))*(1/'Salt Topping history'!$E$17)*(1/2.20462)*(C120))</f>
        <v>21.912514684794171</v>
      </c>
      <c r="F120" s="122">
        <f t="shared" si="20"/>
        <v>5.5797183660652224E-3</v>
      </c>
      <c r="G120" s="19">
        <f t="shared" si="21"/>
        <v>11.09136416806445</v>
      </c>
      <c r="H120" s="161">
        <f>SUM($G$7:G120)</f>
        <v>1017.1651165519521</v>
      </c>
      <c r="I120" s="163">
        <f>SUM($J$7:J120)</f>
        <v>949.940993522844</v>
      </c>
      <c r="J120" s="164">
        <f t="shared" si="22"/>
        <v>10.484946345642593</v>
      </c>
      <c r="K120" s="115">
        <f t="shared" si="23"/>
        <v>8.0492272541375858</v>
      </c>
      <c r="L120" s="115">
        <v>36.253263771842988</v>
      </c>
      <c r="M120" s="113">
        <v>58.626249379405294</v>
      </c>
      <c r="N120" s="113">
        <v>37.646194664813827</v>
      </c>
      <c r="O120" s="113">
        <v>20</v>
      </c>
      <c r="P120" s="113">
        <f t="shared" si="24"/>
        <v>7.6920489314460019</v>
      </c>
      <c r="Q120" s="113">
        <f>SUM($P$7:P120)</f>
        <v>578.5551226058725</v>
      </c>
      <c r="S120" s="27">
        <f>'Accumulated Feed'!O117</f>
        <v>43544</v>
      </c>
      <c r="T120" s="17">
        <f>'Accumulated Feed'!P117</f>
        <v>6.4058221283482686</v>
      </c>
      <c r="U120" s="17">
        <f>SUM($T$7:T120)</f>
        <v>743.92640957249375</v>
      </c>
      <c r="V120" s="64">
        <f>(X120)/((1000)*(1/(PI()*1.5^2))*(1/'Salt Topping history'!$F$17)*(1/2.20462)*(T120))</f>
        <v>38.586762062047981</v>
      </c>
      <c r="W120" s="137">
        <f t="shared" si="25"/>
        <v>6.935269752422697E-3</v>
      </c>
      <c r="X120" s="19">
        <f t="shared" si="26"/>
        <v>15.673709640475295</v>
      </c>
      <c r="Y120" s="161">
        <f>SUM($X$7:X120)</f>
        <v>1820.2326421022717</v>
      </c>
      <c r="Z120" s="163">
        <f>SUM($AA$7:AA120)</f>
        <v>848.5368703060152</v>
      </c>
      <c r="AA120" s="164">
        <f t="shared" si="33"/>
        <v>7.6528088787679263</v>
      </c>
      <c r="AB120" s="115">
        <f t="shared" si="27"/>
        <v>6.4058221283482686</v>
      </c>
      <c r="AC120" s="115">
        <v>33.748272187025478</v>
      </c>
      <c r="AD120" s="113">
        <v>58.87103840708734</v>
      </c>
      <c r="AE120" s="113">
        <v>38.145293823370274</v>
      </c>
      <c r="AF120" s="113">
        <v>20</v>
      </c>
      <c r="AG120" s="113">
        <f t="shared" si="28"/>
        <v>6.1215686551856194</v>
      </c>
      <c r="AH120" s="113">
        <f>SUM($AG$7:AG120)</f>
        <v>645.23142329805705</v>
      </c>
      <c r="AJ120" s="27">
        <f>'Accumulated Feed'!Q117</f>
        <v>43736</v>
      </c>
      <c r="AK120" s="17">
        <f>'Accumulated Feed'!R117</f>
        <v>9.4506367837262228</v>
      </c>
      <c r="AL120" s="17">
        <f>SUM($AK$7:AK120)</f>
        <v>121.35726747855931</v>
      </c>
      <c r="AM120" s="64">
        <f>(AO120)/((1000)*(1/(PI()*1.5^2))*(1/'Salt Topping history'!$C$27)*(1/2.20462)*(AK120))</f>
        <v>31.759358928321156</v>
      </c>
      <c r="AN120" s="137">
        <f t="shared" si="29"/>
        <v>1.4057250759437021E-2</v>
      </c>
      <c r="AO120" s="19">
        <f t="shared" si="30"/>
        <v>16.88275816208386</v>
      </c>
      <c r="AP120" s="161">
        <f>SUM($AO$7:AO120)</f>
        <v>216.79442824211648</v>
      </c>
      <c r="AQ120" s="163">
        <f>SUM($AR$7:AR120)</f>
        <v>145.26413090910535</v>
      </c>
      <c r="AR120" s="164">
        <f t="shared" si="32"/>
        <v>12.252851369503221</v>
      </c>
      <c r="AS120" s="115">
        <f t="shared" si="31"/>
        <v>9.4506367837262228</v>
      </c>
      <c r="AT120" s="178">
        <v>35.846092018948681</v>
      </c>
      <c r="AU120" s="87">
        <v>55.46944182047136</v>
      </c>
      <c r="AV120" s="87">
        <v>37.46377019083058</v>
      </c>
      <c r="AW120" s="113">
        <v>20</v>
      </c>
      <c r="AX120" s="113">
        <f t="shared" si="34"/>
        <v>9.0312719815902724</v>
      </c>
      <c r="AY120" s="113">
        <f>SUM($AX$7:AX120)</f>
        <v>100.42049931183016</v>
      </c>
    </row>
    <row r="121" spans="2:51">
      <c r="B121" s="27">
        <f>'Accumulated Feed'!M118</f>
        <v>43342</v>
      </c>
      <c r="C121" s="17">
        <f>'Accumulated Feed'!N118</f>
        <v>8.3971549679138278</v>
      </c>
      <c r="D121" s="17">
        <f>SUM($C$7:C121)</f>
        <v>746.5744480444589</v>
      </c>
      <c r="E121" s="64">
        <f>(G121)/((1000)*(1/(PI()*1.5^2))*(1/'Salt Topping history'!$E$17)*(1/2.20462)*(C121))</f>
        <v>21.912514684794171</v>
      </c>
      <c r="F121" s="122">
        <f t="shared" si="20"/>
        <v>5.820901599352923E-3</v>
      </c>
      <c r="G121" s="19">
        <f t="shared" si="21"/>
        <v>11.570788199193741</v>
      </c>
      <c r="H121" s="161">
        <f>SUM($G$7:G121)</f>
        <v>1028.7359047511459</v>
      </c>
      <c r="I121" s="163">
        <f>SUM($J$7:J121)</f>
        <v>961.15647503728667</v>
      </c>
      <c r="J121" s="164">
        <f t="shared" si="22"/>
        <v>11.21548151444269</v>
      </c>
      <c r="K121" s="115">
        <f t="shared" si="23"/>
        <v>8.3971549679138278</v>
      </c>
      <c r="L121" s="115">
        <v>36.867765440366888</v>
      </c>
      <c r="M121" s="113">
        <v>54.827679605748948</v>
      </c>
      <c r="N121" s="113">
        <v>37.248708525189649</v>
      </c>
      <c r="O121" s="113">
        <v>20</v>
      </c>
      <c r="P121" s="113">
        <f t="shared" si="24"/>
        <v>8.0245376181826451</v>
      </c>
      <c r="Q121" s="113">
        <f>SUM($P$7:P121)</f>
        <v>586.57966022405515</v>
      </c>
      <c r="S121" s="27">
        <f>'Accumulated Feed'!O118</f>
        <v>43545</v>
      </c>
      <c r="T121" s="17">
        <f>'Accumulated Feed'!P118</f>
        <v>6.8216772841976887</v>
      </c>
      <c r="U121" s="17">
        <f>SUM($T$7:T121)</f>
        <v>750.74808685669143</v>
      </c>
      <c r="V121" s="64">
        <f>(X121)/((1000)*(1/(PI()*1.5^2))*(1/'Salt Topping history'!$F$17)*(1/2.20462)*(T121))</f>
        <v>38.586762062047988</v>
      </c>
      <c r="W121" s="137">
        <f t="shared" si="25"/>
        <v>7.385495754014028E-3</v>
      </c>
      <c r="X121" s="19">
        <f t="shared" si="26"/>
        <v>16.691220404071704</v>
      </c>
      <c r="Y121" s="161">
        <f>SUM($X$7:X121)</f>
        <v>1836.9238625063433</v>
      </c>
      <c r="Z121" s="163">
        <f>SUM($AA$7:AA121)</f>
        <v>856.98433839311997</v>
      </c>
      <c r="AA121" s="164">
        <f t="shared" si="33"/>
        <v>8.4474680871047738</v>
      </c>
      <c r="AB121" s="115">
        <f t="shared" si="27"/>
        <v>6.8216772841976887</v>
      </c>
      <c r="AC121" s="115">
        <v>34.381782609754126</v>
      </c>
      <c r="AD121" s="113">
        <v>55.888030650262579</v>
      </c>
      <c r="AE121" s="113">
        <v>37.665521029830003</v>
      </c>
      <c r="AF121" s="113">
        <v>20</v>
      </c>
      <c r="AG121" s="113">
        <f t="shared" si="28"/>
        <v>6.5189705555411557</v>
      </c>
      <c r="AH121" s="113">
        <f>SUM($AG$7:AG121)</f>
        <v>651.75039385359821</v>
      </c>
      <c r="AJ121" s="27">
        <f>'Accumulated Feed'!Q118</f>
        <v>43737</v>
      </c>
      <c r="AK121" s="17">
        <f>'Accumulated Feed'!R118</f>
        <v>9.9002876577849985</v>
      </c>
      <c r="AL121" s="17">
        <f>SUM($AK$7:AK121)</f>
        <v>131.25755513634431</v>
      </c>
      <c r="AM121" s="64">
        <f>(AO121)/((1000)*(1/(PI()*1.5^2))*(1/'Salt Topping history'!$C$27)*(1/2.20462)*(AK121))</f>
        <v>31.759358928321156</v>
      </c>
      <c r="AN121" s="137">
        <f t="shared" si="29"/>
        <v>1.4726079245336364E-2</v>
      </c>
      <c r="AO121" s="19">
        <f t="shared" si="30"/>
        <v>17.686021173648971</v>
      </c>
      <c r="AP121" s="161">
        <f>SUM($AO$7:AO121)</f>
        <v>234.48044941576546</v>
      </c>
      <c r="AQ121" s="163">
        <f>SUM($AR$7:AR121)</f>
        <v>158.22870719540876</v>
      </c>
      <c r="AR121" s="164">
        <f t="shared" si="32"/>
        <v>12.964576286303421</v>
      </c>
      <c r="AS121" s="115">
        <f t="shared" si="31"/>
        <v>9.9002876577849985</v>
      </c>
      <c r="AT121" s="178">
        <v>36.338559791821041</v>
      </c>
      <c r="AU121" s="87">
        <v>55.728916945435365</v>
      </c>
      <c r="AV121" s="87">
        <v>37.429150223820237</v>
      </c>
      <c r="AW121" s="113">
        <v>20</v>
      </c>
      <c r="AX121" s="113">
        <f t="shared" si="34"/>
        <v>9.4609699409253949</v>
      </c>
      <c r="AY121" s="113">
        <f>SUM($AX$7:AX121)</f>
        <v>109.88146925275555</v>
      </c>
    </row>
    <row r="122" spans="2:51">
      <c r="B122" s="27">
        <f>'Accumulated Feed'!M119</f>
        <v>43343</v>
      </c>
      <c r="C122" s="17">
        <f>'Accumulated Feed'!N119</f>
        <v>9.4560147662755227</v>
      </c>
      <c r="D122" s="17">
        <f>SUM($C$7:C122)</f>
        <v>756.03046281073443</v>
      </c>
      <c r="E122" s="64">
        <f>(G122)/((1000)*(1/(PI()*1.5^2))*(1/'Salt Topping history'!$E$17)*(1/2.20462)*(C122))</f>
        <v>21.912514684794171</v>
      </c>
      <c r="F122" s="122">
        <f t="shared" si="20"/>
        <v>6.5549024266956819E-3</v>
      </c>
      <c r="G122" s="19">
        <f t="shared" si="21"/>
        <v>13.029835043785678</v>
      </c>
      <c r="H122" s="161">
        <f>SUM($G$7:G122)</f>
        <v>1041.7657397949315</v>
      </c>
      <c r="I122" s="163">
        <f>SUM($J$7:J122)</f>
        <v>974.32114597120199</v>
      </c>
      <c r="J122" s="164">
        <f t="shared" si="22"/>
        <v>13.164670933915275</v>
      </c>
      <c r="K122" s="115">
        <f t="shared" si="23"/>
        <v>9.4560147662755227</v>
      </c>
      <c r="L122" s="115">
        <v>38.580081213050427</v>
      </c>
      <c r="M122" s="113">
        <v>51.969525891564579</v>
      </c>
      <c r="N122" s="113">
        <v>37.228400229016891</v>
      </c>
      <c r="O122" s="113">
        <v>20</v>
      </c>
      <c r="P122" s="113">
        <f t="shared" si="24"/>
        <v>9.0364113202641079</v>
      </c>
      <c r="Q122" s="113">
        <f>SUM($P$7:P122)</f>
        <v>595.61607154431931</v>
      </c>
      <c r="S122" s="27">
        <f>'Accumulated Feed'!O119</f>
        <v>43546</v>
      </c>
      <c r="T122" s="17">
        <f>'Accumulated Feed'!P119</f>
        <v>6.1078330731118005</v>
      </c>
      <c r="U122" s="17">
        <f>SUM($T$7:T122)</f>
        <v>756.85591992980324</v>
      </c>
      <c r="V122" s="64">
        <f>(X122)/((1000)*(1/(PI()*1.5^2))*(1/'Salt Topping history'!$F$17)*(1/2.20462)*(T122))</f>
        <v>38.586762062047981</v>
      </c>
      <c r="W122" s="137">
        <f t="shared" si="25"/>
        <v>6.6126516028820114E-3</v>
      </c>
      <c r="X122" s="19">
        <f t="shared" si="26"/>
        <v>14.944592622513346</v>
      </c>
      <c r="Y122" s="161">
        <f>SUM($X$7:X122)</f>
        <v>1851.8684551288566</v>
      </c>
      <c r="Z122" s="163">
        <f>SUM($AA$7:AA122)</f>
        <v>864.52780225177639</v>
      </c>
      <c r="AA122" s="164">
        <f t="shared" si="33"/>
        <v>7.5434638586563745</v>
      </c>
      <c r="AB122" s="115">
        <f t="shared" si="27"/>
        <v>6.1078330731118005</v>
      </c>
      <c r="AC122" s="115">
        <v>33.796658634168097</v>
      </c>
      <c r="AD122" s="113">
        <v>50.096476595247289</v>
      </c>
      <c r="AE122" s="113">
        <v>37.72169953416897</v>
      </c>
      <c r="AF122" s="113">
        <v>20</v>
      </c>
      <c r="AG122" s="113">
        <f t="shared" si="28"/>
        <v>5.836802637089157</v>
      </c>
      <c r="AH122" s="113">
        <f>SUM($AG$7:AG122)</f>
        <v>657.58719649068735</v>
      </c>
      <c r="AJ122" s="27">
        <f>'Accumulated Feed'!Q119</f>
        <v>43738</v>
      </c>
      <c r="AK122" s="17">
        <f>'Accumulated Feed'!R119</f>
        <v>9.6533991350963095</v>
      </c>
      <c r="AL122" s="17">
        <f>SUM($AK$7:AK122)</f>
        <v>140.91095427144063</v>
      </c>
      <c r="AM122" s="64">
        <f>(AO122)/((1000)*(1/(PI()*1.5^2))*(1/'Salt Topping history'!$C$27)*(1/2.20462)*(AK122))</f>
        <v>31.759358928321159</v>
      </c>
      <c r="AN122" s="137">
        <f t="shared" si="29"/>
        <v>1.4358847496568058E-2</v>
      </c>
      <c r="AO122" s="19">
        <f t="shared" si="30"/>
        <v>17.244975843378239</v>
      </c>
      <c r="AP122" s="161">
        <f>SUM($AO$7:AO122)</f>
        <v>251.72542525914369</v>
      </c>
      <c r="AQ122" s="163">
        <f>SUM($AR$7:AR122)</f>
        <v>170.54298146884574</v>
      </c>
      <c r="AR122" s="164">
        <f t="shared" si="32"/>
        <v>12.314274273436979</v>
      </c>
      <c r="AS122" s="115">
        <f t="shared" si="31"/>
        <v>9.6533991350963095</v>
      </c>
      <c r="AT122" s="178">
        <v>34.927766186263867</v>
      </c>
      <c r="AU122" s="87">
        <v>53.188464373570973</v>
      </c>
      <c r="AV122" s="87">
        <v>37.478366966578669</v>
      </c>
      <c r="AW122" s="113">
        <v>20</v>
      </c>
      <c r="AX122" s="113">
        <f t="shared" si="34"/>
        <v>4.1236638265607164</v>
      </c>
      <c r="AY122" s="113">
        <f>SUM($AX$7:AX122)</f>
        <v>114.00513307931627</v>
      </c>
    </row>
    <row r="123" spans="2:51">
      <c r="B123" s="27">
        <f>'Accumulated Feed'!M120</f>
        <v>43344</v>
      </c>
      <c r="C123" s="17">
        <f>'Accumulated Feed'!N120</f>
        <v>9.7184188421262565</v>
      </c>
      <c r="D123" s="17">
        <f>SUM($C$7:C123)</f>
        <v>765.74888165286075</v>
      </c>
      <c r="E123" s="64">
        <f>(G123)/((1000)*(1/(PI()*1.5^2))*(1/'Salt Topping history'!$E$17)*(1/2.20462)*(C123))</f>
        <v>21.912514684794171</v>
      </c>
      <c r="F123" s="122">
        <f t="shared" si="20"/>
        <v>6.7368007375679575E-3</v>
      </c>
      <c r="G123" s="19">
        <f t="shared" si="21"/>
        <v>13.391412506137588</v>
      </c>
      <c r="H123" s="161">
        <f>SUM($G$7:G123)</f>
        <v>1055.1571523010691</v>
      </c>
      <c r="I123" s="163">
        <f>SUM($J$7:J123)</f>
        <v>987.34220036250917</v>
      </c>
      <c r="J123" s="164">
        <f t="shared" si="22"/>
        <v>13.021054391307178</v>
      </c>
      <c r="K123" s="115">
        <f t="shared" si="23"/>
        <v>9.7184188421262565</v>
      </c>
      <c r="L123" s="115">
        <v>36.762364017985448</v>
      </c>
      <c r="M123" s="113">
        <v>50.239191204839301</v>
      </c>
      <c r="N123" s="113">
        <v>37.252011419468445</v>
      </c>
      <c r="O123" s="113">
        <v>20</v>
      </c>
      <c r="P123" s="113">
        <f t="shared" si="24"/>
        <v>9.2871714153051776</v>
      </c>
      <c r="Q123" s="113">
        <f>SUM($P$7:P123)</f>
        <v>604.90324295962444</v>
      </c>
      <c r="S123" s="27">
        <f>'Accumulated Feed'!O120</f>
        <v>43547</v>
      </c>
      <c r="T123" s="17">
        <f>'Accumulated Feed'!P120</f>
        <v>5.6439506154863368</v>
      </c>
      <c r="U123" s="17">
        <f>SUM($T$7:T123)</f>
        <v>762.49987054528958</v>
      </c>
      <c r="V123" s="64">
        <f>(X123)/((1000)*(1/(PI()*1.5^2))*(1/'Salt Topping history'!$F$17)*(1/2.20462)*(T123))</f>
        <v>38.586762062047981</v>
      </c>
      <c r="W123" s="137">
        <f t="shared" si="25"/>
        <v>6.110428794850512E-3</v>
      </c>
      <c r="X123" s="19">
        <f t="shared" si="26"/>
        <v>13.809569076362157</v>
      </c>
      <c r="Y123" s="161">
        <f>SUM($X$7:X123)</f>
        <v>1865.6780242052187</v>
      </c>
      <c r="Z123" s="163">
        <f>SUM($AA$7:AA123)</f>
        <v>871.365608725078</v>
      </c>
      <c r="AA123" s="164">
        <f t="shared" si="33"/>
        <v>6.837806473301562</v>
      </c>
      <c r="AB123" s="115">
        <f t="shared" si="27"/>
        <v>5.6439506154863368</v>
      </c>
      <c r="AC123" s="115">
        <v>33.11706856226489</v>
      </c>
      <c r="AD123" s="113">
        <v>47.871576878229739</v>
      </c>
      <c r="AE123" s="113">
        <v>38.241545914499874</v>
      </c>
      <c r="AF123" s="113">
        <v>20</v>
      </c>
      <c r="AG123" s="113">
        <f t="shared" si="28"/>
        <v>5.3935046098579962</v>
      </c>
      <c r="AH123" s="113">
        <f>SUM($AG$7:AG123)</f>
        <v>662.98070110054539</v>
      </c>
      <c r="AJ123" s="27">
        <f>'Accumulated Feed'!Q120</f>
        <v>43739</v>
      </c>
      <c r="AK123" s="17">
        <f>'Accumulated Feed'!R120</f>
        <v>9.3208476567104999</v>
      </c>
      <c r="AL123" s="17">
        <f>SUM($AK$7:AK123)</f>
        <v>150.23180192815113</v>
      </c>
      <c r="AM123" s="64">
        <f>(AO123)/((1000)*(1/(PI()*1.5^2))*(1/'Salt Topping history'!$C$27)*(1/2.20462)*(AK123))</f>
        <v>31.759358928321159</v>
      </c>
      <c r="AN123" s="137">
        <f t="shared" si="29"/>
        <v>1.3864197281024841E-2</v>
      </c>
      <c r="AO123" s="19">
        <f t="shared" si="30"/>
        <v>16.650900934510833</v>
      </c>
      <c r="AP123" s="161">
        <f>SUM($AO$7:AO123)</f>
        <v>268.37632619365451</v>
      </c>
      <c r="AQ123" s="163">
        <f>SUM($AR$7:AR123)</f>
        <v>182.09589445128819</v>
      </c>
      <c r="AR123" s="164">
        <f t="shared" si="32"/>
        <v>11.552912982442455</v>
      </c>
      <c r="AS123" s="115">
        <f t="shared" si="31"/>
        <v>9.3208476567104999</v>
      </c>
      <c r="AT123" s="178">
        <v>33.454476185705907</v>
      </c>
      <c r="AU123" s="87">
        <v>50.04514335521953</v>
      </c>
      <c r="AV123" s="87">
        <v>37.481152033629243</v>
      </c>
      <c r="AW123" s="113">
        <v>8.9401568093316648</v>
      </c>
      <c r="AX123" s="113">
        <f t="shared" si="34"/>
        <v>8.9072421481349657</v>
      </c>
      <c r="AY123" s="113">
        <f>SUM($AX$7:AX123)</f>
        <v>122.91237522745124</v>
      </c>
    </row>
    <row r="124" spans="2:51">
      <c r="B124" s="27">
        <f>'Accumulated Feed'!M121</f>
        <v>43345</v>
      </c>
      <c r="C124" s="17">
        <f>'Accumulated Feed'!N121</f>
        <v>9.4446050197206706</v>
      </c>
      <c r="D124" s="17">
        <f>SUM($C$7:C124)</f>
        <v>775.19348667258146</v>
      </c>
      <c r="E124" s="64">
        <f>(G124)/((1000)*(1/(PI()*1.5^2))*(1/'Salt Topping history'!$E$17)*(1/2.20462)*(C124))</f>
        <v>21.912514684794171</v>
      </c>
      <c r="F124" s="122">
        <f t="shared" si="20"/>
        <v>6.5469931988413515E-3</v>
      </c>
      <c r="G124" s="19">
        <f t="shared" si="21"/>
        <v>13.014113080656839</v>
      </c>
      <c r="H124" s="161">
        <f>SUM($G$7:G124)</f>
        <v>1068.171265381726</v>
      </c>
      <c r="I124" s="163">
        <f>SUM($J$7:J124)</f>
        <v>999.53282122842847</v>
      </c>
      <c r="J124" s="164">
        <f t="shared" si="22"/>
        <v>12.190620865919332</v>
      </c>
      <c r="K124" s="115">
        <f t="shared" si="23"/>
        <v>9.4446050197206706</v>
      </c>
      <c r="L124" s="115">
        <v>35.182895988910289</v>
      </c>
      <c r="M124" s="113">
        <v>51.061095710683794</v>
      </c>
      <c r="N124" s="113">
        <v>37.543748998619854</v>
      </c>
      <c r="O124" s="113">
        <v>20</v>
      </c>
      <c r="P124" s="113">
        <f t="shared" si="24"/>
        <v>9.0255078725138631</v>
      </c>
      <c r="Q124" s="113">
        <f>SUM($P$7:P124)</f>
        <v>613.92875083213835</v>
      </c>
      <c r="S124" s="27">
        <f>'Accumulated Feed'!O121</f>
        <v>43548</v>
      </c>
      <c r="T124" s="17">
        <f>'Accumulated Feed'!P121</f>
        <v>5.5726051822847618</v>
      </c>
      <c r="U124" s="17">
        <f>SUM($T$7:T124)</f>
        <v>768.07247572757433</v>
      </c>
      <c r="V124" s="64">
        <f>(X124)/((1000)*(1/(PI()*1.5^2))*(1/'Salt Topping history'!$F$17)*(1/2.20462)*(T124))</f>
        <v>38.586762062047981</v>
      </c>
      <c r="W124" s="137">
        <f t="shared" si="25"/>
        <v>6.0331865900339447E-3</v>
      </c>
      <c r="X124" s="19">
        <f t="shared" si="26"/>
        <v>13.635001693476715</v>
      </c>
      <c r="Y124" s="161">
        <f>SUM($X$7:X124)</f>
        <v>1879.3130258986953</v>
      </c>
      <c r="Z124" s="163">
        <f>SUM($AA$7:AA124)</f>
        <v>878.05529088977858</v>
      </c>
      <c r="AA124" s="164">
        <f t="shared" si="33"/>
        <v>6.6896821647005629</v>
      </c>
      <c r="AB124" s="115">
        <f t="shared" si="27"/>
        <v>5.5726051822847618</v>
      </c>
      <c r="AC124" s="115">
        <v>32.923313616823243</v>
      </c>
      <c r="AD124" s="113">
        <v>47.906909878342205</v>
      </c>
      <c r="AE124" s="113">
        <v>38.27963153371104</v>
      </c>
      <c r="AF124" s="113">
        <v>20</v>
      </c>
      <c r="AG124" s="113">
        <f t="shared" si="28"/>
        <v>5.3253250758611612</v>
      </c>
      <c r="AH124" s="113">
        <f>SUM($AG$7:AG124)</f>
        <v>668.30602617640659</v>
      </c>
      <c r="AJ124" s="27">
        <f>'Accumulated Feed'!Q121</f>
        <v>43740</v>
      </c>
      <c r="AK124" s="17">
        <f>'Accumulated Feed'!R121</f>
        <v>9.0511673161034754</v>
      </c>
      <c r="AL124" s="17">
        <f>SUM($AK$7:AK124)</f>
        <v>159.28296924425462</v>
      </c>
      <c r="AM124" s="64">
        <f>(AO124)/((1000)*(1/(PI()*1.5^2))*(1/'Salt Topping history'!$C$27)*(1/2.20462)*(AK124))</f>
        <v>31.759358928321156</v>
      </c>
      <c r="AN124" s="137">
        <f t="shared" si="29"/>
        <v>1.3463064081267203E-2</v>
      </c>
      <c r="AO124" s="19">
        <f t="shared" si="30"/>
        <v>16.16913996160191</v>
      </c>
      <c r="AP124" s="161">
        <f>SUM($AO$7:AO124)</f>
        <v>284.54546615525641</v>
      </c>
      <c r="AQ124" s="163">
        <f>SUM($AR$7:AR124)</f>
        <v>193.43816604607792</v>
      </c>
      <c r="AR124" s="164">
        <f t="shared" si="32"/>
        <v>11.342271594789741</v>
      </c>
      <c r="AS124" s="115">
        <f t="shared" si="31"/>
        <v>9.0511673161034754</v>
      </c>
      <c r="AT124" s="178">
        <v>34.239362839703155</v>
      </c>
      <c r="AU124" s="87">
        <v>53.004412331404495</v>
      </c>
      <c r="AV124" s="87">
        <v>37.384954969838788</v>
      </c>
      <c r="AW124" s="113">
        <v>20</v>
      </c>
      <c r="AX124" s="113">
        <f t="shared" si="34"/>
        <v>5.012467728709761</v>
      </c>
      <c r="AY124" s="113">
        <f>SUM($AX$7:AX124)</f>
        <v>127.924842956161</v>
      </c>
    </row>
    <row r="125" spans="2:51">
      <c r="B125" s="27">
        <f>'Accumulated Feed'!M122</f>
        <v>43346</v>
      </c>
      <c r="C125" s="17">
        <f>'Accumulated Feed'!N122</f>
        <v>9.9368899464033884</v>
      </c>
      <c r="D125" s="17">
        <f>SUM($C$7:C125)</f>
        <v>785.13037661898488</v>
      </c>
      <c r="E125" s="64">
        <f>(G125)/((1000)*(1/(PI()*1.5^2))*(1/'Salt Topping history'!$E$17)*(1/2.20462)*(C125))</f>
        <v>21.912514684794171</v>
      </c>
      <c r="F125" s="122">
        <f t="shared" si="20"/>
        <v>6.8882447451107994E-3</v>
      </c>
      <c r="G125" s="19">
        <f t="shared" si="21"/>
        <v>13.692452904331248</v>
      </c>
      <c r="H125" s="161">
        <f>SUM($G$7:G125)</f>
        <v>1081.8637182860573</v>
      </c>
      <c r="I125" s="163">
        <f>SUM($J$7:J125)</f>
        <v>1013.174277315657</v>
      </c>
      <c r="J125" s="164">
        <f t="shared" si="22"/>
        <v>13.641456087228596</v>
      </c>
      <c r="K125" s="115">
        <f t="shared" si="23"/>
        <v>9.9368899464033884</v>
      </c>
      <c r="L125" s="115">
        <v>36.358484612482563</v>
      </c>
      <c r="M125" s="113">
        <v>35.805762320249158</v>
      </c>
      <c r="N125" s="113">
        <v>37.483128269248553</v>
      </c>
      <c r="O125" s="113">
        <v>20</v>
      </c>
      <c r="P125" s="113">
        <f t="shared" si="24"/>
        <v>9.4959480308918369</v>
      </c>
      <c r="Q125" s="113">
        <f>SUM($P$7:P125)</f>
        <v>623.42469886303013</v>
      </c>
      <c r="S125" s="27">
        <f>'Accumulated Feed'!O122</f>
        <v>43549</v>
      </c>
      <c r="T125" s="17">
        <f>'Accumulated Feed'!P122</f>
        <v>5.577697480591997</v>
      </c>
      <c r="U125" s="17">
        <f>SUM($T$7:T125)</f>
        <v>773.65017320816628</v>
      </c>
      <c r="V125" s="64">
        <f>(X125)/((1000)*(1/(PI()*1.5^2))*(1/'Salt Topping history'!$F$17)*(1/2.20462)*(T125))</f>
        <v>38.586762062047981</v>
      </c>
      <c r="W125" s="137">
        <f t="shared" si="25"/>
        <v>6.0386997719039485E-3</v>
      </c>
      <c r="X125" s="19">
        <f t="shared" si="26"/>
        <v>13.647461484502923</v>
      </c>
      <c r="Y125" s="161">
        <f>SUM($X$7:X125)</f>
        <v>1892.9604873831981</v>
      </c>
      <c r="Z125" s="163">
        <f>SUM($AA$7:AA125)</f>
        <v>884.80372750973163</v>
      </c>
      <c r="AA125" s="164">
        <f t="shared" si="33"/>
        <v>6.7484366199530639</v>
      </c>
      <c r="AB125" s="115">
        <f t="shared" si="27"/>
        <v>5.577697480591997</v>
      </c>
      <c r="AC125" s="115">
        <v>33.008364207810843</v>
      </c>
      <c r="AD125" s="113">
        <v>47.20530474049076</v>
      </c>
      <c r="AE125" s="113">
        <v>38.42255531507508</v>
      </c>
      <c r="AF125" s="113">
        <v>20</v>
      </c>
      <c r="AG125" s="113">
        <f t="shared" si="28"/>
        <v>5.330191407313368</v>
      </c>
      <c r="AH125" s="113">
        <f>SUM($AG$7:AG125)</f>
        <v>673.63621758371994</v>
      </c>
      <c r="AJ125" s="27">
        <f>'Accumulated Feed'!Q122</f>
        <v>43741</v>
      </c>
      <c r="AK125" s="17">
        <f>'Accumulated Feed'!R122</f>
        <v>9.0024500572679553</v>
      </c>
      <c r="AL125" s="17">
        <f>SUM($AK$7:AK125)</f>
        <v>168.28541930152258</v>
      </c>
      <c r="AM125" s="64">
        <f>(AO125)/((1000)*(1/(PI()*1.5^2))*(1/'Salt Topping history'!$C$27)*(1/2.20462)*(AK125))</f>
        <v>31.759358928321156</v>
      </c>
      <c r="AN125" s="137">
        <f t="shared" si="29"/>
        <v>1.3390600104560092E-2</v>
      </c>
      <c r="AO125" s="19">
        <f t="shared" si="30"/>
        <v>16.082110725576669</v>
      </c>
      <c r="AP125" s="161">
        <f>SUM($AO$7:AO125)</f>
        <v>300.62757688083309</v>
      </c>
      <c r="AQ125" s="163">
        <f>SUM($AR$7:AR125)</f>
        <v>204.48776798581468</v>
      </c>
      <c r="AR125" s="164">
        <f t="shared" si="32"/>
        <v>11.049601939736768</v>
      </c>
      <c r="AS125" s="115">
        <f t="shared" si="31"/>
        <v>9.0024500572679553</v>
      </c>
      <c r="AT125" s="178">
        <v>33.537954581004676</v>
      </c>
      <c r="AU125" s="87">
        <v>53.978448631079118</v>
      </c>
      <c r="AV125" s="87">
        <v>37.561295039521376</v>
      </c>
      <c r="AW125" s="113">
        <v>11.590152300000002</v>
      </c>
      <c r="AX125" s="113">
        <f t="shared" si="34"/>
        <v>8.6029731994221486</v>
      </c>
      <c r="AY125" s="113">
        <f>SUM($AX$7:AX125)</f>
        <v>136.52781615558314</v>
      </c>
    </row>
    <row r="126" spans="2:51">
      <c r="B126" s="27">
        <f>'Accumulated Feed'!M123</f>
        <v>43347</v>
      </c>
      <c r="C126" s="17">
        <f>'Accumulated Feed'!N123</f>
        <v>6.5757785990354236</v>
      </c>
      <c r="D126" s="17">
        <f>SUM($C$7:C126)</f>
        <v>791.70615521802029</v>
      </c>
      <c r="E126" s="64">
        <f>(G126)/((1000)*(1/(PI()*1.5^2))*(1/'Salt Topping history'!$E$17)*(1/2.20462)*(C126))</f>
        <v>21.912514684794175</v>
      </c>
      <c r="F126" s="122">
        <f t="shared" si="20"/>
        <v>4.558324850544645E-3</v>
      </c>
      <c r="G126" s="19">
        <f t="shared" si="21"/>
        <v>9.0610381379126466</v>
      </c>
      <c r="H126" s="161">
        <f>SUM($G$7:G126)</f>
        <v>1090.9247564239699</v>
      </c>
      <c r="I126" s="163">
        <f>SUM($J$7:J126)</f>
        <v>1021.2365533904217</v>
      </c>
      <c r="J126" s="164">
        <f t="shared" si="22"/>
        <v>8.062276074764668</v>
      </c>
      <c r="K126" s="115">
        <f t="shared" si="23"/>
        <v>6.5757785990354236</v>
      </c>
      <c r="L126" s="115">
        <v>32.362970175036686</v>
      </c>
      <c r="M126" s="113">
        <v>38.744123398860296</v>
      </c>
      <c r="N126" s="113">
        <v>37.356637768546683</v>
      </c>
      <c r="O126" s="113">
        <v>3.7180063347994992</v>
      </c>
      <c r="P126" s="113">
        <f t="shared" si="24"/>
        <v>1.1681945113382886</v>
      </c>
      <c r="Q126" s="113">
        <f>SUM($P$7:P126)</f>
        <v>624.59289337436837</v>
      </c>
      <c r="S126" s="27">
        <f>'Accumulated Feed'!O123</f>
        <v>43550</v>
      </c>
      <c r="T126" s="17">
        <f>'Accumulated Feed'!P123</f>
        <v>5.557420255566881</v>
      </c>
      <c r="U126" s="17">
        <f>SUM($T$7:T126)</f>
        <v>779.20759346373313</v>
      </c>
      <c r="V126" s="64">
        <f>(X126)/((1000)*(1/(PI()*1.5^2))*(1/'Salt Topping history'!$F$17)*(1/2.20462)*(T126))</f>
        <v>38.586762062047988</v>
      </c>
      <c r="W126" s="137">
        <f t="shared" si="25"/>
        <v>6.0167466138920491E-3</v>
      </c>
      <c r="X126" s="19">
        <f t="shared" si="26"/>
        <v>13.597847347396032</v>
      </c>
      <c r="Y126" s="161">
        <f>SUM($X$7:X126)</f>
        <v>1906.5583347305942</v>
      </c>
      <c r="Z126" s="163">
        <f>SUM($AA$7:AA126)</f>
        <v>891.37837575900323</v>
      </c>
      <c r="AA126" s="164">
        <f t="shared" si="33"/>
        <v>6.5746482492716449</v>
      </c>
      <c r="AB126" s="115">
        <f t="shared" si="27"/>
        <v>5.557420255566881</v>
      </c>
      <c r="AC126" s="115">
        <v>32.369340177973172</v>
      </c>
      <c r="AD126" s="113">
        <v>45.989633528987511</v>
      </c>
      <c r="AE126" s="113">
        <v>38.483081215995277</v>
      </c>
      <c r="AF126" s="113">
        <v>12.989555699331664</v>
      </c>
      <c r="AG126" s="113">
        <f>(T126*AF126)*(1/2.20462)*(1/1343)*(1/(PI()*1.5^2))*1000</f>
        <v>3.449255692754003</v>
      </c>
      <c r="AH126" s="113">
        <f>SUM($AG$7:AG126)</f>
        <v>677.08547327647398</v>
      </c>
      <c r="AJ126" s="27">
        <f>'Accumulated Feed'!Q123</f>
        <v>43742</v>
      </c>
      <c r="AK126" s="17">
        <f>'Accumulated Feed'!R123</f>
        <v>9.1577459140324446</v>
      </c>
      <c r="AL126" s="17">
        <f>SUM($AK$7:AK126)</f>
        <v>177.44316521555501</v>
      </c>
      <c r="AM126" s="64">
        <f>(AO126)/((1000)*(1/(PI()*1.5^2))*(1/'Salt Topping history'!$C$27)*(1/2.20462)*(AK126))</f>
        <v>31.759358928321159</v>
      </c>
      <c r="AN126" s="137">
        <f t="shared" si="29"/>
        <v>1.3621593301145445E-2</v>
      </c>
      <c r="AO126" s="19">
        <f t="shared" si="30"/>
        <v>16.359533554675679</v>
      </c>
      <c r="AP126" s="161">
        <f>SUM($AO$7:AO126)</f>
        <v>316.98711043550878</v>
      </c>
      <c r="AQ126" s="163">
        <f>SUM($AR$7:AR126)</f>
        <v>215.80213954128692</v>
      </c>
      <c r="AR126" s="164">
        <f t="shared" si="32"/>
        <v>11.31437155547224</v>
      </c>
      <c r="AS126" s="115">
        <f t="shared" si="31"/>
        <v>9.1577459140324446</v>
      </c>
      <c r="AT126" s="178">
        <v>33.530459067843552</v>
      </c>
      <c r="AU126" s="87">
        <v>51.60090092634713</v>
      </c>
      <c r="AV126" s="87">
        <v>37.39201620468392</v>
      </c>
      <c r="AW126" s="113">
        <v>20</v>
      </c>
      <c r="AX126" s="113">
        <f t="shared" si="34"/>
        <v>8.7513779209398876</v>
      </c>
      <c r="AY126" s="113">
        <f>SUM($AX$7:AX126)</f>
        <v>145.27919407652303</v>
      </c>
    </row>
    <row r="127" spans="2:51">
      <c r="B127" s="27">
        <f>'Accumulated Feed'!M124</f>
        <v>43348</v>
      </c>
      <c r="C127" s="17">
        <f>'Accumulated Feed'!N124</f>
        <v>5.9042576412987984</v>
      </c>
      <c r="D127" s="17">
        <f>SUM($C$7:C127)</f>
        <v>797.61041285931913</v>
      </c>
      <c r="E127" s="64">
        <f>(G127)/((1000)*(1/(PI()*1.5^2))*(1/'Salt Topping history'!$E$17)*(1/2.20462)*(C127))</f>
        <v>21.912514684794175</v>
      </c>
      <c r="F127" s="122">
        <f t="shared" si="20"/>
        <v>4.0928270204076316E-3</v>
      </c>
      <c r="G127" s="19">
        <f t="shared" si="21"/>
        <v>8.1357215511662915</v>
      </c>
      <c r="H127" s="161">
        <f>SUM($G$7:G127)</f>
        <v>1099.0604779751363</v>
      </c>
      <c r="I127" s="163">
        <f>SUM($J$7:J127)</f>
        <v>1028.3927180203123</v>
      </c>
      <c r="J127" s="164">
        <f t="shared" si="22"/>
        <v>7.156164629890589</v>
      </c>
      <c r="K127" s="115">
        <f t="shared" si="23"/>
        <v>5.9042576412987984</v>
      </c>
      <c r="L127" s="115">
        <v>33.260625624612501</v>
      </c>
      <c r="M127" s="113">
        <v>49.282029850880342</v>
      </c>
      <c r="N127" s="113">
        <v>37.879636309058604</v>
      </c>
      <c r="O127" s="113">
        <v>20</v>
      </c>
      <c r="P127" s="113">
        <f t="shared" si="24"/>
        <v>5.6422607098574575</v>
      </c>
      <c r="Q127" s="113">
        <f>SUM($P$7:P127)</f>
        <v>630.23515408422588</v>
      </c>
      <c r="S127" s="27">
        <f>'Accumulated Feed'!O124</f>
        <v>43551</v>
      </c>
      <c r="T127" s="17">
        <f>'Accumulated Feed'!P124</f>
        <v>5.9772672940550633</v>
      </c>
      <c r="U127" s="17">
        <f>SUM($T$7:T127)</f>
        <v>785.18486075778821</v>
      </c>
      <c r="V127" s="64">
        <f>(X127)/((1000)*(1/(PI()*1.5^2))*(1/'Salt Topping history'!$F$17)*(1/2.20462)*(T127))</f>
        <v>38.586762062047981</v>
      </c>
      <c r="W127" s="137">
        <f t="shared" si="25"/>
        <v>6.4712944312261727E-3</v>
      </c>
      <c r="X127" s="19">
        <f t="shared" si="26"/>
        <v>14.62512541457115</v>
      </c>
      <c r="Y127" s="161">
        <f>SUM($X$7:X127)</f>
        <v>1921.1834601451653</v>
      </c>
      <c r="Z127" s="163">
        <f>SUM($AA$7:AA127)</f>
        <v>898.52926772771184</v>
      </c>
      <c r="AA127" s="164">
        <f t="shared" si="33"/>
        <v>7.1508919687085495</v>
      </c>
      <c r="AB127" s="115">
        <f t="shared" si="27"/>
        <v>5.9772672940550633</v>
      </c>
      <c r="AC127" s="115">
        <v>32.891980118287911</v>
      </c>
      <c r="AD127" s="113">
        <v>49.630623087132413</v>
      </c>
      <c r="AE127" s="113">
        <v>38.432942524155017</v>
      </c>
      <c r="AF127" s="113">
        <v>20</v>
      </c>
      <c r="AG127" s="113">
        <f t="shared" si="28"/>
        <v>5.7120306149350384</v>
      </c>
      <c r="AH127" s="113">
        <f>SUM($AG$7:AG127)</f>
        <v>682.79750389140906</v>
      </c>
      <c r="AJ127" s="27">
        <f>'Accumulated Feed'!Q124</f>
        <v>43743</v>
      </c>
      <c r="AK127" s="17">
        <f>'Accumulated Feed'!R124</f>
        <v>9.1242927562230687</v>
      </c>
      <c r="AL127" s="17">
        <f>SUM($AK$7:AK127)</f>
        <v>186.56745797177808</v>
      </c>
      <c r="AM127" s="64">
        <f>(AO127)/((1000)*(1/(PI()*1.5^2))*(1/'Salt Topping history'!$C$27)*(1/2.20462)*(AK127))</f>
        <v>31.759358928321156</v>
      </c>
      <c r="AN127" s="137">
        <f t="shared" si="29"/>
        <v>1.3571833751732734E-2</v>
      </c>
      <c r="AO127" s="19">
        <f t="shared" si="30"/>
        <v>16.299772335831012</v>
      </c>
      <c r="AP127" s="161">
        <f>SUM($AO$7:AO127)</f>
        <v>333.28688277133978</v>
      </c>
      <c r="AQ127" s="163">
        <f>SUM($AR$7:AR127)</f>
        <v>227.12434540674957</v>
      </c>
      <c r="AR127" s="164">
        <f t="shared" si="32"/>
        <v>11.322205865462641</v>
      </c>
      <c r="AS127" s="115">
        <f t="shared" si="31"/>
        <v>9.1242927562230687</v>
      </c>
      <c r="AT127" s="178">
        <v>34.012534842844346</v>
      </c>
      <c r="AU127" s="87">
        <v>54.515772684061893</v>
      </c>
      <c r="AV127" s="87">
        <v>37.389082474796822</v>
      </c>
      <c r="AW127" s="113">
        <v>20</v>
      </c>
      <c r="AX127" s="113">
        <f t="shared" si="34"/>
        <v>8.7194092215036978</v>
      </c>
      <c r="AY127" s="113">
        <f>SUM($AX$7:AX127)</f>
        <v>153.99860329802672</v>
      </c>
    </row>
    <row r="128" spans="2:51">
      <c r="B128" s="27">
        <f>'Accumulated Feed'!M125</f>
        <v>43349</v>
      </c>
      <c r="C128" s="17">
        <f>'Accumulated Feed'!N125</f>
        <v>6.0926051866707587</v>
      </c>
      <c r="D128" s="17">
        <f>SUM($C$7:C128)</f>
        <v>803.70301804598989</v>
      </c>
      <c r="E128" s="64">
        <f>(G128)/((1000)*(1/(PI()*1.5^2))*(1/'Salt Topping history'!$E$17)*(1/2.20462)*(C128))</f>
        <v>21.912514684794175</v>
      </c>
      <c r="F128" s="122">
        <f t="shared" si="20"/>
        <v>4.2233893992465465E-3</v>
      </c>
      <c r="G128" s="19">
        <f t="shared" si="21"/>
        <v>8.3952534478222862</v>
      </c>
      <c r="H128" s="161">
        <f>SUM($G$7:G128)</f>
        <v>1107.4557314229587</v>
      </c>
      <c r="I128" s="163">
        <f>SUM($J$7:J128)</f>
        <v>1035.955208556511</v>
      </c>
      <c r="J128" s="164">
        <f t="shared" si="22"/>
        <v>7.5624905361988777</v>
      </c>
      <c r="K128" s="115">
        <f t="shared" si="23"/>
        <v>6.0926051866707587</v>
      </c>
      <c r="L128" s="115">
        <v>33.929472519225499</v>
      </c>
      <c r="M128" s="113">
        <v>50.035071297574923</v>
      </c>
      <c r="N128" s="113">
        <v>37.655565528869595</v>
      </c>
      <c r="O128" s="113">
        <v>4.2382756206683343</v>
      </c>
      <c r="P128" s="113">
        <f t="shared" si="24"/>
        <v>1.2338151125985648</v>
      </c>
      <c r="Q128" s="113">
        <f>SUM($P$7:P128)</f>
        <v>631.46896919682445</v>
      </c>
      <c r="S128" s="27">
        <f>'Accumulated Feed'!O125</f>
        <v>43552</v>
      </c>
      <c r="T128" s="17">
        <f>'Accumulated Feed'!P125</f>
        <v>6.3901571708336018</v>
      </c>
      <c r="U128" s="17">
        <f>SUM($T$7:T128)</f>
        <v>791.57501792862183</v>
      </c>
      <c r="V128" s="64">
        <f>(X128)/((1000)*(1/(PI()*1.5^2))*(1/'Salt Topping history'!$F$17)*(1/2.20462)*(T128))</f>
        <v>38.586762062047981</v>
      </c>
      <c r="W128" s="137">
        <f t="shared" si="25"/>
        <v>6.9183100704571805E-3</v>
      </c>
      <c r="X128" s="19">
        <f t="shared" si="26"/>
        <v>15.635380759233227</v>
      </c>
      <c r="Y128" s="161">
        <f>SUM($X$7:X128)</f>
        <v>1936.8188409043985</v>
      </c>
      <c r="Z128" s="163">
        <f>SUM($AA$7:AA128)</f>
        <v>906.84638334159865</v>
      </c>
      <c r="AA128" s="164">
        <f t="shared" si="33"/>
        <v>8.3171156138868305</v>
      </c>
      <c r="AB128" s="115">
        <f t="shared" si="27"/>
        <v>6.3901571708336018</v>
      </c>
      <c r="AC128" s="115">
        <v>35.089785427583557</v>
      </c>
      <c r="AD128" s="113">
        <v>49.752595704021296</v>
      </c>
      <c r="AE128" s="113">
        <v>38.279279600779184</v>
      </c>
      <c r="AF128" s="113">
        <v>7.0674175057351682</v>
      </c>
      <c r="AG128" s="113">
        <f t="shared" si="28"/>
        <v>2.1578941694186877</v>
      </c>
      <c r="AH128" s="113">
        <f>SUM($AG$7:AG128)</f>
        <v>684.95539806082775</v>
      </c>
      <c r="AJ128" s="27">
        <f>'Accumulated Feed'!Q125</f>
        <v>43744</v>
      </c>
      <c r="AK128" s="17">
        <f>'Accumulated Feed'!R125</f>
        <v>9.5642617396616156</v>
      </c>
      <c r="AL128" s="17">
        <f>SUM($AK$7:AK128)</f>
        <v>196.1317197114397</v>
      </c>
      <c r="AM128" s="64">
        <f>(AO128)/((1000)*(1/(PI()*1.5^2))*(1/'Salt Topping history'!$C$27)*(1/2.20462)*(AK128))</f>
        <v>31.759358928321159</v>
      </c>
      <c r="AN128" s="137">
        <f t="shared" si="29"/>
        <v>1.4226261010774182E-2</v>
      </c>
      <c r="AO128" s="19">
        <f t="shared" si="30"/>
        <v>17.085739473939793</v>
      </c>
      <c r="AP128" s="161">
        <f>SUM($AO$7:AO128)</f>
        <v>350.37262224527956</v>
      </c>
      <c r="AQ128" s="163">
        <f>SUM($AR$7:AR128)</f>
        <v>239.06192445298649</v>
      </c>
      <c r="AR128" s="164">
        <f t="shared" si="32"/>
        <v>11.937579046236932</v>
      </c>
      <c r="AS128" s="115">
        <f t="shared" si="31"/>
        <v>9.5642617396616156</v>
      </c>
      <c r="AT128" s="178">
        <v>34.0563411125651</v>
      </c>
      <c r="AU128" s="87">
        <v>53.090533669657184</v>
      </c>
      <c r="AV128" s="87">
        <v>37.231714944729134</v>
      </c>
      <c r="AW128" s="113">
        <v>20</v>
      </c>
      <c r="AX128" s="113">
        <f t="shared" si="34"/>
        <v>9.139854916733416</v>
      </c>
      <c r="AY128" s="113">
        <f>SUM($AX$7:AX128)</f>
        <v>163.13845821476013</v>
      </c>
    </row>
    <row r="129" spans="2:51">
      <c r="B129" s="27">
        <f>'Accumulated Feed'!M126</f>
        <v>43350</v>
      </c>
      <c r="C129" s="17">
        <f>'Accumulated Feed'!N126</f>
        <v>6.1427033558568001</v>
      </c>
      <c r="D129" s="17">
        <f>SUM($C$7:C129)</f>
        <v>809.84572140184673</v>
      </c>
      <c r="E129" s="64">
        <f>(G129)/((1000)*(1/(PI()*1.5^2))*(1/'Salt Topping history'!$E$17)*(1/2.20462)*(C129))</f>
        <v>21.912514684794171</v>
      </c>
      <c r="F129" s="122">
        <f t="shared" si="20"/>
        <v>4.2581174129909596E-3</v>
      </c>
      <c r="G129" s="19">
        <f t="shared" si="21"/>
        <v>8.4642857935434304</v>
      </c>
      <c r="H129" s="161">
        <f>SUM($G$7:G129)</f>
        <v>1115.9200172165022</v>
      </c>
      <c r="I129" s="163">
        <f>SUM($J$7:J129)</f>
        <v>1043.4437189184719</v>
      </c>
      <c r="J129" s="164">
        <f t="shared" si="22"/>
        <v>7.4885103619608717</v>
      </c>
      <c r="K129" s="115">
        <f t="shared" si="23"/>
        <v>6.1427033558568001</v>
      </c>
      <c r="L129" s="115">
        <v>32.948539158569439</v>
      </c>
      <c r="M129" s="113">
        <v>45.375663344617244</v>
      </c>
      <c r="N129" s="113">
        <v>37.788482940506022</v>
      </c>
      <c r="O129" s="113">
        <v>20</v>
      </c>
      <c r="P129" s="113">
        <f t="shared" si="24"/>
        <v>5.870125577622364</v>
      </c>
      <c r="Q129" s="113">
        <f>SUM($P$7:P129)</f>
        <v>637.33909477444683</v>
      </c>
      <c r="S129" s="27">
        <f>'Accumulated Feed'!O126</f>
        <v>43553</v>
      </c>
      <c r="T129" s="17">
        <f>'Accumulated Feed'!P126</f>
        <v>4.7982027002903394</v>
      </c>
      <c r="U129" s="17">
        <f>SUM($T$7:T129)</f>
        <v>796.37322062891212</v>
      </c>
      <c r="V129" s="64">
        <f>(X129)/((1000)*(1/(PI()*1.5^2))*(1/'Salt Topping history'!$F$17)*(1/2.20462)*(T129))</f>
        <v>38.586762062047988</v>
      </c>
      <c r="W129" s="137">
        <f t="shared" si="25"/>
        <v>5.1947789661616591E-3</v>
      </c>
      <c r="X129" s="19">
        <f t="shared" si="26"/>
        <v>11.740200463525349</v>
      </c>
      <c r="Y129" s="161">
        <f>SUM($X$7:X129)</f>
        <v>1948.5590413679238</v>
      </c>
      <c r="Z129" s="163">
        <f>SUM($AA$7:AA129)</f>
        <v>913.41784502338623</v>
      </c>
      <c r="AA129" s="164">
        <f t="shared" si="33"/>
        <v>6.5714616817875982</v>
      </c>
      <c r="AB129" s="115">
        <f t="shared" si="27"/>
        <v>4.7982027002903394</v>
      </c>
      <c r="AC129" s="115">
        <v>36.518976800839098</v>
      </c>
      <c r="AD129" s="113">
        <v>54.513749612481455</v>
      </c>
      <c r="AE129" s="113">
        <v>38.889031257386584</v>
      </c>
      <c r="AF129" s="113">
        <v>20</v>
      </c>
      <c r="AG129" s="113">
        <f t="shared" si="28"/>
        <v>4.585286113602721</v>
      </c>
      <c r="AH129" s="113">
        <f>SUM($AG$7:AG129)</f>
        <v>689.54068417443045</v>
      </c>
      <c r="AJ129" s="27">
        <f>'Accumulated Feed'!Q126</f>
        <v>43745</v>
      </c>
      <c r="AK129" s="17">
        <f>'Accumulated Feed'!R126</f>
        <v>9.7451440608298014</v>
      </c>
      <c r="AL129" s="17">
        <f>SUM($AK$7:AK129)</f>
        <v>205.8768637722695</v>
      </c>
      <c r="AM129" s="64">
        <f>(AO129)/((1000)*(1/(PI()*1.5^2))*(1/'Salt Topping history'!$C$27)*(1/2.20462)*(AK129))</f>
        <v>31.759358928321159</v>
      </c>
      <c r="AN129" s="137">
        <f t="shared" si="29"/>
        <v>1.4495312526010563E-2</v>
      </c>
      <c r="AO129" s="19">
        <f t="shared" si="30"/>
        <v>17.408870343738688</v>
      </c>
      <c r="AP129" s="161">
        <f>SUM($AO$7:AO129)</f>
        <v>367.78149258901823</v>
      </c>
      <c r="AQ129" s="163">
        <f>SUM($AR$7:AR129)</f>
        <v>251.34166485086445</v>
      </c>
      <c r="AR129" s="164">
        <f t="shared" si="32"/>
        <v>12.279740397877955</v>
      </c>
      <c r="AS129" s="115">
        <f t="shared" si="31"/>
        <v>9.7451440608298014</v>
      </c>
      <c r="AT129" s="178">
        <v>34.569273934231845</v>
      </c>
      <c r="AU129" s="87">
        <v>54.408553204403965</v>
      </c>
      <c r="AV129" s="87">
        <v>37.248147380175411</v>
      </c>
      <c r="AW129" s="113">
        <v>20</v>
      </c>
      <c r="AX129" s="113">
        <f t="shared" si="34"/>
        <v>3.4773963318101186</v>
      </c>
      <c r="AY129" s="113">
        <f>SUM($AX$7:AX129)</f>
        <v>166.61585454657026</v>
      </c>
    </row>
    <row r="130" spans="2:51">
      <c r="B130" s="27">
        <f>'Accumulated Feed'!M127</f>
        <v>43351</v>
      </c>
      <c r="C130" s="17">
        <f>'Accumulated Feed'!N127</f>
        <v>6.1807792293846591</v>
      </c>
      <c r="D130" s="17">
        <f>SUM($C$7:C130)</f>
        <v>816.02650063123144</v>
      </c>
      <c r="E130" s="64">
        <f>(G130)/((1000)*(1/(PI()*1.5^2))*(1/'Salt Topping history'!$E$17)*(1/2.20462)*(C130))</f>
        <v>21.912514684794171</v>
      </c>
      <c r="F130" s="122">
        <f t="shared" si="20"/>
        <v>4.2845115802966679E-3</v>
      </c>
      <c r="G130" s="19">
        <f t="shared" si="21"/>
        <v>8.5167521193137166</v>
      </c>
      <c r="H130" s="161">
        <f>SUM($G$7:G130)</f>
        <v>1124.4367693358158</v>
      </c>
      <c r="I130" s="163">
        <f>SUM($J$7:J130)</f>
        <v>1050.6074150245427</v>
      </c>
      <c r="J130" s="164">
        <f t="shared" si="22"/>
        <v>7.1636961060707804</v>
      </c>
      <c r="K130" s="115">
        <f t="shared" si="23"/>
        <v>6.1807792293846591</v>
      </c>
      <c r="L130" s="115">
        <v>32.952882814826758</v>
      </c>
      <c r="M130" s="113">
        <v>57.979700488249406</v>
      </c>
      <c r="N130" s="113">
        <v>38.292464138534328</v>
      </c>
      <c r="O130" s="113">
        <v>20</v>
      </c>
      <c r="P130" s="113">
        <f t="shared" si="24"/>
        <v>5.9065118632913753</v>
      </c>
      <c r="Q130" s="113">
        <f>SUM($P$7:P130)</f>
        <v>643.24560663773821</v>
      </c>
      <c r="S130" s="27">
        <f>'Accumulated Feed'!O127</f>
        <v>43554</v>
      </c>
      <c r="T130" s="17">
        <f>'Accumulated Feed'!P127</f>
        <v>4.6569551736802808</v>
      </c>
      <c r="U130" s="17">
        <f>SUM($T$7:T130)</f>
        <v>801.03017580259245</v>
      </c>
      <c r="V130" s="64">
        <f>(X130)/((1000)*(1/(PI()*1.5^2))*(1/'Salt Topping history'!$F$17)*(1/2.20462)*(T130))</f>
        <v>38.586762062047988</v>
      </c>
      <c r="W130" s="137">
        <f t="shared" si="25"/>
        <v>5.0418571898032125E-3</v>
      </c>
      <c r="X130" s="19">
        <f t="shared" si="26"/>
        <v>11.394597248955261</v>
      </c>
      <c r="Y130" s="161">
        <f>SUM($X$7:X130)</f>
        <v>1959.9536386168791</v>
      </c>
      <c r="Z130" s="163">
        <f>SUM($AA$7:AA130)</f>
        <v>919.75923281436815</v>
      </c>
      <c r="AA130" s="164">
        <f t="shared" si="33"/>
        <v>6.3413877909818943</v>
      </c>
      <c r="AB130" s="115">
        <f t="shared" si="27"/>
        <v>4.6569551736802808</v>
      </c>
      <c r="AC130" s="115">
        <v>36.302989819093973</v>
      </c>
      <c r="AD130" s="113">
        <v>53.696913659572601</v>
      </c>
      <c r="AE130" s="113">
        <v>38.591538880136291</v>
      </c>
      <c r="AF130" s="113">
        <v>20</v>
      </c>
      <c r="AG130" s="113">
        <f t="shared" si="28"/>
        <v>4.4503063382992218</v>
      </c>
      <c r="AH130" s="113">
        <f>SUM($AG$7:AG130)</f>
        <v>693.9909905127297</v>
      </c>
      <c r="AJ130" s="27">
        <f>'Accumulated Feed'!Q127</f>
        <v>43746</v>
      </c>
      <c r="AK130" s="17">
        <f>'Accumulated Feed'!R127</f>
        <v>9.6597791159244206</v>
      </c>
      <c r="AL130" s="17">
        <f>SUM($AK$7:AK130)</f>
        <v>215.53664288819391</v>
      </c>
      <c r="AM130" s="64">
        <f>(AO130)/((1000)*(1/(PI()*1.5^2))*(1/'Salt Topping history'!$C$27)*(1/2.20462)*(AK130))</f>
        <v>31.759358928321159</v>
      </c>
      <c r="AN130" s="137">
        <f t="shared" si="29"/>
        <v>1.4368337332268399E-2</v>
      </c>
      <c r="AO130" s="19">
        <f t="shared" si="30"/>
        <v>17.256373136054346</v>
      </c>
      <c r="AP130" s="161">
        <f>SUM($AO$7:AO130)</f>
        <v>385.03786572507255</v>
      </c>
      <c r="AQ130" s="163">
        <f>SUM($AR$7:AR130)</f>
        <v>263.78620754083374</v>
      </c>
      <c r="AR130" s="164">
        <f t="shared" si="32"/>
        <v>12.444542689969277</v>
      </c>
      <c r="AS130" s="115">
        <f t="shared" si="31"/>
        <v>9.6597791159244206</v>
      </c>
      <c r="AT130" s="178">
        <v>35.150855294245247</v>
      </c>
      <c r="AU130" s="87">
        <v>51.065320188160271</v>
      </c>
      <c r="AV130" s="87">
        <v>37.212949464828903</v>
      </c>
      <c r="AW130" s="113">
        <v>7.4680647457351688</v>
      </c>
      <c r="AX130" s="113">
        <f t="shared" si="34"/>
        <v>9.2311337822467667</v>
      </c>
      <c r="AY130" s="113">
        <f>SUM($AX$7:AX130)</f>
        <v>175.84698832881702</v>
      </c>
    </row>
    <row r="131" spans="2:51">
      <c r="B131" s="27">
        <f>'Accumulated Feed'!M128</f>
        <v>43352</v>
      </c>
      <c r="C131" s="17">
        <f>'Accumulated Feed'!N128</f>
        <v>6.2245626617945247</v>
      </c>
      <c r="D131" s="17">
        <f>SUM($C$7:C131)</f>
        <v>822.25106329302594</v>
      </c>
      <c r="E131" s="64">
        <f>(G131)/((1000)*(1/(PI()*1.5^2))*(1/'Salt Topping history'!$E$17)*(1/2.20462)*(C131))</f>
        <v>21.912514684794171</v>
      </c>
      <c r="F131" s="122">
        <f t="shared" si="20"/>
        <v>4.3148622231886456E-3</v>
      </c>
      <c r="G131" s="19">
        <f t="shared" si="21"/>
        <v>8.5770831272543901</v>
      </c>
      <c r="H131" s="161">
        <f>SUM($G$7:G131)</f>
        <v>1133.0138524630702</v>
      </c>
      <c r="I131" s="163">
        <f>SUM($J$7:J131)</f>
        <v>1058.3279200719028</v>
      </c>
      <c r="J131" s="164">
        <f t="shared" si="22"/>
        <v>7.7205050473601098</v>
      </c>
      <c r="K131" s="115">
        <f t="shared" si="23"/>
        <v>6.2245626617945247</v>
      </c>
      <c r="L131" s="115">
        <v>34.332989423716555</v>
      </c>
      <c r="M131" s="113">
        <v>54.30679169831452</v>
      </c>
      <c r="N131" s="113">
        <v>37.752169131967761</v>
      </c>
      <c r="O131" s="113">
        <v>20</v>
      </c>
      <c r="P131" s="113">
        <f t="shared" si="24"/>
        <v>5.9483524392684339</v>
      </c>
      <c r="Q131" s="113">
        <f>SUM($P$7:P131)</f>
        <v>649.19395907700664</v>
      </c>
      <c r="S131" s="27">
        <f>'Accumulated Feed'!O128</f>
        <v>43555</v>
      </c>
      <c r="T131" s="17">
        <f>'Accumulated Feed'!P128</f>
        <v>4.6185819177665017</v>
      </c>
      <c r="U131" s="17">
        <f>SUM($T$7:T131)</f>
        <v>805.64875772035896</v>
      </c>
      <c r="V131" s="64">
        <f>(X131)/((1000)*(1/(PI()*1.5^2))*(1/'Salt Topping history'!$F$17)*(1/2.20462)*(T131))</f>
        <v>38.586762062047981</v>
      </c>
      <c r="W131" s="137">
        <f t="shared" si="25"/>
        <v>5.0003123457990246E-3</v>
      </c>
      <c r="X131" s="19">
        <f t="shared" si="26"/>
        <v>11.300705901505795</v>
      </c>
      <c r="Y131" s="161">
        <f>SUM($X$7:X131)</f>
        <v>1971.2543445183849</v>
      </c>
      <c r="Z131" s="163">
        <f>SUM($AA$7:AA131)</f>
        <v>926.05294338854355</v>
      </c>
      <c r="AA131" s="164">
        <f t="shared" si="33"/>
        <v>6.29371057417538</v>
      </c>
      <c r="AB131" s="115">
        <f t="shared" si="27"/>
        <v>4.6185819177665017</v>
      </c>
      <c r="AC131" s="115">
        <v>35.88201588356938</v>
      </c>
      <c r="AD131" s="113">
        <v>49.917284467529377</v>
      </c>
      <c r="AE131" s="113">
        <v>38.789310456028716</v>
      </c>
      <c r="AF131" s="113">
        <v>20</v>
      </c>
      <c r="AG131" s="113">
        <f t="shared" si="28"/>
        <v>4.4136358663609423</v>
      </c>
      <c r="AH131" s="113">
        <f>SUM($AG$7:AG131)</f>
        <v>698.40462637909059</v>
      </c>
      <c r="AJ131" s="27">
        <f>'Accumulated Feed'!Q128</f>
        <v>43747</v>
      </c>
      <c r="AK131" s="17">
        <f>'Accumulated Feed'!R128</f>
        <v>9.741963441685126</v>
      </c>
      <c r="AL131" s="17">
        <f>SUM($AK$7:AK131)</f>
        <v>225.27860632987904</v>
      </c>
      <c r="AM131" s="64">
        <f>(AO131)/((1000)*(1/(PI()*1.5^2))*(1/'Salt Topping history'!$C$27)*(1/2.20462)*(AK131))</f>
        <v>31.759358928321159</v>
      </c>
      <c r="AN131" s="137">
        <f t="shared" si="29"/>
        <v>1.4490581547356938E-2</v>
      </c>
      <c r="AO131" s="19">
        <f t="shared" si="30"/>
        <v>17.403188438375683</v>
      </c>
      <c r="AP131" s="161">
        <f>SUM($AO$7:AO131)</f>
        <v>402.44105416344826</v>
      </c>
      <c r="AQ131" s="163">
        <f>SUM($AR$7:AR131)</f>
        <v>276.17877652600765</v>
      </c>
      <c r="AR131" s="164">
        <f t="shared" si="32"/>
        <v>12.3925689851739</v>
      </c>
      <c r="AS131" s="115">
        <f t="shared" si="31"/>
        <v>9.741963441685126</v>
      </c>
      <c r="AT131" s="178">
        <v>34.909017596862938</v>
      </c>
      <c r="AU131" s="87">
        <v>54.12875483066945</v>
      </c>
      <c r="AV131" s="87">
        <v>37.469675213782885</v>
      </c>
      <c r="AW131" s="113">
        <v>20</v>
      </c>
      <c r="AX131" s="113">
        <f t="shared" si="34"/>
        <v>2.9482149532012616</v>
      </c>
      <c r="AY131" s="113">
        <f>SUM($AX$7:AX131)</f>
        <v>178.79520328201829</v>
      </c>
    </row>
    <row r="132" spans="2:51">
      <c r="B132" s="27">
        <f>'Accumulated Feed'!M129</f>
        <v>43353</v>
      </c>
      <c r="C132" s="17">
        <f>'Accumulated Feed'!N129</f>
        <v>6.22796637797041</v>
      </c>
      <c r="D132" s="17">
        <f>SUM($C$7:C132)</f>
        <v>828.4790296709964</v>
      </c>
      <c r="E132" s="64">
        <f>(G132)/((1000)*(1/(PI()*1.5^2))*(1/'Salt Topping history'!$E$17)*(1/2.20462)*(C132))</f>
        <v>21.912514684794175</v>
      </c>
      <c r="F132" s="122">
        <f t="shared" si="20"/>
        <v>4.3172216767187587E-3</v>
      </c>
      <c r="G132" s="19">
        <f t="shared" si="21"/>
        <v>8.5817732489815501</v>
      </c>
      <c r="H132" s="161">
        <f>SUM($G$7:G132)</f>
        <v>1141.5956257120517</v>
      </c>
      <c r="I132" s="163">
        <f>SUM($J$7:J132)</f>
        <v>1066.1659453323405</v>
      </c>
      <c r="J132" s="164">
        <f t="shared" si="22"/>
        <v>7.8380252604377638</v>
      </c>
      <c r="K132" s="115">
        <f t="shared" si="23"/>
        <v>6.22796637797041</v>
      </c>
      <c r="L132" s="115">
        <v>35.096053337123678</v>
      </c>
      <c r="M132" s="113">
        <v>57.768973914738119</v>
      </c>
      <c r="N132" s="113">
        <v>37.664931975713515</v>
      </c>
      <c r="O132" s="113">
        <v>20</v>
      </c>
      <c r="P132" s="113">
        <f t="shared" si="24"/>
        <v>5.9516051181339984</v>
      </c>
      <c r="Q132" s="113">
        <f>SUM($P$7:P132)</f>
        <v>655.14556419514065</v>
      </c>
      <c r="S132" s="27">
        <f>'Accumulated Feed'!O129</f>
        <v>43556</v>
      </c>
      <c r="T132" s="17">
        <f>'Accumulated Feed'!P129</f>
        <v>4.6495678789019381</v>
      </c>
      <c r="U132" s="17">
        <f>SUM($T$7:T132)</f>
        <v>810.29832559926092</v>
      </c>
      <c r="V132" s="64">
        <f>(X132)/((1000)*(1/(PI()*1.5^2))*(1/'Salt Topping history'!$F$17)*(1/2.20462)*(T132))</f>
        <v>38.586762062047981</v>
      </c>
      <c r="W132" s="137">
        <f t="shared" si="25"/>
        <v>5.0338593277018369E-3</v>
      </c>
      <c r="X132" s="19">
        <f t="shared" si="26"/>
        <v>11.376522080606151</v>
      </c>
      <c r="Y132" s="161">
        <f>SUM($X$7:X132)</f>
        <v>1982.6308665989909</v>
      </c>
      <c r="Z132" s="163">
        <f>SUM($AA$7:AA132)</f>
        <v>932.06708590680375</v>
      </c>
      <c r="AA132" s="164">
        <f t="shared" si="33"/>
        <v>6.0141425182601598</v>
      </c>
      <c r="AB132" s="115">
        <f t="shared" si="27"/>
        <v>4.6495678789019381</v>
      </c>
      <c r="AC132" s="115">
        <v>35.461769134689284</v>
      </c>
      <c r="AD132" s="113">
        <v>55.787675657228199</v>
      </c>
      <c r="AE132" s="113">
        <v>38.456704844324761</v>
      </c>
      <c r="AF132" s="113">
        <v>20</v>
      </c>
      <c r="AG132" s="113">
        <f t="shared" si="28"/>
        <v>4.4432468490946126</v>
      </c>
      <c r="AH132" s="113">
        <f>SUM($AG$7:AG132)</f>
        <v>702.84787322818522</v>
      </c>
      <c r="AJ132" s="27">
        <f>'Accumulated Feed'!Q129</f>
        <v>43748</v>
      </c>
      <c r="AK132" s="17">
        <f>'Accumulated Feed'!R129</f>
        <v>9.6531836725303908</v>
      </c>
      <c r="AL132" s="17">
        <f>SUM($AK$7:AK132)</f>
        <v>234.93179000240943</v>
      </c>
      <c r="AM132" s="64">
        <f>(AO132)/((1000)*(1/(PI()*1.5^2))*(1/'Salt Topping history'!$C$27)*(1/2.20462)*(AK132))</f>
        <v>31.759358928321159</v>
      </c>
      <c r="AN132" s="137">
        <f t="shared" si="29"/>
        <v>1.4358527009029736E-2</v>
      </c>
      <c r="AO132" s="19">
        <f t="shared" si="30"/>
        <v>17.244590937844713</v>
      </c>
      <c r="AP132" s="161">
        <f>SUM($AO$7:AO132)</f>
        <v>419.68564510129295</v>
      </c>
      <c r="AQ132" s="163">
        <f>SUM($AR$7:AR132)</f>
        <v>288.67771913370063</v>
      </c>
      <c r="AR132" s="164">
        <f t="shared" ref="AR132:AR163" si="35">IF(AO132=0,0,$J$4+$K$4*AS132+$L$4*AT132+$M$4*AU132+$N$4*AV132)</f>
        <v>12.498942607692987</v>
      </c>
      <c r="AS132" s="115">
        <f t="shared" si="31"/>
        <v>9.6531836725303908</v>
      </c>
      <c r="AT132" s="178">
        <v>34.913579785205691</v>
      </c>
      <c r="AU132" s="87">
        <v>46.862356671227289</v>
      </c>
      <c r="AV132" s="87">
        <v>37.251277441492739</v>
      </c>
      <c r="AW132" s="113">
        <v>6.3336607208020013</v>
      </c>
      <c r="AX132" s="113">
        <f t="shared" si="34"/>
        <v>9.2248310066249992</v>
      </c>
      <c r="AY132" s="113">
        <f>SUM($AX$7:AX132)</f>
        <v>188.0200342886433</v>
      </c>
    </row>
    <row r="133" spans="2:51">
      <c r="B133" s="27">
        <f>'Accumulated Feed'!M130</f>
        <v>43354</v>
      </c>
      <c r="C133" s="17">
        <f>'Accumulated Feed'!N130</f>
        <v>6.2517769185164269</v>
      </c>
      <c r="D133" s="17">
        <f>SUM($C$7:C133)</f>
        <v>834.73080658951278</v>
      </c>
      <c r="E133" s="64">
        <f>(G133)/((1000)*(1/(PI()*1.5^2))*(1/'Salt Topping history'!$E$17)*(1/2.20462)*(C133))</f>
        <v>21.912514684794171</v>
      </c>
      <c r="F133" s="122">
        <f t="shared" si="20"/>
        <v>4.3337271257756554E-3</v>
      </c>
      <c r="G133" s="19">
        <f t="shared" si="21"/>
        <v>8.614582780616848</v>
      </c>
      <c r="H133" s="161">
        <f>SUM($G$7:G133)</f>
        <v>1150.2102084926687</v>
      </c>
      <c r="I133" s="163">
        <f>SUM($J$7:J133)</f>
        <v>1074.0082028368729</v>
      </c>
      <c r="J133" s="164">
        <f t="shared" si="22"/>
        <v>7.8422575045324763</v>
      </c>
      <c r="K133" s="115">
        <f t="shared" si="23"/>
        <v>6.2517769185164269</v>
      </c>
      <c r="L133" s="115">
        <v>34.736920678019544</v>
      </c>
      <c r="M133" s="113">
        <v>55.163691295164625</v>
      </c>
      <c r="N133" s="113">
        <v>37.611740266813172</v>
      </c>
      <c r="O133" s="113">
        <v>2.0976745653341675</v>
      </c>
      <c r="P133" s="113">
        <f t="shared" si="24"/>
        <v>0.62661305474410578</v>
      </c>
      <c r="Q133" s="113">
        <f>SUM($P$7:P133)</f>
        <v>655.77217724988475</v>
      </c>
      <c r="S133" s="27">
        <f>'Accumulated Feed'!O130</f>
        <v>43557</v>
      </c>
      <c r="T133" s="17">
        <f>'Accumulated Feed'!P130</f>
        <v>4.2971727088704155</v>
      </c>
      <c r="U133" s="17">
        <f>SUM($T$7:T133)</f>
        <v>814.59549830813137</v>
      </c>
      <c r="V133" s="64">
        <f>(X133)/((1000)*(1/(PI()*1.5^2))*(1/'Salt Topping history'!$F$17)*(1/2.20462)*(T133))</f>
        <v>38.586762062047988</v>
      </c>
      <c r="W133" s="137">
        <f t="shared" si="25"/>
        <v>4.6523383434078757E-3</v>
      </c>
      <c r="X133" s="19">
        <f t="shared" si="26"/>
        <v>10.514284656101799</v>
      </c>
      <c r="Y133" s="161">
        <f>SUM($X$7:X133)</f>
        <v>1993.1451512550927</v>
      </c>
      <c r="Z133" s="163">
        <f>SUM($AA$7:AA133)</f>
        <v>937.52426758848071</v>
      </c>
      <c r="AA133" s="164">
        <f t="shared" si="33"/>
        <v>5.4571816816769374</v>
      </c>
      <c r="AB133" s="115">
        <f t="shared" si="27"/>
        <v>4.2971727088704155</v>
      </c>
      <c r="AC133" s="115">
        <v>34.257613517641992</v>
      </c>
      <c r="AD133" s="113">
        <v>47.898391445786821</v>
      </c>
      <c r="AE133" s="113">
        <v>38.525654639116013</v>
      </c>
      <c r="AF133" s="113">
        <v>20</v>
      </c>
      <c r="AG133" s="113">
        <f t="shared" si="28"/>
        <v>4.1064889460680405</v>
      </c>
      <c r="AH133" s="113">
        <f>SUM($AG$7:AG133)</f>
        <v>706.95436217425322</v>
      </c>
      <c r="AJ133" s="27">
        <f>'Accumulated Feed'!Q130</f>
        <v>43749</v>
      </c>
      <c r="AK133" s="17">
        <f>'Accumulated Feed'!R130</f>
        <v>9.5129096601555077</v>
      </c>
      <c r="AL133" s="17">
        <f>SUM($AK$7:AK133)</f>
        <v>244.44469966256494</v>
      </c>
      <c r="AM133" s="64">
        <f>(AO133)/((1000)*(1/(PI()*1.5^2))*(1/'Salt Topping history'!$C$27)*(1/2.20462)*(AK133))</f>
        <v>31.759358928321163</v>
      </c>
      <c r="AN133" s="137">
        <f t="shared" si="29"/>
        <v>1.4149877897640585E-2</v>
      </c>
      <c r="AO133" s="19">
        <f t="shared" si="30"/>
        <v>16.994003355066344</v>
      </c>
      <c r="AP133" s="161">
        <f>SUM($AO$7:AO133)</f>
        <v>436.6796484563593</v>
      </c>
      <c r="AQ133" s="163">
        <f>SUM($AR$7:AR133)</f>
        <v>300.76239557844951</v>
      </c>
      <c r="AR133" s="164">
        <f t="shared" si="35"/>
        <v>12.084676444748872</v>
      </c>
      <c r="AS133" s="115">
        <f t="shared" si="31"/>
        <v>9.5129096601555077</v>
      </c>
      <c r="AT133" s="178">
        <v>34.675537007870567</v>
      </c>
      <c r="AU133" s="87">
        <v>52.194385916877678</v>
      </c>
      <c r="AV133" s="87">
        <v>37.305856178314556</v>
      </c>
      <c r="AW133" s="113">
        <v>20</v>
      </c>
      <c r="AX133" s="113">
        <f t="shared" si="34"/>
        <v>9.0907815466046937</v>
      </c>
      <c r="AY133" s="113">
        <f>SUM($AX$7:AX133)</f>
        <v>197.11081583524799</v>
      </c>
    </row>
    <row r="134" spans="2:51">
      <c r="B134" s="27">
        <f>'Accumulated Feed'!M131</f>
        <v>43355</v>
      </c>
      <c r="C134" s="17">
        <f>'Accumulated Feed'!N131</f>
        <v>6.2089184585869122</v>
      </c>
      <c r="D134" s="17">
        <f>SUM($C$7:C134)</f>
        <v>840.93972504809972</v>
      </c>
      <c r="E134" s="64">
        <f>(G134)/((1000)*(1/(PI()*1.5^2))*(1/'Salt Topping history'!$E$17)*(1/2.20462)*(C134))</f>
        <v>21.912514684794171</v>
      </c>
      <c r="F134" s="122">
        <f t="shared" si="20"/>
        <v>4.30401767312142E-3</v>
      </c>
      <c r="G134" s="19">
        <f t="shared" si="21"/>
        <v>8.5555263306307587</v>
      </c>
      <c r="H134" s="161">
        <f>SUM($G$7:G134)</f>
        <v>1158.7657348232995</v>
      </c>
      <c r="I134" s="163">
        <f>SUM($J$7:J134)</f>
        <v>1081.5403953072512</v>
      </c>
      <c r="J134" s="164">
        <f t="shared" si="22"/>
        <v>7.5321924703782752</v>
      </c>
      <c r="K134" s="115">
        <f t="shared" si="23"/>
        <v>6.2089184585869122</v>
      </c>
      <c r="L134" s="115">
        <v>34.166948047368606</v>
      </c>
      <c r="M134" s="113">
        <v>58.001922100649949</v>
      </c>
      <c r="N134" s="113">
        <v>37.643418064227831</v>
      </c>
      <c r="O134" s="113">
        <v>20</v>
      </c>
      <c r="P134" s="113">
        <f t="shared" si="24"/>
        <v>5.9334024356510557</v>
      </c>
      <c r="Q134" s="113">
        <f>SUM($P$7:P134)</f>
        <v>661.70557968553578</v>
      </c>
      <c r="S134" s="27">
        <f>'Accumulated Feed'!O131</f>
        <v>43558</v>
      </c>
      <c r="T134" s="17">
        <f>'Accumulated Feed'!P131</f>
        <v>7.2299155695309079</v>
      </c>
      <c r="U134" s="17">
        <f>SUM($T$7:T134)</f>
        <v>821.8254138776623</v>
      </c>
      <c r="V134" s="64">
        <f>(X134)/((1000)*(1/(PI()*1.5^2))*(1/'Salt Topping history'!$F$17)*(1/2.20462)*(T134))</f>
        <v>38.586762062047981</v>
      </c>
      <c r="W134" s="137">
        <f t="shared" si="25"/>
        <v>7.8274753431011208E-3</v>
      </c>
      <c r="X134" s="19">
        <f t="shared" si="26"/>
        <v>17.690094275408534</v>
      </c>
      <c r="Y134" s="161">
        <f>SUM($X$7:X134)</f>
        <v>2010.8352455305012</v>
      </c>
      <c r="Z134" s="163">
        <f>SUM($AA$7:AA134)</f>
        <v>947.18972430321469</v>
      </c>
      <c r="AA134" s="164">
        <f t="shared" si="33"/>
        <v>9.6654567147339883</v>
      </c>
      <c r="AB134" s="115">
        <f t="shared" si="27"/>
        <v>7.2299155695309079</v>
      </c>
      <c r="AC134" s="115">
        <v>35.297867420889702</v>
      </c>
      <c r="AD134" s="113">
        <v>43.049667977712801</v>
      </c>
      <c r="AE134" s="113">
        <v>38.324581798270877</v>
      </c>
      <c r="AF134" s="113">
        <v>20</v>
      </c>
      <c r="AG134" s="113">
        <f t="shared" si="28"/>
        <v>6.9090935782025618</v>
      </c>
      <c r="AH134" s="113">
        <f>SUM($AG$7:AG134)</f>
        <v>713.86345575245582</v>
      </c>
      <c r="AJ134" s="27">
        <f>'Accumulated Feed'!Q131</f>
        <v>43750</v>
      </c>
      <c r="AK134" s="17">
        <f>'Accumulated Feed'!R131</f>
        <v>9.9182763307575499</v>
      </c>
      <c r="AL134" s="17">
        <f>SUM($AK$7:AK134)</f>
        <v>254.36297599332249</v>
      </c>
      <c r="AM134" s="64">
        <f>(AO134)/((1000)*(1/(PI()*1.5^2))*(1/'Salt Topping history'!$C$27)*(1/2.20462)*(AK134))</f>
        <v>31.759358928321156</v>
      </c>
      <c r="AN134" s="137">
        <f t="shared" si="29"/>
        <v>1.4752836308652996E-2</v>
      </c>
      <c r="AO134" s="19">
        <f t="shared" si="30"/>
        <v>17.718156406692248</v>
      </c>
      <c r="AP134" s="161">
        <f>SUM($AO$7:AO134)</f>
        <v>454.39780486305153</v>
      </c>
      <c r="AQ134" s="163">
        <f>SUM($AR$7:AR134)</f>
        <v>313.81132570261605</v>
      </c>
      <c r="AR134" s="164">
        <f t="shared" si="35"/>
        <v>13.048930124166517</v>
      </c>
      <c r="AS134" s="115">
        <f t="shared" si="31"/>
        <v>9.9182763307575499</v>
      </c>
      <c r="AT134" s="178">
        <v>35.271942967198484</v>
      </c>
      <c r="AU134" s="87">
        <v>43.506833328626747</v>
      </c>
      <c r="AV134" s="87">
        <v>37.252970794571723</v>
      </c>
      <c r="AW134" s="113">
        <v>20</v>
      </c>
      <c r="AX134" s="113">
        <f t="shared" si="34"/>
        <v>9.4781603802493084</v>
      </c>
      <c r="AY134" s="113">
        <f>SUM($AX$7:AX134)</f>
        <v>206.5889762154973</v>
      </c>
    </row>
    <row r="135" spans="2:51">
      <c r="B135" s="27">
        <f>'Accumulated Feed'!M132</f>
        <v>43356</v>
      </c>
      <c r="C135" s="17">
        <f>'Accumulated Feed'!N132</f>
        <v>6.9792575540395756</v>
      </c>
      <c r="D135" s="17">
        <f>SUM($C$7:C135)</f>
        <v>847.91898260213929</v>
      </c>
      <c r="E135" s="64">
        <f>(G135)/((1000)*(1/(PI()*1.5^2))*(1/'Salt Topping history'!$E$17)*(1/2.20462)*(C135))</f>
        <v>21.912514684794171</v>
      </c>
      <c r="F135" s="122">
        <f t="shared" si="20"/>
        <v>4.8380161630740834E-3</v>
      </c>
      <c r="G135" s="19">
        <f t="shared" si="21"/>
        <v>9.6170085289586638</v>
      </c>
      <c r="H135" s="161">
        <f>SUM($G$7:G135)</f>
        <v>1168.3827433522581</v>
      </c>
      <c r="I135" s="163">
        <f>SUM($J$7:J135)</f>
        <v>1092.2681730734269</v>
      </c>
      <c r="J135" s="164">
        <f t="shared" si="22"/>
        <v>10.72777776617578</v>
      </c>
      <c r="K135" s="115">
        <f t="shared" si="23"/>
        <v>6.9792575540395756</v>
      </c>
      <c r="L135" s="115">
        <v>39.807364487559703</v>
      </c>
      <c r="M135" s="113">
        <v>40.874914831187972</v>
      </c>
      <c r="N135" s="113">
        <v>38.024892933037542</v>
      </c>
      <c r="O135" s="113">
        <v>2.4668422046658325</v>
      </c>
      <c r="P135" s="113">
        <f t="shared" si="24"/>
        <v>0.82263739764202204</v>
      </c>
      <c r="Q135" s="113">
        <f>SUM($P$7:P135)</f>
        <v>662.52821708317776</v>
      </c>
      <c r="S135" s="27">
        <f>'Accumulated Feed'!O132</f>
        <v>43559</v>
      </c>
      <c r="T135" s="17">
        <f>'Accumulated Feed'!P132</f>
        <v>5.6473056743464447</v>
      </c>
      <c r="U135" s="17">
        <f>SUM($T$7:T135)</f>
        <v>827.4727195520087</v>
      </c>
      <c r="V135" s="64">
        <f>(X135)/((1000)*(1/(PI()*1.5^2))*(1/'Salt Topping history'!$F$17)*(1/2.20462)*(T135))</f>
        <v>38.586762062047988</v>
      </c>
      <c r="W135" s="137">
        <f t="shared" si="25"/>
        <v>6.1140611526905985E-3</v>
      </c>
      <c r="X135" s="19">
        <f t="shared" si="26"/>
        <v>13.817778205080753</v>
      </c>
      <c r="Y135" s="161">
        <f>SUM($X$7:X135)</f>
        <v>2024.6530237355819</v>
      </c>
      <c r="Z135" s="163">
        <f>SUM($AA$7:AA135)</f>
        <v>954.68449569996858</v>
      </c>
      <c r="AA135" s="164">
        <f t="shared" ref="AA135:AA166" si="36">IF(X135=0,0,$J$4+$K$4*AB135+$L$4*AC135+$M$4*AD135+$N$4*AE135)</f>
        <v>7.4947713967538938</v>
      </c>
      <c r="AB135" s="115">
        <f t="shared" si="27"/>
        <v>5.6473056743464447</v>
      </c>
      <c r="AC135" s="115">
        <v>35.909185129713165</v>
      </c>
      <c r="AD135" s="113">
        <v>53.508507422222621</v>
      </c>
      <c r="AE135" s="113">
        <v>38.436162088535447</v>
      </c>
      <c r="AF135" s="113">
        <v>2.7467233212030027</v>
      </c>
      <c r="AG135" s="113">
        <f t="shared" si="28"/>
        <v>0.74116356930807847</v>
      </c>
      <c r="AH135" s="113">
        <f>SUM($AG$7:AG135)</f>
        <v>714.60461932176395</v>
      </c>
      <c r="AJ135" s="27">
        <f>'Accumulated Feed'!Q132</f>
        <v>43751</v>
      </c>
      <c r="AK135" s="17">
        <f>'Accumulated Feed'!R132</f>
        <v>9.6933355841561788</v>
      </c>
      <c r="AL135" s="17">
        <f>SUM($AK$7:AK135)</f>
        <v>264.05631157747865</v>
      </c>
      <c r="AM135" s="64">
        <f>(AO135)/((1000)*(1/(PI()*1.5^2))*(1/'Salt Topping history'!$C$27)*(1/2.20462)*(AK135))</f>
        <v>31.759358928321159</v>
      </c>
      <c r="AN135" s="137">
        <f t="shared" si="29"/>
        <v>1.4418250549687482E-2</v>
      </c>
      <c r="AO135" s="19">
        <f t="shared" si="30"/>
        <v>17.316318910174665</v>
      </c>
      <c r="AP135" s="161">
        <f>SUM($AO$7:AO135)</f>
        <v>471.71412377322622</v>
      </c>
      <c r="AQ135" s="163">
        <f>SUM($AR$7:AR135)</f>
        <v>327.19288622109616</v>
      </c>
      <c r="AR135" s="164">
        <f t="shared" si="35"/>
        <v>13.381560518480137</v>
      </c>
      <c r="AS135" s="115">
        <f t="shared" si="31"/>
        <v>9.6933355841561788</v>
      </c>
      <c r="AT135" s="178">
        <v>36.689637271430762</v>
      </c>
      <c r="AU135" s="87">
        <v>37.151079164103244</v>
      </c>
      <c r="AV135" s="87">
        <v>37.396698718644949</v>
      </c>
      <c r="AW135" s="113">
        <v>20</v>
      </c>
      <c r="AX135" s="113">
        <f t="shared" ref="AX135:AX166" si="37">(AK135*AW136)*(1/2.20462)*(1/1343)*(1/(PI()*1.5^2))*1000</f>
        <v>9.2632012077841122</v>
      </c>
      <c r="AY135" s="113">
        <f>SUM($AX$7:AX135)</f>
        <v>215.8521774232814</v>
      </c>
    </row>
    <row r="136" spans="2:51">
      <c r="B136" s="27">
        <f>'Accumulated Feed'!M133</f>
        <v>43357</v>
      </c>
      <c r="C136" s="17">
        <f>'Accumulated Feed'!N133</f>
        <v>6.4986901458966342</v>
      </c>
      <c r="D136" s="17">
        <f>SUM($C$7:C136)</f>
        <v>854.4176727480359</v>
      </c>
      <c r="E136" s="64">
        <f>(G136)/((1000)*(1/(PI()*1.5^2))*(1/'Salt Topping history'!$E$17)*(1/2.20462)*(C136))</f>
        <v>21.912514684794171</v>
      </c>
      <c r="F136" s="122">
        <f t="shared" ref="F136:F199" si="38">C136/$D$209</f>
        <v>4.5048871919707786E-3</v>
      </c>
      <c r="G136" s="19">
        <f t="shared" ref="G136:G199" si="39">($I$3-$I$2)*F136</f>
        <v>8.9548147601995147</v>
      </c>
      <c r="H136" s="161">
        <f>SUM($G$7:G136)</f>
        <v>1177.3375581124576</v>
      </c>
      <c r="I136" s="163">
        <f>SUM($J$7:J136)</f>
        <v>1102.7928146211409</v>
      </c>
      <c r="J136" s="164">
        <f t="shared" ref="J136:J199" si="40">IF(G136=0,0,$J$4+$K$4*K136+$L$4*L136+$M$4*M136+$N$4*N136)</f>
        <v>10.524641547714136</v>
      </c>
      <c r="K136" s="115">
        <f t="shared" ref="K136:K199" si="41">C136</f>
        <v>6.4986901458966342</v>
      </c>
      <c r="L136" s="115">
        <v>41.916334837807547</v>
      </c>
      <c r="M136" s="113">
        <v>48.162588329248948</v>
      </c>
      <c r="N136" s="113">
        <v>38.558680853556716</v>
      </c>
      <c r="O136" s="113">
        <v>20</v>
      </c>
      <c r="P136" s="113">
        <f t="shared" ref="P136:P199" si="42">(C136*O136)*(1/2.20462)*(1/1343)*(1/(PI()*1.5^2))*1000</f>
        <v>6.2103157252576224</v>
      </c>
      <c r="Q136" s="113">
        <f>SUM($P$7:P136)</f>
        <v>668.73853280843537</v>
      </c>
      <c r="S136" s="27">
        <f>'Accumulated Feed'!O133</f>
        <v>43560</v>
      </c>
      <c r="T136" s="17">
        <f>'Accumulated Feed'!P133</f>
        <v>4.8821690958702142</v>
      </c>
      <c r="U136" s="17">
        <f>SUM($T$7:T136)</f>
        <v>832.35488864787897</v>
      </c>
      <c r="V136" s="64">
        <f>(X136)/((1000)*(1/(PI()*1.5^2))*(1/'Salt Topping history'!$F$17)*(1/2.20462)*(T136))</f>
        <v>38.586762062047981</v>
      </c>
      <c r="W136" s="137">
        <f t="shared" ref="W136:W198" si="43">T136/$U$199</f>
        <v>5.2856852685561678E-3</v>
      </c>
      <c r="X136" s="19">
        <f t="shared" ref="X136:X198" si="44">($Z$3-$Z$2)*W136</f>
        <v>11.945648706936939</v>
      </c>
      <c r="Y136" s="161">
        <f>SUM($X$7:X136)</f>
        <v>2036.5986724425188</v>
      </c>
      <c r="Z136" s="163">
        <f>SUM($AA$7:AA136)</f>
        <v>961.10697334763347</v>
      </c>
      <c r="AA136" s="164">
        <f t="shared" si="36"/>
        <v>6.4224776476649383</v>
      </c>
      <c r="AB136" s="115">
        <f t="shared" ref="AB136:AB199" si="45">T136</f>
        <v>4.8821690958702142</v>
      </c>
      <c r="AC136" s="115">
        <v>35.514214302146847</v>
      </c>
      <c r="AD136" s="113">
        <v>52.985645370748315</v>
      </c>
      <c r="AE136" s="113">
        <v>38.65457624678254</v>
      </c>
      <c r="AF136" s="113">
        <v>20</v>
      </c>
      <c r="AG136" s="113">
        <f t="shared" ref="AG136:AG199" si="46">(T136*AF136)*(1/2.20462)*(1/1343)*(1/(PI()*1.5^2))*1000</f>
        <v>4.6655265643945087</v>
      </c>
      <c r="AH136" s="113">
        <f>SUM($AG$7:AG136)</f>
        <v>719.2701458861585</v>
      </c>
      <c r="AJ136" s="27">
        <f>'Accumulated Feed'!Q133</f>
        <v>43752</v>
      </c>
      <c r="AK136" s="17">
        <f>'Accumulated Feed'!R133</f>
        <v>9.7535142889784829</v>
      </c>
      <c r="AL136" s="17">
        <f>SUM($AK$7:AK136)</f>
        <v>273.80982586645712</v>
      </c>
      <c r="AM136" s="64">
        <f>(AO136)/((1000)*(1/(PI()*1.5^2))*(1/'Salt Topping history'!$C$27)*(1/2.20462)*(AK136))</f>
        <v>31.759358928321156</v>
      </c>
      <c r="AN136" s="137">
        <f t="shared" ref="AN136:AN190" si="47">AK136/$AL$224</f>
        <v>1.4507762734254977E-2</v>
      </c>
      <c r="AO136" s="19">
        <f t="shared" ref="AO136:AO190" si="48">($AQ$3-$AQ$2)*AN136</f>
        <v>17.423823043840226</v>
      </c>
      <c r="AP136" s="161">
        <f>SUM($AO$7:AO136)</f>
        <v>489.13794681706645</v>
      </c>
      <c r="AQ136" s="163">
        <f>SUM($AR$7:AR136)</f>
        <v>340.28750185154348</v>
      </c>
      <c r="AR136" s="164">
        <f t="shared" si="35"/>
        <v>13.094615630447347</v>
      </c>
      <c r="AS136" s="115">
        <f t="shared" ref="AS136:AS199" si="49">AK136</f>
        <v>9.7535142889784829</v>
      </c>
      <c r="AT136" s="178">
        <v>37.188140352390405</v>
      </c>
      <c r="AU136" s="87">
        <v>53.561576068931096</v>
      </c>
      <c r="AV136" s="87">
        <v>37.442539877869386</v>
      </c>
      <c r="AW136" s="113">
        <v>20</v>
      </c>
      <c r="AX136" s="113">
        <f t="shared" si="37"/>
        <v>2.7916684537740712</v>
      </c>
      <c r="AY136" s="113">
        <f>SUM($AX$7:AX136)</f>
        <v>218.64384587705547</v>
      </c>
    </row>
    <row r="137" spans="2:51">
      <c r="B137" s="27">
        <f>'Accumulated Feed'!M134</f>
        <v>43358</v>
      </c>
      <c r="C137" s="17">
        <f>'Accumulated Feed'!N134</f>
        <v>5.9928017068634309</v>
      </c>
      <c r="D137" s="17">
        <f>SUM($C$7:C137)</f>
        <v>860.41047445489937</v>
      </c>
      <c r="E137" s="64">
        <f>(G137)/((1000)*(1/(PI()*1.5^2))*(1/'Salt Topping history'!$E$17)*(1/2.20462)*(C137))</f>
        <v>21.912514684794175</v>
      </c>
      <c r="F137" s="122">
        <f t="shared" si="38"/>
        <v>4.1542057010236005E-3</v>
      </c>
      <c r="G137" s="19">
        <f t="shared" si="39"/>
        <v>8.2577300924947146</v>
      </c>
      <c r="H137" s="161">
        <f>SUM($G$7:G137)</f>
        <v>1185.5952882049523</v>
      </c>
      <c r="I137" s="163">
        <f>SUM($J$7:J137)</f>
        <v>1111.8523431695291</v>
      </c>
      <c r="J137" s="164">
        <f t="shared" si="40"/>
        <v>9.0595285483883465</v>
      </c>
      <c r="K137" s="115">
        <f t="shared" si="41"/>
        <v>5.9928017068634309</v>
      </c>
      <c r="L137" s="115">
        <v>40.138139271603741</v>
      </c>
      <c r="M137" s="113">
        <v>57.113237208127963</v>
      </c>
      <c r="N137" s="113">
        <v>38.176355459932928</v>
      </c>
      <c r="O137" s="113">
        <v>20</v>
      </c>
      <c r="P137" s="113">
        <f t="shared" si="42"/>
        <v>5.7268757000184332</v>
      </c>
      <c r="Q137" s="113">
        <f>SUM($P$7:P137)</f>
        <v>674.46540850845383</v>
      </c>
      <c r="S137" s="27">
        <f>'Accumulated Feed'!O134</f>
        <v>43561</v>
      </c>
      <c r="T137" s="17">
        <f>'Accumulated Feed'!P134</f>
        <v>5.1225211833116502</v>
      </c>
      <c r="U137" s="17">
        <f>SUM($T$7:T137)</f>
        <v>837.47740983119058</v>
      </c>
      <c r="V137" s="64">
        <f>(X137)/((1000)*(1/(PI()*1.5^2))*(1/'Salt Topping history'!$F$17)*(1/2.20462)*(T137))</f>
        <v>38.586762062047981</v>
      </c>
      <c r="W137" s="137">
        <f t="shared" si="43"/>
        <v>5.5459026971025416E-3</v>
      </c>
      <c r="X137" s="19">
        <f t="shared" si="44"/>
        <v>12.533740095451744</v>
      </c>
      <c r="Y137" s="161">
        <f>SUM($X$7:X137)</f>
        <v>2049.1324125379706</v>
      </c>
      <c r="Z137" s="163">
        <f>SUM($AA$7:AA137)</f>
        <v>968.10133908562182</v>
      </c>
      <c r="AA137" s="164">
        <f t="shared" si="36"/>
        <v>6.9943657379882982</v>
      </c>
      <c r="AB137" s="115">
        <f t="shared" si="45"/>
        <v>5.1225211833116502</v>
      </c>
      <c r="AC137" s="115">
        <v>36.260544647640671</v>
      </c>
      <c r="AD137" s="113">
        <v>51.491475457571134</v>
      </c>
      <c r="AE137" s="113">
        <v>38.591077957683133</v>
      </c>
      <c r="AF137" s="113">
        <v>20</v>
      </c>
      <c r="AG137" s="113">
        <f t="shared" si="46"/>
        <v>4.8952132111995637</v>
      </c>
      <c r="AH137" s="113">
        <f>SUM($AG$7:AG137)</f>
        <v>724.16535909735808</v>
      </c>
      <c r="AJ137" s="27">
        <f>'Accumulated Feed'!Q134</f>
        <v>43753</v>
      </c>
      <c r="AK137" s="17">
        <f>'Accumulated Feed'!R134</f>
        <v>10.096779298539934</v>
      </c>
      <c r="AL137" s="17">
        <f>SUM($AK$7:AK137)</f>
        <v>283.90660516499707</v>
      </c>
      <c r="AM137" s="64">
        <f>(AO137)/((1000)*(1/(PI()*1.5^2))*(1/'Salt Topping history'!$C$27)*(1/2.20462)*(AK137))</f>
        <v>31.759358928321159</v>
      </c>
      <c r="AN137" s="137">
        <f t="shared" si="47"/>
        <v>1.5018348679601541E-2</v>
      </c>
      <c r="AO137" s="19">
        <f t="shared" si="48"/>
        <v>18.037036764201449</v>
      </c>
      <c r="AP137" s="161">
        <f>SUM($AO$7:AO137)</f>
        <v>507.1749835812679</v>
      </c>
      <c r="AQ137" s="163">
        <f>SUM($AR$7:AR137)</f>
        <v>354.19764399130077</v>
      </c>
      <c r="AR137" s="164">
        <f t="shared" si="35"/>
        <v>13.910142139757266</v>
      </c>
      <c r="AS137" s="115">
        <f t="shared" si="49"/>
        <v>10.096779298539934</v>
      </c>
      <c r="AT137" s="178">
        <v>37.858649721013158</v>
      </c>
      <c r="AU137" s="87">
        <v>47.71209287739471</v>
      </c>
      <c r="AV137" s="87">
        <v>37.326896974356131</v>
      </c>
      <c r="AW137" s="113">
        <v>5.9902488008020027</v>
      </c>
      <c r="AX137" s="113">
        <f t="shared" si="37"/>
        <v>9.6487424149265646</v>
      </c>
      <c r="AY137" s="113">
        <f>SUM($AX$7:AX137)</f>
        <v>228.29258829198204</v>
      </c>
    </row>
    <row r="138" spans="2:51">
      <c r="B138" s="27">
        <f>'Accumulated Feed'!M135</f>
        <v>43359</v>
      </c>
      <c r="C138" s="17">
        <f>'Accumulated Feed'!N135</f>
        <v>6.1439163889212214</v>
      </c>
      <c r="D138" s="17">
        <f>SUM($C$7:C138)</f>
        <v>866.55439084382056</v>
      </c>
      <c r="E138" s="64">
        <f>(G138)/((1000)*(1/(PI()*1.5^2))*(1/'Salt Topping history'!$E$17)*(1/2.20462)*(C138))</f>
        <v>21.912514684794171</v>
      </c>
      <c r="F138" s="122">
        <f t="shared" si="38"/>
        <v>4.2589582866120537E-3</v>
      </c>
      <c r="G138" s="19">
        <f t="shared" si="39"/>
        <v>8.4659572821274409</v>
      </c>
      <c r="H138" s="161">
        <f>SUM($G$7:G138)</f>
        <v>1194.0612454870798</v>
      </c>
      <c r="I138" s="163">
        <f>SUM($J$7:J138)</f>
        <v>1119.4502154656486</v>
      </c>
      <c r="J138" s="164">
        <f t="shared" si="40"/>
        <v>7.5978722961195819</v>
      </c>
      <c r="K138" s="115">
        <f t="shared" si="41"/>
        <v>6.1439163889212214</v>
      </c>
      <c r="L138" s="115">
        <v>34.509806763971319</v>
      </c>
      <c r="M138" s="113">
        <v>58.053100274712939</v>
      </c>
      <c r="N138" s="113">
        <v>38.984294289637489</v>
      </c>
      <c r="O138" s="113">
        <v>20</v>
      </c>
      <c r="P138" s="113">
        <f t="shared" si="42"/>
        <v>5.8712847832693651</v>
      </c>
      <c r="Q138" s="113">
        <f>SUM($P$7:P138)</f>
        <v>680.33669329172324</v>
      </c>
      <c r="S138" s="27">
        <f>'Accumulated Feed'!O135</f>
        <v>43562</v>
      </c>
      <c r="T138" s="17">
        <f>'Accumulated Feed'!P135</f>
        <v>5.1211758940796148</v>
      </c>
      <c r="U138" s="17">
        <f>SUM($T$7:T138)</f>
        <v>842.59858572527025</v>
      </c>
      <c r="V138" s="64">
        <f>(X138)/((1000)*(1/(PI()*1.5^2))*(1/'Salt Topping history'!$F$17)*(1/2.20462)*(T138))</f>
        <v>38.586762062047981</v>
      </c>
      <c r="W138" s="137">
        <f t="shared" si="43"/>
        <v>5.544446218366127E-3</v>
      </c>
      <c r="X138" s="19">
        <f t="shared" si="44"/>
        <v>12.530448453507447</v>
      </c>
      <c r="Y138" s="161">
        <f>SUM($X$7:X138)</f>
        <v>2061.6628609914778</v>
      </c>
      <c r="Z138" s="163">
        <f>SUM($AA$7:AA138)</f>
        <v>974.85893342382508</v>
      </c>
      <c r="AA138" s="164">
        <f t="shared" si="36"/>
        <v>6.7575943382032264</v>
      </c>
      <c r="AB138" s="115">
        <f t="shared" si="45"/>
        <v>5.1211758940796148</v>
      </c>
      <c r="AC138" s="115">
        <v>35.636105723204444</v>
      </c>
      <c r="AD138" s="113">
        <v>53.233639262009547</v>
      </c>
      <c r="AE138" s="113">
        <v>38.673856672578353</v>
      </c>
      <c r="AF138" s="113">
        <v>20</v>
      </c>
      <c r="AG138" s="113">
        <f t="shared" si="46"/>
        <v>4.8939276181515536</v>
      </c>
      <c r="AH138" s="113">
        <f>SUM($AG$7:AG138)</f>
        <v>729.05928671550964</v>
      </c>
      <c r="AJ138" s="27">
        <f>'Accumulated Feed'!Q135</f>
        <v>43754</v>
      </c>
      <c r="AK138" s="17">
        <f>'Accumulated Feed'!R135</f>
        <v>9.806319910323964</v>
      </c>
      <c r="AL138" s="17">
        <f>SUM($AK$7:AK138)</f>
        <v>293.71292507532104</v>
      </c>
      <c r="AM138" s="64">
        <f>(AO138)/((1000)*(1/(PI()*1.5^2))*(1/'Salt Topping history'!$C$27)*(1/2.20462)*(AK138))</f>
        <v>31.759358928321156</v>
      </c>
      <c r="AN138" s="137">
        <f t="shared" si="47"/>
        <v>1.4586307902982605E-2</v>
      </c>
      <c r="AO138" s="19">
        <f t="shared" si="48"/>
        <v>17.518155791482108</v>
      </c>
      <c r="AP138" s="161">
        <f>SUM($AO$7:AO138)</f>
        <v>524.69313937275001</v>
      </c>
      <c r="AQ138" s="163">
        <f>SUM($AR$7:AR138)</f>
        <v>367.79471230953197</v>
      </c>
      <c r="AR138" s="164">
        <f t="shared" si="35"/>
        <v>13.597068318231216</v>
      </c>
      <c r="AS138" s="115">
        <f t="shared" si="49"/>
        <v>9.806319910323964</v>
      </c>
      <c r="AT138" s="178">
        <v>37.327510278004162</v>
      </c>
      <c r="AU138" s="87">
        <v>40.808234039809939</v>
      </c>
      <c r="AV138" s="87">
        <v>37.322463135432301</v>
      </c>
      <c r="AW138" s="113">
        <v>20</v>
      </c>
      <c r="AX138" s="113">
        <f t="shared" si="37"/>
        <v>3.3002354730974131</v>
      </c>
      <c r="AY138" s="113">
        <f>SUM($AX$7:AX138)</f>
        <v>231.59282376507946</v>
      </c>
    </row>
    <row r="139" spans="2:51">
      <c r="B139" s="27">
        <f>'Accumulated Feed'!M136</f>
        <v>43360</v>
      </c>
      <c r="C139" s="17">
        <f>'Accumulated Feed'!N136</f>
        <v>5.8323421049691007</v>
      </c>
      <c r="D139" s="17">
        <f>SUM($C$7:C139)</f>
        <v>872.3867329487897</v>
      </c>
      <c r="E139" s="64">
        <f>(G139)/((1000)*(1/(PI()*1.5^2))*(1/'Salt Topping history'!$E$17)*(1/2.20462)*(C139))</f>
        <v>21.912514684794171</v>
      </c>
      <c r="F139" s="122">
        <f t="shared" si="38"/>
        <v>4.042975223931395E-3</v>
      </c>
      <c r="G139" s="19">
        <f t="shared" si="39"/>
        <v>8.0366261501308269</v>
      </c>
      <c r="H139" s="161">
        <f>SUM($G$7:G139)</f>
        <v>1202.0978716372106</v>
      </c>
      <c r="I139" s="163">
        <f>SUM($J$7:J139)</f>
        <v>1127.7491051663251</v>
      </c>
      <c r="J139" s="164">
        <f t="shared" si="40"/>
        <v>8.2988897006764279</v>
      </c>
      <c r="K139" s="115">
        <f t="shared" si="41"/>
        <v>5.8323421049691007</v>
      </c>
      <c r="L139" s="115">
        <v>38.069214371884328</v>
      </c>
      <c r="M139" s="113">
        <v>55.975908882750488</v>
      </c>
      <c r="N139" s="113">
        <v>38.666574654888201</v>
      </c>
      <c r="O139" s="113">
        <v>20</v>
      </c>
      <c r="P139" s="113">
        <f t="shared" si="42"/>
        <v>5.5735363706241632</v>
      </c>
      <c r="Q139" s="113">
        <f>SUM($P$7:P139)</f>
        <v>685.91022966234743</v>
      </c>
      <c r="S139" s="27">
        <f>'Accumulated Feed'!O136</f>
        <v>43563</v>
      </c>
      <c r="T139" s="17">
        <f>'Accumulated Feed'!P136</f>
        <v>5.0571100255087247</v>
      </c>
      <c r="U139" s="17">
        <f>SUM($T$7:T139)</f>
        <v>847.65569575077893</v>
      </c>
      <c r="V139" s="64">
        <f>(X139)/((1000)*(1/(PI()*1.5^2))*(1/'Salt Topping history'!$F$17)*(1/2.20462)*(T139))</f>
        <v>38.586762062047981</v>
      </c>
      <c r="W139" s="137">
        <f t="shared" si="43"/>
        <v>5.4750852414985184E-3</v>
      </c>
      <c r="X139" s="19">
        <f t="shared" si="44"/>
        <v>12.373692645786651</v>
      </c>
      <c r="Y139" s="161">
        <f>SUM($X$7:X139)</f>
        <v>2074.0365536372647</v>
      </c>
      <c r="Z139" s="163">
        <f>SUM($AA$7:AA139)</f>
        <v>981.39303346421434</v>
      </c>
      <c r="AA139" s="164">
        <f t="shared" si="36"/>
        <v>6.5341000403892568</v>
      </c>
      <c r="AB139" s="115">
        <f t="shared" si="45"/>
        <v>5.0571100255087247</v>
      </c>
      <c r="AC139" s="115">
        <v>35.57493335564935</v>
      </c>
      <c r="AD139" s="113">
        <v>57.417316597655962</v>
      </c>
      <c r="AE139" s="113">
        <v>38.869179267927464</v>
      </c>
      <c r="AF139" s="113">
        <v>20</v>
      </c>
      <c r="AG139" s="113">
        <f t="shared" si="46"/>
        <v>4.8327046236548385</v>
      </c>
      <c r="AH139" s="113">
        <f>SUM($AG$7:AG139)</f>
        <v>733.89199133916452</v>
      </c>
      <c r="AJ139" s="27">
        <f>'Accumulated Feed'!Q136</f>
        <v>43755</v>
      </c>
      <c r="AK139" s="17">
        <f>'Accumulated Feed'!R136</f>
        <v>9.8713879898490937</v>
      </c>
      <c r="AL139" s="17">
        <f>SUM($AK$7:AK139)</f>
        <v>303.58431306517014</v>
      </c>
      <c r="AM139" s="64">
        <f>(AO139)/((1000)*(1/(PI()*1.5^2))*(1/'Salt Topping history'!$C$27)*(1/2.20462)*(AK139))</f>
        <v>31.759358928321163</v>
      </c>
      <c r="AN139" s="137">
        <f t="shared" si="47"/>
        <v>1.4683092736772303E-2</v>
      </c>
      <c r="AO139" s="19">
        <f t="shared" si="48"/>
        <v>17.634394376863536</v>
      </c>
      <c r="AP139" s="161">
        <f>SUM($AO$7:AO139)</f>
        <v>542.32753374961351</v>
      </c>
      <c r="AQ139" s="163">
        <f>SUM($AR$7:AR139)</f>
        <v>381.58967198136077</v>
      </c>
      <c r="AR139" s="164">
        <f t="shared" si="35"/>
        <v>13.794959671828764</v>
      </c>
      <c r="AS139" s="115">
        <f t="shared" si="49"/>
        <v>9.8713879898490937</v>
      </c>
      <c r="AT139" s="178">
        <v>37.517579799051688</v>
      </c>
      <c r="AU139" s="87">
        <v>39.055569956059806</v>
      </c>
      <c r="AV139" s="87">
        <v>37.426573929808711</v>
      </c>
      <c r="AW139" s="113">
        <v>7.043378339465332</v>
      </c>
      <c r="AX139" s="113">
        <f t="shared" si="37"/>
        <v>9.4333526737211102</v>
      </c>
      <c r="AY139" s="113">
        <f>SUM($AX$7:AX139)</f>
        <v>241.02617643880058</v>
      </c>
    </row>
    <row r="140" spans="2:51">
      <c r="B140" s="27">
        <f>'Accumulated Feed'!M137</f>
        <v>43361</v>
      </c>
      <c r="C140" s="17">
        <f>'Accumulated Feed'!N137</f>
        <v>8.2207022803610315</v>
      </c>
      <c r="D140" s="17">
        <f>SUM($C$7:C140)</f>
        <v>880.60743522915072</v>
      </c>
      <c r="E140" s="64">
        <f>(G140)/((1000)*(1/(PI()*1.5^2))*(1/'Salt Topping history'!$E$17)*(1/2.20462)*(C140))</f>
        <v>21.912514684794175</v>
      </c>
      <c r="F140" s="122">
        <f t="shared" si="38"/>
        <v>5.6985847271371695E-3</v>
      </c>
      <c r="G140" s="19">
        <f t="shared" si="39"/>
        <v>11.327646720603267</v>
      </c>
      <c r="H140" s="161">
        <f>SUM($G$7:G140)</f>
        <v>1213.4255183578139</v>
      </c>
      <c r="I140" s="163">
        <f>SUM($J$7:J140)</f>
        <v>1141.449195295374</v>
      </c>
      <c r="J140" s="164">
        <f t="shared" si="40"/>
        <v>13.700090129049041</v>
      </c>
      <c r="K140" s="115">
        <f t="shared" si="41"/>
        <v>8.2207022803610315</v>
      </c>
      <c r="L140" s="115">
        <v>44.536648055403404</v>
      </c>
      <c r="M140" s="113">
        <v>42.508529623305293</v>
      </c>
      <c r="N140" s="113">
        <v>39.131667699085334</v>
      </c>
      <c r="O140" s="113">
        <v>7.480656149331665</v>
      </c>
      <c r="P140" s="113">
        <f t="shared" si="42"/>
        <v>2.9383698993232716</v>
      </c>
      <c r="Q140" s="113">
        <f>SUM($P$7:P140)</f>
        <v>688.84859956167065</v>
      </c>
      <c r="S140" s="27">
        <f>'Accumulated Feed'!O137</f>
        <v>43564</v>
      </c>
      <c r="T140" s="17">
        <f>'Accumulated Feed'!P137</f>
        <v>5.2197066086161596</v>
      </c>
      <c r="U140" s="17">
        <f>SUM($T$7:T140)</f>
        <v>852.87540235939514</v>
      </c>
      <c r="V140" s="64">
        <f>(X140)/((1000)*(1/(PI()*1.5^2))*(1/'Salt Topping history'!$F$17)*(1/2.20462)*(T140))</f>
        <v>38.586762062047988</v>
      </c>
      <c r="W140" s="137">
        <f t="shared" si="43"/>
        <v>5.6511205952873749E-3</v>
      </c>
      <c r="X140" s="19">
        <f t="shared" si="44"/>
        <v>12.771532545349467</v>
      </c>
      <c r="Y140" s="161">
        <f>SUM($X$7:X140)</f>
        <v>2086.8080861826143</v>
      </c>
      <c r="Z140" s="163">
        <f>SUM($AA$7:AA140)</f>
        <v>988.22404220425665</v>
      </c>
      <c r="AA140" s="164">
        <f t="shared" si="36"/>
        <v>6.8310087400422699</v>
      </c>
      <c r="AB140" s="115">
        <f t="shared" si="45"/>
        <v>5.2197066086161596</v>
      </c>
      <c r="AC140" s="115">
        <v>35.874421475904967</v>
      </c>
      <c r="AD140" s="113">
        <v>56.765335867581527</v>
      </c>
      <c r="AE140" s="113">
        <v>38.33160146238626</v>
      </c>
      <c r="AF140" s="113">
        <v>24.790906469866332</v>
      </c>
      <c r="AG140" s="113">
        <f t="shared" si="46"/>
        <v>6.1829588075478119</v>
      </c>
      <c r="AH140" s="113">
        <f>SUM($AG$7:AG140)</f>
        <v>740.07495014671235</v>
      </c>
      <c r="AJ140" s="27">
        <f>'Accumulated Feed'!Q137</f>
        <v>43756</v>
      </c>
      <c r="AK140" s="17">
        <f>'Accumulated Feed'!R137</f>
        <v>9.6941193380889263</v>
      </c>
      <c r="AL140" s="17">
        <f>SUM($AK$7:AK140)</f>
        <v>313.27843240325905</v>
      </c>
      <c r="AM140" s="64">
        <f>(AO140)/((1000)*(1/(PI()*1.5^2))*(1/'Salt Topping history'!$C$27)*(1/2.20462)*(AK140))</f>
        <v>31.759358928321159</v>
      </c>
      <c r="AN140" s="137">
        <f t="shared" si="47"/>
        <v>1.4419416336270804E-2</v>
      </c>
      <c r="AO140" s="19">
        <f t="shared" si="48"/>
        <v>17.317719019861237</v>
      </c>
      <c r="AP140" s="161">
        <f>SUM($AO$7:AO140)</f>
        <v>559.64525276947472</v>
      </c>
      <c r="AQ140" s="163">
        <f>SUM($AR$7:AR140)</f>
        <v>394.819248323669</v>
      </c>
      <c r="AR140" s="164">
        <f t="shared" si="35"/>
        <v>13.229576342308254</v>
      </c>
      <c r="AS140" s="115">
        <f t="shared" si="49"/>
        <v>9.6941193380889263</v>
      </c>
      <c r="AT140" s="178">
        <v>37.619370534773182</v>
      </c>
      <c r="AU140" s="87">
        <v>51.214761147819104</v>
      </c>
      <c r="AV140" s="87">
        <v>37.737177928443295</v>
      </c>
      <c r="AW140" s="113">
        <v>20</v>
      </c>
      <c r="AX140" s="113">
        <f t="shared" si="37"/>
        <v>9.2639501832336233</v>
      </c>
      <c r="AY140" s="113">
        <f>SUM($AX$7:AX140)</f>
        <v>250.29012662203419</v>
      </c>
    </row>
    <row r="141" spans="2:51">
      <c r="B141" s="27">
        <f>'Accumulated Feed'!M138</f>
        <v>43362</v>
      </c>
      <c r="C141" s="17">
        <f>'Accumulated Feed'!N138</f>
        <v>9.8403239991483868</v>
      </c>
      <c r="D141" s="17">
        <f>SUM($C$7:C141)</f>
        <v>890.44775922829911</v>
      </c>
      <c r="E141" s="64">
        <f>(G141)/((1000)*(1/(PI()*1.5^2))*(1/'Salt Topping history'!$E$17)*(1/2.20462)*(C141))</f>
        <v>21.912514684794171</v>
      </c>
      <c r="F141" s="122">
        <f t="shared" si="38"/>
        <v>6.8213053020532996E-3</v>
      </c>
      <c r="G141" s="19">
        <f t="shared" si="39"/>
        <v>13.559390679421551</v>
      </c>
      <c r="H141" s="161">
        <f>SUM($G$7:G141)</f>
        <v>1226.9849090372354</v>
      </c>
      <c r="I141" s="163">
        <f>SUM($J$7:J141)</f>
        <v>1157.9705707924804</v>
      </c>
      <c r="J141" s="164">
        <f t="shared" si="40"/>
        <v>16.521375497106387</v>
      </c>
      <c r="K141" s="115">
        <f t="shared" si="41"/>
        <v>9.8403239991483868</v>
      </c>
      <c r="L141" s="115">
        <v>46.247526770653558</v>
      </c>
      <c r="M141" s="113">
        <v>33.391217860491182</v>
      </c>
      <c r="N141" s="113">
        <v>37.990852373485204</v>
      </c>
      <c r="O141" s="113">
        <v>20</v>
      </c>
      <c r="P141" s="113">
        <f t="shared" si="42"/>
        <v>9.4036671239246381</v>
      </c>
      <c r="Q141" s="113">
        <f>SUM($P$7:P141)</f>
        <v>698.25226668559526</v>
      </c>
      <c r="S141" s="27">
        <f>'Accumulated Feed'!O138</f>
        <v>43565</v>
      </c>
      <c r="T141" s="17">
        <f>'Accumulated Feed'!P138</f>
        <v>5.5143138077647036</v>
      </c>
      <c r="U141" s="17">
        <f>SUM($T$7:T141)</f>
        <v>858.3897161671598</v>
      </c>
      <c r="V141" s="64">
        <f>(X141)/((1000)*(1/(PI()*1.5^2))*(1/'Salt Topping history'!$F$17)*(1/2.20462)*(T141))</f>
        <v>38.586762062047981</v>
      </c>
      <c r="W141" s="137">
        <f t="shared" si="43"/>
        <v>5.9700773749424008E-3</v>
      </c>
      <c r="X141" s="19">
        <f t="shared" si="44"/>
        <v>13.492374867369826</v>
      </c>
      <c r="Y141" s="161">
        <f>SUM($X$7:X141)</f>
        <v>2100.3004610499843</v>
      </c>
      <c r="Z141" s="163">
        <f>SUM($AA$7:AA141)</f>
        <v>995.68102904712578</v>
      </c>
      <c r="AA141" s="164">
        <f t="shared" si="36"/>
        <v>7.4569868428691848</v>
      </c>
      <c r="AB141" s="115">
        <f t="shared" si="45"/>
        <v>5.5143138077647036</v>
      </c>
      <c r="AC141" s="115">
        <v>36.516758303907238</v>
      </c>
      <c r="AD141" s="113">
        <v>55.323400542294543</v>
      </c>
      <c r="AE141" s="113">
        <v>38.721035805234195</v>
      </c>
      <c r="AF141" s="113">
        <v>20</v>
      </c>
      <c r="AG141" s="113">
        <f t="shared" si="46"/>
        <v>5.2696203366442314</v>
      </c>
      <c r="AH141" s="113">
        <f>SUM($AG$7:AG141)</f>
        <v>745.34457048335662</v>
      </c>
      <c r="AJ141" s="27">
        <f>'Accumulated Feed'!Q138</f>
        <v>43757</v>
      </c>
      <c r="AK141" s="17">
        <f>'Accumulated Feed'!R138</f>
        <v>9.4384375486666023</v>
      </c>
      <c r="AL141" s="17">
        <f>SUM($AK$7:AK141)</f>
        <v>322.71686995192567</v>
      </c>
      <c r="AM141" s="64">
        <f>(AO141)/((1000)*(1/(PI()*1.5^2))*(1/'Salt Topping history'!$C$27)*(1/2.20462)*(AK141))</f>
        <v>31.759358928321159</v>
      </c>
      <c r="AN141" s="137">
        <f t="shared" si="47"/>
        <v>1.4039105134943049E-2</v>
      </c>
      <c r="AO141" s="19">
        <f t="shared" si="48"/>
        <v>16.860965267066604</v>
      </c>
      <c r="AP141" s="161">
        <f>SUM($AO$7:AO141)</f>
        <v>576.50621803654133</v>
      </c>
      <c r="AQ141" s="163">
        <f>SUM($AR$7:AR141)</f>
        <v>407.82042263502444</v>
      </c>
      <c r="AR141" s="164">
        <f t="shared" si="35"/>
        <v>13.001174311355465</v>
      </c>
      <c r="AS141" s="115">
        <f t="shared" si="49"/>
        <v>9.4384375486666023</v>
      </c>
      <c r="AT141" s="178">
        <v>37.820465463046709</v>
      </c>
      <c r="AU141" s="87">
        <v>49.918442334532735</v>
      </c>
      <c r="AV141" s="87">
        <v>37.726617391904178</v>
      </c>
      <c r="AW141" s="113">
        <v>20</v>
      </c>
      <c r="AX141" s="113">
        <f t="shared" si="37"/>
        <v>9.0196140782857572</v>
      </c>
      <c r="AY141" s="113">
        <f>SUM($AX$7:AX141)</f>
        <v>259.30974070031994</v>
      </c>
    </row>
    <row r="142" spans="2:51">
      <c r="B142" s="27">
        <f>'Accumulated Feed'!M139</f>
        <v>43363</v>
      </c>
      <c r="C142" s="17">
        <f>'Accumulated Feed'!N139</f>
        <v>10.076836007950707</v>
      </c>
      <c r="D142" s="17">
        <f>SUM($C$7:C142)</f>
        <v>900.52459523624987</v>
      </c>
      <c r="E142" s="64">
        <f>(G142)/((1000)*(1/(PI()*1.5^2))*(1/'Salt Topping history'!$E$17)*(1/2.20462)*(C142))</f>
        <v>21.912514684794171</v>
      </c>
      <c r="F142" s="122">
        <f t="shared" si="38"/>
        <v>6.9852552512401521E-3</v>
      </c>
      <c r="G142" s="19">
        <f t="shared" si="39"/>
        <v>13.885290388415175</v>
      </c>
      <c r="H142" s="161">
        <f>SUM($G$7:G142)</f>
        <v>1240.8701994256505</v>
      </c>
      <c r="I142" s="163">
        <f>SUM($J$7:J142)</f>
        <v>1174.436629305259</v>
      </c>
      <c r="J142" s="164">
        <f t="shared" si="40"/>
        <v>16.466058512778471</v>
      </c>
      <c r="K142" s="115">
        <f t="shared" si="41"/>
        <v>10.076836007950707</v>
      </c>
      <c r="L142" s="115">
        <v>46.438119236672343</v>
      </c>
      <c r="M142" s="113">
        <v>46.773655008960702</v>
      </c>
      <c r="N142" s="113">
        <v>38.082459450540746</v>
      </c>
      <c r="O142" s="113">
        <v>33.508417919331663</v>
      </c>
      <c r="P142" s="113">
        <f t="shared" si="42"/>
        <v>16.133773950387042</v>
      </c>
      <c r="Q142" s="113">
        <f>SUM($P$7:P142)</f>
        <v>714.38604063598234</v>
      </c>
      <c r="S142" s="27">
        <f>'Accumulated Feed'!O139</f>
        <v>43566</v>
      </c>
      <c r="T142" s="17">
        <f>'Accumulated Feed'!P139</f>
        <v>5.3284619799527881</v>
      </c>
      <c r="U142" s="17">
        <f>SUM($T$7:T142)</f>
        <v>863.71817814711255</v>
      </c>
      <c r="V142" s="64">
        <f>(X142)/((1000)*(1/(PI()*1.5^2))*(1/'Salt Topping history'!$F$17)*(1/2.20462)*(T142))</f>
        <v>38.586762062047981</v>
      </c>
      <c r="W142" s="137">
        <f t="shared" si="43"/>
        <v>5.7688647071487669E-3</v>
      </c>
      <c r="X142" s="19">
        <f t="shared" si="44"/>
        <v>13.037634238156214</v>
      </c>
      <c r="Y142" s="161">
        <f>SUM($X$7:X142)</f>
        <v>2113.3380952881403</v>
      </c>
      <c r="Z142" s="163">
        <f>SUM($AA$7:AA142)</f>
        <v>1003.5587924653026</v>
      </c>
      <c r="AA142" s="164">
        <f t="shared" si="36"/>
        <v>7.877763418176877</v>
      </c>
      <c r="AB142" s="115">
        <f t="shared" si="45"/>
        <v>5.3284619799527881</v>
      </c>
      <c r="AC142" s="115">
        <v>38.421741602641582</v>
      </c>
      <c r="AD142" s="113">
        <v>52.519824822876181</v>
      </c>
      <c r="AE142" s="113">
        <v>39.016045737862569</v>
      </c>
      <c r="AF142" s="113">
        <v>5.7263930673266596</v>
      </c>
      <c r="AG142" s="113">
        <f t="shared" si="46"/>
        <v>1.4579441249209906</v>
      </c>
      <c r="AH142" s="113">
        <f>SUM($AG$7:AG142)</f>
        <v>746.80251460827765</v>
      </c>
      <c r="AJ142" s="27">
        <f>'Accumulated Feed'!Q139</f>
        <v>43758</v>
      </c>
      <c r="AK142" s="17">
        <f>'Accumulated Feed'!R139</f>
        <v>8.8322228725829959</v>
      </c>
      <c r="AL142" s="17">
        <f>SUM($AK$7:AK142)</f>
        <v>331.54909282450865</v>
      </c>
      <c r="AM142" s="64">
        <f>(AO142)/((1000)*(1/(PI()*1.5^2))*(1/'Salt Topping history'!$C$27)*(1/2.20462)*(AK142))</f>
        <v>31.759358928321159</v>
      </c>
      <c r="AN142" s="137">
        <f t="shared" si="47"/>
        <v>1.3137397460553073E-2</v>
      </c>
      <c r="AO142" s="19">
        <f t="shared" si="48"/>
        <v>15.778014350124241</v>
      </c>
      <c r="AP142" s="161">
        <f>SUM($AO$7:AO142)</f>
        <v>592.28423238666562</v>
      </c>
      <c r="AQ142" s="163">
        <f>SUM($AR$7:AR142)</f>
        <v>419.80605283278607</v>
      </c>
      <c r="AR142" s="164">
        <f t="shared" si="35"/>
        <v>11.985630197761635</v>
      </c>
      <c r="AS142" s="115">
        <f t="shared" si="49"/>
        <v>8.8322228725829959</v>
      </c>
      <c r="AT142" s="178">
        <v>36.737598187128654</v>
      </c>
      <c r="AU142" s="87">
        <v>47.070297582017091</v>
      </c>
      <c r="AV142" s="87">
        <v>37.48294107359866</v>
      </c>
      <c r="AW142" s="113">
        <v>20</v>
      </c>
      <c r="AX142" s="113">
        <f t="shared" si="37"/>
        <v>8.4402997162768028</v>
      </c>
      <c r="AY142" s="113">
        <f>SUM($AX$7:AX142)</f>
        <v>267.75004041659673</v>
      </c>
    </row>
    <row r="143" spans="2:51">
      <c r="B143" s="27">
        <f>'Accumulated Feed'!M140</f>
        <v>43364</v>
      </c>
      <c r="C143" s="17">
        <f>'Accumulated Feed'!N140</f>
        <v>7.5277083959751101</v>
      </c>
      <c r="D143" s="17">
        <f>SUM($C$7:C143)</f>
        <v>908.05230363222495</v>
      </c>
      <c r="E143" s="64">
        <f>(G143)/((1000)*(1/(PI()*1.5^2))*(1/'Salt Topping history'!$E$17)*(1/2.20462)*(C143))</f>
        <v>21.912514684794171</v>
      </c>
      <c r="F143" s="122">
        <f t="shared" si="38"/>
        <v>5.2182018801637062E-3</v>
      </c>
      <c r="G143" s="19">
        <f t="shared" si="39"/>
        <v>10.372741697389417</v>
      </c>
      <c r="H143" s="161">
        <f>SUM($G$7:G143)</f>
        <v>1251.2429411230401</v>
      </c>
      <c r="I143" s="163">
        <f>SUM($J$7:J143)</f>
        <v>1185.2644784561637</v>
      </c>
      <c r="J143" s="164">
        <f t="shared" si="40"/>
        <v>10.827849150904843</v>
      </c>
      <c r="K143" s="115">
        <f t="shared" si="41"/>
        <v>7.5277083959751101</v>
      </c>
      <c r="L143" s="115">
        <v>40.071329488092012</v>
      </c>
      <c r="M143" s="113">
        <v>61.45768520752587</v>
      </c>
      <c r="N143" s="113">
        <v>37.007492897532586</v>
      </c>
      <c r="O143" s="113">
        <v>20</v>
      </c>
      <c r="P143" s="113">
        <f t="shared" si="42"/>
        <v>7.193672075009812</v>
      </c>
      <c r="Q143" s="113">
        <f>SUM($P$7:P143)</f>
        <v>721.57971271099211</v>
      </c>
      <c r="S143" s="27">
        <f>'Accumulated Feed'!O140</f>
        <v>43567</v>
      </c>
      <c r="T143" s="17">
        <f>'Accumulated Feed'!P140</f>
        <v>5.4907575374575952</v>
      </c>
      <c r="U143" s="17">
        <f>SUM($T$7:T143)</f>
        <v>869.20893568457018</v>
      </c>
      <c r="V143" s="64">
        <f>(X143)/((1000)*(1/(PI()*1.5^2))*(1/'Salt Topping history'!$F$17)*(1/2.20462)*(T143))</f>
        <v>38.586762062047981</v>
      </c>
      <c r="W143" s="137">
        <f t="shared" si="43"/>
        <v>5.9445741552670043E-3</v>
      </c>
      <c r="X143" s="19">
        <f t="shared" si="44"/>
        <v>13.434737590903429</v>
      </c>
      <c r="Y143" s="161">
        <f>SUM($X$7:X143)</f>
        <v>2126.7728328790436</v>
      </c>
      <c r="Z143" s="163">
        <f>SUM($AA$7:AA143)</f>
        <v>1011.4127961553926</v>
      </c>
      <c r="AA143" s="164">
        <f t="shared" si="36"/>
        <v>7.8540036900899466</v>
      </c>
      <c r="AB143" s="115">
        <f t="shared" si="45"/>
        <v>5.4907575374575952</v>
      </c>
      <c r="AC143" s="115">
        <v>37.959869982004157</v>
      </c>
      <c r="AD143" s="113">
        <v>55.555438489618659</v>
      </c>
      <c r="AE143" s="113">
        <v>38.987353150226461</v>
      </c>
      <c r="AF143" s="113">
        <v>20</v>
      </c>
      <c r="AG143" s="113">
        <f t="shared" si="46"/>
        <v>5.2471093578727599</v>
      </c>
      <c r="AH143" s="113">
        <f>SUM($AG$7:AG143)</f>
        <v>752.04962396615042</v>
      </c>
      <c r="AJ143" s="27">
        <f>'Accumulated Feed'!Q140</f>
        <v>43759</v>
      </c>
      <c r="AK143" s="17">
        <f>'Accumulated Feed'!R140</f>
        <v>8.5673679474896272</v>
      </c>
      <c r="AL143" s="17">
        <f>SUM($AK$7:AK143)</f>
        <v>340.11646077199828</v>
      </c>
      <c r="AM143" s="64">
        <f>(AO143)/((1000)*(1/(PI()*1.5^2))*(1/'Salt Topping history'!$C$27)*(1/2.20462)*(AK143))</f>
        <v>31.759358928321159</v>
      </c>
      <c r="AN143" s="137">
        <f t="shared" si="47"/>
        <v>1.2743441774591198E-2</v>
      </c>
      <c r="AO143" s="19">
        <f t="shared" si="48"/>
        <v>15.304873571284029</v>
      </c>
      <c r="AP143" s="161">
        <f>SUM($AO$7:AO143)</f>
        <v>607.58910595794964</v>
      </c>
      <c r="AQ143" s="163">
        <f>SUM($AR$7:AR143)</f>
        <v>431.25460062195117</v>
      </c>
      <c r="AR143" s="164">
        <f t="shared" si="35"/>
        <v>11.448547789165124</v>
      </c>
      <c r="AS143" s="115">
        <f t="shared" si="49"/>
        <v>8.5673679474896272</v>
      </c>
      <c r="AT143" s="178">
        <v>35.846996660055908</v>
      </c>
      <c r="AU143" s="87">
        <v>45.011406748868794</v>
      </c>
      <c r="AV143" s="87">
        <v>37.484539586129017</v>
      </c>
      <c r="AW143" s="113">
        <v>20</v>
      </c>
      <c r="AX143" s="113">
        <f t="shared" si="37"/>
        <v>1.6567242136217493</v>
      </c>
      <c r="AY143" s="113">
        <f>SUM($AX$7:AX143)</f>
        <v>269.4067646302185</v>
      </c>
    </row>
    <row r="144" spans="2:51">
      <c r="B144" s="27">
        <f>'Accumulated Feed'!M141</f>
        <v>43365</v>
      </c>
      <c r="C144" s="17">
        <f>'Accumulated Feed'!N141</f>
        <v>7.7156175498752759</v>
      </c>
      <c r="D144" s="17">
        <f>SUM($C$7:C144)</f>
        <v>915.76792118210028</v>
      </c>
      <c r="E144" s="64">
        <f>(G144)/((1000)*(1/(PI()*1.5^2))*(1/'Salt Topping history'!$E$17)*(1/2.20462)*(C144))</f>
        <v>21.912514684794171</v>
      </c>
      <c r="F144" s="122">
        <f t="shared" si="38"/>
        <v>5.348460366359332E-3</v>
      </c>
      <c r="G144" s="19">
        <f t="shared" si="39"/>
        <v>10.631669516249081</v>
      </c>
      <c r="H144" s="161">
        <f>SUM($G$7:G144)</f>
        <v>1261.8746106392891</v>
      </c>
      <c r="I144" s="163">
        <f>SUM($J$7:J144)</f>
        <v>1196.0351299425338</v>
      </c>
      <c r="J144" s="164">
        <f t="shared" si="40"/>
        <v>10.770651486370049</v>
      </c>
      <c r="K144" s="115">
        <f t="shared" si="41"/>
        <v>7.7156175498752759</v>
      </c>
      <c r="L144" s="115">
        <v>38.756131829288329</v>
      </c>
      <c r="M144" s="113">
        <v>58.313895445510163</v>
      </c>
      <c r="N144" s="113">
        <v>36.758670372896781</v>
      </c>
      <c r="O144" s="113">
        <v>20</v>
      </c>
      <c r="P144" s="113">
        <f t="shared" si="42"/>
        <v>7.3732429034671272</v>
      </c>
      <c r="Q144" s="113">
        <f>SUM($P$7:P144)</f>
        <v>728.95295561445926</v>
      </c>
      <c r="S144" s="27">
        <f>'Accumulated Feed'!O141</f>
        <v>43568</v>
      </c>
      <c r="T144" s="17">
        <f>'Accumulated Feed'!P141</f>
        <v>4.9155172705431784</v>
      </c>
      <c r="U144" s="17">
        <f>SUM($T$7:T144)</f>
        <v>874.12445295511338</v>
      </c>
      <c r="V144" s="64">
        <f>(X144)/((1000)*(1/(PI()*1.5^2))*(1/'Salt Topping history'!$F$17)*(1/2.20462)*(T144))</f>
        <v>38.586762062047981</v>
      </c>
      <c r="W144" s="137">
        <f t="shared" si="43"/>
        <v>5.3217897033147324E-3</v>
      </c>
      <c r="X144" s="19">
        <f t="shared" si="44"/>
        <v>12.027244729491295</v>
      </c>
      <c r="Y144" s="161">
        <f>SUM($X$7:X144)</f>
        <v>2138.800077608535</v>
      </c>
      <c r="Z144" s="163">
        <f>SUM($AA$7:AA144)</f>
        <v>1018.6962310357596</v>
      </c>
      <c r="AA144" s="164">
        <f t="shared" si="36"/>
        <v>7.2834348803670466</v>
      </c>
      <c r="AB144" s="115">
        <f t="shared" si="45"/>
        <v>4.9155172705431784</v>
      </c>
      <c r="AC144" s="115">
        <v>38.13098220379262</v>
      </c>
      <c r="AD144" s="113">
        <v>51.592818080849106</v>
      </c>
      <c r="AE144" s="113">
        <v>38.785465968957652</v>
      </c>
      <c r="AF144" s="113">
        <v>20</v>
      </c>
      <c r="AG144" s="113">
        <f t="shared" si="46"/>
        <v>4.6973949392409251</v>
      </c>
      <c r="AH144" s="113">
        <f>SUM($AG$7:AG144)</f>
        <v>756.74701890539131</v>
      </c>
      <c r="AJ144" s="27">
        <f>'Accumulated Feed'!Q141</f>
        <v>43760</v>
      </c>
      <c r="AK144" s="17">
        <f>'Accumulated Feed'!R141</f>
        <v>8.2264665274766635</v>
      </c>
      <c r="AL144" s="17">
        <f>SUM($AK$7:AK144)</f>
        <v>348.34292729947492</v>
      </c>
      <c r="AM144" s="64">
        <f>(AO144)/((1000)*(1/(PI()*1.5^2))*(1/'Salt Topping history'!$C$27)*(1/2.20462)*(AK144))</f>
        <v>31.759358928321159</v>
      </c>
      <c r="AN144" s="137">
        <f t="shared" si="47"/>
        <v>1.2236371525777664E-2</v>
      </c>
      <c r="AO144" s="19">
        <f t="shared" si="48"/>
        <v>14.695882202458975</v>
      </c>
      <c r="AP144" s="161">
        <f>SUM($AO$7:AO144)</f>
        <v>622.2849881604086</v>
      </c>
      <c r="AQ144" s="163">
        <f>SUM($AR$7:AR144)</f>
        <v>442.18096567832828</v>
      </c>
      <c r="AR144" s="164">
        <f t="shared" si="35"/>
        <v>10.926365056377128</v>
      </c>
      <c r="AS144" s="115">
        <f t="shared" si="49"/>
        <v>8.2264665274766635</v>
      </c>
      <c r="AT144" s="178">
        <v>35.811429621555185</v>
      </c>
      <c r="AU144" s="87">
        <v>47.868104857515483</v>
      </c>
      <c r="AV144" s="87">
        <v>37.871497917484291</v>
      </c>
      <c r="AW144" s="113">
        <v>4.0471094247994994</v>
      </c>
      <c r="AX144" s="113">
        <f t="shared" si="37"/>
        <v>7.8614233471574391</v>
      </c>
      <c r="AY144" s="113">
        <f>SUM($AX$7:AX144)</f>
        <v>277.26818797737593</v>
      </c>
    </row>
    <row r="145" spans="2:51">
      <c r="B145" s="27">
        <f>'Accumulated Feed'!M142</f>
        <v>43366</v>
      </c>
      <c r="C145" s="17">
        <f>'Accumulated Feed'!N142</f>
        <v>7.7495470559883408</v>
      </c>
      <c r="D145" s="17">
        <f>SUM($C$7:C145)</f>
        <v>923.51746823808867</v>
      </c>
      <c r="E145" s="64">
        <f>(G145)/((1000)*(1/(PI()*1.5^2))*(1/'Salt Topping history'!$E$17)*(1/2.20462)*(C145))</f>
        <v>21.912514684794171</v>
      </c>
      <c r="F145" s="122">
        <f t="shared" si="38"/>
        <v>5.3719802748466066E-3</v>
      </c>
      <c r="G145" s="19">
        <f t="shared" si="39"/>
        <v>10.678422390340085</v>
      </c>
      <c r="H145" s="161">
        <f>SUM($G$7:G145)</f>
        <v>1272.5530330296292</v>
      </c>
      <c r="I145" s="163">
        <f>SUM($J$7:J145)</f>
        <v>1205.5986242279191</v>
      </c>
      <c r="J145" s="164">
        <f t="shared" si="40"/>
        <v>9.5634942853852944</v>
      </c>
      <c r="K145" s="115">
        <f t="shared" si="41"/>
        <v>7.7495470559883408</v>
      </c>
      <c r="L145" s="115">
        <v>34.626607065112481</v>
      </c>
      <c r="M145" s="113">
        <v>58.604053813947516</v>
      </c>
      <c r="N145" s="113">
        <v>36.040245969582486</v>
      </c>
      <c r="O145" s="113">
        <v>20</v>
      </c>
      <c r="P145" s="113">
        <f t="shared" si="42"/>
        <v>7.4056668136141965</v>
      </c>
      <c r="Q145" s="113">
        <f>SUM($P$7:P145)</f>
        <v>736.35862242807343</v>
      </c>
      <c r="S145" s="27">
        <f>'Accumulated Feed'!O142</f>
        <v>43569</v>
      </c>
      <c r="T145" s="17">
        <f>'Accumulated Feed'!P142</f>
        <v>4.9881753911362328</v>
      </c>
      <c r="U145" s="17">
        <f>SUM($T$7:T145)</f>
        <v>879.11262834624961</v>
      </c>
      <c r="V145" s="64">
        <f>(X145)/((1000)*(1/(PI()*1.5^2))*(1/'Salt Topping history'!$F$17)*(1/2.20462)*(T145))</f>
        <v>38.586762062047988</v>
      </c>
      <c r="W145" s="137">
        <f t="shared" si="43"/>
        <v>5.4004530904523361E-3</v>
      </c>
      <c r="X145" s="19">
        <f t="shared" si="44"/>
        <v>12.205023984422279</v>
      </c>
      <c r="Y145" s="161">
        <f>SUM($X$7:X145)</f>
        <v>2151.0051015929575</v>
      </c>
      <c r="Z145" s="163">
        <f>SUM($AA$7:AA145)</f>
        <v>1026.0272765437385</v>
      </c>
      <c r="AA145" s="164">
        <f t="shared" si="36"/>
        <v>7.3310455079787573</v>
      </c>
      <c r="AB145" s="115">
        <f t="shared" si="45"/>
        <v>4.9881753911362328</v>
      </c>
      <c r="AC145" s="115">
        <v>38.390887073057669</v>
      </c>
      <c r="AD145" s="113">
        <v>55.485893981015224</v>
      </c>
      <c r="AE145" s="113">
        <v>38.774597551513594</v>
      </c>
      <c r="AF145" s="113">
        <v>20</v>
      </c>
      <c r="AG145" s="113">
        <f t="shared" si="46"/>
        <v>4.7668289111270319</v>
      </c>
      <c r="AH145" s="113">
        <f>SUM($AG$7:AG145)</f>
        <v>761.51384781651836</v>
      </c>
      <c r="AJ145" s="27">
        <f>'Accumulated Feed'!Q142</f>
        <v>43761</v>
      </c>
      <c r="AK145" s="17">
        <f>'Accumulated Feed'!R142</f>
        <v>7.8498887268194997</v>
      </c>
      <c r="AL145" s="17">
        <f>SUM($AK$7:AK145)</f>
        <v>356.19281602629439</v>
      </c>
      <c r="AM145" s="64">
        <f>(AO145)/((1000)*(1/(PI()*1.5^2))*(1/'Salt Topping history'!$C$27)*(1/2.20462)*(AK145))</f>
        <v>31.759358928321159</v>
      </c>
      <c r="AN145" s="137">
        <f t="shared" si="47"/>
        <v>1.1676234818017339E-2</v>
      </c>
      <c r="AO145" s="19">
        <f t="shared" si="48"/>
        <v>14.023158016438824</v>
      </c>
      <c r="AP145" s="161">
        <f>SUM($AO$7:AO145)</f>
        <v>636.30814617684746</v>
      </c>
      <c r="AQ145" s="163">
        <f>SUM($AR$7:AR145)</f>
        <v>452.39067607220886</v>
      </c>
      <c r="AR145" s="164">
        <f t="shared" si="35"/>
        <v>10.209710393880576</v>
      </c>
      <c r="AS145" s="115">
        <f t="shared" si="49"/>
        <v>7.8498887268194997</v>
      </c>
      <c r="AT145" s="178">
        <v>35.032778601072458</v>
      </c>
      <c r="AU145" s="87">
        <v>47.713972917618669</v>
      </c>
      <c r="AV145" s="87">
        <v>37.607089139090618</v>
      </c>
      <c r="AW145" s="113">
        <v>20</v>
      </c>
      <c r="AX145" s="113">
        <f t="shared" si="37"/>
        <v>8.8942817484161498</v>
      </c>
      <c r="AY145" s="113">
        <f>SUM($AX$7:AX145)</f>
        <v>286.16246972579211</v>
      </c>
    </row>
    <row r="146" spans="2:51">
      <c r="B146" s="27">
        <f>'Accumulated Feed'!M143</f>
        <v>43367</v>
      </c>
      <c r="C146" s="17">
        <f>'Accumulated Feed'!N143</f>
        <v>7.8223696913450951</v>
      </c>
      <c r="D146" s="17">
        <f>SUM($C$7:C146)</f>
        <v>931.33983792943377</v>
      </c>
      <c r="E146" s="64">
        <f>(G146)/((1000)*(1/(PI()*1.5^2))*(1/'Salt Topping history'!$E$17)*(1/2.20462)*(C146))</f>
        <v>21.912514684794171</v>
      </c>
      <c r="F146" s="122">
        <f t="shared" si="38"/>
        <v>5.4224608716960101E-3</v>
      </c>
      <c r="G146" s="19">
        <f t="shared" si="39"/>
        <v>10.77876772075733</v>
      </c>
      <c r="H146" s="161">
        <f>SUM($G$7:G146)</f>
        <v>1283.3318007503865</v>
      </c>
      <c r="I146" s="163">
        <f>SUM($J$7:J146)</f>
        <v>1215.4769314183247</v>
      </c>
      <c r="J146" s="164">
        <f t="shared" si="40"/>
        <v>9.8783071904055522</v>
      </c>
      <c r="K146" s="115">
        <f t="shared" si="41"/>
        <v>7.8223696913450951</v>
      </c>
      <c r="L146" s="115">
        <v>35.238955583660683</v>
      </c>
      <c r="M146" s="113">
        <v>56.842076563216978</v>
      </c>
      <c r="N146" s="113">
        <v>35.671045413878247</v>
      </c>
      <c r="O146" s="113">
        <v>20</v>
      </c>
      <c r="P146" s="113">
        <f t="shared" si="42"/>
        <v>7.4752580000467894</v>
      </c>
      <c r="Q146" s="113">
        <f>SUM($P$7:P146)</f>
        <v>743.83388042812021</v>
      </c>
      <c r="S146" s="27">
        <f>'Accumulated Feed'!O143</f>
        <v>43570</v>
      </c>
      <c r="T146" s="17">
        <f>'Accumulated Feed'!P143</f>
        <v>4.9587578811128381</v>
      </c>
      <c r="U146" s="17">
        <f>SUM($T$7:T146)</f>
        <v>884.0713862273625</v>
      </c>
      <c r="V146" s="64">
        <f>(X146)/((1000)*(1/(PI()*1.5^2))*(1/'Salt Topping history'!$F$17)*(1/2.20462)*(T146))</f>
        <v>38.586762062047981</v>
      </c>
      <c r="W146" s="137">
        <f t="shared" si="43"/>
        <v>5.368604193719163E-3</v>
      </c>
      <c r="X146" s="19">
        <f t="shared" si="44"/>
        <v>12.133045477805309</v>
      </c>
      <c r="Y146" s="161">
        <f>SUM($X$7:X146)</f>
        <v>2163.1381470707629</v>
      </c>
      <c r="Z146" s="163">
        <f>SUM($AA$7:AA146)</f>
        <v>1033.2328906751138</v>
      </c>
      <c r="AA146" s="164">
        <f t="shared" si="36"/>
        <v>7.2056141313754214</v>
      </c>
      <c r="AB146" s="115">
        <f t="shared" si="45"/>
        <v>4.9587578811128381</v>
      </c>
      <c r="AC146" s="115">
        <v>38.063409201348286</v>
      </c>
      <c r="AD146" s="113">
        <v>54.24823852722291</v>
      </c>
      <c r="AE146" s="113">
        <v>37.964416563201802</v>
      </c>
      <c r="AF146" s="113">
        <v>20</v>
      </c>
      <c r="AG146" s="113">
        <f t="shared" si="46"/>
        <v>4.7387167806830899</v>
      </c>
      <c r="AH146" s="113">
        <f>SUM($AG$7:AG146)</f>
        <v>766.2525645972014</v>
      </c>
      <c r="AJ146" s="27">
        <f>'Accumulated Feed'!Q143</f>
        <v>43762</v>
      </c>
      <c r="AK146" s="17">
        <f>'Accumulated Feed'!R143</f>
        <v>7.9248928517317978</v>
      </c>
      <c r="AL146" s="17">
        <f>SUM($AK$7:AK146)</f>
        <v>364.11770887802618</v>
      </c>
      <c r="AM146" s="64">
        <f>(AO146)/((1000)*(1/(PI()*1.5^2))*(1/'Salt Topping history'!$C$27)*(1/2.20462)*(AK146))</f>
        <v>31.759358928321159</v>
      </c>
      <c r="AN146" s="137">
        <f t="shared" si="47"/>
        <v>1.178779891851265E-2</v>
      </c>
      <c r="AO146" s="19">
        <f t="shared" si="48"/>
        <v>14.157146501133692</v>
      </c>
      <c r="AP146" s="161">
        <f>SUM($AO$7:AO146)</f>
        <v>650.4652926779811</v>
      </c>
      <c r="AQ146" s="163">
        <f>SUM($AR$7:AR146)</f>
        <v>462.92333124507979</v>
      </c>
      <c r="AR146" s="164">
        <f t="shared" si="35"/>
        <v>10.532655172870937</v>
      </c>
      <c r="AS146" s="115">
        <f t="shared" si="49"/>
        <v>7.9248928517317978</v>
      </c>
      <c r="AT146" s="178">
        <v>35.810893833504792</v>
      </c>
      <c r="AU146" s="87">
        <v>47.786426859851211</v>
      </c>
      <c r="AV146" s="87">
        <v>37.611443480849246</v>
      </c>
      <c r="AW146" s="113">
        <v>23.71316528946533</v>
      </c>
      <c r="AX146" s="113">
        <f t="shared" si="37"/>
        <v>7.5732317733547339</v>
      </c>
      <c r="AY146" s="113">
        <f>SUM($AX$7:AX146)</f>
        <v>293.73570149914684</v>
      </c>
    </row>
    <row r="147" spans="2:51">
      <c r="B147" s="27">
        <f>'Accumulated Feed'!M144</f>
        <v>43368</v>
      </c>
      <c r="C147" s="17">
        <f>'Accumulated Feed'!N144</f>
        <v>7.7324336963893936</v>
      </c>
      <c r="D147" s="17">
        <f>SUM($C$7:C147)</f>
        <v>939.07227162582319</v>
      </c>
      <c r="E147" s="64">
        <f>(G147)/((1000)*(1/(PI()*1.5^2))*(1/'Salt Topping history'!$E$17)*(1/2.20462)*(C147))</f>
        <v>21.912514684794175</v>
      </c>
      <c r="F147" s="122">
        <f t="shared" si="38"/>
        <v>5.3601173066579223E-3</v>
      </c>
      <c r="G147" s="19">
        <f t="shared" si="39"/>
        <v>10.65484118217462</v>
      </c>
      <c r="H147" s="161">
        <f>SUM($G$7:G147)</f>
        <v>1293.986641932561</v>
      </c>
      <c r="I147" s="163">
        <f>SUM($J$7:J147)</f>
        <v>1225.1873605189726</v>
      </c>
      <c r="J147" s="164">
        <f t="shared" si="40"/>
        <v>9.7104291006477439</v>
      </c>
      <c r="K147" s="115">
        <f t="shared" si="41"/>
        <v>7.7324336963893936</v>
      </c>
      <c r="L147" s="115">
        <v>35.151314936589301</v>
      </c>
      <c r="M147" s="113">
        <v>58.756837187696405</v>
      </c>
      <c r="N147" s="113">
        <v>36.559872638450742</v>
      </c>
      <c r="O147" s="113">
        <v>23.296492229732664</v>
      </c>
      <c r="P147" s="113">
        <f t="shared" si="42"/>
        <v>8.6072534653448987</v>
      </c>
      <c r="Q147" s="113">
        <f>SUM($P$7:P147)</f>
        <v>752.44113389346512</v>
      </c>
      <c r="S147" s="27">
        <f>'Accumulated Feed'!O144</f>
        <v>43571</v>
      </c>
      <c r="T147" s="17">
        <f>'Accumulated Feed'!P144</f>
        <v>4.853999852646762</v>
      </c>
      <c r="U147" s="17">
        <f>SUM($T$7:T147)</f>
        <v>888.92538608000928</v>
      </c>
      <c r="V147" s="64">
        <f>(X147)/((1000)*(1/(PI()*1.5^2))*(1/'Salt Topping history'!$F$17)*(1/2.20462)*(T147))</f>
        <v>38.586762062047988</v>
      </c>
      <c r="W147" s="137">
        <f t="shared" si="43"/>
        <v>5.255187809125989E-3</v>
      </c>
      <c r="X147" s="19">
        <f t="shared" si="44"/>
        <v>11.876724448624735</v>
      </c>
      <c r="Y147" s="161">
        <f>SUM($X$7:X147)</f>
        <v>2175.0148715193877</v>
      </c>
      <c r="Z147" s="163">
        <f>SUM($AA$7:AA147)</f>
        <v>1040.1221170463025</v>
      </c>
      <c r="AA147" s="164">
        <f t="shared" si="36"/>
        <v>6.889226371188566</v>
      </c>
      <c r="AB147" s="115">
        <f t="shared" si="45"/>
        <v>4.853999852646762</v>
      </c>
      <c r="AC147" s="115">
        <v>37.542438232324784</v>
      </c>
      <c r="AD147" s="113">
        <v>55.452077406628298</v>
      </c>
      <c r="AE147" s="113">
        <v>38.199747830121559</v>
      </c>
      <c r="AF147" s="113">
        <v>10.288048769999998</v>
      </c>
      <c r="AG147" s="113">
        <f t="shared" si="46"/>
        <v>2.3861109114374193</v>
      </c>
      <c r="AH147" s="113">
        <f>SUM($AG$7:AG147)</f>
        <v>768.63867550863881</v>
      </c>
      <c r="AJ147" s="27">
        <f>'Accumulated Feed'!Q144</f>
        <v>43763</v>
      </c>
      <c r="AK147" s="17">
        <f>'Accumulated Feed'!R144</f>
        <v>8.7603209421851105</v>
      </c>
      <c r="AL147" s="17">
        <f>SUM($AK$7:AK147)</f>
        <v>372.87802982021128</v>
      </c>
      <c r="AM147" s="64">
        <f>(AO147)/((1000)*(1/(PI()*1.5^2))*(1/'Salt Topping history'!$C$27)*(1/2.20462)*(AK147))</f>
        <v>31.759358928321159</v>
      </c>
      <c r="AN147" s="137">
        <f t="shared" si="47"/>
        <v>1.3030447686816013E-2</v>
      </c>
      <c r="AO147" s="19">
        <f t="shared" si="48"/>
        <v>15.649567671866031</v>
      </c>
      <c r="AP147" s="161">
        <f>SUM($AO$7:AO147)</f>
        <v>666.11486034984716</v>
      </c>
      <c r="AQ147" s="163">
        <f>SUM($AR$7:AR147)</f>
        <v>474.86399256152237</v>
      </c>
      <c r="AR147" s="164">
        <f t="shared" si="35"/>
        <v>11.940661316442569</v>
      </c>
      <c r="AS147" s="115">
        <f t="shared" si="49"/>
        <v>8.7603209421851105</v>
      </c>
      <c r="AT147" s="178">
        <v>36.88831013887016</v>
      </c>
      <c r="AU147" s="87">
        <v>47.195197198677945</v>
      </c>
      <c r="AV147" s="87">
        <v>37.664539525906214</v>
      </c>
      <c r="AW147" s="113">
        <v>20</v>
      </c>
      <c r="AX147" s="113">
        <f t="shared" si="37"/>
        <v>8.371588379222473</v>
      </c>
      <c r="AY147" s="113">
        <f>SUM($AX$7:AX147)</f>
        <v>302.10728987836933</v>
      </c>
    </row>
    <row r="148" spans="2:51">
      <c r="B148" s="27">
        <f>'Accumulated Feed'!M145</f>
        <v>43369</v>
      </c>
      <c r="C148" s="17">
        <f>'Accumulated Feed'!N145</f>
        <v>7.6566825489608679</v>
      </c>
      <c r="D148" s="17">
        <f>SUM($C$7:C148)</f>
        <v>946.72895417478401</v>
      </c>
      <c r="E148" s="64">
        <f>(G148)/((1000)*(1/(PI()*1.5^2))*(1/'Salt Topping history'!$E$17)*(1/2.20462)*(C148))</f>
        <v>21.912514684794175</v>
      </c>
      <c r="F148" s="122">
        <f t="shared" si="38"/>
        <v>5.307606667411131E-3</v>
      </c>
      <c r="G148" s="19">
        <f t="shared" si="39"/>
        <v>10.550460533479848</v>
      </c>
      <c r="H148" s="161">
        <f>SUM($G$7:G148)</f>
        <v>1304.5371024660408</v>
      </c>
      <c r="I148" s="163">
        <f>SUM($J$7:J148)</f>
        <v>1234.7820094751482</v>
      </c>
      <c r="J148" s="164">
        <f t="shared" si="40"/>
        <v>9.5946489561756252</v>
      </c>
      <c r="K148" s="115">
        <f t="shared" si="41"/>
        <v>7.6566825489608679</v>
      </c>
      <c r="L148" s="115">
        <v>34.782018090751478</v>
      </c>
      <c r="M148" s="113">
        <v>55.731654958680757</v>
      </c>
      <c r="N148" s="113">
        <v>36.437982607483825</v>
      </c>
      <c r="O148" s="113">
        <v>20</v>
      </c>
      <c r="P148" s="113">
        <f t="shared" si="42"/>
        <v>7.3169230982863986</v>
      </c>
      <c r="Q148" s="113">
        <f>SUM($P$7:P148)</f>
        <v>759.75805699175157</v>
      </c>
      <c r="S148" s="27">
        <f>'Accumulated Feed'!O145</f>
        <v>43572</v>
      </c>
      <c r="T148" s="17">
        <f>'Accumulated Feed'!P145</f>
        <v>4.8410162916733768</v>
      </c>
      <c r="U148" s="17">
        <f>SUM($T$7:T148)</f>
        <v>893.7664023716826</v>
      </c>
      <c r="V148" s="64">
        <f>(X148)/((1000)*(1/(PI()*1.5^2))*(1/'Salt Topping history'!$F$17)*(1/2.20462)*(T148))</f>
        <v>38.586762062047981</v>
      </c>
      <c r="W148" s="137">
        <f t="shared" si="43"/>
        <v>5.2411311438153845E-3</v>
      </c>
      <c r="X148" s="19">
        <f t="shared" si="44"/>
        <v>11.844956385022769</v>
      </c>
      <c r="Y148" s="161">
        <f>SUM($X$7:X148)</f>
        <v>2186.8598279044104</v>
      </c>
      <c r="Z148" s="163">
        <f>SUM($AA$7:AA148)</f>
        <v>1047.2605746026707</v>
      </c>
      <c r="AA148" s="164">
        <f t="shared" si="36"/>
        <v>7.13845755636825</v>
      </c>
      <c r="AB148" s="115">
        <f t="shared" si="45"/>
        <v>4.8410162916733768</v>
      </c>
      <c r="AC148" s="115">
        <v>38.625386357130893</v>
      </c>
      <c r="AD148" s="113">
        <v>57.595129433115687</v>
      </c>
      <c r="AE148" s="113">
        <v>38.582108090299215</v>
      </c>
      <c r="AF148" s="113">
        <v>20</v>
      </c>
      <c r="AG148" s="113">
        <f t="shared" si="46"/>
        <v>4.626199884509111</v>
      </c>
      <c r="AH148" s="113">
        <f>SUM($AG$7:AG148)</f>
        <v>773.26487539314792</v>
      </c>
      <c r="AJ148" s="27">
        <f>'Accumulated Feed'!Q145</f>
        <v>43764</v>
      </c>
      <c r="AK148" s="17">
        <f>'Accumulated Feed'!R145</f>
        <v>9.0254686722560784</v>
      </c>
      <c r="AL148" s="17">
        <f>SUM($AK$7:AK148)</f>
        <v>381.90349849246735</v>
      </c>
      <c r="AM148" s="64">
        <f>(AO148)/((1000)*(1/(PI()*1.5^2))*(1/'Salt Topping history'!$C$27)*(1/2.20462)*(AK148))</f>
        <v>31.759358928321159</v>
      </c>
      <c r="AN148" s="137">
        <f t="shared" si="47"/>
        <v>1.3424838902476883E-2</v>
      </c>
      <c r="AO148" s="19">
        <f t="shared" si="48"/>
        <v>16.123231521874736</v>
      </c>
      <c r="AP148" s="161">
        <f>SUM($AO$7:AO148)</f>
        <v>682.23809187172185</v>
      </c>
      <c r="AQ148" s="163">
        <f>SUM($AR$7:AR148)</f>
        <v>487.19401315824797</v>
      </c>
      <c r="AR148" s="164">
        <f t="shared" si="35"/>
        <v>12.330020596725577</v>
      </c>
      <c r="AS148" s="115">
        <f t="shared" si="49"/>
        <v>9.0254686722560784</v>
      </c>
      <c r="AT148" s="178">
        <v>37.043380421135154</v>
      </c>
      <c r="AU148" s="87">
        <v>46.981068498646692</v>
      </c>
      <c r="AV148" s="87">
        <v>37.590797457982013</v>
      </c>
      <c r="AW148" s="113">
        <v>20</v>
      </c>
      <c r="AX148" s="113">
        <f t="shared" si="37"/>
        <v>8.6249703809195086</v>
      </c>
      <c r="AY148" s="113">
        <f>SUM($AX$7:AX148)</f>
        <v>310.73226025928886</v>
      </c>
    </row>
    <row r="149" spans="2:51">
      <c r="B149" s="27">
        <f>'Accumulated Feed'!M146</f>
        <v>43370</v>
      </c>
      <c r="C149" s="17">
        <f>'Accumulated Feed'!N146</f>
        <v>7.2152052597042022</v>
      </c>
      <c r="D149" s="17">
        <f>SUM($C$7:C149)</f>
        <v>953.94415943448826</v>
      </c>
      <c r="E149" s="64">
        <f>(G149)/((1000)*(1/(PI()*1.5^2))*(1/'Salt Topping history'!$E$17)*(1/2.20462)*(C149))</f>
        <v>21.912514684794171</v>
      </c>
      <c r="F149" s="122">
        <f t="shared" si="38"/>
        <v>5.0015749377441774E-3</v>
      </c>
      <c r="G149" s="19">
        <f t="shared" si="39"/>
        <v>9.9421306612478766</v>
      </c>
      <c r="H149" s="161">
        <f>SUM($G$7:G149)</f>
        <v>1314.4792331272886</v>
      </c>
      <c r="I149" s="163">
        <f>SUM($J$7:J149)</f>
        <v>1243.4294041736978</v>
      </c>
      <c r="J149" s="164">
        <f t="shared" si="40"/>
        <v>8.6473946985496379</v>
      </c>
      <c r="K149" s="115">
        <f t="shared" si="41"/>
        <v>7.2152052597042022</v>
      </c>
      <c r="L149" s="115">
        <v>34.006970151618695</v>
      </c>
      <c r="M149" s="113">
        <v>60.110830423964394</v>
      </c>
      <c r="N149" s="113">
        <v>35.986441788408477</v>
      </c>
      <c r="O149" s="113">
        <v>4.3052408402673343</v>
      </c>
      <c r="P149" s="113">
        <f t="shared" si="42"/>
        <v>1.4842395349620452</v>
      </c>
      <c r="Q149" s="113">
        <f>SUM($P$7:P149)</f>
        <v>761.24229652671363</v>
      </c>
      <c r="S149" s="27">
        <f>'Accumulated Feed'!O146</f>
        <v>43573</v>
      </c>
      <c r="T149" s="17">
        <f>'Accumulated Feed'!P146</f>
        <v>4.8619141576470994</v>
      </c>
      <c r="U149" s="17">
        <f>SUM($T$7:T149)</f>
        <v>898.62831652932971</v>
      </c>
      <c r="V149" s="64">
        <f>(X149)/((1000)*(1/(PI()*1.5^2))*(1/'Salt Topping history'!$F$17)*(1/2.20462)*(T149))</f>
        <v>38.586762062047981</v>
      </c>
      <c r="W149" s="137">
        <f t="shared" si="43"/>
        <v>5.2637562393728085E-3</v>
      </c>
      <c r="X149" s="19">
        <f t="shared" si="44"/>
        <v>11.896089100982547</v>
      </c>
      <c r="Y149" s="161">
        <f>SUM($X$7:X149)</f>
        <v>2198.7559170053928</v>
      </c>
      <c r="Z149" s="163">
        <f>SUM($AA$7:AA149)</f>
        <v>1054.5988263942645</v>
      </c>
      <c r="AA149" s="164">
        <f t="shared" si="36"/>
        <v>7.3382517915937973</v>
      </c>
      <c r="AB149" s="115">
        <f t="shared" si="45"/>
        <v>4.8619141576470994</v>
      </c>
      <c r="AC149" s="115">
        <v>38.999803837449498</v>
      </c>
      <c r="AD149" s="113">
        <v>56.353005887755657</v>
      </c>
      <c r="AE149" s="113">
        <v>39.231457037682837</v>
      </c>
      <c r="AF149" s="113">
        <v>0.54259058906433111</v>
      </c>
      <c r="AG149" s="113">
        <f t="shared" si="46"/>
        <v>0.12604841735206523</v>
      </c>
      <c r="AH149" s="113">
        <f>SUM($AG$7:AG149)</f>
        <v>773.3909238105</v>
      </c>
      <c r="AJ149" s="27">
        <f>'Accumulated Feed'!Q146</f>
        <v>43765</v>
      </c>
      <c r="AK149" s="17">
        <f>'Accumulated Feed'!R146</f>
        <v>8.759064114178468</v>
      </c>
      <c r="AL149" s="17">
        <f>SUM($AK$7:AK149)</f>
        <v>390.66256260664579</v>
      </c>
      <c r="AM149" s="64">
        <f>(AO149)/((1000)*(1/(PI()*1.5^2))*(1/'Salt Topping history'!$C$27)*(1/2.20462)*(AK149))</f>
        <v>31.759358928321159</v>
      </c>
      <c r="AN149" s="137">
        <f t="shared" si="47"/>
        <v>1.3028578231153377E-2</v>
      </c>
      <c r="AO149" s="19">
        <f t="shared" si="48"/>
        <v>15.647322455615205</v>
      </c>
      <c r="AP149" s="161">
        <f>SUM($AO$7:AO149)</f>
        <v>697.885414327337</v>
      </c>
      <c r="AQ149" s="163">
        <f>SUM($AR$7:AR149)</f>
        <v>498.93162471027438</v>
      </c>
      <c r="AR149" s="164">
        <f t="shared" si="35"/>
        <v>11.737611552026392</v>
      </c>
      <c r="AS149" s="115">
        <f t="shared" si="49"/>
        <v>8.759064114178468</v>
      </c>
      <c r="AT149" s="178">
        <v>36.495509722012038</v>
      </c>
      <c r="AU149" s="87">
        <v>50.099630454822886</v>
      </c>
      <c r="AV149" s="87">
        <v>37.794541150463935</v>
      </c>
      <c r="AW149" s="113">
        <v>20</v>
      </c>
      <c r="AX149" s="113">
        <f t="shared" si="37"/>
        <v>8.3703873220004219</v>
      </c>
      <c r="AY149" s="113">
        <f>SUM($AX$7:AX149)</f>
        <v>319.10264758128926</v>
      </c>
    </row>
    <row r="150" spans="2:51">
      <c r="B150" s="27">
        <f>'Accumulated Feed'!M147</f>
        <v>43371</v>
      </c>
      <c r="C150" s="17">
        <f>'Accumulated Feed'!N147</f>
        <v>7.0622546678588032</v>
      </c>
      <c r="D150" s="17">
        <f>SUM($C$7:C150)</f>
        <v>961.00641410234709</v>
      </c>
      <c r="E150" s="64">
        <f>(G150)/((1000)*(1/(PI()*1.5^2))*(1/'Salt Topping history'!$E$17)*(1/2.20462)*(C150))</f>
        <v>21.912514684794171</v>
      </c>
      <c r="F150" s="122">
        <f t="shared" si="38"/>
        <v>4.8955497008518244E-3</v>
      </c>
      <c r="G150" s="19">
        <f t="shared" si="39"/>
        <v>9.7313736953532572</v>
      </c>
      <c r="H150" s="161">
        <f>SUM($G$7:G150)</f>
        <v>1324.2106068226419</v>
      </c>
      <c r="I150" s="163">
        <f>SUM($J$7:J150)</f>
        <v>1251.774005664304</v>
      </c>
      <c r="J150" s="164">
        <f t="shared" si="40"/>
        <v>8.344601490606161</v>
      </c>
      <c r="K150" s="115">
        <f t="shared" si="41"/>
        <v>7.0622546678588032</v>
      </c>
      <c r="L150" s="115">
        <v>33.711484390232314</v>
      </c>
      <c r="M150" s="113">
        <v>60.143096140943221</v>
      </c>
      <c r="N150" s="113">
        <v>35.4780176105102</v>
      </c>
      <c r="O150" s="113">
        <v>20</v>
      </c>
      <c r="P150" s="113">
        <f t="shared" si="42"/>
        <v>6.7488725012179041</v>
      </c>
      <c r="Q150" s="113">
        <f>SUM($P$7:P150)</f>
        <v>767.99116902793151</v>
      </c>
      <c r="S150" s="27">
        <f>'Accumulated Feed'!O147</f>
        <v>43574</v>
      </c>
      <c r="T150" s="17">
        <f>'Accumulated Feed'!P147</f>
        <v>4.878614927163575</v>
      </c>
      <c r="U150" s="17">
        <f>SUM($T$7:T150)</f>
        <v>903.50693145649325</v>
      </c>
      <c r="V150" s="64">
        <f>(X150)/((1000)*(1/(PI()*1.5^2))*(1/'Salt Topping history'!$F$17)*(1/2.20462)*(T150))</f>
        <v>38.586762062047988</v>
      </c>
      <c r="W150" s="137">
        <f t="shared" si="43"/>
        <v>5.2818373442410239E-3</v>
      </c>
      <c r="X150" s="19">
        <f t="shared" si="44"/>
        <v>11.936952397984713</v>
      </c>
      <c r="Y150" s="161">
        <f>SUM($X$7:X150)</f>
        <v>2210.6928694033777</v>
      </c>
      <c r="Z150" s="163">
        <f>SUM($AA$7:AA150)</f>
        <v>1061.8009126063635</v>
      </c>
      <c r="AA150" s="164">
        <f t="shared" si="36"/>
        <v>7.2020862120989761</v>
      </c>
      <c r="AB150" s="115">
        <f t="shared" si="45"/>
        <v>4.878614927163575</v>
      </c>
      <c r="AC150" s="115">
        <v>38.527255421744478</v>
      </c>
      <c r="AD150" s="113">
        <v>56.945318239761704</v>
      </c>
      <c r="AE150" s="113">
        <v>39.230274398525538</v>
      </c>
      <c r="AF150" s="113">
        <v>20</v>
      </c>
      <c r="AG150" s="113">
        <f t="shared" si="46"/>
        <v>4.6621301092145373</v>
      </c>
      <c r="AH150" s="113">
        <f>SUM($AG$7:AG150)</f>
        <v>778.05305391971456</v>
      </c>
      <c r="AJ150" s="27">
        <f>'Accumulated Feed'!Q147</f>
        <v>43766</v>
      </c>
      <c r="AK150" s="17">
        <f>'Accumulated Feed'!R147</f>
        <v>8.1913952340795806</v>
      </c>
      <c r="AL150" s="17">
        <f>SUM($AK$7:AK150)</f>
        <v>398.8539578407254</v>
      </c>
      <c r="AM150" s="64">
        <f>(AO150)/((1000)*(1/(PI()*1.5^2))*(1/'Salt Topping history'!$C$27)*(1/2.20462)*(AK150))</f>
        <v>31.759358928321156</v>
      </c>
      <c r="AN150" s="137">
        <f t="shared" si="47"/>
        <v>1.2184205097522847E-2</v>
      </c>
      <c r="AO150" s="19">
        <f t="shared" si="48"/>
        <v>14.633230322124939</v>
      </c>
      <c r="AP150" s="161">
        <f>SUM($AO$7:AO150)</f>
        <v>712.51864464946198</v>
      </c>
      <c r="AQ150" s="163">
        <f>SUM($AR$7:AR150)</f>
        <v>509.50883066212202</v>
      </c>
      <c r="AR150" s="164">
        <f t="shared" si="35"/>
        <v>10.577205951847642</v>
      </c>
      <c r="AS150" s="115">
        <f t="shared" si="49"/>
        <v>8.1913952340795806</v>
      </c>
      <c r="AT150" s="178">
        <v>35.32139201053873</v>
      </c>
      <c r="AU150" s="87">
        <v>53.34094789522667</v>
      </c>
      <c r="AV150" s="87">
        <v>38.164212048053713</v>
      </c>
      <c r="AW150" s="113">
        <v>20</v>
      </c>
      <c r="AX150" s="113">
        <f t="shared" si="37"/>
        <v>1.3794931473049943</v>
      </c>
      <c r="AY150" s="113">
        <f>SUM($AX$7:AX150)</f>
        <v>320.48214072859423</v>
      </c>
    </row>
    <row r="151" spans="2:51">
      <c r="B151" s="27">
        <f>'Accumulated Feed'!M148</f>
        <v>43372</v>
      </c>
      <c r="C151" s="17">
        <f>'Accumulated Feed'!N148</f>
        <v>7.1054697262332942</v>
      </c>
      <c r="D151" s="17">
        <f>SUM($C$7:C151)</f>
        <v>968.1118838285804</v>
      </c>
      <c r="E151" s="64">
        <f>(G151)/((1000)*(1/(PI()*1.5^2))*(1/'Salt Topping history'!$E$17)*(1/2.20462)*(C151))</f>
        <v>21.912514684794171</v>
      </c>
      <c r="F151" s="122">
        <f t="shared" si="38"/>
        <v>4.925506347283789E-3</v>
      </c>
      <c r="G151" s="19">
        <f t="shared" si="39"/>
        <v>9.790921517130716</v>
      </c>
      <c r="H151" s="161">
        <f>SUM($G$7:G151)</f>
        <v>1334.0015283397727</v>
      </c>
      <c r="I151" s="163">
        <f>SUM($J$7:J151)</f>
        <v>1259.9953717562812</v>
      </c>
      <c r="J151" s="164">
        <f t="shared" si="40"/>
        <v>8.2213660919771741</v>
      </c>
      <c r="K151" s="115">
        <f t="shared" si="41"/>
        <v>7.1054697262332942</v>
      </c>
      <c r="L151" s="115">
        <v>33.251571672867875</v>
      </c>
      <c r="M151" s="113">
        <v>60.715790394345824</v>
      </c>
      <c r="N151" s="113">
        <v>34.792227900116522</v>
      </c>
      <c r="O151" s="113">
        <v>20</v>
      </c>
      <c r="P151" s="113">
        <f t="shared" si="42"/>
        <v>6.7901699243240801</v>
      </c>
      <c r="Q151" s="113">
        <f>SUM($P$7:P151)</f>
        <v>774.78133895225562</v>
      </c>
      <c r="S151" s="27">
        <f>'Accumulated Feed'!O148</f>
        <v>43575</v>
      </c>
      <c r="T151" s="17">
        <f>'Accumulated Feed'!P148</f>
        <v>4.9763970902893391</v>
      </c>
      <c r="U151" s="17">
        <f>SUM($T$7:T151)</f>
        <v>908.48332854678256</v>
      </c>
      <c r="V151" s="64">
        <f>(X151)/((1000)*(1/(PI()*1.5^2))*(1/'Salt Topping history'!$F$17)*(1/2.20462)*(T151))</f>
        <v>38.586762062047981</v>
      </c>
      <c r="W151" s="137">
        <f t="shared" si="43"/>
        <v>5.3877013012265775E-3</v>
      </c>
      <c r="X151" s="19">
        <f t="shared" si="44"/>
        <v>12.176204940772065</v>
      </c>
      <c r="Y151" s="161">
        <f>SUM($X$7:X151)</f>
        <v>2222.8690743441498</v>
      </c>
      <c r="Z151" s="163">
        <f>SUM($AA$7:AA151)</f>
        <v>1069.3333238484333</v>
      </c>
      <c r="AA151" s="164">
        <f t="shared" si="36"/>
        <v>7.5324112420699034</v>
      </c>
      <c r="AB151" s="115">
        <f t="shared" si="45"/>
        <v>4.9763970902893391</v>
      </c>
      <c r="AC151" s="115">
        <v>39.40756385193928</v>
      </c>
      <c r="AD151" s="113">
        <v>57.452919507203291</v>
      </c>
      <c r="AE151" s="113">
        <v>38.201742344763616</v>
      </c>
      <c r="AF151" s="113">
        <v>20</v>
      </c>
      <c r="AG151" s="113">
        <f t="shared" si="46"/>
        <v>4.7555732634004722</v>
      </c>
      <c r="AH151" s="113">
        <f>SUM($AG$7:AG151)</f>
        <v>782.80862718311505</v>
      </c>
      <c r="AJ151" s="27">
        <f>'Accumulated Feed'!Q148</f>
        <v>43767</v>
      </c>
      <c r="AK151" s="17">
        <f>'Accumulated Feed'!R148</f>
        <v>8.1692385874395921</v>
      </c>
      <c r="AL151" s="17">
        <f>SUM($AK$7:AK151)</f>
        <v>407.02319642816497</v>
      </c>
      <c r="AM151" s="64">
        <f>(AO151)/((1000)*(1/(PI()*1.5^2))*(1/'Salt Topping history'!$C$27)*(1/2.20462)*(AK151))</f>
        <v>31.759358928321163</v>
      </c>
      <c r="AN151" s="137">
        <f t="shared" si="47"/>
        <v>1.215124842540284E-2</v>
      </c>
      <c r="AO151" s="19">
        <f t="shared" si="48"/>
        <v>14.593649358908811</v>
      </c>
      <c r="AP151" s="161">
        <f>SUM($AO$7:AO151)</f>
        <v>727.11229400837078</v>
      </c>
      <c r="AQ151" s="163">
        <f>SUM($AR$7:AR151)</f>
        <v>519.56352282800094</v>
      </c>
      <c r="AR151" s="164">
        <f t="shared" si="35"/>
        <v>10.054692165878897</v>
      </c>
      <c r="AS151" s="115">
        <f t="shared" si="49"/>
        <v>8.1692385874395921</v>
      </c>
      <c r="AT151" s="178">
        <v>33.61436774439283</v>
      </c>
      <c r="AU151" s="87">
        <v>52.762463372415908</v>
      </c>
      <c r="AV151" s="87">
        <v>37.895499225214678</v>
      </c>
      <c r="AW151" s="113">
        <v>3.5245511104010006</v>
      </c>
      <c r="AX151" s="113">
        <f t="shared" si="37"/>
        <v>7.8067348533290746</v>
      </c>
      <c r="AY151" s="113">
        <f>SUM($AX$7:AX151)</f>
        <v>328.28887558192332</v>
      </c>
    </row>
    <row r="152" spans="2:51">
      <c r="B152" s="27">
        <f>'Accumulated Feed'!M149</f>
        <v>43373</v>
      </c>
      <c r="C152" s="17">
        <f>'Accumulated Feed'!N149</f>
        <v>7.1806697170900424</v>
      </c>
      <c r="D152" s="17">
        <f>SUM($C$7:C152)</f>
        <v>975.29255354567044</v>
      </c>
      <c r="E152" s="64">
        <f>(G152)/((1000)*(1/(PI()*1.5^2))*(1/'Salt Topping history'!$E$17)*(1/2.20462)*(C152))</f>
        <v>21.912514684794171</v>
      </c>
      <c r="F152" s="122">
        <f t="shared" si="38"/>
        <v>4.9776349252035699E-3</v>
      </c>
      <c r="G152" s="19">
        <f t="shared" si="39"/>
        <v>9.8945427043196563</v>
      </c>
      <c r="H152" s="161">
        <f>SUM($G$7:G152)</f>
        <v>1343.8960710440924</v>
      </c>
      <c r="I152" s="163">
        <f>SUM($J$7:J152)</f>
        <v>1268.4270973772145</v>
      </c>
      <c r="J152" s="164">
        <f t="shared" si="40"/>
        <v>8.4317256209333031</v>
      </c>
      <c r="K152" s="115">
        <f t="shared" si="41"/>
        <v>7.1806697170900424</v>
      </c>
      <c r="L152" s="115">
        <v>33.740264989866141</v>
      </c>
      <c r="M152" s="113">
        <v>58.511696861827829</v>
      </c>
      <c r="N152" s="113">
        <v>32.132034399950953</v>
      </c>
      <c r="O152" s="113">
        <v>20</v>
      </c>
      <c r="P152" s="113">
        <f t="shared" si="42"/>
        <v>6.8620329729188461</v>
      </c>
      <c r="Q152" s="113">
        <f>SUM($P$7:P152)</f>
        <v>781.64337192517451</v>
      </c>
      <c r="S152" s="27">
        <f>'Accumulated Feed'!O149</f>
        <v>43576</v>
      </c>
      <c r="T152" s="17">
        <f>'Accumulated Feed'!P149</f>
        <v>5.0028512563097109</v>
      </c>
      <c r="U152" s="17">
        <f>SUM($T$7:T152)</f>
        <v>913.48617980309223</v>
      </c>
      <c r="V152" s="64">
        <f>(X152)/((1000)*(1/(PI()*1.5^2))*(1/'Salt Topping history'!$F$17)*(1/2.20462)*(T152))</f>
        <v>38.586762062047981</v>
      </c>
      <c r="W152" s="137">
        <f t="shared" si="43"/>
        <v>5.4163419306025862E-3</v>
      </c>
      <c r="X152" s="19">
        <f t="shared" si="44"/>
        <v>12.240932763161844</v>
      </c>
      <c r="Y152" s="161">
        <f>SUM($X$7:X152)</f>
        <v>2235.1100071073115</v>
      </c>
      <c r="Z152" s="163">
        <f>SUM($AA$7:AA152)</f>
        <v>1076.9214544831125</v>
      </c>
      <c r="AA152" s="164">
        <f t="shared" si="36"/>
        <v>7.5881306346791977</v>
      </c>
      <c r="AB152" s="115">
        <f t="shared" si="45"/>
        <v>5.0028512563097109</v>
      </c>
      <c r="AC152" s="115">
        <v>39.462287174021739</v>
      </c>
      <c r="AD152" s="113">
        <v>57.603674518488091</v>
      </c>
      <c r="AE152" s="113">
        <v>38.483002110697576</v>
      </c>
      <c r="AF152" s="113">
        <v>20</v>
      </c>
      <c r="AG152" s="113">
        <f t="shared" si="46"/>
        <v>4.7808535459722812</v>
      </c>
      <c r="AH152" s="113">
        <f>SUM($AG$7:AG152)</f>
        <v>787.58948072908731</v>
      </c>
      <c r="AJ152" s="27">
        <f>'Accumulated Feed'!Q149</f>
        <v>43768</v>
      </c>
      <c r="AK152" s="17">
        <f>'Accumulated Feed'!R149</f>
        <v>7.9923449262281245</v>
      </c>
      <c r="AL152" s="17">
        <f>SUM($AK$7:AK152)</f>
        <v>415.01554135439306</v>
      </c>
      <c r="AM152" s="64">
        <f>(AO152)/((1000)*(1/(PI()*1.5^2))*(1/'Salt Topping history'!$C$27)*(1/2.20462)*(AK152))</f>
        <v>31.759358928321159</v>
      </c>
      <c r="AN152" s="137">
        <f t="shared" si="47"/>
        <v>1.1888129800667791E-2</v>
      </c>
      <c r="AO152" s="19">
        <f t="shared" si="48"/>
        <v>14.277643890602018</v>
      </c>
      <c r="AP152" s="161">
        <f>SUM($AO$7:AO152)</f>
        <v>741.38993789897279</v>
      </c>
      <c r="AQ152" s="163">
        <f>SUM($AR$7:AR152)</f>
        <v>529.13109822098272</v>
      </c>
      <c r="AR152" s="164">
        <f t="shared" si="35"/>
        <v>9.5675753929817571</v>
      </c>
      <c r="AS152" s="115">
        <f t="shared" si="49"/>
        <v>7.9923449262281245</v>
      </c>
      <c r="AT152" s="178">
        <v>33.396577095102458</v>
      </c>
      <c r="AU152" s="87">
        <v>58.805899820018723</v>
      </c>
      <c r="AV152" s="87">
        <v>37.689285698952482</v>
      </c>
      <c r="AW152" s="113">
        <v>20</v>
      </c>
      <c r="AX152" s="113">
        <f t="shared" si="37"/>
        <v>1.0478382292580097</v>
      </c>
      <c r="AY152" s="113">
        <f>SUM($AX$7:AX152)</f>
        <v>329.33671381118131</v>
      </c>
    </row>
    <row r="153" spans="2:51">
      <c r="B153" s="27">
        <f>'Accumulated Feed'!M150</f>
        <v>43374</v>
      </c>
      <c r="C153" s="17">
        <f>'Accumulated Feed'!N150</f>
        <v>6.8390423746140767</v>
      </c>
      <c r="D153" s="17">
        <f>SUM($C$7:C153)</f>
        <v>982.13159592028455</v>
      </c>
      <c r="E153" s="64">
        <f>(G153)/((1000)*(1/(PI()*1.5^2))*(1/'Salt Topping history'!$E$17)*(1/2.20462)*(C153))</f>
        <v>21.912514684794171</v>
      </c>
      <c r="F153" s="122">
        <f t="shared" si="38"/>
        <v>4.7408191046310602E-3</v>
      </c>
      <c r="G153" s="19">
        <f t="shared" si="39"/>
        <v>9.4238002161856222</v>
      </c>
      <c r="H153" s="161">
        <f>SUM($G$7:G153)</f>
        <v>1353.319871260278</v>
      </c>
      <c r="I153" s="163">
        <f>SUM($J$7:J153)</f>
        <v>1276.3841709749786</v>
      </c>
      <c r="J153" s="164">
        <f t="shared" si="40"/>
        <v>7.9570735977641043</v>
      </c>
      <c r="K153" s="115">
        <f t="shared" si="41"/>
        <v>6.8390423746140767</v>
      </c>
      <c r="L153" s="115">
        <v>33.399141034594322</v>
      </c>
      <c r="M153" s="113">
        <v>58.495658696271668</v>
      </c>
      <c r="N153" s="113">
        <v>33.831573150003379</v>
      </c>
      <c r="O153" s="113">
        <v>20</v>
      </c>
      <c r="P153" s="113">
        <f t="shared" si="42"/>
        <v>6.5355650833094172</v>
      </c>
      <c r="Q153" s="113">
        <f>SUM($P$7:P153)</f>
        <v>788.1789370084839</v>
      </c>
      <c r="S153" s="27">
        <f>'Accumulated Feed'!O150</f>
        <v>43577</v>
      </c>
      <c r="T153" s="17">
        <f>'Accumulated Feed'!P150</f>
        <v>5.0645710778686324</v>
      </c>
      <c r="U153" s="17">
        <f>SUM($T$7:T153)</f>
        <v>918.55075088096089</v>
      </c>
      <c r="V153" s="64">
        <f>(X153)/((1000)*(1/(PI()*1.5^2))*(1/'Salt Topping history'!$F$17)*(1/2.20462)*(T153))</f>
        <v>38.586762062047981</v>
      </c>
      <c r="W153" s="137">
        <f t="shared" si="43"/>
        <v>5.483162957319555E-3</v>
      </c>
      <c r="X153" s="19">
        <f t="shared" si="44"/>
        <v>12.391948283542193</v>
      </c>
      <c r="Y153" s="161">
        <f>SUM($X$7:X153)</f>
        <v>2247.5019553908537</v>
      </c>
      <c r="Z153" s="163">
        <f>SUM($AA$7:AA153)</f>
        <v>1084.6492497370421</v>
      </c>
      <c r="AA153" s="164">
        <f t="shared" si="36"/>
        <v>7.7277952539296777</v>
      </c>
      <c r="AB153" s="115">
        <f t="shared" si="45"/>
        <v>5.0645710778686324</v>
      </c>
      <c r="AC153" s="115">
        <v>39.385283128552899</v>
      </c>
      <c r="AD153" s="113">
        <v>55.388683103499666</v>
      </c>
      <c r="AE153" s="113">
        <v>38.862362047191056</v>
      </c>
      <c r="AF153" s="113">
        <v>20</v>
      </c>
      <c r="AG153" s="113">
        <f t="shared" si="46"/>
        <v>4.8398345975045629</v>
      </c>
      <c r="AH153" s="113">
        <f>SUM($AG$7:AG153)</f>
        <v>792.4293153265919</v>
      </c>
      <c r="AJ153" s="27">
        <f>'Accumulated Feed'!Q150</f>
        <v>43769</v>
      </c>
      <c r="AK153" s="17">
        <f>'Accumulated Feed'!R150</f>
        <v>8.1550328954296507</v>
      </c>
      <c r="AL153" s="17">
        <f>SUM($AK$7:AK153)</f>
        <v>423.17057424982272</v>
      </c>
      <c r="AM153" s="64">
        <f>(AO153)/((1000)*(1/(PI()*1.5^2))*(1/'Salt Topping history'!$C$27)*(1/2.20462)*(AK153))</f>
        <v>31.759358928321159</v>
      </c>
      <c r="AN153" s="137">
        <f t="shared" si="47"/>
        <v>1.2130118317520698E-2</v>
      </c>
      <c r="AO153" s="19">
        <f t="shared" si="48"/>
        <v>14.568272099342359</v>
      </c>
      <c r="AP153" s="161">
        <f>SUM($AO$7:AO153)</f>
        <v>755.95820999831517</v>
      </c>
      <c r="AQ153" s="163">
        <f>SUM($AR$7:AR153)</f>
        <v>538.90141002834275</v>
      </c>
      <c r="AR153" s="164">
        <f t="shared" si="35"/>
        <v>9.7703118073600663</v>
      </c>
      <c r="AS153" s="115">
        <f t="shared" si="49"/>
        <v>8.1550328954296507</v>
      </c>
      <c r="AT153" s="178">
        <v>33.664611923959512</v>
      </c>
      <c r="AU153" s="87">
        <v>61.334290775678767</v>
      </c>
      <c r="AV153" s="87">
        <v>37.536755757089018</v>
      </c>
      <c r="AW153" s="113">
        <v>2.7438613805346677</v>
      </c>
      <c r="AX153" s="113">
        <f t="shared" si="37"/>
        <v>7.7931595280716888</v>
      </c>
      <c r="AY153" s="113">
        <f>SUM($AX$7:AX153)</f>
        <v>337.12987333925298</v>
      </c>
    </row>
    <row r="154" spans="2:51">
      <c r="B154" s="27">
        <f>'Accumulated Feed'!M151</f>
        <v>43375</v>
      </c>
      <c r="C154" s="17">
        <f>'Accumulated Feed'!N151</f>
        <v>6.4892927147329296</v>
      </c>
      <c r="D154" s="17">
        <f>SUM($C$7:C154)</f>
        <v>988.62088863501754</v>
      </c>
      <c r="E154" s="64">
        <f>(G154)/((1000)*(1/(PI()*1.5^2))*(1/'Salt Topping history'!$E$17)*(1/2.20462)*(C154))</f>
        <v>21.912514684794171</v>
      </c>
      <c r="F154" s="122">
        <f t="shared" si="38"/>
        <v>4.4983728996539603E-3</v>
      </c>
      <c r="G154" s="19">
        <f t="shared" si="39"/>
        <v>8.9418656499321436</v>
      </c>
      <c r="H154" s="161">
        <f>SUM($G$7:G154)</f>
        <v>1362.2617369102102</v>
      </c>
      <c r="I154" s="163">
        <f>SUM($J$7:J154)</f>
        <v>1283.728624103916</v>
      </c>
      <c r="J154" s="164">
        <f t="shared" si="40"/>
        <v>7.3444531289374417</v>
      </c>
      <c r="K154" s="115">
        <f t="shared" si="41"/>
        <v>6.4892927147329296</v>
      </c>
      <c r="L154" s="115">
        <v>33.116372128658817</v>
      </c>
      <c r="M154" s="113">
        <v>59.204024010013711</v>
      </c>
      <c r="N154" s="113">
        <v>32.237020210027715</v>
      </c>
      <c r="O154" s="113">
        <v>1.612318859598999</v>
      </c>
      <c r="P154" s="113">
        <f t="shared" si="42"/>
        <v>0.49992649277805851</v>
      </c>
      <c r="Q154" s="113">
        <f>SUM($P$7:P154)</f>
        <v>788.67886350126196</v>
      </c>
      <c r="S154" s="27">
        <f>'Accumulated Feed'!O151</f>
        <v>43578</v>
      </c>
      <c r="T154" s="17">
        <f>'Accumulated Feed'!P151</f>
        <v>5.1079324904427859</v>
      </c>
      <c r="U154" s="17">
        <f>SUM($T$7:T154)</f>
        <v>923.65868337140364</v>
      </c>
      <c r="V154" s="64">
        <f>(X154)/((1000)*(1/(PI()*1.5^2))*(1/'Salt Topping history'!$F$17)*(1/2.20462)*(T154))</f>
        <v>38.586762062047988</v>
      </c>
      <c r="W154" s="137">
        <f t="shared" si="43"/>
        <v>5.5301082341353185E-3</v>
      </c>
      <c r="X154" s="19">
        <f t="shared" si="44"/>
        <v>12.49804460914582</v>
      </c>
      <c r="Y154" s="161">
        <f>SUM($X$7:X154)</f>
        <v>2259.9999999999995</v>
      </c>
      <c r="Z154" s="163">
        <f>SUM($AA$7:AA154)</f>
        <v>1093.011113468373</v>
      </c>
      <c r="AA154" s="164">
        <f t="shared" si="36"/>
        <v>8.3618637313308355</v>
      </c>
      <c r="AB154" s="115">
        <f t="shared" si="45"/>
        <v>5.1079324904427859</v>
      </c>
      <c r="AC154" s="115">
        <v>41.388643629241884</v>
      </c>
      <c r="AD154" s="113">
        <v>56.333434146532326</v>
      </c>
      <c r="AE154" s="113">
        <v>39.363964338435032</v>
      </c>
      <c r="AF154" s="113">
        <v>20</v>
      </c>
      <c r="AG154" s="113">
        <f t="shared" si="46"/>
        <v>4.8812718804543707</v>
      </c>
      <c r="AH154" s="113">
        <f>SUM($AG$7:AG154)</f>
        <v>797.3105872070463</v>
      </c>
      <c r="AJ154" s="27">
        <f>'Accumulated Feed'!Q151</f>
        <v>43770</v>
      </c>
      <c r="AK154" s="17">
        <f>'Accumulated Feed'!R151</f>
        <v>8.1908501198987622</v>
      </c>
      <c r="AL154" s="17">
        <f>SUM($AK$7:AK154)</f>
        <v>431.36142436972148</v>
      </c>
      <c r="AM154" s="64">
        <f>(AO154)/((1000)*(1/(PI()*1.5^2))*(1/'Salt Topping history'!$C$27)*(1/2.20462)*(AK154))</f>
        <v>31.759358928321163</v>
      </c>
      <c r="AN154" s="137">
        <f t="shared" si="47"/>
        <v>1.2183394273140571E-2</v>
      </c>
      <c r="AO154" s="19">
        <f t="shared" si="48"/>
        <v>14.632256522041827</v>
      </c>
      <c r="AP154" s="161">
        <f>SUM($AO$7:AO154)</f>
        <v>770.59046652035704</v>
      </c>
      <c r="AQ154" s="163">
        <f>SUM($AR$7:AR154)</f>
        <v>549.02895161251649</v>
      </c>
      <c r="AR154" s="164">
        <f t="shared" si="35"/>
        <v>10.127541584173777</v>
      </c>
      <c r="AS154" s="115">
        <f t="shared" si="49"/>
        <v>8.1908501198987622</v>
      </c>
      <c r="AT154" s="178">
        <v>34.639255798304511</v>
      </c>
      <c r="AU154" s="87">
        <v>60.365773731470085</v>
      </c>
      <c r="AV154" s="87">
        <v>37.384024359981161</v>
      </c>
      <c r="AW154" s="113">
        <v>20</v>
      </c>
      <c r="AX154" s="113">
        <f t="shared" si="37"/>
        <v>7.8273873905119471</v>
      </c>
      <c r="AY154" s="113">
        <f>SUM($AX$7:AX154)</f>
        <v>344.95726072976493</v>
      </c>
    </row>
    <row r="155" spans="2:51">
      <c r="B155" s="27">
        <f>'Accumulated Feed'!M152</f>
        <v>43376</v>
      </c>
      <c r="C155" s="17">
        <f>'Accumulated Feed'!N152</f>
        <v>6.2746911515681392</v>
      </c>
      <c r="D155" s="17">
        <f>SUM($C$7:C155)</f>
        <v>994.8955797865857</v>
      </c>
      <c r="E155" s="64">
        <f>(G155)/((1000)*(1/(PI()*1.5^2))*(1/'Salt Topping history'!$E$17)*(1/2.20462)*(C155))</f>
        <v>21.912514684794168</v>
      </c>
      <c r="F155" s="122">
        <f t="shared" si="38"/>
        <v>4.3496112551418891E-3</v>
      </c>
      <c r="G155" s="19">
        <f t="shared" si="39"/>
        <v>8.6461572529710473</v>
      </c>
      <c r="H155" s="161">
        <f>SUM($G$7:G155)</f>
        <v>1370.9078941631813</v>
      </c>
      <c r="I155" s="163">
        <f>SUM($J$7:J155)</f>
        <v>1290.7464521129896</v>
      </c>
      <c r="J155" s="164">
        <f t="shared" si="40"/>
        <v>7.0178280090735408</v>
      </c>
      <c r="K155" s="115">
        <f t="shared" si="41"/>
        <v>6.2746911515681392</v>
      </c>
      <c r="L155" s="115">
        <v>32.549522687152518</v>
      </c>
      <c r="M155" s="113">
        <v>55.653609516753093</v>
      </c>
      <c r="N155" s="113">
        <v>32.352828607007268</v>
      </c>
      <c r="O155" s="113">
        <v>20</v>
      </c>
      <c r="P155" s="113">
        <f t="shared" si="42"/>
        <v>5.9962565155261789</v>
      </c>
      <c r="Q155" s="113">
        <f>SUM($P$7:P155)</f>
        <v>794.67512001678813</v>
      </c>
      <c r="S155" s="27">
        <f>'Accumulated Feed'!O152</f>
        <v>43579</v>
      </c>
      <c r="T155" s="17">
        <f>'Accumulated Feed'!P152</f>
        <v>2.4794506447985182E-15</v>
      </c>
      <c r="U155" s="17">
        <f>SUM($T$7:T155)</f>
        <v>923.65868337140364</v>
      </c>
      <c r="V155" s="64">
        <f>(X155)/((1000)*(1/(PI()*1.5^2))*(1/'Salt Topping history'!$F$17)*(1/2.20462)*(T155))</f>
        <v>38.586762062047981</v>
      </c>
      <c r="W155" s="137">
        <f t="shared" si="43"/>
        <v>2.6843797275292108E-18</v>
      </c>
      <c r="X155" s="19">
        <f t="shared" si="44"/>
        <v>6.0666981842160167E-15</v>
      </c>
      <c r="Y155" s="161">
        <f>SUM($X$7:X155)</f>
        <v>2259.9999999999995</v>
      </c>
      <c r="Z155" s="163">
        <f>SUM($AA$7:AA155)</f>
        <v>1094.6185423573563</v>
      </c>
      <c r="AA155" s="164">
        <f t="shared" si="36"/>
        <v>1.6074288889833088</v>
      </c>
      <c r="AB155" s="115">
        <f t="shared" si="45"/>
        <v>2.4794506447985182E-15</v>
      </c>
      <c r="AC155" s="115">
        <v>33.217979821054982</v>
      </c>
      <c r="AD155" s="113">
        <v>58.015140389115743</v>
      </c>
      <c r="AE155" s="113">
        <v>100</v>
      </c>
      <c r="AF155" s="113">
        <v>20</v>
      </c>
      <c r="AG155" s="113">
        <f t="shared" si="46"/>
        <v>2.3694269127625685E-15</v>
      </c>
      <c r="AH155" s="113">
        <f>SUM($AG$7:AG155)</f>
        <v>797.3105872070463</v>
      </c>
      <c r="AJ155" s="27">
        <f>'Accumulated Feed'!Q152</f>
        <v>43771</v>
      </c>
      <c r="AK155" s="17">
        <f>'Accumulated Feed'!R152</f>
        <v>8.2798866976766359</v>
      </c>
      <c r="AL155" s="17">
        <f>SUM($AK$7:AK155)</f>
        <v>439.64131106739814</v>
      </c>
      <c r="AM155" s="64">
        <f>(AO155)/((1000)*(1/(PI()*1.5^2))*(1/'Salt Topping history'!$C$27)*(1/2.20462)*(AK155))</f>
        <v>31.759358928321159</v>
      </c>
      <c r="AN155" s="137">
        <f t="shared" si="47"/>
        <v>1.2315830798766117E-2</v>
      </c>
      <c r="AO155" s="19">
        <f t="shared" si="48"/>
        <v>14.791312789318107</v>
      </c>
      <c r="AP155" s="161">
        <f>SUM($AO$7:AO155)</f>
        <v>785.38177930967515</v>
      </c>
      <c r="AQ155" s="163">
        <f>SUM($AR$7:AR155)</f>
        <v>559.23089707719907</v>
      </c>
      <c r="AR155" s="164">
        <f t="shared" si="35"/>
        <v>10.201945464682529</v>
      </c>
      <c r="AS155" s="115">
        <f t="shared" si="49"/>
        <v>8.2798866976766359</v>
      </c>
      <c r="AT155" s="178">
        <v>34.125859993696203</v>
      </c>
      <c r="AU155" s="87">
        <v>56.612608576703892</v>
      </c>
      <c r="AV155" s="87">
        <v>37.226371976490391</v>
      </c>
      <c r="AW155" s="113">
        <v>20</v>
      </c>
      <c r="AX155" s="113">
        <f t="shared" si="37"/>
        <v>7.9124730380321919</v>
      </c>
      <c r="AY155" s="113">
        <f>SUM($AX$7:AX155)</f>
        <v>352.86973376779713</v>
      </c>
    </row>
    <row r="156" spans="2:51">
      <c r="B156" s="27">
        <f>'Accumulated Feed'!M153</f>
        <v>43377</v>
      </c>
      <c r="C156" s="17">
        <f>'Accumulated Feed'!N153</f>
        <v>6.1556894371639537</v>
      </c>
      <c r="D156" s="17">
        <f>SUM($C$7:C156)</f>
        <v>1001.0512692237496</v>
      </c>
      <c r="E156" s="64">
        <f>(G156)/((1000)*(1/(PI()*1.5^2))*(1/'Salt Topping history'!$E$17)*(1/2.20462)*(C156))</f>
        <v>21.912514684794171</v>
      </c>
      <c r="F156" s="122">
        <f t="shared" si="38"/>
        <v>4.2671193549271248E-3</v>
      </c>
      <c r="G156" s="19">
        <f t="shared" si="39"/>
        <v>8.4821798537241389</v>
      </c>
      <c r="H156" s="161">
        <f>SUM($G$7:G156)</f>
        <v>1379.3900740169054</v>
      </c>
      <c r="I156" s="163">
        <f>SUM($J$7:J156)</f>
        <v>1297.3804143411357</v>
      </c>
      <c r="J156" s="164">
        <f t="shared" si="40"/>
        <v>6.6339622281460979</v>
      </c>
      <c r="K156" s="115">
        <f t="shared" si="41"/>
        <v>6.1556894371639537</v>
      </c>
      <c r="L156" s="115">
        <v>31.734782068398193</v>
      </c>
      <c r="M156" s="113">
        <v>55.70959783554067</v>
      </c>
      <c r="N156" s="113">
        <v>32.624920119025099</v>
      </c>
      <c r="O156" s="113">
        <v>2.4794344816040037</v>
      </c>
      <c r="P156" s="113">
        <f t="shared" si="42"/>
        <v>0.72926805692302232</v>
      </c>
      <c r="Q156" s="113">
        <f>SUM($P$7:P156)</f>
        <v>795.40438807371117</v>
      </c>
      <c r="S156" s="27">
        <f>'Accumulated Feed'!O153</f>
        <v>43580</v>
      </c>
      <c r="T156" s="17">
        <f>'Accumulated Feed'!P153</f>
        <v>4.5367147102267364E-32</v>
      </c>
      <c r="U156" s="17">
        <f>SUM($T$7:T156)</f>
        <v>923.65868337140364</v>
      </c>
      <c r="V156" s="64">
        <f>(X156)/((1000)*(1/(PI()*1.5^2))*(1/'Salt Topping history'!$F$17)*(1/2.20462)*(T156))</f>
        <v>38.586762062047981</v>
      </c>
      <c r="W156" s="137">
        <f t="shared" si="43"/>
        <v>4.9116787314416672E-35</v>
      </c>
      <c r="X156" s="19">
        <f t="shared" si="44"/>
        <v>1.1100393933058168E-31</v>
      </c>
      <c r="Y156" s="161">
        <f>SUM($X$7:X156)</f>
        <v>2259.9999999999995</v>
      </c>
      <c r="Z156" s="163">
        <f>SUM($AA$7:AA156)</f>
        <v>1096.0530293613576</v>
      </c>
      <c r="AA156" s="164">
        <f t="shared" si="36"/>
        <v>1.4344870040012738</v>
      </c>
      <c r="AB156" s="115">
        <f t="shared" si="45"/>
        <v>4.5367147102267364E-32</v>
      </c>
      <c r="AC156" s="115">
        <v>33.061692281519896</v>
      </c>
      <c r="AD156" s="113">
        <v>62.081060460673477</v>
      </c>
      <c r="AE156" s="113">
        <v>100</v>
      </c>
      <c r="AF156" s="113">
        <v>20</v>
      </c>
      <c r="AG156" s="113">
        <f t="shared" si="46"/>
        <v>4.3354014537403999E-32</v>
      </c>
      <c r="AH156" s="113">
        <f>SUM($AG$7:AG156)</f>
        <v>797.3105872070463</v>
      </c>
      <c r="AJ156" s="27">
        <f>'Accumulated Feed'!Q153</f>
        <v>43772</v>
      </c>
      <c r="AK156" s="17">
        <f>'Accumulated Feed'!R153</f>
        <v>8.3893165108665517</v>
      </c>
      <c r="AL156" s="17">
        <f>SUM($AK$7:AK156)</f>
        <v>448.03062757826467</v>
      </c>
      <c r="AM156" s="64">
        <f>(AO156)/((1000)*(1/(PI()*1.5^2))*(1/'Salt Topping history'!$C$27)*(1/2.20462)*(AK156))</f>
        <v>31.759358928321159</v>
      </c>
      <c r="AN156" s="137">
        <f t="shared" si="47"/>
        <v>1.2478601028939166E-2</v>
      </c>
      <c r="AO156" s="19">
        <f t="shared" si="48"/>
        <v>14.986799835755939</v>
      </c>
      <c r="AP156" s="161">
        <f>SUM($AO$7:AO156)</f>
        <v>800.36857914543111</v>
      </c>
      <c r="AQ156" s="163">
        <f>SUM($AR$7:AR156)</f>
        <v>569.57238707940451</v>
      </c>
      <c r="AR156" s="164">
        <f t="shared" si="35"/>
        <v>10.341490002205425</v>
      </c>
      <c r="AS156" s="115">
        <f t="shared" si="49"/>
        <v>8.3893165108665517</v>
      </c>
      <c r="AT156" s="178">
        <v>34.624507006760034</v>
      </c>
      <c r="AU156" s="87">
        <v>61.443719711436259</v>
      </c>
      <c r="AV156" s="87">
        <v>37.319685074002642</v>
      </c>
      <c r="AW156" s="113">
        <v>20</v>
      </c>
      <c r="AX156" s="113">
        <f t="shared" si="37"/>
        <v>8.0170469866908221</v>
      </c>
      <c r="AY156" s="113">
        <f>SUM($AX$7:AX156)</f>
        <v>360.88678075448797</v>
      </c>
    </row>
    <row r="157" spans="2:51">
      <c r="B157" s="27">
        <f>'Accumulated Feed'!M154</f>
        <v>43378</v>
      </c>
      <c r="C157" s="17">
        <f>'Accumulated Feed'!N154</f>
        <v>6.1078747387814101</v>
      </c>
      <c r="D157" s="17">
        <f>SUM($C$7:C157)</f>
        <v>1007.1591439625311</v>
      </c>
      <c r="E157" s="64">
        <f>(G157)/((1000)*(1/(PI()*1.5^2))*(1/'Salt Topping history'!$E$17)*(1/2.20462)*(C157))</f>
        <v>21.912514684794168</v>
      </c>
      <c r="F157" s="122">
        <f t="shared" si="38"/>
        <v>4.2339742414510689E-3</v>
      </c>
      <c r="G157" s="19">
        <f t="shared" si="39"/>
        <v>8.4162939971564352</v>
      </c>
      <c r="H157" s="161">
        <f>SUM($G$7:G157)</f>
        <v>1387.8063680140617</v>
      </c>
      <c r="I157" s="163">
        <f>SUM($J$7:J157)</f>
        <v>1304.3220896176831</v>
      </c>
      <c r="J157" s="164">
        <f t="shared" si="40"/>
        <v>6.9416752765473433</v>
      </c>
      <c r="K157" s="115">
        <f t="shared" si="41"/>
        <v>6.1078747387814101</v>
      </c>
      <c r="L157" s="115">
        <v>32.024860419542662</v>
      </c>
      <c r="M157" s="113">
        <v>46.458611207648602</v>
      </c>
      <c r="N157" s="113">
        <v>32.48399305284029</v>
      </c>
      <c r="O157" s="113">
        <v>20</v>
      </c>
      <c r="P157" s="113">
        <f t="shared" si="42"/>
        <v>5.8368424538764447</v>
      </c>
      <c r="Q157" s="113">
        <f>SUM($P$7:P157)</f>
        <v>801.24123052758762</v>
      </c>
      <c r="S157" s="27">
        <f>'Accumulated Feed'!O154</f>
        <v>43581</v>
      </c>
      <c r="T157" s="17">
        <f>'Accumulated Feed'!P154</f>
        <v>2.1678945248379009E-32</v>
      </c>
      <c r="U157" s="17">
        <f>SUM($T$7:T157)</f>
        <v>923.65868337140364</v>
      </c>
      <c r="V157" s="64">
        <f>(X157)/((1000)*(1/(PI()*1.5^2))*(1/'Salt Topping history'!$F$17)*(1/2.20462)*(T157))</f>
        <v>38.586762062047981</v>
      </c>
      <c r="W157" s="137">
        <f t="shared" si="43"/>
        <v>2.3470731817568907E-35</v>
      </c>
      <c r="X157" s="19">
        <f t="shared" si="44"/>
        <v>5.3043853907705729E-32</v>
      </c>
      <c r="Y157" s="161">
        <f>SUM($X$7:X157)</f>
        <v>2259.9999999999995</v>
      </c>
      <c r="Z157" s="163">
        <f>SUM($AA$7:AA157)</f>
        <v>1097.4547622486045</v>
      </c>
      <c r="AA157" s="164">
        <f t="shared" si="36"/>
        <v>1.4017328872468493</v>
      </c>
      <c r="AB157" s="115">
        <f t="shared" si="45"/>
        <v>2.1678945248379009E-32</v>
      </c>
      <c r="AC157" s="115">
        <v>32.921505695581409</v>
      </c>
      <c r="AD157" s="113">
        <v>61.809163804893117</v>
      </c>
      <c r="AE157" s="113">
        <v>100</v>
      </c>
      <c r="AF157" s="113">
        <v>20</v>
      </c>
      <c r="AG157" s="113">
        <f t="shared" si="46"/>
        <v>2.071695858095595E-32</v>
      </c>
      <c r="AH157" s="113">
        <f>SUM($AG$7:AG157)</f>
        <v>797.3105872070463</v>
      </c>
      <c r="AJ157" s="27">
        <f>'Accumulated Feed'!Q154</f>
        <v>43773</v>
      </c>
      <c r="AK157" s="17">
        <f>'Accumulated Feed'!R154</f>
        <v>8.6074866215632788</v>
      </c>
      <c r="AL157" s="17">
        <f>SUM($AK$7:AK157)</f>
        <v>456.63811419982795</v>
      </c>
      <c r="AM157" s="64">
        <f>(AO157)/((1000)*(1/(PI()*1.5^2))*(1/'Salt Topping history'!$C$27)*(1/2.20462)*(AK157))</f>
        <v>31.759358928321156</v>
      </c>
      <c r="AN157" s="137">
        <f t="shared" si="47"/>
        <v>1.2803115876399932E-2</v>
      </c>
      <c r="AO157" s="19">
        <f t="shared" si="48"/>
        <v>15.376542167556318</v>
      </c>
      <c r="AP157" s="161">
        <f>SUM($AO$7:AO157)</f>
        <v>815.74512131298741</v>
      </c>
      <c r="AQ157" s="163">
        <f>SUM($AR$7:AR157)</f>
        <v>580.52721612510595</v>
      </c>
      <c r="AR157" s="164">
        <f t="shared" si="35"/>
        <v>10.954829045701402</v>
      </c>
      <c r="AS157" s="115">
        <f t="shared" si="49"/>
        <v>8.6074866215632788</v>
      </c>
      <c r="AT157" s="178">
        <v>35.681106163197079</v>
      </c>
      <c r="AU157" s="87">
        <v>60.568801670030361</v>
      </c>
      <c r="AV157" s="87">
        <v>37.200325626973736</v>
      </c>
      <c r="AW157" s="113">
        <v>20</v>
      </c>
      <c r="AX157" s="113">
        <f t="shared" si="37"/>
        <v>2.3984456680964676</v>
      </c>
      <c r="AY157" s="113">
        <f>SUM($AX$7:AX157)</f>
        <v>363.28522642258446</v>
      </c>
    </row>
    <row r="158" spans="2:51">
      <c r="B158" s="27">
        <f>'Accumulated Feed'!M155</f>
        <v>43379</v>
      </c>
      <c r="C158" s="17">
        <f>'Accumulated Feed'!N155</f>
        <v>6.0279048382241207</v>
      </c>
      <c r="D158" s="17">
        <f>SUM($C$7:C158)</f>
        <v>1013.1870488007552</v>
      </c>
      <c r="E158" s="64">
        <f>(G158)/((1000)*(1/(PI()*1.5^2))*(1/'Salt Topping history'!$E$17)*(1/2.20462)*(C158))</f>
        <v>21.912514684794171</v>
      </c>
      <c r="F158" s="122">
        <f t="shared" si="38"/>
        <v>4.1785391656625768E-3</v>
      </c>
      <c r="G158" s="19">
        <f t="shared" si="39"/>
        <v>8.3061001535040706</v>
      </c>
      <c r="H158" s="161">
        <f>SUM($G$7:G158)</f>
        <v>1396.1124681675658</v>
      </c>
      <c r="I158" s="163">
        <f>SUM($J$7:J158)</f>
        <v>1310.8716632921166</v>
      </c>
      <c r="J158" s="164">
        <f t="shared" si="40"/>
        <v>6.5495736744335726</v>
      </c>
      <c r="K158" s="115">
        <f t="shared" si="41"/>
        <v>6.0279048382241207</v>
      </c>
      <c r="L158" s="115">
        <v>31.806028636362825</v>
      </c>
      <c r="M158" s="113">
        <v>53.563515809999998</v>
      </c>
      <c r="N158" s="113">
        <v>32.392696998980291</v>
      </c>
      <c r="O158" s="113">
        <v>20</v>
      </c>
      <c r="P158" s="113">
        <f t="shared" si="42"/>
        <v>5.7604211566875323</v>
      </c>
      <c r="Q158" s="113">
        <f>SUM($P$7:P158)</f>
        <v>807.0016516842752</v>
      </c>
      <c r="S158" s="27">
        <f>'Accumulated Feed'!O155</f>
        <v>43582</v>
      </c>
      <c r="T158" s="17">
        <f>'Accumulated Feed'!P155</f>
        <v>0</v>
      </c>
      <c r="U158" s="17">
        <f>SUM($T$7:T158)</f>
        <v>923.65868337140364</v>
      </c>
      <c r="V158" s="64">
        <v>0</v>
      </c>
      <c r="W158" s="137">
        <f t="shared" si="43"/>
        <v>0</v>
      </c>
      <c r="X158" s="19">
        <f t="shared" si="44"/>
        <v>0</v>
      </c>
      <c r="Y158" s="161">
        <f>SUM($X$7:X158)</f>
        <v>2259.9999999999995</v>
      </c>
      <c r="Z158" s="163">
        <f>SUM($AA$7:AA158)</f>
        <v>1097.4547622486045</v>
      </c>
      <c r="AA158" s="164">
        <f t="shared" si="36"/>
        <v>0</v>
      </c>
      <c r="AB158" s="115">
        <f t="shared" si="45"/>
        <v>0</v>
      </c>
      <c r="AC158" s="115">
        <v>31.91896997604108</v>
      </c>
      <c r="AD158" s="113">
        <v>61.812875739909941</v>
      </c>
      <c r="AE158" s="113">
        <v>100</v>
      </c>
      <c r="AF158" s="113">
        <v>20</v>
      </c>
      <c r="AG158" s="113">
        <f t="shared" si="46"/>
        <v>0</v>
      </c>
      <c r="AH158" s="113">
        <f>SUM($AG$7:AG158)</f>
        <v>797.3105872070463</v>
      </c>
      <c r="AJ158" s="27">
        <f>'Accumulated Feed'!Q155</f>
        <v>43774</v>
      </c>
      <c r="AK158" s="17">
        <f>'Accumulated Feed'!R155</f>
        <v>8.5726438792426389</v>
      </c>
      <c r="AL158" s="17">
        <f>SUM($AK$7:AK158)</f>
        <v>465.21075807907062</v>
      </c>
      <c r="AM158" s="64">
        <f>(AO158)/((1000)*(1/(PI()*1.5^2))*(1/'Salt Topping history'!$C$27)*(1/2.20462)*(AK158))</f>
        <v>31.759358928321159</v>
      </c>
      <c r="AN158" s="137">
        <f t="shared" si="47"/>
        <v>1.2751289404051413E-2</v>
      </c>
      <c r="AO158" s="19">
        <f t="shared" si="48"/>
        <v>15.314298574265747</v>
      </c>
      <c r="AP158" s="161">
        <f>SUM($AO$7:AO158)</f>
        <v>831.05941988725317</v>
      </c>
      <c r="AQ158" s="163">
        <f>SUM($AR$7:AR158)</f>
        <v>591.57190149763505</v>
      </c>
      <c r="AR158" s="164">
        <f t="shared" si="35"/>
        <v>11.04468537252907</v>
      </c>
      <c r="AS158" s="115">
        <f t="shared" si="49"/>
        <v>8.5726438792426389</v>
      </c>
      <c r="AT158" s="178">
        <v>35.926065744426531</v>
      </c>
      <c r="AU158" s="87">
        <v>58.013456385886158</v>
      </c>
      <c r="AV158" s="87">
        <v>36.732152824909612</v>
      </c>
      <c r="AW158" s="113">
        <v>5.8317067198663315</v>
      </c>
      <c r="AX158" s="113">
        <f t="shared" si="37"/>
        <v>8.192239342863548</v>
      </c>
      <c r="AY158" s="113">
        <f>SUM($AX$7:AX158)</f>
        <v>371.47746576544802</v>
      </c>
    </row>
    <row r="159" spans="2:51">
      <c r="B159" s="27">
        <f>'Accumulated Feed'!M156</f>
        <v>43380</v>
      </c>
      <c r="C159" s="17">
        <f>'Accumulated Feed'!N156</f>
        <v>6.0051842023491826</v>
      </c>
      <c r="D159" s="17">
        <f>SUM($C$7:C159)</f>
        <v>1019.1922330031043</v>
      </c>
      <c r="E159" s="64">
        <f>(G159)/((1000)*(1/(PI()*1.5^2))*(1/'Salt Topping history'!$E$17)*(1/2.20462)*(C159))</f>
        <v>21.912514684794171</v>
      </c>
      <c r="F159" s="122">
        <f t="shared" si="38"/>
        <v>4.1627892377157786E-3</v>
      </c>
      <c r="G159" s="19">
        <f t="shared" si="39"/>
        <v>8.2747924467314249</v>
      </c>
      <c r="H159" s="161">
        <f>SUM($G$7:G159)</f>
        <v>1404.3872606142972</v>
      </c>
      <c r="I159" s="163">
        <f>SUM($J$7:J159)</f>
        <v>1317.3567762708719</v>
      </c>
      <c r="J159" s="164">
        <f t="shared" si="40"/>
        <v>6.4851129787552022</v>
      </c>
      <c r="K159" s="115">
        <f t="shared" si="41"/>
        <v>6.0051842023491826</v>
      </c>
      <c r="L159" s="115">
        <v>31.94653020143512</v>
      </c>
      <c r="M159" s="113">
        <v>57.495624348410786</v>
      </c>
      <c r="N159" s="113">
        <v>33.636348258036108</v>
      </c>
      <c r="O159" s="113">
        <v>20</v>
      </c>
      <c r="P159" s="113">
        <f t="shared" si="42"/>
        <v>5.7387087317073888</v>
      </c>
      <c r="Q159" s="113">
        <f>SUM($P$7:P159)</f>
        <v>812.74036041598254</v>
      </c>
      <c r="S159" s="27">
        <f>'Accumulated Feed'!O156</f>
        <v>43583</v>
      </c>
      <c r="T159" s="17">
        <f>'Accumulated Feed'!P156</f>
        <v>0</v>
      </c>
      <c r="U159" s="17">
        <f>SUM($T$7:T159)</f>
        <v>923.65868337140364</v>
      </c>
      <c r="V159" s="64">
        <v>0</v>
      </c>
      <c r="W159" s="137">
        <f t="shared" si="43"/>
        <v>0</v>
      </c>
      <c r="X159" s="19">
        <f t="shared" si="44"/>
        <v>0</v>
      </c>
      <c r="Y159" s="161">
        <f>SUM($X$7:X159)</f>
        <v>2259.9999999999995</v>
      </c>
      <c r="Z159" s="163">
        <f>SUM($AA$7:AA159)</f>
        <v>1097.4547622486045</v>
      </c>
      <c r="AA159" s="164">
        <f t="shared" si="36"/>
        <v>0</v>
      </c>
      <c r="AB159" s="115">
        <f t="shared" si="45"/>
        <v>0</v>
      </c>
      <c r="AC159" s="115">
        <v>32.234031832063643</v>
      </c>
      <c r="AD159" s="113">
        <v>62.880630932472329</v>
      </c>
      <c r="AE159" s="113">
        <v>100</v>
      </c>
      <c r="AF159" s="113">
        <v>20</v>
      </c>
      <c r="AG159" s="113">
        <f t="shared" si="46"/>
        <v>0</v>
      </c>
      <c r="AH159" s="113">
        <f>SUM($AG$7:AG159)</f>
        <v>797.3105872070463</v>
      </c>
      <c r="AJ159" s="27">
        <f>'Accumulated Feed'!Q156</f>
        <v>43775</v>
      </c>
      <c r="AK159" s="17">
        <f>'Accumulated Feed'!R156</f>
        <v>8.9582851667583014</v>
      </c>
      <c r="AL159" s="17">
        <f>SUM($AK$7:AK159)</f>
        <v>474.1690432458289</v>
      </c>
      <c r="AM159" s="64">
        <f>(AO159)/((1000)*(1/(PI()*1.5^2))*(1/'Salt Topping history'!$C$27)*(1/2.20462)*(AK159))</f>
        <v>31.759358928321152</v>
      </c>
      <c r="AN159" s="137">
        <f t="shared" si="47"/>
        <v>1.3324907500467387E-2</v>
      </c>
      <c r="AO159" s="19">
        <f t="shared" si="48"/>
        <v>16.00321390806133</v>
      </c>
      <c r="AP159" s="161">
        <f>SUM($AO$7:AO159)</f>
        <v>847.06263379531447</v>
      </c>
      <c r="AQ159" s="163">
        <f>SUM($AR$7:AR159)</f>
        <v>602.95820702037258</v>
      </c>
      <c r="AR159" s="164">
        <f t="shared" si="35"/>
        <v>11.386305522737496</v>
      </c>
      <c r="AS159" s="115">
        <f t="shared" si="49"/>
        <v>8.9582851667583014</v>
      </c>
      <c r="AT159" s="178">
        <v>35.786227359065286</v>
      </c>
      <c r="AU159" s="87">
        <v>61.457476343446324</v>
      </c>
      <c r="AV159" s="87">
        <v>36.627188060636868</v>
      </c>
      <c r="AW159" s="113">
        <v>20</v>
      </c>
      <c r="AX159" s="113">
        <f t="shared" si="37"/>
        <v>8.5607680922576588</v>
      </c>
      <c r="AY159" s="113">
        <f>SUM($AX$7:AX159)</f>
        <v>380.03823385770568</v>
      </c>
    </row>
    <row r="160" spans="2:51">
      <c r="B160" s="27">
        <f>'Accumulated Feed'!M157</f>
        <v>43381</v>
      </c>
      <c r="C160" s="17">
        <f>'Accumulated Feed'!N157</f>
        <v>6.0007454462552561</v>
      </c>
      <c r="D160" s="17">
        <f>SUM($C$7:C160)</f>
        <v>1025.1929784493595</v>
      </c>
      <c r="E160" s="64">
        <f>(G160)/((1000)*(1/(PI()*1.5^2))*(1/'Salt Topping history'!$E$17)*(1/2.20462)*(C160))</f>
        <v>21.912514684794175</v>
      </c>
      <c r="F160" s="122">
        <f t="shared" si="38"/>
        <v>4.1597122952817039E-3</v>
      </c>
      <c r="G160" s="19">
        <f t="shared" si="39"/>
        <v>8.2686761005609721</v>
      </c>
      <c r="H160" s="161">
        <f>SUM($G$7:G160)</f>
        <v>1412.6559367148582</v>
      </c>
      <c r="I160" s="163">
        <f>SUM($J$7:J160)</f>
        <v>1323.9180447993097</v>
      </c>
      <c r="J160" s="164">
        <f t="shared" si="40"/>
        <v>6.5612685284377914</v>
      </c>
      <c r="K160" s="115">
        <f t="shared" si="41"/>
        <v>6.0007454462552561</v>
      </c>
      <c r="L160" s="115">
        <v>32.699256572281897</v>
      </c>
      <c r="M160" s="113">
        <v>60.544029056120799</v>
      </c>
      <c r="N160" s="113">
        <v>32.43783972347223</v>
      </c>
      <c r="O160" s="113">
        <v>20</v>
      </c>
      <c r="P160" s="113">
        <f t="shared" si="42"/>
        <v>5.734466942031033</v>
      </c>
      <c r="Q160" s="113">
        <f>SUM($P$7:P160)</f>
        <v>818.47482735801361</v>
      </c>
      <c r="S160" s="27">
        <f>'Accumulated Feed'!O157</f>
        <v>43584</v>
      </c>
      <c r="T160" s="17">
        <f>'Accumulated Feed'!P157</f>
        <v>0</v>
      </c>
      <c r="U160" s="17">
        <f>SUM($T$7:T160)</f>
        <v>923.65868337140364</v>
      </c>
      <c r="V160" s="64">
        <v>0</v>
      </c>
      <c r="W160" s="137">
        <f t="shared" si="43"/>
        <v>0</v>
      </c>
      <c r="X160" s="19">
        <f t="shared" si="44"/>
        <v>0</v>
      </c>
      <c r="Y160" s="161">
        <f>SUM($X$7:X160)</f>
        <v>2259.9999999999995</v>
      </c>
      <c r="Z160" s="163">
        <f>SUM($AA$7:AA160)</f>
        <v>1097.4547622486045</v>
      </c>
      <c r="AA160" s="164">
        <f t="shared" si="36"/>
        <v>0</v>
      </c>
      <c r="AB160" s="115">
        <f t="shared" si="45"/>
        <v>0</v>
      </c>
      <c r="AC160" s="115">
        <v>31.709509514504003</v>
      </c>
      <c r="AD160" s="113">
        <v>63.778627420134008</v>
      </c>
      <c r="AE160" s="113">
        <v>100</v>
      </c>
      <c r="AF160" s="113">
        <v>20</v>
      </c>
      <c r="AG160" s="113">
        <f t="shared" si="46"/>
        <v>0</v>
      </c>
      <c r="AH160" s="113">
        <f>SUM($AG$7:AG160)</f>
        <v>797.3105872070463</v>
      </c>
      <c r="AJ160" s="27">
        <f>'Accumulated Feed'!Q157</f>
        <v>43776</v>
      </c>
      <c r="AK160" s="17">
        <f>'Accumulated Feed'!R157</f>
        <v>9.1440400566293008</v>
      </c>
      <c r="AL160" s="17">
        <f>SUM($AK$7:AK160)</f>
        <v>483.31308330245821</v>
      </c>
      <c r="AM160" s="64">
        <f>(AO160)/((1000)*(1/(PI()*1.5^2))*(1/'Salt Topping history'!$C$27)*(1/2.20462)*(AK160))</f>
        <v>31.759358928321159</v>
      </c>
      <c r="AN160" s="137">
        <f t="shared" si="47"/>
        <v>1.3601206667017167E-2</v>
      </c>
      <c r="AO160" s="19">
        <f t="shared" si="48"/>
        <v>16.335049207087618</v>
      </c>
      <c r="AP160" s="161">
        <f>SUM($AO$7:AO160)</f>
        <v>863.39768300240212</v>
      </c>
      <c r="AQ160" s="163">
        <f>SUM($AR$7:AR160)</f>
        <v>614.20262132640335</v>
      </c>
      <c r="AR160" s="164">
        <f t="shared" si="35"/>
        <v>11.244414306030764</v>
      </c>
      <c r="AS160" s="115">
        <f t="shared" si="49"/>
        <v>9.1440400566293008</v>
      </c>
      <c r="AT160" s="178">
        <v>34.195961143065396</v>
      </c>
      <c r="AU160" s="87">
        <v>59.257812859923831</v>
      </c>
      <c r="AV160" s="87">
        <v>37.146549735356238</v>
      </c>
      <c r="AW160" s="113">
        <v>20</v>
      </c>
      <c r="AX160" s="113">
        <f t="shared" si="37"/>
        <v>8.7382802505096979</v>
      </c>
      <c r="AY160" s="113">
        <f>SUM($AX$7:AX160)</f>
        <v>388.77651410821539</v>
      </c>
    </row>
    <row r="161" spans="1:52">
      <c r="B161" s="27">
        <f>'Accumulated Feed'!M158</f>
        <v>43382</v>
      </c>
      <c r="C161" s="17">
        <f>'Accumulated Feed'!N158</f>
        <v>6.0920785568137887</v>
      </c>
      <c r="D161" s="17">
        <f>SUM($C$7:C161)</f>
        <v>1031.2850570061732</v>
      </c>
      <c r="E161" s="64">
        <f>(G161)/((1000)*(1/(PI()*1.5^2))*(1/'Salt Topping history'!$E$17)*(1/2.20462)*(C161))</f>
        <v>21.912514684794171</v>
      </c>
      <c r="F161" s="122">
        <f t="shared" si="38"/>
        <v>4.2230243398200598E-3</v>
      </c>
      <c r="G161" s="19">
        <f t="shared" si="39"/>
        <v>8.3945277826943165</v>
      </c>
      <c r="H161" s="161">
        <f>SUM($G$7:G161)</f>
        <v>1421.0504644975524</v>
      </c>
      <c r="I161" s="163">
        <f>SUM($J$7:J161)</f>
        <v>1330.9380459329507</v>
      </c>
      <c r="J161" s="164">
        <f t="shared" si="40"/>
        <v>7.0200011336410819</v>
      </c>
      <c r="K161" s="115">
        <f t="shared" si="41"/>
        <v>6.0920785568137887</v>
      </c>
      <c r="L161" s="115">
        <v>32.842184272165674</v>
      </c>
      <c r="M161" s="113">
        <v>50.794125635646012</v>
      </c>
      <c r="N161" s="113">
        <v>32.308179001764053</v>
      </c>
      <c r="O161" s="113">
        <v>3.806721255467834</v>
      </c>
      <c r="P161" s="113">
        <f t="shared" si="42"/>
        <v>1.1080884434489331</v>
      </c>
      <c r="Q161" s="113">
        <f>SUM($P$7:P161)</f>
        <v>819.58291580146249</v>
      </c>
      <c r="S161" s="27">
        <f>'Accumulated Feed'!O158</f>
        <v>43585</v>
      </c>
      <c r="T161" s="17">
        <f>'Accumulated Feed'!P158</f>
        <v>0</v>
      </c>
      <c r="U161" s="17">
        <f>SUM($T$7:T161)</f>
        <v>923.65868337140364</v>
      </c>
      <c r="V161" s="64">
        <v>0</v>
      </c>
      <c r="W161" s="137">
        <f t="shared" si="43"/>
        <v>0</v>
      </c>
      <c r="X161" s="19">
        <f t="shared" si="44"/>
        <v>0</v>
      </c>
      <c r="Y161" s="161">
        <f>SUM($X$7:X161)</f>
        <v>2259.9999999999995</v>
      </c>
      <c r="Z161" s="163">
        <f>SUM($AA$7:AA161)</f>
        <v>1097.4547622486045</v>
      </c>
      <c r="AA161" s="164">
        <f t="shared" si="36"/>
        <v>0</v>
      </c>
      <c r="AB161" s="115">
        <f t="shared" si="45"/>
        <v>0</v>
      </c>
      <c r="AC161" s="115">
        <v>31.968449645726757</v>
      </c>
      <c r="AD161" s="113">
        <v>64.216134849124487</v>
      </c>
      <c r="AE161" s="113">
        <v>100</v>
      </c>
      <c r="AF161" s="113">
        <v>20</v>
      </c>
      <c r="AG161" s="113">
        <f t="shared" si="46"/>
        <v>0</v>
      </c>
      <c r="AH161" s="113">
        <f>SUM($AG$7:AG161)</f>
        <v>797.3105872070463</v>
      </c>
      <c r="AJ161" s="27">
        <f>'Accumulated Feed'!Q158</f>
        <v>43777</v>
      </c>
      <c r="AK161" s="17">
        <f>'Accumulated Feed'!R158</f>
        <v>8.8306822026730369</v>
      </c>
      <c r="AL161" s="17">
        <f>SUM($AK$7:AK161)</f>
        <v>492.14376550513123</v>
      </c>
      <c r="AM161" s="64">
        <f>(AO161)/((1000)*(1/(PI()*1.5^2))*(1/'Salt Topping history'!$C$27)*(1/2.20462)*(AK161))</f>
        <v>31.759358928321159</v>
      </c>
      <c r="AN161" s="137">
        <f t="shared" si="47"/>
        <v>1.3135105807222464E-2</v>
      </c>
      <c r="AO161" s="19">
        <f t="shared" si="48"/>
        <v>15.775262074474179</v>
      </c>
      <c r="AP161" s="161">
        <f>SUM($AO$7:AO161)</f>
        <v>879.17294507687632</v>
      </c>
      <c r="AQ161" s="163">
        <f>SUM($AR$7:AR161)</f>
        <v>625.15190384295011</v>
      </c>
      <c r="AR161" s="164">
        <f t="shared" si="35"/>
        <v>10.949282516546713</v>
      </c>
      <c r="AS161" s="115">
        <f t="shared" si="49"/>
        <v>8.8306822026730369</v>
      </c>
      <c r="AT161" s="178">
        <v>34.40895628505281</v>
      </c>
      <c r="AU161" s="87">
        <v>57.534277010228813</v>
      </c>
      <c r="AV161" s="87">
        <v>36.875397094973749</v>
      </c>
      <c r="AW161" s="113">
        <v>20</v>
      </c>
      <c r="AX161" s="113">
        <f t="shared" si="37"/>
        <v>8.4388274124194975</v>
      </c>
      <c r="AY161" s="113">
        <f>SUM($AX$7:AX161)</f>
        <v>397.21534152063487</v>
      </c>
    </row>
    <row r="162" spans="1:52">
      <c r="B162" s="27">
        <f>'Accumulated Feed'!M159</f>
        <v>43383</v>
      </c>
      <c r="C162" s="17">
        <f>'Accumulated Feed'!N159</f>
        <v>6.4104868994673101</v>
      </c>
      <c r="D162" s="17">
        <f>SUM($C$7:C162)</f>
        <v>1037.6955439056405</v>
      </c>
      <c r="E162" s="64">
        <f>(G162)/((1000)*(1/(PI()*1.5^2))*(1/'Salt Topping history'!$E$17)*(1/2.20462)*(C162))</f>
        <v>21.912514684794171</v>
      </c>
      <c r="F162" s="122">
        <f t="shared" si="38"/>
        <v>4.4437447669267733E-3</v>
      </c>
      <c r="G162" s="19">
        <f t="shared" si="39"/>
        <v>8.8332758476970401</v>
      </c>
      <c r="H162" s="161">
        <f>SUM($G$7:G162)</f>
        <v>1429.8837403452494</v>
      </c>
      <c r="I162" s="163">
        <f>SUM($J$7:J162)</f>
        <v>1338.5287043092246</v>
      </c>
      <c r="J162" s="164">
        <f t="shared" si="40"/>
        <v>7.5906583762739839</v>
      </c>
      <c r="K162" s="115">
        <f t="shared" si="41"/>
        <v>6.4104868994673101</v>
      </c>
      <c r="L162" s="115">
        <v>33.344160364755922</v>
      </c>
      <c r="M162" s="113">
        <v>52.989761452630731</v>
      </c>
      <c r="N162" s="113">
        <v>34.560598922084829</v>
      </c>
      <c r="O162" s="113">
        <v>20</v>
      </c>
      <c r="P162" s="113">
        <f t="shared" si="42"/>
        <v>6.1260264306426624</v>
      </c>
      <c r="Q162" s="113">
        <f>SUM($P$7:P162)</f>
        <v>825.70894223210519</v>
      </c>
      <c r="S162" s="27">
        <f>'Accumulated Feed'!O159</f>
        <v>43586</v>
      </c>
      <c r="T162" s="17">
        <f>'Accumulated Feed'!P159</f>
        <v>0</v>
      </c>
      <c r="U162" s="17">
        <f>SUM($T$7:T162)</f>
        <v>923.65868337140364</v>
      </c>
      <c r="V162" s="64">
        <v>0</v>
      </c>
      <c r="W162" s="137">
        <f t="shared" si="43"/>
        <v>0</v>
      </c>
      <c r="X162" s="19">
        <f t="shared" si="44"/>
        <v>0</v>
      </c>
      <c r="Y162" s="161">
        <f>SUM($X$7:X162)</f>
        <v>2259.9999999999995</v>
      </c>
      <c r="Z162" s="163">
        <f>SUM($AA$7:AA162)</f>
        <v>1097.4547622486045</v>
      </c>
      <c r="AA162" s="164">
        <f t="shared" si="36"/>
        <v>0</v>
      </c>
      <c r="AB162" s="115">
        <f t="shared" si="45"/>
        <v>0</v>
      </c>
      <c r="AC162" s="115">
        <v>32.207156846457039</v>
      </c>
      <c r="AD162" s="113">
        <v>64.071198470945689</v>
      </c>
      <c r="AE162" s="113">
        <v>100</v>
      </c>
      <c r="AF162" s="113">
        <v>20</v>
      </c>
      <c r="AG162" s="113">
        <f t="shared" si="46"/>
        <v>0</v>
      </c>
      <c r="AH162" s="113">
        <f>SUM($AG$7:AG162)</f>
        <v>797.3105872070463</v>
      </c>
      <c r="AJ162" s="27">
        <f>'Accumulated Feed'!Q159</f>
        <v>43778</v>
      </c>
      <c r="AK162" s="17">
        <f>'Accumulated Feed'!R159</f>
        <v>9.0021221456510041</v>
      </c>
      <c r="AL162" s="17">
        <f>SUM($AK$7:AK162)</f>
        <v>501.14588765078224</v>
      </c>
      <c r="AM162" s="64">
        <f>(AO162)/((1000)*(1/(PI()*1.5^2))*(1/'Salt Topping history'!$C$27)*(1/2.20462)*(AK162))</f>
        <v>31.759358928321156</v>
      </c>
      <c r="AN162" s="137">
        <f t="shared" si="47"/>
        <v>1.3390112355857872E-2</v>
      </c>
      <c r="AO162" s="19">
        <f t="shared" si="48"/>
        <v>16.081524939385304</v>
      </c>
      <c r="AP162" s="161">
        <f>SUM($AO$7:AO162)</f>
        <v>895.25447001626162</v>
      </c>
      <c r="AQ162" s="163">
        <f>SUM($AR$7:AR162)</f>
        <v>636.7822879059504</v>
      </c>
      <c r="AR162" s="164">
        <f t="shared" si="35"/>
        <v>11.630384063000278</v>
      </c>
      <c r="AS162" s="115">
        <f t="shared" si="49"/>
        <v>9.0021221456510041</v>
      </c>
      <c r="AT162" s="178">
        <v>35.955252577198877</v>
      </c>
      <c r="AU162" s="87">
        <v>57.592109534784527</v>
      </c>
      <c r="AV162" s="87">
        <v>37.098606196928891</v>
      </c>
      <c r="AW162" s="113">
        <v>20</v>
      </c>
      <c r="AX162" s="113">
        <f t="shared" si="37"/>
        <v>8.6026598386331994</v>
      </c>
      <c r="AY162" s="113">
        <f>SUM($AX$7:AX162)</f>
        <v>405.81800135926807</v>
      </c>
    </row>
    <row r="163" spans="1:52">
      <c r="B163" s="27">
        <f>'Accumulated Feed'!M160</f>
        <v>43384</v>
      </c>
      <c r="C163" s="17">
        <f>'Accumulated Feed'!N160</f>
        <v>7.0270904808274137</v>
      </c>
      <c r="D163" s="17">
        <f>SUM($C$7:C163)</f>
        <v>1044.7226343864679</v>
      </c>
      <c r="E163" s="64">
        <f>(G163)/((1000)*(1/(PI()*1.5^2))*(1/'Salt Topping history'!$E$17)*(1/2.20462)*(C163))</f>
        <v>21.912514684794171</v>
      </c>
      <c r="F163" s="122">
        <f t="shared" si="38"/>
        <v>4.8711739124671768E-3</v>
      </c>
      <c r="G163" s="19">
        <f t="shared" si="39"/>
        <v>9.682919503202255</v>
      </c>
      <c r="H163" s="161">
        <f>SUM($G$7:G163)</f>
        <v>1439.5666598484518</v>
      </c>
      <c r="I163" s="163">
        <f>SUM($J$7:J163)</f>
        <v>1346.9963059559441</v>
      </c>
      <c r="J163" s="164">
        <f t="shared" si="40"/>
        <v>8.4676016467195581</v>
      </c>
      <c r="K163" s="115">
        <f t="shared" si="41"/>
        <v>7.0270904808274137</v>
      </c>
      <c r="L163" s="115">
        <v>33.728784867525086</v>
      </c>
      <c r="M163" s="113">
        <v>52.153524407854761</v>
      </c>
      <c r="N163" s="113">
        <v>33.144362800364142</v>
      </c>
      <c r="O163" s="113">
        <v>4.0139132710693355</v>
      </c>
      <c r="P163" s="113">
        <f t="shared" si="42"/>
        <v>1.3477253073204467</v>
      </c>
      <c r="Q163" s="113">
        <f>SUM($P$7:P163)</f>
        <v>827.05666753942569</v>
      </c>
      <c r="S163" s="27">
        <f>'Accumulated Feed'!O160</f>
        <v>43587</v>
      </c>
      <c r="T163" s="17">
        <f>'Accumulated Feed'!P160</f>
        <v>0</v>
      </c>
      <c r="U163" s="17">
        <f>SUM($T$7:T163)</f>
        <v>923.65868337140364</v>
      </c>
      <c r="V163" s="64">
        <v>0</v>
      </c>
      <c r="W163" s="137">
        <f t="shared" si="43"/>
        <v>0</v>
      </c>
      <c r="X163" s="19">
        <f t="shared" si="44"/>
        <v>0</v>
      </c>
      <c r="Y163" s="161">
        <f>SUM($X$7:X163)</f>
        <v>2259.9999999999995</v>
      </c>
      <c r="Z163" s="163">
        <f>SUM($AA$7:AA163)</f>
        <v>1097.4547622486045</v>
      </c>
      <c r="AA163" s="164">
        <f t="shared" si="36"/>
        <v>0</v>
      </c>
      <c r="AB163" s="115">
        <f t="shared" si="45"/>
        <v>0</v>
      </c>
      <c r="AC163" s="115">
        <v>32.136932994083182</v>
      </c>
      <c r="AD163" s="113">
        <v>63.414948930033901</v>
      </c>
      <c r="AE163" s="113">
        <v>100</v>
      </c>
      <c r="AF163" s="113">
        <v>20</v>
      </c>
      <c r="AG163" s="113">
        <f t="shared" si="46"/>
        <v>0</v>
      </c>
      <c r="AH163" s="113">
        <f>SUM($AG$7:AG163)</f>
        <v>797.3105872070463</v>
      </c>
      <c r="AJ163" s="27">
        <f>'Accumulated Feed'!Q160</f>
        <v>43779</v>
      </c>
      <c r="AK163" s="17">
        <f>'Accumulated Feed'!R160</f>
        <v>8.9424442756705087</v>
      </c>
      <c r="AL163" s="17">
        <f>SUM($AK$7:AK163)</f>
        <v>510.08833192645272</v>
      </c>
      <c r="AM163" s="64">
        <f>(AO163)/((1000)*(1/(PI()*1.5^2))*(1/'Salt Topping history'!$C$27)*(1/2.20462)*(AK163))</f>
        <v>31.759358928321159</v>
      </c>
      <c r="AN163" s="137">
        <f t="shared" si="47"/>
        <v>1.3301345132833337E-2</v>
      </c>
      <c r="AO163" s="19">
        <f t="shared" si="48"/>
        <v>15.974915504532838</v>
      </c>
      <c r="AP163" s="161">
        <f>SUM($AO$7:AO163)</f>
        <v>911.22938552079449</v>
      </c>
      <c r="AQ163" s="163">
        <f>SUM($AR$7:AR163)</f>
        <v>648.55491203223403</v>
      </c>
      <c r="AR163" s="164">
        <f t="shared" si="35"/>
        <v>11.772624126283619</v>
      </c>
      <c r="AS163" s="115">
        <f t="shared" si="49"/>
        <v>8.9424442756705087</v>
      </c>
      <c r="AT163" s="178">
        <v>36.833321910610927</v>
      </c>
      <c r="AU163" s="87">
        <v>58.760653594158192</v>
      </c>
      <c r="AV163" s="87">
        <v>37.014127986695989</v>
      </c>
      <c r="AW163" s="113">
        <v>20</v>
      </c>
      <c r="AX163" s="113">
        <f t="shared" si="37"/>
        <v>8.5456301286348317</v>
      </c>
      <c r="AY163" s="113">
        <f>SUM($AX$7:AX163)</f>
        <v>414.36363148790292</v>
      </c>
    </row>
    <row r="164" spans="1:52">
      <c r="B164" s="27">
        <f>'Accumulated Feed'!M161</f>
        <v>43385</v>
      </c>
      <c r="C164" s="17">
        <f>'Accumulated Feed'!N161</f>
        <v>7.37332703547525</v>
      </c>
      <c r="D164" s="17">
        <f>SUM($C$7:C164)</f>
        <v>1052.0959614219432</v>
      </c>
      <c r="E164" s="64">
        <f>(G164)/((1000)*(1/(PI()*1.5^2))*(1/'Salt Topping history'!$E$17)*(1/2.20462)*(C164))</f>
        <v>21.912514684794171</v>
      </c>
      <c r="F164" s="122">
        <f t="shared" si="38"/>
        <v>5.1111848355006413E-3</v>
      </c>
      <c r="G164" s="19">
        <f t="shared" si="39"/>
        <v>10.160013216008176</v>
      </c>
      <c r="H164" s="161">
        <f>SUM($G$7:G164)</f>
        <v>1449.7266730644599</v>
      </c>
      <c r="I164" s="163">
        <f>SUM($J$7:J164)</f>
        <v>1356.1964824878887</v>
      </c>
      <c r="J164" s="164">
        <f t="shared" si="40"/>
        <v>9.2001765319447184</v>
      </c>
      <c r="K164" s="115">
        <f t="shared" si="41"/>
        <v>7.37332703547525</v>
      </c>
      <c r="L164" s="115">
        <v>34.709464508250903</v>
      </c>
      <c r="M164" s="113">
        <v>51.959391189813672</v>
      </c>
      <c r="N164" s="113">
        <v>32.990324452541451</v>
      </c>
      <c r="O164" s="113">
        <v>20</v>
      </c>
      <c r="P164" s="113">
        <f t="shared" si="42"/>
        <v>7.0461412696821677</v>
      </c>
      <c r="Q164" s="113">
        <f>SUM($P$7:P164)</f>
        <v>834.10280880910784</v>
      </c>
      <c r="S164" s="27">
        <f>'Accumulated Feed'!O161</f>
        <v>43588</v>
      </c>
      <c r="T164" s="17">
        <f>'Accumulated Feed'!P161</f>
        <v>0</v>
      </c>
      <c r="U164" s="17">
        <f>SUM($T$7:T164)</f>
        <v>923.65868337140364</v>
      </c>
      <c r="V164" s="64">
        <v>0</v>
      </c>
      <c r="W164" s="137">
        <f t="shared" si="43"/>
        <v>0</v>
      </c>
      <c r="X164" s="19">
        <f t="shared" si="44"/>
        <v>0</v>
      </c>
      <c r="Y164" s="161">
        <f>SUM($X$7:X164)</f>
        <v>2259.9999999999995</v>
      </c>
      <c r="Z164" s="163">
        <f>SUM($AA$7:AA164)</f>
        <v>1097.4547622486045</v>
      </c>
      <c r="AA164" s="164">
        <f t="shared" si="36"/>
        <v>0</v>
      </c>
      <c r="AB164" s="115">
        <f t="shared" si="45"/>
        <v>0</v>
      </c>
      <c r="AC164" s="115">
        <v>32.585224302918853</v>
      </c>
      <c r="AD164" s="113">
        <v>63.793259561547487</v>
      </c>
      <c r="AE164" s="113">
        <v>100</v>
      </c>
      <c r="AF164" s="113">
        <v>20</v>
      </c>
      <c r="AG164" s="113">
        <f t="shared" si="46"/>
        <v>0</v>
      </c>
      <c r="AH164" s="113">
        <f>SUM($AG$7:AG164)</f>
        <v>797.3105872070463</v>
      </c>
      <c r="AJ164" s="27">
        <f>'Accumulated Feed'!Q161</f>
        <v>43780</v>
      </c>
      <c r="AK164" s="17">
        <f>'Accumulated Feed'!R161</f>
        <v>8.6759291164262216</v>
      </c>
      <c r="AL164" s="17">
        <f>SUM($AK$7:AK164)</f>
        <v>518.76426104287896</v>
      </c>
      <c r="AM164" s="64">
        <f>(AO164)/((1000)*(1/(PI()*1.5^2))*(1/'Salt Topping history'!$C$27)*(1/2.20462)*(AK164))</f>
        <v>31.759358928321159</v>
      </c>
      <c r="AN164" s="137">
        <f t="shared" si="47"/>
        <v>1.2904919948962175E-2</v>
      </c>
      <c r="AO164" s="19">
        <f t="shared" si="48"/>
        <v>15.498808858703573</v>
      </c>
      <c r="AP164" s="161">
        <f>SUM($AO$7:AO164)</f>
        <v>926.72819437949806</v>
      </c>
      <c r="AQ164" s="163">
        <f>SUM($AR$7:AR164)</f>
        <v>659.24251370271008</v>
      </c>
      <c r="AR164" s="164">
        <f t="shared" ref="AR164:AR181" si="50">IF(AO164=0,0,$J$4+$K$4*AS164+$L$4*AT164+$M$4*AU164+$N$4*AV164)</f>
        <v>10.68760167047601</v>
      </c>
      <c r="AS164" s="115">
        <f t="shared" si="49"/>
        <v>8.6759291164262216</v>
      </c>
      <c r="AT164" s="178">
        <v>34.661035527167478</v>
      </c>
      <c r="AU164" s="87">
        <v>62.304281739570392</v>
      </c>
      <c r="AV164" s="87">
        <v>37.183339735644779</v>
      </c>
      <c r="AW164" s="113">
        <v>20</v>
      </c>
      <c r="AX164" s="113">
        <f t="shared" si="37"/>
        <v>2.7444712944074499</v>
      </c>
      <c r="AY164" s="113">
        <f>SUM($AX$7:AX164)</f>
        <v>417.10810278231037</v>
      </c>
    </row>
    <row r="165" spans="1:52">
      <c r="B165" s="27">
        <f>'Accumulated Feed'!M162</f>
        <v>43386</v>
      </c>
      <c r="C165" s="17">
        <f>'Accumulated Feed'!N162</f>
        <v>7.3758451355284924</v>
      </c>
      <c r="D165" s="17">
        <f>SUM($C$7:C165)</f>
        <v>1059.4718065574716</v>
      </c>
      <c r="E165" s="64">
        <f>(G165)/((1000)*(1/(PI()*1.5^2))*(1/'Salt Topping history'!$E$17)*(1/2.20462)*(C165))</f>
        <v>21.912514684794175</v>
      </c>
      <c r="F165" s="122">
        <f t="shared" si="38"/>
        <v>5.1129303805910031E-3</v>
      </c>
      <c r="G165" s="19">
        <f t="shared" si="39"/>
        <v>10.163483010538798</v>
      </c>
      <c r="H165" s="161">
        <f>SUM($G$7:G165)</f>
        <v>1459.8901560749987</v>
      </c>
      <c r="I165" s="163">
        <f>SUM($J$7:J165)</f>
        <v>1365.7032532976471</v>
      </c>
      <c r="J165" s="164">
        <f t="shared" si="40"/>
        <v>9.5067708097583115</v>
      </c>
      <c r="K165" s="115">
        <f t="shared" si="41"/>
        <v>7.3758451355284924</v>
      </c>
      <c r="L165" s="115">
        <v>35.464872009489284</v>
      </c>
      <c r="M165" s="113">
        <v>51.085261441027662</v>
      </c>
      <c r="N165" s="113">
        <v>34.44232253657448</v>
      </c>
      <c r="O165" s="113">
        <v>20</v>
      </c>
      <c r="P165" s="113">
        <f t="shared" si="42"/>
        <v>7.0485476309653405</v>
      </c>
      <c r="Q165" s="113">
        <f>SUM($P$7:P165)</f>
        <v>841.15135644007319</v>
      </c>
      <c r="S165" s="27">
        <f>'Accumulated Feed'!O162</f>
        <v>43589</v>
      </c>
      <c r="T165" s="17">
        <f>'Accumulated Feed'!P162</f>
        <v>0</v>
      </c>
      <c r="U165" s="17">
        <f>SUM($T$7:T165)</f>
        <v>923.65868337140364</v>
      </c>
      <c r="V165" s="64">
        <v>0</v>
      </c>
      <c r="W165" s="137">
        <f t="shared" si="43"/>
        <v>0</v>
      </c>
      <c r="X165" s="19">
        <f t="shared" si="44"/>
        <v>0</v>
      </c>
      <c r="Y165" s="161">
        <f>SUM($X$7:X165)</f>
        <v>2259.9999999999995</v>
      </c>
      <c r="Z165" s="163">
        <f>SUM($AA$7:AA165)</f>
        <v>1097.4547622486045</v>
      </c>
      <c r="AA165" s="164">
        <f t="shared" si="36"/>
        <v>0</v>
      </c>
      <c r="AB165" s="115">
        <f t="shared" si="45"/>
        <v>0</v>
      </c>
      <c r="AC165" s="115">
        <v>31.465082343750488</v>
      </c>
      <c r="AD165" s="113">
        <v>63.758037156484754</v>
      </c>
      <c r="AE165" s="113">
        <v>100</v>
      </c>
      <c r="AF165" s="113">
        <v>20</v>
      </c>
      <c r="AG165" s="113">
        <f t="shared" si="46"/>
        <v>0</v>
      </c>
      <c r="AH165" s="113">
        <f>SUM($AG$7:AG165)</f>
        <v>797.3105872070463</v>
      </c>
      <c r="AJ165" s="27">
        <f>'Accumulated Feed'!Q162</f>
        <v>43781</v>
      </c>
      <c r="AK165" s="17">
        <f>'Accumulated Feed'!R162</f>
        <v>8.7682863281732981</v>
      </c>
      <c r="AL165" s="17">
        <f>SUM($AK$7:AK165)</f>
        <v>527.53254737105226</v>
      </c>
      <c r="AM165" s="64">
        <f>(AO165)/((1000)*(1/(PI()*1.5^2))*(1/'Salt Topping history'!$C$27)*(1/2.20462)*(AK165))</f>
        <v>31.759358928321156</v>
      </c>
      <c r="AN165" s="137">
        <f t="shared" si="47"/>
        <v>1.3042295716826484E-2</v>
      </c>
      <c r="AO165" s="19">
        <f t="shared" si="48"/>
        <v>15.663797155908608</v>
      </c>
      <c r="AP165" s="161">
        <f>SUM($AO$7:AO165)</f>
        <v>942.39199153540665</v>
      </c>
      <c r="AQ165" s="163">
        <f>SUM($AR$7:AR165)</f>
        <v>670.47793488498962</v>
      </c>
      <c r="AR165" s="164">
        <f t="shared" si="50"/>
        <v>11.235421182279488</v>
      </c>
      <c r="AS165" s="115">
        <f t="shared" si="49"/>
        <v>8.7682863281732981</v>
      </c>
      <c r="AT165" s="178">
        <v>35.685604902859048</v>
      </c>
      <c r="AU165" s="87">
        <v>57.743700264692208</v>
      </c>
      <c r="AV165" s="87">
        <v>36.795417620937016</v>
      </c>
      <c r="AW165" s="113">
        <v>6.620409359598999</v>
      </c>
      <c r="AX165" s="113">
        <f t="shared" si="37"/>
        <v>8.3792003072802235</v>
      </c>
      <c r="AY165" s="113">
        <f>SUM($AX$7:AX165)</f>
        <v>425.48730308959057</v>
      </c>
    </row>
    <row r="166" spans="1:52">
      <c r="B166" s="27">
        <f>'Accumulated Feed'!M163</f>
        <v>43387</v>
      </c>
      <c r="C166" s="17">
        <f>'Accumulated Feed'!N163</f>
        <v>7.3068907755102872</v>
      </c>
      <c r="D166" s="17">
        <f>SUM($C$7:C166)</f>
        <v>1066.7786973329819</v>
      </c>
      <c r="E166" s="64">
        <f>(G166)/((1000)*(1/(PI()*1.5^2))*(1/'Salt Topping history'!$E$17)*(1/2.20462)*(C166))</f>
        <v>21.912514684794175</v>
      </c>
      <c r="F166" s="122">
        <f t="shared" si="38"/>
        <v>5.0651312693389162E-3</v>
      </c>
      <c r="G166" s="19">
        <f t="shared" si="39"/>
        <v>10.068467937191899</v>
      </c>
      <c r="H166" s="161">
        <f>SUM($G$7:G166)</f>
        <v>1469.9586240121905</v>
      </c>
      <c r="I166" s="163">
        <f>SUM($J$7:J166)</f>
        <v>1375.2519036392482</v>
      </c>
      <c r="J166" s="164">
        <f t="shared" si="40"/>
        <v>9.5486503416010997</v>
      </c>
      <c r="K166" s="115">
        <f t="shared" si="41"/>
        <v>7.3068907755102872</v>
      </c>
      <c r="L166" s="115">
        <v>35.26478303463368</v>
      </c>
      <c r="M166" s="113">
        <v>45.277291421934386</v>
      </c>
      <c r="N166" s="113">
        <v>34.651518826904145</v>
      </c>
      <c r="O166" s="113">
        <v>20</v>
      </c>
      <c r="P166" s="113">
        <f t="shared" si="42"/>
        <v>6.9826530681023105</v>
      </c>
      <c r="Q166" s="113">
        <f>SUM($P$7:P166)</f>
        <v>848.1340095081755</v>
      </c>
      <c r="S166" s="27">
        <f>'Accumulated Feed'!O163</f>
        <v>43590</v>
      </c>
      <c r="T166" s="17">
        <f>'Accumulated Feed'!P163</f>
        <v>0</v>
      </c>
      <c r="U166" s="17">
        <f>SUM($T$7:T166)</f>
        <v>923.65868337140364</v>
      </c>
      <c r="V166" s="64">
        <v>0</v>
      </c>
      <c r="W166" s="137">
        <f t="shared" si="43"/>
        <v>0</v>
      </c>
      <c r="X166" s="19">
        <f t="shared" si="44"/>
        <v>0</v>
      </c>
      <c r="Y166" s="161">
        <f>SUM($X$7:X166)</f>
        <v>2259.9999999999995</v>
      </c>
      <c r="Z166" s="163">
        <f>SUM($AA$7:AA166)</f>
        <v>1097.4547622486045</v>
      </c>
      <c r="AA166" s="164">
        <f t="shared" si="36"/>
        <v>0</v>
      </c>
      <c r="AB166" s="115">
        <f t="shared" si="45"/>
        <v>0</v>
      </c>
      <c r="AC166" s="115">
        <v>30.326461557591379</v>
      </c>
      <c r="AD166" s="113">
        <v>64.153179537013727</v>
      </c>
      <c r="AE166" s="113">
        <v>100</v>
      </c>
      <c r="AF166" s="113">
        <v>20</v>
      </c>
      <c r="AG166" s="113">
        <f t="shared" si="46"/>
        <v>0</v>
      </c>
      <c r="AH166" s="113">
        <f>SUM($AG$7:AG166)</f>
        <v>797.3105872070463</v>
      </c>
      <c r="AJ166" s="27">
        <f>'Accumulated Feed'!Q163</f>
        <v>43782</v>
      </c>
      <c r="AK166" s="17">
        <f>'Accumulated Feed'!R163</f>
        <v>8.9813942108642788</v>
      </c>
      <c r="AL166" s="17">
        <f>SUM($AK$7:AK166)</f>
        <v>536.51394158191658</v>
      </c>
      <c r="AM166" s="64">
        <f>(AO166)/((1000)*(1/(PI()*1.5^2))*(1/'Salt Topping history'!$C$27)*(1/2.20462)*(AK166))</f>
        <v>31.759358928321163</v>
      </c>
      <c r="AN166" s="137">
        <f t="shared" si="47"/>
        <v>1.3359280806228963E-2</v>
      </c>
      <c r="AO166" s="19">
        <f t="shared" si="48"/>
        <v>16.044496248280986</v>
      </c>
      <c r="AP166" s="161">
        <f>SUM($AO$7:AO166)</f>
        <v>958.43648778368765</v>
      </c>
      <c r="AQ166" s="163">
        <f>SUM($AR$7:AR166)</f>
        <v>681.8363668516306</v>
      </c>
      <c r="AR166" s="164">
        <f t="shared" si="50"/>
        <v>11.358431966640925</v>
      </c>
      <c r="AS166" s="115">
        <f t="shared" si="49"/>
        <v>8.9813942108642788</v>
      </c>
      <c r="AT166" s="178">
        <v>35.468965082521798</v>
      </c>
      <c r="AU166" s="87">
        <v>60.741809491537317</v>
      </c>
      <c r="AV166" s="87">
        <v>36.99156365553543</v>
      </c>
      <c r="AW166" s="113">
        <v>20</v>
      </c>
      <c r="AX166" s="113">
        <f t="shared" si="37"/>
        <v>1.782718217395256</v>
      </c>
      <c r="AY166" s="113">
        <f>SUM($AX$7:AX166)</f>
        <v>427.27002130698583</v>
      </c>
    </row>
    <row r="167" spans="1:52">
      <c r="B167" s="27">
        <f>'Accumulated Feed'!M164</f>
        <v>43388</v>
      </c>
      <c r="C167" s="17">
        <f>'Accumulated Feed'!N164</f>
        <v>7.1753122800340909</v>
      </c>
      <c r="D167" s="17">
        <f>SUM($C$7:C167)</f>
        <v>1073.9540096130161</v>
      </c>
      <c r="E167" s="64">
        <f>(G167)/((1000)*(1/(PI()*1.5^2))*(1/'Salt Topping history'!$E$17)*(1/2.20462)*(C167))</f>
        <v>21.912514684794175</v>
      </c>
      <c r="F167" s="122">
        <f t="shared" si="38"/>
        <v>4.9739211538075935E-3</v>
      </c>
      <c r="G167" s="19">
        <f t="shared" si="39"/>
        <v>9.8871604695387347</v>
      </c>
      <c r="H167" s="161">
        <f>SUM($G$7:G167)</f>
        <v>1479.8457844817292</v>
      </c>
      <c r="I167" s="163">
        <f>SUM($J$7:J167)</f>
        <v>1384.5341211508623</v>
      </c>
      <c r="J167" s="164">
        <f t="shared" si="40"/>
        <v>9.2822175116142365</v>
      </c>
      <c r="K167" s="115">
        <f t="shared" si="41"/>
        <v>7.1753122800340909</v>
      </c>
      <c r="L167" s="115">
        <v>34.437987901458023</v>
      </c>
      <c r="M167" s="113">
        <v>41.159344251862322</v>
      </c>
      <c r="N167" s="113">
        <v>35.106055618546634</v>
      </c>
      <c r="O167" s="113">
        <v>20</v>
      </c>
      <c r="P167" s="113">
        <f t="shared" si="42"/>
        <v>6.8569132680477551</v>
      </c>
      <c r="Q167" s="113">
        <f>SUM($P$7:P167)</f>
        <v>854.99092277622321</v>
      </c>
      <c r="S167" s="27">
        <f>'Accumulated Feed'!O164</f>
        <v>43591</v>
      </c>
      <c r="T167" s="17">
        <f>'Accumulated Feed'!P164</f>
        <v>0</v>
      </c>
      <c r="U167" s="17">
        <f>SUM($T$7:T167)</f>
        <v>923.65868337140364</v>
      </c>
      <c r="V167" s="64">
        <v>0</v>
      </c>
      <c r="W167" s="137">
        <f t="shared" si="43"/>
        <v>0</v>
      </c>
      <c r="X167" s="19">
        <f t="shared" si="44"/>
        <v>0</v>
      </c>
      <c r="Y167" s="161">
        <f>SUM($X$7:X167)</f>
        <v>2259.9999999999995</v>
      </c>
      <c r="Z167" s="163">
        <f>SUM($AA$7:AA167)</f>
        <v>1097.4547622486045</v>
      </c>
      <c r="AA167" s="164">
        <f t="shared" ref="AA167:AA198" si="51">IF(X167=0,0,$J$4+$K$4*AB167+$L$4*AC167+$M$4*AD167+$N$4*AE167)</f>
        <v>0</v>
      </c>
      <c r="AB167" s="115">
        <f t="shared" si="45"/>
        <v>0</v>
      </c>
      <c r="AC167" s="115">
        <v>29.982774588863077</v>
      </c>
      <c r="AD167" s="113">
        <v>64.780238071680117</v>
      </c>
      <c r="AE167" s="113">
        <v>100</v>
      </c>
      <c r="AF167" s="113">
        <v>20</v>
      </c>
      <c r="AG167" s="113">
        <f t="shared" si="46"/>
        <v>0</v>
      </c>
      <c r="AH167" s="113">
        <f>SUM($AG$7:AG167)</f>
        <v>797.3105872070463</v>
      </c>
      <c r="AJ167" s="27">
        <f>'Accumulated Feed'!Q164</f>
        <v>43783</v>
      </c>
      <c r="AK167" s="17">
        <f>'Accumulated Feed'!R164</f>
        <v>8.9243414102520742</v>
      </c>
      <c r="AL167" s="17">
        <f>SUM($AK$7:AK167)</f>
        <v>545.43828299216864</v>
      </c>
      <c r="AM167" s="64">
        <f>(AO167)/((1000)*(1/(PI()*1.5^2))*(1/'Salt Topping history'!$C$27)*(1/2.20462)*(AK167))</f>
        <v>31.759358928321156</v>
      </c>
      <c r="AN167" s="137">
        <f t="shared" si="47"/>
        <v>1.3274418215158384E-2</v>
      </c>
      <c r="AO167" s="19">
        <f t="shared" si="48"/>
        <v>15.942576276405219</v>
      </c>
      <c r="AP167" s="161">
        <f>SUM($AO$7:AO167)</f>
        <v>974.3790640600929</v>
      </c>
      <c r="AQ167" s="163">
        <f>SUM($AR$7:AR167)</f>
        <v>693.06212517334313</v>
      </c>
      <c r="AR167" s="164">
        <f t="shared" si="50"/>
        <v>11.225758321712526</v>
      </c>
      <c r="AS167" s="115">
        <f t="shared" si="49"/>
        <v>8.9243414102520742</v>
      </c>
      <c r="AT167" s="178">
        <v>35.428936549292651</v>
      </c>
      <c r="AU167" s="87">
        <v>62.346194525427236</v>
      </c>
      <c r="AV167" s="87">
        <v>37.05397063535672</v>
      </c>
      <c r="AW167" s="113">
        <v>4.1541396304010005</v>
      </c>
      <c r="AX167" s="113">
        <f t="shared" ref="AX167:AX199" si="52">(AK167*AW168)*(1/2.20462)*(1/1343)*(1/(PI()*1.5^2))*1000</f>
        <v>8.52833056406776</v>
      </c>
      <c r="AY167" s="113">
        <f>SUM($AX$7:AX167)</f>
        <v>435.79835187105357</v>
      </c>
    </row>
    <row r="168" spans="1:52">
      <c r="B168" s="27">
        <f>'Accumulated Feed'!M165</f>
        <v>43389</v>
      </c>
      <c r="C168" s="17">
        <f>'Accumulated Feed'!N165</f>
        <v>7.1911079746868429</v>
      </c>
      <c r="D168" s="17">
        <f>SUM($C$7:C168)</f>
        <v>1081.145117587703</v>
      </c>
      <c r="E168" s="64">
        <f>(G168)/((1000)*(1/(PI()*1.5^2))*(1/'Salt Topping history'!$E$17)*(1/2.20462)*(C168))</f>
        <v>21.912514684794171</v>
      </c>
      <c r="F168" s="122">
        <f t="shared" si="38"/>
        <v>4.9848707176322962E-3</v>
      </c>
      <c r="G168" s="19">
        <f t="shared" si="39"/>
        <v>9.9089260125094789</v>
      </c>
      <c r="H168" s="161">
        <f>SUM($G$7:G168)</f>
        <v>1489.7547104942387</v>
      </c>
      <c r="I168" s="163">
        <f>SUM($J$7:J168)</f>
        <v>1393.0890314699434</v>
      </c>
      <c r="J168" s="164">
        <f t="shared" si="40"/>
        <v>8.5549103190809337</v>
      </c>
      <c r="K168" s="115">
        <f t="shared" si="41"/>
        <v>7.1911079746868429</v>
      </c>
      <c r="L168" s="115">
        <v>33.471578346402573</v>
      </c>
      <c r="M168" s="113">
        <v>55.785956279591225</v>
      </c>
      <c r="N168" s="113">
        <v>34.930755372511001</v>
      </c>
      <c r="O168" s="113">
        <v>5.7080786557351679</v>
      </c>
      <c r="P168" s="113">
        <f t="shared" si="42"/>
        <v>1.9612981209845173</v>
      </c>
      <c r="Q168" s="113">
        <f>SUM($P$7:P168)</f>
        <v>856.95222089720778</v>
      </c>
      <c r="S168" s="27">
        <f>'Accumulated Feed'!O165</f>
        <v>43592</v>
      </c>
      <c r="T168" s="17">
        <f>'Accumulated Feed'!P165</f>
        <v>0</v>
      </c>
      <c r="U168" s="17">
        <f>SUM($T$7:T168)</f>
        <v>923.65868337140364</v>
      </c>
      <c r="V168" s="64">
        <v>0</v>
      </c>
      <c r="W168" s="137">
        <f t="shared" si="43"/>
        <v>0</v>
      </c>
      <c r="X168" s="19">
        <f t="shared" si="44"/>
        <v>0</v>
      </c>
      <c r="Y168" s="161">
        <f>SUM($X$7:X168)</f>
        <v>2259.9999999999995</v>
      </c>
      <c r="Z168" s="163">
        <f>SUM($AA$7:AA168)</f>
        <v>1097.4547622486045</v>
      </c>
      <c r="AA168" s="164">
        <f t="shared" si="51"/>
        <v>0</v>
      </c>
      <c r="AB168" s="115">
        <f t="shared" si="45"/>
        <v>0</v>
      </c>
      <c r="AC168" s="115">
        <v>28.419804632575453</v>
      </c>
      <c r="AD168" s="113">
        <v>65.05574850047077</v>
      </c>
      <c r="AE168" s="113">
        <v>100</v>
      </c>
      <c r="AF168" s="113">
        <v>20</v>
      </c>
      <c r="AG168" s="113">
        <f t="shared" si="46"/>
        <v>0</v>
      </c>
      <c r="AH168" s="113">
        <f>SUM($AG$7:AG168)</f>
        <v>797.3105872070463</v>
      </c>
      <c r="AJ168" s="27">
        <f>'Accumulated Feed'!Q165</f>
        <v>43784</v>
      </c>
      <c r="AK168" s="17">
        <f>'Accumulated Feed'!R165</f>
        <v>8.7063249711711101</v>
      </c>
      <c r="AL168" s="17">
        <f>SUM($AK$7:AK168)</f>
        <v>554.14460796333969</v>
      </c>
      <c r="AM168" s="64">
        <f>(AO168)/((1000)*(1/(PI()*1.5^2))*(1/'Salt Topping history'!$C$27)*(1/2.20462)*(AK168))</f>
        <v>31.759358928321159</v>
      </c>
      <c r="AN168" s="137">
        <f t="shared" si="47"/>
        <v>1.2950131944933926E-2</v>
      </c>
      <c r="AO168" s="19">
        <f t="shared" si="48"/>
        <v>15.553108465865646</v>
      </c>
      <c r="AP168" s="161">
        <f>SUM($AO$7:AO168)</f>
        <v>989.93217252595855</v>
      </c>
      <c r="AQ168" s="163">
        <f>SUM($AR$7:AR168)</f>
        <v>704.01349806895757</v>
      </c>
      <c r="AR168" s="164">
        <f t="shared" si="50"/>
        <v>10.95137289561443</v>
      </c>
      <c r="AS168" s="115">
        <f t="shared" si="49"/>
        <v>8.7063249711711101</v>
      </c>
      <c r="AT168" s="178">
        <v>35.291687589309824</v>
      </c>
      <c r="AU168" s="87">
        <v>60.898532633560613</v>
      </c>
      <c r="AV168" s="87">
        <v>37.058711239011224</v>
      </c>
      <c r="AW168" s="113">
        <v>20</v>
      </c>
      <c r="AX168" s="113">
        <f t="shared" si="52"/>
        <v>8.3199884382558249</v>
      </c>
      <c r="AY168" s="113">
        <f>SUM($AX$7:AX168)</f>
        <v>444.11834030930942</v>
      </c>
    </row>
    <row r="169" spans="1:52">
      <c r="B169" s="27">
        <f>'Accumulated Feed'!M166</f>
        <v>43390</v>
      </c>
      <c r="C169" s="17">
        <f>'Accumulated Feed'!N166</f>
        <v>7.2514467228826485</v>
      </c>
      <c r="D169" s="17">
        <f>SUM($C$7:C169)</f>
        <v>1088.3965643105857</v>
      </c>
      <c r="E169" s="64">
        <f>(G169)/((1000)*(1/(PI()*1.5^2))*(1/'Salt Topping history'!$E$17)*(1/2.20462)*(C169))</f>
        <v>21.912514684794171</v>
      </c>
      <c r="F169" s="122">
        <f t="shared" si="38"/>
        <v>5.0266974931554324E-3</v>
      </c>
      <c r="G169" s="19">
        <f t="shared" si="39"/>
        <v>9.9920692768943695</v>
      </c>
      <c r="H169" s="161">
        <f>SUM($G$7:G169)</f>
        <v>1499.7467797711331</v>
      </c>
      <c r="I169" s="163">
        <f>SUM($J$7:J169)</f>
        <v>1401.9925196919619</v>
      </c>
      <c r="J169" s="164">
        <f t="shared" si="40"/>
        <v>8.9034882220184244</v>
      </c>
      <c r="K169" s="115">
        <f t="shared" si="41"/>
        <v>7.2514467228826485</v>
      </c>
      <c r="L169" s="115">
        <v>33.914727463788466</v>
      </c>
      <c r="M169" s="113">
        <v>52.079705708999619</v>
      </c>
      <c r="N169" s="113">
        <v>35.609116762766135</v>
      </c>
      <c r="O169" s="113">
        <v>20</v>
      </c>
      <c r="P169" s="113">
        <f t="shared" si="42"/>
        <v>6.929669303039617</v>
      </c>
      <c r="Q169" s="113">
        <f>SUM($P$7:P169)</f>
        <v>863.88189020024743</v>
      </c>
      <c r="S169" s="27">
        <f>'Accumulated Feed'!O166</f>
        <v>43593</v>
      </c>
      <c r="T169" s="17">
        <f>'Accumulated Feed'!P166</f>
        <v>0</v>
      </c>
      <c r="U169" s="17">
        <f>SUM($T$7:T169)</f>
        <v>923.65868337140364</v>
      </c>
      <c r="V169" s="64">
        <v>0</v>
      </c>
      <c r="W169" s="137">
        <f t="shared" si="43"/>
        <v>0</v>
      </c>
      <c r="X169" s="19">
        <f t="shared" si="44"/>
        <v>0</v>
      </c>
      <c r="Y169" s="161">
        <f>SUM($X$7:X169)</f>
        <v>2259.9999999999995</v>
      </c>
      <c r="Z169" s="163">
        <f>SUM($AA$7:AA169)</f>
        <v>1097.4547622486045</v>
      </c>
      <c r="AA169" s="164">
        <f t="shared" si="51"/>
        <v>0</v>
      </c>
      <c r="AB169" s="115">
        <f t="shared" si="45"/>
        <v>0</v>
      </c>
      <c r="AC169" s="115">
        <v>28.066489265759827</v>
      </c>
      <c r="AD169" s="113">
        <v>66.042293837865216</v>
      </c>
      <c r="AE169" s="113">
        <v>100</v>
      </c>
      <c r="AF169" s="113">
        <v>20</v>
      </c>
      <c r="AG169" s="113">
        <f t="shared" si="46"/>
        <v>0</v>
      </c>
      <c r="AH169" s="113">
        <f>SUM($AG$7:AG169)</f>
        <v>797.3105872070463</v>
      </c>
      <c r="AJ169" s="27">
        <f>'Accumulated Feed'!Q166</f>
        <v>43785</v>
      </c>
      <c r="AK169" s="17">
        <f>'Accumulated Feed'!R166</f>
        <v>8.8644675073329378</v>
      </c>
      <c r="AL169" s="17">
        <f>SUM($AK$7:AK169)</f>
        <v>563.00907547067266</v>
      </c>
      <c r="AM169" s="64">
        <f>(AO169)/((1000)*(1/(PI()*1.5^2))*(1/'Salt Topping history'!$C$27)*(1/2.20462)*(AK169))</f>
        <v>31.759358928321163</v>
      </c>
      <c r="AN169" s="137">
        <f t="shared" si="47"/>
        <v>1.3185359404991243E-2</v>
      </c>
      <c r="AO169" s="19">
        <f t="shared" si="48"/>
        <v>15.835616645394483</v>
      </c>
      <c r="AP169" s="161">
        <f>SUM($AO$7:AO169)</f>
        <v>1005.767789171353</v>
      </c>
      <c r="AQ169" s="163">
        <f>SUM($AR$7:AR169)</f>
        <v>715.35761775329934</v>
      </c>
      <c r="AR169" s="164">
        <f t="shared" si="50"/>
        <v>11.344119684341766</v>
      </c>
      <c r="AS169" s="115">
        <f t="shared" si="49"/>
        <v>8.8644675073329378</v>
      </c>
      <c r="AT169" s="178">
        <v>35.933001237622022</v>
      </c>
      <c r="AU169" s="87">
        <v>60.883832081269425</v>
      </c>
      <c r="AV169" s="87">
        <v>37.084326200154109</v>
      </c>
      <c r="AW169" s="113">
        <v>20</v>
      </c>
      <c r="AX169" s="113">
        <f t="shared" si="52"/>
        <v>8.4711135199429446</v>
      </c>
      <c r="AY169" s="113">
        <f>SUM($AX$7:AX169)</f>
        <v>452.58945382925236</v>
      </c>
    </row>
    <row r="170" spans="1:52">
      <c r="B170" s="27">
        <f>'Accumulated Feed'!M167</f>
        <v>43391</v>
      </c>
      <c r="C170" s="17">
        <f>'Accumulated Feed'!N167</f>
        <v>7.5437320286807905</v>
      </c>
      <c r="D170" s="17">
        <f>SUM($C$7:C170)</f>
        <v>1095.9402963392665</v>
      </c>
      <c r="E170" s="64">
        <f>(G170)/((1000)*(1/(PI()*1.5^2))*(1/'Salt Topping history'!$E$17)*(1/2.20462)*(C170))</f>
        <v>21.912514684794171</v>
      </c>
      <c r="F170" s="122">
        <f t="shared" si="38"/>
        <v>5.2293094504777399E-3</v>
      </c>
      <c r="G170" s="19">
        <f t="shared" si="39"/>
        <v>10.394821325659652</v>
      </c>
      <c r="H170" s="161">
        <f>SUM($G$7:G170)</f>
        <v>1510.1416010967928</v>
      </c>
      <c r="I170" s="163">
        <f>SUM($J$7:J170)</f>
        <v>1411.3147404767619</v>
      </c>
      <c r="J170" s="164">
        <f t="shared" si="40"/>
        <v>9.3222207848000327</v>
      </c>
      <c r="K170" s="115">
        <f t="shared" si="41"/>
        <v>7.5437320286807905</v>
      </c>
      <c r="L170" s="115">
        <v>34.059953250862925</v>
      </c>
      <c r="M170" s="113">
        <v>51.12768648958032</v>
      </c>
      <c r="N170" s="113">
        <v>34.846176313912473</v>
      </c>
      <c r="O170" s="113">
        <v>4.413988035601502</v>
      </c>
      <c r="P170" s="113">
        <f t="shared" si="42"/>
        <v>1.5910186043823147</v>
      </c>
      <c r="Q170" s="113">
        <f>SUM($P$7:P170)</f>
        <v>865.4729088046297</v>
      </c>
      <c r="S170" s="27">
        <f>'Accumulated Feed'!O167</f>
        <v>43594</v>
      </c>
      <c r="T170" s="17">
        <f>'Accumulated Feed'!P167</f>
        <v>0</v>
      </c>
      <c r="U170" s="17">
        <f>SUM($T$7:T170)</f>
        <v>923.65868337140364</v>
      </c>
      <c r="V170" s="64">
        <v>0</v>
      </c>
      <c r="W170" s="137">
        <f t="shared" si="43"/>
        <v>0</v>
      </c>
      <c r="X170" s="19">
        <f t="shared" si="44"/>
        <v>0</v>
      </c>
      <c r="Y170" s="161">
        <f>SUM($X$7:X170)</f>
        <v>2259.9999999999995</v>
      </c>
      <c r="Z170" s="163">
        <f>SUM($AA$7:AA170)</f>
        <v>1097.4547622486045</v>
      </c>
      <c r="AA170" s="164">
        <f t="shared" si="51"/>
        <v>0</v>
      </c>
      <c r="AB170" s="115">
        <f t="shared" si="45"/>
        <v>0</v>
      </c>
      <c r="AC170" s="115">
        <v>29.971569639952072</v>
      </c>
      <c r="AD170" s="113">
        <v>67.678109697765763</v>
      </c>
      <c r="AE170" s="113">
        <v>100</v>
      </c>
      <c r="AF170" s="113">
        <v>20</v>
      </c>
      <c r="AG170" s="113">
        <f t="shared" si="46"/>
        <v>0</v>
      </c>
      <c r="AH170" s="113">
        <f>SUM($AG$7:AG170)</f>
        <v>797.3105872070463</v>
      </c>
      <c r="AJ170" s="27">
        <f>'Accumulated Feed'!Q167</f>
        <v>43786</v>
      </c>
      <c r="AK170" s="17">
        <f>'Accumulated Feed'!R167</f>
        <v>8.9337752008782676</v>
      </c>
      <c r="AL170" s="17">
        <f>SUM($AK$7:AK170)</f>
        <v>571.9428506715509</v>
      </c>
      <c r="AM170" s="64">
        <f>(AO170)/((1000)*(1/(PI()*1.5^2))*(1/'Salt Topping history'!$C$27)*(1/2.20462)*(AK170))</f>
        <v>31.759358928321156</v>
      </c>
      <c r="AN170" s="137">
        <f t="shared" si="47"/>
        <v>1.3288450408277136E-2</v>
      </c>
      <c r="AO170" s="19">
        <f t="shared" si="48"/>
        <v>15.959428940340841</v>
      </c>
      <c r="AP170" s="161">
        <f>SUM($AO$7:AO170)</f>
        <v>1021.7272181116938</v>
      </c>
      <c r="AQ170" s="163">
        <f>SUM($AR$7:AR170)</f>
        <v>727.07787649224952</v>
      </c>
      <c r="AR170" s="164">
        <f t="shared" si="50"/>
        <v>11.720258738950129</v>
      </c>
      <c r="AS170" s="115">
        <f t="shared" si="49"/>
        <v>8.9337752008782676</v>
      </c>
      <c r="AT170" s="178">
        <v>36.355524106334734</v>
      </c>
      <c r="AU170" s="87">
        <v>56.011997877756656</v>
      </c>
      <c r="AV170" s="87">
        <v>37.377999466370717</v>
      </c>
      <c r="AW170" s="113">
        <v>20</v>
      </c>
      <c r="AX170" s="113">
        <f t="shared" si="52"/>
        <v>8.5373457374272128</v>
      </c>
      <c r="AY170" s="113">
        <f>SUM($AX$7:AX170)</f>
        <v>461.12679956667955</v>
      </c>
    </row>
    <row r="171" spans="1:52">
      <c r="B171" s="27">
        <f>'Accumulated Feed'!M168</f>
        <v>43392</v>
      </c>
      <c r="C171" s="17">
        <f>'Accumulated Feed'!N168</f>
        <v>7.6318303937593264</v>
      </c>
      <c r="D171" s="17">
        <f>SUM($C$7:C171)</f>
        <v>1103.5721267330259</v>
      </c>
      <c r="E171" s="64">
        <f>(G171)/((1000)*(1/(PI()*1.5^2))*(1/'Salt Topping history'!$E$17)*(1/2.20462)*(C171))</f>
        <v>21.912514684794171</v>
      </c>
      <c r="F171" s="122">
        <f t="shared" si="38"/>
        <v>5.2903791718471229E-3</v>
      </c>
      <c r="G171" s="19">
        <f t="shared" si="39"/>
        <v>10.516215717797712</v>
      </c>
      <c r="H171" s="161">
        <f>SUM($G$7:G171)</f>
        <v>1520.6578168145904</v>
      </c>
      <c r="I171" s="163">
        <f>SUM($J$7:J171)</f>
        <v>1420.9788642371961</v>
      </c>
      <c r="J171" s="164">
        <f t="shared" si="40"/>
        <v>9.6641237604341104</v>
      </c>
      <c r="K171" s="115">
        <f t="shared" si="41"/>
        <v>7.6318303937593264</v>
      </c>
      <c r="L171" s="115">
        <v>35.324284640285633</v>
      </c>
      <c r="M171" s="113">
        <v>55.158323901160465</v>
      </c>
      <c r="N171" s="113">
        <v>34.384509709985124</v>
      </c>
      <c r="O171" s="113">
        <v>20</v>
      </c>
      <c r="P171" s="113">
        <f t="shared" si="42"/>
        <v>7.2931737385247057</v>
      </c>
      <c r="Q171" s="113">
        <f>SUM($P$7:P171)</f>
        <v>872.76608254315443</v>
      </c>
      <c r="S171" s="27">
        <f>'Accumulated Feed'!O168</f>
        <v>43595</v>
      </c>
      <c r="T171" s="17">
        <f>'Accumulated Feed'!P168</f>
        <v>0</v>
      </c>
      <c r="U171" s="17">
        <f>SUM($T$7:T171)</f>
        <v>923.65868337140364</v>
      </c>
      <c r="V171" s="64">
        <v>0</v>
      </c>
      <c r="W171" s="137">
        <f t="shared" si="43"/>
        <v>0</v>
      </c>
      <c r="X171" s="19">
        <f t="shared" si="44"/>
        <v>0</v>
      </c>
      <c r="Y171" s="161">
        <f>SUM($X$7:X171)</f>
        <v>2259.9999999999995</v>
      </c>
      <c r="Z171" s="163">
        <f>SUM($AA$7:AA171)</f>
        <v>1097.4547622486045</v>
      </c>
      <c r="AA171" s="164">
        <f t="shared" si="51"/>
        <v>0</v>
      </c>
      <c r="AB171" s="115">
        <f t="shared" si="45"/>
        <v>0</v>
      </c>
      <c r="AC171" s="115">
        <v>29.763819696020111</v>
      </c>
      <c r="AD171" s="113">
        <v>67.325033047199256</v>
      </c>
      <c r="AE171" s="113">
        <v>100</v>
      </c>
      <c r="AF171" s="113">
        <v>20</v>
      </c>
      <c r="AG171" s="113">
        <f t="shared" si="46"/>
        <v>0</v>
      </c>
      <c r="AH171" s="113">
        <f>SUM($AG$7:AG171)</f>
        <v>797.3105872070463</v>
      </c>
      <c r="AJ171" s="27">
        <f>'Accumulated Feed'!Q168</f>
        <v>43787</v>
      </c>
      <c r="AK171" s="17">
        <f>'Accumulated Feed'!R168</f>
        <v>8.9620711585273476</v>
      </c>
      <c r="AL171" s="17">
        <f>SUM($AK$7:AK171)</f>
        <v>580.90492183007825</v>
      </c>
      <c r="AM171" s="64">
        <f>(AO171)/((1000)*(1/(PI()*1.5^2))*(1/'Salt Topping history'!$C$27)*(1/2.20462)*(AK171))</f>
        <v>31.759358928321152</v>
      </c>
      <c r="AN171" s="137">
        <f t="shared" si="47"/>
        <v>1.3330538934294395E-2</v>
      </c>
      <c r="AO171" s="19">
        <f t="shared" si="48"/>
        <v>16.009977260087567</v>
      </c>
      <c r="AP171" s="161">
        <f>SUM($AO$7:AO171)</f>
        <v>1037.7371953717814</v>
      </c>
      <c r="AQ171" s="163">
        <f>SUM($AR$7:AR171)</f>
        <v>738.97181439060603</v>
      </c>
      <c r="AR171" s="164">
        <f t="shared" si="50"/>
        <v>11.893937898356514</v>
      </c>
      <c r="AS171" s="115">
        <f t="shared" si="49"/>
        <v>8.9620711585273476</v>
      </c>
      <c r="AT171" s="178">
        <v>36.392392200143249</v>
      </c>
      <c r="AU171" s="87">
        <v>51.909555776671134</v>
      </c>
      <c r="AV171" s="87">
        <v>37.336733108538184</v>
      </c>
      <c r="AW171" s="113">
        <v>20</v>
      </c>
      <c r="AX171" s="113">
        <f t="shared" si="52"/>
        <v>2.0298576432088344</v>
      </c>
      <c r="AY171" s="113">
        <f>SUM($AX$7:AX171)</f>
        <v>463.15665720988841</v>
      </c>
    </row>
    <row r="172" spans="1:52">
      <c r="B172" s="27">
        <f>'Accumulated Feed'!M169</f>
        <v>43393</v>
      </c>
      <c r="C172" s="17">
        <f>'Accumulated Feed'!N169</f>
        <v>7.5467199578448954</v>
      </c>
      <c r="D172" s="17">
        <f>SUM($C$7:C172)</f>
        <v>1111.1188466908709</v>
      </c>
      <c r="E172" s="64">
        <f>(G172)/((1000)*(1/(PI()*1.5^2))*(1/'Salt Topping history'!$E$17)*(1/2.20462)*(C172))</f>
        <v>21.912514684794175</v>
      </c>
      <c r="F172" s="122">
        <f t="shared" si="38"/>
        <v>5.2313806807594903E-3</v>
      </c>
      <c r="G172" s="19">
        <f t="shared" si="39"/>
        <v>10.398938517213717</v>
      </c>
      <c r="H172" s="161">
        <f>SUM($G$7:G172)</f>
        <v>1531.0567553318042</v>
      </c>
      <c r="I172" s="163">
        <f>SUM($J$7:J172)</f>
        <v>1430.1609377617458</v>
      </c>
      <c r="J172" s="164">
        <f t="shared" si="40"/>
        <v>9.1820735245497609</v>
      </c>
      <c r="K172" s="115">
        <f t="shared" si="41"/>
        <v>7.5467199578448954</v>
      </c>
      <c r="L172" s="115">
        <v>35.283491526930419</v>
      </c>
      <c r="M172" s="113">
        <v>66.439879073175035</v>
      </c>
      <c r="N172" s="113">
        <v>34.149600762437878</v>
      </c>
      <c r="O172" s="113">
        <v>20</v>
      </c>
      <c r="P172" s="113">
        <f t="shared" si="42"/>
        <v>7.2118400133159932</v>
      </c>
      <c r="Q172" s="113">
        <f>SUM($P$7:P172)</f>
        <v>879.97792255647039</v>
      </c>
      <c r="S172" s="27">
        <f>'Accumulated Feed'!O169</f>
        <v>43596</v>
      </c>
      <c r="T172" s="17">
        <f>'Accumulated Feed'!P169</f>
        <v>0</v>
      </c>
      <c r="U172" s="17">
        <f>SUM($T$7:T172)</f>
        <v>923.65868337140364</v>
      </c>
      <c r="V172" s="64">
        <v>0</v>
      </c>
      <c r="W172" s="137">
        <f t="shared" si="43"/>
        <v>0</v>
      </c>
      <c r="X172" s="19">
        <f t="shared" si="44"/>
        <v>0</v>
      </c>
      <c r="Y172" s="161">
        <f>SUM($X$7:X172)</f>
        <v>2259.9999999999995</v>
      </c>
      <c r="Z172" s="163">
        <f>SUM($AA$7:AA172)</f>
        <v>1097.4547622486045</v>
      </c>
      <c r="AA172" s="164">
        <f t="shared" si="51"/>
        <v>0</v>
      </c>
      <c r="AB172" s="115">
        <f t="shared" si="45"/>
        <v>0</v>
      </c>
      <c r="AC172" s="115">
        <v>29.024953610477581</v>
      </c>
      <c r="AD172" s="113">
        <v>67.209388946074043</v>
      </c>
      <c r="AE172" s="113">
        <v>100</v>
      </c>
      <c r="AF172" s="113">
        <v>20</v>
      </c>
      <c r="AG172" s="113">
        <f t="shared" si="46"/>
        <v>0</v>
      </c>
      <c r="AH172" s="113">
        <f>SUM($AG$7:AG172)</f>
        <v>797.3105872070463</v>
      </c>
      <c r="AJ172" s="27">
        <f>'Accumulated Feed'!Q169</f>
        <v>43788</v>
      </c>
      <c r="AK172" s="17">
        <f>'Accumulated Feed'!R169</f>
        <v>9.0216608263685618</v>
      </c>
      <c r="AL172" s="17">
        <f>SUM($AK$7:AK172)</f>
        <v>589.92658265644684</v>
      </c>
      <c r="AM172" s="64">
        <f>(AO172)/((1000)*(1/(PI()*1.5^2))*(1/'Salt Topping history'!$C$27)*(1/2.20462)*(AK172))</f>
        <v>31.759358928321159</v>
      </c>
      <c r="AN172" s="137">
        <f t="shared" si="47"/>
        <v>1.3419174961970112E-2</v>
      </c>
      <c r="AO172" s="19">
        <f t="shared" si="48"/>
        <v>16.116429129326104</v>
      </c>
      <c r="AP172" s="161">
        <f>SUM($AO$7:AO172)</f>
        <v>1053.8536245011076</v>
      </c>
      <c r="AQ172" s="163">
        <f>SUM($AR$7:AR172)</f>
        <v>750.90785496945523</v>
      </c>
      <c r="AR172" s="164">
        <f t="shared" si="50"/>
        <v>11.936040578849155</v>
      </c>
      <c r="AS172" s="115">
        <f t="shared" si="49"/>
        <v>9.0216608263685618</v>
      </c>
      <c r="AT172" s="178">
        <v>36.983069423525443</v>
      </c>
      <c r="AU172" s="87">
        <v>58.391490802610313</v>
      </c>
      <c r="AV172" s="87">
        <v>37.184540301583475</v>
      </c>
      <c r="AW172" s="113">
        <v>4.7402291849331659</v>
      </c>
      <c r="AX172" s="113">
        <f t="shared" si="52"/>
        <v>8.6213315052901578</v>
      </c>
      <c r="AY172" s="113">
        <f>SUM($AX$7:AX172)</f>
        <v>471.77798871517859</v>
      </c>
    </row>
    <row r="173" spans="1:52">
      <c r="B173" s="27">
        <f>'Accumulated Feed'!M170</f>
        <v>43394</v>
      </c>
      <c r="C173" s="17">
        <f>'Accumulated Feed'!N170</f>
        <v>6.9216044601562201</v>
      </c>
      <c r="D173" s="17">
        <f>SUM($C$7:C173)</f>
        <v>1118.0404511510271</v>
      </c>
      <c r="E173" s="64">
        <f>(G173)/((1000)*(1/(PI()*1.5^2))*(1/'Salt Topping history'!$E$17)*(1/2.20462)*(C173))</f>
        <v>21.912514684794171</v>
      </c>
      <c r="F173" s="122">
        <f t="shared" si="38"/>
        <v>4.798051081129592E-3</v>
      </c>
      <c r="G173" s="19">
        <f t="shared" si="39"/>
        <v>9.5375659390694043</v>
      </c>
      <c r="H173" s="161">
        <f>SUM($G$7:G173)</f>
        <v>1540.5943212708737</v>
      </c>
      <c r="I173" s="163">
        <f>SUM($J$7:J173)</f>
        <v>1438.2245514152055</v>
      </c>
      <c r="J173" s="164">
        <f t="shared" si="40"/>
        <v>8.0636136534596048</v>
      </c>
      <c r="K173" s="115">
        <f t="shared" si="41"/>
        <v>6.9216044601562201</v>
      </c>
      <c r="L173" s="115">
        <v>33.778010386714264</v>
      </c>
      <c r="M173" s="113">
        <v>60.284815356058161</v>
      </c>
      <c r="N173" s="113">
        <v>32.351580233529731</v>
      </c>
      <c r="O173" s="113">
        <v>20</v>
      </c>
      <c r="P173" s="113">
        <f t="shared" si="42"/>
        <v>6.6144635392507567</v>
      </c>
      <c r="Q173" s="113">
        <f>SUM($P$7:P173)</f>
        <v>886.59238609572117</v>
      </c>
      <c r="S173" s="27">
        <f>'Accumulated Feed'!O170</f>
        <v>43597</v>
      </c>
      <c r="T173" s="17">
        <f>'Accumulated Feed'!P170</f>
        <v>0</v>
      </c>
      <c r="U173" s="17">
        <f>SUM($T$7:T173)</f>
        <v>923.65868337140364</v>
      </c>
      <c r="V173" s="64">
        <v>0</v>
      </c>
      <c r="W173" s="137">
        <f t="shared" si="43"/>
        <v>0</v>
      </c>
      <c r="X173" s="19">
        <f t="shared" si="44"/>
        <v>0</v>
      </c>
      <c r="Y173" s="161">
        <f>SUM($X$7:X173)</f>
        <v>2259.9999999999995</v>
      </c>
      <c r="Z173" s="163">
        <f>SUM($AA$7:AA173)</f>
        <v>1097.4547622486045</v>
      </c>
      <c r="AA173" s="164">
        <f t="shared" si="51"/>
        <v>0</v>
      </c>
      <c r="AB173" s="115">
        <f t="shared" si="45"/>
        <v>0</v>
      </c>
      <c r="AC173" s="115">
        <v>29.626635262922044</v>
      </c>
      <c r="AD173" s="113">
        <v>67.285432941118884</v>
      </c>
      <c r="AE173" s="113">
        <v>100</v>
      </c>
      <c r="AF173" s="113">
        <v>20</v>
      </c>
      <c r="AG173" s="113">
        <f t="shared" si="46"/>
        <v>0</v>
      </c>
      <c r="AH173" s="113">
        <f>SUM($AG$7:AG173)</f>
        <v>797.3105872070463</v>
      </c>
      <c r="AJ173" s="27">
        <f>'Accumulated Feed'!Q170</f>
        <v>43789</v>
      </c>
      <c r="AK173" s="17">
        <f>'Accumulated Feed'!R170</f>
        <v>8.8688134852000822</v>
      </c>
      <c r="AL173" s="17">
        <f>SUM($AK$7:AK173)</f>
        <v>598.79539614164696</v>
      </c>
      <c r="AM173" s="64">
        <f>(AO173)/((1000)*(1/(PI()*1.5^2))*(1/'Salt Topping history'!$C$27)*(1/2.20462)*(AK173))</f>
        <v>31.759358928321159</v>
      </c>
      <c r="AN173" s="137">
        <f t="shared" si="47"/>
        <v>1.3191823784278214E-2</v>
      </c>
      <c r="AO173" s="19">
        <f t="shared" si="48"/>
        <v>15.843380364918135</v>
      </c>
      <c r="AP173" s="161">
        <f>SUM($AO$7:AO173)</f>
        <v>1069.6970048660257</v>
      </c>
      <c r="AQ173" s="163">
        <f>SUM($AR$7:AR173)</f>
        <v>762.44971325143354</v>
      </c>
      <c r="AR173" s="164">
        <f t="shared" si="50"/>
        <v>11.541858281978262</v>
      </c>
      <c r="AS173" s="115">
        <f t="shared" si="49"/>
        <v>8.8688134852000822</v>
      </c>
      <c r="AT173" s="178">
        <v>35.670135036265371</v>
      </c>
      <c r="AU173" s="87">
        <v>52.265890503415299</v>
      </c>
      <c r="AV173" s="87">
        <v>37.095307838850601</v>
      </c>
      <c r="AW173" s="113">
        <v>20</v>
      </c>
      <c r="AX173" s="113">
        <f t="shared" si="52"/>
        <v>5.3378709685491978</v>
      </c>
      <c r="AY173" s="113">
        <f>SUM($AX$7:AX173)</f>
        <v>477.11585968372782</v>
      </c>
    </row>
    <row r="174" spans="1:52">
      <c r="B174" s="27">
        <f>'Accumulated Feed'!M171</f>
        <v>43395</v>
      </c>
      <c r="C174" s="17">
        <f>'Accumulated Feed'!N171</f>
        <v>6.62298317105527</v>
      </c>
      <c r="D174" s="17">
        <f>SUM($C$7:C174)</f>
        <v>1124.6634343220824</v>
      </c>
      <c r="E174" s="64">
        <f>(G174)/((1000)*(1/(PI()*1.5^2))*(1/'Salt Topping history'!$E$17)*(1/2.20462)*(C174))</f>
        <v>21.912514684794171</v>
      </c>
      <c r="F174" s="122">
        <f t="shared" si="38"/>
        <v>4.5910470248783355E-3</v>
      </c>
      <c r="G174" s="19">
        <f t="shared" si="39"/>
        <v>9.1260832760531567</v>
      </c>
      <c r="H174" s="161">
        <f>SUM($G$7:G174)</f>
        <v>1549.7204045469268</v>
      </c>
      <c r="I174" s="163">
        <f>SUM($J$7:J174)</f>
        <v>1445.7673672443232</v>
      </c>
      <c r="J174" s="164">
        <f t="shared" si="40"/>
        <v>7.5428158291177336</v>
      </c>
      <c r="K174" s="115">
        <f t="shared" si="41"/>
        <v>6.62298317105527</v>
      </c>
      <c r="L174" s="115">
        <v>32.998472019897562</v>
      </c>
      <c r="M174" s="113">
        <v>58.039770682674856</v>
      </c>
      <c r="N174" s="113">
        <v>32.921501743285724</v>
      </c>
      <c r="O174" s="113">
        <v>20</v>
      </c>
      <c r="P174" s="113">
        <f t="shared" si="42"/>
        <v>6.3290933421855353</v>
      </c>
      <c r="Q174" s="113">
        <f>SUM($P$7:P174)</f>
        <v>892.92147943790667</v>
      </c>
      <c r="S174" s="27">
        <f>'Accumulated Feed'!O171</f>
        <v>43598</v>
      </c>
      <c r="T174" s="17">
        <f>'Accumulated Feed'!P171</f>
        <v>0</v>
      </c>
      <c r="U174" s="17">
        <f>SUM($T$7:T174)</f>
        <v>923.65868337140364</v>
      </c>
      <c r="V174" s="64">
        <v>0</v>
      </c>
      <c r="W174" s="137">
        <f t="shared" si="43"/>
        <v>0</v>
      </c>
      <c r="X174" s="19">
        <f t="shared" si="44"/>
        <v>0</v>
      </c>
      <c r="Y174" s="161">
        <f>SUM($X$7:X174)</f>
        <v>2259.9999999999995</v>
      </c>
      <c r="Z174" s="163">
        <f>SUM($AA$7:AA174)</f>
        <v>1097.4547622486045</v>
      </c>
      <c r="AA174" s="164">
        <f t="shared" si="51"/>
        <v>0</v>
      </c>
      <c r="AB174" s="115">
        <f t="shared" si="45"/>
        <v>0</v>
      </c>
      <c r="AC174" s="115">
        <v>30.427795800058952</v>
      </c>
      <c r="AD174" s="113">
        <v>67.465479691823333</v>
      </c>
      <c r="AE174" s="113">
        <v>100</v>
      </c>
      <c r="AF174" s="113">
        <v>20</v>
      </c>
      <c r="AG174" s="113">
        <f t="shared" si="46"/>
        <v>0</v>
      </c>
      <c r="AH174" s="113">
        <f>SUM($AG$7:AG174)</f>
        <v>797.3105872070463</v>
      </c>
      <c r="AJ174" s="27">
        <f>'Accumulated Feed'!Q171</f>
        <v>43790</v>
      </c>
      <c r="AK174" s="17">
        <f>'Accumulated Feed'!R171</f>
        <v>9.5520971465382321</v>
      </c>
      <c r="AL174" s="17">
        <f>SUM($AK$7:AK174)</f>
        <v>608.34749328818521</v>
      </c>
      <c r="AM174" s="64">
        <f>(AO174)/((1000)*(1/(PI()*1.5^2))*(1/'Salt Topping history'!$C$27)*(1/2.20462)*(AK174))</f>
        <v>31.759358928321166</v>
      </c>
      <c r="AN174" s="137">
        <f t="shared" si="47"/>
        <v>1.4208166914065654E-2</v>
      </c>
      <c r="AO174" s="19">
        <f t="shared" si="48"/>
        <v>17.064008463792852</v>
      </c>
      <c r="AP174" s="161">
        <f>SUM($AO$7:AO174)</f>
        <v>1086.7610133298185</v>
      </c>
      <c r="AQ174" s="163">
        <f>SUM($AR$7:AR174)</f>
        <v>775.14764265232589</v>
      </c>
      <c r="AR174" s="164">
        <f t="shared" si="50"/>
        <v>12.697929400892306</v>
      </c>
      <c r="AS174" s="115">
        <f t="shared" si="49"/>
        <v>9.5520971465382321</v>
      </c>
      <c r="AT174" s="178">
        <v>36.79402362925034</v>
      </c>
      <c r="AU174" s="87">
        <v>54.050563757883126</v>
      </c>
      <c r="AV174" s="87">
        <v>37.244235179689248</v>
      </c>
      <c r="AW174" s="113">
        <v>12.596349330401001</v>
      </c>
      <c r="AX174" s="113">
        <f t="shared" si="52"/>
        <v>9.128230118155626</v>
      </c>
      <c r="AY174" s="113">
        <f>SUM($AX$7:AX174)</f>
        <v>486.24408980188343</v>
      </c>
    </row>
    <row r="175" spans="1:52" s="146" customFormat="1" ht="14.4" customHeight="1">
      <c r="A175" s="166"/>
      <c r="B175" s="27">
        <f>'Accumulated Feed'!M172</f>
        <v>43396</v>
      </c>
      <c r="C175" s="17">
        <f>'Accumulated Feed'!N172</f>
        <v>6.496910793411053</v>
      </c>
      <c r="D175" s="17">
        <f>SUM($C$7:C175)</f>
        <v>1131.1603451154933</v>
      </c>
      <c r="E175" s="64">
        <f>(G175)/((1000)*(1/(PI()*1.5^2))*(1/'Salt Topping history'!$E$17)*(1/2.20462)*(C175))</f>
        <v>21.912514684794175</v>
      </c>
      <c r="F175" s="122">
        <f t="shared" si="38"/>
        <v>4.5036537461467224E-3</v>
      </c>
      <c r="G175" s="19">
        <f t="shared" si="39"/>
        <v>8.9523629165904559</v>
      </c>
      <c r="H175" s="161">
        <f>SUM($G$7:G175)</f>
        <v>1558.6727674635172</v>
      </c>
      <c r="I175" s="163">
        <f>SUM($J$7:J175)</f>
        <v>1453.2989123882119</v>
      </c>
      <c r="J175" s="164">
        <f t="shared" si="40"/>
        <v>7.5315451438887369</v>
      </c>
      <c r="K175" s="115">
        <f t="shared" si="41"/>
        <v>6.496910793411053</v>
      </c>
      <c r="L175" s="115">
        <v>33.283917109833851</v>
      </c>
      <c r="M175" s="113">
        <v>58.092640191581523</v>
      </c>
      <c r="N175" s="113">
        <v>34.754831836069016</v>
      </c>
      <c r="O175" s="113">
        <v>14.875459755334164</v>
      </c>
      <c r="P175" s="113">
        <f t="shared" si="42"/>
        <v>4.6178003740236635</v>
      </c>
      <c r="Q175" s="113">
        <f>SUM($P$7:P175)</f>
        <v>897.53927981193033</v>
      </c>
      <c r="R175" s="166"/>
      <c r="S175" s="27">
        <f>'Accumulated Feed'!O172</f>
        <v>43599</v>
      </c>
      <c r="T175" s="17">
        <f>'Accumulated Feed'!P172</f>
        <v>0</v>
      </c>
      <c r="U175" s="17">
        <f>SUM($T$7:T175)</f>
        <v>923.65868337140364</v>
      </c>
      <c r="V175" s="64">
        <v>0</v>
      </c>
      <c r="W175" s="137">
        <f t="shared" si="43"/>
        <v>0</v>
      </c>
      <c r="X175" s="19">
        <f t="shared" si="44"/>
        <v>0</v>
      </c>
      <c r="Y175" s="161">
        <f>SUM($X$7:X175)</f>
        <v>2259.9999999999995</v>
      </c>
      <c r="Z175" s="163">
        <f>SUM($AA$7:AA175)</f>
        <v>1097.4547622486045</v>
      </c>
      <c r="AA175" s="164">
        <f t="shared" si="51"/>
        <v>0</v>
      </c>
      <c r="AB175" s="115">
        <f t="shared" si="45"/>
        <v>0</v>
      </c>
      <c r="AC175" s="115">
        <v>31.533312191609998</v>
      </c>
      <c r="AD175" s="113">
        <v>67.173453264324792</v>
      </c>
      <c r="AE175" s="113">
        <v>100</v>
      </c>
      <c r="AF175" s="113">
        <v>20</v>
      </c>
      <c r="AG175" s="113">
        <f t="shared" si="46"/>
        <v>0</v>
      </c>
      <c r="AH175" s="113">
        <f>SUM($AG$7:AG175)</f>
        <v>797.3105872070463</v>
      </c>
      <c r="AI175" s="166"/>
      <c r="AJ175" s="27">
        <f>'Accumulated Feed'!Q172</f>
        <v>43791</v>
      </c>
      <c r="AK175" s="17">
        <f>'Accumulated Feed'!R172</f>
        <v>9.6689158441553076</v>
      </c>
      <c r="AL175" s="17">
        <f>SUM($AK$7:AK175)</f>
        <v>618.01640913234053</v>
      </c>
      <c r="AM175" s="64">
        <f>(AO175)/((1000)*(1/(PI()*1.5^2))*(1/'Salt Topping history'!$C$27)*(1/2.20462)*(AK175))</f>
        <v>31.759358928321152</v>
      </c>
      <c r="AN175" s="137">
        <f t="shared" si="47"/>
        <v>1.4381927663036751E-2</v>
      </c>
      <c r="AO175" s="19">
        <f t="shared" si="48"/>
        <v>17.272695123307138</v>
      </c>
      <c r="AP175" s="161">
        <f>SUM($AO$7:AO175)</f>
        <v>1104.0337084531257</v>
      </c>
      <c r="AQ175" s="163">
        <f>SUM($AR$7:AR175)</f>
        <v>787.35512044167035</v>
      </c>
      <c r="AR175" s="164">
        <f t="shared" si="50"/>
        <v>12.207477789344512</v>
      </c>
      <c r="AS175" s="115">
        <f t="shared" si="49"/>
        <v>9.6689158441553076</v>
      </c>
      <c r="AT175" s="178">
        <v>34.861462700896766</v>
      </c>
      <c r="AU175" s="87">
        <v>56.282632659673666</v>
      </c>
      <c r="AV175" s="87">
        <v>37.193581004209044</v>
      </c>
      <c r="AW175" s="113">
        <v>20</v>
      </c>
      <c r="AX175" s="113">
        <f t="shared" si="52"/>
        <v>9.2398650751282272</v>
      </c>
      <c r="AY175" s="113">
        <f>SUM($AX$7:AX175)</f>
        <v>495.48395487701168</v>
      </c>
      <c r="AZ175" s="166"/>
    </row>
    <row r="176" spans="1:52">
      <c r="B176" s="27">
        <f>'Accumulated Feed'!M173</f>
        <v>43397</v>
      </c>
      <c r="C176" s="17">
        <f>'Accumulated Feed'!N173</f>
        <v>6.3854239146466751</v>
      </c>
      <c r="D176" s="17">
        <f>SUM($C$7:C176)</f>
        <v>1137.54576903014</v>
      </c>
      <c r="E176" s="64">
        <f>(G176)/((1000)*(1/(PI()*1.5^2))*(1/'Salt Topping history'!$E$17)*(1/2.20462)*(C176))</f>
        <v>21.912514684794175</v>
      </c>
      <c r="F176" s="122">
        <f t="shared" si="38"/>
        <v>4.4263711244270877E-3</v>
      </c>
      <c r="G176" s="19">
        <f t="shared" si="39"/>
        <v>8.7987405211361658</v>
      </c>
      <c r="H176" s="161">
        <f>SUM($G$7:G176)</f>
        <v>1567.4715079846533</v>
      </c>
      <c r="I176" s="163">
        <f>SUM($J$7:J176)</f>
        <v>1460.6586820047407</v>
      </c>
      <c r="J176" s="164">
        <f t="shared" si="40"/>
        <v>7.3597696165289364</v>
      </c>
      <c r="K176" s="115">
        <f t="shared" si="41"/>
        <v>6.3854239146466751</v>
      </c>
      <c r="L176" s="115">
        <v>33.061577114705671</v>
      </c>
      <c r="M176" s="113">
        <v>56.942753037523353</v>
      </c>
      <c r="N176" s="113">
        <v>34.771076176806723</v>
      </c>
      <c r="O176" s="113">
        <v>20</v>
      </c>
      <c r="P176" s="113">
        <f t="shared" si="42"/>
        <v>6.1020755966654869</v>
      </c>
      <c r="Q176" s="113">
        <f>SUM($P$7:P176)</f>
        <v>903.64135540859581</v>
      </c>
      <c r="S176" s="27">
        <f>'Accumulated Feed'!O173</f>
        <v>43600</v>
      </c>
      <c r="T176" s="17">
        <f>'Accumulated Feed'!P173</f>
        <v>0</v>
      </c>
      <c r="U176" s="17">
        <f>SUM($T$7:T176)</f>
        <v>923.65868337140364</v>
      </c>
      <c r="V176" s="64">
        <v>0</v>
      </c>
      <c r="W176" s="137">
        <f t="shared" si="43"/>
        <v>0</v>
      </c>
      <c r="X176" s="19">
        <f t="shared" si="44"/>
        <v>0</v>
      </c>
      <c r="Y176" s="161">
        <f>SUM($X$7:X176)</f>
        <v>2259.9999999999995</v>
      </c>
      <c r="Z176" s="163">
        <f>SUM($AA$7:AA176)</f>
        <v>1097.4547622486045</v>
      </c>
      <c r="AA176" s="164">
        <f t="shared" si="51"/>
        <v>0</v>
      </c>
      <c r="AB176" s="115">
        <f t="shared" si="45"/>
        <v>0</v>
      </c>
      <c r="AC176" s="115">
        <v>32.338817814676872</v>
      </c>
      <c r="AD176" s="113">
        <v>66.446135112886083</v>
      </c>
      <c r="AE176" s="113">
        <v>100</v>
      </c>
      <c r="AF176" s="113">
        <v>20</v>
      </c>
      <c r="AG176" s="113">
        <f t="shared" si="46"/>
        <v>0</v>
      </c>
      <c r="AH176" s="113">
        <f>SUM($AG$7:AG176)</f>
        <v>797.3105872070463</v>
      </c>
      <c r="AJ176" s="27">
        <f>'Accumulated Feed'!Q173</f>
        <v>43792</v>
      </c>
      <c r="AK176" s="17">
        <f>'Accumulated Feed'!R173</f>
        <v>9.873406316815398</v>
      </c>
      <c r="AL176" s="17">
        <f>SUM($AK$7:AK176)</f>
        <v>627.88981544915589</v>
      </c>
      <c r="AM176" s="64">
        <f>(AO176)/((1000)*(1/(PI()*1.5^2))*(1/'Salt Topping history'!$C$27)*(1/2.20462)*(AK176))</f>
        <v>31.759358928321159</v>
      </c>
      <c r="AN176" s="137">
        <f t="shared" si="47"/>
        <v>1.46860948760915E-2</v>
      </c>
      <c r="AO176" s="19">
        <f t="shared" si="48"/>
        <v>17.637999946185893</v>
      </c>
      <c r="AP176" s="161">
        <f>SUM($AO$7:AO176)</f>
        <v>1121.6717083993115</v>
      </c>
      <c r="AQ176" s="163">
        <f>SUM($AR$7:AR176)</f>
        <v>800.35194594807058</v>
      </c>
      <c r="AR176" s="164">
        <f t="shared" si="50"/>
        <v>12.996825506400283</v>
      </c>
      <c r="AS176" s="115">
        <f t="shared" si="49"/>
        <v>9.873406316815398</v>
      </c>
      <c r="AT176" s="178">
        <v>36.014571297830997</v>
      </c>
      <c r="AU176" s="87">
        <v>50.218613088285579</v>
      </c>
      <c r="AV176" s="87">
        <v>37.158183975970282</v>
      </c>
      <c r="AW176" s="113">
        <v>20</v>
      </c>
      <c r="AX176" s="113">
        <f t="shared" si="52"/>
        <v>9.4352814389670545</v>
      </c>
      <c r="AY176" s="113">
        <f>SUM($AX$7:AX176)</f>
        <v>504.91923631597876</v>
      </c>
    </row>
    <row r="177" spans="2:51">
      <c r="B177" s="27">
        <f>'Accumulated Feed'!M174</f>
        <v>43398</v>
      </c>
      <c r="C177" s="17">
        <f>'Accumulated Feed'!N174</f>
        <v>8.5324969365758605</v>
      </c>
      <c r="D177" s="17">
        <f>SUM($C$7:C177)</f>
        <v>1146.0782659667159</v>
      </c>
      <c r="E177" s="64">
        <f>(G177)/((1000)*(1/(PI()*1.5^2))*(1/'Salt Topping history'!$E$17)*(1/2.20462)*(C177))</f>
        <v>21.912514684794171</v>
      </c>
      <c r="F177" s="122">
        <f t="shared" si="38"/>
        <v>5.9147205517069874E-3</v>
      </c>
      <c r="G177" s="19">
        <f t="shared" si="39"/>
        <v>11.75728151268315</v>
      </c>
      <c r="H177" s="161">
        <f>SUM($G$7:G177)</f>
        <v>1579.2287894973365</v>
      </c>
      <c r="I177" s="163">
        <f>SUM($J$7:J177)</f>
        <v>1470.8760214234296</v>
      </c>
      <c r="J177" s="164">
        <f t="shared" si="40"/>
        <v>10.217339418688846</v>
      </c>
      <c r="K177" s="115">
        <f t="shared" si="41"/>
        <v>8.5324969365758605</v>
      </c>
      <c r="L177" s="115">
        <v>33.178849764378</v>
      </c>
      <c r="M177" s="113">
        <v>54.800911577233471</v>
      </c>
      <c r="N177" s="113">
        <v>34.898965408779929</v>
      </c>
      <c r="O177" s="113">
        <v>8.4359137798663326</v>
      </c>
      <c r="P177" s="113">
        <f t="shared" si="42"/>
        <v>3.4392688554687347</v>
      </c>
      <c r="Q177" s="113">
        <f>SUM($P$7:P177)</f>
        <v>907.08062426406457</v>
      </c>
      <c r="S177" s="27">
        <f>'Accumulated Feed'!O174</f>
        <v>43601</v>
      </c>
      <c r="T177" s="17">
        <f>'Accumulated Feed'!P174</f>
        <v>0</v>
      </c>
      <c r="U177" s="17">
        <f>SUM($T$7:T177)</f>
        <v>923.65868337140364</v>
      </c>
      <c r="V177" s="64">
        <v>0</v>
      </c>
      <c r="W177" s="137">
        <f t="shared" si="43"/>
        <v>0</v>
      </c>
      <c r="X177" s="19">
        <f t="shared" si="44"/>
        <v>0</v>
      </c>
      <c r="Y177" s="161">
        <f>SUM($X$7:X177)</f>
        <v>2259.9999999999995</v>
      </c>
      <c r="Z177" s="163">
        <f>SUM($AA$7:AA177)</f>
        <v>1097.4547622486045</v>
      </c>
      <c r="AA177" s="164">
        <f t="shared" si="51"/>
        <v>0</v>
      </c>
      <c r="AB177" s="115">
        <f t="shared" si="45"/>
        <v>0</v>
      </c>
      <c r="AC177" s="115">
        <v>32.686158952911633</v>
      </c>
      <c r="AD177" s="113">
        <v>66.030494802439662</v>
      </c>
      <c r="AE177" s="113">
        <v>100</v>
      </c>
      <c r="AF177" s="113">
        <v>20</v>
      </c>
      <c r="AG177" s="113">
        <f t="shared" si="46"/>
        <v>0</v>
      </c>
      <c r="AH177" s="113">
        <f>SUM($AG$7:AG177)</f>
        <v>797.3105872070463</v>
      </c>
      <c r="AJ177" s="27">
        <f>'Accumulated Feed'!Q174</f>
        <v>43793</v>
      </c>
      <c r="AK177" s="17">
        <f>'Accumulated Feed'!R174</f>
        <v>9.8117183332936868</v>
      </c>
      <c r="AL177" s="17">
        <f>SUM($AK$7:AK177)</f>
        <v>637.70153378244959</v>
      </c>
      <c r="AM177" s="64">
        <f>(AO177)/((1000)*(1/(PI()*1.5^2))*(1/'Salt Topping history'!$C$27)*(1/2.20462)*(AK177))</f>
        <v>31.759358928321156</v>
      </c>
      <c r="AN177" s="137">
        <f t="shared" si="47"/>
        <v>1.4594337730720941E-2</v>
      </c>
      <c r="AO177" s="19">
        <f t="shared" si="48"/>
        <v>17.52779961459585</v>
      </c>
      <c r="AP177" s="161">
        <f>SUM($AO$7:AO177)</f>
        <v>1139.1995080139072</v>
      </c>
      <c r="AQ177" s="163">
        <f>SUM($AR$7:AR177)</f>
        <v>813.3423244048422</v>
      </c>
      <c r="AR177" s="164">
        <f t="shared" si="50"/>
        <v>12.990378456771648</v>
      </c>
      <c r="AS177" s="115">
        <f t="shared" si="49"/>
        <v>9.8117183332936868</v>
      </c>
      <c r="AT177" s="178">
        <v>36.322696695018656</v>
      </c>
      <c r="AU177" s="87">
        <v>50.866859004055996</v>
      </c>
      <c r="AV177" s="87">
        <v>37.217362471973445</v>
      </c>
      <c r="AW177" s="113">
        <v>20</v>
      </c>
      <c r="AX177" s="113">
        <f t="shared" si="52"/>
        <v>9.3763308126833529</v>
      </c>
      <c r="AY177" s="113">
        <f>SUM($AX$7:AX177)</f>
        <v>514.29556712866213</v>
      </c>
    </row>
    <row r="178" spans="2:51">
      <c r="B178" s="27">
        <f>'Accumulated Feed'!M175</f>
        <v>43399</v>
      </c>
      <c r="C178" s="17">
        <f>'Accumulated Feed'!N175</f>
        <v>10.849954709000489</v>
      </c>
      <c r="D178" s="17">
        <f>SUM($C$7:C178)</f>
        <v>1156.9282206757164</v>
      </c>
      <c r="E178" s="64">
        <f>(G178)/((1000)*(1/(PI()*1.5^2))*(1/'Salt Topping history'!$E$17)*(1/2.20462)*(C178))</f>
        <v>21.912514684794171</v>
      </c>
      <c r="F178" s="122">
        <f t="shared" si="38"/>
        <v>7.5211805617323513E-3</v>
      </c>
      <c r="G178" s="19">
        <f t="shared" si="39"/>
        <v>14.950602720611569</v>
      </c>
      <c r="H178" s="161">
        <f>SUM($G$7:G178)</f>
        <v>1594.1793922179481</v>
      </c>
      <c r="I178" s="163">
        <f>SUM($J$7:J178)</f>
        <v>1484.6587774637296</v>
      </c>
      <c r="J178" s="164">
        <f t="shared" si="40"/>
        <v>13.782756040300056</v>
      </c>
      <c r="K178" s="115">
        <f t="shared" si="41"/>
        <v>10.849954709000489</v>
      </c>
      <c r="L178" s="115">
        <v>34.018889318086515</v>
      </c>
      <c r="M178" s="113">
        <v>43.507483609627791</v>
      </c>
      <c r="N178" s="113">
        <v>34.786564395140701</v>
      </c>
      <c r="O178" s="113">
        <v>22.463146110267331</v>
      </c>
      <c r="P178" s="113">
        <f t="shared" si="42"/>
        <v>11.645452300005319</v>
      </c>
      <c r="Q178" s="113">
        <f>SUM($P$7:P178)</f>
        <v>918.7260765640699</v>
      </c>
      <c r="S178" s="27">
        <f>'Accumulated Feed'!O175</f>
        <v>43602</v>
      </c>
      <c r="T178" s="17">
        <f>'Accumulated Feed'!P175</f>
        <v>0</v>
      </c>
      <c r="U178" s="17">
        <f>SUM($T$7:T178)</f>
        <v>923.65868337140364</v>
      </c>
      <c r="V178" s="64">
        <v>0</v>
      </c>
      <c r="W178" s="137">
        <f t="shared" si="43"/>
        <v>0</v>
      </c>
      <c r="X178" s="19">
        <f t="shared" si="44"/>
        <v>0</v>
      </c>
      <c r="Y178" s="161">
        <f>SUM($X$7:X178)</f>
        <v>2259.9999999999995</v>
      </c>
      <c r="Z178" s="163">
        <f>SUM($AA$7:AA178)</f>
        <v>1097.4547622486045</v>
      </c>
      <c r="AA178" s="164">
        <f t="shared" si="51"/>
        <v>0</v>
      </c>
      <c r="AB178" s="115">
        <f t="shared" si="45"/>
        <v>0</v>
      </c>
      <c r="AC178" s="115">
        <v>32.654851543660506</v>
      </c>
      <c r="AD178" s="113">
        <v>66.056752584598726</v>
      </c>
      <c r="AE178" s="113">
        <v>100</v>
      </c>
      <c r="AF178" s="113">
        <v>20</v>
      </c>
      <c r="AG178" s="113">
        <f t="shared" si="46"/>
        <v>0</v>
      </c>
      <c r="AH178" s="113">
        <f>SUM($AG$7:AG178)</f>
        <v>797.3105872070463</v>
      </c>
      <c r="AJ178" s="27">
        <f>'Accumulated Feed'!Q175</f>
        <v>43794</v>
      </c>
      <c r="AK178" s="17">
        <f>'Accumulated Feed'!R175</f>
        <v>10.04007149502922</v>
      </c>
      <c r="AL178" s="17">
        <f>SUM($AK$7:AK178)</f>
        <v>647.74160527747881</v>
      </c>
      <c r="AM178" s="64">
        <f>(AO178)/((1000)*(1/(PI()*1.5^2))*(1/'Salt Topping history'!$C$27)*(1/2.20462)*(AK178))</f>
        <v>31.759358928321156</v>
      </c>
      <c r="AN178" s="137">
        <f t="shared" si="47"/>
        <v>1.493399925085832E-2</v>
      </c>
      <c r="AO178" s="19">
        <f t="shared" si="48"/>
        <v>17.935733100280842</v>
      </c>
      <c r="AP178" s="161">
        <f>SUM($AO$7:AO178)</f>
        <v>1157.1352411141881</v>
      </c>
      <c r="AQ178" s="163">
        <f>SUM($AR$7:AR178)</f>
        <v>827.0308571504404</v>
      </c>
      <c r="AR178" s="164">
        <f t="shared" si="50"/>
        <v>13.688532745598181</v>
      </c>
      <c r="AS178" s="115">
        <f t="shared" si="49"/>
        <v>10.04007149502922</v>
      </c>
      <c r="AT178" s="178">
        <v>37.697849660008075</v>
      </c>
      <c r="AU178" s="87">
        <v>50.743577446496005</v>
      </c>
      <c r="AV178" s="87">
        <v>37.138858560897731</v>
      </c>
      <c r="AW178" s="113">
        <v>20</v>
      </c>
      <c r="AX178" s="113">
        <f t="shared" si="52"/>
        <v>3.926951502295736</v>
      </c>
      <c r="AY178" s="113">
        <f>SUM($AX$7:AX178)</f>
        <v>518.22251863095789</v>
      </c>
    </row>
    <row r="179" spans="2:51">
      <c r="B179" s="27">
        <f>'Accumulated Feed'!M176</f>
        <v>43400</v>
      </c>
      <c r="C179" s="17">
        <f>'Accumulated Feed'!N176</f>
        <v>11.311645823621086</v>
      </c>
      <c r="D179" s="17">
        <f>SUM($C$7:C179)</f>
        <v>1168.2398664993375</v>
      </c>
      <c r="E179" s="64">
        <f>(G179)/((1000)*(1/(PI()*1.5^2))*(1/'Salt Topping history'!$E$17)*(1/2.20462)*(C179))</f>
        <v>21.912514684794171</v>
      </c>
      <c r="F179" s="122">
        <f t="shared" si="38"/>
        <v>7.8412245001580512E-3</v>
      </c>
      <c r="G179" s="19">
        <f t="shared" si="39"/>
        <v>15.586786061414175</v>
      </c>
      <c r="H179" s="161">
        <f>SUM($G$7:G179)</f>
        <v>1609.7661782793623</v>
      </c>
      <c r="I179" s="163">
        <f>SUM($J$7:J179)</f>
        <v>1498.4627308843994</v>
      </c>
      <c r="J179" s="164">
        <f t="shared" si="40"/>
        <v>13.803953420669817</v>
      </c>
      <c r="K179" s="115">
        <f t="shared" si="41"/>
        <v>11.311645823621086</v>
      </c>
      <c r="L179" s="115">
        <v>33.086412377821119</v>
      </c>
      <c r="M179" s="113">
        <v>51.880879979045254</v>
      </c>
      <c r="N179" s="113">
        <v>33.851922156170509</v>
      </c>
      <c r="O179" s="113">
        <v>23.271308549197997</v>
      </c>
      <c r="P179" s="113">
        <f t="shared" si="42"/>
        <v>12.577793392234009</v>
      </c>
      <c r="Q179" s="113">
        <f>SUM($P$7:P179)</f>
        <v>931.30386995630386</v>
      </c>
      <c r="S179" s="27">
        <f>'Accumulated Feed'!O176</f>
        <v>43603</v>
      </c>
      <c r="T179" s="17">
        <f>'Accumulated Feed'!P176</f>
        <v>0</v>
      </c>
      <c r="U179" s="17">
        <f>SUM($T$7:T179)</f>
        <v>923.65868337140364</v>
      </c>
      <c r="V179" s="64">
        <v>0</v>
      </c>
      <c r="W179" s="137">
        <f t="shared" si="43"/>
        <v>0</v>
      </c>
      <c r="X179" s="19">
        <f t="shared" si="44"/>
        <v>0</v>
      </c>
      <c r="Y179" s="161">
        <f>SUM($X$7:X179)</f>
        <v>2259.9999999999995</v>
      </c>
      <c r="Z179" s="163">
        <f>SUM($AA$7:AA179)</f>
        <v>1097.4547622486045</v>
      </c>
      <c r="AA179" s="164">
        <f t="shared" si="51"/>
        <v>0</v>
      </c>
      <c r="AB179" s="115">
        <f t="shared" si="45"/>
        <v>0</v>
      </c>
      <c r="AC179" s="115">
        <v>31.980766517299177</v>
      </c>
      <c r="AD179" s="113">
        <v>66.246668743557436</v>
      </c>
      <c r="AE179" s="113">
        <v>100</v>
      </c>
      <c r="AF179" s="113">
        <v>20</v>
      </c>
      <c r="AG179" s="113">
        <f t="shared" si="46"/>
        <v>0</v>
      </c>
      <c r="AH179" s="113">
        <f>SUM($AG$7:AG179)</f>
        <v>797.3105872070463</v>
      </c>
      <c r="AJ179" s="27">
        <f>'Accumulated Feed'!Q176</f>
        <v>43795</v>
      </c>
      <c r="AK179" s="17">
        <f>'Accumulated Feed'!R176</f>
        <v>10.28205732260629</v>
      </c>
      <c r="AL179" s="17">
        <f>SUM($AK$7:AK179)</f>
        <v>658.02366260008512</v>
      </c>
      <c r="AM179" s="64">
        <f>(AO179)/((1000)*(1/(PI()*1.5^2))*(1/'Salt Topping history'!$C$27)*(1/2.20462)*(AK179))</f>
        <v>31.759358928321152</v>
      </c>
      <c r="AN179" s="137">
        <f t="shared" si="47"/>
        <v>1.5293938537101795E-2</v>
      </c>
      <c r="AO179" s="19">
        <f t="shared" si="48"/>
        <v>18.368020183059254</v>
      </c>
      <c r="AP179" s="161">
        <f>SUM($AO$7:AO179)</f>
        <v>1175.5032612972475</v>
      </c>
      <c r="AQ179" s="163">
        <f>SUM($AR$7:AR179)</f>
        <v>841.30780755795899</v>
      </c>
      <c r="AR179" s="164">
        <f t="shared" si="50"/>
        <v>14.276950407518548</v>
      </c>
      <c r="AS179" s="115">
        <f t="shared" si="49"/>
        <v>10.28205732260629</v>
      </c>
      <c r="AT179" s="178">
        <v>38.068298319534073</v>
      </c>
      <c r="AU179" s="87">
        <v>45.60230215761397</v>
      </c>
      <c r="AV179" s="87">
        <v>37.375910572343415</v>
      </c>
      <c r="AW179" s="113">
        <v>8.1857952742648319</v>
      </c>
      <c r="AX179" s="113">
        <f t="shared" si="52"/>
        <v>9.825798867930482</v>
      </c>
      <c r="AY179" s="113">
        <f>SUM($AX$7:AX179)</f>
        <v>528.04831749888842</v>
      </c>
    </row>
    <row r="180" spans="2:51">
      <c r="B180" s="27">
        <f>'Accumulated Feed'!M177</f>
        <v>43401</v>
      </c>
      <c r="C180" s="17">
        <f>'Accumulated Feed'!N177</f>
        <v>11.431449168671822</v>
      </c>
      <c r="D180" s="17">
        <f>SUM($C$7:C180)</f>
        <v>1179.6713156680094</v>
      </c>
      <c r="E180" s="64">
        <f>(G180)/((1000)*(1/(PI()*1.5^2))*(1/'Salt Topping history'!$E$17)*(1/2.20462)*(C180))</f>
        <v>21.912514684794175</v>
      </c>
      <c r="F180" s="122">
        <f t="shared" si="38"/>
        <v>7.9242720901427938E-3</v>
      </c>
      <c r="G180" s="19">
        <f t="shared" si="39"/>
        <v>15.751868060785847</v>
      </c>
      <c r="H180" s="161">
        <f>SUM($G$7:G180)</f>
        <v>1625.5180463401482</v>
      </c>
      <c r="I180" s="163">
        <f>SUM($J$7:J180)</f>
        <v>1512.9083696244979</v>
      </c>
      <c r="J180" s="164">
        <f t="shared" si="40"/>
        <v>14.445638740098396</v>
      </c>
      <c r="K180" s="115">
        <f t="shared" si="41"/>
        <v>11.431449168671822</v>
      </c>
      <c r="L180" s="115">
        <v>32.957925248366791</v>
      </c>
      <c r="M180" s="113">
        <v>34.824407150303848</v>
      </c>
      <c r="N180" s="113">
        <v>33.672885307647562</v>
      </c>
      <c r="O180" s="113">
        <v>12.296435939197998</v>
      </c>
      <c r="P180" s="113">
        <f t="shared" si="42"/>
        <v>6.7164284827866885</v>
      </c>
      <c r="Q180" s="113">
        <f>SUM($P$7:P180)</f>
        <v>938.02029843909054</v>
      </c>
      <c r="S180" s="27">
        <f>'Accumulated Feed'!O177</f>
        <v>43604</v>
      </c>
      <c r="T180" s="17">
        <f>'Accumulated Feed'!P177</f>
        <v>0</v>
      </c>
      <c r="U180" s="17">
        <f>SUM($T$7:T180)</f>
        <v>923.65868337140364</v>
      </c>
      <c r="V180" s="64">
        <v>0</v>
      </c>
      <c r="W180" s="137">
        <f t="shared" si="43"/>
        <v>0</v>
      </c>
      <c r="X180" s="19">
        <f t="shared" si="44"/>
        <v>0</v>
      </c>
      <c r="Y180" s="161">
        <f>SUM($X$7:X180)</f>
        <v>2259.9999999999995</v>
      </c>
      <c r="Z180" s="163">
        <f>SUM($AA$7:AA180)</f>
        <v>1097.4547622486045</v>
      </c>
      <c r="AA180" s="164">
        <f t="shared" si="51"/>
        <v>0</v>
      </c>
      <c r="AB180" s="115">
        <f t="shared" si="45"/>
        <v>0</v>
      </c>
      <c r="AC180" s="115">
        <v>32.303052096720123</v>
      </c>
      <c r="AD180" s="113">
        <v>67.025990659395859</v>
      </c>
      <c r="AE180" s="113">
        <v>100</v>
      </c>
      <c r="AF180" s="113">
        <v>20</v>
      </c>
      <c r="AG180" s="113">
        <f t="shared" si="46"/>
        <v>0</v>
      </c>
      <c r="AH180" s="113">
        <f>SUM($AG$7:AG180)</f>
        <v>797.3105872070463</v>
      </c>
      <c r="AJ180" s="27">
        <f>'Accumulated Feed'!Q177</f>
        <v>43796</v>
      </c>
      <c r="AK180" s="17">
        <f>'Accumulated Feed'!R177</f>
        <v>10.346112436072318</v>
      </c>
      <c r="AL180" s="17">
        <f>SUM($AK$7:AK180)</f>
        <v>668.36977503615742</v>
      </c>
      <c r="AM180" s="64">
        <f>(AO180)/((1000)*(1/(PI()*1.5^2))*(1/'Salt Topping history'!$C$27)*(1/2.20462)*(AK180))</f>
        <v>31.759358928321156</v>
      </c>
      <c r="AN180" s="137">
        <f t="shared" si="47"/>
        <v>1.5389216645130101E-2</v>
      </c>
      <c r="AO180" s="19">
        <f t="shared" si="48"/>
        <v>18.482449190801251</v>
      </c>
      <c r="AP180" s="161">
        <f>SUM($AO$7:AO180)</f>
        <v>1193.9857104880487</v>
      </c>
      <c r="AQ180" s="163">
        <f>SUM($AR$7:AR180)</f>
        <v>855.30268650282289</v>
      </c>
      <c r="AR180" s="164">
        <f t="shared" si="50"/>
        <v>13.994878944863913</v>
      </c>
      <c r="AS180" s="115">
        <f t="shared" si="49"/>
        <v>10.346112436072318</v>
      </c>
      <c r="AT180" s="178">
        <v>37.741222651578816</v>
      </c>
      <c r="AU180" s="87">
        <v>54.03116789773663</v>
      </c>
      <c r="AV180" s="87">
        <v>37.248243406304567</v>
      </c>
      <c r="AW180" s="113">
        <v>20</v>
      </c>
      <c r="AX180" s="113">
        <f t="shared" si="52"/>
        <v>9.8870115845719102</v>
      </c>
      <c r="AY180" s="113">
        <f>SUM($AX$7:AX180)</f>
        <v>537.93532908346037</v>
      </c>
    </row>
    <row r="181" spans="2:51">
      <c r="B181" s="27">
        <f>'Accumulated Feed'!M178</f>
        <v>43402</v>
      </c>
      <c r="C181" s="17">
        <f>'Accumulated Feed'!N178</f>
        <v>11.305908561681782</v>
      </c>
      <c r="D181" s="17">
        <f>SUM($C$7:C181)</f>
        <v>1190.977224229691</v>
      </c>
      <c r="E181" s="64">
        <f>(G181)/((1000)*(1/(PI()*1.5^2))*(1/'Salt Topping history'!$E$17)*(1/2.20462)*(C181))</f>
        <v>21.912514684794171</v>
      </c>
      <c r="F181" s="122">
        <f t="shared" si="38"/>
        <v>7.83724743443448E-3</v>
      </c>
      <c r="G181" s="19">
        <f t="shared" si="39"/>
        <v>15.57888045016886</v>
      </c>
      <c r="H181" s="161">
        <f>SUM($G$7:G181)</f>
        <v>1641.096926790317</v>
      </c>
      <c r="I181" s="163">
        <f>SUM($J$7:J181)</f>
        <v>1527.4081040553706</v>
      </c>
      <c r="J181" s="164">
        <f t="shared" si="40"/>
        <v>14.499734430872545</v>
      </c>
      <c r="K181" s="115">
        <f t="shared" si="41"/>
        <v>11.305908561681782</v>
      </c>
      <c r="L181" s="115">
        <v>33.5404118029277</v>
      </c>
      <c r="M181" s="113">
        <v>34.041556147049967</v>
      </c>
      <c r="N181" s="113">
        <v>34.189658975005223</v>
      </c>
      <c r="O181" s="113">
        <v>11.237582519197998</v>
      </c>
      <c r="P181" s="113">
        <f t="shared" si="42"/>
        <v>6.0706642793177394</v>
      </c>
      <c r="Q181" s="113">
        <f>SUM($P$7:P181)</f>
        <v>944.09096271840826</v>
      </c>
      <c r="S181" s="27">
        <f>'Accumulated Feed'!O178</f>
        <v>43605</v>
      </c>
      <c r="T181" s="17">
        <f>'Accumulated Feed'!P178</f>
        <v>0</v>
      </c>
      <c r="U181" s="17">
        <f>SUM($T$7:T181)</f>
        <v>923.65868337140364</v>
      </c>
      <c r="V181" s="64">
        <v>0</v>
      </c>
      <c r="W181" s="137">
        <f t="shared" si="43"/>
        <v>0</v>
      </c>
      <c r="X181" s="19">
        <f t="shared" si="44"/>
        <v>0</v>
      </c>
      <c r="Y181" s="161">
        <f>SUM($X$7:X181)</f>
        <v>2259.9999999999995</v>
      </c>
      <c r="Z181" s="163">
        <f>SUM($AA$7:AA181)</f>
        <v>1097.4547622486045</v>
      </c>
      <c r="AA181" s="164">
        <f t="shared" si="51"/>
        <v>0</v>
      </c>
      <c r="AB181" s="115">
        <f t="shared" si="45"/>
        <v>0</v>
      </c>
      <c r="AC181" s="115">
        <v>32.403767571471384</v>
      </c>
      <c r="AD181" s="113">
        <v>66.895116519927996</v>
      </c>
      <c r="AE181" s="113">
        <v>100</v>
      </c>
      <c r="AF181" s="113">
        <v>20</v>
      </c>
      <c r="AG181" s="113">
        <f t="shared" si="46"/>
        <v>0</v>
      </c>
      <c r="AH181" s="113">
        <f>SUM($AG$7:AG181)</f>
        <v>797.3105872070463</v>
      </c>
      <c r="AJ181" s="27">
        <f>'Accumulated Feed'!Q178</f>
        <v>43797</v>
      </c>
      <c r="AK181" s="17">
        <f>'Accumulated Feed'!R178</f>
        <v>3.926461650219522</v>
      </c>
      <c r="AL181" s="17">
        <f>SUM($AK$7:AK181)</f>
        <v>672.29623668637691</v>
      </c>
      <c r="AM181" s="64">
        <f>(AO181)/((1000)*(1/(PI()*1.5^2))*(1/'Salt Topping history'!$C$27)*(1/2.20462)*(AK181))</f>
        <v>31.759358928321159</v>
      </c>
      <c r="AN181" s="137">
        <f t="shared" si="47"/>
        <v>5.8403742813916693E-3</v>
      </c>
      <c r="AO181" s="19">
        <f t="shared" si="48"/>
        <v>7.0142895119513948</v>
      </c>
      <c r="AP181" s="161">
        <f>SUM($AO$7:AO181)</f>
        <v>1201</v>
      </c>
      <c r="AQ181" s="163">
        <f>SUM($AR$7:AR181)</f>
        <v>859.79191653228781</v>
      </c>
      <c r="AR181" s="164">
        <f t="shared" si="50"/>
        <v>4.4892300294649621</v>
      </c>
      <c r="AS181" s="115">
        <f t="shared" si="49"/>
        <v>3.926461650219522</v>
      </c>
      <c r="AT181" s="178">
        <v>32.863991511618678</v>
      </c>
      <c r="AU181" s="87">
        <v>49.510672498544018</v>
      </c>
      <c r="AV181" s="87">
        <v>37.6481300740992</v>
      </c>
      <c r="AW181" s="113">
        <v>20</v>
      </c>
      <c r="AX181" s="113">
        <f t="shared" si="52"/>
        <v>3.7522279080155942</v>
      </c>
      <c r="AY181" s="113">
        <f>SUM($AX$7:AX181)</f>
        <v>541.68755699147596</v>
      </c>
    </row>
    <row r="182" spans="2:51">
      <c r="B182" s="27">
        <f>'Accumulated Feed'!M179</f>
        <v>43403</v>
      </c>
      <c r="C182" s="17">
        <f>'Accumulated Feed'!N179</f>
        <v>11.293801842721978</v>
      </c>
      <c r="D182" s="17">
        <f>SUM($C$7:C182)</f>
        <v>1202.271026072413</v>
      </c>
      <c r="E182" s="64">
        <f>(G182)/((1000)*(1/(PI()*1.5^2))*(1/'Salt Topping history'!$E$17)*(1/2.20462)*(C182))</f>
        <v>21.912514684794171</v>
      </c>
      <c r="F182" s="122">
        <f t="shared" si="38"/>
        <v>7.8288550658256687E-3</v>
      </c>
      <c r="G182" s="19">
        <f t="shared" si="39"/>
        <v>15.562198099848265</v>
      </c>
      <c r="H182" s="161">
        <f>SUM($G$7:G182)</f>
        <v>1656.6591248901652</v>
      </c>
      <c r="I182" s="163">
        <f>SUM($J$7:J182)</f>
        <v>1541.2780364730272</v>
      </c>
      <c r="J182" s="164">
        <f t="shared" si="40"/>
        <v>13.869932417656706</v>
      </c>
      <c r="K182" s="115">
        <f t="shared" si="41"/>
        <v>11.293801842721978</v>
      </c>
      <c r="L182" s="115">
        <v>31.952612331730329</v>
      </c>
      <c r="M182" s="113">
        <v>37.687146670752114</v>
      </c>
      <c r="N182" s="113">
        <v>33.291171324893263</v>
      </c>
      <c r="O182" s="113">
        <v>4.8535553106683347</v>
      </c>
      <c r="P182" s="113">
        <f t="shared" si="42"/>
        <v>2.6191356999350455</v>
      </c>
      <c r="Q182" s="113">
        <f>SUM($P$7:P182)</f>
        <v>946.71009841834336</v>
      </c>
      <c r="S182" s="27">
        <f>'Accumulated Feed'!O179</f>
        <v>43606</v>
      </c>
      <c r="T182" s="17">
        <f>'Accumulated Feed'!P179</f>
        <v>0</v>
      </c>
      <c r="U182" s="17">
        <f>SUM($T$7:T182)</f>
        <v>923.65868337140364</v>
      </c>
      <c r="V182" s="64">
        <v>0</v>
      </c>
      <c r="W182" s="137">
        <f t="shared" si="43"/>
        <v>0</v>
      </c>
      <c r="X182" s="19">
        <f t="shared" si="44"/>
        <v>0</v>
      </c>
      <c r="Y182" s="161">
        <f>SUM($X$7:X182)</f>
        <v>2259.9999999999995</v>
      </c>
      <c r="Z182" s="163">
        <f>SUM($AA$7:AA182)</f>
        <v>1097.4547622486045</v>
      </c>
      <c r="AA182" s="164">
        <f t="shared" si="51"/>
        <v>0</v>
      </c>
      <c r="AB182" s="115">
        <f t="shared" si="45"/>
        <v>0</v>
      </c>
      <c r="AC182" s="115">
        <v>32.955696921745975</v>
      </c>
      <c r="AD182" s="113">
        <v>66.863390537809494</v>
      </c>
      <c r="AE182" s="113">
        <v>100</v>
      </c>
      <c r="AF182" s="113">
        <v>20</v>
      </c>
      <c r="AG182" s="113">
        <f t="shared" si="46"/>
        <v>0</v>
      </c>
      <c r="AH182" s="113">
        <f>SUM($AG$7:AG182)</f>
        <v>797.3105872070463</v>
      </c>
      <c r="AJ182" s="27">
        <f>'Accumulated Feed'!Q179</f>
        <v>43798</v>
      </c>
      <c r="AK182" s="17">
        <f>'Accumulated Feed'!R179</f>
        <v>1.234217927860201E-19</v>
      </c>
      <c r="AL182" s="17">
        <f>SUM($AK$7:AK182)</f>
        <v>672.29623668637691</v>
      </c>
      <c r="AM182" s="64">
        <f>(AO182)/((1000)*(1/(PI()*1.5^2))*(1/'Salt Topping history'!$C$27)*(1/2.20462)*(AK182))</f>
        <v>31.759358928321156</v>
      </c>
      <c r="AN182" s="137">
        <f t="shared" si="47"/>
        <v>1.8358245376226284E-22</v>
      </c>
      <c r="AO182" s="19">
        <f t="shared" si="48"/>
        <v>2.2048252696847767E-19</v>
      </c>
      <c r="AP182" s="161">
        <f>SUM($AO$7:AO182)</f>
        <v>1201</v>
      </c>
      <c r="AQ182" s="163">
        <f>SUM($AR$7:AR182)</f>
        <v>859.79191653228781</v>
      </c>
      <c r="AR182" s="164">
        <v>0</v>
      </c>
      <c r="AS182" s="115">
        <f t="shared" si="49"/>
        <v>1.234217927860201E-19</v>
      </c>
      <c r="AT182" s="178">
        <v>31.777881102606042</v>
      </c>
      <c r="AU182" s="87">
        <v>45.812939607567273</v>
      </c>
      <c r="AV182" s="87">
        <v>37.606337182742557</v>
      </c>
      <c r="AW182" s="113">
        <v>20</v>
      </c>
      <c r="AX182" s="113">
        <f t="shared" si="52"/>
        <v>1.1794504482760729E-19</v>
      </c>
      <c r="AY182" s="113">
        <f>SUM($AX$7:AX182)</f>
        <v>541.68755699147596</v>
      </c>
    </row>
    <row r="183" spans="2:51">
      <c r="B183" s="27">
        <f>'Accumulated Feed'!M180</f>
        <v>43404</v>
      </c>
      <c r="C183" s="17">
        <f>'Accumulated Feed'!N180</f>
        <v>11.147151171728465</v>
      </c>
      <c r="D183" s="17">
        <f>SUM($C$7:C183)</f>
        <v>1213.4181772441414</v>
      </c>
      <c r="E183" s="64">
        <f>(G183)/((1000)*(1/(PI()*1.5^2))*(1/'Salt Topping history'!$E$17)*(1/2.20462)*(C183))</f>
        <v>21.912514684794171</v>
      </c>
      <c r="F183" s="122">
        <f t="shared" si="38"/>
        <v>7.7271969293980173E-3</v>
      </c>
      <c r="G183" s="19">
        <f t="shared" si="39"/>
        <v>15.36012205625738</v>
      </c>
      <c r="H183" s="161">
        <f>SUM($G$7:G183)</f>
        <v>1672.0192469464225</v>
      </c>
      <c r="I183" s="163">
        <f>SUM($J$7:J183)</f>
        <v>1554.8777205718245</v>
      </c>
      <c r="J183" s="164">
        <f t="shared" si="40"/>
        <v>13.599684098797379</v>
      </c>
      <c r="K183" s="115">
        <f t="shared" si="41"/>
        <v>11.147151171728465</v>
      </c>
      <c r="L183" s="115">
        <v>32.268732564515517</v>
      </c>
      <c r="M183" s="113">
        <v>43.789198185448299</v>
      </c>
      <c r="N183" s="113">
        <v>33.701674373812139</v>
      </c>
      <c r="O183" s="113">
        <v>1.2151064724060057</v>
      </c>
      <c r="P183" s="113">
        <f t="shared" si="42"/>
        <v>0.64719637874137681</v>
      </c>
      <c r="Q183" s="113">
        <f>SUM($P$7:P183)</f>
        <v>947.35729479708471</v>
      </c>
      <c r="S183" s="27">
        <f>'Accumulated Feed'!O180</f>
        <v>43607</v>
      </c>
      <c r="T183" s="17">
        <f>'Accumulated Feed'!P180</f>
        <v>0</v>
      </c>
      <c r="U183" s="17">
        <f>SUM($T$7:T183)</f>
        <v>923.65868337140364</v>
      </c>
      <c r="V183" s="64">
        <v>0</v>
      </c>
      <c r="W183" s="137">
        <f t="shared" si="43"/>
        <v>0</v>
      </c>
      <c r="X183" s="19">
        <f t="shared" si="44"/>
        <v>0</v>
      </c>
      <c r="Y183" s="161">
        <f>SUM($X$7:X183)</f>
        <v>2259.9999999999995</v>
      </c>
      <c r="Z183" s="163">
        <f>SUM($AA$7:AA183)</f>
        <v>1097.4547622486045</v>
      </c>
      <c r="AA183" s="164">
        <f t="shared" si="51"/>
        <v>0</v>
      </c>
      <c r="AB183" s="115">
        <f t="shared" si="45"/>
        <v>0</v>
      </c>
      <c r="AC183" s="115">
        <v>31.376526577406459</v>
      </c>
      <c r="AD183" s="113">
        <v>66.546614900606684</v>
      </c>
      <c r="AE183" s="113">
        <v>100</v>
      </c>
      <c r="AF183" s="113">
        <v>20</v>
      </c>
      <c r="AG183" s="113">
        <f t="shared" si="46"/>
        <v>0</v>
      </c>
      <c r="AH183" s="113">
        <f>SUM($AG$7:AG183)</f>
        <v>797.3105872070463</v>
      </c>
      <c r="AJ183" s="27">
        <f>'Accumulated Feed'!Q180</f>
        <v>43799</v>
      </c>
      <c r="AK183" s="17">
        <f>'Accumulated Feed'!R180</f>
        <v>1.2350944992768502E-19</v>
      </c>
      <c r="AL183" s="17">
        <f>SUM($AK$7:AK183)</f>
        <v>672.29623668637691</v>
      </c>
      <c r="AM183" s="64">
        <f>(AO183)/((1000)*(1/(PI()*1.5^2))*(1/'Salt Topping history'!$C$27)*(1/2.20462)*(AK183))</f>
        <v>31.759358928321152</v>
      </c>
      <c r="AN183" s="137">
        <f t="shared" si="47"/>
        <v>1.8371283846008139E-22</v>
      </c>
      <c r="AO183" s="19">
        <f t="shared" si="48"/>
        <v>2.2063911899055774E-19</v>
      </c>
      <c r="AP183" s="161">
        <f>SUM($AO$7:AO183)</f>
        <v>1201</v>
      </c>
      <c r="AQ183" s="163">
        <f>SUM($AR$7:AR183)</f>
        <v>859.79191653228781</v>
      </c>
      <c r="AR183" s="164">
        <v>0</v>
      </c>
      <c r="AS183" s="115">
        <f t="shared" si="49"/>
        <v>1.2350944992768502E-19</v>
      </c>
      <c r="AT183" s="178">
        <v>30.266661575414506</v>
      </c>
      <c r="AU183" s="87">
        <v>47.698560572641853</v>
      </c>
      <c r="AV183" s="87">
        <v>38.187339652798826</v>
      </c>
      <c r="AW183" s="113">
        <v>20</v>
      </c>
      <c r="AX183" s="113">
        <f t="shared" si="52"/>
        <v>1.1802881225044042E-19</v>
      </c>
      <c r="AY183" s="113">
        <f>SUM($AX$7:AX183)</f>
        <v>541.68755699147596</v>
      </c>
    </row>
    <row r="184" spans="2:51">
      <c r="B184" s="27">
        <f>'Accumulated Feed'!M181</f>
        <v>43405</v>
      </c>
      <c r="C184" s="17">
        <f>'Accumulated Feed'!N181</f>
        <v>10.269058505236439</v>
      </c>
      <c r="D184" s="17">
        <f>SUM($C$7:C184)</f>
        <v>1223.6872357493778</v>
      </c>
      <c r="E184" s="64">
        <f>(G184)/((1000)*(1/(PI()*1.5^2))*(1/'Salt Topping history'!$E$17)*(1/2.20462)*(C184))</f>
        <v>21.912514684794171</v>
      </c>
      <c r="F184" s="122">
        <f t="shared" si="38"/>
        <v>7.1185037438733787E-3</v>
      </c>
      <c r="G184" s="19">
        <f t="shared" si="39"/>
        <v>14.150161742071504</v>
      </c>
      <c r="H184" s="161">
        <f>SUM($G$7:G184)</f>
        <v>1686.1694086884941</v>
      </c>
      <c r="I184" s="163">
        <f>SUM($J$7:J184)</f>
        <v>1567.8570662027676</v>
      </c>
      <c r="J184" s="164">
        <f t="shared" si="40"/>
        <v>12.979345630943154</v>
      </c>
      <c r="K184" s="115">
        <f t="shared" si="41"/>
        <v>10.269058505236439</v>
      </c>
      <c r="L184" s="115">
        <v>34.420481253398798</v>
      </c>
      <c r="M184" s="113">
        <v>48.949552057540018</v>
      </c>
      <c r="N184" s="113">
        <v>34.591789573850463</v>
      </c>
      <c r="O184" s="113">
        <v>10.689840960935667</v>
      </c>
      <c r="P184" s="113">
        <f t="shared" si="42"/>
        <v>5.2451718978512663</v>
      </c>
      <c r="Q184" s="113">
        <f>SUM($P$7:P184)</f>
        <v>952.60246669493597</v>
      </c>
      <c r="S184" s="27">
        <f>'Accumulated Feed'!O181</f>
        <v>43608</v>
      </c>
      <c r="T184" s="17">
        <f>'Accumulated Feed'!P181</f>
        <v>0</v>
      </c>
      <c r="U184" s="17">
        <f>SUM($T$7:T184)</f>
        <v>923.65868337140364</v>
      </c>
      <c r="V184" s="64">
        <v>0</v>
      </c>
      <c r="W184" s="137">
        <f t="shared" si="43"/>
        <v>0</v>
      </c>
      <c r="X184" s="19">
        <f t="shared" si="44"/>
        <v>0</v>
      </c>
      <c r="Y184" s="161">
        <f>SUM($X$7:X184)</f>
        <v>2259.9999999999995</v>
      </c>
      <c r="Z184" s="163">
        <f>SUM($AA$7:AA184)</f>
        <v>1097.4547622486045</v>
      </c>
      <c r="AA184" s="164">
        <f t="shared" si="51"/>
        <v>0</v>
      </c>
      <c r="AB184" s="115">
        <f t="shared" si="45"/>
        <v>0</v>
      </c>
      <c r="AC184" s="115">
        <v>31.672552503788896</v>
      </c>
      <c r="AD184" s="113">
        <v>67.013386984842796</v>
      </c>
      <c r="AE184" s="113">
        <v>72.731188896967652</v>
      </c>
      <c r="AF184" s="113">
        <v>20</v>
      </c>
      <c r="AG184" s="113">
        <f t="shared" si="46"/>
        <v>0</v>
      </c>
      <c r="AH184" s="113">
        <f>SUM($AG$7:AG184)</f>
        <v>797.3105872070463</v>
      </c>
      <c r="AJ184" s="27">
        <f>'Accumulated Feed'!Q181</f>
        <v>43800</v>
      </c>
      <c r="AK184" s="17">
        <f>'Accumulated Feed'!R181</f>
        <v>1.2354668166325397E-19</v>
      </c>
      <c r="AL184" s="17">
        <f>SUM($AK$7:AK184)</f>
        <v>672.29623668637691</v>
      </c>
      <c r="AM184" s="64">
        <f>(AO184)/((1000)*(1/(PI()*1.5^2))*(1/'Salt Topping history'!$C$27)*(1/2.20462)*(AK184))</f>
        <v>31.759358928321156</v>
      </c>
      <c r="AN184" s="137">
        <f t="shared" si="47"/>
        <v>1.8376821841543035E-22</v>
      </c>
      <c r="AO184" s="19">
        <f t="shared" si="48"/>
        <v>2.2070563031693185E-19</v>
      </c>
      <c r="AP184" s="161">
        <f>SUM($AO$7:AO184)</f>
        <v>1201</v>
      </c>
      <c r="AQ184" s="163">
        <f>SUM($AR$7:AR184)</f>
        <v>859.79191653228781</v>
      </c>
      <c r="AR184" s="164">
        <v>0</v>
      </c>
      <c r="AS184" s="115">
        <f t="shared" si="49"/>
        <v>1.2354668166325397E-19</v>
      </c>
      <c r="AT184" s="178">
        <v>29.624457395385786</v>
      </c>
      <c r="AU184" s="87">
        <v>49.518630645363409</v>
      </c>
      <c r="AV184" s="87">
        <v>34.628115939343445</v>
      </c>
      <c r="AW184" s="113">
        <v>20</v>
      </c>
      <c r="AX184" s="113">
        <f t="shared" si="52"/>
        <v>1.180643918561289E-19</v>
      </c>
      <c r="AY184" s="113">
        <f>SUM($AX$7:AX184)</f>
        <v>541.68755699147596</v>
      </c>
    </row>
    <row r="185" spans="2:51">
      <c r="B185" s="27">
        <f>'Accumulated Feed'!M182</f>
        <v>43406</v>
      </c>
      <c r="C185" s="17">
        <f>'Accumulated Feed'!N182</f>
        <v>8.6455622543325319</v>
      </c>
      <c r="D185" s="17">
        <f>SUM($C$7:C185)</f>
        <v>1232.3327980037104</v>
      </c>
      <c r="E185" s="64">
        <f>(G185)/((1000)*(1/(PI()*1.5^2))*(1/'Salt Topping history'!$E$17)*(1/2.20462)*(C185))</f>
        <v>21.912514684794171</v>
      </c>
      <c r="F185" s="122">
        <f t="shared" si="38"/>
        <v>5.9930973461660587E-3</v>
      </c>
      <c r="G185" s="19">
        <f t="shared" si="39"/>
        <v>11.913078904708893</v>
      </c>
      <c r="H185" s="161">
        <f>SUM($G$7:G185)</f>
        <v>1698.082487593203</v>
      </c>
      <c r="I185" s="163">
        <f>SUM($J$7:J185)</f>
        <v>1578.5480474800643</v>
      </c>
      <c r="J185" s="164">
        <f t="shared" si="40"/>
        <v>10.690981277296805</v>
      </c>
      <c r="K185" s="115">
        <f t="shared" si="41"/>
        <v>8.6455622543325319</v>
      </c>
      <c r="L185" s="115">
        <v>33.880341259108654</v>
      </c>
      <c r="M185" s="113">
        <v>50.470317701631132</v>
      </c>
      <c r="N185" s="113">
        <v>34.55202858136753</v>
      </c>
      <c r="O185" s="113">
        <v>20</v>
      </c>
      <c r="P185" s="113">
        <f t="shared" si="42"/>
        <v>8.261922020651614</v>
      </c>
      <c r="Q185" s="113">
        <f>SUM($P$7:P185)</f>
        <v>960.86438871558755</v>
      </c>
      <c r="S185" s="27">
        <f>'Accumulated Feed'!O182</f>
        <v>43609</v>
      </c>
      <c r="T185" s="17">
        <f>'Accumulated Feed'!P182</f>
        <v>0</v>
      </c>
      <c r="U185" s="17">
        <f>SUM($T$7:T185)</f>
        <v>923.65868337140364</v>
      </c>
      <c r="V185" s="64">
        <v>0</v>
      </c>
      <c r="W185" s="137">
        <f t="shared" si="43"/>
        <v>0</v>
      </c>
      <c r="X185" s="19">
        <f t="shared" si="44"/>
        <v>0</v>
      </c>
      <c r="Y185" s="161">
        <f>SUM($X$7:X185)</f>
        <v>2259.9999999999995</v>
      </c>
      <c r="Z185" s="163">
        <f>SUM($AA$7:AA185)</f>
        <v>1097.4547622486045</v>
      </c>
      <c r="AA185" s="164">
        <f t="shared" si="51"/>
        <v>0</v>
      </c>
      <c r="AB185" s="115">
        <f t="shared" si="45"/>
        <v>0</v>
      </c>
      <c r="AC185" s="115">
        <v>31.208397076262379</v>
      </c>
      <c r="AD185" s="113">
        <v>65.418515636391135</v>
      </c>
      <c r="AE185" s="113">
        <v>14.083854733468193</v>
      </c>
      <c r="AF185" s="113">
        <v>20</v>
      </c>
      <c r="AG185" s="113">
        <f t="shared" si="46"/>
        <v>0</v>
      </c>
      <c r="AH185" s="113">
        <f>SUM($AG$7:AG185)</f>
        <v>797.3105872070463</v>
      </c>
      <c r="AJ185" s="27">
        <f>'Accumulated Feed'!Q182</f>
        <v>43801</v>
      </c>
      <c r="AK185" s="17">
        <f>'Accumulated Feed'!R182</f>
        <v>1.2355914204516013E-19</v>
      </c>
      <c r="AL185" s="17">
        <f>SUM($AK$7:AK185)</f>
        <v>672.29623668637691</v>
      </c>
      <c r="AM185" s="64">
        <f>(AO185)/((1000)*(1/(PI()*1.5^2))*(1/'Salt Topping history'!$C$27)*(1/2.20462)*(AK185))</f>
        <v>31.759358928321163</v>
      </c>
      <c r="AN185" s="137">
        <f t="shared" si="47"/>
        <v>1.8378675248006766E-22</v>
      </c>
      <c r="AO185" s="19">
        <f t="shared" si="48"/>
        <v>2.2072788972856126E-19</v>
      </c>
      <c r="AP185" s="161">
        <f>SUM($AO$7:AO185)</f>
        <v>1201</v>
      </c>
      <c r="AQ185" s="163">
        <f>SUM($AR$7:AR185)</f>
        <v>859.79191653228781</v>
      </c>
      <c r="AR185" s="164">
        <v>0</v>
      </c>
      <c r="AS185" s="115">
        <f t="shared" si="49"/>
        <v>1.2355914204516013E-19</v>
      </c>
      <c r="AT185" s="178">
        <v>29.409487055098491</v>
      </c>
      <c r="AU185" s="87">
        <v>49.842554146890301</v>
      </c>
      <c r="AV185" s="87">
        <v>19.479138058710973</v>
      </c>
      <c r="AW185" s="113">
        <v>20</v>
      </c>
      <c r="AX185" s="113">
        <f t="shared" si="52"/>
        <v>1.1807629931808772E-19</v>
      </c>
      <c r="AY185" s="113">
        <f>SUM($AX$7:AX185)</f>
        <v>541.68755699147596</v>
      </c>
    </row>
    <row r="186" spans="2:51">
      <c r="B186" s="27">
        <f>'Accumulated Feed'!M183</f>
        <v>43407</v>
      </c>
      <c r="C186" s="17">
        <f>'Accumulated Feed'!N183</f>
        <v>10.187817117935667</v>
      </c>
      <c r="D186" s="17">
        <f>SUM($C$7:C186)</f>
        <v>1242.5206151216462</v>
      </c>
      <c r="E186" s="64">
        <f>(G186)/((1000)*(1/(PI()*1.5^2))*(1/'Salt Topping history'!$E$17)*(1/2.20462)*(C186))</f>
        <v>21.912514684794171</v>
      </c>
      <c r="F186" s="122">
        <f t="shared" si="38"/>
        <v>7.0621872744167959E-3</v>
      </c>
      <c r="G186" s="19">
        <f t="shared" si="39"/>
        <v>14.038215864085709</v>
      </c>
      <c r="H186" s="161">
        <f>SUM($G$7:G186)</f>
        <v>1712.1207034572888</v>
      </c>
      <c r="I186" s="163">
        <f>SUM($J$7:J186)</f>
        <v>1591.9923565017723</v>
      </c>
      <c r="J186" s="164">
        <f t="shared" si="40"/>
        <v>13.444309021708126</v>
      </c>
      <c r="K186" s="115">
        <f t="shared" si="41"/>
        <v>10.187817117935667</v>
      </c>
      <c r="L186" s="115">
        <v>35.076779759460031</v>
      </c>
      <c r="M186" s="113">
        <v>36.729315198251498</v>
      </c>
      <c r="N186" s="113">
        <v>34.440726067666617</v>
      </c>
      <c r="O186" s="113">
        <v>20</v>
      </c>
      <c r="P186" s="113">
        <f t="shared" si="42"/>
        <v>9.7357405004936179</v>
      </c>
      <c r="Q186" s="113">
        <f>SUM($P$7:P186)</f>
        <v>970.6001292160812</v>
      </c>
      <c r="S186" s="27">
        <f>'Accumulated Feed'!O183</f>
        <v>43610</v>
      </c>
      <c r="T186" s="17">
        <f>'Accumulated Feed'!P183</f>
        <v>0</v>
      </c>
      <c r="U186" s="17">
        <f>SUM($T$7:T186)</f>
        <v>923.65868337140364</v>
      </c>
      <c r="V186" s="64">
        <v>0</v>
      </c>
      <c r="W186" s="137">
        <f t="shared" si="43"/>
        <v>0</v>
      </c>
      <c r="X186" s="19">
        <f t="shared" si="44"/>
        <v>0</v>
      </c>
      <c r="Y186" s="161">
        <f>SUM($X$7:X186)</f>
        <v>2259.9999999999995</v>
      </c>
      <c r="Z186" s="163">
        <f>SUM($AA$7:AA186)</f>
        <v>1097.4547622486045</v>
      </c>
      <c r="AA186" s="164">
        <f t="shared" si="51"/>
        <v>0</v>
      </c>
      <c r="AB186" s="115">
        <f t="shared" si="45"/>
        <v>0</v>
      </c>
      <c r="AC186" s="115">
        <v>31.138392341379728</v>
      </c>
      <c r="AD186" s="113">
        <v>65.737491105132591</v>
      </c>
      <c r="AE186" s="113">
        <v>4.7943671169330093</v>
      </c>
      <c r="AF186" s="113">
        <v>20</v>
      </c>
      <c r="AG186" s="113">
        <f t="shared" si="46"/>
        <v>0</v>
      </c>
      <c r="AH186" s="113">
        <f>SUM($AG$7:AG186)</f>
        <v>797.3105872070463</v>
      </c>
      <c r="AJ186" s="27">
        <f>'Accumulated Feed'!Q183</f>
        <v>43802</v>
      </c>
      <c r="AK186" s="17">
        <f>'Accumulated Feed'!R183</f>
        <v>1.2361919251152221E-19</v>
      </c>
      <c r="AL186" s="17">
        <f>SUM($AK$7:AK186)</f>
        <v>672.29623668637691</v>
      </c>
      <c r="AM186" s="64">
        <f>(AO186)/((1000)*(1/(PI()*1.5^2))*(1/'Salt Topping history'!$C$27)*(1/2.20462)*(AK186))</f>
        <v>31.759358928321152</v>
      </c>
      <c r="AN186" s="137">
        <f t="shared" si="47"/>
        <v>1.8387607391767982E-22</v>
      </c>
      <c r="AO186" s="19">
        <f t="shared" si="48"/>
        <v>2.2083516477513346E-19</v>
      </c>
      <c r="AP186" s="161">
        <f>SUM($AO$7:AO186)</f>
        <v>1201</v>
      </c>
      <c r="AQ186" s="163">
        <f>SUM($AR$7:AR186)</f>
        <v>859.79191653228781</v>
      </c>
      <c r="AR186" s="164">
        <v>0</v>
      </c>
      <c r="AS186" s="115">
        <f t="shared" si="49"/>
        <v>1.2361919251152221E-19</v>
      </c>
      <c r="AT186" s="178">
        <v>28.373173936539249</v>
      </c>
      <c r="AU186" s="87">
        <v>49.902683761649598</v>
      </c>
      <c r="AV186" s="87">
        <v>18.856543775598212</v>
      </c>
      <c r="AW186" s="113">
        <v>20</v>
      </c>
      <c r="AX186" s="113">
        <f t="shared" si="52"/>
        <v>1.1813368509078732E-19</v>
      </c>
      <c r="AY186" s="113">
        <f>SUM($AX$7:AX186)</f>
        <v>541.68755699147596</v>
      </c>
    </row>
    <row r="187" spans="2:51">
      <c r="B187" s="27">
        <f>'Accumulated Feed'!M184</f>
        <v>43408</v>
      </c>
      <c r="C187" s="17">
        <f>'Accumulated Feed'!N184</f>
        <v>10.400629950120759</v>
      </c>
      <c r="D187" s="17">
        <f>SUM($C$7:C187)</f>
        <v>1252.9212450717669</v>
      </c>
      <c r="E187" s="64">
        <f>(G187)/((1000)*(1/(PI()*1.5^2))*(1/'Salt Topping history'!$E$17)*(1/2.20462)*(C187))</f>
        <v>21.912514684794171</v>
      </c>
      <c r="F187" s="122">
        <f t="shared" si="38"/>
        <v>7.2097089719396395E-3</v>
      </c>
      <c r="G187" s="19">
        <f t="shared" si="39"/>
        <v>14.331459494421617</v>
      </c>
      <c r="H187" s="161">
        <f>SUM($G$7:G187)</f>
        <v>1726.4521629517103</v>
      </c>
      <c r="I187" s="163">
        <f>SUM($J$7:J187)</f>
        <v>1605.4983402568048</v>
      </c>
      <c r="J187" s="164">
        <f t="shared" si="40"/>
        <v>13.505983755032513</v>
      </c>
      <c r="K187" s="115">
        <f t="shared" si="41"/>
        <v>10.400629950120759</v>
      </c>
      <c r="L187" s="115">
        <v>35.015948101215862</v>
      </c>
      <c r="M187" s="113">
        <v>43.454285836241887</v>
      </c>
      <c r="N187" s="113">
        <v>34.895177035133059</v>
      </c>
      <c r="O187" s="113">
        <v>20</v>
      </c>
      <c r="P187" s="113">
        <f t="shared" si="42"/>
        <v>9.9391099254984692</v>
      </c>
      <c r="Q187" s="113">
        <f>SUM($P$7:P187)</f>
        <v>980.53923914157963</v>
      </c>
      <c r="S187" s="27">
        <f>'Accumulated Feed'!O184</f>
        <v>43611</v>
      </c>
      <c r="T187" s="17">
        <f>'Accumulated Feed'!P184</f>
        <v>0</v>
      </c>
      <c r="U187" s="17">
        <f>SUM($T$7:T187)</f>
        <v>923.65868337140364</v>
      </c>
      <c r="V187" s="64">
        <v>0</v>
      </c>
      <c r="W187" s="137">
        <f t="shared" si="43"/>
        <v>0</v>
      </c>
      <c r="X187" s="19">
        <f t="shared" si="44"/>
        <v>0</v>
      </c>
      <c r="Y187" s="161">
        <f>SUM($X$7:X187)</f>
        <v>2259.9999999999995</v>
      </c>
      <c r="Z187" s="163">
        <f>SUM($AA$7:AA187)</f>
        <v>1097.4547622486045</v>
      </c>
      <c r="AA187" s="164">
        <f t="shared" si="51"/>
        <v>0</v>
      </c>
      <c r="AB187" s="115">
        <f t="shared" si="45"/>
        <v>0</v>
      </c>
      <c r="AC187" s="115">
        <v>30.686089955722846</v>
      </c>
      <c r="AD187" s="113">
        <v>64.869646207756475</v>
      </c>
      <c r="AE187" s="113">
        <v>42.358993000264945</v>
      </c>
      <c r="AF187" s="113">
        <v>20</v>
      </c>
      <c r="AG187" s="113">
        <f t="shared" si="46"/>
        <v>0</v>
      </c>
      <c r="AH187" s="113">
        <f>SUM($AG$7:AG187)</f>
        <v>797.3105872070463</v>
      </c>
      <c r="AJ187" s="27">
        <f>'Accumulated Feed'!Q184</f>
        <v>43803</v>
      </c>
      <c r="AK187" s="17">
        <f>'Accumulated Feed'!R184</f>
        <v>4.2792617482155768E-20</v>
      </c>
      <c r="AL187" s="17">
        <f>SUM($AK$7:AK187)</f>
        <v>672.29623668637691</v>
      </c>
      <c r="AM187" s="64">
        <f>(AO187)/((1000)*(1/(PI()*1.5^2))*(1/'Salt Topping history'!$C$27)*(1/2.20462)*(AK187))</f>
        <v>31.759358928321163</v>
      </c>
      <c r="AN187" s="137">
        <f t="shared" si="47"/>
        <v>6.3651430942217702E-23</v>
      </c>
      <c r="AO187" s="19">
        <f t="shared" si="48"/>
        <v>7.6445368561603466E-20</v>
      </c>
      <c r="AP187" s="161">
        <f>SUM($AO$7:AO187)</f>
        <v>1201</v>
      </c>
      <c r="AQ187" s="163">
        <f>SUM($AR$7:AR187)</f>
        <v>859.79191653228781</v>
      </c>
      <c r="AR187" s="164">
        <v>0</v>
      </c>
      <c r="AS187" s="115">
        <f t="shared" si="49"/>
        <v>4.2792617482155768E-20</v>
      </c>
      <c r="AT187" s="178">
        <v>25.968910842493717</v>
      </c>
      <c r="AU187" s="87">
        <v>49.992490705384178</v>
      </c>
      <c r="AV187" s="87">
        <v>19.169179672775435</v>
      </c>
      <c r="AW187" s="113">
        <v>20</v>
      </c>
      <c r="AX187" s="113">
        <f t="shared" si="52"/>
        <v>4.0893727706369892E-20</v>
      </c>
      <c r="AY187" s="113">
        <f>SUM($AX$7:AX187)</f>
        <v>541.68755699147596</v>
      </c>
    </row>
    <row r="188" spans="2:51">
      <c r="B188" s="27">
        <f>'Accumulated Feed'!M185</f>
        <v>43409</v>
      </c>
      <c r="C188" s="17">
        <f>'Accumulated Feed'!N185</f>
        <v>10.653298760010358</v>
      </c>
      <c r="D188" s="17">
        <f>SUM($C$7:C188)</f>
        <v>1263.5745438317772</v>
      </c>
      <c r="E188" s="64">
        <f>(G188)/((1000)*(1/(PI()*1.5^2))*(1/'Salt Topping history'!$E$17)*(1/2.20462)*(C188))</f>
        <v>21.912514684794175</v>
      </c>
      <c r="F188" s="122">
        <f t="shared" si="38"/>
        <v>7.3848588036639386E-3</v>
      </c>
      <c r="G188" s="19">
        <f t="shared" si="39"/>
        <v>14.679622329923179</v>
      </c>
      <c r="H188" s="161">
        <f>SUM($G$7:G188)</f>
        <v>1741.1317852816335</v>
      </c>
      <c r="I188" s="163">
        <f>SUM($J$7:J188)</f>
        <v>1619.748348182882</v>
      </c>
      <c r="J188" s="164">
        <f t="shared" si="40"/>
        <v>14.250007926077256</v>
      </c>
      <c r="K188" s="115">
        <f t="shared" si="41"/>
        <v>10.653298760010358</v>
      </c>
      <c r="L188" s="115">
        <v>35.533163043348878</v>
      </c>
      <c r="M188" s="113">
        <v>35.103386316498153</v>
      </c>
      <c r="N188" s="113">
        <v>35.092143610340557</v>
      </c>
      <c r="O188" s="113">
        <v>20</v>
      </c>
      <c r="P188" s="113">
        <f t="shared" si="42"/>
        <v>10.180566749583289</v>
      </c>
      <c r="Q188" s="113">
        <f>SUM($P$7:P188)</f>
        <v>990.71980589116288</v>
      </c>
      <c r="S188" s="27">
        <f>'Accumulated Feed'!O185</f>
        <v>43612</v>
      </c>
      <c r="T188" s="17">
        <f>'Accumulated Feed'!P185</f>
        <v>0</v>
      </c>
      <c r="U188" s="17">
        <f>SUM($T$7:T188)</f>
        <v>923.65868337140364</v>
      </c>
      <c r="V188" s="64">
        <v>0</v>
      </c>
      <c r="W188" s="137">
        <f t="shared" si="43"/>
        <v>0</v>
      </c>
      <c r="X188" s="19">
        <f t="shared" si="44"/>
        <v>0</v>
      </c>
      <c r="Y188" s="161">
        <f>SUM($X$7:X188)</f>
        <v>2259.9999999999995</v>
      </c>
      <c r="Z188" s="163">
        <f>SUM($AA$7:AA188)</f>
        <v>1097.4547622486045</v>
      </c>
      <c r="AA188" s="164">
        <f t="shared" si="51"/>
        <v>0</v>
      </c>
      <c r="AB188" s="115">
        <f t="shared" si="45"/>
        <v>0</v>
      </c>
      <c r="AC188" s="115">
        <v>32.362332595542647</v>
      </c>
      <c r="AD188" s="113">
        <v>64.418228502803373</v>
      </c>
      <c r="AE188" s="113">
        <v>56.079867479872867</v>
      </c>
      <c r="AF188" s="113">
        <v>20</v>
      </c>
      <c r="AG188" s="113">
        <f t="shared" si="46"/>
        <v>0</v>
      </c>
      <c r="AH188" s="113">
        <f>SUM($AG$7:AG188)</f>
        <v>797.3105872070463</v>
      </c>
      <c r="AJ188" s="27">
        <f>'Accumulated Feed'!Q185</f>
        <v>43804</v>
      </c>
      <c r="AK188" s="17">
        <f>'Accumulated Feed'!R185</f>
        <v>0</v>
      </c>
      <c r="AL188" s="17">
        <f>SUM($AK$7:AK188)</f>
        <v>672.29623668637691</v>
      </c>
      <c r="AM188" s="64">
        <v>0</v>
      </c>
      <c r="AN188" s="137">
        <f t="shared" si="47"/>
        <v>0</v>
      </c>
      <c r="AO188" s="19">
        <f t="shared" si="48"/>
        <v>0</v>
      </c>
      <c r="AP188" s="161">
        <f>SUM($AO$7:AO188)</f>
        <v>1201</v>
      </c>
      <c r="AQ188" s="163">
        <f>SUM($AR$7:AR188)</f>
        <v>859.79191653228781</v>
      </c>
      <c r="AR188" s="164">
        <f>IF(AO188=0,0,$J$4+$K$4*AS188+$L$4*AT188+$M$4*AU188+$N$4*AV188)</f>
        <v>0</v>
      </c>
      <c r="AS188" s="115">
        <f t="shared" si="49"/>
        <v>0</v>
      </c>
      <c r="AT188" s="178">
        <v>29.203683378828913</v>
      </c>
      <c r="AU188" s="87">
        <v>52.106317782269578</v>
      </c>
      <c r="AV188" s="87">
        <v>18.624657441907466</v>
      </c>
      <c r="AW188" s="113">
        <v>20</v>
      </c>
      <c r="AX188" s="113">
        <f t="shared" si="52"/>
        <v>0</v>
      </c>
      <c r="AY188" s="113">
        <f>SUM($AX$7:AX188)</f>
        <v>541.68755699147596</v>
      </c>
    </row>
    <row r="189" spans="2:51">
      <c r="B189" s="27">
        <f>'Accumulated Feed'!M186</f>
        <v>43410</v>
      </c>
      <c r="C189" s="17">
        <f>'Accumulated Feed'!N186</f>
        <v>9.0094339560493584</v>
      </c>
      <c r="D189" s="17">
        <f>SUM($C$7:C189)</f>
        <v>1272.5839777878266</v>
      </c>
      <c r="E189" s="64">
        <f>(G189)/((1000)*(1/(PI()*1.5^2))*(1/'Salt Topping history'!$E$17)*(1/2.20462)*(C189))</f>
        <v>21.912514684794171</v>
      </c>
      <c r="F189" s="122">
        <f t="shared" si="38"/>
        <v>6.245332940075665E-3</v>
      </c>
      <c r="G189" s="19">
        <f t="shared" si="39"/>
        <v>12.414472818282409</v>
      </c>
      <c r="H189" s="161">
        <f>SUM($G$7:G189)</f>
        <v>1753.5462580999158</v>
      </c>
      <c r="I189" s="163">
        <f>SUM($J$7:J189)</f>
        <v>1631.2528959142066</v>
      </c>
      <c r="J189" s="164">
        <f t="shared" si="40"/>
        <v>11.504547731324589</v>
      </c>
      <c r="K189" s="115">
        <f t="shared" si="41"/>
        <v>9.0094339560493584</v>
      </c>
      <c r="L189" s="115">
        <v>34.726381931680216</v>
      </c>
      <c r="M189" s="113">
        <v>48.191169581512597</v>
      </c>
      <c r="N189" s="113">
        <v>35.285490337544019</v>
      </c>
      <c r="O189" s="113">
        <v>2.8171225202673336</v>
      </c>
      <c r="P189" s="113">
        <f t="shared" si="42"/>
        <v>1.2127215499506021</v>
      </c>
      <c r="Q189" s="113">
        <f>SUM($P$7:P189)</f>
        <v>991.93252744111351</v>
      </c>
      <c r="S189" s="27">
        <f>'Accumulated Feed'!O186</f>
        <v>43613</v>
      </c>
      <c r="T189" s="17">
        <f>'Accumulated Feed'!P186</f>
        <v>0</v>
      </c>
      <c r="U189" s="17">
        <f>SUM($T$7:T189)</f>
        <v>923.65868337140364</v>
      </c>
      <c r="V189" s="64">
        <v>0</v>
      </c>
      <c r="W189" s="137">
        <f t="shared" si="43"/>
        <v>0</v>
      </c>
      <c r="X189" s="19">
        <f t="shared" si="44"/>
        <v>0</v>
      </c>
      <c r="Y189" s="161">
        <f>SUM($X$7:X189)</f>
        <v>2259.9999999999995</v>
      </c>
      <c r="Z189" s="163">
        <f>SUM($AA$7:AA189)</f>
        <v>1097.4547622486045</v>
      </c>
      <c r="AA189" s="164">
        <f t="shared" si="51"/>
        <v>0</v>
      </c>
      <c r="AB189" s="115">
        <f t="shared" si="45"/>
        <v>0</v>
      </c>
      <c r="AC189" s="115">
        <v>35.365081787109375</v>
      </c>
      <c r="AD189" s="113">
        <v>64.121505737304688</v>
      </c>
      <c r="AE189" s="113">
        <v>63.919488928406267</v>
      </c>
      <c r="AF189" s="113">
        <v>20</v>
      </c>
      <c r="AG189" s="113">
        <f t="shared" si="46"/>
        <v>0</v>
      </c>
      <c r="AH189" s="113">
        <f>SUM($AG$7:AG189)</f>
        <v>797.3105872070463</v>
      </c>
      <c r="AJ189" s="27">
        <f>'Accumulated Feed'!Q186</f>
        <v>43805</v>
      </c>
      <c r="AK189" s="17">
        <f>'Accumulated Feed'!R186</f>
        <v>0</v>
      </c>
      <c r="AL189" s="17">
        <f>SUM($AK$7:AK189)</f>
        <v>672.29623668637691</v>
      </c>
      <c r="AM189" s="64">
        <v>0</v>
      </c>
      <c r="AN189" s="137">
        <f t="shared" si="47"/>
        <v>0</v>
      </c>
      <c r="AO189" s="19">
        <f t="shared" si="48"/>
        <v>0</v>
      </c>
      <c r="AP189" s="161">
        <f>SUM($AO$7:AO189)</f>
        <v>1201</v>
      </c>
      <c r="AQ189" s="163">
        <f>SUM($AR$7:AR189)</f>
        <v>859.79191653228781</v>
      </c>
      <c r="AR189" s="164">
        <f>IF(AO189=0,0,$J$4+$K$4*AS189+$L$4*AT189+$M$4*AU189+$N$4*AV189)</f>
        <v>0</v>
      </c>
      <c r="AS189" s="115">
        <f t="shared" si="49"/>
        <v>0</v>
      </c>
      <c r="AT189" s="178">
        <v>29.894486770872682</v>
      </c>
      <c r="AU189" s="87">
        <v>50.676107954669909</v>
      </c>
      <c r="AV189" s="87">
        <v>18.090123467953113</v>
      </c>
      <c r="AW189" s="113">
        <v>20</v>
      </c>
      <c r="AX189" s="113">
        <f t="shared" si="52"/>
        <v>0</v>
      </c>
      <c r="AY189" s="113">
        <f>SUM($AX$7:AX189)</f>
        <v>541.68755699147596</v>
      </c>
    </row>
    <row r="190" spans="2:51">
      <c r="B190" s="27">
        <f>'Accumulated Feed'!M187</f>
        <v>43411</v>
      </c>
      <c r="C190" s="17">
        <f>'Accumulated Feed'!N187</f>
        <v>7.7761182640915836</v>
      </c>
      <c r="D190" s="17">
        <f>SUM($C$7:C190)</f>
        <v>1280.3600960519182</v>
      </c>
      <c r="E190" s="64">
        <f>(G190)/((1000)*(1/(PI()*1.5^2))*(1/'Salt Topping history'!$E$17)*(1/2.20462)*(C190))</f>
        <v>21.912514684794175</v>
      </c>
      <c r="F190" s="122">
        <f t="shared" si="38"/>
        <v>5.3903994166078226E-3</v>
      </c>
      <c r="G190" s="19">
        <f t="shared" si="39"/>
        <v>10.715035960333031</v>
      </c>
      <c r="H190" s="161">
        <f>SUM($G$7:G190)</f>
        <v>1764.2612940602489</v>
      </c>
      <c r="I190" s="163">
        <f>SUM($J$7:J190)</f>
        <v>1640.5196345531824</v>
      </c>
      <c r="J190" s="164">
        <f t="shared" si="40"/>
        <v>9.2667386389757791</v>
      </c>
      <c r="K190" s="115">
        <f t="shared" si="41"/>
        <v>7.7761182640915836</v>
      </c>
      <c r="L190" s="115">
        <v>34.146985463102709</v>
      </c>
      <c r="M190" s="113">
        <v>64.597810705373135</v>
      </c>
      <c r="N190" s="113">
        <v>35.971760917041038</v>
      </c>
      <c r="O190" s="113">
        <v>20</v>
      </c>
      <c r="P190" s="113">
        <f t="shared" si="42"/>
        <v>7.4310589446156792</v>
      </c>
      <c r="Q190" s="113">
        <f>SUM($P$7:P190)</f>
        <v>999.36358638572915</v>
      </c>
      <c r="S190" s="27">
        <f>'Accumulated Feed'!O187</f>
        <v>43614</v>
      </c>
      <c r="T190" s="17">
        <f>'Accumulated Feed'!P187</f>
        <v>0</v>
      </c>
      <c r="U190" s="17">
        <f>SUM($T$7:T190)</f>
        <v>923.65868337140364</v>
      </c>
      <c r="V190" s="64">
        <v>0</v>
      </c>
      <c r="W190" s="137">
        <f t="shared" si="43"/>
        <v>0</v>
      </c>
      <c r="X190" s="19">
        <f t="shared" si="44"/>
        <v>0</v>
      </c>
      <c r="Y190" s="161">
        <f>SUM($X$7:X190)</f>
        <v>2259.9999999999995</v>
      </c>
      <c r="Z190" s="163">
        <f>SUM($AA$7:AA190)</f>
        <v>1097.4547622486045</v>
      </c>
      <c r="AA190" s="164">
        <f t="shared" si="51"/>
        <v>0</v>
      </c>
      <c r="AB190" s="115">
        <f t="shared" si="45"/>
        <v>0</v>
      </c>
      <c r="AC190" s="115">
        <v>35.278911590576172</v>
      </c>
      <c r="AD190" s="113">
        <v>63.46282958984375</v>
      </c>
      <c r="AE190" s="113">
        <v>2.3896250179796308</v>
      </c>
      <c r="AF190" s="113">
        <v>20</v>
      </c>
      <c r="AG190" s="113">
        <f t="shared" si="46"/>
        <v>0</v>
      </c>
      <c r="AH190" s="113">
        <f>SUM($AG$7:AG190)</f>
        <v>797.3105872070463</v>
      </c>
      <c r="AJ190" s="27">
        <f>'Accumulated Feed'!Q187</f>
        <v>43806</v>
      </c>
      <c r="AK190" s="17">
        <f>'Accumulated Feed'!R187</f>
        <v>0</v>
      </c>
      <c r="AL190" s="17">
        <f>SUM($AK$7:AK190)</f>
        <v>672.29623668637691</v>
      </c>
      <c r="AM190" s="64">
        <v>0</v>
      </c>
      <c r="AN190" s="137">
        <f t="shared" si="47"/>
        <v>0</v>
      </c>
      <c r="AO190" s="19">
        <f t="shared" si="48"/>
        <v>0</v>
      </c>
      <c r="AP190" s="161">
        <f>SUM($AO$7:AO190)</f>
        <v>1201</v>
      </c>
      <c r="AQ190" s="163">
        <f>SUM($AR$7:AR190)</f>
        <v>859.79191653228781</v>
      </c>
      <c r="AR190" s="164">
        <f>IF(AO190=0,0,$J$4+$K$4*AS190+$L$4*AT190+$M$4*AU190+$N$4*AV190)</f>
        <v>0</v>
      </c>
      <c r="AS190" s="115">
        <f t="shared" si="49"/>
        <v>0</v>
      </c>
      <c r="AT190" s="178">
        <v>29.397222681420864</v>
      </c>
      <c r="AU190" s="87">
        <v>50.382759768256413</v>
      </c>
      <c r="AV190" s="87">
        <v>18.14476945777734</v>
      </c>
      <c r="AW190" s="113">
        <v>20</v>
      </c>
      <c r="AX190" s="113">
        <f t="shared" si="52"/>
        <v>0</v>
      </c>
      <c r="AY190" s="113">
        <f>SUM($AX$7:AX190)</f>
        <v>541.68755699147596</v>
      </c>
    </row>
    <row r="191" spans="2:51">
      <c r="B191" s="27">
        <f>'Accumulated Feed'!M188</f>
        <v>43412</v>
      </c>
      <c r="C191" s="17">
        <f>'Accumulated Feed'!N188</f>
        <v>8.275339614443995</v>
      </c>
      <c r="D191" s="17">
        <f>SUM($C$7:C191)</f>
        <v>1288.6354356663621</v>
      </c>
      <c r="E191" s="64">
        <f>(G191)/((1000)*(1/(PI()*1.5^2))*(1/'Salt Topping history'!$E$17)*(1/2.20462)*(C191))</f>
        <v>21.912514684794171</v>
      </c>
      <c r="F191" s="122">
        <f t="shared" si="38"/>
        <v>5.7364592866234665E-3</v>
      </c>
      <c r="G191" s="19">
        <f t="shared" si="39"/>
        <v>11.402933769950128</v>
      </c>
      <c r="H191" s="161">
        <f>SUM($G$7:G191)</f>
        <v>1775.664227830199</v>
      </c>
      <c r="I191" s="163">
        <f>SUM($J$7:J191)</f>
        <v>1650.3374084729123</v>
      </c>
      <c r="J191" s="164">
        <f t="shared" si="40"/>
        <v>9.8177739197298877</v>
      </c>
      <c r="K191" s="115">
        <f t="shared" si="41"/>
        <v>8.275339614443995</v>
      </c>
      <c r="L191" s="115">
        <v>33.924660957279045</v>
      </c>
      <c r="M191" s="113">
        <v>65.429377780429746</v>
      </c>
      <c r="N191" s="113">
        <v>36.043674293712314</v>
      </c>
      <c r="O191" s="113">
        <v>11.62735490866333</v>
      </c>
      <c r="P191" s="113">
        <f t="shared" si="42"/>
        <v>4.5975303879128386</v>
      </c>
      <c r="Q191" s="113">
        <f>SUM($P$7:P191)</f>
        <v>1003.9611167736419</v>
      </c>
      <c r="S191" s="27">
        <f>'Accumulated Feed'!O188</f>
        <v>43615</v>
      </c>
      <c r="T191" s="17">
        <f>'Accumulated Feed'!P188</f>
        <v>0</v>
      </c>
      <c r="U191" s="17">
        <f>SUM($T$7:T191)</f>
        <v>923.65868337140364</v>
      </c>
      <c r="V191" s="64">
        <v>0</v>
      </c>
      <c r="W191" s="137">
        <f t="shared" si="43"/>
        <v>0</v>
      </c>
      <c r="X191" s="19">
        <f t="shared" si="44"/>
        <v>0</v>
      </c>
      <c r="Y191" s="161">
        <f>SUM($X$7:X191)</f>
        <v>2259.9999999999995</v>
      </c>
      <c r="Z191" s="163">
        <f>SUM($AA$7:AA191)</f>
        <v>1097.4547622486045</v>
      </c>
      <c r="AA191" s="164">
        <f t="shared" si="51"/>
        <v>0</v>
      </c>
      <c r="AB191" s="115">
        <f t="shared" si="45"/>
        <v>0</v>
      </c>
      <c r="AC191" s="115">
        <v>35.192741394042969</v>
      </c>
      <c r="AD191" s="113">
        <v>62.804164886474609</v>
      </c>
      <c r="AE191" s="113">
        <v>0</v>
      </c>
      <c r="AF191" s="113">
        <v>20</v>
      </c>
      <c r="AG191" s="113">
        <f t="shared" si="46"/>
        <v>0</v>
      </c>
      <c r="AH191" s="113">
        <f>SUM($AG$7:AG191)</f>
        <v>797.3105872070463</v>
      </c>
      <c r="AJ191" s="27">
        <f>'Accumulated Feed'!Q188</f>
        <v>43807</v>
      </c>
      <c r="AK191" s="17">
        <f>'Accumulated Feed'!R188</f>
        <v>0</v>
      </c>
      <c r="AL191" s="17">
        <f>SUM($AK$7:AK191)</f>
        <v>672.29623668637691</v>
      </c>
      <c r="AM191" s="64">
        <v>0</v>
      </c>
      <c r="AN191" s="137">
        <f>AK191/$AL$224</f>
        <v>0</v>
      </c>
      <c r="AO191" s="19">
        <f>($AQ$3-$AQ$2)*AN191</f>
        <v>0</v>
      </c>
      <c r="AP191" s="161">
        <f>SUM($AO$7:AO191)</f>
        <v>1201</v>
      </c>
      <c r="AQ191" s="163">
        <f>SUM($AR$7:AR191)</f>
        <v>859.79191653228781</v>
      </c>
      <c r="AR191" s="164">
        <f t="shared" ref="AR191:AR224" si="53">IF(AO191=0,0,$J$4+$K$4*AS191+$L$4*AT191+$M$4*AU191+$N$4*AV191)</f>
        <v>0</v>
      </c>
      <c r="AS191" s="115">
        <f t="shared" si="49"/>
        <v>0</v>
      </c>
      <c r="AT191" s="87">
        <v>30.115586466745086</v>
      </c>
      <c r="AU191" s="87">
        <v>49.991475790253418</v>
      </c>
      <c r="AV191" s="87">
        <v>18.057302715138153</v>
      </c>
      <c r="AW191" s="113">
        <v>20</v>
      </c>
      <c r="AX191" s="113">
        <f t="shared" si="52"/>
        <v>0</v>
      </c>
      <c r="AY191" s="113">
        <f>SUM($AX$7:AX191)</f>
        <v>541.68755699147596</v>
      </c>
    </row>
    <row r="192" spans="2:51">
      <c r="B192" s="27">
        <f>'Accumulated Feed'!M189</f>
        <v>43413</v>
      </c>
      <c r="C192" s="17">
        <f>'Accumulated Feed'!N189</f>
        <v>9.4797386194763682</v>
      </c>
      <c r="D192" s="17">
        <f>SUM($C$7:C192)</f>
        <v>1298.1151742858385</v>
      </c>
      <c r="E192" s="64">
        <f>(G192)/((1000)*(1/(PI()*1.5^2))*(1/'Salt Topping history'!$E$17)*(1/2.20462)*(C192))</f>
        <v>21.912514684794175</v>
      </c>
      <c r="F192" s="122">
        <f t="shared" si="38"/>
        <v>6.5713477841491622E-3</v>
      </c>
      <c r="G192" s="19">
        <f t="shared" si="39"/>
        <v>13.062525125331707</v>
      </c>
      <c r="H192" s="161">
        <f>SUM($G$7:G192)</f>
        <v>1788.7267529555306</v>
      </c>
      <c r="I192" s="163">
        <f>SUM($J$7:J192)</f>
        <v>1662.3520781254995</v>
      </c>
      <c r="J192" s="164">
        <f t="shared" si="40"/>
        <v>12.014669652587123</v>
      </c>
      <c r="K192" s="115">
        <f t="shared" si="41"/>
        <v>9.4797386194763682</v>
      </c>
      <c r="L192" s="115">
        <v>35.375731990094557</v>
      </c>
      <c r="M192" s="113">
        <v>57.155934148426702</v>
      </c>
      <c r="N192" s="113">
        <v>35.186142832901744</v>
      </c>
      <c r="O192" s="113">
        <v>20</v>
      </c>
      <c r="P192" s="113">
        <f t="shared" si="42"/>
        <v>9.0590824455661725</v>
      </c>
      <c r="Q192" s="113">
        <f>SUM($P$7:P192)</f>
        <v>1013.0201992192082</v>
      </c>
      <c r="S192" s="27">
        <f>'Accumulated Feed'!O189</f>
        <v>43616</v>
      </c>
      <c r="T192" s="17">
        <f>'Accumulated Feed'!P189</f>
        <v>0</v>
      </c>
      <c r="U192" s="17">
        <f>SUM($T$7:T192)</f>
        <v>923.65868337140364</v>
      </c>
      <c r="V192" s="64">
        <v>0</v>
      </c>
      <c r="W192" s="137">
        <f t="shared" si="43"/>
        <v>0</v>
      </c>
      <c r="X192" s="19">
        <f t="shared" si="44"/>
        <v>0</v>
      </c>
      <c r="Y192" s="161">
        <f>SUM($X$7:X192)</f>
        <v>2259.9999999999995</v>
      </c>
      <c r="Z192" s="163">
        <f>SUM($AA$7:AA192)</f>
        <v>1097.4547622486045</v>
      </c>
      <c r="AA192" s="164">
        <f t="shared" si="51"/>
        <v>0</v>
      </c>
      <c r="AB192" s="115">
        <f t="shared" si="45"/>
        <v>0</v>
      </c>
      <c r="AC192" s="115">
        <v>35.106575012207031</v>
      </c>
      <c r="AD192" s="113">
        <v>62.145496368408203</v>
      </c>
      <c r="AE192" s="113">
        <v>0</v>
      </c>
      <c r="AF192" s="113">
        <v>20</v>
      </c>
      <c r="AG192" s="113">
        <f t="shared" si="46"/>
        <v>0</v>
      </c>
      <c r="AH192" s="113">
        <f>SUM($AG$7:AG192)</f>
        <v>797.3105872070463</v>
      </c>
      <c r="AJ192" s="27">
        <f>'Accumulated Feed'!Q189</f>
        <v>43808</v>
      </c>
      <c r="AK192" s="17">
        <f>'Accumulated Feed'!R189</f>
        <v>0</v>
      </c>
      <c r="AL192" s="17">
        <f>SUM($AK$7:AK192)</f>
        <v>672.29623668637691</v>
      </c>
      <c r="AM192" s="64">
        <v>0</v>
      </c>
      <c r="AN192" s="137">
        <f t="shared" ref="AN192:AN224" si="54">AK192/$AL$224</f>
        <v>0</v>
      </c>
      <c r="AO192" s="19">
        <f t="shared" ref="AO192:AO224" si="55">($AQ$3-$AQ$2)*AN192</f>
        <v>0</v>
      </c>
      <c r="AP192" s="161">
        <f>SUM($AO$7:AO192)</f>
        <v>1201</v>
      </c>
      <c r="AQ192" s="163">
        <f>SUM($AR$7:AR192)</f>
        <v>859.79191653228781</v>
      </c>
      <c r="AR192" s="164">
        <f t="shared" si="53"/>
        <v>0</v>
      </c>
      <c r="AS192" s="115">
        <f t="shared" si="49"/>
        <v>0</v>
      </c>
      <c r="AT192" s="87">
        <v>30.210790766698345</v>
      </c>
      <c r="AU192" s="87">
        <v>50.061502888820776</v>
      </c>
      <c r="AV192" s="87">
        <v>17.898162860826226</v>
      </c>
      <c r="AW192" s="113">
        <v>20</v>
      </c>
      <c r="AX192" s="113">
        <f t="shared" si="52"/>
        <v>0</v>
      </c>
      <c r="AY192" s="113">
        <f>SUM($AX$7:AX192)</f>
        <v>541.68755699147596</v>
      </c>
    </row>
    <row r="193" spans="2:51">
      <c r="B193" s="27">
        <f>'Accumulated Feed'!M190</f>
        <v>43414</v>
      </c>
      <c r="C193" s="17">
        <f>'Accumulated Feed'!N190</f>
        <v>9.9293576229364611</v>
      </c>
      <c r="D193" s="17">
        <f>SUM($C$7:C193)</f>
        <v>1308.0445319087751</v>
      </c>
      <c r="E193" s="64">
        <f>(G193)/((1000)*(1/(PI()*1.5^2))*(1/'Salt Topping history'!$E$17)*(1/2.20462)*(C193))</f>
        <v>21.912514684794175</v>
      </c>
      <c r="F193" s="122">
        <f t="shared" si="38"/>
        <v>6.8830233440668725E-3</v>
      </c>
      <c r="G193" s="19">
        <f t="shared" si="39"/>
        <v>13.682073803336131</v>
      </c>
      <c r="H193" s="161">
        <f>SUM($G$7:G193)</f>
        <v>1802.4088267588668</v>
      </c>
      <c r="I193" s="163">
        <f>SUM($J$7:J193)</f>
        <v>1674.8537532862658</v>
      </c>
      <c r="J193" s="164">
        <f t="shared" si="40"/>
        <v>12.501675160766421</v>
      </c>
      <c r="K193" s="115">
        <f t="shared" si="41"/>
        <v>9.9293576229364611</v>
      </c>
      <c r="L193" s="115">
        <v>34.549852410510724</v>
      </c>
      <c r="M193" s="113">
        <v>52.222590433745466</v>
      </c>
      <c r="N193" s="113">
        <v>35.179666529143319</v>
      </c>
      <c r="O193" s="113">
        <v>20</v>
      </c>
      <c r="P193" s="113">
        <f t="shared" si="42"/>
        <v>9.48874994853613</v>
      </c>
      <c r="Q193" s="113">
        <f>SUM($P$7:P193)</f>
        <v>1022.5089491677443</v>
      </c>
      <c r="S193" s="27">
        <f>'Accumulated Feed'!O190</f>
        <v>43617</v>
      </c>
      <c r="T193" s="17">
        <f>'Accumulated Feed'!P190</f>
        <v>0</v>
      </c>
      <c r="U193" s="17">
        <f>SUM($T$7:T193)</f>
        <v>923.65868337140364</v>
      </c>
      <c r="V193" s="64">
        <v>0</v>
      </c>
      <c r="W193" s="137">
        <f t="shared" si="43"/>
        <v>0</v>
      </c>
      <c r="X193" s="19">
        <f t="shared" si="44"/>
        <v>0</v>
      </c>
      <c r="Y193" s="161">
        <f>SUM($X$7:X193)</f>
        <v>2259.9999999999995</v>
      </c>
      <c r="Z193" s="163">
        <f>SUM($AA$7:AA193)</f>
        <v>1097.4547622486045</v>
      </c>
      <c r="AA193" s="164">
        <f t="shared" si="51"/>
        <v>0</v>
      </c>
      <c r="AB193" s="115">
        <f t="shared" si="45"/>
        <v>0</v>
      </c>
      <c r="AC193" s="115">
        <v>35.02040633360545</v>
      </c>
      <c r="AD193" s="113">
        <v>61.486831649144499</v>
      </c>
      <c r="AE193" s="113">
        <v>0</v>
      </c>
      <c r="AF193" s="113">
        <v>20</v>
      </c>
      <c r="AG193" s="113">
        <f t="shared" si="46"/>
        <v>0</v>
      </c>
      <c r="AH193" s="113">
        <f>SUM($AG$7:AG193)</f>
        <v>797.3105872070463</v>
      </c>
      <c r="AJ193" s="27">
        <f>'Accumulated Feed'!Q190</f>
        <v>43809</v>
      </c>
      <c r="AK193" s="17">
        <f>'Accumulated Feed'!R190</f>
        <v>0</v>
      </c>
      <c r="AL193" s="17">
        <f>SUM($AK$7:AK193)</f>
        <v>672.29623668637691</v>
      </c>
      <c r="AM193" s="64">
        <v>0</v>
      </c>
      <c r="AN193" s="137">
        <f t="shared" si="54"/>
        <v>0</v>
      </c>
      <c r="AO193" s="19">
        <f t="shared" si="55"/>
        <v>0</v>
      </c>
      <c r="AP193" s="161">
        <f>SUM($AO$7:AO193)</f>
        <v>1201</v>
      </c>
      <c r="AQ193" s="163">
        <f>SUM($AR$7:AR193)</f>
        <v>859.79191653228781</v>
      </c>
      <c r="AR193" s="164">
        <f t="shared" si="53"/>
        <v>0</v>
      </c>
      <c r="AS193" s="115">
        <f t="shared" si="49"/>
        <v>0</v>
      </c>
      <c r="AT193" s="87">
        <v>28.969953161102751</v>
      </c>
      <c r="AU193" s="87">
        <v>49.78488287978702</v>
      </c>
      <c r="AV193" s="87">
        <v>17.982174187898654</v>
      </c>
      <c r="AW193" s="113">
        <v>20</v>
      </c>
      <c r="AX193" s="113">
        <f t="shared" si="52"/>
        <v>0</v>
      </c>
      <c r="AY193" s="113">
        <f>SUM($AX$7:AX193)</f>
        <v>541.68755699147596</v>
      </c>
    </row>
    <row r="194" spans="2:51">
      <c r="B194" s="27">
        <f>'Accumulated Feed'!M191</f>
        <v>43415</v>
      </c>
      <c r="C194" s="17">
        <f>'Accumulated Feed'!N191</f>
        <v>9.4202510929956933</v>
      </c>
      <c r="D194" s="17">
        <f>SUM($C$7:C194)</f>
        <v>1317.4647830017707</v>
      </c>
      <c r="E194" s="64">
        <f>(G194)/((1000)*(1/(PI()*1.5^2))*(1/'Salt Topping history'!$E$17)*(1/2.20462)*(C194))</f>
        <v>21.912514684794171</v>
      </c>
      <c r="F194" s="122">
        <f t="shared" si="38"/>
        <v>6.5301110748879855E-3</v>
      </c>
      <c r="G194" s="19">
        <f t="shared" si="39"/>
        <v>12.980554794662339</v>
      </c>
      <c r="H194" s="161">
        <f>SUM($G$7:G194)</f>
        <v>1815.3893815535291</v>
      </c>
      <c r="I194" s="163">
        <f>SUM($J$7:J194)</f>
        <v>1687.0099723751016</v>
      </c>
      <c r="J194" s="164">
        <f t="shared" si="40"/>
        <v>12.15621908883584</v>
      </c>
      <c r="K194" s="115">
        <f t="shared" si="41"/>
        <v>9.4202510929956933</v>
      </c>
      <c r="L194" s="115">
        <v>34.999545620459074</v>
      </c>
      <c r="M194" s="113">
        <v>46.494648416814961</v>
      </c>
      <c r="N194" s="113">
        <v>35.06623273981937</v>
      </c>
      <c r="O194" s="113">
        <v>20</v>
      </c>
      <c r="P194" s="113">
        <f t="shared" si="42"/>
        <v>9.0022346327199347</v>
      </c>
      <c r="Q194" s="113">
        <f>SUM($P$7:P194)</f>
        <v>1031.5111838004643</v>
      </c>
      <c r="S194" s="27">
        <f>'Accumulated Feed'!O191</f>
        <v>43618</v>
      </c>
      <c r="T194" s="17">
        <f>'Accumulated Feed'!P191</f>
        <v>0</v>
      </c>
      <c r="U194" s="17">
        <f>SUM($T$7:T194)</f>
        <v>923.65868337140364</v>
      </c>
      <c r="V194" s="64">
        <v>0</v>
      </c>
      <c r="W194" s="137">
        <f t="shared" si="43"/>
        <v>0</v>
      </c>
      <c r="X194" s="19">
        <f t="shared" si="44"/>
        <v>0</v>
      </c>
      <c r="Y194" s="161">
        <f>SUM($X$7:X194)</f>
        <v>2259.9999999999995</v>
      </c>
      <c r="Z194" s="163">
        <f>SUM($AA$7:AA194)</f>
        <v>1097.4547622486045</v>
      </c>
      <c r="AA194" s="164">
        <f t="shared" si="51"/>
        <v>0</v>
      </c>
      <c r="AB194" s="115">
        <f t="shared" si="45"/>
        <v>0</v>
      </c>
      <c r="AC194" s="115">
        <v>34.934234619140625</v>
      </c>
      <c r="AD194" s="113">
        <v>60.828163146972656</v>
      </c>
      <c r="AE194" s="113">
        <v>0</v>
      </c>
      <c r="AF194" s="113">
        <v>20</v>
      </c>
      <c r="AG194" s="113">
        <f t="shared" si="46"/>
        <v>0</v>
      </c>
      <c r="AH194" s="113">
        <f>SUM($AG$7:AG194)</f>
        <v>797.3105872070463</v>
      </c>
      <c r="AJ194" s="27">
        <f>'Accumulated Feed'!Q191</f>
        <v>43810</v>
      </c>
      <c r="AK194" s="17">
        <f>'Accumulated Feed'!R191</f>
        <v>0</v>
      </c>
      <c r="AL194" s="17">
        <f>SUM($AK$7:AK194)</f>
        <v>672.29623668637691</v>
      </c>
      <c r="AM194" s="64">
        <v>0</v>
      </c>
      <c r="AN194" s="137">
        <f t="shared" si="54"/>
        <v>0</v>
      </c>
      <c r="AO194" s="19">
        <f t="shared" si="55"/>
        <v>0</v>
      </c>
      <c r="AP194" s="161">
        <f>SUM($AO$7:AO194)</f>
        <v>1201</v>
      </c>
      <c r="AQ194" s="163">
        <f>SUM($AR$7:AR194)</f>
        <v>859.79191653228781</v>
      </c>
      <c r="AR194" s="164">
        <f t="shared" si="53"/>
        <v>0</v>
      </c>
      <c r="AS194" s="115">
        <f t="shared" si="49"/>
        <v>0</v>
      </c>
      <c r="AT194" s="87">
        <v>28.914282430057145</v>
      </c>
      <c r="AU194" s="87">
        <v>50.446013419054182</v>
      </c>
      <c r="AV194" s="87">
        <v>18.144025862790915</v>
      </c>
      <c r="AW194" s="113">
        <v>20</v>
      </c>
      <c r="AX194" s="113">
        <f t="shared" si="52"/>
        <v>0</v>
      </c>
      <c r="AY194" s="113">
        <f>SUM($AX$7:AX194)</f>
        <v>541.68755699147596</v>
      </c>
    </row>
    <row r="195" spans="2:51">
      <c r="B195" s="27">
        <f>'Accumulated Feed'!M192</f>
        <v>43416</v>
      </c>
      <c r="C195" s="17">
        <f>'Accumulated Feed'!N192</f>
        <v>8.9250043629735849</v>
      </c>
      <c r="D195" s="17">
        <f>SUM($C$7:C195)</f>
        <v>1326.3897873647443</v>
      </c>
      <c r="E195" s="64">
        <f>(G195)/((1000)*(1/(PI()*1.5^2))*(1/'Salt Topping history'!$E$17)*(1/2.20462)*(C195))</f>
        <v>21.912514684794171</v>
      </c>
      <c r="F195" s="122">
        <f t="shared" si="38"/>
        <v>6.1868064087391142E-3</v>
      </c>
      <c r="G195" s="19">
        <f t="shared" si="39"/>
        <v>12.298133779291613</v>
      </c>
      <c r="H195" s="161">
        <f>SUM($G$7:G195)</f>
        <v>1827.6875153328208</v>
      </c>
      <c r="I195" s="163">
        <f>SUM($J$7:J195)</f>
        <v>1697.9470638607038</v>
      </c>
      <c r="J195" s="164">
        <f t="shared" si="40"/>
        <v>10.937091485602156</v>
      </c>
      <c r="K195" s="115">
        <f t="shared" si="41"/>
        <v>8.9250043629735849</v>
      </c>
      <c r="L195" s="115">
        <v>33.740697478563696</v>
      </c>
      <c r="M195" s="113">
        <v>53.383528697843929</v>
      </c>
      <c r="N195" s="113">
        <v>35.093180550027753</v>
      </c>
      <c r="O195" s="113">
        <v>20</v>
      </c>
      <c r="P195" s="113">
        <f t="shared" si="42"/>
        <v>8.5289640987676876</v>
      </c>
      <c r="Q195" s="113">
        <f>SUM($P$7:P195)</f>
        <v>1040.0401478992321</v>
      </c>
      <c r="S195" s="27">
        <f>'Accumulated Feed'!O192</f>
        <v>43619</v>
      </c>
      <c r="T195" s="17">
        <f>'Accumulated Feed'!P192</f>
        <v>0</v>
      </c>
      <c r="U195" s="17">
        <f>SUM($T$7:T195)</f>
        <v>923.65868337140364</v>
      </c>
      <c r="V195" s="64">
        <v>0</v>
      </c>
      <c r="W195" s="137">
        <f t="shared" si="43"/>
        <v>0</v>
      </c>
      <c r="X195" s="19">
        <f t="shared" si="44"/>
        <v>0</v>
      </c>
      <c r="Y195" s="161">
        <f>SUM($X$7:X195)</f>
        <v>2259.9999999999995</v>
      </c>
      <c r="Z195" s="163">
        <f>SUM($AA$7:AA195)</f>
        <v>1097.4547622486045</v>
      </c>
      <c r="AA195" s="164">
        <f t="shared" si="51"/>
        <v>0</v>
      </c>
      <c r="AB195" s="115">
        <f t="shared" si="45"/>
        <v>0</v>
      </c>
      <c r="AC195" s="115">
        <v>34.848068237304688</v>
      </c>
      <c r="AD195" s="113">
        <v>60.16949462890625</v>
      </c>
      <c r="AE195" s="113">
        <v>0</v>
      </c>
      <c r="AF195" s="113">
        <v>20</v>
      </c>
      <c r="AG195" s="113">
        <f t="shared" si="46"/>
        <v>0</v>
      </c>
      <c r="AH195" s="113">
        <f>SUM($AG$7:AG195)</f>
        <v>797.3105872070463</v>
      </c>
      <c r="AJ195" s="27">
        <f>'Accumulated Feed'!Q192</f>
        <v>43811</v>
      </c>
      <c r="AK195" s="17">
        <f>'Accumulated Feed'!R192</f>
        <v>0</v>
      </c>
      <c r="AL195" s="17">
        <f>SUM($AK$7:AK195)</f>
        <v>672.29623668637691</v>
      </c>
      <c r="AM195" s="64">
        <v>0</v>
      </c>
      <c r="AN195" s="137">
        <f t="shared" si="54"/>
        <v>0</v>
      </c>
      <c r="AO195" s="19">
        <f t="shared" si="55"/>
        <v>0</v>
      </c>
      <c r="AP195" s="161">
        <f>SUM($AO$7:AO195)</f>
        <v>1201</v>
      </c>
      <c r="AQ195" s="163">
        <f>SUM($AR$7:AR195)</f>
        <v>859.79191653228781</v>
      </c>
      <c r="AR195" s="164">
        <f t="shared" si="53"/>
        <v>0</v>
      </c>
      <c r="AS195" s="115">
        <f t="shared" si="49"/>
        <v>0</v>
      </c>
      <c r="AT195" s="87">
        <v>29.552939483037683</v>
      </c>
      <c r="AU195" s="87">
        <v>51.114844187763012</v>
      </c>
      <c r="AV195" s="87">
        <v>17.860525216504367</v>
      </c>
      <c r="AW195" s="113">
        <v>20</v>
      </c>
      <c r="AX195" s="113">
        <f t="shared" si="52"/>
        <v>0</v>
      </c>
      <c r="AY195" s="113">
        <f>SUM($AX$7:AX195)</f>
        <v>541.68755699147596</v>
      </c>
    </row>
    <row r="196" spans="2:51">
      <c r="B196" s="27">
        <f>'Accumulated Feed'!M193</f>
        <v>43417</v>
      </c>
      <c r="C196" s="17">
        <f>'Accumulated Feed'!N193</f>
        <v>8.0607818601636758</v>
      </c>
      <c r="D196" s="17">
        <f>SUM($C$7:C196)</f>
        <v>1334.4505692249079</v>
      </c>
      <c r="E196" s="64">
        <f>(G196)/((1000)*(1/(PI()*1.5^2))*(1/'Salt Topping history'!$E$17)*(1/2.20462)*(C196))</f>
        <v>21.912514684794171</v>
      </c>
      <c r="F196" s="122">
        <f t="shared" si="38"/>
        <v>5.5877280103976378E-3</v>
      </c>
      <c r="G196" s="19">
        <f t="shared" si="39"/>
        <v>11.107285739068425</v>
      </c>
      <c r="H196" s="161">
        <f>SUM($G$7:G196)</f>
        <v>1838.7948010718892</v>
      </c>
      <c r="I196" s="163">
        <f>SUM($J$7:J196)</f>
        <v>1707.0310819469898</v>
      </c>
      <c r="J196" s="164">
        <f t="shared" si="40"/>
        <v>9.0840180862861519</v>
      </c>
      <c r="K196" s="115">
        <f t="shared" si="41"/>
        <v>8.0607818601636758</v>
      </c>
      <c r="L196" s="115">
        <v>32.866098901982653</v>
      </c>
      <c r="M196" s="113">
        <v>69.284376154415014</v>
      </c>
      <c r="N196" s="113">
        <v>35.315590621431724</v>
      </c>
      <c r="O196" s="113">
        <v>20</v>
      </c>
      <c r="P196" s="113">
        <f t="shared" si="42"/>
        <v>7.7030908106388871</v>
      </c>
      <c r="Q196" s="113">
        <f>SUM($P$7:P196)</f>
        <v>1047.7432387098711</v>
      </c>
      <c r="S196" s="27">
        <f>'Accumulated Feed'!O193</f>
        <v>43620</v>
      </c>
      <c r="T196" s="17">
        <f>'Accumulated Feed'!P193</f>
        <v>0</v>
      </c>
      <c r="U196" s="17">
        <f>SUM($T$7:T196)</f>
        <v>923.65868337140364</v>
      </c>
      <c r="V196" s="64">
        <v>0</v>
      </c>
      <c r="W196" s="137">
        <f t="shared" si="43"/>
        <v>0</v>
      </c>
      <c r="X196" s="19">
        <f t="shared" si="44"/>
        <v>0</v>
      </c>
      <c r="Y196" s="161">
        <f>SUM($X$7:X196)</f>
        <v>2259.9999999999995</v>
      </c>
      <c r="Z196" s="163">
        <f>SUM($AA$7:AA196)</f>
        <v>1097.4547622486045</v>
      </c>
      <c r="AA196" s="164">
        <f t="shared" si="51"/>
        <v>0</v>
      </c>
      <c r="AB196" s="115">
        <f t="shared" si="45"/>
        <v>0</v>
      </c>
      <c r="AC196" s="115">
        <v>34.76190185546875</v>
      </c>
      <c r="AD196" s="113">
        <v>59.510826110839844</v>
      </c>
      <c r="AE196" s="113">
        <v>0</v>
      </c>
      <c r="AF196" s="113">
        <v>20</v>
      </c>
      <c r="AG196" s="113">
        <f t="shared" si="46"/>
        <v>0</v>
      </c>
      <c r="AH196" s="113">
        <f>SUM($AG$7:AG196)</f>
        <v>797.3105872070463</v>
      </c>
      <c r="AJ196" s="27">
        <f>'Accumulated Feed'!Q193</f>
        <v>43812</v>
      </c>
      <c r="AK196" s="17">
        <f>'Accumulated Feed'!R193</f>
        <v>0</v>
      </c>
      <c r="AL196" s="17">
        <f>SUM($AK$7:AK196)</f>
        <v>672.29623668637691</v>
      </c>
      <c r="AM196" s="64">
        <v>0</v>
      </c>
      <c r="AN196" s="137">
        <f t="shared" si="54"/>
        <v>0</v>
      </c>
      <c r="AO196" s="19">
        <f t="shared" si="55"/>
        <v>0</v>
      </c>
      <c r="AP196" s="161">
        <f>SUM($AO$7:AO196)</f>
        <v>1201</v>
      </c>
      <c r="AQ196" s="163">
        <f>SUM($AR$7:AR196)</f>
        <v>859.79191653228781</v>
      </c>
      <c r="AR196" s="164">
        <f t="shared" si="53"/>
        <v>0</v>
      </c>
      <c r="AS196" s="115">
        <f t="shared" si="49"/>
        <v>0</v>
      </c>
      <c r="AT196" s="87">
        <v>28.790722777114976</v>
      </c>
      <c r="AU196" s="87">
        <v>52.10633957165259</v>
      </c>
      <c r="AV196" s="87">
        <v>17.845385656687949</v>
      </c>
      <c r="AW196" s="113">
        <v>20</v>
      </c>
      <c r="AX196" s="113">
        <f t="shared" si="52"/>
        <v>0</v>
      </c>
      <c r="AY196" s="113">
        <f>SUM($AX$7:AX196)</f>
        <v>541.68755699147596</v>
      </c>
    </row>
    <row r="197" spans="2:51">
      <c r="B197" s="27">
        <f>'Accumulated Feed'!M194</f>
        <v>43418</v>
      </c>
      <c r="C197" s="17">
        <f>'Accumulated Feed'!N194</f>
        <v>8.1622497964838754</v>
      </c>
      <c r="D197" s="17">
        <f>SUM($C$7:C197)</f>
        <v>1342.6128190213917</v>
      </c>
      <c r="E197" s="64">
        <f>(G197)/((1000)*(1/(PI()*1.5^2))*(1/'Salt Topping history'!$E$17)*(1/2.20462)*(C197))</f>
        <v>21.912514684794171</v>
      </c>
      <c r="F197" s="122">
        <f t="shared" si="38"/>
        <v>5.658065508641525E-3</v>
      </c>
      <c r="G197" s="19">
        <f t="shared" si="39"/>
        <v>11.247102618077625</v>
      </c>
      <c r="H197" s="161">
        <f>SUM($G$7:G197)</f>
        <v>1850.0419036899668</v>
      </c>
      <c r="I197" s="163">
        <f>SUM($J$7:J197)</f>
        <v>1716.8994581058066</v>
      </c>
      <c r="J197" s="164">
        <f t="shared" si="40"/>
        <v>9.8683761588166661</v>
      </c>
      <c r="K197" s="115">
        <f t="shared" si="41"/>
        <v>8.1622497964838754</v>
      </c>
      <c r="L197" s="115">
        <v>33.577432505002747</v>
      </c>
      <c r="M197" s="113">
        <v>54.851875980827529</v>
      </c>
      <c r="N197" s="113">
        <v>35.164097272223934</v>
      </c>
      <c r="O197" s="113">
        <v>20</v>
      </c>
      <c r="P197" s="113">
        <f t="shared" si="42"/>
        <v>7.8000561846437808</v>
      </c>
      <c r="Q197" s="113">
        <f>SUM($P$7:P197)</f>
        <v>1055.5432948945149</v>
      </c>
      <c r="S197" s="27">
        <f>'Accumulated Feed'!O194</f>
        <v>43621</v>
      </c>
      <c r="T197" s="17">
        <f>'Accumulated Feed'!P194</f>
        <v>0</v>
      </c>
      <c r="U197" s="17">
        <f>SUM($T$7:T197)</f>
        <v>923.65868337140364</v>
      </c>
      <c r="V197" s="64">
        <v>0</v>
      </c>
      <c r="W197" s="137">
        <f t="shared" si="43"/>
        <v>0</v>
      </c>
      <c r="X197" s="19">
        <f t="shared" si="44"/>
        <v>0</v>
      </c>
      <c r="Y197" s="161">
        <f>SUM($X$7:X197)</f>
        <v>2259.9999999999995</v>
      </c>
      <c r="Z197" s="163">
        <f>SUM($AA$7:AA197)</f>
        <v>1097.4547622486045</v>
      </c>
      <c r="AA197" s="164">
        <f t="shared" si="51"/>
        <v>0</v>
      </c>
      <c r="AB197" s="115">
        <f t="shared" si="45"/>
        <v>0</v>
      </c>
      <c r="AC197" s="115">
        <v>34.675727844238281</v>
      </c>
      <c r="AD197" s="113">
        <v>58.852161407470703</v>
      </c>
      <c r="AE197" s="113">
        <v>0</v>
      </c>
      <c r="AF197" s="113">
        <v>20</v>
      </c>
      <c r="AG197" s="113">
        <f t="shared" si="46"/>
        <v>0</v>
      </c>
      <c r="AH197" s="113">
        <f>SUM($AG$7:AG197)</f>
        <v>797.3105872070463</v>
      </c>
      <c r="AJ197" s="27">
        <f>'Accumulated Feed'!Q194</f>
        <v>43813</v>
      </c>
      <c r="AK197" s="17">
        <f>'Accumulated Feed'!R194</f>
        <v>0</v>
      </c>
      <c r="AL197" s="17">
        <f>SUM($AK$7:AK197)</f>
        <v>672.29623668637691</v>
      </c>
      <c r="AM197" s="64">
        <v>0</v>
      </c>
      <c r="AN197" s="137">
        <f t="shared" si="54"/>
        <v>0</v>
      </c>
      <c r="AO197" s="19">
        <f t="shared" si="55"/>
        <v>0</v>
      </c>
      <c r="AP197" s="161">
        <f>SUM($AO$7:AO197)</f>
        <v>1201</v>
      </c>
      <c r="AQ197" s="163">
        <f>SUM($AR$7:AR197)</f>
        <v>859.79191653228781</v>
      </c>
      <c r="AR197" s="164">
        <f t="shared" si="53"/>
        <v>0</v>
      </c>
      <c r="AS197" s="115">
        <f t="shared" si="49"/>
        <v>0</v>
      </c>
      <c r="AT197" s="87">
        <v>30.326070169872708</v>
      </c>
      <c r="AU197" s="87">
        <v>52.137179075347049</v>
      </c>
      <c r="AV197" s="87">
        <v>18.066225837711936</v>
      </c>
      <c r="AW197" s="113">
        <v>20</v>
      </c>
      <c r="AX197" s="113">
        <f t="shared" si="52"/>
        <v>0</v>
      </c>
      <c r="AY197" s="113">
        <f>SUM($AX$7:AX197)</f>
        <v>541.68755699147596</v>
      </c>
    </row>
    <row r="198" spans="2:51">
      <c r="B198" s="27">
        <f>'Accumulated Feed'!M195</f>
        <v>43419</v>
      </c>
      <c r="C198" s="17">
        <f>'Accumulated Feed'!N195</f>
        <v>7.7530338666204646</v>
      </c>
      <c r="D198" s="17">
        <f>SUM($C$7:C198)</f>
        <v>1350.3658528880121</v>
      </c>
      <c r="E198" s="64">
        <f>(G198)/((1000)*(1/(PI()*1.5^2))*(1/'Salt Topping history'!$E$17)*(1/2.20462)*(C198))</f>
        <v>21.912514684794168</v>
      </c>
      <c r="F198" s="122">
        <f t="shared" si="38"/>
        <v>5.3743973293921901E-3</v>
      </c>
      <c r="G198" s="19">
        <f t="shared" si="39"/>
        <v>10.683227011365796</v>
      </c>
      <c r="H198" s="161">
        <f>SUM($G$7:G198)</f>
        <v>1860.7251307013325</v>
      </c>
      <c r="I198" s="163">
        <f>SUM($J$7:J198)</f>
        <v>1726.7181960046885</v>
      </c>
      <c r="J198" s="164">
        <f t="shared" si="40"/>
        <v>9.8187378988817855</v>
      </c>
      <c r="K198" s="115">
        <f t="shared" si="41"/>
        <v>7.7530338666204646</v>
      </c>
      <c r="L198" s="115">
        <v>33.470153817269555</v>
      </c>
      <c r="M198" s="113">
        <v>38.213250265960298</v>
      </c>
      <c r="N198" s="113">
        <v>34.807432597169147</v>
      </c>
      <c r="O198" s="113">
        <v>9.1593681897326658</v>
      </c>
      <c r="P198" s="113">
        <f t="shared" si="42"/>
        <v>3.3930874419759727</v>
      </c>
      <c r="Q198" s="113">
        <f>SUM($P$7:P198)</f>
        <v>1058.9363823364909</v>
      </c>
      <c r="S198" s="27">
        <f>'Accumulated Feed'!O195</f>
        <v>43622</v>
      </c>
      <c r="T198" s="17">
        <f>'Accumulated Feed'!P195</f>
        <v>0</v>
      </c>
      <c r="U198" s="17">
        <f>SUM($T$7:T198)</f>
        <v>923.65868337140364</v>
      </c>
      <c r="V198" s="64">
        <v>0</v>
      </c>
      <c r="W198" s="137">
        <f t="shared" si="43"/>
        <v>0</v>
      </c>
      <c r="X198" s="19">
        <f t="shared" si="44"/>
        <v>0</v>
      </c>
      <c r="Y198" s="161">
        <f>SUM($X$7:X198)</f>
        <v>2259.9999999999995</v>
      </c>
      <c r="Z198" s="163">
        <f>SUM($AA$7:AA198)</f>
        <v>1097.4547622486045</v>
      </c>
      <c r="AA198" s="164">
        <f t="shared" si="51"/>
        <v>0</v>
      </c>
      <c r="AB198" s="115">
        <f t="shared" si="45"/>
        <v>0</v>
      </c>
      <c r="AC198" s="115">
        <v>34.589563083472079</v>
      </c>
      <c r="AD198" s="113">
        <v>58.193493779588636</v>
      </c>
      <c r="AE198" s="113">
        <v>0</v>
      </c>
      <c r="AF198" s="113">
        <v>20</v>
      </c>
      <c r="AG198" s="113">
        <f t="shared" si="46"/>
        <v>0</v>
      </c>
      <c r="AH198" s="113">
        <f>SUM($AG$7:AG198)</f>
        <v>797.3105872070463</v>
      </c>
      <c r="AJ198" s="27">
        <f>'Accumulated Feed'!Q195</f>
        <v>43814</v>
      </c>
      <c r="AK198" s="17">
        <f>'Accumulated Feed'!R195</f>
        <v>0</v>
      </c>
      <c r="AL198" s="17">
        <f>SUM($AK$7:AK198)</f>
        <v>672.29623668637691</v>
      </c>
      <c r="AM198" s="64">
        <v>0</v>
      </c>
      <c r="AN198" s="137">
        <f t="shared" si="54"/>
        <v>0</v>
      </c>
      <c r="AO198" s="19">
        <f t="shared" si="55"/>
        <v>0</v>
      </c>
      <c r="AP198" s="161">
        <f>SUM($AO$7:AO198)</f>
        <v>1201</v>
      </c>
      <c r="AQ198" s="163">
        <f>SUM($AR$7:AR198)</f>
        <v>859.79191653228781</v>
      </c>
      <c r="AR198" s="164">
        <f t="shared" si="53"/>
        <v>0</v>
      </c>
      <c r="AS198" s="115">
        <f t="shared" si="49"/>
        <v>0</v>
      </c>
      <c r="AT198" s="87">
        <v>30.235307805052454</v>
      </c>
      <c r="AU198" s="87">
        <v>51.928878929085208</v>
      </c>
      <c r="AV198" s="87">
        <v>18.371180813378743</v>
      </c>
      <c r="AW198" s="113">
        <v>20</v>
      </c>
      <c r="AX198" s="113">
        <f t="shared" si="52"/>
        <v>0</v>
      </c>
      <c r="AY198" s="113">
        <f>SUM($AX$7:AX198)</f>
        <v>541.68755699147596</v>
      </c>
    </row>
    <row r="199" spans="2:51">
      <c r="B199" s="27">
        <f>'Accumulated Feed'!M196</f>
        <v>43420</v>
      </c>
      <c r="C199" s="17">
        <f>'Accumulated Feed'!N196</f>
        <v>7.5693955164837483</v>
      </c>
      <c r="D199" s="17">
        <f>SUM($C$7:C199)</f>
        <v>1357.935248404496</v>
      </c>
      <c r="E199" s="64">
        <f>(G199)/((1000)*(1/(PI()*1.5^2))*(1/'Salt Topping history'!$E$17)*(1/2.20462)*(C199))</f>
        <v>21.912514684794171</v>
      </c>
      <c r="F199" s="122">
        <f t="shared" si="38"/>
        <v>5.2470993611996482E-3</v>
      </c>
      <c r="G199" s="19">
        <f t="shared" si="39"/>
        <v>10.430184110192661</v>
      </c>
      <c r="H199" s="161">
        <f>SUM($G$7:G199)</f>
        <v>1871.1553148115252</v>
      </c>
      <c r="I199" s="163">
        <f>SUM($J$7:J199)</f>
        <v>1735.4634161367453</v>
      </c>
      <c r="J199" s="164">
        <f t="shared" si="40"/>
        <v>8.7452201320568292</v>
      </c>
      <c r="K199" s="115">
        <f t="shared" si="41"/>
        <v>7.5693955164837483</v>
      </c>
      <c r="L199" s="115">
        <v>33.598264506415077</v>
      </c>
      <c r="M199" s="113">
        <v>66.422653959261012</v>
      </c>
      <c r="N199" s="113">
        <v>34.941645798859781</v>
      </c>
      <c r="O199" s="113">
        <v>20</v>
      </c>
      <c r="P199" s="113">
        <f t="shared" si="42"/>
        <v>7.2335093613280348</v>
      </c>
      <c r="Q199" s="113">
        <f>SUM($P$7:P199)</f>
        <v>1066.1698916978189</v>
      </c>
      <c r="S199" s="27">
        <f>'Accumulated Feed'!O196</f>
        <v>43623</v>
      </c>
      <c r="T199" s="17">
        <f>'Accumulated Feed'!P196</f>
        <v>0</v>
      </c>
      <c r="U199" s="17">
        <f>SUM($T$7:T199)</f>
        <v>923.65868337140364</v>
      </c>
      <c r="V199" s="64">
        <v>0</v>
      </c>
      <c r="W199" s="122">
        <f t="shared" ref="W199" si="56">T199/$D$209</f>
        <v>0</v>
      </c>
      <c r="X199" s="19">
        <f t="shared" ref="X199" si="57">($I$3-$I$2)*W199</f>
        <v>0</v>
      </c>
      <c r="Y199" s="161">
        <f>SUM($X$7:X199)</f>
        <v>2259.9999999999995</v>
      </c>
      <c r="Z199" s="163">
        <f>SUM($AA$7:AA199)</f>
        <v>1097.4547622486045</v>
      </c>
      <c r="AA199" s="164">
        <f t="shared" ref="AA199:AA230" si="58">IF(X199=0,0,$J$4+$K$4*AB199+$L$4*AC199+$M$4*AD199+$N$4*AE199)</f>
        <v>0</v>
      </c>
      <c r="AB199" s="115">
        <f t="shared" si="45"/>
        <v>0</v>
      </c>
      <c r="AC199" s="115">
        <v>34.503395080566406</v>
      </c>
      <c r="AD199" s="113">
        <v>57.534824371337891</v>
      </c>
      <c r="AE199" s="113">
        <v>0</v>
      </c>
      <c r="AF199" s="113">
        <v>20</v>
      </c>
      <c r="AG199" s="113">
        <f t="shared" si="46"/>
        <v>0</v>
      </c>
      <c r="AH199" s="113">
        <f>SUM($AG$7:AG199)</f>
        <v>797.3105872070463</v>
      </c>
      <c r="AJ199" s="27">
        <f>'Accumulated Feed'!Q196</f>
        <v>43815</v>
      </c>
      <c r="AK199" s="17">
        <f>'Accumulated Feed'!R196</f>
        <v>0</v>
      </c>
      <c r="AL199" s="17">
        <f>SUM($AK$7:AK199)</f>
        <v>672.29623668637691</v>
      </c>
      <c r="AM199" s="64">
        <v>0</v>
      </c>
      <c r="AN199" s="137">
        <f t="shared" si="54"/>
        <v>0</v>
      </c>
      <c r="AO199" s="19">
        <f t="shared" si="55"/>
        <v>0</v>
      </c>
      <c r="AP199" s="161">
        <f>SUM($AO$7:AO199)</f>
        <v>1201</v>
      </c>
      <c r="AQ199" s="163">
        <f>SUM($AR$7:AR199)</f>
        <v>859.79191653228781</v>
      </c>
      <c r="AR199" s="164">
        <f t="shared" si="53"/>
        <v>0</v>
      </c>
      <c r="AS199" s="115">
        <f t="shared" si="49"/>
        <v>0</v>
      </c>
      <c r="AT199" s="87">
        <v>31.114970287195003</v>
      </c>
      <c r="AU199" s="87">
        <v>51.792633750791964</v>
      </c>
      <c r="AV199" s="87">
        <v>18.720206324811315</v>
      </c>
      <c r="AW199" s="113">
        <v>20</v>
      </c>
      <c r="AX199" s="113">
        <f t="shared" si="52"/>
        <v>0</v>
      </c>
      <c r="AY199" s="113">
        <f>SUM($AX$7:AX199)</f>
        <v>541.68755699147596</v>
      </c>
    </row>
    <row r="200" spans="2:51">
      <c r="B200" s="27">
        <f>'Accumulated Feed'!M197</f>
        <v>43421</v>
      </c>
      <c r="C200" s="17">
        <f>'Accumulated Feed'!N197</f>
        <v>7.5021900093921312</v>
      </c>
      <c r="D200" s="17">
        <f>SUM($C$7:C200)</f>
        <v>1365.437438413888</v>
      </c>
      <c r="E200" s="64">
        <f>(G200)/((1000)*(1/(PI()*1.5^2))*(1/'Salt Topping history'!$E$17)*(1/2.20462)*(C200))</f>
        <v>21.912514684794171</v>
      </c>
      <c r="F200" s="122">
        <f t="shared" ref="F200:F209" si="59">C200/$D$209</f>
        <v>5.2005125534999317E-3</v>
      </c>
      <c r="G200" s="19">
        <f t="shared" ref="G200:G209" si="60">($I$3-$I$2)*F200</f>
        <v>10.337578853847164</v>
      </c>
      <c r="H200" s="161">
        <f>SUM($G$7:G200)</f>
        <v>1881.4928936653723</v>
      </c>
      <c r="I200" s="163">
        <f>SUM($J$7:J200)</f>
        <v>1744.1449714567825</v>
      </c>
      <c r="J200" s="164">
        <f t="shared" ref="J200:J209" si="61">IF(G200=0,0,$J$4+$K$4*K200+$L$4*L200+$M$4*M200+$N$4*N200)</f>
        <v>8.6815553200371038</v>
      </c>
      <c r="K200" s="115">
        <f t="shared" ref="K200:K209" si="62">C200</f>
        <v>7.5021900093921312</v>
      </c>
      <c r="L200" s="115">
        <v>33.592204523086529</v>
      </c>
      <c r="M200" s="113">
        <v>66.074835366374941</v>
      </c>
      <c r="N200" s="113">
        <v>35.302601532825669</v>
      </c>
      <c r="O200" s="113">
        <v>20</v>
      </c>
      <c r="P200" s="113">
        <f t="shared" ref="P200:P209" si="63">(C200*O200)*(1/2.20462)*(1/1343)*(1/(PI()*1.5^2))*1000</f>
        <v>7.1692860473762972</v>
      </c>
      <c r="Q200" s="113">
        <f>SUM($P$7:P200)</f>
        <v>1073.3391777451952</v>
      </c>
      <c r="T200"/>
      <c r="U200"/>
      <c r="V200"/>
      <c r="W200"/>
      <c r="X200"/>
      <c r="Y200"/>
      <c r="Z200"/>
      <c r="AA200"/>
      <c r="AB200"/>
      <c r="AC200"/>
      <c r="AF200" s="113"/>
      <c r="AG200" s="113"/>
      <c r="AH200" s="113"/>
      <c r="AJ200" s="27">
        <f>'Accumulated Feed'!Q197</f>
        <v>43816</v>
      </c>
      <c r="AK200" s="17">
        <f>'Accumulated Feed'!R197</f>
        <v>0</v>
      </c>
      <c r="AL200" s="17">
        <f>SUM($AK$7:AK200)</f>
        <v>672.29623668637691</v>
      </c>
      <c r="AM200" s="64">
        <v>0</v>
      </c>
      <c r="AN200" s="137">
        <f t="shared" si="54"/>
        <v>0</v>
      </c>
      <c r="AO200" s="19">
        <f t="shared" si="55"/>
        <v>0</v>
      </c>
      <c r="AP200" s="161">
        <f>SUM($AO$7:AO200)</f>
        <v>1201</v>
      </c>
      <c r="AQ200" s="163">
        <f>SUM($AR$7:AR200)</f>
        <v>859.79191653228781</v>
      </c>
      <c r="AR200" s="164">
        <f t="shared" si="53"/>
        <v>0</v>
      </c>
      <c r="AS200" s="115">
        <f t="shared" ref="AS200:AS224" si="64">AK200</f>
        <v>0</v>
      </c>
      <c r="AT200" s="87">
        <v>30.990273313500236</v>
      </c>
      <c r="AU200" s="87">
        <v>51.598020074544138</v>
      </c>
      <c r="AV200" s="87">
        <v>18.844705022573478</v>
      </c>
      <c r="AW200" s="113">
        <v>20</v>
      </c>
      <c r="AX200" s="113">
        <f t="shared" ref="AX200:AX224" si="65">(AK200*AW201)*(1/2.20462)*(1/1343)*(1/(PI()*1.5^2))*1000</f>
        <v>0</v>
      </c>
      <c r="AY200" s="113">
        <f>SUM($AX$7:AX200)</f>
        <v>541.68755699147596</v>
      </c>
    </row>
    <row r="201" spans="2:51">
      <c r="B201" s="27">
        <f>'Accumulated Feed'!M198</f>
        <v>43422</v>
      </c>
      <c r="C201" s="17">
        <f>'Accumulated Feed'!N198</f>
        <v>7.607419032684815</v>
      </c>
      <c r="D201" s="17">
        <f>SUM($C$7:C201)</f>
        <v>1373.0448574465729</v>
      </c>
      <c r="E201" s="64">
        <f>(G201)/((1000)*(1/(PI()*1.5^2))*(1/'Salt Topping history'!$E$17)*(1/2.20462)*(C201))</f>
        <v>21.912514684794175</v>
      </c>
      <c r="F201" s="122">
        <f t="shared" si="59"/>
        <v>5.2734572344452337E-3</v>
      </c>
      <c r="G201" s="19">
        <f t="shared" si="60"/>
        <v>10.482578290630236</v>
      </c>
      <c r="H201" s="161">
        <f>SUM($G$7:G201)</f>
        <v>1891.9754719560026</v>
      </c>
      <c r="I201" s="163">
        <f>SUM($J$7:J201)</f>
        <v>1753.2825727330494</v>
      </c>
      <c r="J201" s="164">
        <f t="shared" si="61"/>
        <v>9.1376012762668601</v>
      </c>
      <c r="K201" s="115">
        <f t="shared" si="62"/>
        <v>7.607419032684815</v>
      </c>
      <c r="L201" s="115">
        <v>33.184774853874139</v>
      </c>
      <c r="M201" s="113">
        <v>51.984545176812951</v>
      </c>
      <c r="N201" s="113">
        <v>35.331978950743313</v>
      </c>
      <c r="O201" s="113">
        <v>20</v>
      </c>
      <c r="P201" s="113">
        <f t="shared" si="63"/>
        <v>7.2698456129867139</v>
      </c>
      <c r="Q201" s="113">
        <f>SUM($P$7:P201)</f>
        <v>1080.609023358182</v>
      </c>
      <c r="T201"/>
      <c r="U201"/>
      <c r="V201"/>
      <c r="W201"/>
      <c r="X201"/>
      <c r="Y201"/>
      <c r="Z201"/>
      <c r="AA201"/>
      <c r="AB201"/>
      <c r="AC201"/>
      <c r="AF201" s="113"/>
      <c r="AG201" s="113"/>
      <c r="AH201" s="113"/>
      <c r="AJ201" s="27">
        <f>'Accumulated Feed'!Q198</f>
        <v>43817</v>
      </c>
      <c r="AK201" s="17">
        <f>'Accumulated Feed'!R198</f>
        <v>0</v>
      </c>
      <c r="AL201" s="17">
        <f>SUM($AK$7:AK201)</f>
        <v>672.29623668637691</v>
      </c>
      <c r="AM201" s="64">
        <v>0</v>
      </c>
      <c r="AN201" s="137">
        <f t="shared" si="54"/>
        <v>0</v>
      </c>
      <c r="AO201" s="19">
        <f t="shared" si="55"/>
        <v>0</v>
      </c>
      <c r="AP201" s="161">
        <f>SUM($AO$7:AO201)</f>
        <v>1201</v>
      </c>
      <c r="AQ201" s="163">
        <f>SUM($AR$7:AR201)</f>
        <v>859.79191653228781</v>
      </c>
      <c r="AR201" s="164">
        <f t="shared" si="53"/>
        <v>0</v>
      </c>
      <c r="AS201" s="115">
        <f t="shared" si="64"/>
        <v>0</v>
      </c>
      <c r="AT201" s="87">
        <v>30.939688867529252</v>
      </c>
      <c r="AU201" s="87">
        <v>50.508355652689943</v>
      </c>
      <c r="AV201" s="87">
        <v>11.48837936616952</v>
      </c>
      <c r="AW201" s="113">
        <v>20</v>
      </c>
      <c r="AX201" s="113">
        <f t="shared" si="65"/>
        <v>0</v>
      </c>
      <c r="AY201" s="113">
        <f>SUM($AX$7:AX201)</f>
        <v>541.68755699147596</v>
      </c>
    </row>
    <row r="202" spans="2:51">
      <c r="B202" s="27">
        <f>'Accumulated Feed'!M199</f>
        <v>43423</v>
      </c>
      <c r="C202" s="17">
        <f>'Accumulated Feed'!N199</f>
        <v>7.6992430669241063</v>
      </c>
      <c r="D202" s="17">
        <f>SUM($C$7:C202)</f>
        <v>1380.744100513497</v>
      </c>
      <c r="E202" s="64">
        <f>(G202)/((1000)*(1/(PI()*1.5^2))*(1/'Salt Topping history'!$E$17)*(1/2.20462)*(C202))</f>
        <v>21.912514684794175</v>
      </c>
      <c r="F202" s="122">
        <f t="shared" si="59"/>
        <v>5.337109586915194E-3</v>
      </c>
      <c r="G202" s="19">
        <f t="shared" si="60"/>
        <v>10.609106436870023</v>
      </c>
      <c r="H202" s="161">
        <f>SUM($G$7:G202)</f>
        <v>1902.5845783928726</v>
      </c>
      <c r="I202" s="163">
        <f>SUM($J$7:J202)</f>
        <v>1762.3892197097177</v>
      </c>
      <c r="J202" s="164">
        <f t="shared" si="61"/>
        <v>9.1066469766683866</v>
      </c>
      <c r="K202" s="115">
        <f t="shared" si="62"/>
        <v>7.6992430669241063</v>
      </c>
      <c r="L202" s="115">
        <v>32.983964452831863</v>
      </c>
      <c r="M202" s="113">
        <v>54.973699998215395</v>
      </c>
      <c r="N202" s="113">
        <v>35.43429491427208</v>
      </c>
      <c r="O202" s="113">
        <v>20</v>
      </c>
      <c r="P202" s="113">
        <f t="shared" si="63"/>
        <v>7.3575950257130502</v>
      </c>
      <c r="Q202" s="113">
        <f>SUM($P$7:P202)</f>
        <v>1087.9666183838949</v>
      </c>
      <c r="T202"/>
      <c r="U202"/>
      <c r="V202"/>
      <c r="W202"/>
      <c r="X202"/>
      <c r="Y202"/>
      <c r="Z202"/>
      <c r="AA202"/>
      <c r="AB202"/>
      <c r="AC202"/>
      <c r="AF202" s="113"/>
      <c r="AG202" s="113"/>
      <c r="AH202" s="113"/>
      <c r="AJ202" s="27">
        <f>'Accumulated Feed'!Q199</f>
        <v>43818</v>
      </c>
      <c r="AK202" s="17">
        <f>'Accumulated Feed'!R199</f>
        <v>0</v>
      </c>
      <c r="AL202" s="17">
        <f>SUM($AK$7:AK202)</f>
        <v>672.29623668637691</v>
      </c>
      <c r="AM202" s="64">
        <v>0</v>
      </c>
      <c r="AN202" s="137">
        <f t="shared" si="54"/>
        <v>0</v>
      </c>
      <c r="AO202" s="19">
        <f t="shared" si="55"/>
        <v>0</v>
      </c>
      <c r="AP202" s="161">
        <f>SUM($AO$7:AO202)</f>
        <v>1201</v>
      </c>
      <c r="AQ202" s="163">
        <f>SUM($AR$7:AR202)</f>
        <v>859.79191653228781</v>
      </c>
      <c r="AR202" s="164">
        <f t="shared" si="53"/>
        <v>0</v>
      </c>
      <c r="AS202" s="115">
        <f t="shared" si="64"/>
        <v>0</v>
      </c>
      <c r="AT202" s="87">
        <v>30.751226862095042</v>
      </c>
      <c r="AU202" s="87">
        <v>35.878844540693144</v>
      </c>
      <c r="AV202" s="87">
        <v>4.8474620914607547</v>
      </c>
      <c r="AW202" s="113">
        <v>20</v>
      </c>
      <c r="AX202" s="113">
        <f t="shared" si="65"/>
        <v>0</v>
      </c>
      <c r="AY202" s="113">
        <f>SUM($AX$7:AX202)</f>
        <v>541.68755699147596</v>
      </c>
    </row>
    <row r="203" spans="2:51">
      <c r="B203" s="27">
        <f>'Accumulated Feed'!M200</f>
        <v>43424</v>
      </c>
      <c r="C203" s="17">
        <f>'Accumulated Feed'!N200</f>
        <v>7.5827634946157065</v>
      </c>
      <c r="D203" s="17">
        <f>SUM($C$7:C203)</f>
        <v>1388.3268640081126</v>
      </c>
      <c r="E203" s="64">
        <f>(G203)/((1000)*(1/(PI()*1.5^2))*(1/'Salt Topping history'!$E$17)*(1/2.20462)*(C203))</f>
        <v>21.912514684794171</v>
      </c>
      <c r="F203" s="122">
        <f t="shared" si="59"/>
        <v>5.256366033731686E-3</v>
      </c>
      <c r="G203" s="19">
        <f t="shared" si="60"/>
        <v>10.448604401851846</v>
      </c>
      <c r="H203" s="161">
        <f>SUM($G$7:G203)</f>
        <v>1913.0331827947243</v>
      </c>
      <c r="I203" s="163">
        <f>SUM($J$7:J203)</f>
        <v>1771.307286463546</v>
      </c>
      <c r="J203" s="164">
        <f t="shared" si="61"/>
        <v>8.918066753828171</v>
      </c>
      <c r="K203" s="115">
        <f t="shared" si="62"/>
        <v>7.5827634946157065</v>
      </c>
      <c r="L203" s="115">
        <v>32.99626145585821</v>
      </c>
      <c r="M203" s="113">
        <v>56.212234824388155</v>
      </c>
      <c r="N203" s="113">
        <v>35.31945134946595</v>
      </c>
      <c r="O203" s="113">
        <v>16.362433124398496</v>
      </c>
      <c r="P203" s="113">
        <f t="shared" si="63"/>
        <v>5.9283419866565366</v>
      </c>
      <c r="Q203" s="113">
        <f>SUM($P$7:P203)</f>
        <v>1093.8949603705514</v>
      </c>
      <c r="T203"/>
      <c r="U203"/>
      <c r="V203"/>
      <c r="W203"/>
      <c r="X203"/>
      <c r="Y203"/>
      <c r="Z203"/>
      <c r="AA203"/>
      <c r="AB203"/>
      <c r="AC203"/>
      <c r="AF203" s="113"/>
      <c r="AG203" s="113"/>
      <c r="AH203" s="113"/>
      <c r="AJ203" s="27">
        <f>'Accumulated Feed'!Q200</f>
        <v>43819</v>
      </c>
      <c r="AK203" s="17">
        <f>'Accumulated Feed'!R200</f>
        <v>0</v>
      </c>
      <c r="AL203" s="17">
        <f>SUM($AK$7:AK203)</f>
        <v>672.29623668637691</v>
      </c>
      <c r="AM203" s="64">
        <v>0</v>
      </c>
      <c r="AN203" s="137">
        <f t="shared" si="54"/>
        <v>0</v>
      </c>
      <c r="AO203" s="19">
        <f t="shared" si="55"/>
        <v>0</v>
      </c>
      <c r="AP203" s="161">
        <f>SUM($AO$7:AO203)</f>
        <v>1201</v>
      </c>
      <c r="AQ203" s="163">
        <f>SUM($AR$7:AR203)</f>
        <v>859.79191653228781</v>
      </c>
      <c r="AR203" s="164">
        <f t="shared" si="53"/>
        <v>0</v>
      </c>
      <c r="AS203" s="115">
        <f t="shared" si="64"/>
        <v>0</v>
      </c>
      <c r="AT203" s="87">
        <v>29.312030008942966</v>
      </c>
      <c r="AU203" s="87">
        <v>51.661292774831807</v>
      </c>
      <c r="AV203" s="87">
        <v>4.1020051678904759</v>
      </c>
      <c r="AW203" s="113">
        <v>20</v>
      </c>
      <c r="AX203" s="113">
        <f t="shared" si="65"/>
        <v>0</v>
      </c>
      <c r="AY203" s="113">
        <f>SUM($AX$7:AX203)</f>
        <v>541.68755699147596</v>
      </c>
    </row>
    <row r="204" spans="2:51">
      <c r="B204" s="27">
        <f>'Accumulated Feed'!M201</f>
        <v>43425</v>
      </c>
      <c r="C204" s="17">
        <f>'Accumulated Feed'!N201</f>
        <v>8.3824909497467495</v>
      </c>
      <c r="D204" s="17">
        <f>SUM($C$7:C204)</f>
        <v>1396.7093549578594</v>
      </c>
      <c r="E204" s="64">
        <f>(G204)/((1000)*(1/(PI()*1.5^2))*(1/'Salt Topping history'!$E$17)*(1/2.20462)*(C204))</f>
        <v>21.912514684794168</v>
      </c>
      <c r="F204" s="122">
        <f t="shared" si="59"/>
        <v>5.8107365128292317E-3</v>
      </c>
      <c r="G204" s="19">
        <f t="shared" si="60"/>
        <v>11.550582040201947</v>
      </c>
      <c r="H204" s="161">
        <f>SUM($G$7:G204)</f>
        <v>1924.5837648349263</v>
      </c>
      <c r="I204" s="163">
        <f>SUM($J$7:J204)</f>
        <v>1781.6703445027322</v>
      </c>
      <c r="J204" s="164">
        <f t="shared" si="61"/>
        <v>10.363058039186088</v>
      </c>
      <c r="K204" s="115">
        <f t="shared" si="62"/>
        <v>8.3824909497467495</v>
      </c>
      <c r="L204" s="115">
        <v>34.236432592802579</v>
      </c>
      <c r="M204" s="113">
        <v>54.391348303733089</v>
      </c>
      <c r="N204" s="113">
        <v>35.27689581005658</v>
      </c>
      <c r="O204" s="113">
        <v>20</v>
      </c>
      <c r="P204" s="113">
        <f t="shared" si="63"/>
        <v>8.0105243046419208</v>
      </c>
      <c r="Q204" s="113">
        <f>SUM($P$7:P204)</f>
        <v>1101.9054846751933</v>
      </c>
      <c r="T204"/>
      <c r="U204"/>
      <c r="V204"/>
      <c r="W204"/>
      <c r="X204"/>
      <c r="Y204"/>
      <c r="Z204"/>
      <c r="AA204"/>
      <c r="AB204"/>
      <c r="AC204"/>
      <c r="AF204" s="113"/>
      <c r="AG204" s="113"/>
      <c r="AH204" s="113"/>
      <c r="AJ204" s="27">
        <f>'Accumulated Feed'!Q201</f>
        <v>43820</v>
      </c>
      <c r="AK204" s="17">
        <f>'Accumulated Feed'!R201</f>
        <v>0</v>
      </c>
      <c r="AL204" s="17">
        <f>SUM($AK$7:AK204)</f>
        <v>672.29623668637691</v>
      </c>
      <c r="AM204" s="64">
        <v>0</v>
      </c>
      <c r="AN204" s="137">
        <f t="shared" si="54"/>
        <v>0</v>
      </c>
      <c r="AO204" s="19">
        <f t="shared" si="55"/>
        <v>0</v>
      </c>
      <c r="AP204" s="161">
        <f>SUM($AO$7:AO204)</f>
        <v>1201</v>
      </c>
      <c r="AQ204" s="163">
        <f>SUM($AR$7:AR204)</f>
        <v>859.79191653228781</v>
      </c>
      <c r="AR204" s="164">
        <f t="shared" si="53"/>
        <v>0</v>
      </c>
      <c r="AS204" s="115">
        <f t="shared" si="64"/>
        <v>0</v>
      </c>
      <c r="AT204" s="87">
        <v>30.043438881922658</v>
      </c>
      <c r="AU204" s="87">
        <v>0</v>
      </c>
      <c r="AV204" s="87">
        <v>0</v>
      </c>
      <c r="AW204" s="113">
        <v>20</v>
      </c>
      <c r="AX204" s="113">
        <f t="shared" si="65"/>
        <v>0</v>
      </c>
      <c r="AY204" s="113">
        <f>SUM($AX$7:AX204)</f>
        <v>541.68755699147596</v>
      </c>
    </row>
    <row r="205" spans="2:51">
      <c r="B205" s="27">
        <f>'Accumulated Feed'!M202</f>
        <v>43426</v>
      </c>
      <c r="C205" s="17">
        <f>'Accumulated Feed'!N202</f>
        <v>9.7166031882097439</v>
      </c>
      <c r="D205" s="17">
        <f>SUM($C$7:C205)</f>
        <v>1406.4259581460692</v>
      </c>
      <c r="E205" s="64">
        <f>(G205)/((1000)*(1/(PI()*1.5^2))*(1/'Salt Topping history'!$E$17)*(1/2.20462)*(C205))</f>
        <v>21.912514684794171</v>
      </c>
      <c r="F205" s="122">
        <f t="shared" si="59"/>
        <v>6.7355421276188866E-3</v>
      </c>
      <c r="G205" s="19">
        <f t="shared" si="60"/>
        <v>13.388910641280823</v>
      </c>
      <c r="H205" s="161">
        <f>SUM($G$7:G205)</f>
        <v>1937.9726754762071</v>
      </c>
      <c r="I205" s="163">
        <f>SUM($J$7:J205)</f>
        <v>1794.006803321736</v>
      </c>
      <c r="J205" s="164">
        <f t="shared" si="61"/>
        <v>12.33645881900377</v>
      </c>
      <c r="K205" s="115">
        <f t="shared" si="62"/>
        <v>9.7166031882097439</v>
      </c>
      <c r="L205" s="115">
        <v>34.320185846664231</v>
      </c>
      <c r="M205" s="113">
        <v>46.777255261319659</v>
      </c>
      <c r="N205" s="113">
        <v>35.313531198126313</v>
      </c>
      <c r="O205" s="113">
        <v>15.71109534</v>
      </c>
      <c r="P205" s="113">
        <f t="shared" si="63"/>
        <v>7.2942187724291543</v>
      </c>
      <c r="Q205" s="113">
        <f>SUM($P$7:P205)</f>
        <v>1109.1997034476224</v>
      </c>
      <c r="T205"/>
      <c r="U205"/>
      <c r="V205"/>
      <c r="W205"/>
      <c r="X205"/>
      <c r="Y205"/>
      <c r="Z205"/>
      <c r="AA205"/>
      <c r="AB205"/>
      <c r="AC205"/>
      <c r="AF205" s="113"/>
      <c r="AG205" s="113"/>
      <c r="AH205" s="113"/>
      <c r="AJ205" s="27">
        <f>'Accumulated Feed'!Q202</f>
        <v>43821</v>
      </c>
      <c r="AK205" s="17">
        <f>'Accumulated Feed'!R202</f>
        <v>0</v>
      </c>
      <c r="AL205" s="17">
        <f>SUM($AK$7:AK205)</f>
        <v>672.29623668637691</v>
      </c>
      <c r="AM205" s="64">
        <v>0</v>
      </c>
      <c r="AN205" s="137">
        <f t="shared" si="54"/>
        <v>0</v>
      </c>
      <c r="AO205" s="19">
        <f t="shared" si="55"/>
        <v>0</v>
      </c>
      <c r="AP205" s="161">
        <f>SUM($AO$7:AO205)</f>
        <v>1201</v>
      </c>
      <c r="AQ205" s="163">
        <f>SUM($AR$7:AR205)</f>
        <v>859.79191653228781</v>
      </c>
      <c r="AR205" s="164">
        <f t="shared" si="53"/>
        <v>0</v>
      </c>
      <c r="AS205" s="115">
        <f t="shared" si="64"/>
        <v>0</v>
      </c>
      <c r="AT205" s="87">
        <v>29.952372084502876</v>
      </c>
      <c r="AU205" s="87">
        <v>0</v>
      </c>
      <c r="AV205" s="87">
        <v>0</v>
      </c>
      <c r="AW205" s="113">
        <v>20</v>
      </c>
      <c r="AX205" s="113">
        <f t="shared" si="65"/>
        <v>0</v>
      </c>
      <c r="AY205" s="113">
        <f>SUM($AX$7:AX205)</f>
        <v>541.68755699147596</v>
      </c>
    </row>
    <row r="206" spans="2:51">
      <c r="B206" s="27">
        <f>'Accumulated Feed'!M203</f>
        <v>43427</v>
      </c>
      <c r="C206" s="17">
        <f>'Accumulated Feed'!N203</f>
        <v>9.7985211600723527</v>
      </c>
      <c r="D206" s="17">
        <f>SUM($C$7:C206)</f>
        <v>1416.2244793061416</v>
      </c>
      <c r="E206" s="64">
        <f>(G206)/((1000)*(1/(PI()*1.5^2))*(1/'Salt Topping history'!$E$17)*(1/2.20462)*(C206))</f>
        <v>21.912514684794171</v>
      </c>
      <c r="F206" s="122">
        <f t="shared" si="59"/>
        <v>6.792327604992216E-3</v>
      </c>
      <c r="G206" s="19">
        <f t="shared" si="60"/>
        <v>13.501788813203529</v>
      </c>
      <c r="H206" s="161">
        <f>SUM($G$7:G206)</f>
        <v>1951.4744642894107</v>
      </c>
      <c r="I206" s="163">
        <f>SUM($J$7:J206)</f>
        <v>1806.8766945979826</v>
      </c>
      <c r="J206" s="164">
        <f t="shared" si="61"/>
        <v>12.869891276246578</v>
      </c>
      <c r="K206" s="115">
        <f t="shared" si="62"/>
        <v>9.7985211600723527</v>
      </c>
      <c r="L206" s="115">
        <v>35.765278260089723</v>
      </c>
      <c r="M206" s="113">
        <v>46.950762997004681</v>
      </c>
      <c r="N206" s="113">
        <v>35.548591937466924</v>
      </c>
      <c r="O206" s="113">
        <v>20</v>
      </c>
      <c r="P206" s="113">
        <f t="shared" si="63"/>
        <v>9.3637192539622234</v>
      </c>
      <c r="Q206" s="113">
        <f>SUM($P$7:P206)</f>
        <v>1118.5634227015846</v>
      </c>
      <c r="T206"/>
      <c r="U206"/>
      <c r="V206"/>
      <c r="W206"/>
      <c r="X206"/>
      <c r="Y206"/>
      <c r="Z206"/>
      <c r="AA206"/>
      <c r="AB206"/>
      <c r="AC206"/>
      <c r="AF206" s="113"/>
      <c r="AG206" s="113"/>
      <c r="AH206" s="113"/>
      <c r="AJ206" s="27">
        <f>'Accumulated Feed'!Q203</f>
        <v>43822</v>
      </c>
      <c r="AK206" s="17">
        <f>'Accumulated Feed'!R203</f>
        <v>0</v>
      </c>
      <c r="AL206" s="17">
        <f>SUM($AK$7:AK206)</f>
        <v>672.29623668637691</v>
      </c>
      <c r="AM206" s="64">
        <v>0</v>
      </c>
      <c r="AN206" s="137">
        <f t="shared" si="54"/>
        <v>0</v>
      </c>
      <c r="AO206" s="19">
        <f t="shared" si="55"/>
        <v>0</v>
      </c>
      <c r="AP206" s="161">
        <f>SUM($AO$7:AO206)</f>
        <v>1201</v>
      </c>
      <c r="AQ206" s="163">
        <f>SUM($AR$7:AR206)</f>
        <v>859.79191653228781</v>
      </c>
      <c r="AR206" s="164">
        <f t="shared" si="53"/>
        <v>0</v>
      </c>
      <c r="AS206" s="115">
        <f t="shared" si="64"/>
        <v>0</v>
      </c>
      <c r="AT206" s="87">
        <v>30.751958319301949</v>
      </c>
      <c r="AU206" s="87">
        <v>0</v>
      </c>
      <c r="AV206" s="87">
        <v>0</v>
      </c>
      <c r="AW206" s="113">
        <v>20</v>
      </c>
      <c r="AX206" s="113">
        <f t="shared" si="65"/>
        <v>0</v>
      </c>
      <c r="AY206" s="113">
        <f>SUM($AX$7:AX206)</f>
        <v>541.68755699147596</v>
      </c>
    </row>
    <row r="207" spans="2:51">
      <c r="B207" s="27">
        <f>'Accumulated Feed'!M204</f>
        <v>43428</v>
      </c>
      <c r="C207" s="17">
        <f>'Accumulated Feed'!N204</f>
        <v>9.1318571541910991</v>
      </c>
      <c r="D207" s="17">
        <f>SUM($C$7:C207)</f>
        <v>1425.3563364603326</v>
      </c>
      <c r="E207" s="64">
        <f>(G207)/((1000)*(1/(PI()*1.5^2))*(1/'Salt Topping history'!$E$17)*(1/2.20462)*(C207))</f>
        <v>21.912514684794168</v>
      </c>
      <c r="F207" s="122">
        <f t="shared" si="59"/>
        <v>6.3301966102811223E-3</v>
      </c>
      <c r="G207" s="19">
        <f t="shared" si="60"/>
        <v>12.583164821916816</v>
      </c>
      <c r="H207" s="161">
        <f>SUM($G$7:G207)</f>
        <v>1964.0576291113275</v>
      </c>
      <c r="I207" s="163">
        <f>SUM($J$7:J207)</f>
        <v>1818.5661347607856</v>
      </c>
      <c r="J207" s="164">
        <f t="shared" si="61"/>
        <v>11.689440162803026</v>
      </c>
      <c r="K207" s="115">
        <f t="shared" si="62"/>
        <v>9.1318571541910991</v>
      </c>
      <c r="L207" s="115">
        <v>36.095586848038202</v>
      </c>
      <c r="M207" s="113">
        <v>61.389636671189933</v>
      </c>
      <c r="N207" s="113">
        <v>36.291854365490039</v>
      </c>
      <c r="O207" s="113">
        <v>20</v>
      </c>
      <c r="P207" s="113">
        <f t="shared" si="63"/>
        <v>8.7266379550789761</v>
      </c>
      <c r="Q207" s="113">
        <f>SUM($P$7:P207)</f>
        <v>1127.2900606566636</v>
      </c>
      <c r="T207"/>
      <c r="U207"/>
      <c r="V207"/>
      <c r="W207"/>
      <c r="X207"/>
      <c r="Y207"/>
      <c r="Z207"/>
      <c r="AA207"/>
      <c r="AB207"/>
      <c r="AC207"/>
      <c r="AF207" s="113"/>
      <c r="AG207" s="113"/>
      <c r="AH207" s="113"/>
      <c r="AJ207" s="27">
        <f>'Accumulated Feed'!Q204</f>
        <v>43823</v>
      </c>
      <c r="AK207" s="17">
        <f>'Accumulated Feed'!R204</f>
        <v>0</v>
      </c>
      <c r="AL207" s="17">
        <f>SUM($AK$7:AK207)</f>
        <v>672.29623668637691</v>
      </c>
      <c r="AM207" s="64">
        <v>0</v>
      </c>
      <c r="AN207" s="137">
        <f t="shared" si="54"/>
        <v>0</v>
      </c>
      <c r="AO207" s="19">
        <f t="shared" si="55"/>
        <v>0</v>
      </c>
      <c r="AP207" s="161">
        <f>SUM($AO$7:AO207)</f>
        <v>1201</v>
      </c>
      <c r="AQ207" s="163">
        <f>SUM($AR$7:AR207)</f>
        <v>859.79191653228781</v>
      </c>
      <c r="AR207" s="164">
        <f t="shared" si="53"/>
        <v>0</v>
      </c>
      <c r="AS207" s="115">
        <f t="shared" si="64"/>
        <v>0</v>
      </c>
      <c r="AT207" s="87">
        <v>29.259388366054655</v>
      </c>
      <c r="AU207" s="87">
        <v>0</v>
      </c>
      <c r="AV207" s="87">
        <v>4.945239174623401</v>
      </c>
      <c r="AW207" s="113">
        <v>20</v>
      </c>
      <c r="AX207" s="113">
        <f t="shared" si="65"/>
        <v>0</v>
      </c>
      <c r="AY207" s="113">
        <f>SUM($AX$7:AX207)</f>
        <v>541.68755699147596</v>
      </c>
    </row>
    <row r="208" spans="2:51">
      <c r="B208" s="27">
        <f>'Accumulated Feed'!M205</f>
        <v>43429</v>
      </c>
      <c r="C208" s="17">
        <f>'Accumulated Feed'!N205</f>
        <v>8.7942184368851333</v>
      </c>
      <c r="D208" s="17">
        <f>SUM($C$7:C208)</f>
        <v>1434.1505548972177</v>
      </c>
      <c r="E208" s="64">
        <f>(G208)/((1000)*(1/(PI()*1.5^2))*(1/'Salt Topping history'!$E$17)*(1/2.20462)*(C208))</f>
        <v>21.912514684794171</v>
      </c>
      <c r="F208" s="122">
        <f t="shared" si="59"/>
        <v>6.0961457017198817E-3</v>
      </c>
      <c r="G208" s="19">
        <f t="shared" si="60"/>
        <v>12.117918425878782</v>
      </c>
      <c r="H208" s="161">
        <f>SUM($G$7:G208)</f>
        <v>1976.1755475372063</v>
      </c>
      <c r="I208" s="163">
        <f>SUM($J$7:J208)</f>
        <v>1830.1867728916513</v>
      </c>
      <c r="J208" s="164">
        <f t="shared" si="61"/>
        <v>11.620638130865592</v>
      </c>
      <c r="K208" s="115">
        <f t="shared" si="62"/>
        <v>8.7942184368851333</v>
      </c>
      <c r="L208" s="115">
        <v>35.937515308945287</v>
      </c>
      <c r="M208" s="113">
        <v>48.485498718133684</v>
      </c>
      <c r="N208" s="113">
        <v>36.492695080284726</v>
      </c>
      <c r="O208" s="113">
        <v>20</v>
      </c>
      <c r="P208" s="113">
        <f t="shared" si="63"/>
        <v>8.403981698438546</v>
      </c>
      <c r="Q208" s="113">
        <f>SUM($P$7:P208)</f>
        <v>1135.6940423551023</v>
      </c>
      <c r="T208"/>
      <c r="U208"/>
      <c r="V208"/>
      <c r="W208"/>
      <c r="X208"/>
      <c r="Y208"/>
      <c r="Z208"/>
      <c r="AA208"/>
      <c r="AB208"/>
      <c r="AC208"/>
      <c r="AF208" s="113"/>
      <c r="AG208" s="113"/>
      <c r="AH208" s="113"/>
      <c r="AJ208" s="27">
        <f>'Accumulated Feed'!Q205</f>
        <v>43824</v>
      </c>
      <c r="AK208" s="17">
        <f>'Accumulated Feed'!R205</f>
        <v>0</v>
      </c>
      <c r="AL208" s="17">
        <f>SUM($AK$7:AK208)</f>
        <v>672.29623668637691</v>
      </c>
      <c r="AM208" s="64">
        <v>0</v>
      </c>
      <c r="AN208" s="137">
        <f t="shared" si="54"/>
        <v>0</v>
      </c>
      <c r="AO208" s="19">
        <f t="shared" si="55"/>
        <v>0</v>
      </c>
      <c r="AP208" s="161">
        <f>SUM($AO$7:AO208)</f>
        <v>1201</v>
      </c>
      <c r="AQ208" s="163">
        <f>SUM($AR$7:AR208)</f>
        <v>859.79191653228781</v>
      </c>
      <c r="AR208" s="164">
        <f t="shared" si="53"/>
        <v>0</v>
      </c>
      <c r="AS208" s="115">
        <f t="shared" si="64"/>
        <v>0</v>
      </c>
      <c r="AT208" s="87">
        <v>30.800249317796137</v>
      </c>
      <c r="AU208" s="87">
        <v>0</v>
      </c>
      <c r="AV208" s="87">
        <v>10.293185215470965</v>
      </c>
      <c r="AW208" s="113">
        <v>20</v>
      </c>
      <c r="AX208" s="113">
        <f t="shared" si="65"/>
        <v>0</v>
      </c>
      <c r="AY208" s="113">
        <f>SUM($AX$7:AX208)</f>
        <v>541.68755699147596</v>
      </c>
    </row>
    <row r="209" spans="2:51">
      <c r="B209" s="27">
        <f>'Accumulated Feed'!M206</f>
        <v>43430</v>
      </c>
      <c r="C209" s="17">
        <f>'Accumulated Feed'!N206</f>
        <v>8.4361002091480497</v>
      </c>
      <c r="D209" s="17">
        <f>SUM($C$7:C209)</f>
        <v>1442.5866551063657</v>
      </c>
      <c r="E209" s="64">
        <f>(G209)/((1000)*(1/(PI()*1.5^2))*(1/'Salt Topping history'!$E$17)*(1/2.20462)*(C209))</f>
        <v>21.912514684794171</v>
      </c>
      <c r="F209" s="122">
        <f t="shared" si="59"/>
        <v>5.8478984117082619E-3</v>
      </c>
      <c r="G209" s="19">
        <f t="shared" si="60"/>
        <v>11.624452462793684</v>
      </c>
      <c r="H209" s="161">
        <f>SUM($G$7:G209)</f>
        <v>1987.8</v>
      </c>
      <c r="I209" s="163">
        <f>SUM($J$7:J209)</f>
        <v>1840.434930859933</v>
      </c>
      <c r="J209" s="164">
        <f t="shared" si="61"/>
        <v>10.248157968281717</v>
      </c>
      <c r="K209" s="115">
        <f t="shared" si="62"/>
        <v>8.4361002091480497</v>
      </c>
      <c r="L209" s="115">
        <v>34.194700623529911</v>
      </c>
      <c r="M209" s="113">
        <v>61.333147489362325</v>
      </c>
      <c r="N209" s="113">
        <v>36.502714281876891</v>
      </c>
      <c r="O209" s="113">
        <v>20</v>
      </c>
      <c r="P209" s="113">
        <f t="shared" si="63"/>
        <v>8.0617546940288527</v>
      </c>
      <c r="Q209" s="113">
        <f>SUM($P$7:P209)</f>
        <v>1143.7557970491312</v>
      </c>
      <c r="T209"/>
      <c r="U209"/>
      <c r="V209"/>
      <c r="W209"/>
      <c r="X209"/>
      <c r="Y209"/>
      <c r="Z209"/>
      <c r="AA209"/>
      <c r="AB209"/>
      <c r="AC209"/>
      <c r="AF209" s="113"/>
      <c r="AG209" s="113"/>
      <c r="AH209" s="113"/>
      <c r="AJ209" s="27">
        <f>'Accumulated Feed'!Q206</f>
        <v>43825</v>
      </c>
      <c r="AK209" s="17">
        <f>'Accumulated Feed'!R206</f>
        <v>0</v>
      </c>
      <c r="AL209" s="17">
        <f>SUM($AK$7:AK209)</f>
        <v>672.29623668637691</v>
      </c>
      <c r="AM209" s="64">
        <v>0</v>
      </c>
      <c r="AN209" s="137">
        <f t="shared" si="54"/>
        <v>0</v>
      </c>
      <c r="AO209" s="19">
        <f t="shared" si="55"/>
        <v>0</v>
      </c>
      <c r="AP209" s="161">
        <f>SUM($AO$7:AO209)</f>
        <v>1201</v>
      </c>
      <c r="AQ209" s="163">
        <f>SUM($AR$7:AR209)</f>
        <v>859.79191653228781</v>
      </c>
      <c r="AR209" s="164">
        <f t="shared" si="53"/>
        <v>0</v>
      </c>
      <c r="AS209" s="115">
        <f t="shared" si="64"/>
        <v>0</v>
      </c>
      <c r="AT209" s="87">
        <v>27.748356557841738</v>
      </c>
      <c r="AU209" s="87">
        <v>0</v>
      </c>
      <c r="AV209" s="87">
        <v>13.346814449992427</v>
      </c>
      <c r="AW209" s="113">
        <v>20</v>
      </c>
      <c r="AX209" s="113">
        <f t="shared" si="65"/>
        <v>0</v>
      </c>
      <c r="AY209" s="113">
        <f>SUM($AX$7:AX209)</f>
        <v>541.68755699147596</v>
      </c>
    </row>
    <row r="210" spans="2:51">
      <c r="B210" s="27"/>
      <c r="C210" s="17"/>
      <c r="D210" s="17"/>
      <c r="E210" s="64"/>
      <c r="H210" s="72"/>
      <c r="I210" s="72"/>
      <c r="K210" s="115"/>
      <c r="L210" s="115"/>
      <c r="M210" s="113"/>
      <c r="N210" s="113"/>
      <c r="O210" s="113"/>
      <c r="P210" s="113"/>
      <c r="Q210" s="113"/>
      <c r="S210" s="27"/>
      <c r="T210" s="17"/>
      <c r="U210" s="17"/>
      <c r="V210" s="64"/>
      <c r="Y210" s="72"/>
      <c r="Z210" s="72"/>
      <c r="AB210" s="115"/>
      <c r="AC210" s="115"/>
      <c r="AD210" s="113"/>
      <c r="AE210" s="113"/>
      <c r="AF210" s="113"/>
      <c r="AG210" s="113"/>
      <c r="AH210" s="113"/>
      <c r="AJ210" s="27">
        <f>'Accumulated Feed'!Q207</f>
        <v>43826</v>
      </c>
      <c r="AK210" s="17">
        <f>'Accumulated Feed'!R207</f>
        <v>0</v>
      </c>
      <c r="AL210" s="17">
        <f>SUM($AK$7:AK210)</f>
        <v>672.29623668637691</v>
      </c>
      <c r="AM210" s="64">
        <v>0</v>
      </c>
      <c r="AN210" s="137">
        <f t="shared" si="54"/>
        <v>0</v>
      </c>
      <c r="AO210" s="19">
        <f t="shared" si="55"/>
        <v>0</v>
      </c>
      <c r="AP210" s="161">
        <f>SUM($AO$7:AO210)</f>
        <v>1201</v>
      </c>
      <c r="AQ210" s="163">
        <f>SUM($AR$7:AR210)</f>
        <v>859.79191653228781</v>
      </c>
      <c r="AR210" s="164">
        <f t="shared" si="53"/>
        <v>0</v>
      </c>
      <c r="AS210" s="115">
        <f t="shared" si="64"/>
        <v>0</v>
      </c>
      <c r="AT210" s="178">
        <v>27.977482241215522</v>
      </c>
      <c r="AU210" s="87">
        <v>0</v>
      </c>
      <c r="AV210" s="87">
        <v>19.255135499570081</v>
      </c>
      <c r="AW210" s="113">
        <v>20</v>
      </c>
      <c r="AX210" s="113">
        <f t="shared" si="65"/>
        <v>0</v>
      </c>
      <c r="AY210" s="113">
        <f>SUM($AX$7:AX210)</f>
        <v>541.68755699147596</v>
      </c>
    </row>
    <row r="211" spans="2:51">
      <c r="B211" s="27"/>
      <c r="C211" s="17"/>
      <c r="D211" s="17"/>
      <c r="E211" s="64"/>
      <c r="H211" s="72"/>
      <c r="I211" s="72"/>
      <c r="K211" s="115"/>
      <c r="L211" s="115"/>
      <c r="M211" s="113"/>
      <c r="N211" s="113"/>
      <c r="O211" s="113"/>
      <c r="P211" s="113"/>
      <c r="Q211" s="113"/>
      <c r="S211" s="27"/>
      <c r="T211" s="17"/>
      <c r="U211" s="17"/>
      <c r="V211" s="64"/>
      <c r="Y211" s="72"/>
      <c r="Z211" s="72"/>
      <c r="AB211" s="115"/>
      <c r="AC211" s="115"/>
      <c r="AD211" s="113"/>
      <c r="AE211" s="113"/>
      <c r="AF211" s="113"/>
      <c r="AG211" s="113"/>
      <c r="AH211" s="113"/>
      <c r="AJ211" s="27">
        <f>'Accumulated Feed'!Q208</f>
        <v>43827</v>
      </c>
      <c r="AK211" s="17">
        <f>'Accumulated Feed'!R208</f>
        <v>0</v>
      </c>
      <c r="AL211" s="17">
        <f>SUM($AK$7:AK211)</f>
        <v>672.29623668637691</v>
      </c>
      <c r="AM211" s="64">
        <v>0</v>
      </c>
      <c r="AN211" s="137">
        <f t="shared" si="54"/>
        <v>0</v>
      </c>
      <c r="AO211" s="19">
        <f t="shared" si="55"/>
        <v>0</v>
      </c>
      <c r="AP211" s="161">
        <f>SUM($AO$7:AO211)</f>
        <v>1201</v>
      </c>
      <c r="AQ211" s="163">
        <f>SUM($AR$7:AR211)</f>
        <v>859.79191653228781</v>
      </c>
      <c r="AR211" s="164">
        <f t="shared" si="53"/>
        <v>0</v>
      </c>
      <c r="AS211" s="115">
        <f t="shared" si="64"/>
        <v>0</v>
      </c>
      <c r="AT211" s="178">
        <v>29.968249437279162</v>
      </c>
      <c r="AU211" s="87">
        <v>0</v>
      </c>
      <c r="AV211" s="87">
        <v>22.279740814721148</v>
      </c>
      <c r="AW211" s="113">
        <v>20</v>
      </c>
      <c r="AX211" s="113">
        <f t="shared" si="65"/>
        <v>0</v>
      </c>
      <c r="AY211" s="113">
        <f>SUM($AX$7:AX211)</f>
        <v>541.68755699147596</v>
      </c>
    </row>
    <row r="212" spans="2:51">
      <c r="B212" s="27"/>
      <c r="C212" s="17"/>
      <c r="D212" s="17"/>
      <c r="E212" s="64"/>
      <c r="H212" s="72"/>
      <c r="I212" s="72"/>
      <c r="K212" s="115"/>
      <c r="L212" s="115"/>
      <c r="M212" s="113"/>
      <c r="N212" s="113"/>
      <c r="O212" s="113"/>
      <c r="P212" s="113"/>
      <c r="Q212" s="113"/>
      <c r="S212" s="27"/>
      <c r="T212" s="17"/>
      <c r="U212" s="17"/>
      <c r="V212" s="64"/>
      <c r="Y212" s="72"/>
      <c r="Z212" s="72"/>
      <c r="AB212" s="115"/>
      <c r="AC212" s="115"/>
      <c r="AD212" s="113"/>
      <c r="AE212" s="113"/>
      <c r="AF212" s="113"/>
      <c r="AG212" s="113"/>
      <c r="AH212" s="113"/>
      <c r="AJ212" s="27">
        <f>'Accumulated Feed'!Q209</f>
        <v>43828</v>
      </c>
      <c r="AK212" s="17">
        <f>'Accumulated Feed'!R209</f>
        <v>0</v>
      </c>
      <c r="AL212" s="17">
        <f>SUM($AK$7:AK212)</f>
        <v>672.29623668637691</v>
      </c>
      <c r="AM212" s="64">
        <v>0</v>
      </c>
      <c r="AN212" s="137">
        <f t="shared" si="54"/>
        <v>0</v>
      </c>
      <c r="AO212" s="19">
        <f t="shared" si="55"/>
        <v>0</v>
      </c>
      <c r="AP212" s="161">
        <f>SUM($AO$7:AO212)</f>
        <v>1201</v>
      </c>
      <c r="AQ212" s="163">
        <f>SUM($AR$7:AR212)</f>
        <v>859.79191653228781</v>
      </c>
      <c r="AR212" s="164">
        <f t="shared" si="53"/>
        <v>0</v>
      </c>
      <c r="AS212" s="115">
        <f t="shared" si="64"/>
        <v>0</v>
      </c>
      <c r="AT212" s="178">
        <v>29.051737413516747</v>
      </c>
      <c r="AU212" s="87">
        <v>0</v>
      </c>
      <c r="AV212" s="87">
        <v>40.838094854774297</v>
      </c>
      <c r="AW212" s="113">
        <v>20</v>
      </c>
      <c r="AX212" s="113">
        <f t="shared" si="65"/>
        <v>0</v>
      </c>
      <c r="AY212" s="113">
        <f>SUM($AX$7:AX212)</f>
        <v>541.68755699147596</v>
      </c>
    </row>
    <row r="213" spans="2:51">
      <c r="B213" s="27"/>
      <c r="C213" s="17"/>
      <c r="D213" s="17"/>
      <c r="E213" s="64"/>
      <c r="H213" s="72"/>
      <c r="I213" s="72"/>
      <c r="K213" s="115"/>
      <c r="L213" s="115"/>
      <c r="M213" s="113"/>
      <c r="N213" s="113"/>
      <c r="O213" s="113"/>
      <c r="P213" s="113"/>
      <c r="Q213" s="113"/>
      <c r="S213" s="27"/>
      <c r="T213" s="17"/>
      <c r="U213" s="17"/>
      <c r="V213" s="64"/>
      <c r="Y213" s="72"/>
      <c r="Z213" s="72"/>
      <c r="AB213" s="115"/>
      <c r="AC213" s="115"/>
      <c r="AD213" s="113"/>
      <c r="AE213" s="113"/>
      <c r="AF213" s="113"/>
      <c r="AG213" s="113"/>
      <c r="AH213" s="113"/>
      <c r="AJ213" s="27">
        <f>'Accumulated Feed'!Q210</f>
        <v>43829</v>
      </c>
      <c r="AK213" s="17">
        <f>'Accumulated Feed'!R210</f>
        <v>0</v>
      </c>
      <c r="AL213" s="17">
        <f>SUM($AK$7:AK213)</f>
        <v>672.29623668637691</v>
      </c>
      <c r="AM213" s="64">
        <v>0</v>
      </c>
      <c r="AN213" s="137">
        <f t="shared" si="54"/>
        <v>0</v>
      </c>
      <c r="AO213" s="19">
        <f t="shared" si="55"/>
        <v>0</v>
      </c>
      <c r="AP213" s="161">
        <f>SUM($AO$7:AO213)</f>
        <v>1201</v>
      </c>
      <c r="AQ213" s="163">
        <f>SUM($AR$7:AR213)</f>
        <v>859.79191653228781</v>
      </c>
      <c r="AR213" s="164">
        <f t="shared" si="53"/>
        <v>0</v>
      </c>
      <c r="AS213" s="115">
        <f t="shared" si="64"/>
        <v>0</v>
      </c>
      <c r="AT213" s="178">
        <v>28.00979732032172</v>
      </c>
      <c r="AU213" s="87">
        <v>0</v>
      </c>
      <c r="AV213" s="87">
        <v>34.492906091036623</v>
      </c>
      <c r="AW213" s="113">
        <v>20</v>
      </c>
      <c r="AX213" s="113">
        <f t="shared" si="65"/>
        <v>0</v>
      </c>
      <c r="AY213" s="113">
        <f>SUM($AX$7:AX213)</f>
        <v>541.68755699147596</v>
      </c>
    </row>
    <row r="214" spans="2:51">
      <c r="B214" s="27"/>
      <c r="C214" s="17"/>
      <c r="D214" s="17"/>
      <c r="E214" s="64"/>
      <c r="H214" s="72"/>
      <c r="I214" s="72"/>
      <c r="K214" s="115"/>
      <c r="L214" s="115"/>
      <c r="M214" s="113"/>
      <c r="N214" s="113"/>
      <c r="O214" s="113"/>
      <c r="P214" s="113"/>
      <c r="Q214" s="113"/>
      <c r="S214" s="27"/>
      <c r="T214" s="17"/>
      <c r="U214" s="17"/>
      <c r="V214" s="64"/>
      <c r="Y214" s="72"/>
      <c r="Z214" s="72"/>
      <c r="AB214" s="115"/>
      <c r="AC214" s="115"/>
      <c r="AD214" s="113"/>
      <c r="AE214" s="113"/>
      <c r="AF214" s="113"/>
      <c r="AG214" s="113"/>
      <c r="AH214" s="113"/>
      <c r="AJ214" s="27">
        <f>'Accumulated Feed'!Q211</f>
        <v>43830</v>
      </c>
      <c r="AK214" s="17">
        <f>'Accumulated Feed'!R211</f>
        <v>0</v>
      </c>
      <c r="AL214" s="17">
        <f>SUM($AK$7:AK214)</f>
        <v>672.29623668637691</v>
      </c>
      <c r="AM214" s="64">
        <v>0</v>
      </c>
      <c r="AN214" s="137">
        <f t="shared" si="54"/>
        <v>0</v>
      </c>
      <c r="AO214" s="19">
        <f t="shared" si="55"/>
        <v>0</v>
      </c>
      <c r="AP214" s="161">
        <f>SUM($AO$7:AO214)</f>
        <v>1201</v>
      </c>
      <c r="AQ214" s="163">
        <f>SUM($AR$7:AR214)</f>
        <v>859.79191653228781</v>
      </c>
      <c r="AR214" s="164">
        <f t="shared" si="53"/>
        <v>0</v>
      </c>
      <c r="AS214" s="115">
        <f t="shared" si="64"/>
        <v>0</v>
      </c>
      <c r="AT214" s="178">
        <v>29.327312676354694</v>
      </c>
      <c r="AU214" s="87">
        <v>0</v>
      </c>
      <c r="AV214" s="87">
        <v>38.957295084441107</v>
      </c>
      <c r="AW214" s="113">
        <v>20</v>
      </c>
      <c r="AX214" s="113">
        <f t="shared" si="65"/>
        <v>0</v>
      </c>
      <c r="AY214" s="113">
        <f>SUM($AX$7:AX214)</f>
        <v>541.68755699147596</v>
      </c>
    </row>
    <row r="215" spans="2:51">
      <c r="B215" s="27"/>
      <c r="C215" s="17"/>
      <c r="D215" s="17"/>
      <c r="E215" s="64"/>
      <c r="H215" s="72"/>
      <c r="I215" s="72"/>
      <c r="K215" s="115"/>
      <c r="L215" s="115"/>
      <c r="M215" s="113"/>
      <c r="N215" s="113"/>
      <c r="O215" s="113"/>
      <c r="P215" s="113"/>
      <c r="Q215" s="113"/>
      <c r="S215" s="27"/>
      <c r="T215" s="17"/>
      <c r="U215" s="17"/>
      <c r="V215" s="64"/>
      <c r="Y215" s="72"/>
      <c r="Z215" s="72"/>
      <c r="AB215" s="115"/>
      <c r="AC215" s="115"/>
      <c r="AD215" s="113"/>
      <c r="AE215" s="113"/>
      <c r="AF215" s="113"/>
      <c r="AG215" s="113"/>
      <c r="AH215" s="113"/>
      <c r="AJ215" s="27">
        <f>'Accumulated Feed'!Q212</f>
        <v>43831</v>
      </c>
      <c r="AK215" s="17">
        <f>'Accumulated Feed'!R212</f>
        <v>0</v>
      </c>
      <c r="AL215" s="17">
        <f>SUM($AK$7:AK215)</f>
        <v>672.29623668637691</v>
      </c>
      <c r="AM215" s="64">
        <v>0</v>
      </c>
      <c r="AN215" s="137">
        <f t="shared" si="54"/>
        <v>0</v>
      </c>
      <c r="AO215" s="19">
        <f t="shared" si="55"/>
        <v>0</v>
      </c>
      <c r="AP215" s="161">
        <f>SUM($AO$7:AO215)</f>
        <v>1201</v>
      </c>
      <c r="AQ215" s="163">
        <f>SUM($AR$7:AR215)</f>
        <v>859.79191653228781</v>
      </c>
      <c r="AR215" s="164">
        <f t="shared" si="53"/>
        <v>0</v>
      </c>
      <c r="AS215" s="115">
        <f t="shared" si="64"/>
        <v>0</v>
      </c>
      <c r="AT215" s="178">
        <v>28.755918186682258</v>
      </c>
      <c r="AU215" s="87">
        <v>0</v>
      </c>
      <c r="AV215" s="87">
        <v>41.313263977280336</v>
      </c>
      <c r="AW215" s="113">
        <v>20</v>
      </c>
      <c r="AX215" s="113">
        <f t="shared" si="65"/>
        <v>0</v>
      </c>
      <c r="AY215" s="113">
        <f>SUM($AX$7:AX215)</f>
        <v>541.68755699147596</v>
      </c>
    </row>
    <row r="216" spans="2:51">
      <c r="B216" s="27"/>
      <c r="C216" s="17"/>
      <c r="D216" s="17"/>
      <c r="E216" s="64"/>
      <c r="H216" s="72"/>
      <c r="I216" s="72"/>
      <c r="K216" s="115"/>
      <c r="L216" s="115"/>
      <c r="M216" s="113"/>
      <c r="N216" s="113"/>
      <c r="O216" s="113"/>
      <c r="P216" s="113"/>
      <c r="Q216" s="113"/>
      <c r="S216" s="27"/>
      <c r="T216" s="17"/>
      <c r="U216" s="17"/>
      <c r="V216" s="64"/>
      <c r="Y216" s="72"/>
      <c r="Z216" s="72"/>
      <c r="AB216" s="115"/>
      <c r="AC216" s="115"/>
      <c r="AD216" s="113"/>
      <c r="AE216" s="113"/>
      <c r="AF216" s="113"/>
      <c r="AG216" s="113"/>
      <c r="AH216" s="113"/>
      <c r="AJ216" s="27">
        <f>'Accumulated Feed'!Q213</f>
        <v>43832</v>
      </c>
      <c r="AK216" s="17">
        <f>'Accumulated Feed'!R213</f>
        <v>0</v>
      </c>
      <c r="AL216" s="17">
        <f>SUM($AK$7:AK216)</f>
        <v>672.29623668637691</v>
      </c>
      <c r="AM216" s="64">
        <v>0</v>
      </c>
      <c r="AN216" s="137">
        <f t="shared" si="54"/>
        <v>0</v>
      </c>
      <c r="AO216" s="19">
        <f t="shared" si="55"/>
        <v>0</v>
      </c>
      <c r="AP216" s="161">
        <f>SUM($AO$7:AO216)</f>
        <v>1201</v>
      </c>
      <c r="AQ216" s="163">
        <f>SUM($AR$7:AR216)</f>
        <v>859.79191653228781</v>
      </c>
      <c r="AR216" s="164">
        <f t="shared" si="53"/>
        <v>0</v>
      </c>
      <c r="AS216" s="115">
        <f t="shared" si="64"/>
        <v>0</v>
      </c>
      <c r="AT216" s="178">
        <v>30.327452290830827</v>
      </c>
      <c r="AU216" s="87">
        <v>0</v>
      </c>
      <c r="AV216" s="87">
        <v>42.072509466144787</v>
      </c>
      <c r="AW216" s="113">
        <v>20</v>
      </c>
      <c r="AX216" s="113">
        <f t="shared" si="65"/>
        <v>0</v>
      </c>
      <c r="AY216" s="113">
        <f>SUM($AX$7:AX216)</f>
        <v>541.68755699147596</v>
      </c>
    </row>
    <row r="217" spans="2:51">
      <c r="B217" s="27"/>
      <c r="C217" s="17"/>
      <c r="D217" s="17"/>
      <c r="E217" s="64"/>
      <c r="H217" s="72"/>
      <c r="I217" s="72"/>
      <c r="K217" s="115"/>
      <c r="L217" s="115"/>
      <c r="M217" s="113"/>
      <c r="N217" s="113"/>
      <c r="O217" s="113"/>
      <c r="P217" s="113"/>
      <c r="Q217" s="113"/>
      <c r="S217" s="27"/>
      <c r="T217" s="17"/>
      <c r="U217" s="17"/>
      <c r="V217" s="64"/>
      <c r="Y217" s="72"/>
      <c r="Z217" s="72"/>
      <c r="AB217" s="115"/>
      <c r="AC217" s="115"/>
      <c r="AD217" s="113"/>
      <c r="AE217" s="113"/>
      <c r="AF217" s="113"/>
      <c r="AG217" s="113"/>
      <c r="AH217" s="113"/>
      <c r="AJ217" s="27">
        <f>'Accumulated Feed'!Q214</f>
        <v>43833</v>
      </c>
      <c r="AK217" s="17">
        <f>'Accumulated Feed'!R214</f>
        <v>0</v>
      </c>
      <c r="AL217" s="17">
        <f>SUM($AK$7:AK217)</f>
        <v>672.29623668637691</v>
      </c>
      <c r="AM217" s="64">
        <v>0</v>
      </c>
      <c r="AN217" s="137">
        <f t="shared" si="54"/>
        <v>0</v>
      </c>
      <c r="AO217" s="19">
        <f t="shared" si="55"/>
        <v>0</v>
      </c>
      <c r="AP217" s="161">
        <f>SUM($AO$7:AO217)</f>
        <v>1201</v>
      </c>
      <c r="AQ217" s="163">
        <f>SUM($AR$7:AR217)</f>
        <v>859.79191653228781</v>
      </c>
      <c r="AR217" s="164">
        <f t="shared" si="53"/>
        <v>0</v>
      </c>
      <c r="AS217" s="115">
        <f t="shared" si="64"/>
        <v>0</v>
      </c>
      <c r="AT217" s="178">
        <v>31.249691319929255</v>
      </c>
      <c r="AU217" s="87">
        <v>0</v>
      </c>
      <c r="AV217" s="87">
        <v>43.421355648129023</v>
      </c>
      <c r="AW217" s="113">
        <v>20</v>
      </c>
      <c r="AX217" s="113">
        <f t="shared" si="65"/>
        <v>0</v>
      </c>
      <c r="AY217" s="113">
        <f>SUM($AX$7:AX217)</f>
        <v>541.68755699147596</v>
      </c>
    </row>
    <row r="218" spans="2:51">
      <c r="B218" s="27"/>
      <c r="C218" s="17"/>
      <c r="D218" s="17"/>
      <c r="E218" s="64"/>
      <c r="H218" s="72"/>
      <c r="I218" s="72"/>
      <c r="K218" s="115"/>
      <c r="L218" s="115"/>
      <c r="M218" s="113"/>
      <c r="N218" s="113"/>
      <c r="O218" s="113"/>
      <c r="P218" s="113"/>
      <c r="Q218" s="113"/>
      <c r="S218" s="27"/>
      <c r="T218" s="17"/>
      <c r="U218" s="17"/>
      <c r="V218" s="64"/>
      <c r="Y218" s="72"/>
      <c r="Z218" s="72"/>
      <c r="AB218" s="115"/>
      <c r="AC218" s="115"/>
      <c r="AD218" s="113"/>
      <c r="AE218" s="113"/>
      <c r="AF218" s="113"/>
      <c r="AG218" s="113"/>
      <c r="AH218" s="113"/>
      <c r="AJ218" s="27">
        <f>'Accumulated Feed'!Q215</f>
        <v>43834</v>
      </c>
      <c r="AK218" s="17">
        <f>'Accumulated Feed'!R215</f>
        <v>0</v>
      </c>
      <c r="AL218" s="17">
        <f>SUM($AK$7:AK218)</f>
        <v>672.29623668637691</v>
      </c>
      <c r="AM218" s="64">
        <v>0</v>
      </c>
      <c r="AN218" s="137">
        <f t="shared" si="54"/>
        <v>0</v>
      </c>
      <c r="AO218" s="19">
        <f t="shared" si="55"/>
        <v>0</v>
      </c>
      <c r="AP218" s="161">
        <f>SUM($AO$7:AO218)</f>
        <v>1201</v>
      </c>
      <c r="AQ218" s="163">
        <f>SUM($AR$7:AR218)</f>
        <v>859.79191653228781</v>
      </c>
      <c r="AR218" s="164">
        <f t="shared" si="53"/>
        <v>0</v>
      </c>
      <c r="AS218" s="115">
        <f t="shared" si="64"/>
        <v>0</v>
      </c>
      <c r="AT218" s="178">
        <v>30.195833527512008</v>
      </c>
      <c r="AU218" s="87">
        <v>0</v>
      </c>
      <c r="AV218" s="87">
        <v>45.904899479150728</v>
      </c>
      <c r="AW218" s="113">
        <v>20</v>
      </c>
      <c r="AX218" s="113">
        <f t="shared" si="65"/>
        <v>0</v>
      </c>
      <c r="AY218" s="113">
        <f>SUM($AX$7:AX218)</f>
        <v>541.68755699147596</v>
      </c>
    </row>
    <row r="219" spans="2:51">
      <c r="B219" s="27"/>
      <c r="C219" s="17"/>
      <c r="D219" s="17"/>
      <c r="E219" s="64"/>
      <c r="H219" s="72"/>
      <c r="I219" s="72"/>
      <c r="K219" s="115"/>
      <c r="L219" s="115"/>
      <c r="M219" s="113"/>
      <c r="N219" s="113"/>
      <c r="O219" s="113"/>
      <c r="P219" s="113"/>
      <c r="Q219" s="113"/>
      <c r="S219" s="27"/>
      <c r="T219" s="17"/>
      <c r="U219" s="17"/>
      <c r="V219" s="64"/>
      <c r="Y219" s="72"/>
      <c r="Z219" s="72"/>
      <c r="AB219" s="115"/>
      <c r="AC219" s="115"/>
      <c r="AD219" s="113"/>
      <c r="AE219" s="113"/>
      <c r="AF219" s="113"/>
      <c r="AG219" s="113"/>
      <c r="AH219" s="113"/>
      <c r="AJ219" s="27">
        <f>'Accumulated Feed'!Q216</f>
        <v>43835</v>
      </c>
      <c r="AK219" s="17">
        <f>'Accumulated Feed'!R216</f>
        <v>0</v>
      </c>
      <c r="AL219" s="17">
        <f>SUM($AK$7:AK219)</f>
        <v>672.29623668637691</v>
      </c>
      <c r="AM219" s="64">
        <v>0</v>
      </c>
      <c r="AN219" s="137">
        <f t="shared" si="54"/>
        <v>0</v>
      </c>
      <c r="AO219" s="19">
        <f t="shared" si="55"/>
        <v>0</v>
      </c>
      <c r="AP219" s="161">
        <f>SUM($AO$7:AO219)</f>
        <v>1201</v>
      </c>
      <c r="AQ219" s="163">
        <f>SUM($AR$7:AR219)</f>
        <v>859.79191653228781</v>
      </c>
      <c r="AR219" s="164">
        <f t="shared" si="53"/>
        <v>0</v>
      </c>
      <c r="AS219" s="115">
        <f t="shared" si="64"/>
        <v>0</v>
      </c>
      <c r="AT219" s="178">
        <v>28.769126769392596</v>
      </c>
      <c r="AU219" s="87">
        <v>0</v>
      </c>
      <c r="AV219" s="87">
        <v>49.11217013928627</v>
      </c>
      <c r="AW219" s="113">
        <v>20</v>
      </c>
      <c r="AX219" s="113">
        <f t="shared" si="65"/>
        <v>0</v>
      </c>
      <c r="AY219" s="113">
        <f>SUM($AX$7:AX219)</f>
        <v>541.68755699147596</v>
      </c>
    </row>
    <row r="220" spans="2:51">
      <c r="B220" s="27"/>
      <c r="C220" s="17"/>
      <c r="D220" s="17"/>
      <c r="E220" s="64"/>
      <c r="H220" s="72"/>
      <c r="I220" s="72"/>
      <c r="K220" s="115"/>
      <c r="L220" s="115"/>
      <c r="M220" s="113"/>
      <c r="N220" s="113"/>
      <c r="O220" s="113"/>
      <c r="P220" s="113"/>
      <c r="Q220" s="113"/>
      <c r="S220" s="27"/>
      <c r="T220" s="17"/>
      <c r="U220" s="17"/>
      <c r="V220" s="64"/>
      <c r="Y220" s="72"/>
      <c r="Z220" s="72"/>
      <c r="AB220" s="115"/>
      <c r="AC220" s="115"/>
      <c r="AD220" s="113"/>
      <c r="AE220" s="113"/>
      <c r="AF220" s="113"/>
      <c r="AG220" s="113"/>
      <c r="AH220" s="113"/>
      <c r="AJ220" s="27">
        <f>'Accumulated Feed'!Q217</f>
        <v>43836</v>
      </c>
      <c r="AK220" s="17">
        <f>'Accumulated Feed'!R217</f>
        <v>0</v>
      </c>
      <c r="AL220" s="17">
        <f>SUM($AK$7:AK220)</f>
        <v>672.29623668637691</v>
      </c>
      <c r="AM220" s="64">
        <v>0</v>
      </c>
      <c r="AN220" s="137">
        <f t="shared" si="54"/>
        <v>0</v>
      </c>
      <c r="AO220" s="19">
        <f t="shared" si="55"/>
        <v>0</v>
      </c>
      <c r="AP220" s="161">
        <f>SUM($AO$7:AO220)</f>
        <v>1201</v>
      </c>
      <c r="AQ220" s="163">
        <f>SUM($AR$7:AR220)</f>
        <v>859.79191653228781</v>
      </c>
      <c r="AR220" s="164">
        <f t="shared" si="53"/>
        <v>0</v>
      </c>
      <c r="AS220" s="115">
        <f t="shared" si="64"/>
        <v>0</v>
      </c>
      <c r="AT220" s="178">
        <v>29.682712144520522</v>
      </c>
      <c r="AU220" s="87">
        <v>0</v>
      </c>
      <c r="AV220" s="87">
        <v>51.022243409112541</v>
      </c>
      <c r="AW220" s="113">
        <v>20</v>
      </c>
      <c r="AX220" s="113">
        <f t="shared" si="65"/>
        <v>0</v>
      </c>
      <c r="AY220" s="113">
        <f>SUM($AX$7:AX220)</f>
        <v>541.68755699147596</v>
      </c>
    </row>
    <row r="221" spans="2:51">
      <c r="B221" s="27"/>
      <c r="C221" s="17"/>
      <c r="D221" s="17"/>
      <c r="E221" s="64"/>
      <c r="H221" s="72"/>
      <c r="I221" s="72"/>
      <c r="K221" s="115"/>
      <c r="L221" s="115"/>
      <c r="M221" s="113"/>
      <c r="N221" s="113"/>
      <c r="O221" s="113"/>
      <c r="P221" s="113"/>
      <c r="Q221" s="113"/>
      <c r="S221" s="27"/>
      <c r="T221" s="17"/>
      <c r="U221" s="17"/>
      <c r="V221" s="64"/>
      <c r="Y221" s="72"/>
      <c r="Z221" s="72"/>
      <c r="AB221" s="115"/>
      <c r="AC221" s="115"/>
      <c r="AD221" s="113"/>
      <c r="AE221" s="113"/>
      <c r="AF221" s="113"/>
      <c r="AG221" s="113"/>
      <c r="AH221" s="113"/>
      <c r="AJ221" s="27">
        <f>'Accumulated Feed'!Q218</f>
        <v>43837</v>
      </c>
      <c r="AK221" s="17">
        <f>'Accumulated Feed'!R218</f>
        <v>0</v>
      </c>
      <c r="AL221" s="17">
        <f>SUM($AK$7:AK221)</f>
        <v>672.29623668637691</v>
      </c>
      <c r="AM221" s="64">
        <v>0</v>
      </c>
      <c r="AN221" s="137">
        <f t="shared" si="54"/>
        <v>0</v>
      </c>
      <c r="AO221" s="19">
        <f t="shared" si="55"/>
        <v>0</v>
      </c>
      <c r="AP221" s="161">
        <f>SUM($AO$7:AO221)</f>
        <v>1201</v>
      </c>
      <c r="AQ221" s="163">
        <f>SUM($AR$7:AR221)</f>
        <v>859.79191653228781</v>
      </c>
      <c r="AR221" s="164">
        <f t="shared" si="53"/>
        <v>0</v>
      </c>
      <c r="AS221" s="115">
        <f t="shared" si="64"/>
        <v>0</v>
      </c>
      <c r="AT221" s="178">
        <v>29.197597695567001</v>
      </c>
      <c r="AU221" s="87">
        <v>0</v>
      </c>
      <c r="AV221" s="87">
        <v>52.305247566832463</v>
      </c>
      <c r="AW221" s="113">
        <v>20</v>
      </c>
      <c r="AX221" s="113">
        <f t="shared" si="65"/>
        <v>0</v>
      </c>
      <c r="AY221" s="113">
        <f>SUM($AX$7:AX221)</f>
        <v>541.68755699147596</v>
      </c>
    </row>
    <row r="222" spans="2:51">
      <c r="B222" s="27"/>
      <c r="C222" s="17"/>
      <c r="D222" s="17"/>
      <c r="E222" s="64"/>
      <c r="H222" s="72"/>
      <c r="I222" s="72"/>
      <c r="K222" s="115"/>
      <c r="L222" s="115"/>
      <c r="M222" s="113"/>
      <c r="N222" s="113"/>
      <c r="O222" s="113"/>
      <c r="P222" s="113"/>
      <c r="Q222" s="113"/>
      <c r="S222" s="27"/>
      <c r="T222" s="17"/>
      <c r="U222" s="17"/>
      <c r="V222" s="64"/>
      <c r="Y222" s="72"/>
      <c r="Z222" s="72"/>
      <c r="AB222" s="115"/>
      <c r="AC222" s="115"/>
      <c r="AD222" s="113"/>
      <c r="AE222" s="113"/>
      <c r="AF222" s="113"/>
      <c r="AG222" s="113"/>
      <c r="AH222" s="113"/>
      <c r="AJ222" s="27">
        <f>'Accumulated Feed'!Q219</f>
        <v>43838</v>
      </c>
      <c r="AK222" s="17">
        <f>'Accumulated Feed'!R219</f>
        <v>0</v>
      </c>
      <c r="AL222" s="17">
        <f>SUM($AK$7:AK222)</f>
        <v>672.29623668637691</v>
      </c>
      <c r="AM222" s="64">
        <v>0</v>
      </c>
      <c r="AN222" s="137">
        <f t="shared" si="54"/>
        <v>0</v>
      </c>
      <c r="AO222" s="19">
        <f t="shared" si="55"/>
        <v>0</v>
      </c>
      <c r="AP222" s="161">
        <f>SUM($AO$7:AO222)</f>
        <v>1201</v>
      </c>
      <c r="AQ222" s="163">
        <f>SUM($AR$7:AR222)</f>
        <v>859.79191653228781</v>
      </c>
      <c r="AR222" s="164">
        <f t="shared" si="53"/>
        <v>0</v>
      </c>
      <c r="AS222" s="115">
        <f t="shared" si="64"/>
        <v>0</v>
      </c>
      <c r="AT222" s="178">
        <v>28.127616298397367</v>
      </c>
      <c r="AU222" s="87">
        <v>0</v>
      </c>
      <c r="AV222" s="87">
        <v>54.114277416953236</v>
      </c>
      <c r="AW222" s="113">
        <v>20</v>
      </c>
      <c r="AX222" s="113">
        <f t="shared" si="65"/>
        <v>0</v>
      </c>
      <c r="AY222" s="113">
        <f>SUM($AX$7:AX222)</f>
        <v>541.68755699147596</v>
      </c>
    </row>
    <row r="223" spans="2:51">
      <c r="B223" s="27"/>
      <c r="C223" s="17"/>
      <c r="D223" s="17"/>
      <c r="E223" s="64"/>
      <c r="H223" s="72"/>
      <c r="I223" s="72"/>
      <c r="K223" s="115"/>
      <c r="L223" s="115"/>
      <c r="M223" s="113"/>
      <c r="N223" s="113"/>
      <c r="O223" s="113"/>
      <c r="P223" s="113"/>
      <c r="Q223" s="113"/>
      <c r="S223" s="27"/>
      <c r="T223" s="17"/>
      <c r="U223" s="17"/>
      <c r="V223" s="64"/>
      <c r="Y223" s="72"/>
      <c r="Z223" s="72"/>
      <c r="AB223" s="115"/>
      <c r="AC223" s="115"/>
      <c r="AD223" s="113"/>
      <c r="AE223" s="113"/>
      <c r="AF223" s="113"/>
      <c r="AG223" s="113"/>
      <c r="AH223" s="113"/>
      <c r="AJ223" s="27">
        <f>'Accumulated Feed'!Q220</f>
        <v>43839</v>
      </c>
      <c r="AK223" s="17">
        <f>'Accumulated Feed'!R220</f>
        <v>0</v>
      </c>
      <c r="AL223" s="17">
        <f>SUM($AK$7:AK223)</f>
        <v>672.29623668637691</v>
      </c>
      <c r="AM223" s="64">
        <v>0</v>
      </c>
      <c r="AN223" s="137">
        <f t="shared" si="54"/>
        <v>0</v>
      </c>
      <c r="AO223" s="19">
        <f t="shared" si="55"/>
        <v>0</v>
      </c>
      <c r="AP223" s="161">
        <f>SUM($AO$7:AO223)</f>
        <v>1201</v>
      </c>
      <c r="AQ223" s="163">
        <f>SUM($AR$7:AR223)</f>
        <v>859.79191653228781</v>
      </c>
      <c r="AR223" s="164">
        <f t="shared" si="53"/>
        <v>0</v>
      </c>
      <c r="AS223" s="115">
        <f t="shared" si="64"/>
        <v>0</v>
      </c>
      <c r="AT223" s="178">
        <v>28.261633410983649</v>
      </c>
      <c r="AU223" s="87">
        <v>0</v>
      </c>
      <c r="AV223" s="87">
        <v>54.425383177686577</v>
      </c>
      <c r="AW223" s="113">
        <v>20</v>
      </c>
      <c r="AX223" s="113">
        <f t="shared" si="65"/>
        <v>0</v>
      </c>
      <c r="AY223" s="113">
        <f>SUM($AX$7:AX223)</f>
        <v>541.68755699147596</v>
      </c>
    </row>
    <row r="224" spans="2:51">
      <c r="B224" s="27"/>
      <c r="C224" s="17"/>
      <c r="D224" s="17"/>
      <c r="E224" s="64"/>
      <c r="H224" s="72"/>
      <c r="I224" s="72"/>
      <c r="K224" s="115"/>
      <c r="L224" s="115"/>
      <c r="M224" s="113"/>
      <c r="N224" s="113"/>
      <c r="O224" s="113"/>
      <c r="P224" s="113"/>
      <c r="Q224" s="113"/>
      <c r="S224" s="27"/>
      <c r="T224" s="17"/>
      <c r="U224" s="17"/>
      <c r="V224" s="64"/>
      <c r="Y224" s="72"/>
      <c r="Z224" s="72"/>
      <c r="AB224" s="115"/>
      <c r="AC224" s="115"/>
      <c r="AD224" s="113"/>
      <c r="AE224" s="113"/>
      <c r="AF224" s="113"/>
      <c r="AG224" s="113"/>
      <c r="AH224" s="113"/>
      <c r="AJ224" s="27">
        <f>'Accumulated Feed'!Q221</f>
        <v>43840</v>
      </c>
      <c r="AK224" s="17">
        <f>'Accumulated Feed'!R221</f>
        <v>0</v>
      </c>
      <c r="AL224" s="17">
        <f>SUM($AK$7:AK224)</f>
        <v>672.29623668637691</v>
      </c>
      <c r="AM224" s="64">
        <v>0</v>
      </c>
      <c r="AN224" s="137">
        <f t="shared" si="54"/>
        <v>0</v>
      </c>
      <c r="AO224" s="19">
        <f t="shared" si="55"/>
        <v>0</v>
      </c>
      <c r="AP224" s="161">
        <f>SUM($AO$7:AO224)</f>
        <v>1201</v>
      </c>
      <c r="AQ224" s="163">
        <f>SUM($AR$7:AR224)</f>
        <v>859.79191653228781</v>
      </c>
      <c r="AR224" s="164">
        <f t="shared" si="53"/>
        <v>0</v>
      </c>
      <c r="AS224" s="115">
        <f t="shared" si="64"/>
        <v>0</v>
      </c>
      <c r="AT224" s="178">
        <v>28.199345645131878</v>
      </c>
      <c r="AU224" s="87">
        <v>0</v>
      </c>
      <c r="AV224" s="87">
        <v>54.75136775171319</v>
      </c>
      <c r="AW224" s="113">
        <v>20</v>
      </c>
      <c r="AX224" s="113">
        <f t="shared" si="65"/>
        <v>0</v>
      </c>
      <c r="AY224" s="113">
        <f>SUM($AX$7:AX224)</f>
        <v>541.68755699147596</v>
      </c>
    </row>
    <row r="225" spans="2:51">
      <c r="B225" s="27"/>
      <c r="C225" s="17"/>
      <c r="D225" s="17"/>
      <c r="E225" s="64"/>
      <c r="H225" s="72"/>
      <c r="I225" s="72"/>
      <c r="K225" s="115"/>
      <c r="L225" s="115"/>
      <c r="M225" s="113"/>
      <c r="N225" s="113"/>
      <c r="O225" s="113"/>
      <c r="P225" s="113"/>
      <c r="Q225" s="113"/>
      <c r="S225" s="27"/>
      <c r="T225" s="17"/>
      <c r="U225" s="17"/>
      <c r="V225" s="64"/>
      <c r="Y225" s="72"/>
      <c r="Z225" s="72"/>
      <c r="AB225" s="115"/>
      <c r="AC225" s="115"/>
      <c r="AD225" s="113"/>
      <c r="AE225" s="113"/>
      <c r="AF225" s="113"/>
      <c r="AG225" s="113"/>
      <c r="AH225" s="113"/>
      <c r="AJ225" s="27"/>
      <c r="AK225" s="17"/>
      <c r="AL225" s="17"/>
      <c r="AM225" s="64"/>
      <c r="AP225" s="72"/>
      <c r="AQ225" s="72"/>
      <c r="AS225" s="115"/>
      <c r="AW225" s="113"/>
      <c r="AX225" s="113"/>
      <c r="AY225" s="113"/>
    </row>
    <row r="226" spans="2:51">
      <c r="B226" s="27"/>
      <c r="C226" s="17"/>
      <c r="D226" s="17"/>
      <c r="E226" s="64"/>
      <c r="H226" s="72"/>
      <c r="I226" s="72"/>
      <c r="K226" s="115"/>
      <c r="L226" s="115"/>
      <c r="M226" s="113"/>
      <c r="N226" s="113"/>
      <c r="O226" s="113"/>
      <c r="P226" s="113"/>
      <c r="Q226" s="113"/>
      <c r="S226" s="27"/>
      <c r="T226" s="17"/>
      <c r="U226" s="17"/>
      <c r="V226" s="64"/>
      <c r="Y226" s="72"/>
      <c r="Z226" s="72"/>
      <c r="AB226" s="115"/>
      <c r="AC226" s="115"/>
      <c r="AD226" s="113"/>
      <c r="AE226" s="113"/>
      <c r="AF226" s="113"/>
      <c r="AG226" s="113"/>
      <c r="AH226" s="113"/>
      <c r="AJ226" s="27"/>
      <c r="AK226" s="17"/>
      <c r="AL226" s="17"/>
      <c r="AM226" s="64"/>
      <c r="AP226" s="72"/>
      <c r="AQ226" s="72"/>
      <c r="AS226" s="115"/>
      <c r="AW226" s="113"/>
      <c r="AX226" s="113"/>
      <c r="AY226" s="113"/>
    </row>
    <row r="227" spans="2:51">
      <c r="B227" s="27"/>
      <c r="C227" s="17"/>
      <c r="D227" s="17"/>
      <c r="E227" s="64"/>
      <c r="H227" s="72"/>
      <c r="I227" s="72"/>
      <c r="K227" s="115"/>
      <c r="L227" s="115"/>
      <c r="M227" s="113"/>
      <c r="N227" s="113"/>
      <c r="O227" s="113"/>
      <c r="P227" s="113"/>
      <c r="Q227" s="113"/>
      <c r="S227" s="27"/>
      <c r="T227" s="17"/>
      <c r="U227" s="17"/>
      <c r="V227" s="64"/>
      <c r="Y227" s="72"/>
      <c r="Z227" s="72"/>
      <c r="AB227" s="115"/>
      <c r="AC227" s="115"/>
      <c r="AD227" s="113"/>
      <c r="AE227" s="113"/>
      <c r="AF227" s="113"/>
      <c r="AG227" s="113"/>
      <c r="AH227" s="113"/>
      <c r="AJ227" s="27"/>
      <c r="AK227" s="17"/>
      <c r="AL227" s="17"/>
      <c r="AM227" s="64"/>
      <c r="AP227" s="72"/>
      <c r="AQ227" s="72"/>
      <c r="AS227" s="115"/>
      <c r="AW227" s="113"/>
      <c r="AX227" s="113"/>
      <c r="AY227" s="113"/>
    </row>
    <row r="228" spans="2:51">
      <c r="B228" s="27"/>
      <c r="C228" s="17"/>
      <c r="D228" s="17"/>
      <c r="E228" s="64"/>
      <c r="H228" s="72"/>
      <c r="I228" s="72"/>
      <c r="K228" s="115"/>
      <c r="L228" s="115"/>
      <c r="M228" s="113"/>
      <c r="N228" s="113"/>
      <c r="O228" s="113"/>
      <c r="P228" s="113"/>
      <c r="Q228" s="113"/>
      <c r="S228" s="27"/>
      <c r="T228" s="17"/>
      <c r="U228" s="17"/>
      <c r="V228" s="64"/>
      <c r="Y228" s="72"/>
      <c r="Z228" s="72"/>
      <c r="AB228" s="115"/>
      <c r="AC228" s="115"/>
      <c r="AD228" s="113"/>
      <c r="AE228" s="113"/>
      <c r="AF228" s="113"/>
      <c r="AG228" s="113"/>
      <c r="AH228" s="113"/>
      <c r="AJ228" s="27"/>
      <c r="AK228" s="17"/>
      <c r="AL228" s="17"/>
      <c r="AM228" s="64"/>
      <c r="AP228" s="72"/>
      <c r="AQ228" s="72"/>
      <c r="AS228" s="115"/>
      <c r="AW228" s="113"/>
      <c r="AX228" s="113"/>
      <c r="AY228" s="113"/>
    </row>
    <row r="229" spans="2:51">
      <c r="B229" s="27"/>
      <c r="C229" s="17"/>
      <c r="D229" s="17"/>
      <c r="E229" s="64"/>
      <c r="H229" s="72"/>
      <c r="I229" s="72"/>
      <c r="K229" s="115"/>
      <c r="L229" s="115"/>
      <c r="M229" s="113"/>
      <c r="N229" s="113"/>
      <c r="O229" s="113"/>
      <c r="P229" s="113"/>
      <c r="Q229" s="113"/>
      <c r="S229" s="27"/>
      <c r="T229" s="17"/>
      <c r="U229" s="17"/>
      <c r="V229" s="64"/>
      <c r="Y229" s="72"/>
      <c r="Z229" s="72"/>
      <c r="AB229" s="115"/>
      <c r="AC229" s="115"/>
      <c r="AD229" s="113"/>
      <c r="AE229" s="113"/>
      <c r="AF229" s="113"/>
      <c r="AG229" s="113"/>
      <c r="AH229" s="113"/>
      <c r="AJ229" s="27"/>
      <c r="AK229" s="17"/>
      <c r="AL229" s="17"/>
      <c r="AM229" s="64"/>
      <c r="AP229" s="72"/>
      <c r="AQ229" s="72"/>
      <c r="AS229" s="115"/>
      <c r="AW229" s="113"/>
      <c r="AX229" s="113"/>
      <c r="AY229" s="113"/>
    </row>
    <row r="230" spans="2:51">
      <c r="B230" s="27"/>
      <c r="C230" s="17"/>
      <c r="D230" s="17"/>
      <c r="E230" s="64"/>
      <c r="H230" s="72"/>
      <c r="I230" s="72"/>
      <c r="K230" s="115"/>
      <c r="L230" s="115"/>
      <c r="M230" s="113"/>
      <c r="N230" s="113"/>
      <c r="O230" s="113"/>
      <c r="P230" s="113"/>
      <c r="Q230" s="113"/>
      <c r="S230" s="27"/>
      <c r="T230" s="17"/>
      <c r="U230" s="17"/>
      <c r="V230" s="64"/>
      <c r="Y230" s="72"/>
      <c r="Z230" s="72"/>
      <c r="AB230" s="115"/>
      <c r="AC230" s="115"/>
      <c r="AD230" s="113"/>
      <c r="AE230" s="113"/>
      <c r="AF230" s="113"/>
      <c r="AG230" s="113"/>
      <c r="AH230" s="113"/>
      <c r="AJ230" s="27"/>
      <c r="AK230" s="17"/>
      <c r="AL230" s="17"/>
      <c r="AM230" s="64"/>
      <c r="AP230" s="72"/>
      <c r="AQ230" s="72"/>
      <c r="AS230" s="115"/>
      <c r="AW230" s="113"/>
      <c r="AX230" s="113"/>
      <c r="AY230" s="113"/>
    </row>
    <row r="231" spans="2:51">
      <c r="B231" s="27"/>
      <c r="C231" s="17"/>
      <c r="D231" s="17"/>
      <c r="E231" s="64"/>
      <c r="H231" s="72"/>
      <c r="I231" s="72"/>
      <c r="K231" s="115"/>
      <c r="L231" s="115"/>
      <c r="M231" s="113"/>
      <c r="N231" s="113"/>
      <c r="O231" s="113"/>
      <c r="P231" s="113"/>
      <c r="Q231" s="113"/>
      <c r="S231" s="27"/>
      <c r="T231" s="17"/>
      <c r="U231" s="17"/>
      <c r="V231" s="64"/>
      <c r="Y231" s="72"/>
      <c r="Z231" s="72"/>
      <c r="AB231" s="115"/>
      <c r="AC231" s="115"/>
      <c r="AD231" s="113"/>
      <c r="AE231" s="113"/>
      <c r="AF231" s="113"/>
      <c r="AG231" s="113"/>
      <c r="AH231" s="113"/>
      <c r="AJ231" s="27"/>
      <c r="AK231" s="17"/>
      <c r="AL231" s="17"/>
      <c r="AM231" s="64"/>
      <c r="AP231" s="72"/>
      <c r="AQ231" s="72"/>
      <c r="AS231" s="115"/>
      <c r="AW231" s="113"/>
      <c r="AX231" s="113"/>
      <c r="AY231" s="113"/>
    </row>
    <row r="232" spans="2:51">
      <c r="B232" s="27"/>
      <c r="C232" s="17"/>
      <c r="D232" s="17"/>
      <c r="E232" s="64"/>
      <c r="H232" s="72"/>
      <c r="I232" s="72"/>
      <c r="K232" s="115"/>
      <c r="L232" s="115"/>
      <c r="M232" s="113"/>
      <c r="N232" s="113"/>
      <c r="O232" s="113"/>
      <c r="P232" s="113"/>
      <c r="Q232" s="113"/>
      <c r="S232" s="27"/>
      <c r="T232" s="17"/>
      <c r="U232" s="17"/>
      <c r="V232" s="64"/>
      <c r="Y232" s="72"/>
      <c r="Z232" s="72"/>
      <c r="AB232" s="115"/>
      <c r="AC232" s="115"/>
      <c r="AD232" s="113"/>
      <c r="AE232" s="113"/>
      <c r="AF232" s="113"/>
      <c r="AG232" s="113"/>
      <c r="AH232" s="113"/>
      <c r="AJ232" s="27"/>
      <c r="AK232" s="17"/>
      <c r="AL232" s="17"/>
      <c r="AM232" s="64"/>
      <c r="AP232" s="72"/>
      <c r="AQ232" s="72"/>
      <c r="AS232" s="115"/>
      <c r="AW232" s="113"/>
      <c r="AX232" s="113"/>
      <c r="AY232" s="113"/>
    </row>
    <row r="233" spans="2:51">
      <c r="B233" s="27"/>
      <c r="C233" s="17"/>
      <c r="D233" s="17"/>
      <c r="E233" s="64"/>
      <c r="H233" s="72"/>
      <c r="I233" s="72"/>
      <c r="K233" s="115"/>
      <c r="L233" s="115"/>
      <c r="M233" s="113"/>
      <c r="N233" s="113"/>
      <c r="O233" s="113"/>
      <c r="P233" s="113"/>
      <c r="Q233" s="113"/>
      <c r="S233" s="27"/>
      <c r="T233" s="17"/>
      <c r="U233" s="17"/>
      <c r="V233" s="64"/>
      <c r="Y233" s="72"/>
      <c r="Z233" s="72"/>
      <c r="AB233" s="115"/>
      <c r="AC233" s="115"/>
      <c r="AD233" s="113"/>
      <c r="AE233" s="113"/>
      <c r="AF233" s="113"/>
      <c r="AG233" s="113"/>
      <c r="AH233" s="113"/>
      <c r="AJ233" s="27"/>
      <c r="AK233" s="17"/>
      <c r="AL233" s="17"/>
      <c r="AM233" s="64"/>
      <c r="AP233" s="72"/>
      <c r="AQ233" s="72"/>
      <c r="AS233" s="115"/>
      <c r="AW233" s="113"/>
      <c r="AX233" s="113"/>
      <c r="AY233" s="113"/>
    </row>
    <row r="234" spans="2:51">
      <c r="B234" s="27"/>
      <c r="C234" s="17"/>
      <c r="D234" s="17"/>
      <c r="E234" s="64"/>
      <c r="H234" s="72"/>
      <c r="I234" s="72"/>
      <c r="K234" s="115"/>
      <c r="L234" s="115"/>
      <c r="M234" s="113"/>
      <c r="N234" s="113"/>
      <c r="O234" s="113"/>
      <c r="P234" s="113"/>
      <c r="Q234" s="113"/>
      <c r="S234" s="27"/>
      <c r="T234" s="17"/>
      <c r="U234" s="17"/>
      <c r="V234" s="64"/>
      <c r="Y234" s="72"/>
      <c r="Z234" s="72"/>
      <c r="AB234" s="115"/>
      <c r="AC234" s="115"/>
      <c r="AD234" s="113"/>
      <c r="AE234" s="113"/>
      <c r="AF234" s="113"/>
      <c r="AG234" s="113"/>
      <c r="AH234" s="113"/>
      <c r="AJ234" s="27"/>
      <c r="AK234" s="17"/>
      <c r="AL234" s="17"/>
      <c r="AM234" s="64"/>
      <c r="AP234" s="72"/>
      <c r="AQ234" s="72"/>
      <c r="AS234" s="115"/>
      <c r="AW234" s="113"/>
      <c r="AX234" s="113"/>
      <c r="AY234" s="113"/>
    </row>
    <row r="235" spans="2:51">
      <c r="B235" s="27"/>
      <c r="C235" s="17"/>
      <c r="D235" s="17"/>
      <c r="E235" s="64"/>
      <c r="H235" s="72"/>
      <c r="I235" s="72"/>
      <c r="K235" s="115"/>
      <c r="L235" s="115"/>
      <c r="M235" s="113"/>
      <c r="N235" s="113"/>
      <c r="O235" s="113"/>
      <c r="P235" s="113"/>
      <c r="Q235" s="113"/>
      <c r="S235" s="27"/>
      <c r="T235" s="17"/>
      <c r="U235" s="17"/>
      <c r="V235" s="64"/>
      <c r="Y235" s="72"/>
      <c r="Z235" s="72"/>
      <c r="AB235" s="115"/>
      <c r="AC235" s="115"/>
      <c r="AD235" s="113"/>
      <c r="AE235" s="113"/>
      <c r="AF235" s="113"/>
      <c r="AG235" s="113"/>
      <c r="AH235" s="113"/>
      <c r="AJ235" s="27"/>
      <c r="AK235" s="17"/>
      <c r="AL235" s="17"/>
      <c r="AM235" s="64"/>
      <c r="AP235" s="72"/>
      <c r="AQ235" s="72"/>
      <c r="AS235" s="115"/>
      <c r="AW235" s="113"/>
      <c r="AX235" s="113"/>
      <c r="AY235" s="113"/>
    </row>
    <row r="236" spans="2:51">
      <c r="B236" s="27"/>
      <c r="C236" s="17"/>
      <c r="D236" s="17"/>
      <c r="E236" s="64"/>
      <c r="H236" s="72"/>
      <c r="I236" s="72"/>
      <c r="K236" s="115"/>
      <c r="L236" s="115"/>
      <c r="M236" s="113"/>
      <c r="N236" s="113"/>
      <c r="O236" s="113"/>
      <c r="P236" s="113"/>
      <c r="Q236" s="113"/>
      <c r="S236" s="27"/>
      <c r="T236" s="17"/>
      <c r="U236" s="17"/>
      <c r="V236" s="64"/>
      <c r="Y236" s="72"/>
      <c r="Z236" s="72"/>
      <c r="AB236" s="115"/>
      <c r="AC236" s="115"/>
      <c r="AD236" s="113"/>
      <c r="AE236" s="113"/>
      <c r="AF236" s="113"/>
      <c r="AG236" s="113"/>
      <c r="AH236" s="113"/>
      <c r="AJ236" s="27"/>
      <c r="AK236" s="17"/>
      <c r="AL236" s="17"/>
      <c r="AM236" s="64"/>
      <c r="AP236" s="72"/>
      <c r="AQ236" s="72"/>
      <c r="AS236" s="115"/>
      <c r="AW236" s="113"/>
      <c r="AX236" s="113"/>
      <c r="AY236" s="113"/>
    </row>
    <row r="237" spans="2:51">
      <c r="B237" s="27"/>
      <c r="C237" s="17"/>
      <c r="D237" s="17"/>
      <c r="E237" s="64"/>
      <c r="H237" s="72"/>
      <c r="I237" s="72"/>
      <c r="K237" s="115"/>
      <c r="L237" s="115"/>
      <c r="M237" s="113"/>
      <c r="N237" s="113"/>
      <c r="O237" s="113"/>
      <c r="P237" s="113"/>
      <c r="Q237" s="113"/>
      <c r="S237" s="27"/>
      <c r="T237" s="17"/>
      <c r="U237" s="17"/>
      <c r="V237" s="64"/>
      <c r="Y237" s="72"/>
      <c r="Z237" s="72"/>
      <c r="AB237" s="115"/>
      <c r="AC237" s="115"/>
      <c r="AD237" s="113"/>
      <c r="AE237" s="113"/>
      <c r="AF237" s="113"/>
      <c r="AG237" s="113"/>
      <c r="AH237" s="113"/>
      <c r="AJ237" s="27"/>
      <c r="AK237" s="17"/>
      <c r="AL237" s="17"/>
      <c r="AM237" s="64"/>
      <c r="AP237" s="72"/>
      <c r="AQ237" s="72"/>
      <c r="AS237" s="115"/>
      <c r="AW237" s="113"/>
      <c r="AX237" s="113"/>
      <c r="AY237" s="113"/>
    </row>
    <row r="238" spans="2:51">
      <c r="B238" s="27"/>
      <c r="C238" s="17"/>
      <c r="D238" s="17"/>
      <c r="E238" s="64"/>
      <c r="H238" s="72"/>
      <c r="I238" s="72"/>
      <c r="K238" s="115"/>
      <c r="L238" s="115"/>
      <c r="M238" s="113"/>
      <c r="N238" s="113"/>
      <c r="O238" s="113"/>
      <c r="P238" s="113"/>
      <c r="Q238" s="113"/>
      <c r="S238" s="27"/>
      <c r="T238" s="17"/>
      <c r="U238" s="17"/>
      <c r="V238" s="64"/>
      <c r="Y238" s="72"/>
      <c r="Z238" s="72"/>
      <c r="AB238" s="115"/>
      <c r="AC238" s="115"/>
      <c r="AD238" s="113"/>
      <c r="AE238" s="113"/>
      <c r="AF238" s="113"/>
      <c r="AG238" s="113"/>
      <c r="AH238" s="113"/>
      <c r="AJ238" s="27"/>
      <c r="AK238" s="17"/>
      <c r="AL238" s="17"/>
      <c r="AM238" s="64"/>
      <c r="AP238" s="72"/>
      <c r="AQ238" s="72"/>
      <c r="AS238" s="115"/>
      <c r="AW238" s="113"/>
      <c r="AX238" s="113"/>
      <c r="AY238" s="113"/>
    </row>
    <row r="239" spans="2:51">
      <c r="B239" s="27"/>
      <c r="C239" s="17"/>
      <c r="D239" s="17"/>
      <c r="E239" s="64"/>
      <c r="H239" s="72"/>
      <c r="I239" s="72"/>
      <c r="K239" s="115"/>
      <c r="L239" s="115"/>
      <c r="M239" s="113"/>
      <c r="N239" s="113"/>
      <c r="O239" s="113"/>
      <c r="P239" s="113"/>
      <c r="Q239" s="113"/>
      <c r="S239" s="27"/>
      <c r="T239" s="17"/>
      <c r="U239" s="17"/>
      <c r="V239" s="64"/>
      <c r="Y239" s="72"/>
      <c r="Z239" s="72"/>
      <c r="AB239" s="115"/>
      <c r="AC239" s="115"/>
      <c r="AD239" s="113"/>
      <c r="AE239" s="113"/>
      <c r="AF239" s="113"/>
      <c r="AG239" s="113"/>
      <c r="AH239" s="113"/>
      <c r="AJ239" s="27"/>
      <c r="AK239" s="17"/>
      <c r="AL239" s="17"/>
      <c r="AM239" s="64"/>
      <c r="AP239" s="72"/>
      <c r="AQ239" s="72"/>
      <c r="AS239" s="115"/>
      <c r="AW239" s="113"/>
      <c r="AX239" s="113"/>
      <c r="AY239" s="113"/>
    </row>
    <row r="240" spans="2:51">
      <c r="B240" s="27"/>
      <c r="C240" s="17"/>
      <c r="D240" s="17"/>
      <c r="E240" s="64"/>
      <c r="H240" s="72"/>
      <c r="I240" s="72"/>
      <c r="K240" s="115"/>
      <c r="L240" s="115"/>
      <c r="M240" s="113"/>
      <c r="N240" s="113"/>
      <c r="O240" s="113"/>
      <c r="P240" s="113"/>
      <c r="Q240" s="113"/>
      <c r="S240" s="27"/>
      <c r="T240" s="17"/>
      <c r="U240" s="17"/>
      <c r="V240" s="64"/>
      <c r="Y240" s="72"/>
      <c r="Z240" s="72"/>
      <c r="AB240" s="115"/>
      <c r="AC240" s="115"/>
      <c r="AD240" s="113"/>
      <c r="AE240" s="113"/>
      <c r="AF240" s="113"/>
      <c r="AG240" s="113"/>
      <c r="AH240" s="113"/>
      <c r="AJ240" s="27"/>
      <c r="AK240" s="17"/>
      <c r="AL240" s="17"/>
      <c r="AM240" s="64"/>
      <c r="AP240" s="72"/>
      <c r="AQ240" s="72"/>
      <c r="AS240" s="115"/>
      <c r="AW240" s="113"/>
      <c r="AX240" s="113"/>
      <c r="AY240" s="113"/>
    </row>
    <row r="241" spans="2:51">
      <c r="B241" s="27"/>
      <c r="C241" s="17"/>
      <c r="D241" s="17"/>
      <c r="E241" s="64"/>
      <c r="H241" s="72"/>
      <c r="I241" s="72"/>
      <c r="K241" s="115"/>
      <c r="L241" s="115"/>
      <c r="M241" s="113"/>
      <c r="N241" s="113"/>
      <c r="O241" s="113"/>
      <c r="P241" s="113"/>
      <c r="Q241" s="113"/>
      <c r="S241" s="27"/>
      <c r="T241" s="17"/>
      <c r="U241" s="17"/>
      <c r="V241" s="64"/>
      <c r="Y241" s="72"/>
      <c r="Z241" s="72"/>
      <c r="AB241" s="115"/>
      <c r="AC241" s="115"/>
      <c r="AD241" s="113"/>
      <c r="AE241" s="113"/>
      <c r="AF241" s="113"/>
      <c r="AG241" s="113"/>
      <c r="AH241" s="113"/>
      <c r="AJ241" s="27"/>
      <c r="AK241" s="17"/>
      <c r="AL241" s="17"/>
      <c r="AM241" s="64"/>
      <c r="AP241" s="72"/>
      <c r="AQ241" s="72"/>
      <c r="AS241" s="115"/>
      <c r="AW241" s="113"/>
      <c r="AX241" s="113"/>
      <c r="AY241" s="113"/>
    </row>
    <row r="242" spans="2:51">
      <c r="B242" s="27"/>
      <c r="C242" s="17"/>
      <c r="D242" s="17"/>
      <c r="E242" s="64"/>
      <c r="H242" s="72"/>
      <c r="I242" s="72"/>
      <c r="K242" s="115"/>
      <c r="L242" s="115"/>
      <c r="M242" s="113"/>
      <c r="N242" s="113"/>
      <c r="O242" s="113"/>
      <c r="P242" s="113"/>
      <c r="Q242" s="113"/>
      <c r="S242" s="27"/>
      <c r="T242" s="17"/>
      <c r="U242" s="17"/>
      <c r="V242" s="64"/>
      <c r="Y242" s="72"/>
      <c r="Z242" s="72"/>
      <c r="AB242" s="115"/>
      <c r="AC242" s="115"/>
      <c r="AD242" s="113"/>
      <c r="AE242" s="113"/>
      <c r="AF242" s="113"/>
      <c r="AG242" s="113"/>
      <c r="AH242" s="113"/>
      <c r="AJ242" s="27"/>
      <c r="AK242" s="17"/>
      <c r="AL242" s="17"/>
      <c r="AM242" s="64"/>
      <c r="AP242" s="72"/>
      <c r="AQ242" s="72"/>
      <c r="AS242" s="115"/>
      <c r="AW242" s="113"/>
      <c r="AX242" s="113"/>
      <c r="AY242" s="113"/>
    </row>
    <row r="243" spans="2:51">
      <c r="B243" s="27"/>
      <c r="C243" s="17"/>
      <c r="D243" s="17"/>
      <c r="E243" s="64"/>
      <c r="H243" s="72"/>
      <c r="I243" s="72"/>
      <c r="K243" s="115"/>
      <c r="L243" s="115"/>
      <c r="M243" s="113"/>
      <c r="N243" s="113"/>
      <c r="O243" s="113"/>
      <c r="P243" s="113"/>
      <c r="Q243" s="113"/>
      <c r="S243" s="27"/>
      <c r="T243" s="17"/>
      <c r="U243" s="17"/>
      <c r="V243" s="64"/>
      <c r="Y243" s="72"/>
      <c r="Z243" s="72"/>
      <c r="AB243" s="115"/>
      <c r="AC243" s="115"/>
      <c r="AD243" s="113"/>
      <c r="AE243" s="113"/>
      <c r="AF243" s="113"/>
      <c r="AG243" s="113"/>
      <c r="AH243" s="113"/>
      <c r="AJ243" s="27"/>
      <c r="AK243" s="17"/>
      <c r="AL243" s="17"/>
      <c r="AM243" s="64"/>
      <c r="AP243" s="72"/>
      <c r="AQ243" s="72"/>
      <c r="AS243" s="115"/>
      <c r="AW243" s="113"/>
      <c r="AX243" s="113"/>
      <c r="AY243" s="113"/>
    </row>
    <row r="244" spans="2:51">
      <c r="B244" s="27"/>
      <c r="C244" s="17"/>
      <c r="D244" s="17"/>
      <c r="E244" s="64"/>
      <c r="H244" s="72"/>
      <c r="I244" s="72"/>
      <c r="K244" s="115"/>
      <c r="L244" s="115"/>
      <c r="M244" s="113"/>
      <c r="N244" s="113"/>
      <c r="O244" s="113"/>
      <c r="P244" s="113"/>
      <c r="Q244" s="113"/>
      <c r="S244" s="27"/>
      <c r="T244" s="17"/>
      <c r="U244" s="17"/>
      <c r="V244" s="64"/>
      <c r="Y244" s="72"/>
      <c r="Z244" s="72"/>
      <c r="AB244" s="115"/>
      <c r="AC244" s="115"/>
      <c r="AD244" s="113"/>
      <c r="AE244" s="113"/>
      <c r="AF244" s="113"/>
      <c r="AG244" s="113"/>
      <c r="AH244" s="113"/>
      <c r="AJ244" s="27"/>
      <c r="AK244" s="17"/>
      <c r="AL244" s="17"/>
      <c r="AM244" s="64"/>
      <c r="AP244" s="72"/>
      <c r="AQ244" s="72"/>
      <c r="AS244" s="115"/>
      <c r="AW244" s="113"/>
      <c r="AX244" s="113"/>
      <c r="AY244" s="113"/>
    </row>
    <row r="245" spans="2:51">
      <c r="B245" s="27"/>
      <c r="C245" s="17"/>
      <c r="D245" s="17"/>
      <c r="E245" s="64"/>
      <c r="H245" s="72"/>
      <c r="I245" s="72"/>
      <c r="K245" s="115"/>
      <c r="L245" s="115"/>
      <c r="M245" s="113"/>
      <c r="N245" s="113"/>
      <c r="O245" s="113"/>
      <c r="P245" s="113"/>
      <c r="Q245" s="113"/>
      <c r="S245" s="27"/>
      <c r="T245" s="17"/>
      <c r="U245" s="17"/>
      <c r="V245" s="64"/>
      <c r="Y245" s="72"/>
      <c r="Z245" s="72"/>
      <c r="AB245" s="115"/>
      <c r="AC245" s="115"/>
      <c r="AD245" s="113"/>
      <c r="AE245" s="113"/>
      <c r="AF245" s="113"/>
      <c r="AG245" s="113"/>
      <c r="AH245" s="113"/>
      <c r="AJ245" s="27"/>
      <c r="AK245" s="17"/>
      <c r="AL245" s="17"/>
      <c r="AM245" s="64"/>
      <c r="AP245" s="72"/>
      <c r="AQ245" s="72"/>
      <c r="AS245" s="115"/>
      <c r="AW245" s="113"/>
      <c r="AX245" s="113"/>
      <c r="AY245" s="113"/>
    </row>
    <row r="246" spans="2:51">
      <c r="B246" s="27"/>
      <c r="C246" s="17"/>
      <c r="D246" s="17"/>
      <c r="E246" s="64"/>
      <c r="H246" s="72"/>
      <c r="I246" s="72"/>
      <c r="K246" s="115"/>
      <c r="L246" s="115"/>
      <c r="M246" s="113"/>
      <c r="N246" s="113"/>
      <c r="O246" s="113"/>
      <c r="P246" s="113"/>
      <c r="Q246" s="113"/>
      <c r="S246" s="27"/>
      <c r="T246" s="17"/>
      <c r="U246" s="17"/>
      <c r="V246" s="64"/>
      <c r="Y246" s="72"/>
      <c r="Z246" s="72"/>
      <c r="AB246" s="115"/>
      <c r="AC246" s="115"/>
      <c r="AD246" s="113"/>
      <c r="AE246" s="113"/>
      <c r="AF246" s="113"/>
      <c r="AG246" s="113"/>
      <c r="AH246" s="113"/>
      <c r="AJ246" s="27"/>
      <c r="AK246" s="17"/>
      <c r="AL246" s="17"/>
      <c r="AM246" s="64"/>
      <c r="AP246" s="72"/>
      <c r="AQ246" s="72"/>
      <c r="AS246" s="115"/>
      <c r="AW246" s="113"/>
      <c r="AX246" s="113"/>
      <c r="AY246" s="113"/>
    </row>
    <row r="247" spans="2:51">
      <c r="B247" s="27"/>
      <c r="C247" s="17"/>
      <c r="D247" s="17"/>
      <c r="E247" s="64"/>
      <c r="H247" s="72"/>
      <c r="I247" s="72"/>
      <c r="K247" s="115"/>
      <c r="L247" s="115"/>
      <c r="M247" s="113"/>
      <c r="N247" s="113"/>
      <c r="O247" s="113"/>
      <c r="P247" s="113"/>
      <c r="Q247" s="113"/>
      <c r="S247" s="27"/>
      <c r="T247" s="17"/>
      <c r="U247" s="17"/>
      <c r="V247" s="64"/>
      <c r="Y247" s="72"/>
      <c r="Z247" s="72"/>
      <c r="AB247" s="115"/>
      <c r="AC247" s="115"/>
      <c r="AD247" s="113"/>
      <c r="AE247" s="113"/>
      <c r="AF247" s="113"/>
      <c r="AG247" s="113"/>
      <c r="AH247" s="113"/>
      <c r="AJ247" s="27"/>
      <c r="AK247" s="17"/>
      <c r="AL247" s="17"/>
      <c r="AM247" s="64"/>
      <c r="AP247" s="72"/>
      <c r="AQ247" s="72"/>
      <c r="AS247" s="115"/>
      <c r="AW247" s="113"/>
      <c r="AX247" s="113"/>
      <c r="AY247" s="113"/>
    </row>
    <row r="248" spans="2:51">
      <c r="B248" s="27"/>
      <c r="C248" s="17"/>
      <c r="D248" s="17"/>
      <c r="E248" s="64"/>
      <c r="H248" s="72"/>
      <c r="I248" s="72"/>
      <c r="K248" s="115"/>
      <c r="L248" s="115"/>
      <c r="M248" s="113"/>
      <c r="N248" s="113"/>
      <c r="O248" s="113"/>
      <c r="P248" s="113"/>
      <c r="Q248" s="113"/>
      <c r="S248" s="27"/>
      <c r="T248" s="17"/>
      <c r="U248" s="17"/>
      <c r="V248" s="64"/>
      <c r="Y248" s="72"/>
      <c r="Z248" s="72"/>
      <c r="AB248" s="115"/>
      <c r="AC248" s="115"/>
      <c r="AD248" s="113"/>
      <c r="AE248" s="113"/>
      <c r="AF248" s="113"/>
      <c r="AG248" s="113"/>
      <c r="AH248" s="113"/>
      <c r="AJ248" s="27"/>
      <c r="AK248" s="17"/>
      <c r="AL248" s="17"/>
      <c r="AM248" s="64"/>
      <c r="AP248" s="72"/>
      <c r="AQ248" s="72"/>
      <c r="AS248" s="115"/>
      <c r="AW248" s="113"/>
      <c r="AX248" s="113"/>
      <c r="AY248" s="113"/>
    </row>
    <row r="249" spans="2:51">
      <c r="B249" s="27"/>
      <c r="C249" s="17"/>
      <c r="D249" s="17"/>
      <c r="E249" s="64"/>
      <c r="H249" s="72"/>
      <c r="I249" s="72"/>
      <c r="K249" s="115"/>
      <c r="L249" s="115"/>
      <c r="M249" s="113"/>
      <c r="N249" s="113"/>
      <c r="O249" s="113"/>
      <c r="P249" s="113"/>
      <c r="Q249" s="113"/>
      <c r="S249" s="27"/>
      <c r="T249" s="17"/>
      <c r="U249" s="17"/>
      <c r="V249" s="64"/>
      <c r="Y249" s="72"/>
      <c r="Z249" s="72"/>
      <c r="AB249" s="115"/>
      <c r="AC249" s="115"/>
      <c r="AD249" s="113"/>
      <c r="AE249" s="113"/>
      <c r="AF249" s="113"/>
      <c r="AG249" s="113"/>
      <c r="AH249" s="113"/>
      <c r="AJ249" s="27"/>
      <c r="AK249" s="17"/>
      <c r="AL249" s="17"/>
      <c r="AM249" s="64"/>
      <c r="AP249" s="72"/>
      <c r="AQ249" s="72"/>
      <c r="AS249" s="115"/>
      <c r="AW249" s="113"/>
      <c r="AX249" s="113"/>
      <c r="AY249" s="113"/>
    </row>
    <row r="250" spans="2:51">
      <c r="B250" s="27"/>
      <c r="C250" s="17"/>
      <c r="D250" s="17"/>
      <c r="E250" s="64"/>
      <c r="H250" s="72"/>
      <c r="I250" s="72"/>
      <c r="K250" s="115"/>
      <c r="L250" s="115"/>
      <c r="M250" s="113"/>
      <c r="N250" s="113"/>
      <c r="O250" s="113"/>
      <c r="P250" s="113"/>
      <c r="Q250" s="113"/>
      <c r="S250" s="27"/>
      <c r="T250" s="17"/>
      <c r="U250" s="17"/>
      <c r="V250" s="64"/>
      <c r="Y250" s="72"/>
      <c r="Z250" s="72"/>
      <c r="AB250" s="115"/>
      <c r="AC250" s="115"/>
      <c r="AD250" s="113"/>
      <c r="AE250" s="113"/>
      <c r="AF250" s="113"/>
      <c r="AG250" s="113"/>
      <c r="AH250" s="113"/>
      <c r="AJ250" s="27"/>
      <c r="AK250" s="17"/>
      <c r="AL250" s="17"/>
      <c r="AM250" s="64"/>
      <c r="AP250" s="72"/>
      <c r="AQ250" s="72"/>
      <c r="AS250" s="115"/>
      <c r="AW250" s="113"/>
      <c r="AX250" s="113"/>
      <c r="AY250" s="113"/>
    </row>
    <row r="251" spans="2:51">
      <c r="B251" s="27"/>
      <c r="C251" s="17"/>
      <c r="D251" s="17"/>
      <c r="E251" s="64"/>
      <c r="H251" s="72"/>
      <c r="I251" s="72"/>
      <c r="K251" s="115"/>
      <c r="L251" s="115"/>
      <c r="M251" s="113"/>
      <c r="N251" s="113"/>
      <c r="O251" s="113"/>
      <c r="P251" s="113"/>
      <c r="Q251" s="113"/>
      <c r="S251" s="27"/>
      <c r="T251" s="17"/>
      <c r="U251" s="17"/>
      <c r="V251" s="64"/>
      <c r="Y251" s="72"/>
      <c r="Z251" s="72"/>
      <c r="AB251" s="115"/>
      <c r="AC251" s="115"/>
      <c r="AD251" s="113"/>
      <c r="AE251" s="113"/>
      <c r="AF251" s="113"/>
      <c r="AG251" s="113"/>
      <c r="AH251" s="113"/>
      <c r="AJ251" s="27"/>
      <c r="AK251" s="17"/>
      <c r="AL251" s="17"/>
      <c r="AM251" s="64"/>
      <c r="AP251" s="72"/>
      <c r="AQ251" s="72"/>
      <c r="AS251" s="115"/>
      <c r="AW251" s="113"/>
      <c r="AX251" s="113"/>
      <c r="AY251" s="113"/>
    </row>
    <row r="252" spans="2:51">
      <c r="B252" s="27"/>
      <c r="C252" s="17"/>
      <c r="D252" s="17"/>
      <c r="E252" s="64"/>
      <c r="H252" s="72"/>
      <c r="I252" s="72"/>
      <c r="K252" s="115"/>
      <c r="L252" s="115"/>
      <c r="M252" s="113"/>
      <c r="N252" s="113"/>
      <c r="O252" s="113"/>
      <c r="P252" s="113"/>
      <c r="Q252" s="113"/>
      <c r="S252" s="27"/>
      <c r="T252" s="17"/>
      <c r="U252" s="17"/>
      <c r="V252" s="64"/>
      <c r="Y252" s="72"/>
      <c r="Z252" s="72"/>
      <c r="AB252" s="115"/>
      <c r="AC252" s="115"/>
      <c r="AD252" s="113"/>
      <c r="AE252" s="113"/>
      <c r="AF252" s="113"/>
      <c r="AG252" s="113"/>
      <c r="AH252" s="113"/>
      <c r="AJ252" s="27"/>
      <c r="AK252" s="17"/>
      <c r="AL252" s="17"/>
      <c r="AM252" s="64"/>
      <c r="AP252" s="72"/>
      <c r="AQ252" s="72"/>
      <c r="AS252" s="115"/>
      <c r="AW252" s="113"/>
      <c r="AX252" s="113"/>
      <c r="AY252" s="113"/>
    </row>
    <row r="253" spans="2:51">
      <c r="B253" s="27"/>
      <c r="C253" s="17"/>
      <c r="D253" s="17"/>
      <c r="E253" s="64"/>
      <c r="H253" s="72"/>
      <c r="I253" s="72"/>
      <c r="K253" s="115"/>
      <c r="L253" s="115"/>
      <c r="M253" s="113"/>
      <c r="N253" s="113"/>
      <c r="O253" s="113"/>
      <c r="P253" s="113"/>
      <c r="Q253" s="113"/>
      <c r="S253" s="27"/>
      <c r="T253" s="17"/>
      <c r="U253" s="17"/>
      <c r="V253" s="64"/>
      <c r="Y253" s="72"/>
      <c r="Z253" s="72"/>
      <c r="AB253" s="115"/>
      <c r="AC253" s="115"/>
      <c r="AD253" s="113"/>
      <c r="AE253" s="113"/>
      <c r="AF253" s="113"/>
      <c r="AG253" s="113"/>
      <c r="AH253" s="113"/>
      <c r="AJ253" s="27"/>
      <c r="AK253" s="17"/>
      <c r="AL253" s="17"/>
      <c r="AM253" s="64"/>
      <c r="AP253" s="72"/>
      <c r="AQ253" s="72"/>
      <c r="AS253" s="115"/>
      <c r="AW253" s="113"/>
      <c r="AX253" s="113"/>
      <c r="AY253" s="113"/>
    </row>
    <row r="254" spans="2:51">
      <c r="B254" s="27"/>
      <c r="C254" s="17"/>
      <c r="D254" s="17"/>
      <c r="E254" s="64"/>
      <c r="H254" s="72"/>
      <c r="I254" s="72"/>
      <c r="K254" s="115"/>
      <c r="L254" s="115"/>
      <c r="M254" s="113"/>
      <c r="N254" s="113"/>
      <c r="O254" s="113"/>
      <c r="P254" s="113"/>
      <c r="Q254" s="113"/>
      <c r="S254" s="27"/>
      <c r="T254" s="17"/>
      <c r="U254" s="17"/>
      <c r="V254" s="64"/>
      <c r="Y254" s="72"/>
      <c r="Z254" s="72"/>
      <c r="AB254" s="115"/>
      <c r="AC254" s="115"/>
      <c r="AD254" s="113"/>
      <c r="AE254" s="113"/>
      <c r="AF254" s="113"/>
      <c r="AG254" s="113"/>
      <c r="AH254" s="113"/>
      <c r="AJ254" s="27"/>
      <c r="AK254" s="17"/>
      <c r="AL254" s="17"/>
      <c r="AM254" s="64"/>
      <c r="AP254" s="72"/>
      <c r="AQ254" s="72"/>
      <c r="AS254" s="115"/>
      <c r="AW254" s="113"/>
      <c r="AX254" s="113"/>
      <c r="AY254" s="113"/>
    </row>
    <row r="255" spans="2:51">
      <c r="B255" s="27"/>
      <c r="C255" s="17"/>
      <c r="D255" s="17"/>
      <c r="E255" s="64"/>
      <c r="H255" s="72"/>
      <c r="I255" s="72"/>
      <c r="K255" s="115"/>
      <c r="L255" s="115"/>
      <c r="M255" s="113"/>
      <c r="N255" s="113"/>
      <c r="O255" s="113"/>
      <c r="P255" s="113"/>
      <c r="Q255" s="113"/>
      <c r="S255" s="27"/>
      <c r="T255" s="17"/>
      <c r="U255" s="17"/>
      <c r="V255" s="64"/>
      <c r="Y255" s="72"/>
      <c r="Z255" s="72"/>
      <c r="AB255" s="115"/>
      <c r="AC255" s="115"/>
      <c r="AD255" s="113"/>
      <c r="AE255" s="113"/>
      <c r="AF255" s="113"/>
      <c r="AG255" s="113"/>
      <c r="AH255" s="113"/>
      <c r="AJ255" s="27"/>
      <c r="AK255" s="17"/>
      <c r="AL255" s="17"/>
      <c r="AM255" s="64"/>
      <c r="AP255" s="72"/>
      <c r="AQ255" s="72"/>
      <c r="AS255" s="115"/>
      <c r="AW255" s="113"/>
      <c r="AX255" s="113"/>
      <c r="AY255" s="113"/>
    </row>
    <row r="256" spans="2:51">
      <c r="B256" s="27"/>
      <c r="C256" s="17"/>
      <c r="D256" s="17"/>
      <c r="E256" s="64"/>
      <c r="H256" s="72"/>
      <c r="I256" s="72"/>
      <c r="K256" s="115"/>
      <c r="L256" s="115"/>
      <c r="M256" s="113"/>
      <c r="N256" s="113"/>
      <c r="O256" s="113"/>
      <c r="P256" s="113"/>
      <c r="Q256" s="113"/>
      <c r="S256" s="27"/>
      <c r="T256" s="17"/>
      <c r="U256" s="17"/>
      <c r="V256" s="64"/>
      <c r="Y256" s="72"/>
      <c r="Z256" s="72"/>
      <c r="AB256" s="115"/>
      <c r="AC256" s="115"/>
      <c r="AD256" s="113"/>
      <c r="AE256" s="113"/>
      <c r="AF256" s="113"/>
      <c r="AG256" s="113"/>
      <c r="AH256" s="113"/>
      <c r="AJ256" s="27"/>
      <c r="AK256" s="17"/>
      <c r="AL256" s="17"/>
      <c r="AM256" s="64"/>
      <c r="AP256" s="72"/>
      <c r="AQ256" s="72"/>
      <c r="AS256" s="115"/>
      <c r="AW256" s="113"/>
      <c r="AX256" s="113"/>
      <c r="AY256" s="113"/>
    </row>
    <row r="257" spans="2:51">
      <c r="B257" s="27"/>
      <c r="C257" s="17"/>
      <c r="D257" s="17"/>
      <c r="E257" s="64"/>
      <c r="H257" s="72"/>
      <c r="I257" s="72"/>
      <c r="K257" s="115"/>
      <c r="L257" s="115"/>
      <c r="M257" s="113"/>
      <c r="N257" s="113"/>
      <c r="O257" s="113"/>
      <c r="P257" s="113"/>
      <c r="Q257" s="113"/>
      <c r="S257" s="27"/>
      <c r="T257" s="17"/>
      <c r="U257" s="17"/>
      <c r="V257" s="64"/>
      <c r="Y257" s="72"/>
      <c r="Z257" s="72"/>
      <c r="AB257" s="115"/>
      <c r="AC257" s="115"/>
      <c r="AD257" s="113"/>
      <c r="AE257" s="113"/>
      <c r="AF257" s="113"/>
      <c r="AG257" s="113"/>
      <c r="AH257" s="113"/>
      <c r="AJ257" s="27"/>
      <c r="AK257" s="17"/>
      <c r="AL257" s="17"/>
      <c r="AM257" s="64"/>
      <c r="AP257" s="72"/>
      <c r="AQ257" s="72"/>
      <c r="AS257" s="115"/>
      <c r="AW257" s="113"/>
      <c r="AX257" s="113"/>
      <c r="AY257" s="113"/>
    </row>
    <row r="258" spans="2:51">
      <c r="B258" s="27"/>
      <c r="C258" s="17"/>
      <c r="D258" s="17"/>
      <c r="E258" s="64"/>
      <c r="H258" s="72"/>
      <c r="I258" s="72"/>
      <c r="K258" s="115"/>
      <c r="L258" s="115"/>
      <c r="M258" s="113"/>
      <c r="N258" s="113"/>
      <c r="O258" s="113"/>
      <c r="P258" s="113"/>
      <c r="Q258" s="113"/>
      <c r="S258" s="27"/>
      <c r="T258" s="17"/>
      <c r="U258" s="17"/>
      <c r="V258" s="64"/>
      <c r="Y258" s="72"/>
      <c r="Z258" s="72"/>
      <c r="AB258" s="115"/>
      <c r="AC258" s="115"/>
      <c r="AD258" s="113"/>
      <c r="AE258" s="113"/>
      <c r="AF258" s="113"/>
      <c r="AG258" s="113"/>
      <c r="AH258" s="113"/>
      <c r="AJ258" s="27"/>
      <c r="AK258" s="17"/>
      <c r="AL258" s="17"/>
      <c r="AM258" s="64"/>
      <c r="AP258" s="72"/>
      <c r="AQ258" s="72"/>
      <c r="AS258" s="115"/>
      <c r="AW258" s="113"/>
      <c r="AX258" s="113"/>
      <c r="AY258" s="113"/>
    </row>
    <row r="259" spans="2:51">
      <c r="B259" s="27"/>
      <c r="C259" s="17"/>
      <c r="D259" s="17"/>
      <c r="E259" s="64"/>
      <c r="H259" s="72"/>
      <c r="I259" s="72"/>
      <c r="K259" s="115"/>
      <c r="L259" s="115"/>
      <c r="M259" s="113"/>
      <c r="N259" s="113"/>
      <c r="O259" s="113"/>
      <c r="P259" s="113"/>
      <c r="Q259" s="113"/>
      <c r="S259" s="27"/>
      <c r="T259" s="17"/>
      <c r="U259" s="17"/>
      <c r="V259" s="64"/>
      <c r="Y259" s="72"/>
      <c r="Z259" s="72"/>
      <c r="AB259" s="115"/>
      <c r="AC259" s="115"/>
      <c r="AD259" s="113"/>
      <c r="AE259" s="113"/>
      <c r="AF259" s="113"/>
      <c r="AG259" s="113"/>
      <c r="AH259" s="113"/>
      <c r="AJ259" s="27"/>
      <c r="AK259" s="17"/>
      <c r="AL259" s="17"/>
      <c r="AM259" s="64"/>
      <c r="AP259" s="72"/>
      <c r="AQ259" s="72"/>
      <c r="AS259" s="115"/>
      <c r="AW259" s="113"/>
      <c r="AX259" s="113"/>
      <c r="AY259" s="113"/>
    </row>
    <row r="260" spans="2:51">
      <c r="B260" s="27"/>
      <c r="C260" s="17"/>
      <c r="D260" s="17"/>
      <c r="E260" s="64"/>
      <c r="H260" s="72"/>
      <c r="I260" s="72"/>
      <c r="K260" s="115"/>
      <c r="L260" s="115"/>
      <c r="M260" s="113"/>
      <c r="N260" s="113"/>
      <c r="O260" s="113"/>
      <c r="P260" s="113"/>
      <c r="Q260" s="113"/>
      <c r="S260" s="27"/>
      <c r="T260" s="17"/>
      <c r="U260" s="17"/>
      <c r="V260" s="64"/>
      <c r="Y260" s="72"/>
      <c r="Z260" s="72"/>
      <c r="AB260" s="115"/>
      <c r="AC260" s="115"/>
      <c r="AD260" s="113"/>
      <c r="AE260" s="113"/>
      <c r="AF260" s="113"/>
      <c r="AG260" s="113"/>
      <c r="AH260" s="113"/>
      <c r="AJ260" s="27"/>
      <c r="AK260" s="17"/>
      <c r="AL260" s="17"/>
      <c r="AM260" s="64"/>
      <c r="AP260" s="72"/>
      <c r="AQ260" s="72"/>
      <c r="AS260" s="115"/>
      <c r="AW260" s="113"/>
      <c r="AX260" s="113"/>
      <c r="AY260" s="113"/>
    </row>
    <row r="261" spans="2:51">
      <c r="B261" s="27"/>
      <c r="C261" s="17"/>
      <c r="D261" s="17"/>
      <c r="E261" s="64"/>
      <c r="H261" s="72"/>
      <c r="I261" s="72"/>
      <c r="K261" s="115"/>
      <c r="L261" s="115"/>
      <c r="M261" s="113"/>
      <c r="N261" s="113"/>
      <c r="O261" s="113"/>
      <c r="P261" s="113"/>
      <c r="Q261" s="113"/>
      <c r="S261" s="27"/>
      <c r="T261" s="17"/>
      <c r="U261" s="17"/>
      <c r="V261" s="64"/>
      <c r="Y261" s="72"/>
      <c r="Z261" s="72"/>
      <c r="AB261" s="115"/>
      <c r="AC261" s="115"/>
      <c r="AD261" s="113"/>
      <c r="AE261" s="113"/>
      <c r="AF261" s="113"/>
      <c r="AG261" s="113"/>
      <c r="AH261" s="113"/>
      <c r="AJ261" s="27"/>
      <c r="AK261" s="17"/>
      <c r="AL261" s="17"/>
      <c r="AM261" s="64"/>
      <c r="AP261" s="72"/>
      <c r="AQ261" s="72"/>
      <c r="AS261" s="115"/>
      <c r="AW261" s="113"/>
      <c r="AX261" s="113"/>
      <c r="AY261" s="113"/>
    </row>
    <row r="262" spans="2:51">
      <c r="B262" s="27"/>
      <c r="C262" s="17"/>
      <c r="D262" s="17"/>
      <c r="E262" s="64"/>
      <c r="H262" s="72"/>
      <c r="I262" s="72"/>
      <c r="K262" s="115"/>
      <c r="L262" s="115"/>
      <c r="M262" s="113"/>
      <c r="N262" s="113"/>
      <c r="O262" s="113"/>
      <c r="P262" s="113"/>
      <c r="Q262" s="113"/>
      <c r="S262" s="27"/>
      <c r="T262" s="17"/>
      <c r="U262" s="17"/>
      <c r="V262" s="64"/>
      <c r="Y262" s="72"/>
      <c r="Z262" s="72"/>
      <c r="AB262" s="115"/>
      <c r="AC262" s="115"/>
      <c r="AD262" s="113"/>
      <c r="AE262" s="113"/>
      <c r="AF262" s="113"/>
      <c r="AG262" s="113"/>
      <c r="AH262" s="113"/>
      <c r="AJ262" s="27"/>
      <c r="AK262" s="17"/>
      <c r="AL262" s="17"/>
      <c r="AM262" s="64"/>
      <c r="AP262" s="72"/>
      <c r="AQ262" s="72"/>
      <c r="AS262" s="115"/>
      <c r="AW262" s="113"/>
      <c r="AX262" s="113"/>
      <c r="AY262" s="113"/>
    </row>
    <row r="263" spans="2:51">
      <c r="B263" s="27"/>
      <c r="C263" s="17"/>
      <c r="D263" s="17"/>
      <c r="E263" s="64"/>
      <c r="H263" s="72"/>
      <c r="I263" s="72"/>
      <c r="K263" s="115"/>
      <c r="L263" s="115"/>
      <c r="M263" s="113"/>
      <c r="N263" s="113"/>
      <c r="O263" s="113"/>
      <c r="P263" s="113"/>
      <c r="Q263" s="113"/>
      <c r="S263" s="27"/>
      <c r="T263" s="17"/>
      <c r="U263" s="17"/>
      <c r="V263" s="64"/>
      <c r="Y263" s="72"/>
      <c r="Z263" s="72"/>
      <c r="AB263" s="115"/>
      <c r="AC263" s="115"/>
      <c r="AD263" s="113"/>
      <c r="AE263" s="113"/>
      <c r="AF263" s="113"/>
      <c r="AG263" s="113"/>
      <c r="AH263" s="113"/>
      <c r="AJ263" s="27"/>
      <c r="AK263" s="17"/>
      <c r="AL263" s="17"/>
      <c r="AM263" s="64"/>
      <c r="AP263" s="72"/>
      <c r="AQ263" s="72"/>
      <c r="AS263" s="115"/>
      <c r="AW263" s="113"/>
      <c r="AX263" s="113"/>
      <c r="AY263" s="113"/>
    </row>
    <row r="264" spans="2:51">
      <c r="B264" s="27"/>
      <c r="C264" s="17"/>
      <c r="D264" s="17"/>
      <c r="E264" s="64"/>
      <c r="H264" s="72"/>
      <c r="I264" s="72"/>
      <c r="K264" s="115"/>
      <c r="L264" s="115"/>
      <c r="M264" s="113"/>
      <c r="N264" s="113"/>
      <c r="O264" s="113"/>
      <c r="P264" s="113"/>
      <c r="Q264" s="113"/>
      <c r="S264" s="27"/>
      <c r="T264" s="17"/>
      <c r="U264" s="17"/>
      <c r="V264" s="64"/>
      <c r="Y264" s="72"/>
      <c r="Z264" s="72"/>
      <c r="AB264" s="115"/>
      <c r="AC264" s="115"/>
      <c r="AD264" s="113"/>
      <c r="AE264" s="113"/>
      <c r="AF264" s="113"/>
      <c r="AG264" s="113"/>
      <c r="AH264" s="113"/>
      <c r="AJ264" s="27"/>
      <c r="AK264" s="17"/>
      <c r="AL264" s="17"/>
      <c r="AM264" s="64"/>
      <c r="AP264" s="72"/>
      <c r="AQ264" s="72"/>
      <c r="AS264" s="115"/>
      <c r="AW264" s="113"/>
      <c r="AX264" s="113"/>
      <c r="AY264" s="113"/>
    </row>
    <row r="265" spans="2:51">
      <c r="B265" s="27"/>
      <c r="C265" s="17"/>
      <c r="D265" s="17"/>
      <c r="E265" s="64"/>
      <c r="H265" s="72"/>
      <c r="I265" s="72"/>
      <c r="K265" s="115"/>
      <c r="L265" s="115"/>
      <c r="M265" s="113"/>
      <c r="N265" s="113"/>
      <c r="O265" s="113"/>
      <c r="P265" s="113"/>
      <c r="Q265" s="113"/>
      <c r="S265" s="27"/>
      <c r="T265" s="17"/>
      <c r="U265" s="17"/>
      <c r="V265" s="64"/>
      <c r="Y265" s="72"/>
      <c r="Z265" s="72"/>
      <c r="AB265" s="115"/>
      <c r="AC265" s="115"/>
      <c r="AD265" s="113"/>
      <c r="AE265" s="113"/>
      <c r="AF265" s="113"/>
      <c r="AG265" s="113"/>
      <c r="AH265" s="113"/>
      <c r="AJ265" s="27"/>
      <c r="AK265" s="17"/>
      <c r="AL265" s="17"/>
      <c r="AM265" s="64"/>
      <c r="AP265" s="72"/>
      <c r="AQ265" s="72"/>
      <c r="AS265" s="115"/>
      <c r="AW265" s="113"/>
      <c r="AX265" s="113"/>
      <c r="AY265" s="113"/>
    </row>
    <row r="266" spans="2:51">
      <c r="B266" s="27"/>
      <c r="C266" s="17"/>
      <c r="D266" s="17"/>
      <c r="E266" s="64"/>
      <c r="H266" s="72"/>
      <c r="I266" s="72"/>
      <c r="K266" s="115"/>
      <c r="L266" s="115"/>
      <c r="M266" s="113"/>
      <c r="N266" s="113"/>
      <c r="O266" s="113"/>
      <c r="P266" s="113"/>
      <c r="Q266" s="113"/>
      <c r="S266" s="27"/>
      <c r="T266" s="17"/>
      <c r="U266" s="17"/>
      <c r="V266" s="64"/>
      <c r="Y266" s="72"/>
      <c r="Z266" s="72"/>
      <c r="AB266" s="115"/>
      <c r="AC266" s="115"/>
      <c r="AD266" s="113"/>
      <c r="AE266" s="113"/>
      <c r="AF266" s="113"/>
      <c r="AG266" s="113"/>
      <c r="AH266" s="113"/>
      <c r="AJ266" s="27"/>
      <c r="AK266" s="17"/>
      <c r="AL266" s="17"/>
      <c r="AM266" s="64"/>
      <c r="AP266" s="72"/>
      <c r="AQ266" s="72"/>
      <c r="AS266" s="115"/>
      <c r="AW266" s="113"/>
      <c r="AX266" s="113"/>
      <c r="AY266" s="113"/>
    </row>
    <row r="267" spans="2:51">
      <c r="B267" s="27"/>
      <c r="C267" s="17"/>
      <c r="D267" s="17"/>
      <c r="E267" s="64"/>
      <c r="H267" s="72"/>
      <c r="I267" s="72"/>
      <c r="K267" s="115"/>
      <c r="L267" s="115"/>
      <c r="M267" s="113"/>
      <c r="N267" s="113"/>
      <c r="O267" s="113"/>
      <c r="P267" s="113"/>
      <c r="Q267" s="113"/>
      <c r="S267" s="27"/>
      <c r="T267" s="17"/>
      <c r="U267" s="17"/>
      <c r="V267" s="64"/>
      <c r="Y267" s="72"/>
      <c r="Z267" s="72"/>
      <c r="AB267" s="115"/>
      <c r="AC267" s="115"/>
      <c r="AD267" s="113"/>
      <c r="AE267" s="113"/>
      <c r="AF267" s="113"/>
      <c r="AG267" s="113"/>
      <c r="AH267" s="113"/>
      <c r="AJ267" s="27"/>
      <c r="AK267" s="17"/>
      <c r="AL267" s="17"/>
      <c r="AM267" s="64"/>
      <c r="AP267" s="72"/>
      <c r="AQ267" s="72"/>
      <c r="AS267" s="115"/>
      <c r="AW267" s="113"/>
      <c r="AX267" s="113"/>
      <c r="AY267" s="113"/>
    </row>
    <row r="268" spans="2:51">
      <c r="B268" s="27"/>
      <c r="C268" s="17"/>
      <c r="D268" s="17"/>
      <c r="E268" s="64"/>
      <c r="H268" s="72"/>
      <c r="I268" s="72"/>
      <c r="K268" s="115"/>
      <c r="L268" s="115"/>
      <c r="M268" s="113"/>
      <c r="N268" s="113"/>
      <c r="O268" s="113"/>
      <c r="P268" s="113"/>
      <c r="Q268" s="113"/>
      <c r="S268" s="27"/>
      <c r="T268" s="17"/>
      <c r="U268" s="17"/>
      <c r="V268" s="64"/>
      <c r="Y268" s="72"/>
      <c r="Z268" s="72"/>
      <c r="AB268" s="115"/>
      <c r="AC268" s="115"/>
      <c r="AD268" s="113"/>
      <c r="AE268" s="113"/>
      <c r="AF268" s="113"/>
      <c r="AG268" s="113"/>
      <c r="AH268" s="113"/>
      <c r="AJ268" s="27"/>
      <c r="AK268" s="17"/>
      <c r="AL268" s="17"/>
      <c r="AM268" s="64"/>
      <c r="AP268" s="72"/>
      <c r="AQ268" s="72"/>
      <c r="AS268" s="115"/>
      <c r="AW268" s="113"/>
      <c r="AX268" s="113"/>
      <c r="AY268" s="113"/>
    </row>
    <row r="269" spans="2:51">
      <c r="B269" s="27"/>
      <c r="C269" s="17"/>
      <c r="D269" s="17"/>
      <c r="E269" s="64"/>
      <c r="H269" s="72"/>
      <c r="I269" s="72"/>
      <c r="K269" s="115"/>
      <c r="L269" s="115"/>
      <c r="M269" s="113"/>
      <c r="N269" s="113"/>
      <c r="O269" s="113"/>
      <c r="P269" s="113"/>
      <c r="Q269" s="113"/>
      <c r="S269" s="27"/>
      <c r="T269" s="17"/>
      <c r="U269" s="17"/>
      <c r="V269" s="64"/>
      <c r="Y269" s="72"/>
      <c r="Z269" s="72"/>
      <c r="AB269" s="115"/>
      <c r="AC269" s="115"/>
      <c r="AD269" s="113"/>
      <c r="AE269" s="113"/>
      <c r="AF269" s="113"/>
      <c r="AG269" s="113"/>
      <c r="AH269" s="113"/>
      <c r="AJ269" s="27"/>
      <c r="AK269" s="17"/>
      <c r="AL269" s="17"/>
      <c r="AM269" s="64"/>
      <c r="AP269" s="72"/>
      <c r="AQ269" s="72"/>
      <c r="AS269" s="115"/>
      <c r="AW269" s="113"/>
      <c r="AX269" s="113"/>
      <c r="AY269" s="113"/>
    </row>
    <row r="270" spans="2:51">
      <c r="B270" s="27"/>
      <c r="C270" s="17"/>
      <c r="D270" s="17"/>
      <c r="E270" s="64"/>
      <c r="H270" s="72"/>
      <c r="I270" s="72"/>
      <c r="K270" s="115"/>
      <c r="L270" s="115"/>
      <c r="M270" s="113"/>
      <c r="N270" s="113"/>
      <c r="O270" s="113"/>
      <c r="P270" s="113"/>
      <c r="Q270" s="113"/>
      <c r="S270" s="27"/>
      <c r="T270" s="17"/>
      <c r="U270" s="17"/>
      <c r="V270" s="64"/>
      <c r="Y270" s="72"/>
      <c r="Z270" s="72"/>
      <c r="AB270" s="115"/>
      <c r="AC270" s="115"/>
      <c r="AD270" s="113"/>
      <c r="AE270" s="113"/>
      <c r="AF270" s="113"/>
      <c r="AG270" s="113"/>
      <c r="AH270" s="113"/>
      <c r="AJ270" s="27"/>
      <c r="AK270" s="17"/>
      <c r="AL270" s="17"/>
      <c r="AM270" s="64"/>
      <c r="AP270" s="72"/>
      <c r="AQ270" s="72"/>
      <c r="AS270" s="115"/>
      <c r="AW270" s="113"/>
      <c r="AX270" s="113"/>
      <c r="AY270" s="113"/>
    </row>
    <row r="271" spans="2:51">
      <c r="B271" s="27"/>
      <c r="C271" s="17"/>
      <c r="D271" s="17"/>
      <c r="E271" s="64"/>
      <c r="H271" s="72"/>
      <c r="I271" s="72"/>
      <c r="K271" s="115"/>
      <c r="L271" s="115"/>
      <c r="M271" s="113"/>
      <c r="N271" s="113"/>
      <c r="O271" s="113"/>
      <c r="P271" s="113"/>
      <c r="Q271" s="113"/>
      <c r="S271" s="27"/>
      <c r="T271" s="17"/>
      <c r="U271" s="17"/>
      <c r="V271" s="64"/>
      <c r="Y271" s="72"/>
      <c r="Z271" s="72"/>
      <c r="AB271" s="115"/>
      <c r="AC271" s="115"/>
      <c r="AD271" s="113"/>
      <c r="AE271" s="113"/>
      <c r="AF271" s="113"/>
      <c r="AG271" s="113"/>
      <c r="AH271" s="113"/>
      <c r="AJ271" s="27"/>
      <c r="AK271" s="17"/>
      <c r="AL271" s="17"/>
      <c r="AM271" s="64"/>
      <c r="AP271" s="72"/>
      <c r="AQ271" s="72"/>
      <c r="AS271" s="115"/>
      <c r="AW271" s="113"/>
      <c r="AX271" s="113"/>
      <c r="AY271" s="113"/>
    </row>
    <row r="272" spans="2:51">
      <c r="B272" s="27"/>
      <c r="C272" s="17"/>
      <c r="D272" s="17"/>
      <c r="E272" s="64"/>
      <c r="H272" s="72"/>
      <c r="I272" s="72"/>
      <c r="K272" s="115"/>
      <c r="L272" s="115"/>
      <c r="M272" s="113"/>
      <c r="N272" s="113"/>
      <c r="O272" s="113"/>
      <c r="P272" s="113"/>
      <c r="Q272" s="113"/>
      <c r="S272" s="27"/>
      <c r="T272" s="17"/>
      <c r="U272" s="17"/>
      <c r="V272" s="64"/>
      <c r="Y272" s="72"/>
      <c r="Z272" s="72"/>
      <c r="AB272" s="115"/>
      <c r="AC272" s="115"/>
      <c r="AD272" s="113"/>
      <c r="AE272" s="113"/>
      <c r="AF272" s="113"/>
      <c r="AG272" s="113"/>
      <c r="AH272" s="113"/>
      <c r="AJ272" s="27"/>
      <c r="AK272" s="17"/>
      <c r="AL272" s="17"/>
      <c r="AM272" s="64"/>
      <c r="AP272" s="72"/>
      <c r="AQ272" s="72"/>
      <c r="AS272" s="115"/>
      <c r="AW272" s="113"/>
      <c r="AX272" s="113"/>
      <c r="AY272" s="113"/>
    </row>
    <row r="273" spans="2:51">
      <c r="B273" s="27"/>
      <c r="C273" s="17"/>
      <c r="D273" s="17"/>
      <c r="E273" s="64"/>
      <c r="H273" s="72"/>
      <c r="I273" s="72"/>
      <c r="K273" s="115"/>
      <c r="L273" s="115"/>
      <c r="M273" s="113"/>
      <c r="N273" s="113"/>
      <c r="O273" s="113"/>
      <c r="P273" s="113"/>
      <c r="Q273" s="113"/>
      <c r="S273" s="27"/>
      <c r="T273" s="17"/>
      <c r="U273" s="17"/>
      <c r="V273" s="64"/>
      <c r="Y273" s="72"/>
      <c r="Z273" s="72"/>
      <c r="AB273" s="115"/>
      <c r="AC273" s="115"/>
      <c r="AD273" s="113"/>
      <c r="AE273" s="113"/>
      <c r="AF273" s="113"/>
      <c r="AG273" s="113"/>
      <c r="AH273" s="113"/>
      <c r="AJ273" s="27"/>
      <c r="AK273" s="17"/>
      <c r="AL273" s="17"/>
      <c r="AM273" s="64"/>
      <c r="AP273" s="72"/>
      <c r="AQ273" s="72"/>
      <c r="AS273" s="115"/>
      <c r="AW273" s="113"/>
      <c r="AX273" s="113"/>
      <c r="AY273" s="113"/>
    </row>
    <row r="274" spans="2:51">
      <c r="B274" s="27"/>
      <c r="C274" s="17"/>
      <c r="D274" s="17"/>
      <c r="E274" s="64"/>
      <c r="H274" s="72"/>
      <c r="I274" s="72"/>
      <c r="K274" s="115"/>
      <c r="L274" s="115"/>
      <c r="M274" s="113"/>
      <c r="N274" s="113"/>
      <c r="O274" s="113"/>
      <c r="P274" s="113"/>
      <c r="Q274" s="113"/>
      <c r="S274" s="27"/>
      <c r="T274" s="17"/>
      <c r="U274" s="17"/>
      <c r="V274" s="64"/>
      <c r="Y274" s="72"/>
      <c r="Z274" s="72"/>
      <c r="AB274" s="115"/>
      <c r="AC274" s="115"/>
      <c r="AD274" s="113"/>
      <c r="AE274" s="113"/>
      <c r="AF274" s="113"/>
      <c r="AG274" s="113"/>
      <c r="AH274" s="113"/>
      <c r="AJ274" s="27"/>
      <c r="AK274" s="17"/>
      <c r="AL274" s="17"/>
      <c r="AM274" s="64"/>
      <c r="AP274" s="72"/>
      <c r="AQ274" s="72"/>
      <c r="AS274" s="115"/>
      <c r="AW274" s="113"/>
      <c r="AX274" s="113"/>
      <c r="AY274" s="113"/>
    </row>
    <row r="275" spans="2:51">
      <c r="B275" s="27"/>
      <c r="C275" s="17"/>
      <c r="D275" s="17"/>
      <c r="E275" s="64"/>
      <c r="H275" s="72"/>
      <c r="I275" s="72"/>
      <c r="K275" s="115"/>
      <c r="L275" s="115"/>
      <c r="M275" s="113"/>
      <c r="N275" s="113"/>
      <c r="O275" s="113"/>
      <c r="P275" s="113"/>
      <c r="Q275" s="113"/>
      <c r="S275" s="27"/>
      <c r="T275" s="17"/>
      <c r="U275" s="17"/>
      <c r="V275" s="64"/>
      <c r="Y275" s="72"/>
      <c r="Z275" s="72"/>
      <c r="AB275" s="115"/>
      <c r="AC275" s="115"/>
      <c r="AD275" s="113"/>
      <c r="AE275" s="113"/>
      <c r="AF275" s="113"/>
      <c r="AG275" s="113"/>
      <c r="AH275" s="113"/>
      <c r="AJ275" s="27"/>
      <c r="AK275" s="17"/>
      <c r="AL275" s="17"/>
      <c r="AM275" s="64"/>
      <c r="AP275" s="72"/>
      <c r="AQ275" s="72"/>
      <c r="AS275" s="115"/>
      <c r="AW275" s="113"/>
      <c r="AX275" s="113"/>
      <c r="AY275" s="113"/>
    </row>
    <row r="276" spans="2:51">
      <c r="B276" s="27"/>
      <c r="C276" s="17"/>
      <c r="D276" s="17"/>
      <c r="E276" s="64"/>
      <c r="H276" s="72"/>
      <c r="I276" s="72"/>
      <c r="K276" s="115"/>
      <c r="L276" s="115"/>
      <c r="M276" s="113"/>
      <c r="N276" s="113"/>
      <c r="O276" s="113"/>
      <c r="P276" s="113"/>
      <c r="Q276" s="113"/>
      <c r="S276" s="27"/>
      <c r="T276" s="17"/>
      <c r="U276" s="17"/>
      <c r="V276" s="64"/>
      <c r="Y276" s="72"/>
      <c r="Z276" s="72"/>
      <c r="AB276" s="115"/>
      <c r="AC276" s="115"/>
      <c r="AD276" s="113"/>
      <c r="AE276" s="113"/>
      <c r="AF276" s="113"/>
      <c r="AG276" s="113"/>
      <c r="AH276" s="113"/>
      <c r="AJ276" s="27"/>
      <c r="AK276" s="17"/>
      <c r="AL276" s="17"/>
      <c r="AM276" s="64"/>
      <c r="AP276" s="72"/>
      <c r="AQ276" s="72"/>
      <c r="AS276" s="115"/>
      <c r="AW276" s="113"/>
      <c r="AX276" s="113"/>
      <c r="AY276" s="113"/>
    </row>
    <row r="277" spans="2:51">
      <c r="B277" s="27"/>
      <c r="C277" s="17"/>
      <c r="D277" s="17"/>
      <c r="E277" s="64"/>
      <c r="H277" s="72"/>
      <c r="I277" s="72"/>
      <c r="K277" s="115"/>
      <c r="L277" s="115"/>
      <c r="M277" s="113"/>
      <c r="N277" s="113"/>
      <c r="O277" s="113"/>
      <c r="P277" s="113"/>
      <c r="Q277" s="113"/>
      <c r="S277" s="27"/>
      <c r="T277" s="17"/>
      <c r="U277" s="17"/>
      <c r="V277" s="64"/>
      <c r="Y277" s="72"/>
      <c r="Z277" s="72"/>
      <c r="AB277" s="115"/>
      <c r="AC277" s="115"/>
      <c r="AD277" s="113"/>
      <c r="AE277" s="113"/>
      <c r="AF277" s="113"/>
      <c r="AG277" s="113"/>
      <c r="AH277" s="113"/>
      <c r="AJ277" s="27"/>
      <c r="AK277" s="17"/>
      <c r="AL277" s="17"/>
      <c r="AM277" s="64"/>
      <c r="AP277" s="72"/>
      <c r="AQ277" s="72"/>
      <c r="AS277" s="115"/>
      <c r="AW277" s="113"/>
      <c r="AX277" s="113"/>
      <c r="AY277" s="113"/>
    </row>
    <row r="278" spans="2:51">
      <c r="B278" s="27"/>
      <c r="C278" s="17"/>
      <c r="D278" s="17"/>
      <c r="E278" s="64"/>
      <c r="H278" s="72"/>
      <c r="I278" s="72"/>
      <c r="K278" s="115"/>
      <c r="L278" s="115"/>
      <c r="M278" s="113"/>
      <c r="N278" s="113"/>
      <c r="O278" s="113"/>
      <c r="P278" s="113"/>
      <c r="Q278" s="113"/>
      <c r="S278" s="27"/>
      <c r="T278" s="17"/>
      <c r="U278" s="17"/>
      <c r="V278" s="64"/>
      <c r="Y278" s="72"/>
      <c r="Z278" s="72"/>
      <c r="AB278" s="115"/>
      <c r="AC278" s="115"/>
      <c r="AD278" s="113"/>
      <c r="AE278" s="113"/>
      <c r="AF278" s="113"/>
      <c r="AG278" s="113"/>
      <c r="AH278" s="113"/>
      <c r="AJ278" s="27"/>
      <c r="AK278" s="17"/>
      <c r="AL278" s="17"/>
      <c r="AM278" s="64"/>
      <c r="AP278" s="72"/>
      <c r="AQ278" s="72"/>
      <c r="AS278" s="115"/>
      <c r="AW278" s="113"/>
      <c r="AX278" s="113"/>
      <c r="AY278" s="113"/>
    </row>
    <row r="279" spans="2:51">
      <c r="B279" s="27"/>
      <c r="C279" s="17"/>
      <c r="D279" s="17"/>
      <c r="E279" s="64"/>
      <c r="H279" s="72"/>
      <c r="I279" s="72"/>
      <c r="K279" s="115"/>
      <c r="L279" s="115"/>
      <c r="M279" s="113"/>
      <c r="N279" s="113"/>
      <c r="O279" s="113"/>
      <c r="P279" s="113"/>
      <c r="Q279" s="113"/>
      <c r="S279" s="27"/>
      <c r="T279" s="17"/>
      <c r="U279" s="17"/>
      <c r="V279" s="64"/>
      <c r="Y279" s="72"/>
      <c r="Z279" s="72"/>
      <c r="AB279" s="115"/>
      <c r="AC279" s="115"/>
      <c r="AD279" s="113"/>
      <c r="AE279" s="113"/>
      <c r="AF279" s="113"/>
      <c r="AG279" s="113"/>
      <c r="AH279" s="113"/>
      <c r="AJ279" s="27"/>
      <c r="AK279" s="17"/>
      <c r="AL279" s="17"/>
      <c r="AM279" s="64"/>
      <c r="AP279" s="72"/>
      <c r="AQ279" s="72"/>
      <c r="AS279" s="115"/>
      <c r="AW279" s="113"/>
      <c r="AX279" s="113"/>
      <c r="AY279" s="113"/>
    </row>
    <row r="280" spans="2:51">
      <c r="B280" s="27"/>
      <c r="C280" s="17"/>
      <c r="D280" s="17"/>
      <c r="E280" s="64"/>
      <c r="H280" s="72"/>
      <c r="I280" s="72"/>
      <c r="K280" s="115"/>
      <c r="L280" s="115"/>
      <c r="M280" s="113"/>
      <c r="N280" s="113"/>
      <c r="O280" s="113"/>
      <c r="P280" s="113"/>
      <c r="Q280" s="113"/>
      <c r="S280" s="27"/>
      <c r="T280" s="17"/>
      <c r="U280" s="17"/>
      <c r="V280" s="64"/>
      <c r="Y280" s="72"/>
      <c r="Z280" s="72"/>
      <c r="AB280" s="115"/>
      <c r="AC280" s="115"/>
      <c r="AD280" s="113"/>
      <c r="AE280" s="113"/>
      <c r="AF280" s="113"/>
      <c r="AG280" s="113"/>
      <c r="AH280" s="113"/>
      <c r="AJ280" s="27"/>
      <c r="AK280" s="17"/>
      <c r="AL280" s="17"/>
      <c r="AM280" s="64"/>
      <c r="AP280" s="72"/>
      <c r="AQ280" s="72"/>
      <c r="AS280" s="115"/>
      <c r="AW280" s="113"/>
      <c r="AX280" s="113"/>
      <c r="AY280" s="113"/>
    </row>
    <row r="281" spans="2:51">
      <c r="B281" s="27"/>
      <c r="C281" s="17"/>
      <c r="D281" s="17"/>
      <c r="E281" s="64"/>
      <c r="H281" s="72"/>
      <c r="I281" s="72"/>
      <c r="K281" s="115"/>
      <c r="L281" s="115"/>
      <c r="M281" s="113"/>
      <c r="N281" s="113"/>
      <c r="O281" s="113"/>
      <c r="P281" s="113"/>
      <c r="Q281" s="113"/>
      <c r="S281" s="27"/>
      <c r="T281" s="17"/>
      <c r="U281" s="17"/>
      <c r="V281" s="64"/>
      <c r="Y281" s="72"/>
      <c r="Z281" s="72"/>
      <c r="AB281" s="115"/>
      <c r="AC281" s="115"/>
      <c r="AD281" s="113"/>
      <c r="AE281" s="113"/>
      <c r="AF281" s="113"/>
      <c r="AG281" s="113"/>
      <c r="AH281" s="113"/>
      <c r="AJ281" s="27"/>
      <c r="AK281" s="17"/>
      <c r="AL281" s="17"/>
      <c r="AM281" s="64"/>
      <c r="AP281" s="72"/>
      <c r="AQ281" s="72"/>
      <c r="AS281" s="115"/>
      <c r="AW281" s="113"/>
      <c r="AX281" s="113"/>
      <c r="AY281" s="113"/>
    </row>
    <row r="282" spans="2:51">
      <c r="B282" s="27"/>
      <c r="C282" s="17"/>
      <c r="D282" s="17"/>
      <c r="E282" s="64"/>
      <c r="H282" s="72"/>
      <c r="I282" s="72"/>
      <c r="K282" s="115"/>
      <c r="L282" s="115"/>
      <c r="M282" s="113"/>
      <c r="N282" s="113"/>
      <c r="O282" s="113"/>
      <c r="P282" s="113"/>
      <c r="Q282" s="113"/>
      <c r="S282" s="27"/>
      <c r="T282" s="17"/>
      <c r="U282" s="17"/>
      <c r="V282" s="64"/>
      <c r="Y282" s="72"/>
      <c r="Z282" s="72"/>
      <c r="AB282" s="115"/>
      <c r="AC282" s="115"/>
      <c r="AD282" s="113"/>
      <c r="AE282" s="113"/>
      <c r="AF282" s="113"/>
      <c r="AG282" s="113"/>
      <c r="AH282" s="113"/>
      <c r="AJ282" s="27"/>
      <c r="AK282" s="17"/>
      <c r="AL282" s="17"/>
      <c r="AM282" s="64"/>
      <c r="AP282" s="72"/>
      <c r="AQ282" s="72"/>
      <c r="AS282" s="115"/>
      <c r="AW282" s="113"/>
      <c r="AX282" s="113"/>
      <c r="AY282" s="113"/>
    </row>
    <row r="283" spans="2:51">
      <c r="B283" s="27"/>
      <c r="C283" s="17"/>
      <c r="D283" s="17"/>
      <c r="E283" s="64"/>
      <c r="H283" s="72"/>
      <c r="I283" s="72"/>
      <c r="K283" s="115"/>
      <c r="L283" s="115"/>
      <c r="M283" s="113"/>
      <c r="N283" s="113"/>
      <c r="O283" s="113"/>
      <c r="P283" s="113"/>
      <c r="Q283" s="113"/>
      <c r="S283" s="27"/>
      <c r="T283" s="17"/>
      <c r="U283" s="17"/>
      <c r="V283" s="64"/>
      <c r="Y283" s="72"/>
      <c r="Z283" s="72"/>
      <c r="AB283" s="115"/>
      <c r="AC283" s="115"/>
      <c r="AD283" s="113"/>
      <c r="AE283" s="113"/>
      <c r="AF283" s="113"/>
      <c r="AG283" s="113"/>
      <c r="AH283" s="113"/>
      <c r="AJ283" s="27"/>
      <c r="AK283" s="17"/>
      <c r="AL283" s="17"/>
      <c r="AM283" s="64"/>
      <c r="AP283" s="72"/>
      <c r="AQ283" s="72"/>
      <c r="AS283" s="115"/>
      <c r="AW283" s="113"/>
      <c r="AX283" s="113"/>
      <c r="AY283" s="113"/>
    </row>
    <row r="284" spans="2:51">
      <c r="B284" s="27"/>
      <c r="C284" s="17"/>
      <c r="D284" s="17"/>
      <c r="E284" s="64"/>
      <c r="H284" s="72"/>
      <c r="I284" s="72"/>
      <c r="K284" s="115"/>
      <c r="L284" s="115"/>
      <c r="M284" s="113"/>
      <c r="N284" s="113"/>
      <c r="O284" s="113"/>
      <c r="P284" s="113"/>
      <c r="Q284" s="113"/>
      <c r="S284" s="27"/>
      <c r="T284" s="17"/>
      <c r="U284" s="17"/>
      <c r="V284" s="64"/>
      <c r="Y284" s="72"/>
      <c r="Z284" s="72"/>
      <c r="AB284" s="115"/>
      <c r="AC284" s="115"/>
      <c r="AD284" s="113"/>
      <c r="AE284" s="113"/>
      <c r="AF284" s="113"/>
      <c r="AG284" s="113"/>
      <c r="AH284" s="113"/>
      <c r="AJ284" s="27"/>
      <c r="AK284" s="17"/>
      <c r="AL284" s="17"/>
      <c r="AM284" s="64"/>
      <c r="AP284" s="72"/>
      <c r="AQ284" s="72"/>
      <c r="AS284" s="115"/>
      <c r="AW284" s="113"/>
      <c r="AX284" s="113"/>
      <c r="AY284" s="113"/>
    </row>
    <row r="285" spans="2:51">
      <c r="B285" s="27"/>
      <c r="C285" s="17"/>
      <c r="D285" s="17"/>
      <c r="E285" s="64"/>
      <c r="H285" s="72"/>
      <c r="I285" s="72"/>
      <c r="K285" s="115"/>
      <c r="L285" s="115"/>
      <c r="M285" s="113"/>
      <c r="N285" s="113"/>
      <c r="O285" s="113"/>
      <c r="P285" s="113"/>
      <c r="Q285" s="113"/>
      <c r="S285" s="27"/>
      <c r="T285" s="17"/>
      <c r="U285" s="17"/>
      <c r="V285" s="64"/>
      <c r="Y285" s="72"/>
      <c r="Z285" s="72"/>
      <c r="AB285" s="115"/>
      <c r="AC285" s="115"/>
      <c r="AD285" s="113"/>
      <c r="AE285" s="113"/>
      <c r="AF285" s="113"/>
      <c r="AG285" s="113"/>
      <c r="AH285" s="113"/>
      <c r="AJ285" s="27"/>
      <c r="AK285" s="17"/>
      <c r="AL285" s="17"/>
      <c r="AM285" s="64"/>
      <c r="AP285" s="72"/>
      <c r="AQ285" s="72"/>
      <c r="AS285" s="115"/>
      <c r="AW285" s="113"/>
      <c r="AX285" s="113"/>
      <c r="AY285" s="113"/>
    </row>
    <row r="286" spans="2:51">
      <c r="B286" s="27"/>
      <c r="C286" s="17"/>
      <c r="D286" s="17"/>
      <c r="E286" s="64"/>
      <c r="H286" s="72"/>
      <c r="I286" s="72"/>
      <c r="K286" s="115"/>
      <c r="L286" s="115"/>
      <c r="M286" s="113"/>
      <c r="N286" s="113"/>
      <c r="O286" s="113"/>
      <c r="P286" s="113"/>
      <c r="Q286" s="113"/>
      <c r="S286" s="27"/>
      <c r="T286" s="17"/>
      <c r="U286" s="17"/>
      <c r="V286" s="64"/>
      <c r="Y286" s="72"/>
      <c r="Z286" s="72"/>
      <c r="AB286" s="115"/>
      <c r="AC286" s="115"/>
      <c r="AD286" s="113"/>
      <c r="AE286" s="113"/>
      <c r="AF286" s="113"/>
      <c r="AG286" s="113"/>
      <c r="AH286" s="113"/>
      <c r="AJ286" s="27"/>
      <c r="AK286" s="17"/>
      <c r="AL286" s="17"/>
      <c r="AM286" s="64"/>
      <c r="AP286" s="72"/>
      <c r="AQ286" s="72"/>
      <c r="AS286" s="115"/>
      <c r="AW286" s="113"/>
      <c r="AX286" s="113"/>
      <c r="AY286" s="113"/>
    </row>
    <row r="287" spans="2:51">
      <c r="B287" s="27"/>
      <c r="C287" s="17"/>
      <c r="D287" s="17"/>
      <c r="E287" s="64"/>
      <c r="H287" s="72"/>
      <c r="I287" s="72"/>
      <c r="K287" s="115"/>
      <c r="L287" s="115"/>
      <c r="M287" s="113"/>
      <c r="N287" s="113"/>
      <c r="O287" s="113"/>
      <c r="P287" s="113"/>
      <c r="Q287" s="113"/>
      <c r="S287" s="27"/>
      <c r="T287" s="17"/>
      <c r="U287" s="17"/>
      <c r="V287" s="64"/>
      <c r="Y287" s="72"/>
      <c r="Z287" s="72"/>
      <c r="AB287" s="115"/>
      <c r="AC287" s="115"/>
      <c r="AD287" s="113"/>
      <c r="AE287" s="113"/>
      <c r="AF287" s="113"/>
      <c r="AG287" s="113"/>
      <c r="AH287" s="113"/>
      <c r="AJ287" s="27"/>
      <c r="AK287" s="17"/>
      <c r="AL287" s="17"/>
      <c r="AM287" s="64"/>
      <c r="AP287" s="72"/>
      <c r="AQ287" s="72"/>
      <c r="AS287" s="115"/>
      <c r="AW287" s="113"/>
      <c r="AX287" s="113"/>
      <c r="AY287" s="113"/>
    </row>
    <row r="288" spans="2:51">
      <c r="B288" s="27"/>
      <c r="C288" s="17"/>
      <c r="D288" s="17"/>
      <c r="E288" s="64"/>
      <c r="H288" s="72"/>
      <c r="I288" s="72"/>
      <c r="K288" s="115"/>
      <c r="L288" s="115"/>
      <c r="M288" s="113"/>
      <c r="N288" s="113"/>
      <c r="O288" s="113"/>
      <c r="P288" s="113"/>
      <c r="Q288" s="113"/>
      <c r="S288" s="27"/>
      <c r="T288" s="17"/>
      <c r="U288" s="17"/>
      <c r="V288" s="64"/>
      <c r="Y288" s="72"/>
      <c r="Z288" s="72"/>
      <c r="AB288" s="115"/>
      <c r="AC288" s="115"/>
      <c r="AD288" s="113"/>
      <c r="AE288" s="113"/>
      <c r="AF288" s="113"/>
      <c r="AG288" s="113"/>
      <c r="AH288" s="113"/>
      <c r="AJ288" s="27"/>
      <c r="AK288" s="17"/>
      <c r="AL288" s="17"/>
      <c r="AM288" s="64"/>
      <c r="AP288" s="72"/>
      <c r="AQ288" s="72"/>
      <c r="AS288" s="115"/>
      <c r="AW288" s="113"/>
      <c r="AX288" s="113"/>
      <c r="AY288" s="113"/>
    </row>
    <row r="289" spans="2:51">
      <c r="B289" s="27"/>
      <c r="C289" s="17"/>
      <c r="D289" s="17"/>
      <c r="E289" s="64"/>
      <c r="H289" s="72"/>
      <c r="I289" s="72"/>
      <c r="K289" s="115"/>
      <c r="L289" s="115"/>
      <c r="M289" s="113"/>
      <c r="N289" s="113"/>
      <c r="O289" s="113"/>
      <c r="P289" s="113"/>
      <c r="Q289" s="113"/>
      <c r="S289" s="27"/>
      <c r="T289" s="17"/>
      <c r="U289" s="17"/>
      <c r="V289" s="64"/>
      <c r="Y289" s="72"/>
      <c r="Z289" s="72"/>
      <c r="AB289" s="115"/>
      <c r="AC289" s="115"/>
      <c r="AD289" s="113"/>
      <c r="AE289" s="113"/>
      <c r="AF289" s="113"/>
      <c r="AG289" s="113"/>
      <c r="AH289" s="113"/>
      <c r="AJ289" s="27"/>
      <c r="AK289" s="17"/>
      <c r="AL289" s="17"/>
      <c r="AM289" s="64"/>
      <c r="AP289" s="72"/>
      <c r="AQ289" s="72"/>
      <c r="AS289" s="115"/>
      <c r="AW289" s="113"/>
      <c r="AX289" s="113"/>
      <c r="AY289" s="113"/>
    </row>
    <row r="290" spans="2:51">
      <c r="B290" s="27"/>
      <c r="C290" s="17"/>
      <c r="D290" s="17"/>
      <c r="E290" s="64"/>
      <c r="H290" s="72"/>
      <c r="I290" s="72"/>
      <c r="K290" s="115"/>
      <c r="L290" s="115"/>
      <c r="M290" s="113"/>
      <c r="N290" s="113"/>
      <c r="O290" s="113"/>
      <c r="P290" s="113"/>
      <c r="Q290" s="113"/>
      <c r="S290" s="27"/>
      <c r="T290" s="17"/>
      <c r="U290" s="17"/>
      <c r="V290" s="64"/>
      <c r="Y290" s="72"/>
      <c r="Z290" s="72"/>
      <c r="AB290" s="115"/>
      <c r="AC290" s="115"/>
      <c r="AD290" s="113"/>
      <c r="AE290" s="113"/>
      <c r="AF290" s="113"/>
      <c r="AG290" s="113"/>
      <c r="AH290" s="113"/>
      <c r="AJ290" s="27"/>
      <c r="AK290" s="17"/>
      <c r="AL290" s="17"/>
      <c r="AM290" s="64"/>
      <c r="AP290" s="72"/>
      <c r="AQ290" s="72"/>
      <c r="AS290" s="115"/>
      <c r="AW290" s="113"/>
      <c r="AX290" s="113"/>
      <c r="AY290" s="113"/>
    </row>
    <row r="291" spans="2:51">
      <c r="B291" s="27"/>
      <c r="C291" s="17"/>
      <c r="D291" s="17"/>
      <c r="E291" s="64"/>
      <c r="H291" s="72"/>
      <c r="I291" s="72"/>
      <c r="K291" s="115"/>
      <c r="L291" s="115"/>
      <c r="M291" s="113"/>
      <c r="N291" s="113"/>
      <c r="O291" s="113"/>
      <c r="P291" s="113"/>
      <c r="Q291" s="113"/>
      <c r="S291" s="27"/>
      <c r="T291" s="17"/>
      <c r="U291" s="17"/>
      <c r="V291" s="64"/>
      <c r="Y291" s="72"/>
      <c r="Z291" s="72"/>
      <c r="AB291" s="115"/>
      <c r="AC291" s="115"/>
      <c r="AD291" s="113"/>
      <c r="AE291" s="113"/>
      <c r="AF291" s="113"/>
      <c r="AG291" s="113"/>
      <c r="AH291" s="113"/>
      <c r="AJ291" s="27"/>
      <c r="AK291" s="17"/>
      <c r="AL291" s="17"/>
      <c r="AM291" s="64"/>
      <c r="AP291" s="72"/>
      <c r="AQ291" s="72"/>
      <c r="AS291" s="115"/>
      <c r="AW291" s="113"/>
      <c r="AX291" s="113"/>
      <c r="AY291" s="113"/>
    </row>
    <row r="292" spans="2:51">
      <c r="B292" s="27"/>
      <c r="C292" s="17"/>
      <c r="D292" s="17"/>
      <c r="E292" s="64"/>
      <c r="H292" s="72"/>
      <c r="I292" s="72"/>
      <c r="K292" s="115"/>
      <c r="L292" s="115"/>
      <c r="M292" s="113"/>
      <c r="N292" s="113"/>
      <c r="O292" s="113"/>
      <c r="P292" s="113"/>
      <c r="Q292" s="113"/>
      <c r="S292" s="27"/>
      <c r="T292" s="17"/>
      <c r="U292" s="17"/>
      <c r="V292" s="64"/>
      <c r="Y292" s="72"/>
      <c r="Z292" s="72"/>
      <c r="AB292" s="115"/>
      <c r="AC292" s="115"/>
      <c r="AD292" s="113"/>
      <c r="AE292" s="113"/>
      <c r="AF292" s="113"/>
      <c r="AG292" s="113"/>
      <c r="AH292" s="113"/>
      <c r="AJ292" s="27"/>
      <c r="AK292" s="17"/>
      <c r="AL292" s="17"/>
      <c r="AM292" s="64"/>
      <c r="AP292" s="72"/>
      <c r="AQ292" s="72"/>
      <c r="AS292" s="115"/>
      <c r="AW292" s="113"/>
      <c r="AX292" s="113"/>
      <c r="AY292" s="113"/>
    </row>
    <row r="293" spans="2:51">
      <c r="B293" s="27"/>
      <c r="C293" s="17"/>
      <c r="D293" s="17"/>
      <c r="E293" s="64"/>
      <c r="H293" s="72"/>
      <c r="I293" s="72"/>
      <c r="K293" s="115"/>
      <c r="L293" s="115"/>
      <c r="M293" s="113"/>
      <c r="N293" s="113"/>
      <c r="O293" s="113"/>
      <c r="P293" s="113"/>
      <c r="Q293" s="113"/>
      <c r="S293" s="27"/>
      <c r="T293" s="17"/>
      <c r="U293" s="17"/>
      <c r="V293" s="64"/>
      <c r="Y293" s="72"/>
      <c r="Z293" s="72"/>
      <c r="AB293" s="115"/>
      <c r="AC293" s="115"/>
      <c r="AD293" s="113"/>
      <c r="AE293" s="113"/>
      <c r="AF293" s="113"/>
      <c r="AG293" s="113"/>
      <c r="AH293" s="113"/>
      <c r="AJ293" s="27"/>
      <c r="AK293" s="17"/>
      <c r="AL293" s="17"/>
      <c r="AM293" s="64"/>
      <c r="AP293" s="72"/>
      <c r="AQ293" s="72"/>
      <c r="AS293" s="115"/>
      <c r="AW293" s="113"/>
      <c r="AX293" s="113"/>
      <c r="AY293" s="113"/>
    </row>
    <row r="294" spans="2:51">
      <c r="B294" s="27"/>
      <c r="C294" s="17"/>
      <c r="D294" s="17"/>
      <c r="E294" s="64"/>
      <c r="H294" s="72"/>
      <c r="I294" s="72"/>
      <c r="K294" s="115"/>
      <c r="L294" s="115"/>
      <c r="M294" s="113"/>
      <c r="N294" s="113"/>
      <c r="O294" s="113"/>
      <c r="P294" s="113"/>
      <c r="Q294" s="113"/>
      <c r="S294" s="27"/>
      <c r="T294" s="17"/>
      <c r="U294" s="17"/>
      <c r="V294" s="64"/>
      <c r="Y294" s="72"/>
      <c r="Z294" s="72"/>
      <c r="AB294" s="115"/>
      <c r="AC294" s="115"/>
      <c r="AD294" s="113"/>
      <c r="AE294" s="113"/>
      <c r="AF294" s="113"/>
      <c r="AG294" s="113"/>
      <c r="AH294" s="113"/>
      <c r="AJ294" s="27"/>
      <c r="AK294" s="17"/>
      <c r="AL294" s="17"/>
      <c r="AM294" s="64"/>
      <c r="AP294" s="72"/>
      <c r="AQ294" s="72"/>
      <c r="AS294" s="115"/>
      <c r="AW294" s="113"/>
      <c r="AX294" s="113"/>
      <c r="AY294" s="113"/>
    </row>
    <row r="295" spans="2:51">
      <c r="B295" s="27"/>
      <c r="C295" s="17"/>
      <c r="D295" s="17"/>
      <c r="E295" s="64"/>
      <c r="H295" s="72"/>
      <c r="I295" s="72"/>
      <c r="K295" s="115"/>
      <c r="L295" s="115"/>
      <c r="M295" s="113"/>
      <c r="N295" s="113"/>
      <c r="O295" s="113"/>
      <c r="P295" s="113"/>
      <c r="Q295" s="113"/>
      <c r="S295" s="27"/>
      <c r="T295" s="17"/>
      <c r="U295" s="17"/>
      <c r="V295" s="64"/>
      <c r="Y295" s="72"/>
      <c r="Z295" s="72"/>
      <c r="AB295" s="115"/>
      <c r="AC295" s="115"/>
      <c r="AD295" s="113"/>
      <c r="AE295" s="113"/>
      <c r="AF295" s="113"/>
      <c r="AG295" s="113"/>
      <c r="AH295" s="113"/>
      <c r="AJ295" s="27"/>
      <c r="AK295" s="17"/>
      <c r="AL295" s="17"/>
      <c r="AM295" s="64"/>
      <c r="AP295" s="72"/>
      <c r="AQ295" s="72"/>
      <c r="AS295" s="115"/>
      <c r="AW295" s="113"/>
      <c r="AX295" s="113"/>
      <c r="AY295" s="113"/>
    </row>
    <row r="296" spans="2:51">
      <c r="B296" s="27"/>
      <c r="C296" s="17"/>
      <c r="D296" s="17"/>
      <c r="E296" s="64"/>
      <c r="H296" s="72"/>
      <c r="I296" s="72"/>
      <c r="K296" s="115"/>
      <c r="L296" s="115"/>
      <c r="M296" s="113"/>
      <c r="N296" s="113"/>
      <c r="O296" s="113"/>
      <c r="P296" s="113"/>
      <c r="Q296" s="113"/>
      <c r="S296" s="27"/>
      <c r="T296" s="17"/>
      <c r="U296" s="17"/>
      <c r="V296" s="64"/>
      <c r="Y296" s="72"/>
      <c r="Z296" s="72"/>
      <c r="AB296" s="115"/>
      <c r="AC296" s="115"/>
      <c r="AD296" s="113"/>
      <c r="AE296" s="113"/>
      <c r="AF296" s="113"/>
      <c r="AG296" s="113"/>
      <c r="AH296" s="113"/>
      <c r="AJ296" s="27"/>
      <c r="AK296" s="17"/>
      <c r="AL296" s="17"/>
      <c r="AM296" s="64"/>
      <c r="AP296" s="72"/>
      <c r="AQ296" s="72"/>
      <c r="AS296" s="115"/>
      <c r="AW296" s="113"/>
      <c r="AX296" s="113"/>
      <c r="AY296" s="113"/>
    </row>
    <row r="297" spans="2:51">
      <c r="B297" s="27"/>
      <c r="C297" s="17"/>
      <c r="D297" s="17"/>
      <c r="E297" s="64"/>
      <c r="H297" s="72"/>
      <c r="I297" s="72"/>
      <c r="K297" s="115"/>
      <c r="L297" s="115"/>
      <c r="M297" s="113"/>
      <c r="N297" s="113"/>
      <c r="O297" s="113"/>
      <c r="P297" s="113"/>
      <c r="Q297" s="113"/>
      <c r="S297" s="27"/>
      <c r="T297" s="17"/>
      <c r="U297" s="17"/>
      <c r="V297" s="64"/>
      <c r="Y297" s="72"/>
      <c r="Z297" s="72"/>
      <c r="AB297" s="115"/>
      <c r="AC297" s="115"/>
      <c r="AD297" s="113"/>
      <c r="AE297" s="113"/>
      <c r="AF297" s="113"/>
      <c r="AG297" s="113"/>
      <c r="AH297" s="113"/>
      <c r="AJ297" s="27"/>
      <c r="AK297" s="17"/>
      <c r="AL297" s="17"/>
      <c r="AM297" s="64"/>
      <c r="AP297" s="72"/>
      <c r="AQ297" s="72"/>
      <c r="AS297" s="115"/>
      <c r="AW297" s="113"/>
      <c r="AX297" s="113"/>
      <c r="AY297" s="113"/>
    </row>
    <row r="298" spans="2:51">
      <c r="B298" s="27"/>
      <c r="C298" s="17"/>
      <c r="D298" s="17"/>
      <c r="E298" s="64"/>
      <c r="H298" s="72"/>
      <c r="I298" s="72"/>
      <c r="K298" s="115"/>
      <c r="L298" s="115"/>
      <c r="M298" s="113"/>
      <c r="N298" s="113"/>
      <c r="O298" s="113"/>
      <c r="P298" s="113"/>
      <c r="Q298" s="113"/>
      <c r="S298" s="27"/>
      <c r="T298" s="17"/>
      <c r="U298" s="17"/>
      <c r="V298" s="64"/>
      <c r="Y298" s="72"/>
      <c r="Z298" s="72"/>
      <c r="AB298" s="115"/>
      <c r="AC298" s="115"/>
      <c r="AD298" s="113"/>
      <c r="AE298" s="113"/>
      <c r="AF298" s="113"/>
      <c r="AG298" s="113"/>
      <c r="AH298" s="113"/>
      <c r="AJ298" s="27"/>
      <c r="AK298" s="17"/>
      <c r="AL298" s="17"/>
      <c r="AM298" s="64"/>
      <c r="AP298" s="72"/>
      <c r="AQ298" s="72"/>
      <c r="AS298" s="115"/>
      <c r="AW298" s="113"/>
      <c r="AX298" s="113"/>
      <c r="AY298" s="113"/>
    </row>
    <row r="299" spans="2:51">
      <c r="B299" s="27"/>
      <c r="C299" s="17"/>
      <c r="D299" s="17"/>
      <c r="E299" s="64"/>
      <c r="H299" s="72"/>
      <c r="I299" s="72"/>
      <c r="K299" s="115"/>
      <c r="L299" s="115"/>
      <c r="M299" s="113"/>
      <c r="N299" s="113"/>
      <c r="O299" s="113"/>
      <c r="P299" s="113"/>
      <c r="Q299" s="113"/>
      <c r="S299" s="27"/>
      <c r="T299" s="17"/>
      <c r="U299" s="17"/>
      <c r="V299" s="64"/>
      <c r="Y299" s="72"/>
      <c r="Z299" s="72"/>
      <c r="AB299" s="115"/>
      <c r="AC299" s="115"/>
      <c r="AD299" s="113"/>
      <c r="AE299" s="113"/>
      <c r="AF299" s="113"/>
      <c r="AG299" s="113"/>
      <c r="AH299" s="113"/>
      <c r="AJ299" s="27"/>
      <c r="AK299" s="17"/>
      <c r="AL299" s="17"/>
      <c r="AM299" s="64"/>
      <c r="AP299" s="72"/>
      <c r="AQ299" s="72"/>
      <c r="AS299" s="115"/>
      <c r="AW299" s="113"/>
      <c r="AX299" s="113"/>
      <c r="AY299" s="113"/>
    </row>
    <row r="300" spans="2:51">
      <c r="B300" s="27"/>
      <c r="C300" s="17"/>
      <c r="D300" s="17"/>
      <c r="E300" s="64"/>
      <c r="H300" s="72"/>
      <c r="I300" s="72"/>
      <c r="K300" s="115"/>
      <c r="L300" s="115"/>
      <c r="M300" s="113"/>
      <c r="N300" s="113"/>
      <c r="O300" s="113"/>
      <c r="P300" s="113"/>
      <c r="Q300" s="113"/>
      <c r="S300" s="27"/>
      <c r="T300" s="17"/>
      <c r="U300" s="17"/>
      <c r="V300" s="64"/>
      <c r="Y300" s="72"/>
      <c r="Z300" s="72"/>
      <c r="AB300" s="115"/>
      <c r="AC300" s="115"/>
      <c r="AD300" s="113"/>
      <c r="AE300" s="113"/>
      <c r="AF300" s="113"/>
      <c r="AG300" s="113"/>
      <c r="AH300" s="113"/>
      <c r="AJ300" s="27"/>
      <c r="AK300" s="17"/>
      <c r="AL300" s="17"/>
      <c r="AM300" s="64"/>
      <c r="AP300" s="72"/>
      <c r="AQ300" s="72"/>
      <c r="AS300" s="115"/>
      <c r="AW300" s="113"/>
      <c r="AX300" s="113"/>
      <c r="AY300" s="113"/>
    </row>
    <row r="301" spans="2:51">
      <c r="B301" s="27"/>
      <c r="C301" s="17"/>
      <c r="D301" s="17"/>
      <c r="E301" s="64"/>
      <c r="H301" s="72"/>
      <c r="I301" s="72"/>
      <c r="K301" s="115"/>
      <c r="L301" s="115"/>
      <c r="M301" s="113"/>
      <c r="N301" s="113"/>
      <c r="O301" s="113"/>
      <c r="P301" s="113"/>
      <c r="Q301" s="113"/>
      <c r="S301" s="27"/>
      <c r="T301" s="17"/>
      <c r="U301" s="17"/>
      <c r="V301" s="64"/>
      <c r="Y301" s="72"/>
      <c r="Z301" s="72"/>
      <c r="AB301" s="115"/>
      <c r="AC301" s="115"/>
      <c r="AD301" s="113"/>
      <c r="AE301" s="113"/>
      <c r="AF301" s="113"/>
      <c r="AG301" s="113"/>
      <c r="AH301" s="113"/>
      <c r="AJ301" s="27"/>
      <c r="AK301" s="17"/>
      <c r="AL301" s="17"/>
      <c r="AM301" s="64"/>
      <c r="AP301" s="72"/>
      <c r="AQ301" s="72"/>
      <c r="AS301" s="115"/>
      <c r="AW301" s="113"/>
      <c r="AX301" s="113"/>
      <c r="AY301" s="113"/>
    </row>
    <row r="302" spans="2:51">
      <c r="B302" s="27"/>
      <c r="C302" s="17"/>
      <c r="D302" s="17"/>
      <c r="E302" s="64"/>
      <c r="H302" s="72"/>
      <c r="I302" s="72"/>
      <c r="K302" s="115"/>
      <c r="L302" s="115"/>
      <c r="M302" s="113"/>
      <c r="N302" s="113"/>
      <c r="O302" s="113"/>
      <c r="P302" s="113"/>
      <c r="Q302" s="113"/>
      <c r="S302" s="27"/>
      <c r="T302" s="17"/>
      <c r="U302" s="17"/>
      <c r="V302" s="64"/>
      <c r="Y302" s="72"/>
      <c r="Z302" s="72"/>
      <c r="AB302" s="115"/>
      <c r="AC302" s="115"/>
      <c r="AD302" s="113"/>
      <c r="AE302" s="113"/>
      <c r="AF302" s="113"/>
      <c r="AG302" s="113"/>
      <c r="AH302" s="113"/>
      <c r="AJ302" s="27"/>
      <c r="AK302" s="17"/>
      <c r="AL302" s="17"/>
      <c r="AM302" s="64"/>
      <c r="AP302" s="72"/>
      <c r="AQ302" s="72"/>
      <c r="AS302" s="115"/>
      <c r="AW302" s="113"/>
      <c r="AX302" s="113"/>
      <c r="AY302" s="113"/>
    </row>
    <row r="303" spans="2:51">
      <c r="B303" s="27"/>
      <c r="C303" s="17"/>
      <c r="D303" s="17"/>
      <c r="E303" s="64"/>
      <c r="H303" s="72"/>
      <c r="I303" s="72"/>
      <c r="K303" s="115"/>
      <c r="L303" s="115"/>
      <c r="M303" s="113"/>
      <c r="N303" s="113"/>
      <c r="O303" s="113"/>
      <c r="P303" s="113"/>
      <c r="Q303" s="113"/>
      <c r="S303" s="27"/>
      <c r="T303" s="17"/>
      <c r="U303" s="17"/>
      <c r="V303" s="64"/>
      <c r="Y303" s="72"/>
      <c r="Z303" s="72"/>
      <c r="AB303" s="115"/>
      <c r="AC303" s="115"/>
      <c r="AD303" s="113"/>
      <c r="AE303" s="113"/>
      <c r="AF303" s="113"/>
      <c r="AG303" s="113"/>
      <c r="AH303" s="113"/>
      <c r="AJ303" s="27"/>
      <c r="AK303" s="17"/>
      <c r="AL303" s="17"/>
      <c r="AM303" s="64"/>
      <c r="AP303" s="72"/>
      <c r="AQ303" s="72"/>
      <c r="AS303" s="115"/>
      <c r="AW303" s="113"/>
      <c r="AX303" s="113"/>
      <c r="AY303" s="113"/>
    </row>
    <row r="304" spans="2:51">
      <c r="B304" s="27"/>
      <c r="C304" s="17"/>
      <c r="D304" s="17"/>
      <c r="E304" s="64"/>
      <c r="H304" s="72"/>
      <c r="I304" s="72"/>
      <c r="K304" s="115"/>
      <c r="L304" s="115"/>
      <c r="M304" s="113"/>
      <c r="N304" s="113"/>
      <c r="O304" s="113"/>
      <c r="P304" s="113"/>
      <c r="Q304" s="113"/>
      <c r="S304" s="27"/>
      <c r="T304" s="17"/>
      <c r="U304" s="17"/>
      <c r="V304" s="64"/>
      <c r="Y304" s="72"/>
      <c r="Z304" s="72"/>
      <c r="AB304" s="115"/>
      <c r="AC304" s="115"/>
      <c r="AD304" s="113"/>
      <c r="AE304" s="113"/>
      <c r="AF304" s="113"/>
      <c r="AG304" s="113"/>
      <c r="AH304" s="113"/>
      <c r="AJ304" s="27"/>
      <c r="AK304" s="17"/>
      <c r="AL304" s="17"/>
      <c r="AM304" s="64"/>
      <c r="AP304" s="72"/>
      <c r="AQ304" s="72"/>
      <c r="AS304" s="115"/>
      <c r="AW304" s="113"/>
      <c r="AX304" s="113"/>
      <c r="AY304" s="113"/>
    </row>
    <row r="305" spans="2:51">
      <c r="B305" s="27"/>
      <c r="C305" s="17"/>
      <c r="D305" s="17"/>
      <c r="E305" s="64"/>
      <c r="H305" s="72"/>
      <c r="I305" s="72"/>
      <c r="K305" s="115"/>
      <c r="L305" s="115"/>
      <c r="M305" s="113"/>
      <c r="N305" s="113"/>
      <c r="O305" s="113"/>
      <c r="P305" s="113"/>
      <c r="Q305" s="113"/>
      <c r="S305" s="27"/>
      <c r="T305" s="17"/>
      <c r="U305" s="17"/>
      <c r="V305" s="64"/>
      <c r="Y305" s="72"/>
      <c r="Z305" s="72"/>
      <c r="AB305" s="115"/>
      <c r="AC305" s="115"/>
      <c r="AD305" s="113"/>
      <c r="AE305" s="113"/>
      <c r="AF305" s="113"/>
      <c r="AG305" s="113"/>
      <c r="AH305" s="113"/>
      <c r="AJ305" s="27"/>
      <c r="AK305" s="17"/>
      <c r="AL305" s="17"/>
      <c r="AM305" s="64"/>
      <c r="AP305" s="72"/>
      <c r="AQ305" s="72"/>
      <c r="AS305" s="115"/>
      <c r="AW305" s="113"/>
      <c r="AX305" s="113"/>
      <c r="AY305" s="113"/>
    </row>
    <row r="306" spans="2:51">
      <c r="B306" s="27"/>
      <c r="C306" s="17"/>
      <c r="D306" s="17"/>
      <c r="E306" s="64"/>
      <c r="H306" s="72"/>
      <c r="I306" s="72"/>
      <c r="K306" s="115"/>
      <c r="L306" s="115"/>
      <c r="M306" s="113"/>
      <c r="N306" s="113"/>
      <c r="O306" s="113"/>
      <c r="P306" s="113"/>
      <c r="Q306" s="113"/>
      <c r="S306" s="27"/>
      <c r="T306" s="17"/>
      <c r="U306" s="17"/>
      <c r="V306" s="64"/>
      <c r="Y306" s="72"/>
      <c r="Z306" s="72"/>
      <c r="AB306" s="115"/>
      <c r="AC306" s="115"/>
      <c r="AD306" s="113"/>
      <c r="AE306" s="113"/>
      <c r="AF306" s="113"/>
      <c r="AG306" s="113"/>
      <c r="AH306" s="113"/>
      <c r="AJ306" s="27"/>
      <c r="AK306" s="17"/>
      <c r="AL306" s="17"/>
      <c r="AM306" s="64"/>
      <c r="AP306" s="72"/>
      <c r="AQ306" s="72"/>
      <c r="AS306" s="115"/>
      <c r="AW306" s="113"/>
      <c r="AX306" s="113"/>
      <c r="AY306" s="113"/>
    </row>
    <row r="307" spans="2:51">
      <c r="B307" s="27"/>
      <c r="C307" s="17"/>
      <c r="D307" s="17"/>
      <c r="E307" s="64"/>
      <c r="H307" s="72"/>
      <c r="I307" s="72"/>
      <c r="K307" s="115"/>
      <c r="L307" s="115"/>
      <c r="M307" s="113"/>
      <c r="N307" s="113"/>
      <c r="O307" s="113"/>
      <c r="P307" s="113"/>
      <c r="Q307" s="113"/>
      <c r="S307" s="27"/>
      <c r="T307" s="17"/>
      <c r="U307" s="17"/>
      <c r="V307" s="64"/>
      <c r="Y307" s="72"/>
      <c r="Z307" s="72"/>
      <c r="AB307" s="115"/>
      <c r="AC307" s="115"/>
      <c r="AD307" s="113"/>
      <c r="AE307" s="113"/>
      <c r="AF307" s="113"/>
      <c r="AG307" s="113"/>
      <c r="AH307" s="113"/>
      <c r="AJ307" s="27"/>
      <c r="AK307" s="17"/>
      <c r="AL307" s="17"/>
      <c r="AM307" s="64"/>
      <c r="AP307" s="72"/>
      <c r="AQ307" s="72"/>
      <c r="AS307" s="115"/>
      <c r="AW307" s="113"/>
      <c r="AX307" s="113"/>
      <c r="AY307" s="113"/>
    </row>
    <row r="308" spans="2:51">
      <c r="B308" s="27"/>
      <c r="C308" s="17"/>
      <c r="D308" s="17"/>
      <c r="E308" s="64"/>
      <c r="H308" s="72"/>
      <c r="I308" s="72"/>
      <c r="K308" s="115"/>
      <c r="L308" s="115"/>
      <c r="M308" s="113"/>
      <c r="N308" s="113"/>
      <c r="O308" s="113"/>
      <c r="P308" s="113"/>
      <c r="Q308" s="113"/>
      <c r="S308" s="27"/>
      <c r="T308" s="17"/>
      <c r="U308" s="17"/>
      <c r="V308" s="64"/>
      <c r="Y308" s="72"/>
      <c r="Z308" s="72"/>
      <c r="AB308" s="115"/>
      <c r="AC308" s="115"/>
      <c r="AD308" s="113"/>
      <c r="AE308" s="113"/>
      <c r="AF308" s="113"/>
      <c r="AG308" s="113"/>
      <c r="AH308" s="113"/>
      <c r="AJ308" s="27"/>
      <c r="AK308" s="17"/>
      <c r="AL308" s="17"/>
      <c r="AM308" s="64"/>
      <c r="AP308" s="72"/>
      <c r="AQ308" s="72"/>
      <c r="AS308" s="115"/>
      <c r="AW308" s="113"/>
      <c r="AX308" s="113"/>
      <c r="AY308" s="113"/>
    </row>
    <row r="309" spans="2:51">
      <c r="B309" s="27"/>
      <c r="C309" s="17"/>
      <c r="D309" s="17"/>
      <c r="E309" s="64"/>
      <c r="H309" s="72"/>
      <c r="I309" s="72"/>
      <c r="K309" s="115"/>
      <c r="L309" s="115"/>
      <c r="M309" s="113"/>
      <c r="N309" s="113"/>
      <c r="O309" s="113"/>
      <c r="P309" s="113"/>
      <c r="Q309" s="113"/>
      <c r="S309" s="27"/>
      <c r="T309" s="17"/>
      <c r="U309" s="17"/>
      <c r="V309" s="64"/>
      <c r="Y309" s="72"/>
      <c r="Z309" s="72"/>
      <c r="AB309" s="115"/>
      <c r="AC309" s="115"/>
      <c r="AD309" s="113"/>
      <c r="AE309" s="113"/>
      <c r="AF309" s="113"/>
      <c r="AG309" s="113"/>
      <c r="AH309" s="113"/>
      <c r="AJ309" s="27"/>
      <c r="AK309" s="17"/>
      <c r="AL309" s="17"/>
      <c r="AM309" s="64"/>
      <c r="AP309" s="72"/>
      <c r="AQ309" s="72"/>
      <c r="AS309" s="115"/>
      <c r="AW309" s="113"/>
      <c r="AX309" s="113"/>
      <c r="AY309" s="113"/>
    </row>
    <row r="310" spans="2:51">
      <c r="B310" s="27"/>
      <c r="C310" s="17"/>
      <c r="D310" s="17"/>
      <c r="E310" s="64"/>
      <c r="H310" s="72"/>
      <c r="I310" s="72"/>
      <c r="K310" s="115"/>
      <c r="L310" s="115"/>
      <c r="M310" s="113"/>
      <c r="N310" s="113"/>
      <c r="O310" s="113"/>
      <c r="P310" s="113"/>
      <c r="Q310" s="113"/>
      <c r="S310" s="27"/>
      <c r="T310" s="17"/>
      <c r="U310" s="17"/>
      <c r="V310" s="64"/>
      <c r="Y310" s="72"/>
      <c r="Z310" s="72"/>
      <c r="AB310" s="115"/>
      <c r="AC310" s="115"/>
      <c r="AD310" s="113"/>
      <c r="AE310" s="113"/>
      <c r="AF310" s="113"/>
      <c r="AG310" s="113"/>
      <c r="AH310" s="113"/>
      <c r="AJ310" s="27"/>
      <c r="AK310" s="17"/>
      <c r="AL310" s="17"/>
      <c r="AM310" s="64"/>
      <c r="AP310" s="72"/>
      <c r="AQ310" s="72"/>
      <c r="AS310" s="115"/>
      <c r="AW310" s="113"/>
      <c r="AX310" s="113"/>
      <c r="AY310" s="113"/>
    </row>
    <row r="311" spans="2:51">
      <c r="B311" s="27"/>
      <c r="C311" s="17"/>
      <c r="D311" s="17"/>
      <c r="E311" s="64"/>
      <c r="H311" s="72"/>
      <c r="I311" s="72"/>
      <c r="K311" s="115"/>
      <c r="L311" s="115"/>
      <c r="M311" s="113"/>
      <c r="N311" s="113"/>
      <c r="O311" s="113"/>
      <c r="P311" s="113"/>
      <c r="Q311" s="113"/>
      <c r="S311" s="27"/>
      <c r="T311" s="17"/>
      <c r="U311" s="17"/>
      <c r="V311" s="64"/>
      <c r="Y311" s="72"/>
      <c r="Z311" s="72"/>
      <c r="AB311" s="115"/>
      <c r="AC311" s="115"/>
      <c r="AD311" s="113"/>
      <c r="AE311" s="113"/>
      <c r="AF311" s="113"/>
      <c r="AG311" s="113"/>
      <c r="AH311" s="113"/>
      <c r="AJ311" s="27"/>
      <c r="AK311" s="17"/>
      <c r="AL311" s="17"/>
      <c r="AM311" s="64"/>
      <c r="AP311" s="72"/>
      <c r="AQ311" s="72"/>
      <c r="AS311" s="115"/>
      <c r="AW311" s="113"/>
      <c r="AX311" s="113"/>
      <c r="AY311" s="113"/>
    </row>
    <row r="312" spans="2:51">
      <c r="B312" s="27"/>
      <c r="C312" s="17"/>
      <c r="D312" s="17"/>
      <c r="E312" s="64"/>
      <c r="H312" s="72"/>
      <c r="I312" s="72"/>
      <c r="K312" s="115"/>
      <c r="L312" s="115"/>
      <c r="M312" s="113"/>
      <c r="N312" s="113"/>
      <c r="O312" s="113"/>
      <c r="P312" s="113"/>
      <c r="Q312" s="113"/>
      <c r="S312" s="27"/>
      <c r="T312" s="17"/>
      <c r="U312" s="17"/>
      <c r="V312" s="64"/>
      <c r="Y312" s="72"/>
      <c r="Z312" s="72"/>
      <c r="AB312" s="115"/>
      <c r="AC312" s="115"/>
      <c r="AD312" s="113"/>
      <c r="AE312" s="113"/>
      <c r="AF312" s="113"/>
      <c r="AG312" s="113"/>
      <c r="AH312" s="113"/>
      <c r="AJ312" s="27"/>
      <c r="AK312" s="17"/>
      <c r="AL312" s="17"/>
      <c r="AM312" s="64"/>
      <c r="AP312" s="72"/>
      <c r="AQ312" s="72"/>
      <c r="AS312" s="115"/>
      <c r="AW312" s="113"/>
      <c r="AX312" s="113"/>
      <c r="AY312" s="113"/>
    </row>
    <row r="313" spans="2:51">
      <c r="I313" s="72"/>
      <c r="K313" s="115"/>
      <c r="M313" s="113"/>
      <c r="N313" s="113"/>
      <c r="O313" s="113"/>
      <c r="P313" s="113"/>
      <c r="Q313" s="113"/>
      <c r="Z313" s="72"/>
      <c r="AB313" s="115"/>
      <c r="AD313" s="113"/>
      <c r="AE313" s="113"/>
      <c r="AF313" s="113"/>
      <c r="AG313" s="113"/>
      <c r="AH313" s="113"/>
      <c r="AQ313" s="72"/>
      <c r="AS313" s="115"/>
      <c r="AW313" s="113"/>
      <c r="AX313" s="113"/>
      <c r="AY313" s="113"/>
    </row>
    <row r="314" spans="2:51">
      <c r="I314" s="72"/>
      <c r="K314" s="115"/>
      <c r="M314" s="113"/>
      <c r="N314" s="113"/>
      <c r="O314" s="113"/>
      <c r="P314" s="113"/>
      <c r="Q314" s="113"/>
      <c r="Z314" s="72"/>
      <c r="AB314" s="115"/>
      <c r="AD314" s="113"/>
      <c r="AE314" s="113"/>
      <c r="AF314" s="113"/>
      <c r="AG314" s="113"/>
      <c r="AH314" s="113"/>
      <c r="AQ314" s="72"/>
      <c r="AS314" s="115"/>
      <c r="AW314" s="113"/>
      <c r="AX314" s="113"/>
      <c r="AY314" s="113"/>
    </row>
    <row r="315" spans="2:51">
      <c r="I315" s="72"/>
      <c r="K315" s="115"/>
      <c r="M315" s="113"/>
      <c r="N315" s="113"/>
      <c r="O315" s="113"/>
      <c r="P315" s="113"/>
      <c r="Q315" s="113"/>
      <c r="Z315" s="72"/>
      <c r="AB315" s="115"/>
      <c r="AD315" s="113"/>
      <c r="AE315" s="113"/>
      <c r="AF315" s="113"/>
      <c r="AG315" s="113"/>
      <c r="AH315" s="113"/>
      <c r="AQ315" s="72"/>
      <c r="AS315" s="115"/>
      <c r="AW315" s="113"/>
      <c r="AX315" s="113"/>
      <c r="AY315" s="113"/>
    </row>
    <row r="316" spans="2:51">
      <c r="I316" s="72"/>
      <c r="K316" s="115"/>
      <c r="M316" s="113"/>
      <c r="N316" s="113"/>
      <c r="O316" s="113"/>
      <c r="P316" s="113"/>
      <c r="Q316" s="113"/>
      <c r="Z316" s="72"/>
      <c r="AB316" s="115"/>
      <c r="AD316" s="113"/>
      <c r="AE316" s="113"/>
      <c r="AF316" s="113"/>
      <c r="AG316" s="113"/>
      <c r="AH316" s="113"/>
      <c r="AQ316" s="72"/>
      <c r="AS316" s="115"/>
      <c r="AW316" s="113"/>
      <c r="AX316" s="113"/>
      <c r="AY316" s="113"/>
    </row>
    <row r="317" spans="2:51">
      <c r="I317" s="72"/>
      <c r="K317" s="115"/>
      <c r="M317" s="113"/>
      <c r="N317" s="113"/>
      <c r="O317" s="113"/>
      <c r="P317" s="113"/>
      <c r="Q317" s="113"/>
      <c r="Z317" s="72"/>
      <c r="AB317" s="115"/>
      <c r="AD317" s="113"/>
      <c r="AE317" s="113"/>
      <c r="AF317" s="113"/>
      <c r="AG317" s="113"/>
      <c r="AH317" s="113"/>
      <c r="AQ317" s="72"/>
      <c r="AS317" s="115"/>
      <c r="AW317" s="113"/>
      <c r="AX317" s="113"/>
      <c r="AY317" s="113"/>
    </row>
    <row r="318" spans="2:51">
      <c r="I318" s="72"/>
      <c r="K318" s="115"/>
      <c r="M318" s="113"/>
      <c r="N318" s="113"/>
      <c r="O318" s="113"/>
      <c r="P318" s="113"/>
      <c r="Q318" s="113"/>
      <c r="Z318" s="72"/>
      <c r="AB318" s="115"/>
      <c r="AD318" s="113"/>
      <c r="AE318" s="113"/>
      <c r="AF318" s="113"/>
      <c r="AG318" s="113"/>
      <c r="AH318" s="113"/>
      <c r="AQ318" s="72"/>
      <c r="AS318" s="115"/>
      <c r="AW318" s="113"/>
      <c r="AX318" s="113"/>
      <c r="AY318" s="113"/>
    </row>
    <row r="319" spans="2:51">
      <c r="I319" s="72"/>
      <c r="K319" s="115"/>
      <c r="M319" s="113"/>
      <c r="N319" s="113"/>
      <c r="O319" s="113"/>
      <c r="P319" s="113"/>
      <c r="Q319" s="113"/>
      <c r="Z319" s="72"/>
      <c r="AB319" s="115"/>
      <c r="AD319" s="113"/>
      <c r="AE319" s="113"/>
      <c r="AF319" s="113"/>
      <c r="AG319" s="113"/>
      <c r="AH319" s="113"/>
      <c r="AQ319" s="72"/>
      <c r="AS319" s="115"/>
      <c r="AW319" s="113"/>
      <c r="AX319" s="113"/>
      <c r="AY319" s="113"/>
    </row>
    <row r="320" spans="2:51">
      <c r="I320" s="72"/>
      <c r="K320" s="115"/>
      <c r="M320" s="113"/>
      <c r="N320" s="113"/>
      <c r="O320" s="113"/>
      <c r="P320" s="113"/>
      <c r="Q320" s="113"/>
      <c r="Z320" s="72"/>
      <c r="AB320" s="115"/>
      <c r="AD320" s="113"/>
      <c r="AE320" s="113"/>
      <c r="AF320" s="113"/>
      <c r="AG320" s="113"/>
      <c r="AH320" s="113"/>
      <c r="AQ320" s="72"/>
      <c r="AS320" s="115"/>
      <c r="AW320" s="113"/>
      <c r="AX320" s="113"/>
      <c r="AY320" s="113"/>
    </row>
    <row r="321" spans="9:51">
      <c r="I321" s="72"/>
      <c r="K321" s="115"/>
      <c r="M321" s="113"/>
      <c r="N321" s="113"/>
      <c r="O321" s="113"/>
      <c r="P321" s="113"/>
      <c r="Q321" s="113"/>
      <c r="Z321" s="72"/>
      <c r="AB321" s="115"/>
      <c r="AD321" s="113"/>
      <c r="AE321" s="113"/>
      <c r="AF321" s="113"/>
      <c r="AG321" s="113"/>
      <c r="AH321" s="113"/>
      <c r="AQ321" s="72"/>
      <c r="AS321" s="115"/>
      <c r="AW321" s="113"/>
      <c r="AX321" s="113"/>
      <c r="AY321" s="113"/>
    </row>
    <row r="322" spans="9:51">
      <c r="I322" s="72"/>
      <c r="K322" s="115"/>
      <c r="M322" s="113"/>
      <c r="N322" s="113"/>
      <c r="O322" s="113"/>
      <c r="P322" s="113"/>
      <c r="Q322" s="113"/>
      <c r="Z322" s="72"/>
      <c r="AB322" s="115"/>
      <c r="AD322" s="113"/>
      <c r="AE322" s="113"/>
      <c r="AF322" s="113"/>
      <c r="AG322" s="113"/>
      <c r="AH322" s="113"/>
      <c r="AQ322" s="72"/>
      <c r="AS322" s="115"/>
      <c r="AW322" s="113"/>
      <c r="AX322" s="113"/>
      <c r="AY322" s="113"/>
    </row>
    <row r="323" spans="9:51">
      <c r="I323" s="72"/>
      <c r="K323" s="115"/>
      <c r="M323" s="113"/>
      <c r="N323" s="113"/>
      <c r="O323" s="113"/>
      <c r="P323" s="113"/>
      <c r="Q323" s="113"/>
      <c r="Z323" s="72"/>
      <c r="AB323" s="115"/>
      <c r="AD323" s="113"/>
      <c r="AE323" s="113"/>
      <c r="AF323" s="113"/>
      <c r="AG323" s="113"/>
      <c r="AH323" s="113"/>
      <c r="AQ323" s="72"/>
      <c r="AS323" s="115"/>
      <c r="AW323" s="113"/>
      <c r="AX323" s="113"/>
      <c r="AY323" s="113"/>
    </row>
    <row r="324" spans="9:51">
      <c r="I324" s="72"/>
      <c r="K324" s="115"/>
      <c r="M324" s="113"/>
      <c r="N324" s="113"/>
      <c r="O324" s="113"/>
      <c r="P324" s="113"/>
      <c r="Q324" s="113"/>
      <c r="Z324" s="72"/>
      <c r="AB324" s="115"/>
      <c r="AD324" s="113"/>
      <c r="AE324" s="113"/>
      <c r="AF324" s="113"/>
      <c r="AG324" s="113"/>
      <c r="AH324" s="113"/>
      <c r="AQ324" s="72"/>
      <c r="AS324" s="115"/>
      <c r="AW324" s="113"/>
      <c r="AX324" s="113"/>
      <c r="AY324" s="113"/>
    </row>
    <row r="325" spans="9:51">
      <c r="I325" s="72"/>
      <c r="K325" s="115"/>
      <c r="M325" s="113"/>
      <c r="N325" s="113"/>
      <c r="O325" s="113"/>
      <c r="P325" s="113"/>
      <c r="Q325" s="113"/>
      <c r="Z325" s="72"/>
      <c r="AB325" s="115"/>
      <c r="AD325" s="113"/>
      <c r="AE325" s="113"/>
      <c r="AF325" s="113"/>
      <c r="AG325" s="113"/>
      <c r="AH325" s="113"/>
      <c r="AQ325" s="72"/>
      <c r="AS325" s="115"/>
      <c r="AW325" s="113"/>
      <c r="AX325" s="113"/>
      <c r="AY325" s="113"/>
    </row>
    <row r="326" spans="9:51">
      <c r="I326" s="72"/>
      <c r="K326" s="115"/>
      <c r="M326" s="113"/>
      <c r="N326" s="113"/>
      <c r="O326" s="113"/>
      <c r="P326" s="113"/>
      <c r="Q326" s="113"/>
      <c r="Z326" s="72"/>
      <c r="AB326" s="115"/>
      <c r="AD326" s="113"/>
      <c r="AE326" s="113"/>
      <c r="AF326" s="113"/>
      <c r="AG326" s="113"/>
      <c r="AH326" s="113"/>
      <c r="AQ326" s="72"/>
      <c r="AS326" s="115"/>
      <c r="AW326" s="113"/>
      <c r="AX326" s="113"/>
      <c r="AY326" s="113"/>
    </row>
    <row r="327" spans="9:51">
      <c r="I327" s="72"/>
      <c r="K327" s="115"/>
      <c r="M327" s="113"/>
      <c r="N327" s="113"/>
      <c r="O327" s="113"/>
      <c r="P327" s="113"/>
      <c r="Q327" s="113"/>
      <c r="Z327" s="72"/>
      <c r="AB327" s="115"/>
      <c r="AD327" s="113"/>
      <c r="AE327" s="113"/>
      <c r="AF327" s="113"/>
      <c r="AG327" s="113"/>
      <c r="AH327" s="113"/>
      <c r="AQ327" s="72"/>
      <c r="AS327" s="115"/>
      <c r="AW327" s="113"/>
      <c r="AX327" s="113"/>
      <c r="AY327" s="113"/>
    </row>
    <row r="328" spans="9:51">
      <c r="I328" s="72"/>
      <c r="K328" s="115"/>
      <c r="M328" s="113"/>
      <c r="N328" s="113"/>
      <c r="O328" s="113"/>
      <c r="P328" s="113"/>
      <c r="Q328" s="113"/>
      <c r="Z328" s="72"/>
      <c r="AB328" s="115"/>
      <c r="AD328" s="113"/>
      <c r="AE328" s="113"/>
      <c r="AF328" s="113"/>
      <c r="AG328" s="113"/>
      <c r="AH328" s="113"/>
      <c r="AQ328" s="72"/>
      <c r="AS328" s="115"/>
      <c r="AW328" s="113"/>
      <c r="AX328" s="113"/>
      <c r="AY328" s="113"/>
    </row>
    <row r="329" spans="9:51">
      <c r="I329" s="72"/>
      <c r="K329" s="115"/>
      <c r="M329" s="113"/>
      <c r="N329" s="113"/>
      <c r="O329" s="113"/>
      <c r="P329" s="113"/>
      <c r="Q329" s="113"/>
      <c r="Z329" s="72"/>
      <c r="AB329" s="115"/>
      <c r="AD329" s="113"/>
      <c r="AE329" s="113"/>
      <c r="AF329" s="113"/>
      <c r="AG329" s="113"/>
      <c r="AH329" s="113"/>
      <c r="AQ329" s="72"/>
      <c r="AS329" s="115"/>
      <c r="AW329" s="113"/>
      <c r="AX329" s="113"/>
      <c r="AY329" s="113"/>
    </row>
    <row r="330" spans="9:51">
      <c r="I330" s="72"/>
      <c r="K330" s="115"/>
      <c r="M330" s="113"/>
      <c r="N330" s="113"/>
      <c r="O330" s="113"/>
      <c r="P330" s="113"/>
      <c r="Q330" s="113"/>
      <c r="Z330" s="72"/>
      <c r="AB330" s="115"/>
      <c r="AD330" s="113"/>
      <c r="AE330" s="113"/>
      <c r="AF330" s="113"/>
      <c r="AG330" s="113"/>
      <c r="AH330" s="113"/>
      <c r="AQ330" s="72"/>
      <c r="AS330" s="115"/>
      <c r="AW330" s="113"/>
      <c r="AX330" s="113"/>
      <c r="AY330" s="113"/>
    </row>
    <row r="331" spans="9:51">
      <c r="I331" s="72"/>
      <c r="K331" s="115"/>
      <c r="M331" s="113"/>
      <c r="N331" s="113"/>
      <c r="O331" s="113"/>
      <c r="P331" s="113"/>
      <c r="Q331" s="113"/>
      <c r="Z331" s="72"/>
      <c r="AB331" s="115"/>
      <c r="AD331" s="113"/>
      <c r="AE331" s="113"/>
      <c r="AF331" s="113"/>
      <c r="AG331" s="113"/>
      <c r="AH331" s="113"/>
      <c r="AQ331" s="72"/>
      <c r="AS331" s="115"/>
      <c r="AW331" s="113"/>
      <c r="AX331" s="113"/>
      <c r="AY331" s="113"/>
    </row>
    <row r="332" spans="9:51">
      <c r="I332" s="72"/>
      <c r="K332" s="115"/>
      <c r="M332" s="113"/>
      <c r="N332" s="113"/>
      <c r="O332" s="113"/>
      <c r="P332" s="113"/>
      <c r="Q332" s="113"/>
      <c r="Z332" s="72"/>
      <c r="AB332" s="115"/>
      <c r="AD332" s="113"/>
      <c r="AE332" s="113"/>
      <c r="AF332" s="113"/>
      <c r="AG332" s="113"/>
      <c r="AH332" s="113"/>
      <c r="AQ332" s="72"/>
      <c r="AS332" s="115"/>
      <c r="AW332" s="113"/>
      <c r="AX332" s="113"/>
      <c r="AY332" s="113"/>
    </row>
    <row r="333" spans="9:51">
      <c r="I333" s="72"/>
      <c r="K333" s="115"/>
      <c r="M333" s="113"/>
      <c r="N333" s="113"/>
      <c r="O333" s="113"/>
      <c r="P333" s="113"/>
      <c r="Q333" s="113"/>
      <c r="Z333" s="72"/>
      <c r="AB333" s="115"/>
      <c r="AD333" s="113"/>
      <c r="AE333" s="113"/>
      <c r="AF333" s="113"/>
      <c r="AG333" s="113"/>
      <c r="AH333" s="113"/>
      <c r="AQ333" s="72"/>
      <c r="AS333" s="115"/>
      <c r="AW333" s="113"/>
      <c r="AX333" s="113"/>
      <c r="AY333" s="113"/>
    </row>
    <row r="334" spans="9:51">
      <c r="I334" s="72"/>
      <c r="K334" s="115"/>
      <c r="M334" s="113"/>
      <c r="N334" s="113"/>
      <c r="O334" s="113"/>
      <c r="P334" s="113"/>
      <c r="Q334" s="113"/>
      <c r="Z334" s="72"/>
      <c r="AB334" s="115"/>
      <c r="AD334" s="113"/>
      <c r="AE334" s="113"/>
      <c r="AF334" s="113"/>
      <c r="AG334" s="113"/>
      <c r="AH334" s="113"/>
      <c r="AQ334" s="72"/>
      <c r="AS334" s="115"/>
      <c r="AW334" s="113"/>
      <c r="AX334" s="113"/>
      <c r="AY334" s="113"/>
    </row>
    <row r="335" spans="9:51">
      <c r="I335" s="72"/>
      <c r="K335" s="115"/>
      <c r="M335" s="113"/>
      <c r="N335" s="113"/>
      <c r="O335" s="113"/>
      <c r="P335" s="113"/>
      <c r="Q335" s="113"/>
      <c r="Z335" s="72"/>
      <c r="AB335" s="115"/>
      <c r="AD335" s="113"/>
      <c r="AE335" s="113"/>
      <c r="AF335" s="113"/>
      <c r="AG335" s="113"/>
      <c r="AH335" s="113"/>
      <c r="AQ335" s="72"/>
      <c r="AS335" s="115"/>
      <c r="AW335" s="113"/>
      <c r="AX335" s="113"/>
      <c r="AY335" s="113"/>
    </row>
    <row r="336" spans="9:51">
      <c r="I336" s="72"/>
      <c r="K336" s="115"/>
      <c r="M336" s="113"/>
      <c r="N336" s="113"/>
      <c r="O336" s="113"/>
      <c r="P336" s="113"/>
      <c r="Q336" s="113"/>
      <c r="Z336" s="72"/>
      <c r="AB336" s="115"/>
      <c r="AD336" s="113"/>
      <c r="AE336" s="113"/>
      <c r="AF336" s="113"/>
      <c r="AG336" s="113"/>
      <c r="AH336" s="113"/>
      <c r="AQ336" s="72"/>
      <c r="AS336" s="115"/>
      <c r="AW336" s="113"/>
      <c r="AX336" s="113"/>
      <c r="AY336" s="113"/>
    </row>
    <row r="337" spans="9:51">
      <c r="I337" s="72"/>
      <c r="K337" s="115"/>
      <c r="M337" s="113"/>
      <c r="N337" s="113"/>
      <c r="O337" s="113"/>
      <c r="P337" s="113"/>
      <c r="Q337" s="113"/>
      <c r="Z337" s="72"/>
      <c r="AB337" s="115"/>
      <c r="AD337" s="113"/>
      <c r="AE337" s="113"/>
      <c r="AF337" s="113"/>
      <c r="AG337" s="113"/>
      <c r="AH337" s="113"/>
      <c r="AQ337" s="72"/>
      <c r="AS337" s="115"/>
      <c r="AW337" s="113"/>
      <c r="AX337" s="113"/>
      <c r="AY337" s="113"/>
    </row>
    <row r="338" spans="9:51">
      <c r="I338" s="72"/>
      <c r="K338" s="115"/>
      <c r="M338" s="113"/>
      <c r="N338" s="113"/>
      <c r="O338" s="113"/>
      <c r="P338" s="113"/>
      <c r="Q338" s="113"/>
      <c r="Z338" s="72"/>
      <c r="AB338" s="115"/>
      <c r="AD338" s="113"/>
      <c r="AE338" s="113"/>
      <c r="AF338" s="113"/>
      <c r="AG338" s="113"/>
      <c r="AH338" s="113"/>
      <c r="AQ338" s="72"/>
      <c r="AS338" s="115"/>
      <c r="AW338" s="113"/>
      <c r="AX338" s="113"/>
      <c r="AY338" s="113"/>
    </row>
    <row r="339" spans="9:51">
      <c r="I339" s="72"/>
      <c r="K339" s="115"/>
      <c r="M339" s="113"/>
      <c r="N339" s="113"/>
      <c r="O339" s="113"/>
      <c r="P339" s="113"/>
      <c r="Q339" s="113"/>
      <c r="Z339" s="72"/>
      <c r="AB339" s="115"/>
      <c r="AD339" s="113"/>
      <c r="AE339" s="113"/>
      <c r="AF339" s="113"/>
      <c r="AG339" s="113"/>
      <c r="AH339" s="113"/>
      <c r="AQ339" s="72"/>
      <c r="AS339" s="115"/>
      <c r="AW339" s="113"/>
      <c r="AX339" s="113"/>
      <c r="AY339" s="113"/>
    </row>
    <row r="340" spans="9:51">
      <c r="I340" s="72"/>
      <c r="K340" s="115"/>
      <c r="M340" s="113"/>
      <c r="N340" s="113"/>
      <c r="O340" s="113"/>
      <c r="P340" s="113"/>
      <c r="Q340" s="113"/>
      <c r="Z340" s="72"/>
      <c r="AB340" s="115"/>
      <c r="AD340" s="113"/>
      <c r="AE340" s="113"/>
      <c r="AF340" s="113"/>
      <c r="AG340" s="113"/>
      <c r="AH340" s="113"/>
      <c r="AQ340" s="72"/>
      <c r="AS340" s="115"/>
      <c r="AW340" s="113"/>
      <c r="AX340" s="113"/>
      <c r="AY340" s="113"/>
    </row>
    <row r="341" spans="9:51">
      <c r="I341" s="72"/>
      <c r="K341" s="115"/>
      <c r="M341" s="113"/>
      <c r="N341" s="113"/>
      <c r="O341" s="113"/>
      <c r="P341" s="113"/>
      <c r="Q341" s="113"/>
      <c r="Z341" s="72"/>
      <c r="AB341" s="115"/>
      <c r="AD341" s="113"/>
      <c r="AE341" s="113"/>
      <c r="AF341" s="113"/>
      <c r="AG341" s="113"/>
      <c r="AH341" s="113"/>
      <c r="AQ341" s="72"/>
      <c r="AS341" s="115"/>
      <c r="AW341" s="113"/>
      <c r="AX341" s="113"/>
      <c r="AY341" s="113"/>
    </row>
    <row r="342" spans="9:51">
      <c r="I342" s="72"/>
      <c r="K342" s="115"/>
      <c r="M342" s="113"/>
      <c r="N342" s="113"/>
      <c r="O342" s="113"/>
      <c r="P342" s="113"/>
      <c r="Q342" s="113"/>
      <c r="Z342" s="72"/>
      <c r="AB342" s="115"/>
      <c r="AD342" s="113"/>
      <c r="AE342" s="113"/>
      <c r="AF342" s="113"/>
      <c r="AG342" s="113"/>
      <c r="AH342" s="113"/>
      <c r="AQ342" s="72"/>
      <c r="AS342" s="115"/>
      <c r="AW342" s="113"/>
      <c r="AX342" s="113"/>
      <c r="AY342" s="113"/>
    </row>
    <row r="343" spans="9:51">
      <c r="I343" s="72"/>
      <c r="K343" s="115"/>
      <c r="M343" s="113"/>
      <c r="N343" s="113"/>
      <c r="O343" s="113"/>
      <c r="P343" s="113"/>
      <c r="Q343" s="113"/>
      <c r="Z343" s="72"/>
      <c r="AB343" s="115"/>
      <c r="AD343" s="113"/>
      <c r="AE343" s="113"/>
      <c r="AF343" s="113"/>
      <c r="AG343" s="113"/>
      <c r="AH343" s="113"/>
      <c r="AQ343" s="72"/>
      <c r="AS343" s="115"/>
      <c r="AW343" s="113"/>
      <c r="AX343" s="113"/>
      <c r="AY343" s="113"/>
    </row>
    <row r="344" spans="9:51">
      <c r="I344" s="72"/>
      <c r="K344" s="115"/>
      <c r="M344" s="113"/>
      <c r="N344" s="113"/>
      <c r="O344" s="113"/>
      <c r="P344" s="113"/>
      <c r="Q344" s="113"/>
      <c r="Z344" s="72"/>
      <c r="AB344" s="115"/>
      <c r="AD344" s="113"/>
      <c r="AE344" s="113"/>
      <c r="AF344" s="113"/>
      <c r="AG344" s="113"/>
      <c r="AH344" s="113"/>
      <c r="AQ344" s="72"/>
      <c r="AS344" s="115"/>
      <c r="AW344" s="113"/>
      <c r="AX344" s="113"/>
      <c r="AY344" s="113"/>
    </row>
    <row r="345" spans="9:51">
      <c r="I345" s="72"/>
      <c r="K345" s="115"/>
      <c r="M345" s="113"/>
      <c r="N345" s="113"/>
      <c r="O345" s="113"/>
      <c r="P345" s="113"/>
      <c r="Q345" s="113"/>
      <c r="Z345" s="72"/>
      <c r="AB345" s="115"/>
      <c r="AD345" s="113"/>
      <c r="AE345" s="113"/>
      <c r="AF345" s="113"/>
      <c r="AG345" s="113"/>
      <c r="AH345" s="113"/>
      <c r="AQ345" s="72"/>
      <c r="AS345" s="115"/>
      <c r="AW345" s="113"/>
      <c r="AX345" s="113"/>
      <c r="AY345" s="113"/>
    </row>
    <row r="346" spans="9:51">
      <c r="I346" s="72"/>
      <c r="K346" s="115"/>
      <c r="M346" s="113"/>
      <c r="N346" s="113"/>
      <c r="O346" s="113"/>
      <c r="P346" s="113"/>
      <c r="Q346" s="113"/>
      <c r="Z346" s="72"/>
      <c r="AB346" s="115"/>
      <c r="AD346" s="113"/>
      <c r="AE346" s="113"/>
      <c r="AF346" s="113"/>
      <c r="AG346" s="113"/>
      <c r="AH346" s="113"/>
      <c r="AQ346" s="72"/>
      <c r="AS346" s="115"/>
      <c r="AW346" s="113"/>
      <c r="AX346" s="113"/>
      <c r="AY346" s="113"/>
    </row>
    <row r="347" spans="9:51">
      <c r="I347" s="72"/>
      <c r="K347" s="115"/>
      <c r="M347" s="113"/>
      <c r="N347" s="113"/>
      <c r="O347" s="113"/>
      <c r="P347" s="113"/>
      <c r="Q347" s="113"/>
      <c r="Z347" s="72"/>
      <c r="AB347" s="115"/>
      <c r="AD347" s="113"/>
      <c r="AE347" s="113"/>
      <c r="AF347" s="113"/>
      <c r="AG347" s="113"/>
      <c r="AH347" s="113"/>
      <c r="AQ347" s="72"/>
      <c r="AS347" s="115"/>
      <c r="AW347" s="113"/>
      <c r="AX347" s="113"/>
      <c r="AY347" s="113"/>
    </row>
    <row r="348" spans="9:51">
      <c r="I348" s="72"/>
      <c r="K348" s="115"/>
      <c r="M348" s="113"/>
      <c r="N348" s="113"/>
      <c r="O348" s="113"/>
      <c r="P348" s="113"/>
      <c r="Q348" s="113"/>
      <c r="Z348" s="72"/>
      <c r="AB348" s="115"/>
      <c r="AD348" s="113"/>
      <c r="AE348" s="113"/>
      <c r="AF348" s="113"/>
      <c r="AG348" s="113"/>
      <c r="AH348" s="113"/>
      <c r="AQ348" s="72"/>
      <c r="AS348" s="115"/>
      <c r="AW348" s="113"/>
      <c r="AX348" s="113"/>
      <c r="AY348" s="113"/>
    </row>
    <row r="349" spans="9:51">
      <c r="I349" s="72"/>
      <c r="K349" s="115"/>
      <c r="M349" s="113"/>
      <c r="N349" s="113"/>
      <c r="O349" s="113"/>
      <c r="P349" s="113"/>
      <c r="Q349" s="113"/>
      <c r="Z349" s="72"/>
      <c r="AB349" s="115"/>
      <c r="AD349" s="113"/>
      <c r="AE349" s="113"/>
      <c r="AF349" s="113"/>
      <c r="AG349" s="113"/>
      <c r="AH349" s="113"/>
      <c r="AQ349" s="72"/>
      <c r="AS349" s="115"/>
      <c r="AW349" s="113"/>
      <c r="AX349" s="113"/>
      <c r="AY349" s="113"/>
    </row>
    <row r="350" spans="9:51">
      <c r="I350" s="72"/>
      <c r="K350" s="115"/>
      <c r="M350" s="113"/>
      <c r="N350" s="113"/>
      <c r="O350" s="113"/>
      <c r="P350" s="113"/>
      <c r="Q350" s="113"/>
      <c r="Z350" s="72"/>
      <c r="AB350" s="115"/>
      <c r="AD350" s="113"/>
      <c r="AE350" s="113"/>
      <c r="AF350" s="113"/>
      <c r="AG350" s="113"/>
      <c r="AH350" s="113"/>
      <c r="AQ350" s="72"/>
      <c r="AS350" s="115"/>
      <c r="AW350" s="113"/>
      <c r="AX350" s="113"/>
      <c r="AY350" s="113"/>
    </row>
    <row r="351" spans="9:51">
      <c r="I351" s="72"/>
      <c r="K351" s="115"/>
      <c r="M351" s="113"/>
      <c r="N351" s="113"/>
      <c r="O351" s="113"/>
      <c r="P351" s="113"/>
      <c r="Q351" s="113"/>
      <c r="Z351" s="72"/>
      <c r="AB351" s="115"/>
      <c r="AD351" s="113"/>
      <c r="AE351" s="113"/>
      <c r="AF351" s="113"/>
      <c r="AG351" s="113"/>
      <c r="AH351" s="113"/>
      <c r="AQ351" s="72"/>
      <c r="AS351" s="115"/>
      <c r="AW351" s="113"/>
      <c r="AX351" s="113"/>
      <c r="AY351" s="113"/>
    </row>
    <row r="352" spans="9:51">
      <c r="I352" s="72"/>
      <c r="K352" s="115"/>
      <c r="M352" s="113"/>
      <c r="N352" s="113"/>
      <c r="O352" s="113"/>
      <c r="P352" s="113"/>
      <c r="Q352" s="113"/>
      <c r="Z352" s="72"/>
      <c r="AB352" s="115"/>
      <c r="AD352" s="113"/>
      <c r="AE352" s="113"/>
      <c r="AF352" s="113"/>
      <c r="AG352" s="113"/>
      <c r="AH352" s="113"/>
      <c r="AQ352" s="72"/>
      <c r="AS352" s="115"/>
      <c r="AW352" s="113"/>
      <c r="AX352" s="113"/>
      <c r="AY352" s="113"/>
    </row>
    <row r="353" spans="9:51">
      <c r="I353" s="72"/>
      <c r="K353" s="115"/>
      <c r="M353" s="113"/>
      <c r="N353" s="113"/>
      <c r="O353" s="113"/>
      <c r="P353" s="113"/>
      <c r="Q353" s="113"/>
      <c r="Z353" s="72"/>
      <c r="AB353" s="115"/>
      <c r="AD353" s="113"/>
      <c r="AE353" s="113"/>
      <c r="AF353" s="113"/>
      <c r="AG353" s="113"/>
      <c r="AH353" s="113"/>
      <c r="AQ353" s="72"/>
      <c r="AS353" s="115"/>
      <c r="AW353" s="113"/>
      <c r="AX353" s="113"/>
      <c r="AY353" s="113"/>
    </row>
    <row r="354" spans="9:51">
      <c r="I354" s="72"/>
      <c r="K354" s="115"/>
      <c r="M354" s="113"/>
      <c r="N354" s="113"/>
      <c r="O354" s="113"/>
      <c r="P354" s="113"/>
      <c r="Q354" s="113"/>
      <c r="Z354" s="72"/>
      <c r="AB354" s="115"/>
      <c r="AD354" s="113"/>
      <c r="AE354" s="113"/>
      <c r="AF354" s="113"/>
      <c r="AG354" s="113"/>
      <c r="AH354" s="113"/>
      <c r="AQ354" s="72"/>
      <c r="AS354" s="115"/>
      <c r="AW354" s="113"/>
      <c r="AX354" s="113"/>
      <c r="AY354" s="113"/>
    </row>
    <row r="355" spans="9:51">
      <c r="I355" s="72"/>
      <c r="K355" s="115"/>
      <c r="M355" s="113"/>
      <c r="N355" s="113"/>
      <c r="O355" s="113"/>
      <c r="P355" s="113"/>
      <c r="Q355" s="113"/>
      <c r="Z355" s="72"/>
      <c r="AB355" s="115"/>
      <c r="AD355" s="113"/>
      <c r="AE355" s="113"/>
      <c r="AF355" s="113"/>
      <c r="AG355" s="113"/>
      <c r="AH355" s="113"/>
      <c r="AQ355" s="72"/>
      <c r="AS355" s="115"/>
      <c r="AW355" s="113"/>
      <c r="AX355" s="113"/>
      <c r="AY355" s="113"/>
    </row>
    <row r="356" spans="9:51">
      <c r="I356" s="72"/>
      <c r="K356" s="115"/>
      <c r="M356" s="113"/>
      <c r="N356" s="113"/>
      <c r="O356" s="113"/>
      <c r="P356" s="113"/>
      <c r="Q356" s="113"/>
      <c r="Z356" s="72"/>
      <c r="AB356" s="115"/>
      <c r="AD356" s="113"/>
      <c r="AE356" s="113"/>
      <c r="AF356" s="113"/>
      <c r="AG356" s="113"/>
      <c r="AH356" s="113"/>
      <c r="AQ356" s="72"/>
      <c r="AS356" s="115"/>
      <c r="AW356" s="113"/>
      <c r="AX356" s="113"/>
      <c r="AY356" s="113"/>
    </row>
    <row r="357" spans="9:51">
      <c r="I357" s="72"/>
      <c r="K357" s="115"/>
      <c r="M357" s="113"/>
      <c r="N357" s="113"/>
      <c r="O357" s="113"/>
      <c r="P357" s="113"/>
      <c r="Q357" s="113"/>
      <c r="Z357" s="72"/>
      <c r="AB357" s="115"/>
      <c r="AD357" s="113"/>
      <c r="AE357" s="113"/>
      <c r="AF357" s="113"/>
      <c r="AG357" s="113"/>
      <c r="AH357" s="113"/>
      <c r="AQ357" s="72"/>
      <c r="AS357" s="115"/>
      <c r="AW357" s="113"/>
      <c r="AX357" s="113"/>
      <c r="AY357" s="113"/>
    </row>
    <row r="358" spans="9:51">
      <c r="I358" s="72"/>
      <c r="K358" s="115"/>
      <c r="M358" s="113"/>
      <c r="N358" s="113"/>
      <c r="O358" s="113"/>
      <c r="P358" s="113"/>
      <c r="Q358" s="113"/>
      <c r="Z358" s="72"/>
      <c r="AB358" s="115"/>
      <c r="AD358" s="113"/>
      <c r="AE358" s="113"/>
      <c r="AF358" s="113"/>
      <c r="AG358" s="113"/>
      <c r="AH358" s="113"/>
      <c r="AQ358" s="72"/>
      <c r="AS358" s="115"/>
      <c r="AW358" s="113"/>
      <c r="AX358" s="113"/>
      <c r="AY358" s="113"/>
    </row>
    <row r="359" spans="9:51">
      <c r="I359" s="72"/>
      <c r="K359" s="115"/>
      <c r="M359" s="113"/>
      <c r="N359" s="113"/>
      <c r="O359" s="113"/>
      <c r="P359" s="113"/>
      <c r="Q359" s="113"/>
      <c r="Z359" s="72"/>
      <c r="AB359" s="115"/>
      <c r="AD359" s="113"/>
      <c r="AE359" s="113"/>
      <c r="AF359" s="113"/>
      <c r="AG359" s="113"/>
      <c r="AH359" s="113"/>
      <c r="AQ359" s="72"/>
      <c r="AS359" s="115"/>
      <c r="AW359" s="113"/>
      <c r="AX359" s="113"/>
      <c r="AY359" s="113"/>
    </row>
    <row r="360" spans="9:51">
      <c r="I360" s="72"/>
      <c r="K360" s="115"/>
      <c r="M360" s="113"/>
      <c r="N360" s="113"/>
      <c r="O360" s="113"/>
      <c r="P360" s="113"/>
      <c r="Q360" s="113"/>
      <c r="Z360" s="72"/>
      <c r="AB360" s="115"/>
      <c r="AD360" s="113"/>
      <c r="AE360" s="113"/>
      <c r="AF360" s="113"/>
      <c r="AG360" s="113"/>
      <c r="AH360" s="113"/>
      <c r="AQ360" s="72"/>
      <c r="AS360" s="115"/>
      <c r="AW360" s="113"/>
      <c r="AX360" s="113"/>
      <c r="AY360" s="113"/>
    </row>
    <row r="361" spans="9:51">
      <c r="I361" s="72"/>
      <c r="K361" s="115"/>
      <c r="M361" s="113"/>
      <c r="N361" s="113"/>
      <c r="O361" s="113"/>
      <c r="P361" s="113"/>
      <c r="Q361" s="113"/>
      <c r="Z361" s="72"/>
      <c r="AB361" s="115"/>
      <c r="AD361" s="113"/>
      <c r="AE361" s="113"/>
      <c r="AF361" s="113"/>
      <c r="AG361" s="113"/>
      <c r="AH361" s="113"/>
      <c r="AQ361" s="72"/>
      <c r="AS361" s="115"/>
      <c r="AW361" s="113"/>
      <c r="AX361" s="113"/>
      <c r="AY361" s="113"/>
    </row>
    <row r="362" spans="9:51">
      <c r="I362" s="72"/>
      <c r="K362" s="115"/>
      <c r="M362" s="113"/>
      <c r="N362" s="113"/>
      <c r="O362" s="113"/>
      <c r="P362" s="113"/>
      <c r="Q362" s="113"/>
      <c r="Z362" s="72"/>
      <c r="AB362" s="115"/>
      <c r="AD362" s="113"/>
      <c r="AE362" s="113"/>
      <c r="AF362" s="113"/>
      <c r="AG362" s="113"/>
      <c r="AH362" s="113"/>
      <c r="AQ362" s="72"/>
      <c r="AS362" s="115"/>
      <c r="AW362" s="113"/>
      <c r="AX362" s="113"/>
      <c r="AY362" s="113"/>
    </row>
    <row r="363" spans="9:51">
      <c r="I363" s="72"/>
      <c r="K363" s="115"/>
      <c r="M363" s="113"/>
      <c r="N363" s="113"/>
      <c r="O363" s="113"/>
      <c r="P363" s="113"/>
      <c r="Q363" s="113"/>
      <c r="Z363" s="72"/>
      <c r="AB363" s="115"/>
      <c r="AD363" s="113"/>
      <c r="AE363" s="113"/>
      <c r="AF363" s="113"/>
      <c r="AG363" s="113"/>
      <c r="AH363" s="113"/>
      <c r="AQ363" s="72"/>
      <c r="AS363" s="115"/>
      <c r="AW363" s="113"/>
      <c r="AX363" s="113"/>
      <c r="AY363" s="113"/>
    </row>
    <row r="364" spans="9:51">
      <c r="I364" s="72"/>
      <c r="K364" s="115"/>
      <c r="M364" s="113"/>
      <c r="N364" s="113"/>
      <c r="O364" s="113"/>
      <c r="P364" s="113"/>
      <c r="Q364" s="113"/>
      <c r="Z364" s="72"/>
      <c r="AB364" s="115"/>
      <c r="AD364" s="113"/>
      <c r="AE364" s="113"/>
      <c r="AF364" s="113"/>
      <c r="AG364" s="113"/>
      <c r="AH364" s="113"/>
      <c r="AQ364" s="72"/>
      <c r="AS364" s="115"/>
      <c r="AW364" s="113"/>
      <c r="AX364" s="113"/>
      <c r="AY364" s="113"/>
    </row>
    <row r="365" spans="9:51">
      <c r="I365" s="72"/>
      <c r="K365" s="115"/>
      <c r="M365" s="113"/>
      <c r="N365" s="113"/>
      <c r="O365" s="113"/>
      <c r="P365" s="113"/>
      <c r="Q365" s="113"/>
      <c r="Z365" s="72"/>
      <c r="AB365" s="115"/>
      <c r="AD365" s="113"/>
      <c r="AE365" s="113"/>
      <c r="AF365" s="113"/>
      <c r="AG365" s="113"/>
      <c r="AH365" s="113"/>
      <c r="AQ365" s="72"/>
      <c r="AS365" s="115"/>
      <c r="AW365" s="113"/>
      <c r="AX365" s="113"/>
      <c r="AY365" s="113"/>
    </row>
    <row r="366" spans="9:51">
      <c r="I366" s="72"/>
      <c r="K366" s="115"/>
      <c r="M366" s="113"/>
      <c r="N366" s="113"/>
      <c r="O366" s="113"/>
      <c r="P366" s="113"/>
      <c r="Q366" s="113"/>
      <c r="Z366" s="72"/>
      <c r="AB366" s="115"/>
      <c r="AD366" s="113"/>
      <c r="AE366" s="113"/>
      <c r="AF366" s="113"/>
      <c r="AG366" s="113"/>
      <c r="AH366" s="113"/>
      <c r="AQ366" s="72"/>
      <c r="AS366" s="115"/>
      <c r="AW366" s="113"/>
      <c r="AX366" s="113"/>
      <c r="AY366" s="113"/>
    </row>
    <row r="367" spans="9:51">
      <c r="I367" s="72"/>
      <c r="K367" s="115"/>
      <c r="M367" s="113"/>
      <c r="N367" s="113"/>
      <c r="O367" s="113"/>
      <c r="P367" s="113"/>
      <c r="Q367" s="113"/>
      <c r="Z367" s="72"/>
      <c r="AB367" s="115"/>
      <c r="AD367" s="113"/>
      <c r="AE367" s="113"/>
      <c r="AF367" s="113"/>
      <c r="AG367" s="113"/>
      <c r="AH367" s="113"/>
      <c r="AQ367" s="72"/>
      <c r="AS367" s="115"/>
      <c r="AW367" s="113"/>
      <c r="AX367" s="113"/>
      <c r="AY367" s="113"/>
    </row>
    <row r="368" spans="9:51">
      <c r="I368" s="72"/>
      <c r="K368" s="115"/>
      <c r="M368" s="113"/>
      <c r="N368" s="113"/>
      <c r="O368" s="113"/>
      <c r="P368" s="113"/>
      <c r="Q368" s="113"/>
      <c r="Z368" s="72"/>
      <c r="AB368" s="115"/>
      <c r="AD368" s="113"/>
      <c r="AE368" s="113"/>
      <c r="AF368" s="113"/>
      <c r="AG368" s="113"/>
      <c r="AH368" s="113"/>
      <c r="AQ368" s="72"/>
      <c r="AS368" s="115"/>
      <c r="AW368" s="113"/>
      <c r="AX368" s="113"/>
      <c r="AY368" s="113"/>
    </row>
    <row r="369" spans="9:51">
      <c r="I369" s="72"/>
      <c r="K369" s="115"/>
      <c r="M369" s="113"/>
      <c r="N369" s="113"/>
      <c r="O369" s="113"/>
      <c r="P369" s="113"/>
      <c r="Q369" s="113"/>
      <c r="Z369" s="72"/>
      <c r="AB369" s="115"/>
      <c r="AD369" s="113"/>
      <c r="AE369" s="113"/>
      <c r="AF369" s="113"/>
      <c r="AG369" s="113"/>
      <c r="AH369" s="113"/>
      <c r="AQ369" s="72"/>
      <c r="AS369" s="115"/>
      <c r="AW369" s="113"/>
      <c r="AX369" s="113"/>
      <c r="AY369" s="113"/>
    </row>
    <row r="370" spans="9:51">
      <c r="I370" s="72"/>
      <c r="K370" s="115"/>
      <c r="M370" s="113"/>
      <c r="N370" s="113"/>
      <c r="O370" s="113"/>
      <c r="P370" s="113"/>
      <c r="Q370" s="113"/>
      <c r="Z370" s="72"/>
      <c r="AB370" s="115"/>
      <c r="AD370" s="113"/>
      <c r="AE370" s="113"/>
      <c r="AF370" s="113"/>
      <c r="AG370" s="113"/>
      <c r="AH370" s="113"/>
      <c r="AQ370" s="72"/>
      <c r="AS370" s="115"/>
      <c r="AW370" s="113"/>
      <c r="AX370" s="113"/>
      <c r="AY370" s="113"/>
    </row>
    <row r="371" spans="9:51">
      <c r="I371" s="72"/>
      <c r="K371" s="115"/>
      <c r="M371" s="113"/>
      <c r="N371" s="113"/>
      <c r="O371" s="113"/>
      <c r="P371" s="113"/>
      <c r="Q371" s="113"/>
      <c r="Z371" s="72"/>
      <c r="AB371" s="115"/>
      <c r="AD371" s="113"/>
      <c r="AE371" s="113"/>
      <c r="AF371" s="113"/>
      <c r="AG371" s="113"/>
      <c r="AH371" s="113"/>
      <c r="AQ371" s="72"/>
      <c r="AS371" s="115"/>
      <c r="AW371" s="113"/>
      <c r="AX371" s="113"/>
      <c r="AY371" s="113"/>
    </row>
    <row r="372" spans="9:51">
      <c r="I372" s="72"/>
      <c r="K372" s="115"/>
      <c r="M372" s="113"/>
      <c r="N372" s="113"/>
      <c r="O372" s="113"/>
      <c r="P372" s="113"/>
      <c r="Q372" s="113"/>
      <c r="Z372" s="72"/>
      <c r="AB372" s="115"/>
      <c r="AD372" s="113"/>
      <c r="AE372" s="113"/>
      <c r="AF372" s="113"/>
      <c r="AG372" s="113"/>
      <c r="AH372" s="113"/>
      <c r="AQ372" s="72"/>
      <c r="AS372" s="115"/>
      <c r="AW372" s="113"/>
      <c r="AX372" s="113"/>
      <c r="AY372" s="113"/>
    </row>
    <row r="373" spans="9:51">
      <c r="I373" s="72"/>
      <c r="K373" s="115"/>
      <c r="M373" s="113"/>
      <c r="N373" s="113"/>
      <c r="O373" s="113"/>
      <c r="P373" s="113"/>
      <c r="Q373" s="113"/>
      <c r="Z373" s="72"/>
      <c r="AB373" s="115"/>
      <c r="AD373" s="113"/>
      <c r="AE373" s="113"/>
      <c r="AF373" s="113"/>
      <c r="AG373" s="113"/>
      <c r="AH373" s="113"/>
      <c r="AQ373" s="72"/>
      <c r="AS373" s="115"/>
      <c r="AW373" s="113"/>
      <c r="AX373" s="113"/>
      <c r="AY373" s="113"/>
    </row>
    <row r="374" spans="9:51">
      <c r="I374" s="72"/>
      <c r="K374" s="115"/>
      <c r="M374" s="113"/>
      <c r="N374" s="113"/>
      <c r="O374" s="113"/>
      <c r="P374" s="113"/>
      <c r="Q374" s="113"/>
      <c r="Z374" s="72"/>
      <c r="AB374" s="115"/>
      <c r="AD374" s="113"/>
      <c r="AE374" s="113"/>
      <c r="AF374" s="113"/>
      <c r="AG374" s="113"/>
      <c r="AH374" s="113"/>
      <c r="AQ374" s="72"/>
      <c r="AS374" s="115"/>
      <c r="AW374" s="113"/>
      <c r="AX374" s="113"/>
      <c r="AY374" s="113"/>
    </row>
    <row r="375" spans="9:51">
      <c r="I375" s="72"/>
      <c r="K375" s="115"/>
      <c r="M375" s="113"/>
      <c r="N375" s="113"/>
      <c r="O375" s="113"/>
      <c r="P375" s="113"/>
      <c r="Q375" s="113"/>
      <c r="Z375" s="72"/>
      <c r="AB375" s="115"/>
      <c r="AD375" s="113"/>
      <c r="AE375" s="113"/>
      <c r="AF375" s="113"/>
      <c r="AG375" s="113"/>
      <c r="AH375" s="113"/>
      <c r="AQ375" s="72"/>
      <c r="AS375" s="115"/>
      <c r="AW375" s="113"/>
      <c r="AX375" s="113"/>
      <c r="AY375" s="113"/>
    </row>
    <row r="376" spans="9:51">
      <c r="I376" s="72"/>
      <c r="K376" s="115"/>
      <c r="M376" s="113"/>
      <c r="N376" s="113"/>
      <c r="O376" s="113"/>
      <c r="P376" s="113"/>
      <c r="Q376" s="113"/>
      <c r="Z376" s="72"/>
      <c r="AB376" s="115"/>
      <c r="AD376" s="113"/>
      <c r="AE376" s="113"/>
      <c r="AF376" s="113"/>
      <c r="AG376" s="113"/>
      <c r="AH376" s="113"/>
      <c r="AQ376" s="72"/>
      <c r="AS376" s="115"/>
      <c r="AW376" s="113"/>
      <c r="AX376" s="113"/>
      <c r="AY376" s="113"/>
    </row>
    <row r="377" spans="9:51">
      <c r="I377" s="72"/>
      <c r="K377" s="115"/>
      <c r="M377" s="113"/>
      <c r="N377" s="113"/>
      <c r="O377" s="113"/>
      <c r="P377" s="113"/>
      <c r="Q377" s="113"/>
      <c r="Z377" s="72"/>
      <c r="AB377" s="115"/>
      <c r="AD377" s="113"/>
      <c r="AE377" s="113"/>
      <c r="AF377" s="113"/>
      <c r="AG377" s="113"/>
      <c r="AH377" s="113"/>
      <c r="AQ377" s="72"/>
      <c r="AS377" s="115"/>
      <c r="AW377" s="113"/>
      <c r="AX377" s="113"/>
      <c r="AY377" s="113"/>
    </row>
    <row r="378" spans="9:51">
      <c r="I378" s="72"/>
      <c r="K378" s="115"/>
      <c r="M378" s="113"/>
      <c r="N378" s="113"/>
      <c r="O378" s="113"/>
      <c r="P378" s="113"/>
      <c r="Q378" s="113"/>
      <c r="Z378" s="72"/>
      <c r="AB378" s="115"/>
      <c r="AD378" s="113"/>
      <c r="AE378" s="113"/>
      <c r="AF378" s="113"/>
      <c r="AG378" s="113"/>
      <c r="AH378" s="113"/>
      <c r="AQ378" s="72"/>
      <c r="AS378" s="115"/>
      <c r="AW378" s="113"/>
      <c r="AX378" s="113"/>
      <c r="AY378" s="113"/>
    </row>
    <row r="379" spans="9:51">
      <c r="I379" s="72"/>
      <c r="K379" s="115"/>
      <c r="M379" s="113"/>
      <c r="N379" s="113"/>
      <c r="O379" s="113"/>
      <c r="P379" s="113"/>
      <c r="Q379" s="113"/>
      <c r="Z379" s="72"/>
      <c r="AB379" s="115"/>
      <c r="AD379" s="113"/>
      <c r="AE379" s="113"/>
      <c r="AF379" s="113"/>
      <c r="AG379" s="113"/>
      <c r="AH379" s="113"/>
      <c r="AQ379" s="72"/>
      <c r="AS379" s="115"/>
      <c r="AW379" s="113"/>
      <c r="AX379" s="113"/>
      <c r="AY379" s="113"/>
    </row>
    <row r="380" spans="9:51">
      <c r="I380" s="72"/>
      <c r="K380" s="115"/>
      <c r="M380" s="113"/>
      <c r="N380" s="113"/>
      <c r="O380" s="113"/>
      <c r="P380" s="113"/>
      <c r="Q380" s="113"/>
      <c r="Z380" s="72"/>
      <c r="AB380" s="115"/>
      <c r="AD380" s="113"/>
      <c r="AE380" s="113"/>
      <c r="AF380" s="113"/>
      <c r="AG380" s="113"/>
      <c r="AH380" s="113"/>
      <c r="AQ380" s="72"/>
      <c r="AS380" s="115"/>
      <c r="AW380" s="113"/>
      <c r="AX380" s="113"/>
      <c r="AY380" s="113"/>
    </row>
    <row r="381" spans="9:51">
      <c r="I381" s="72"/>
      <c r="K381" s="115"/>
      <c r="M381" s="113"/>
      <c r="N381" s="113"/>
      <c r="O381" s="113"/>
      <c r="P381" s="113"/>
      <c r="Q381" s="113"/>
      <c r="Z381" s="72"/>
      <c r="AB381" s="115"/>
      <c r="AD381" s="113"/>
      <c r="AE381" s="113"/>
      <c r="AF381" s="113"/>
      <c r="AG381" s="113"/>
      <c r="AH381" s="113"/>
      <c r="AQ381" s="72"/>
      <c r="AS381" s="115"/>
      <c r="AW381" s="113"/>
      <c r="AX381" s="113"/>
      <c r="AY381" s="113"/>
    </row>
    <row r="382" spans="9:51">
      <c r="I382" s="72"/>
      <c r="K382" s="115"/>
      <c r="M382" s="113"/>
      <c r="N382" s="113"/>
      <c r="O382" s="113"/>
      <c r="P382" s="113"/>
      <c r="Q382" s="113"/>
      <c r="Z382" s="72"/>
      <c r="AB382" s="115"/>
      <c r="AD382" s="113"/>
      <c r="AE382" s="113"/>
      <c r="AF382" s="113"/>
      <c r="AG382" s="113"/>
      <c r="AH382" s="113"/>
      <c r="AQ382" s="72"/>
      <c r="AS382" s="115"/>
      <c r="AW382" s="113"/>
      <c r="AX382" s="113"/>
      <c r="AY382" s="113"/>
    </row>
    <row r="383" spans="9:51">
      <c r="I383" s="72"/>
      <c r="K383" s="115"/>
      <c r="M383" s="113"/>
      <c r="N383" s="113"/>
      <c r="O383" s="113"/>
      <c r="P383" s="113"/>
      <c r="Q383" s="113"/>
      <c r="Z383" s="72"/>
      <c r="AB383" s="115"/>
      <c r="AD383" s="113"/>
      <c r="AE383" s="113"/>
      <c r="AF383" s="113"/>
      <c r="AG383" s="113"/>
      <c r="AH383" s="113"/>
      <c r="AQ383" s="72"/>
      <c r="AS383" s="115"/>
      <c r="AW383" s="113"/>
      <c r="AX383" s="113"/>
      <c r="AY383" s="113"/>
    </row>
    <row r="384" spans="9:51">
      <c r="I384" s="72"/>
      <c r="K384" s="115"/>
      <c r="M384" s="113"/>
      <c r="N384" s="113"/>
      <c r="O384" s="113"/>
      <c r="P384" s="113"/>
      <c r="Q384" s="113"/>
      <c r="Z384" s="72"/>
      <c r="AB384" s="115"/>
      <c r="AD384" s="113"/>
      <c r="AE384" s="113"/>
      <c r="AF384" s="113"/>
      <c r="AG384" s="113"/>
      <c r="AH384" s="113"/>
      <c r="AQ384" s="72"/>
      <c r="AS384" s="115"/>
      <c r="AW384" s="113"/>
      <c r="AX384" s="113"/>
      <c r="AY384" s="113"/>
    </row>
    <row r="385" spans="9:51">
      <c r="I385" s="72"/>
      <c r="K385" s="115"/>
      <c r="M385" s="113"/>
      <c r="N385" s="113"/>
      <c r="O385" s="113"/>
      <c r="P385" s="113"/>
      <c r="Q385" s="113"/>
      <c r="Z385" s="72"/>
      <c r="AB385" s="115"/>
      <c r="AD385" s="113"/>
      <c r="AE385" s="113"/>
      <c r="AF385" s="113"/>
      <c r="AG385" s="113"/>
      <c r="AH385" s="113"/>
      <c r="AQ385" s="72"/>
      <c r="AS385" s="115"/>
      <c r="AW385" s="113"/>
      <c r="AX385" s="113"/>
      <c r="AY385" s="113"/>
    </row>
    <row r="386" spans="9:51">
      <c r="I386" s="72"/>
      <c r="K386" s="115"/>
      <c r="M386" s="113"/>
      <c r="N386" s="113"/>
      <c r="O386" s="113"/>
      <c r="P386" s="113"/>
      <c r="Q386" s="113"/>
      <c r="Z386" s="72"/>
      <c r="AB386" s="115"/>
      <c r="AD386" s="113"/>
      <c r="AE386" s="113"/>
      <c r="AF386" s="113"/>
      <c r="AG386" s="113"/>
      <c r="AH386" s="113"/>
      <c r="AQ386" s="72"/>
      <c r="AS386" s="115"/>
      <c r="AW386" s="113"/>
      <c r="AX386" s="113"/>
      <c r="AY386" s="113"/>
    </row>
    <row r="387" spans="9:51">
      <c r="I387" s="72"/>
      <c r="K387" s="115"/>
      <c r="M387" s="113"/>
      <c r="N387" s="113"/>
      <c r="O387" s="113"/>
      <c r="P387" s="113"/>
      <c r="Q387" s="113"/>
      <c r="Z387" s="72"/>
      <c r="AB387" s="115"/>
      <c r="AD387" s="113"/>
      <c r="AE387" s="113"/>
      <c r="AF387" s="113"/>
      <c r="AG387" s="113"/>
      <c r="AH387" s="113"/>
      <c r="AQ387" s="72"/>
      <c r="AS387" s="115"/>
      <c r="AW387" s="113"/>
      <c r="AX387" s="113"/>
      <c r="AY387" s="113"/>
    </row>
    <row r="388" spans="9:51">
      <c r="I388" s="72"/>
      <c r="K388" s="115"/>
      <c r="M388" s="113"/>
      <c r="N388" s="113"/>
      <c r="O388" s="113"/>
      <c r="P388" s="113"/>
      <c r="Q388" s="113"/>
      <c r="Z388" s="72"/>
      <c r="AB388" s="115"/>
      <c r="AD388" s="113"/>
      <c r="AE388" s="113"/>
      <c r="AF388" s="113"/>
      <c r="AG388" s="113"/>
      <c r="AH388" s="113"/>
      <c r="AQ388" s="72"/>
      <c r="AS388" s="115"/>
      <c r="AW388" s="113"/>
      <c r="AX388" s="113"/>
      <c r="AY388" s="113"/>
    </row>
    <row r="389" spans="9:51">
      <c r="I389" s="72"/>
      <c r="K389" s="115"/>
      <c r="M389" s="113"/>
      <c r="N389" s="113"/>
      <c r="O389" s="113"/>
      <c r="P389" s="113"/>
      <c r="Q389" s="113"/>
      <c r="Z389" s="72"/>
      <c r="AB389" s="115"/>
      <c r="AD389" s="113"/>
      <c r="AE389" s="113"/>
      <c r="AF389" s="113"/>
      <c r="AG389" s="113"/>
      <c r="AH389" s="113"/>
      <c r="AQ389" s="72"/>
      <c r="AS389" s="115"/>
      <c r="AW389" s="113"/>
      <c r="AX389" s="113"/>
      <c r="AY389" s="113"/>
    </row>
    <row r="390" spans="9:51">
      <c r="I390" s="72"/>
      <c r="K390" s="115"/>
      <c r="M390" s="113"/>
      <c r="N390" s="113"/>
      <c r="O390" s="113"/>
      <c r="P390" s="113"/>
      <c r="Q390" s="113"/>
      <c r="Z390" s="72"/>
      <c r="AB390" s="115"/>
      <c r="AD390" s="113"/>
      <c r="AE390" s="113"/>
      <c r="AF390" s="113"/>
      <c r="AG390" s="113"/>
      <c r="AH390" s="113"/>
      <c r="AQ390" s="72"/>
      <c r="AS390" s="115"/>
      <c r="AW390" s="113"/>
      <c r="AX390" s="113"/>
      <c r="AY390" s="113"/>
    </row>
    <row r="391" spans="9:51">
      <c r="I391" s="72"/>
      <c r="K391" s="115"/>
      <c r="M391" s="113"/>
      <c r="N391" s="113"/>
      <c r="O391" s="113"/>
      <c r="P391" s="113"/>
      <c r="Q391" s="113"/>
      <c r="Z391" s="72"/>
      <c r="AB391" s="115"/>
      <c r="AD391" s="113"/>
      <c r="AE391" s="113"/>
      <c r="AF391" s="113"/>
      <c r="AG391" s="113"/>
      <c r="AH391" s="113"/>
      <c r="AQ391" s="72"/>
      <c r="AS391" s="115"/>
      <c r="AW391" s="113"/>
      <c r="AX391" s="113"/>
      <c r="AY391" s="113"/>
    </row>
    <row r="392" spans="9:51">
      <c r="I392" s="72"/>
      <c r="K392" s="115"/>
      <c r="M392" s="113"/>
      <c r="N392" s="113"/>
      <c r="O392" s="113"/>
      <c r="P392" s="113"/>
      <c r="Q392" s="113"/>
      <c r="Z392" s="72"/>
      <c r="AB392" s="115"/>
      <c r="AD392" s="113"/>
      <c r="AE392" s="113"/>
      <c r="AF392" s="113"/>
      <c r="AG392" s="113"/>
      <c r="AH392" s="113"/>
      <c r="AQ392" s="72"/>
      <c r="AS392" s="115"/>
      <c r="AW392" s="113"/>
      <c r="AX392" s="113"/>
      <c r="AY392" s="113"/>
    </row>
    <row r="393" spans="9:51">
      <c r="I393" s="72"/>
      <c r="K393" s="115"/>
      <c r="M393" s="113"/>
      <c r="N393" s="113"/>
      <c r="O393" s="113"/>
      <c r="P393" s="113"/>
      <c r="Q393" s="113"/>
      <c r="Z393" s="72"/>
      <c r="AB393" s="115"/>
      <c r="AD393" s="113"/>
      <c r="AE393" s="113"/>
      <c r="AF393" s="113"/>
      <c r="AG393" s="113"/>
      <c r="AH393" s="113"/>
      <c r="AQ393" s="72"/>
      <c r="AS393" s="115"/>
      <c r="AW393" s="113"/>
      <c r="AX393" s="113"/>
      <c r="AY393" s="113"/>
    </row>
    <row r="394" spans="9:51">
      <c r="I394" s="72"/>
      <c r="K394" s="115"/>
      <c r="M394" s="113"/>
      <c r="N394" s="113"/>
      <c r="O394" s="113"/>
      <c r="P394" s="113"/>
      <c r="Q394" s="113"/>
      <c r="Z394" s="72"/>
      <c r="AB394" s="115"/>
      <c r="AD394" s="113"/>
      <c r="AE394" s="113"/>
      <c r="AF394" s="113"/>
      <c r="AG394" s="113"/>
      <c r="AH394" s="113"/>
      <c r="AQ394" s="72"/>
      <c r="AS394" s="115"/>
      <c r="AW394" s="113"/>
      <c r="AX394" s="113"/>
      <c r="AY394" s="113"/>
    </row>
    <row r="395" spans="9:51">
      <c r="I395" s="72"/>
      <c r="K395" s="115"/>
      <c r="M395" s="113"/>
      <c r="N395" s="113"/>
      <c r="O395" s="113"/>
      <c r="P395" s="113"/>
      <c r="Q395" s="113"/>
      <c r="Z395" s="72"/>
      <c r="AB395" s="115"/>
      <c r="AD395" s="113"/>
      <c r="AE395" s="113"/>
      <c r="AF395" s="113"/>
      <c r="AG395" s="113"/>
      <c r="AH395" s="113"/>
      <c r="AQ395" s="72"/>
      <c r="AS395" s="115"/>
      <c r="AW395" s="113"/>
      <c r="AX395" s="113"/>
      <c r="AY395" s="113"/>
    </row>
    <row r="396" spans="9:51">
      <c r="I396" s="72"/>
      <c r="K396" s="115"/>
      <c r="M396" s="113"/>
      <c r="N396" s="113"/>
      <c r="O396" s="113"/>
      <c r="P396" s="113"/>
      <c r="Q396" s="113"/>
      <c r="Z396" s="72"/>
      <c r="AB396" s="115"/>
      <c r="AD396" s="113"/>
      <c r="AE396" s="113"/>
      <c r="AF396" s="113"/>
      <c r="AG396" s="113"/>
      <c r="AH396" s="113"/>
      <c r="AQ396" s="72"/>
      <c r="AS396" s="115"/>
      <c r="AW396" s="113"/>
      <c r="AX396" s="113"/>
      <c r="AY396" s="113"/>
    </row>
    <row r="397" spans="9:51">
      <c r="I397" s="72"/>
      <c r="K397" s="115"/>
      <c r="M397" s="113"/>
      <c r="N397" s="113"/>
      <c r="O397" s="113"/>
      <c r="P397" s="113"/>
      <c r="Q397" s="113"/>
      <c r="Z397" s="72"/>
      <c r="AB397" s="115"/>
      <c r="AD397" s="113"/>
      <c r="AE397" s="113"/>
      <c r="AF397" s="113"/>
      <c r="AG397" s="113"/>
      <c r="AH397" s="113"/>
      <c r="AQ397" s="72"/>
      <c r="AS397" s="115"/>
      <c r="AW397" s="113"/>
      <c r="AX397" s="113"/>
      <c r="AY397" s="113"/>
    </row>
    <row r="398" spans="9:51">
      <c r="I398" s="72"/>
      <c r="K398" s="115"/>
      <c r="M398" s="113"/>
      <c r="N398" s="113"/>
      <c r="O398" s="113"/>
      <c r="P398" s="113"/>
      <c r="Q398" s="113"/>
      <c r="Z398" s="72"/>
      <c r="AB398" s="115"/>
      <c r="AD398" s="113"/>
      <c r="AE398" s="113"/>
      <c r="AF398" s="113"/>
      <c r="AG398" s="113"/>
      <c r="AH398" s="113"/>
      <c r="AQ398" s="72"/>
      <c r="AS398" s="115"/>
      <c r="AW398" s="113"/>
      <c r="AX398" s="113"/>
      <c r="AY398" s="113"/>
    </row>
    <row r="399" spans="9:51">
      <c r="I399" s="72"/>
      <c r="K399" s="115"/>
      <c r="M399" s="113"/>
      <c r="N399" s="113"/>
      <c r="O399" s="113"/>
      <c r="P399" s="113"/>
      <c r="Q399" s="113"/>
      <c r="Z399" s="72"/>
      <c r="AB399" s="115"/>
      <c r="AD399" s="113"/>
      <c r="AE399" s="113"/>
      <c r="AF399" s="113"/>
      <c r="AG399" s="113"/>
      <c r="AH399" s="113"/>
      <c r="AQ399" s="72"/>
      <c r="AS399" s="115"/>
      <c r="AW399" s="113"/>
      <c r="AX399" s="113"/>
      <c r="AY399" s="113"/>
    </row>
    <row r="400" spans="9:51">
      <c r="I400" s="72"/>
      <c r="K400" s="115"/>
      <c r="M400" s="113"/>
      <c r="N400" s="113"/>
      <c r="O400" s="113"/>
      <c r="P400" s="113"/>
      <c r="Q400" s="113"/>
      <c r="Z400" s="72"/>
      <c r="AB400" s="115"/>
      <c r="AD400" s="113"/>
      <c r="AE400" s="113"/>
      <c r="AF400" s="113"/>
      <c r="AG400" s="113"/>
      <c r="AH400" s="113"/>
      <c r="AQ400" s="72"/>
      <c r="AS400" s="115"/>
      <c r="AW400" s="113"/>
      <c r="AX400" s="113"/>
      <c r="AY400" s="113"/>
    </row>
    <row r="401" spans="9:51">
      <c r="I401" s="72"/>
      <c r="K401" s="115"/>
      <c r="M401" s="113"/>
      <c r="N401" s="113"/>
      <c r="O401" s="113"/>
      <c r="P401" s="113"/>
      <c r="Q401" s="113"/>
      <c r="Z401" s="72"/>
      <c r="AB401" s="115"/>
      <c r="AD401" s="113"/>
      <c r="AE401" s="113"/>
      <c r="AF401" s="113"/>
      <c r="AG401" s="113"/>
      <c r="AH401" s="113"/>
      <c r="AQ401" s="72"/>
      <c r="AS401" s="115"/>
      <c r="AW401" s="113"/>
      <c r="AX401" s="113"/>
      <c r="AY401" s="113"/>
    </row>
    <row r="402" spans="9:51">
      <c r="I402" s="72"/>
      <c r="K402" s="115"/>
      <c r="M402" s="113"/>
      <c r="N402" s="113"/>
      <c r="O402" s="113"/>
      <c r="P402" s="113"/>
      <c r="Q402" s="113"/>
      <c r="Z402" s="72"/>
      <c r="AB402" s="115"/>
      <c r="AD402" s="113"/>
      <c r="AE402" s="113"/>
      <c r="AF402" s="113"/>
      <c r="AG402" s="113"/>
      <c r="AH402" s="113"/>
      <c r="AQ402" s="72"/>
      <c r="AS402" s="115"/>
      <c r="AW402" s="113"/>
      <c r="AX402" s="113"/>
      <c r="AY402" s="113"/>
    </row>
    <row r="403" spans="9:51">
      <c r="I403" s="72"/>
      <c r="K403" s="115"/>
      <c r="M403" s="113"/>
      <c r="N403" s="113"/>
      <c r="O403" s="113"/>
      <c r="P403" s="113"/>
      <c r="Q403" s="113"/>
      <c r="Z403" s="72"/>
      <c r="AB403" s="115"/>
      <c r="AD403" s="113"/>
      <c r="AE403" s="113"/>
      <c r="AF403" s="113"/>
      <c r="AG403" s="113"/>
      <c r="AH403" s="113"/>
      <c r="AQ403" s="72"/>
      <c r="AS403" s="115"/>
      <c r="AW403" s="113"/>
      <c r="AX403" s="113"/>
      <c r="AY403" s="113"/>
    </row>
    <row r="404" spans="9:51">
      <c r="I404" s="72"/>
      <c r="K404" s="115"/>
      <c r="M404" s="113"/>
      <c r="N404" s="113"/>
      <c r="O404" s="113"/>
      <c r="P404" s="113"/>
      <c r="Q404" s="113"/>
      <c r="Z404" s="72"/>
      <c r="AB404" s="115"/>
      <c r="AD404" s="113"/>
      <c r="AE404" s="113"/>
      <c r="AF404" s="113"/>
      <c r="AG404" s="113"/>
      <c r="AH404" s="113"/>
      <c r="AQ404" s="72"/>
      <c r="AS404" s="115"/>
      <c r="AW404" s="113"/>
      <c r="AX404" s="113"/>
      <c r="AY404" s="113"/>
    </row>
    <row r="405" spans="9:51">
      <c r="I405" s="72"/>
      <c r="K405" s="115"/>
      <c r="M405" s="113"/>
      <c r="N405" s="113"/>
      <c r="O405" s="113"/>
      <c r="P405" s="113"/>
      <c r="Q405" s="113"/>
      <c r="Z405" s="72"/>
      <c r="AB405" s="115"/>
      <c r="AD405" s="113"/>
      <c r="AE405" s="113"/>
      <c r="AF405" s="113"/>
      <c r="AG405" s="113"/>
      <c r="AH405" s="113"/>
      <c r="AQ405" s="72"/>
      <c r="AS405" s="115"/>
      <c r="AW405" s="113"/>
      <c r="AX405" s="113"/>
      <c r="AY405" s="113"/>
    </row>
    <row r="406" spans="9:51">
      <c r="I406" s="72"/>
      <c r="K406" s="115"/>
      <c r="M406" s="113"/>
      <c r="N406" s="113"/>
      <c r="O406" s="113"/>
      <c r="P406" s="113"/>
      <c r="Q406" s="113"/>
      <c r="Z406" s="72"/>
      <c r="AB406" s="115"/>
      <c r="AD406" s="113"/>
      <c r="AE406" s="113"/>
      <c r="AF406" s="113"/>
      <c r="AG406" s="113"/>
      <c r="AH406" s="113"/>
      <c r="AQ406" s="72"/>
      <c r="AS406" s="115"/>
      <c r="AW406" s="113"/>
      <c r="AX406" s="113"/>
      <c r="AY406" s="113"/>
    </row>
    <row r="407" spans="9:51">
      <c r="I407" s="72"/>
      <c r="K407" s="115"/>
      <c r="M407" s="113"/>
      <c r="N407" s="113"/>
      <c r="O407" s="113"/>
      <c r="P407" s="113"/>
      <c r="Q407" s="113"/>
      <c r="Z407" s="72"/>
      <c r="AB407" s="115"/>
      <c r="AD407" s="113"/>
      <c r="AE407" s="113"/>
      <c r="AF407" s="113"/>
      <c r="AG407" s="113"/>
      <c r="AH407" s="113"/>
      <c r="AQ407" s="72"/>
      <c r="AS407" s="115"/>
      <c r="AW407" s="113"/>
      <c r="AX407" s="113"/>
      <c r="AY407" s="113"/>
    </row>
    <row r="408" spans="9:51">
      <c r="I408" s="72"/>
      <c r="K408" s="115"/>
      <c r="M408" s="113"/>
      <c r="N408" s="113"/>
      <c r="O408" s="113"/>
      <c r="P408" s="113"/>
      <c r="Q408" s="113"/>
      <c r="Z408" s="72"/>
      <c r="AB408" s="115"/>
      <c r="AD408" s="113"/>
      <c r="AE408" s="113"/>
      <c r="AF408" s="113"/>
      <c r="AG408" s="113"/>
      <c r="AH408" s="113"/>
      <c r="AQ408" s="72"/>
      <c r="AS408" s="115"/>
      <c r="AW408" s="113"/>
      <c r="AX408" s="113"/>
      <c r="AY408" s="113"/>
    </row>
    <row r="409" spans="9:51">
      <c r="I409" s="72"/>
      <c r="K409" s="115"/>
      <c r="M409" s="113"/>
      <c r="N409" s="113"/>
      <c r="O409" s="113"/>
      <c r="P409" s="113"/>
      <c r="Q409" s="113"/>
      <c r="Z409" s="72"/>
      <c r="AB409" s="115"/>
      <c r="AD409" s="113"/>
      <c r="AE409" s="113"/>
      <c r="AF409" s="113"/>
      <c r="AG409" s="113"/>
      <c r="AH409" s="113"/>
      <c r="AQ409" s="72"/>
      <c r="AS409" s="115"/>
      <c r="AW409" s="113"/>
      <c r="AX409" s="113"/>
      <c r="AY409" s="113"/>
    </row>
    <row r="410" spans="9:51">
      <c r="I410" s="72"/>
      <c r="K410" s="115"/>
      <c r="M410" s="113"/>
      <c r="N410" s="113"/>
      <c r="O410" s="113"/>
      <c r="P410" s="113"/>
      <c r="Q410" s="113"/>
      <c r="Z410" s="72"/>
      <c r="AB410" s="115"/>
      <c r="AD410" s="113"/>
      <c r="AE410" s="113"/>
      <c r="AF410" s="113"/>
      <c r="AG410" s="113"/>
      <c r="AH410" s="113"/>
      <c r="AQ410" s="72"/>
      <c r="AS410" s="115"/>
      <c r="AW410" s="113"/>
      <c r="AX410" s="113"/>
      <c r="AY410" s="113"/>
    </row>
    <row r="411" spans="9:51">
      <c r="I411" s="72"/>
      <c r="K411" s="115"/>
      <c r="M411" s="113"/>
      <c r="N411" s="113"/>
      <c r="O411" s="113"/>
      <c r="P411" s="113"/>
      <c r="Q411" s="113"/>
      <c r="Z411" s="72"/>
      <c r="AB411" s="115"/>
      <c r="AD411" s="113"/>
      <c r="AE411" s="113"/>
      <c r="AF411" s="113"/>
      <c r="AG411" s="113"/>
      <c r="AH411" s="113"/>
      <c r="AQ411" s="72"/>
      <c r="AS411" s="115"/>
      <c r="AW411" s="113"/>
      <c r="AX411" s="113"/>
      <c r="AY411" s="113"/>
    </row>
    <row r="412" spans="9:51">
      <c r="I412" s="72"/>
      <c r="K412" s="115"/>
      <c r="M412" s="113"/>
      <c r="N412" s="113"/>
      <c r="O412" s="113"/>
      <c r="P412" s="113"/>
      <c r="Q412" s="113"/>
      <c r="Z412" s="72"/>
      <c r="AB412" s="115"/>
      <c r="AD412" s="113"/>
      <c r="AE412" s="113"/>
      <c r="AF412" s="113"/>
      <c r="AG412" s="113"/>
      <c r="AH412" s="113"/>
      <c r="AQ412" s="72"/>
      <c r="AS412" s="115"/>
      <c r="AW412" s="113"/>
      <c r="AX412" s="113"/>
      <c r="AY412" s="113"/>
    </row>
    <row r="413" spans="9:51">
      <c r="I413" s="72"/>
      <c r="K413" s="115"/>
      <c r="M413" s="113"/>
      <c r="N413" s="113"/>
      <c r="O413" s="113"/>
      <c r="P413" s="113"/>
      <c r="Q413" s="113"/>
      <c r="Z413" s="72"/>
      <c r="AB413" s="115"/>
      <c r="AD413" s="113"/>
      <c r="AE413" s="113"/>
      <c r="AF413" s="113"/>
      <c r="AG413" s="113"/>
      <c r="AH413" s="113"/>
      <c r="AQ413" s="72"/>
      <c r="AS413" s="115"/>
      <c r="AW413" s="113"/>
      <c r="AX413" s="113"/>
      <c r="AY413" s="113"/>
    </row>
    <row r="414" spans="9:51">
      <c r="I414" s="72"/>
      <c r="K414" s="115"/>
      <c r="M414" s="113"/>
      <c r="N414" s="113"/>
      <c r="O414" s="113"/>
      <c r="P414" s="113"/>
      <c r="Q414" s="113"/>
      <c r="Z414" s="72"/>
      <c r="AB414" s="115"/>
      <c r="AD414" s="113"/>
      <c r="AE414" s="113"/>
      <c r="AF414" s="113"/>
      <c r="AG414" s="113"/>
      <c r="AH414" s="113"/>
      <c r="AQ414" s="72"/>
      <c r="AS414" s="115"/>
      <c r="AW414" s="113"/>
      <c r="AX414" s="113"/>
      <c r="AY414" s="113"/>
    </row>
    <row r="415" spans="9:51">
      <c r="I415" s="72"/>
      <c r="K415" s="115"/>
      <c r="M415" s="113"/>
      <c r="N415" s="113"/>
      <c r="O415" s="113"/>
      <c r="P415" s="113"/>
      <c r="Q415" s="113"/>
      <c r="Z415" s="72"/>
      <c r="AB415" s="115"/>
      <c r="AD415" s="113"/>
      <c r="AE415" s="113"/>
      <c r="AF415" s="113"/>
      <c r="AG415" s="113"/>
      <c r="AH415" s="113"/>
      <c r="AQ415" s="72"/>
      <c r="AS415" s="115"/>
      <c r="AW415" s="113"/>
      <c r="AX415" s="113"/>
      <c r="AY415" s="113"/>
    </row>
    <row r="416" spans="9:51">
      <c r="I416" s="72"/>
      <c r="K416" s="115"/>
      <c r="M416" s="113"/>
      <c r="N416" s="113"/>
      <c r="O416" s="113"/>
      <c r="P416" s="113"/>
      <c r="Q416" s="113"/>
      <c r="Z416" s="72"/>
      <c r="AB416" s="115"/>
      <c r="AD416" s="113"/>
      <c r="AE416" s="113"/>
      <c r="AF416" s="113"/>
      <c r="AG416" s="113"/>
      <c r="AH416" s="113"/>
      <c r="AQ416" s="72"/>
      <c r="AS416" s="115"/>
      <c r="AW416" s="113"/>
      <c r="AX416" s="113"/>
      <c r="AY416" s="113"/>
    </row>
    <row r="417" spans="9:51">
      <c r="I417" s="72"/>
      <c r="K417" s="115"/>
      <c r="M417" s="113"/>
      <c r="N417" s="113"/>
      <c r="O417" s="113"/>
      <c r="P417" s="113"/>
      <c r="Q417" s="113"/>
      <c r="Z417" s="72"/>
      <c r="AB417" s="115"/>
      <c r="AD417" s="113"/>
      <c r="AE417" s="113"/>
      <c r="AF417" s="113"/>
      <c r="AG417" s="113"/>
      <c r="AH417" s="113"/>
      <c r="AQ417" s="72"/>
      <c r="AS417" s="115"/>
      <c r="AW417" s="113"/>
      <c r="AX417" s="113"/>
      <c r="AY417" s="113"/>
    </row>
    <row r="418" spans="9:51">
      <c r="I418" s="72"/>
      <c r="K418" s="115"/>
      <c r="M418" s="113"/>
      <c r="N418" s="113"/>
      <c r="O418" s="113"/>
      <c r="P418" s="113"/>
      <c r="Q418" s="113"/>
      <c r="Z418" s="72"/>
      <c r="AB418" s="115"/>
      <c r="AD418" s="113"/>
      <c r="AE418" s="113"/>
      <c r="AF418" s="113"/>
      <c r="AG418" s="113"/>
      <c r="AH418" s="113"/>
      <c r="AQ418" s="72"/>
      <c r="AS418" s="115"/>
      <c r="AW418" s="113"/>
      <c r="AX418" s="113"/>
      <c r="AY418" s="113"/>
    </row>
    <row r="419" spans="9:51">
      <c r="I419" s="72"/>
      <c r="K419" s="115"/>
      <c r="M419" s="113"/>
      <c r="N419" s="113"/>
      <c r="O419" s="113"/>
      <c r="P419" s="113"/>
      <c r="Q419" s="113"/>
      <c r="Z419" s="72"/>
      <c r="AB419" s="115"/>
      <c r="AD419" s="113"/>
      <c r="AE419" s="113"/>
      <c r="AF419" s="113"/>
      <c r="AG419" s="113"/>
      <c r="AH419" s="113"/>
      <c r="AQ419" s="72"/>
      <c r="AS419" s="115"/>
      <c r="AW419" s="113"/>
      <c r="AX419" s="113"/>
      <c r="AY419" s="113"/>
    </row>
    <row r="420" spans="9:51">
      <c r="I420" s="72"/>
      <c r="K420" s="115"/>
      <c r="M420" s="113"/>
      <c r="N420" s="113"/>
      <c r="O420" s="113"/>
      <c r="P420" s="113"/>
      <c r="Q420" s="113"/>
      <c r="Z420" s="72"/>
      <c r="AB420" s="115"/>
      <c r="AD420" s="113"/>
      <c r="AE420" s="113"/>
      <c r="AF420" s="113"/>
      <c r="AG420" s="113"/>
      <c r="AH420" s="113"/>
      <c r="AQ420" s="72"/>
      <c r="AS420" s="115"/>
      <c r="AW420" s="113"/>
      <c r="AX420" s="113"/>
      <c r="AY420" s="113"/>
    </row>
    <row r="421" spans="9:51">
      <c r="I421" s="72"/>
      <c r="K421" s="115"/>
      <c r="M421" s="113"/>
      <c r="N421" s="113"/>
      <c r="O421" s="113"/>
      <c r="P421" s="113"/>
      <c r="Q421" s="113"/>
      <c r="Z421" s="72"/>
      <c r="AB421" s="115"/>
      <c r="AD421" s="113"/>
      <c r="AE421" s="113"/>
      <c r="AF421" s="113"/>
      <c r="AG421" s="113"/>
      <c r="AH421" s="113"/>
      <c r="AQ421" s="72"/>
      <c r="AS421" s="115"/>
      <c r="AW421" s="113"/>
      <c r="AX421" s="113"/>
      <c r="AY421" s="113"/>
    </row>
    <row r="422" spans="9:51">
      <c r="I422" s="72"/>
      <c r="K422" s="115"/>
      <c r="M422" s="113"/>
      <c r="N422" s="113"/>
      <c r="O422" s="113"/>
      <c r="P422" s="113"/>
      <c r="Q422" s="113"/>
      <c r="Z422" s="72"/>
      <c r="AB422" s="115"/>
      <c r="AD422" s="113"/>
      <c r="AE422" s="113"/>
      <c r="AF422" s="113"/>
      <c r="AG422" s="113"/>
      <c r="AH422" s="113"/>
      <c r="AQ422" s="72"/>
      <c r="AS422" s="115"/>
      <c r="AW422" s="113"/>
      <c r="AX422" s="113"/>
      <c r="AY422" s="113"/>
    </row>
    <row r="423" spans="9:51">
      <c r="I423" s="72"/>
      <c r="K423" s="115"/>
      <c r="M423" s="113"/>
      <c r="N423" s="113"/>
      <c r="O423" s="113"/>
      <c r="P423" s="113"/>
      <c r="Q423" s="113"/>
      <c r="Z423" s="72"/>
      <c r="AB423" s="115"/>
      <c r="AD423" s="113"/>
      <c r="AE423" s="113"/>
      <c r="AF423" s="113"/>
      <c r="AG423" s="113"/>
      <c r="AH423" s="113"/>
      <c r="AQ423" s="72"/>
      <c r="AS423" s="115"/>
      <c r="AW423" s="113"/>
      <c r="AX423" s="113"/>
      <c r="AY423" s="113"/>
    </row>
    <row r="424" spans="9:51">
      <c r="I424" s="72"/>
      <c r="K424" s="115"/>
      <c r="M424" s="113"/>
      <c r="N424" s="113"/>
      <c r="O424" s="113"/>
      <c r="P424" s="113"/>
      <c r="Q424" s="113"/>
      <c r="Z424" s="72"/>
      <c r="AB424" s="115"/>
      <c r="AD424" s="113"/>
      <c r="AE424" s="113"/>
      <c r="AF424" s="113"/>
      <c r="AG424" s="113"/>
      <c r="AH424" s="113"/>
      <c r="AQ424" s="72"/>
      <c r="AS424" s="115"/>
      <c r="AW424" s="113"/>
      <c r="AX424" s="113"/>
      <c r="AY424" s="113"/>
    </row>
    <row r="425" spans="9:51">
      <c r="I425" s="72"/>
      <c r="K425" s="115"/>
      <c r="M425" s="113"/>
      <c r="N425" s="113"/>
      <c r="O425" s="113"/>
      <c r="P425" s="113"/>
      <c r="Q425" s="113"/>
      <c r="Z425" s="72"/>
      <c r="AB425" s="115"/>
      <c r="AD425" s="113"/>
      <c r="AE425" s="113"/>
      <c r="AF425" s="113"/>
      <c r="AG425" s="113"/>
      <c r="AH425" s="113"/>
      <c r="AQ425" s="72"/>
      <c r="AS425" s="115"/>
      <c r="AW425" s="113"/>
      <c r="AX425" s="113"/>
      <c r="AY425" s="113"/>
    </row>
    <row r="426" spans="9:51">
      <c r="I426" s="72"/>
      <c r="K426" s="115"/>
      <c r="M426" s="113"/>
      <c r="N426" s="113"/>
      <c r="O426" s="113"/>
      <c r="P426" s="113"/>
      <c r="Q426" s="113"/>
      <c r="Z426" s="72"/>
      <c r="AB426" s="115"/>
      <c r="AD426" s="113"/>
      <c r="AE426" s="113"/>
      <c r="AF426" s="113"/>
      <c r="AG426" s="113"/>
      <c r="AH426" s="113"/>
      <c r="AQ426" s="72"/>
      <c r="AS426" s="115"/>
      <c r="AW426" s="113"/>
      <c r="AX426" s="113"/>
      <c r="AY426" s="113"/>
    </row>
    <row r="427" spans="9:51">
      <c r="I427" s="72"/>
      <c r="K427" s="115"/>
      <c r="M427" s="113"/>
      <c r="N427" s="113"/>
      <c r="O427" s="113"/>
      <c r="P427" s="113"/>
      <c r="Q427" s="113"/>
      <c r="Z427" s="72"/>
      <c r="AB427" s="115"/>
      <c r="AD427" s="113"/>
      <c r="AE427" s="113"/>
      <c r="AF427" s="113"/>
      <c r="AG427" s="113"/>
      <c r="AH427" s="113"/>
      <c r="AQ427" s="72"/>
      <c r="AS427" s="115"/>
      <c r="AW427" s="113"/>
      <c r="AX427" s="113"/>
      <c r="AY427" s="113"/>
    </row>
    <row r="428" spans="9:51">
      <c r="I428" s="72"/>
      <c r="K428" s="115"/>
      <c r="M428" s="113"/>
      <c r="N428" s="113"/>
      <c r="O428" s="113"/>
      <c r="P428" s="113"/>
      <c r="Q428" s="113"/>
      <c r="Z428" s="72"/>
      <c r="AB428" s="115"/>
      <c r="AD428" s="113"/>
      <c r="AE428" s="113"/>
      <c r="AF428" s="113"/>
      <c r="AG428" s="113"/>
      <c r="AH428" s="113"/>
      <c r="AQ428" s="72"/>
      <c r="AS428" s="115"/>
      <c r="AW428" s="113"/>
      <c r="AX428" s="113"/>
      <c r="AY428" s="113"/>
    </row>
    <row r="429" spans="9:51">
      <c r="I429" s="72"/>
      <c r="K429" s="115"/>
      <c r="M429" s="113"/>
      <c r="N429" s="113"/>
      <c r="O429" s="113"/>
      <c r="P429" s="113"/>
      <c r="Q429" s="113"/>
      <c r="Z429" s="72"/>
      <c r="AB429" s="115"/>
      <c r="AD429" s="113"/>
      <c r="AE429" s="113"/>
      <c r="AF429" s="113"/>
      <c r="AG429" s="113"/>
      <c r="AH429" s="113"/>
      <c r="AQ429" s="72"/>
      <c r="AS429" s="115"/>
      <c r="AW429" s="113"/>
      <c r="AX429" s="113"/>
      <c r="AY429" s="113"/>
    </row>
    <row r="430" spans="9:51">
      <c r="I430" s="72"/>
      <c r="K430" s="115"/>
      <c r="M430" s="113"/>
      <c r="N430" s="113"/>
      <c r="O430" s="113"/>
      <c r="P430" s="113"/>
      <c r="Q430" s="113"/>
      <c r="Z430" s="72"/>
      <c r="AB430" s="115"/>
      <c r="AD430" s="113"/>
      <c r="AE430" s="113"/>
      <c r="AF430" s="113"/>
      <c r="AG430" s="113"/>
      <c r="AH430" s="113"/>
      <c r="AQ430" s="72"/>
      <c r="AS430" s="115"/>
      <c r="AW430" s="113"/>
      <c r="AX430" s="113"/>
      <c r="AY430" s="113"/>
    </row>
    <row r="431" spans="9:51">
      <c r="I431" s="72"/>
      <c r="K431" s="115"/>
      <c r="M431" s="113"/>
      <c r="N431" s="113"/>
      <c r="O431" s="113"/>
      <c r="P431" s="113"/>
      <c r="Q431" s="113"/>
      <c r="Z431" s="72"/>
      <c r="AB431" s="115"/>
      <c r="AD431" s="113"/>
      <c r="AE431" s="113"/>
      <c r="AF431" s="113"/>
      <c r="AG431" s="113"/>
      <c r="AH431" s="113"/>
      <c r="AQ431" s="72"/>
      <c r="AS431" s="115"/>
      <c r="AW431" s="113"/>
      <c r="AX431" s="113"/>
      <c r="AY431" s="113"/>
    </row>
    <row r="432" spans="9:51">
      <c r="I432" s="72"/>
      <c r="K432" s="115"/>
      <c r="M432" s="113"/>
      <c r="N432" s="113"/>
      <c r="O432" s="113"/>
      <c r="P432" s="113"/>
      <c r="Q432" s="113"/>
      <c r="Z432" s="72"/>
      <c r="AB432" s="115"/>
      <c r="AD432" s="113"/>
      <c r="AE432" s="113"/>
      <c r="AF432" s="113"/>
      <c r="AG432" s="113"/>
      <c r="AH432" s="113"/>
      <c r="AQ432" s="72"/>
      <c r="AS432" s="115"/>
      <c r="AW432" s="113"/>
      <c r="AX432" s="113"/>
      <c r="AY432" s="113"/>
    </row>
    <row r="433" spans="9:51">
      <c r="I433" s="72"/>
      <c r="K433" s="115"/>
      <c r="M433" s="113"/>
      <c r="N433" s="113"/>
      <c r="O433" s="113"/>
      <c r="P433" s="113"/>
      <c r="Q433" s="113"/>
      <c r="Z433" s="72"/>
      <c r="AB433" s="115"/>
      <c r="AD433" s="113"/>
      <c r="AE433" s="113"/>
      <c r="AF433" s="113"/>
      <c r="AG433" s="113"/>
      <c r="AH433" s="113"/>
      <c r="AQ433" s="72"/>
      <c r="AS433" s="115"/>
      <c r="AW433" s="113"/>
      <c r="AX433" s="113"/>
      <c r="AY433" s="113"/>
    </row>
    <row r="434" spans="9:51">
      <c r="I434" s="72"/>
      <c r="K434" s="115"/>
      <c r="M434" s="113"/>
      <c r="N434" s="113"/>
      <c r="O434" s="113"/>
      <c r="P434" s="113"/>
      <c r="Q434" s="113"/>
      <c r="Z434" s="72"/>
      <c r="AB434" s="115"/>
      <c r="AD434" s="113"/>
      <c r="AE434" s="113"/>
      <c r="AF434" s="113"/>
      <c r="AG434" s="113"/>
      <c r="AH434" s="113"/>
      <c r="AQ434" s="72"/>
      <c r="AS434" s="115"/>
      <c r="AW434" s="113"/>
      <c r="AX434" s="113"/>
      <c r="AY434" s="113"/>
    </row>
    <row r="435" spans="9:51">
      <c r="I435" s="72"/>
      <c r="K435" s="115"/>
      <c r="M435" s="113"/>
      <c r="N435" s="113"/>
      <c r="O435" s="113"/>
      <c r="P435" s="113"/>
      <c r="Q435" s="113"/>
      <c r="Z435" s="72"/>
      <c r="AB435" s="115"/>
      <c r="AD435" s="113"/>
      <c r="AE435" s="113"/>
      <c r="AF435" s="113"/>
      <c r="AG435" s="113"/>
      <c r="AH435" s="113"/>
      <c r="AQ435" s="72"/>
      <c r="AS435" s="115"/>
      <c r="AW435" s="113"/>
      <c r="AX435" s="113"/>
      <c r="AY435" s="113"/>
    </row>
    <row r="436" spans="9:51">
      <c r="I436" s="72"/>
      <c r="K436" s="115"/>
      <c r="M436" s="113"/>
      <c r="N436" s="113"/>
      <c r="O436" s="113"/>
      <c r="P436" s="113"/>
      <c r="Q436" s="113"/>
      <c r="Z436" s="72"/>
      <c r="AB436" s="115"/>
      <c r="AD436" s="113"/>
      <c r="AE436" s="113"/>
      <c r="AF436" s="113"/>
      <c r="AG436" s="113"/>
      <c r="AH436" s="113"/>
      <c r="AQ436" s="72"/>
      <c r="AS436" s="115"/>
      <c r="AW436" s="113"/>
      <c r="AX436" s="113"/>
      <c r="AY436" s="113"/>
    </row>
    <row r="437" spans="9:51">
      <c r="I437" s="72"/>
      <c r="K437" s="115"/>
      <c r="M437" s="113"/>
      <c r="N437" s="113"/>
      <c r="O437" s="113"/>
      <c r="P437" s="113"/>
      <c r="Q437" s="113"/>
      <c r="Z437" s="72"/>
      <c r="AB437" s="115"/>
      <c r="AD437" s="113"/>
      <c r="AE437" s="113"/>
      <c r="AF437" s="113"/>
      <c r="AG437" s="113"/>
      <c r="AH437" s="113"/>
      <c r="AQ437" s="72"/>
      <c r="AS437" s="115"/>
      <c r="AW437" s="113"/>
      <c r="AX437" s="113"/>
      <c r="AY437" s="113"/>
    </row>
    <row r="438" spans="9:51">
      <c r="I438" s="72"/>
      <c r="K438" s="115"/>
      <c r="M438" s="113"/>
      <c r="N438" s="113"/>
      <c r="O438" s="113"/>
      <c r="P438" s="113"/>
      <c r="Q438" s="113"/>
      <c r="Z438" s="72"/>
      <c r="AB438" s="115"/>
      <c r="AD438" s="113"/>
      <c r="AE438" s="113"/>
      <c r="AF438" s="113"/>
      <c r="AG438" s="113"/>
      <c r="AH438" s="113"/>
      <c r="AQ438" s="72"/>
      <c r="AS438" s="115"/>
      <c r="AW438" s="113"/>
      <c r="AX438" s="113"/>
      <c r="AY438" s="113"/>
    </row>
    <row r="439" spans="9:51">
      <c r="I439" s="72"/>
      <c r="K439" s="115"/>
      <c r="M439" s="113"/>
      <c r="N439" s="113"/>
      <c r="O439" s="113"/>
      <c r="P439" s="113"/>
      <c r="Q439" s="113"/>
      <c r="Z439" s="72"/>
      <c r="AB439" s="115"/>
      <c r="AD439" s="113"/>
      <c r="AE439" s="113"/>
      <c r="AF439" s="113"/>
      <c r="AG439" s="113"/>
      <c r="AH439" s="113"/>
      <c r="AQ439" s="72"/>
      <c r="AS439" s="115"/>
      <c r="AW439" s="113"/>
      <c r="AX439" s="113"/>
      <c r="AY439" s="113"/>
    </row>
    <row r="440" spans="9:51">
      <c r="I440" s="72"/>
      <c r="K440" s="115"/>
      <c r="M440" s="113"/>
      <c r="N440" s="113"/>
      <c r="O440" s="113"/>
      <c r="P440" s="113"/>
      <c r="Q440" s="113"/>
      <c r="Z440" s="72"/>
      <c r="AB440" s="115"/>
      <c r="AD440" s="113"/>
      <c r="AE440" s="113"/>
      <c r="AF440" s="113"/>
      <c r="AG440" s="113"/>
      <c r="AH440" s="113"/>
      <c r="AQ440" s="72"/>
      <c r="AS440" s="115"/>
      <c r="AW440" s="113"/>
      <c r="AX440" s="113"/>
      <c r="AY440" s="113"/>
    </row>
    <row r="441" spans="9:51">
      <c r="I441" s="72"/>
      <c r="K441" s="115"/>
      <c r="M441" s="113"/>
      <c r="N441" s="113"/>
      <c r="O441" s="113"/>
      <c r="P441" s="113"/>
      <c r="Q441" s="113"/>
      <c r="Z441" s="72"/>
      <c r="AB441" s="115"/>
      <c r="AD441" s="113"/>
      <c r="AE441" s="113"/>
      <c r="AF441" s="113"/>
      <c r="AG441" s="113"/>
      <c r="AH441" s="113"/>
      <c r="AQ441" s="72"/>
      <c r="AS441" s="115"/>
      <c r="AW441" s="113"/>
      <c r="AX441" s="113"/>
      <c r="AY441" s="113"/>
    </row>
    <row r="442" spans="9:51">
      <c r="I442" s="72"/>
      <c r="K442" s="115"/>
      <c r="M442" s="113"/>
      <c r="N442" s="113"/>
      <c r="O442" s="113"/>
      <c r="P442" s="113"/>
      <c r="Q442" s="113"/>
      <c r="Z442" s="72"/>
      <c r="AB442" s="115"/>
      <c r="AD442" s="113"/>
      <c r="AE442" s="113"/>
      <c r="AF442" s="113"/>
      <c r="AG442" s="113"/>
      <c r="AH442" s="113"/>
      <c r="AQ442" s="72"/>
      <c r="AS442" s="115"/>
      <c r="AW442" s="113"/>
      <c r="AX442" s="113"/>
      <c r="AY442" s="113"/>
    </row>
    <row r="443" spans="9:51">
      <c r="I443" s="72"/>
      <c r="K443" s="115"/>
      <c r="M443" s="113"/>
      <c r="N443" s="113"/>
      <c r="O443" s="113"/>
      <c r="P443" s="113"/>
      <c r="Q443" s="113"/>
      <c r="Z443" s="72"/>
      <c r="AB443" s="115"/>
      <c r="AD443" s="113"/>
      <c r="AE443" s="113"/>
      <c r="AF443" s="113"/>
      <c r="AG443" s="113"/>
      <c r="AH443" s="113"/>
      <c r="AQ443" s="72"/>
      <c r="AS443" s="115"/>
      <c r="AW443" s="113"/>
      <c r="AX443" s="113"/>
      <c r="AY443" s="113"/>
    </row>
    <row r="444" spans="9:51">
      <c r="I444" s="72"/>
      <c r="K444" s="115"/>
      <c r="M444" s="113"/>
      <c r="N444" s="113"/>
      <c r="O444" s="113"/>
      <c r="P444" s="113"/>
      <c r="Q444" s="113"/>
      <c r="Z444" s="72"/>
      <c r="AB444" s="115"/>
      <c r="AD444" s="113"/>
      <c r="AE444" s="113"/>
      <c r="AF444" s="113"/>
      <c r="AG444" s="113"/>
      <c r="AH444" s="113"/>
      <c r="AQ444" s="72"/>
      <c r="AS444" s="115"/>
      <c r="AW444" s="113"/>
      <c r="AX444" s="113"/>
      <c r="AY444" s="113"/>
    </row>
    <row r="445" spans="9:51">
      <c r="I445" s="72"/>
      <c r="K445" s="115"/>
      <c r="M445" s="113"/>
      <c r="N445" s="113"/>
      <c r="O445" s="113"/>
      <c r="P445" s="113"/>
      <c r="Q445" s="113"/>
      <c r="Z445" s="72"/>
      <c r="AB445" s="115"/>
      <c r="AD445" s="113"/>
      <c r="AE445" s="113"/>
      <c r="AF445" s="113"/>
      <c r="AG445" s="113"/>
      <c r="AH445" s="113"/>
      <c r="AQ445" s="72"/>
      <c r="AS445" s="115"/>
      <c r="AW445" s="113"/>
      <c r="AX445" s="113"/>
      <c r="AY445" s="113"/>
    </row>
    <row r="446" spans="9:51">
      <c r="I446" s="72"/>
      <c r="K446" s="115"/>
      <c r="M446" s="113"/>
      <c r="N446" s="113"/>
      <c r="O446" s="113"/>
      <c r="P446" s="113"/>
      <c r="Q446" s="113"/>
      <c r="Z446" s="72"/>
      <c r="AB446" s="115"/>
      <c r="AD446" s="113"/>
      <c r="AE446" s="113"/>
      <c r="AF446" s="113"/>
      <c r="AG446" s="113"/>
      <c r="AH446" s="113"/>
      <c r="AQ446" s="72"/>
      <c r="AS446" s="115"/>
      <c r="AW446" s="113"/>
      <c r="AX446" s="113"/>
      <c r="AY446" s="113"/>
    </row>
    <row r="447" spans="9:51">
      <c r="I447" s="72"/>
      <c r="K447" s="115"/>
      <c r="M447" s="113"/>
      <c r="N447" s="113"/>
      <c r="O447" s="113"/>
      <c r="P447" s="113"/>
      <c r="Q447" s="113"/>
      <c r="Z447" s="72"/>
      <c r="AB447" s="115"/>
      <c r="AD447" s="113"/>
      <c r="AE447" s="113"/>
      <c r="AF447" s="113"/>
      <c r="AG447" s="113"/>
      <c r="AH447" s="113"/>
      <c r="AQ447" s="72"/>
      <c r="AS447" s="115"/>
      <c r="AW447" s="113"/>
      <c r="AX447" s="113"/>
      <c r="AY447" s="113"/>
    </row>
    <row r="448" spans="9:51">
      <c r="I448" s="72"/>
      <c r="K448" s="115"/>
      <c r="M448" s="113"/>
      <c r="N448" s="113"/>
      <c r="O448" s="113"/>
      <c r="P448" s="113"/>
      <c r="Q448" s="113"/>
      <c r="Z448" s="72"/>
      <c r="AB448" s="115"/>
      <c r="AD448" s="113"/>
      <c r="AE448" s="113"/>
      <c r="AF448" s="113"/>
      <c r="AG448" s="113"/>
      <c r="AH448" s="113"/>
      <c r="AQ448" s="72"/>
      <c r="AS448" s="115"/>
      <c r="AW448" s="113"/>
      <c r="AX448" s="113"/>
      <c r="AY448" s="113"/>
    </row>
    <row r="449" spans="9:51">
      <c r="I449" s="72"/>
      <c r="K449" s="115"/>
      <c r="M449" s="113"/>
      <c r="N449" s="113"/>
      <c r="O449" s="113"/>
      <c r="P449" s="113"/>
      <c r="Q449" s="113"/>
      <c r="Z449" s="72"/>
      <c r="AB449" s="115"/>
      <c r="AD449" s="113"/>
      <c r="AE449" s="113"/>
      <c r="AF449" s="113"/>
      <c r="AG449" s="113"/>
      <c r="AH449" s="113"/>
      <c r="AQ449" s="72"/>
      <c r="AS449" s="115"/>
      <c r="AW449" s="113"/>
      <c r="AX449" s="113"/>
      <c r="AY449" s="113"/>
    </row>
    <row r="450" spans="9:51">
      <c r="I450" s="72"/>
      <c r="K450" s="115"/>
      <c r="M450" s="113"/>
      <c r="N450" s="113"/>
      <c r="O450" s="113"/>
      <c r="P450" s="113"/>
      <c r="Q450" s="113"/>
      <c r="Z450" s="72"/>
      <c r="AB450" s="115"/>
      <c r="AD450" s="113"/>
      <c r="AE450" s="113"/>
      <c r="AF450" s="113"/>
      <c r="AG450" s="113"/>
      <c r="AH450" s="113"/>
      <c r="AQ450" s="72"/>
      <c r="AS450" s="115"/>
      <c r="AW450" s="113"/>
      <c r="AX450" s="113"/>
      <c r="AY450" s="113"/>
    </row>
    <row r="451" spans="9:51">
      <c r="I451" s="72"/>
      <c r="K451" s="115"/>
      <c r="M451" s="113"/>
      <c r="N451" s="113"/>
      <c r="O451" s="113"/>
      <c r="P451" s="113"/>
      <c r="Q451" s="113"/>
      <c r="Z451" s="72"/>
      <c r="AB451" s="115"/>
      <c r="AD451" s="113"/>
      <c r="AE451" s="113"/>
      <c r="AF451" s="113"/>
      <c r="AG451" s="113"/>
      <c r="AH451" s="113"/>
      <c r="AQ451" s="72"/>
      <c r="AS451" s="115"/>
      <c r="AW451" s="113"/>
      <c r="AX451" s="113"/>
      <c r="AY451" s="113"/>
    </row>
    <row r="452" spans="9:51">
      <c r="I452" s="72"/>
      <c r="K452" s="115"/>
      <c r="M452" s="113"/>
      <c r="N452" s="113"/>
      <c r="O452" s="113"/>
      <c r="P452" s="113"/>
      <c r="Q452" s="113"/>
      <c r="Z452" s="72"/>
      <c r="AB452" s="115"/>
      <c r="AD452" s="113"/>
      <c r="AE452" s="113"/>
      <c r="AF452" s="113"/>
      <c r="AG452" s="113"/>
      <c r="AH452" s="113"/>
      <c r="AQ452" s="72"/>
      <c r="AS452" s="115"/>
      <c r="AW452" s="113"/>
      <c r="AX452" s="113"/>
      <c r="AY452" s="113"/>
    </row>
    <row r="453" spans="9:51">
      <c r="I453" s="72"/>
      <c r="K453" s="115"/>
      <c r="M453" s="113"/>
      <c r="N453" s="113"/>
      <c r="O453" s="113"/>
      <c r="P453" s="113"/>
      <c r="Q453" s="113"/>
      <c r="Z453" s="72"/>
      <c r="AB453" s="115"/>
      <c r="AD453" s="113"/>
      <c r="AE453" s="113"/>
      <c r="AF453" s="113"/>
      <c r="AG453" s="113"/>
      <c r="AH453" s="113"/>
      <c r="AQ453" s="72"/>
      <c r="AS453" s="115"/>
      <c r="AW453" s="113"/>
      <c r="AX453" s="113"/>
      <c r="AY453" s="113"/>
    </row>
    <row r="454" spans="9:51">
      <c r="I454" s="72"/>
      <c r="K454" s="115"/>
      <c r="M454" s="113"/>
      <c r="N454" s="113"/>
      <c r="O454" s="113"/>
      <c r="P454" s="113"/>
      <c r="Q454" s="113"/>
      <c r="Z454" s="72"/>
      <c r="AB454" s="115"/>
      <c r="AD454" s="113"/>
      <c r="AE454" s="113"/>
      <c r="AF454" s="113"/>
      <c r="AG454" s="113"/>
      <c r="AH454" s="113"/>
      <c r="AQ454" s="72"/>
      <c r="AS454" s="115"/>
      <c r="AW454" s="113"/>
      <c r="AX454" s="113"/>
      <c r="AY454" s="113"/>
    </row>
    <row r="455" spans="9:51">
      <c r="I455" s="72"/>
      <c r="K455" s="115"/>
      <c r="M455" s="113"/>
      <c r="N455" s="113"/>
      <c r="O455" s="113"/>
      <c r="P455" s="113"/>
      <c r="Q455" s="113"/>
      <c r="Z455" s="72"/>
      <c r="AB455" s="115"/>
      <c r="AD455" s="113"/>
      <c r="AE455" s="113"/>
      <c r="AF455" s="113"/>
      <c r="AG455" s="113"/>
      <c r="AH455" s="113"/>
      <c r="AQ455" s="72"/>
      <c r="AS455" s="115"/>
      <c r="AW455" s="113"/>
      <c r="AX455" s="113"/>
      <c r="AY455" s="113"/>
    </row>
    <row r="456" spans="9:51">
      <c r="I456" s="72"/>
      <c r="K456" s="115"/>
      <c r="M456" s="113"/>
      <c r="N456" s="113"/>
      <c r="O456" s="113"/>
      <c r="P456" s="113"/>
      <c r="Q456" s="113"/>
      <c r="Z456" s="72"/>
      <c r="AB456" s="115"/>
      <c r="AD456" s="113"/>
      <c r="AE456" s="113"/>
      <c r="AF456" s="113"/>
      <c r="AG456" s="113"/>
      <c r="AH456" s="113"/>
      <c r="AQ456" s="72"/>
      <c r="AS456" s="115"/>
      <c r="AW456" s="113"/>
      <c r="AX456" s="113"/>
      <c r="AY456" s="113"/>
    </row>
    <row r="457" spans="9:51">
      <c r="I457" s="72"/>
      <c r="K457" s="115"/>
      <c r="M457" s="113"/>
      <c r="N457" s="113"/>
      <c r="O457" s="113"/>
      <c r="P457" s="113"/>
      <c r="Q457" s="113"/>
      <c r="Z457" s="72"/>
      <c r="AB457" s="115"/>
      <c r="AD457" s="113"/>
      <c r="AE457" s="113"/>
      <c r="AF457" s="113"/>
      <c r="AG457" s="113"/>
      <c r="AH457" s="113"/>
      <c r="AQ457" s="72"/>
      <c r="AS457" s="115"/>
      <c r="AW457" s="113"/>
      <c r="AX457" s="113"/>
      <c r="AY457" s="113"/>
    </row>
    <row r="458" spans="9:51">
      <c r="I458" s="72"/>
      <c r="K458" s="115"/>
      <c r="M458" s="113"/>
      <c r="N458" s="113"/>
      <c r="O458" s="113"/>
      <c r="P458" s="113"/>
      <c r="Q458" s="113"/>
      <c r="Z458" s="72"/>
      <c r="AB458" s="115"/>
      <c r="AD458" s="113"/>
      <c r="AE458" s="113"/>
      <c r="AF458" s="113"/>
      <c r="AG458" s="113"/>
      <c r="AH458" s="113"/>
      <c r="AQ458" s="72"/>
      <c r="AS458" s="115"/>
      <c r="AW458" s="113"/>
      <c r="AX458" s="113"/>
      <c r="AY458" s="113"/>
    </row>
    <row r="459" spans="9:51">
      <c r="I459" s="72"/>
      <c r="K459" s="115"/>
      <c r="M459" s="113"/>
      <c r="N459" s="113"/>
      <c r="O459" s="113"/>
      <c r="P459" s="113"/>
      <c r="Q459" s="113"/>
      <c r="Z459" s="72"/>
      <c r="AB459" s="115"/>
      <c r="AD459" s="113"/>
      <c r="AE459" s="113"/>
      <c r="AF459" s="113"/>
      <c r="AG459" s="113"/>
      <c r="AH459" s="113"/>
      <c r="AQ459" s="72"/>
      <c r="AS459" s="115"/>
      <c r="AW459" s="113"/>
      <c r="AX459" s="113"/>
      <c r="AY459" s="113"/>
    </row>
    <row r="460" spans="9:51">
      <c r="I460" s="72"/>
      <c r="K460" s="115"/>
      <c r="M460" s="113"/>
      <c r="N460" s="113"/>
      <c r="O460" s="113"/>
      <c r="P460" s="113"/>
      <c r="Q460" s="113"/>
      <c r="Z460" s="72"/>
      <c r="AB460" s="115"/>
      <c r="AD460" s="113"/>
      <c r="AE460" s="113"/>
      <c r="AF460" s="113"/>
      <c r="AG460" s="113"/>
      <c r="AH460" s="113"/>
      <c r="AQ460" s="72"/>
      <c r="AS460" s="115"/>
      <c r="AW460" s="113"/>
      <c r="AX460" s="113"/>
      <c r="AY460" s="113"/>
    </row>
    <row r="461" spans="9:51">
      <c r="I461" s="72"/>
      <c r="K461" s="115"/>
      <c r="M461" s="113"/>
      <c r="N461" s="113"/>
      <c r="O461" s="113"/>
      <c r="P461" s="113"/>
      <c r="Q461" s="113"/>
      <c r="Z461" s="72"/>
      <c r="AB461" s="115"/>
      <c r="AD461" s="113"/>
      <c r="AE461" s="113"/>
      <c r="AF461" s="113"/>
      <c r="AG461" s="113"/>
      <c r="AH461" s="113"/>
      <c r="AQ461" s="72"/>
      <c r="AS461" s="115"/>
      <c r="AW461" s="113"/>
      <c r="AX461" s="113"/>
      <c r="AY461" s="113"/>
    </row>
    <row r="462" spans="9:51">
      <c r="I462" s="72"/>
      <c r="K462" s="115"/>
      <c r="M462" s="113"/>
      <c r="N462" s="113"/>
      <c r="O462" s="113"/>
      <c r="P462" s="113"/>
      <c r="Q462" s="113"/>
      <c r="Z462" s="72"/>
      <c r="AB462" s="115"/>
      <c r="AD462" s="113"/>
      <c r="AE462" s="113"/>
      <c r="AF462" s="113"/>
      <c r="AG462" s="113"/>
      <c r="AH462" s="113"/>
      <c r="AQ462" s="72"/>
      <c r="AS462" s="115"/>
      <c r="AW462" s="113"/>
      <c r="AX462" s="113"/>
      <c r="AY462" s="113"/>
    </row>
    <row r="463" spans="9:51">
      <c r="I463" s="72"/>
      <c r="K463" s="115"/>
      <c r="M463" s="113"/>
      <c r="N463" s="113"/>
      <c r="O463" s="113"/>
      <c r="P463" s="113"/>
      <c r="Q463" s="113"/>
      <c r="Z463" s="72"/>
      <c r="AB463" s="115"/>
      <c r="AD463" s="113"/>
      <c r="AE463" s="113"/>
      <c r="AF463" s="113"/>
      <c r="AG463" s="113"/>
      <c r="AH463" s="113"/>
      <c r="AQ463" s="72"/>
      <c r="AS463" s="115"/>
      <c r="AW463" s="113"/>
      <c r="AX463" s="113"/>
      <c r="AY463" s="113"/>
    </row>
    <row r="464" spans="9:51">
      <c r="I464" s="72"/>
      <c r="K464" s="115"/>
      <c r="M464" s="113"/>
      <c r="N464" s="113"/>
      <c r="O464" s="113"/>
      <c r="P464" s="113"/>
      <c r="Q464" s="113"/>
      <c r="Z464" s="72"/>
      <c r="AB464" s="115"/>
      <c r="AD464" s="113"/>
      <c r="AE464" s="113"/>
      <c r="AF464" s="113"/>
      <c r="AG464" s="113"/>
      <c r="AH464" s="113"/>
      <c r="AQ464" s="72"/>
      <c r="AS464" s="115"/>
      <c r="AW464" s="113"/>
      <c r="AX464" s="113"/>
      <c r="AY464" s="113"/>
    </row>
    <row r="465" spans="9:51">
      <c r="I465" s="72"/>
      <c r="K465" s="115"/>
      <c r="M465" s="113"/>
      <c r="N465" s="113"/>
      <c r="O465" s="113"/>
      <c r="P465" s="113"/>
      <c r="Q465" s="113"/>
      <c r="Z465" s="72"/>
      <c r="AB465" s="115"/>
      <c r="AD465" s="113"/>
      <c r="AE465" s="113"/>
      <c r="AF465" s="113"/>
      <c r="AG465" s="113"/>
      <c r="AH465" s="113"/>
      <c r="AQ465" s="72"/>
      <c r="AS465" s="115"/>
      <c r="AW465" s="113"/>
      <c r="AX465" s="113"/>
      <c r="AY465" s="113"/>
    </row>
    <row r="466" spans="9:51">
      <c r="I466" s="72"/>
      <c r="K466" s="115"/>
      <c r="M466" s="113"/>
      <c r="N466" s="113"/>
      <c r="O466" s="113"/>
      <c r="P466" s="113"/>
      <c r="Q466" s="113"/>
      <c r="Z466" s="72"/>
      <c r="AB466" s="115"/>
      <c r="AD466" s="113"/>
      <c r="AE466" s="113"/>
      <c r="AF466" s="113"/>
      <c r="AG466" s="113"/>
      <c r="AH466" s="113"/>
      <c r="AQ466" s="72"/>
      <c r="AS466" s="115"/>
      <c r="AW466" s="113"/>
      <c r="AX466" s="113"/>
      <c r="AY466" s="113"/>
    </row>
    <row r="467" spans="9:51">
      <c r="I467" s="72"/>
      <c r="K467" s="115"/>
      <c r="M467" s="113"/>
      <c r="N467" s="113"/>
      <c r="O467" s="113"/>
      <c r="P467" s="113"/>
      <c r="Q467" s="113"/>
      <c r="Z467" s="72"/>
      <c r="AB467" s="115"/>
      <c r="AD467" s="113"/>
      <c r="AE467" s="113"/>
      <c r="AF467" s="113"/>
      <c r="AG467" s="113"/>
      <c r="AH467" s="113"/>
      <c r="AQ467" s="72"/>
      <c r="AS467" s="115"/>
      <c r="AW467" s="113"/>
      <c r="AX467" s="113"/>
      <c r="AY467" s="113"/>
    </row>
    <row r="468" spans="9:51">
      <c r="I468" s="72"/>
      <c r="K468" s="115"/>
      <c r="M468" s="113"/>
      <c r="N468" s="113"/>
      <c r="O468" s="113"/>
      <c r="P468" s="113"/>
      <c r="Q468" s="113"/>
      <c r="Z468" s="72"/>
      <c r="AB468" s="115"/>
      <c r="AD468" s="113"/>
      <c r="AE468" s="113"/>
      <c r="AF468" s="113"/>
      <c r="AG468" s="113"/>
      <c r="AH468" s="113"/>
      <c r="AQ468" s="72"/>
      <c r="AS468" s="115"/>
      <c r="AW468" s="113"/>
      <c r="AX468" s="113"/>
      <c r="AY468" s="113"/>
    </row>
    <row r="469" spans="9:51">
      <c r="I469" s="72"/>
      <c r="K469" s="115"/>
      <c r="M469" s="113"/>
      <c r="N469" s="113"/>
      <c r="O469" s="113"/>
      <c r="P469" s="113"/>
      <c r="Q469" s="113"/>
      <c r="Z469" s="72"/>
      <c r="AB469" s="115"/>
      <c r="AD469" s="113"/>
      <c r="AE469" s="113"/>
      <c r="AF469" s="113"/>
      <c r="AG469" s="113"/>
      <c r="AH469" s="113"/>
      <c r="AQ469" s="72"/>
      <c r="AS469" s="115"/>
      <c r="AW469" s="113"/>
      <c r="AX469" s="113"/>
      <c r="AY469" s="113"/>
    </row>
    <row r="470" spans="9:51">
      <c r="I470" s="72"/>
      <c r="K470" s="115"/>
      <c r="M470" s="113"/>
      <c r="N470" s="113"/>
      <c r="O470" s="113"/>
      <c r="P470" s="113"/>
      <c r="Q470" s="113"/>
      <c r="Z470" s="72"/>
      <c r="AB470" s="115"/>
      <c r="AD470" s="113"/>
      <c r="AE470" s="113"/>
      <c r="AF470" s="113"/>
      <c r="AG470" s="113"/>
      <c r="AH470" s="113"/>
      <c r="AQ470" s="72"/>
      <c r="AS470" s="115"/>
      <c r="AW470" s="113"/>
      <c r="AX470" s="113"/>
      <c r="AY470" s="113"/>
    </row>
    <row r="471" spans="9:51">
      <c r="I471" s="72"/>
      <c r="K471" s="115"/>
      <c r="M471" s="113"/>
      <c r="N471" s="113"/>
      <c r="O471" s="113"/>
      <c r="P471" s="113"/>
      <c r="Q471" s="113"/>
      <c r="Z471" s="72"/>
      <c r="AB471" s="115"/>
      <c r="AD471" s="113"/>
      <c r="AE471" s="113"/>
      <c r="AF471" s="113"/>
      <c r="AG471" s="113"/>
      <c r="AH471" s="113"/>
      <c r="AQ471" s="72"/>
      <c r="AS471" s="115"/>
      <c r="AW471" s="113"/>
      <c r="AX471" s="113"/>
      <c r="AY471" s="113"/>
    </row>
    <row r="472" spans="9:51">
      <c r="I472" s="72"/>
      <c r="K472" s="115"/>
      <c r="M472" s="113"/>
      <c r="N472" s="113"/>
      <c r="O472" s="113"/>
      <c r="P472" s="113"/>
      <c r="Q472" s="113"/>
      <c r="Z472" s="72"/>
      <c r="AB472" s="115"/>
      <c r="AD472" s="113"/>
      <c r="AE472" s="113"/>
      <c r="AF472" s="113"/>
      <c r="AG472" s="113"/>
      <c r="AH472" s="113"/>
      <c r="AQ472" s="72"/>
      <c r="AS472" s="115"/>
      <c r="AW472" s="113"/>
      <c r="AX472" s="113"/>
      <c r="AY472" s="113"/>
    </row>
    <row r="473" spans="9:51">
      <c r="I473" s="72"/>
      <c r="K473" s="115"/>
      <c r="M473" s="113"/>
      <c r="N473" s="113"/>
      <c r="O473" s="113"/>
      <c r="P473" s="113"/>
      <c r="Q473" s="113"/>
      <c r="Z473" s="72"/>
      <c r="AB473" s="115"/>
      <c r="AD473" s="113"/>
      <c r="AE473" s="113"/>
      <c r="AF473" s="113"/>
      <c r="AG473" s="113"/>
      <c r="AH473" s="113"/>
      <c r="AQ473" s="72"/>
      <c r="AS473" s="115"/>
      <c r="AW473" s="113"/>
      <c r="AX473" s="113"/>
      <c r="AY473" s="113"/>
    </row>
    <row r="474" spans="9:51">
      <c r="I474" s="72"/>
      <c r="K474" s="115"/>
      <c r="M474" s="113"/>
      <c r="N474" s="113"/>
      <c r="O474" s="113"/>
      <c r="P474" s="113"/>
      <c r="Q474" s="113"/>
      <c r="Z474" s="72"/>
      <c r="AB474" s="115"/>
      <c r="AD474" s="113"/>
      <c r="AE474" s="113"/>
      <c r="AF474" s="113"/>
      <c r="AG474" s="113"/>
      <c r="AH474" s="113"/>
      <c r="AQ474" s="72"/>
      <c r="AS474" s="115"/>
      <c r="AW474" s="113"/>
      <c r="AX474" s="113"/>
      <c r="AY474" s="113"/>
    </row>
    <row r="475" spans="9:51">
      <c r="I475" s="72"/>
      <c r="K475" s="115"/>
      <c r="M475" s="113"/>
      <c r="N475" s="113"/>
      <c r="O475" s="113"/>
      <c r="P475" s="113"/>
      <c r="Q475" s="113"/>
      <c r="Z475" s="72"/>
      <c r="AB475" s="115"/>
      <c r="AD475" s="113"/>
      <c r="AE475" s="113"/>
      <c r="AF475" s="113"/>
      <c r="AG475" s="113"/>
      <c r="AH475" s="113"/>
      <c r="AQ475" s="72"/>
      <c r="AS475" s="115"/>
      <c r="AW475" s="113"/>
      <c r="AX475" s="113"/>
      <c r="AY475" s="113"/>
    </row>
    <row r="476" spans="9:51">
      <c r="I476" s="72"/>
      <c r="K476" s="115"/>
      <c r="M476" s="113"/>
      <c r="N476" s="113"/>
      <c r="O476" s="113"/>
      <c r="P476" s="113"/>
      <c r="Q476" s="113"/>
      <c r="Z476" s="72"/>
      <c r="AB476" s="115"/>
      <c r="AD476" s="113"/>
      <c r="AE476" s="113"/>
      <c r="AF476" s="113"/>
      <c r="AG476" s="113"/>
      <c r="AH476" s="113"/>
      <c r="AQ476" s="72"/>
      <c r="AS476" s="115"/>
      <c r="AW476" s="113"/>
      <c r="AX476" s="113"/>
      <c r="AY476" s="113"/>
    </row>
    <row r="477" spans="9:51">
      <c r="I477" s="72"/>
      <c r="K477" s="115"/>
      <c r="M477" s="113"/>
      <c r="N477" s="113"/>
      <c r="O477" s="113"/>
      <c r="P477" s="113"/>
      <c r="Q477" s="113"/>
      <c r="Z477" s="72"/>
      <c r="AB477" s="115"/>
      <c r="AD477" s="113"/>
      <c r="AE477" s="113"/>
      <c r="AF477" s="113"/>
      <c r="AG477" s="113"/>
      <c r="AH477" s="113"/>
      <c r="AQ477" s="72"/>
      <c r="AS477" s="115"/>
      <c r="AW477" s="113"/>
      <c r="AX477" s="113"/>
      <c r="AY477" s="113"/>
    </row>
    <row r="478" spans="9:51">
      <c r="I478" s="72"/>
      <c r="K478" s="115"/>
      <c r="M478" s="113"/>
      <c r="N478" s="113"/>
      <c r="O478" s="113"/>
      <c r="P478" s="113"/>
      <c r="Q478" s="113"/>
      <c r="Z478" s="72"/>
      <c r="AB478" s="115"/>
      <c r="AD478" s="113"/>
      <c r="AE478" s="113"/>
      <c r="AF478" s="113"/>
      <c r="AG478" s="113"/>
      <c r="AH478" s="113"/>
      <c r="AQ478" s="72"/>
      <c r="AS478" s="115"/>
      <c r="AW478" s="113"/>
      <c r="AX478" s="113"/>
      <c r="AY478" s="113"/>
    </row>
    <row r="479" spans="9:51">
      <c r="I479" s="72"/>
      <c r="K479" s="115"/>
      <c r="M479" s="113"/>
      <c r="N479" s="113"/>
      <c r="O479" s="113"/>
      <c r="P479" s="113"/>
      <c r="Q479" s="113"/>
      <c r="Z479" s="72"/>
      <c r="AB479" s="115"/>
      <c r="AD479" s="113"/>
      <c r="AE479" s="113"/>
      <c r="AF479" s="113"/>
      <c r="AG479" s="113"/>
      <c r="AH479" s="113"/>
      <c r="AQ479" s="72"/>
      <c r="AS479" s="115"/>
      <c r="AW479" s="113"/>
      <c r="AX479" s="113"/>
      <c r="AY479" s="113"/>
    </row>
    <row r="480" spans="9:51">
      <c r="I480" s="72"/>
      <c r="K480" s="115"/>
      <c r="M480" s="113"/>
      <c r="N480" s="113"/>
      <c r="O480" s="113"/>
      <c r="P480" s="113"/>
      <c r="Q480" s="113"/>
      <c r="Z480" s="72"/>
      <c r="AB480" s="115"/>
      <c r="AD480" s="113"/>
      <c r="AE480" s="113"/>
      <c r="AF480" s="113"/>
      <c r="AG480" s="113"/>
      <c r="AH480" s="113"/>
      <c r="AQ480" s="72"/>
      <c r="AS480" s="115"/>
      <c r="AW480" s="113"/>
      <c r="AX480" s="113"/>
      <c r="AY480" s="113"/>
    </row>
    <row r="481" spans="9:51">
      <c r="I481" s="72"/>
      <c r="K481" s="115"/>
      <c r="M481" s="113"/>
      <c r="N481" s="113"/>
      <c r="O481" s="113"/>
      <c r="P481" s="113"/>
      <c r="Q481" s="113"/>
      <c r="Z481" s="72"/>
      <c r="AB481" s="115"/>
      <c r="AD481" s="113"/>
      <c r="AE481" s="113"/>
      <c r="AF481" s="113"/>
      <c r="AG481" s="113"/>
      <c r="AH481" s="113"/>
      <c r="AQ481" s="72"/>
      <c r="AS481" s="115"/>
      <c r="AW481" s="113"/>
      <c r="AX481" s="113"/>
      <c r="AY481" s="113"/>
    </row>
    <row r="482" spans="9:51">
      <c r="I482" s="72"/>
      <c r="K482" s="115"/>
      <c r="M482" s="113"/>
      <c r="N482" s="113"/>
      <c r="O482" s="113"/>
      <c r="P482" s="113"/>
      <c r="Q482" s="113"/>
      <c r="Z482" s="72"/>
      <c r="AB482" s="115"/>
      <c r="AD482" s="113"/>
      <c r="AE482" s="113"/>
      <c r="AF482" s="113"/>
      <c r="AG482" s="113"/>
      <c r="AH482" s="113"/>
      <c r="AQ482" s="72"/>
      <c r="AS482" s="115"/>
      <c r="AW482" s="113"/>
      <c r="AX482" s="113"/>
      <c r="AY482" s="113"/>
    </row>
    <row r="483" spans="9:51">
      <c r="I483" s="72"/>
      <c r="K483" s="115"/>
      <c r="M483" s="113"/>
      <c r="N483" s="113"/>
      <c r="O483" s="113"/>
      <c r="P483" s="113"/>
      <c r="Q483" s="113"/>
      <c r="Z483" s="72"/>
      <c r="AB483" s="115"/>
      <c r="AD483" s="113"/>
      <c r="AE483" s="113"/>
      <c r="AF483" s="113"/>
      <c r="AG483" s="113"/>
      <c r="AH483" s="113"/>
      <c r="AQ483" s="72"/>
      <c r="AS483" s="115"/>
      <c r="AW483" s="113"/>
      <c r="AX483" s="113"/>
      <c r="AY483" s="113"/>
    </row>
    <row r="484" spans="9:51">
      <c r="I484" s="72"/>
      <c r="K484" s="115"/>
      <c r="M484" s="113"/>
      <c r="N484" s="113"/>
      <c r="O484" s="113"/>
      <c r="P484" s="113"/>
      <c r="Q484" s="113"/>
      <c r="Z484" s="72"/>
      <c r="AB484" s="115"/>
      <c r="AD484" s="113"/>
      <c r="AE484" s="113"/>
      <c r="AF484" s="113"/>
      <c r="AG484" s="113"/>
      <c r="AH484" s="113"/>
      <c r="AQ484" s="72"/>
      <c r="AS484" s="115"/>
      <c r="AW484" s="113"/>
      <c r="AX484" s="113"/>
      <c r="AY484" s="113"/>
    </row>
    <row r="485" spans="9:51">
      <c r="I485" s="72"/>
      <c r="K485" s="115"/>
      <c r="M485" s="113"/>
      <c r="N485" s="113"/>
      <c r="O485" s="113"/>
      <c r="P485" s="113"/>
      <c r="Q485" s="113"/>
      <c r="Z485" s="72"/>
      <c r="AB485" s="115"/>
      <c r="AD485" s="113"/>
      <c r="AE485" s="113"/>
      <c r="AF485" s="113"/>
      <c r="AG485" s="113"/>
      <c r="AH485" s="113"/>
      <c r="AQ485" s="72"/>
      <c r="AS485" s="115"/>
      <c r="AW485" s="113"/>
      <c r="AX485" s="113"/>
      <c r="AY485" s="113"/>
    </row>
    <row r="486" spans="9:51">
      <c r="I486" s="72"/>
      <c r="K486" s="115"/>
      <c r="M486" s="113"/>
      <c r="N486" s="113"/>
      <c r="O486" s="113"/>
      <c r="P486" s="113"/>
      <c r="Q486" s="113"/>
      <c r="Z486" s="72"/>
      <c r="AB486" s="115"/>
      <c r="AD486" s="113"/>
      <c r="AE486" s="113"/>
      <c r="AF486" s="113"/>
      <c r="AG486" s="113"/>
      <c r="AH486" s="113"/>
      <c r="AQ486" s="72"/>
      <c r="AS486" s="115"/>
      <c r="AW486" s="113"/>
      <c r="AX486" s="113"/>
      <c r="AY486" s="113"/>
    </row>
    <row r="487" spans="9:51">
      <c r="I487" s="72"/>
      <c r="K487" s="115"/>
      <c r="M487" s="113"/>
      <c r="N487" s="113"/>
      <c r="O487" s="113"/>
      <c r="P487" s="113"/>
      <c r="Q487" s="113"/>
      <c r="Z487" s="72"/>
      <c r="AB487" s="115"/>
      <c r="AD487" s="113"/>
      <c r="AE487" s="113"/>
      <c r="AF487" s="113"/>
      <c r="AG487" s="113"/>
      <c r="AH487" s="113"/>
      <c r="AQ487" s="72"/>
      <c r="AS487" s="115"/>
      <c r="AW487" s="113"/>
      <c r="AX487" s="113"/>
      <c r="AY487" s="113"/>
    </row>
    <row r="488" spans="9:51">
      <c r="I488" s="72"/>
      <c r="K488" s="115"/>
      <c r="M488" s="113"/>
      <c r="N488" s="113"/>
      <c r="O488" s="113"/>
      <c r="P488" s="113"/>
      <c r="Q488" s="113"/>
      <c r="Z488" s="72"/>
      <c r="AB488" s="115"/>
      <c r="AD488" s="113"/>
      <c r="AE488" s="113"/>
      <c r="AF488" s="113"/>
      <c r="AG488" s="113"/>
      <c r="AH488" s="113"/>
      <c r="AQ488" s="72"/>
      <c r="AS488" s="115"/>
      <c r="AW488" s="113"/>
      <c r="AX488" s="113"/>
      <c r="AY488" s="113"/>
    </row>
    <row r="489" spans="9:51">
      <c r="I489" s="72"/>
      <c r="K489" s="115"/>
      <c r="M489" s="113"/>
      <c r="N489" s="113"/>
      <c r="O489" s="113"/>
      <c r="P489" s="113"/>
      <c r="Q489" s="113"/>
      <c r="Z489" s="72"/>
      <c r="AB489" s="115"/>
      <c r="AD489" s="113"/>
      <c r="AE489" s="113"/>
      <c r="AF489" s="113"/>
      <c r="AG489" s="113"/>
      <c r="AH489" s="113"/>
      <c r="AQ489" s="72"/>
      <c r="AS489" s="115"/>
      <c r="AW489" s="113"/>
      <c r="AX489" s="113"/>
      <c r="AY489" s="113"/>
    </row>
    <row r="490" spans="9:51">
      <c r="I490" s="72"/>
      <c r="K490" s="115"/>
      <c r="M490" s="113"/>
      <c r="N490" s="113"/>
      <c r="O490" s="113"/>
      <c r="P490" s="113"/>
      <c r="Q490" s="113"/>
      <c r="Z490" s="72"/>
      <c r="AB490" s="115"/>
      <c r="AD490" s="113"/>
      <c r="AE490" s="113"/>
      <c r="AF490" s="113"/>
      <c r="AG490" s="113"/>
      <c r="AH490" s="113"/>
      <c r="AQ490" s="72"/>
      <c r="AS490" s="115"/>
      <c r="AW490" s="113"/>
      <c r="AX490" s="113"/>
      <c r="AY490" s="113"/>
    </row>
    <row r="491" spans="9:51">
      <c r="I491" s="72"/>
      <c r="K491" s="115"/>
      <c r="M491" s="113"/>
      <c r="N491" s="113"/>
      <c r="O491" s="113"/>
      <c r="P491" s="113"/>
      <c r="Q491" s="113"/>
      <c r="Z491" s="72"/>
      <c r="AB491" s="115"/>
      <c r="AD491" s="113"/>
      <c r="AE491" s="113"/>
      <c r="AF491" s="113"/>
      <c r="AG491" s="113"/>
      <c r="AH491" s="113"/>
      <c r="AQ491" s="72"/>
      <c r="AS491" s="115"/>
      <c r="AW491" s="113"/>
      <c r="AX491" s="113"/>
      <c r="AY491" s="113"/>
    </row>
    <row r="492" spans="9:51">
      <c r="I492" s="72"/>
      <c r="K492" s="115"/>
      <c r="M492" s="113"/>
      <c r="N492" s="113"/>
      <c r="O492" s="113"/>
      <c r="P492" s="113"/>
      <c r="Q492" s="113"/>
      <c r="Z492" s="72"/>
      <c r="AB492" s="115"/>
      <c r="AD492" s="113"/>
      <c r="AE492" s="113"/>
      <c r="AF492" s="113"/>
      <c r="AG492" s="113"/>
      <c r="AH492" s="113"/>
      <c r="AQ492" s="72"/>
      <c r="AS492" s="115"/>
      <c r="AW492" s="113"/>
      <c r="AX492" s="113"/>
      <c r="AY492" s="113"/>
    </row>
    <row r="493" spans="9:51">
      <c r="I493" s="72"/>
      <c r="K493" s="115"/>
      <c r="M493" s="113"/>
      <c r="N493" s="113"/>
      <c r="O493" s="113"/>
      <c r="P493" s="113"/>
      <c r="Q493" s="113"/>
      <c r="Z493" s="72"/>
      <c r="AB493" s="115"/>
      <c r="AD493" s="113"/>
      <c r="AE493" s="113"/>
      <c r="AF493" s="113"/>
      <c r="AG493" s="113"/>
      <c r="AH493" s="113"/>
      <c r="AQ493" s="72"/>
      <c r="AS493" s="115"/>
      <c r="AW493" s="113"/>
      <c r="AX493" s="113"/>
      <c r="AY493" s="113"/>
    </row>
    <row r="494" spans="9:51">
      <c r="I494" s="72"/>
      <c r="K494" s="115"/>
      <c r="M494" s="113"/>
      <c r="N494" s="113"/>
      <c r="O494" s="113"/>
      <c r="P494" s="113"/>
      <c r="Q494" s="113"/>
      <c r="Z494" s="72"/>
      <c r="AB494" s="115"/>
      <c r="AD494" s="113"/>
      <c r="AE494" s="113"/>
      <c r="AF494" s="113"/>
      <c r="AG494" s="113"/>
      <c r="AH494" s="113"/>
      <c r="AQ494" s="72"/>
      <c r="AS494" s="115"/>
      <c r="AW494" s="113"/>
      <c r="AX494" s="113"/>
      <c r="AY494" s="113"/>
    </row>
    <row r="495" spans="9:51">
      <c r="I495" s="72"/>
      <c r="K495" s="115"/>
      <c r="M495" s="113"/>
      <c r="N495" s="113"/>
      <c r="O495" s="113"/>
      <c r="P495" s="113"/>
      <c r="Q495" s="113"/>
      <c r="Z495" s="72"/>
      <c r="AB495" s="115"/>
      <c r="AD495" s="113"/>
      <c r="AE495" s="113"/>
      <c r="AF495" s="113"/>
      <c r="AG495" s="113"/>
      <c r="AH495" s="113"/>
      <c r="AQ495" s="72"/>
      <c r="AS495" s="115"/>
      <c r="AW495" s="113"/>
      <c r="AX495" s="113"/>
      <c r="AY495" s="113"/>
    </row>
    <row r="496" spans="9:51">
      <c r="I496" s="72"/>
      <c r="K496" s="115"/>
      <c r="M496" s="113"/>
      <c r="N496" s="113"/>
      <c r="O496" s="113"/>
      <c r="P496" s="113"/>
      <c r="Q496" s="113"/>
      <c r="Z496" s="72"/>
      <c r="AB496" s="115"/>
      <c r="AD496" s="113"/>
      <c r="AE496" s="113"/>
      <c r="AF496" s="113"/>
      <c r="AG496" s="113"/>
      <c r="AH496" s="113"/>
      <c r="AQ496" s="72"/>
      <c r="AS496" s="115"/>
      <c r="AW496" s="113"/>
      <c r="AX496" s="113"/>
      <c r="AY496" s="113"/>
    </row>
    <row r="497" spans="9:51">
      <c r="I497" s="72"/>
      <c r="K497" s="115"/>
      <c r="M497" s="113"/>
      <c r="N497" s="113"/>
      <c r="O497" s="113"/>
      <c r="P497" s="113"/>
      <c r="Q497" s="113"/>
      <c r="Z497" s="72"/>
      <c r="AB497" s="115"/>
      <c r="AD497" s="113"/>
      <c r="AE497" s="113"/>
      <c r="AF497" s="113"/>
      <c r="AG497" s="113"/>
      <c r="AH497" s="113"/>
      <c r="AQ497" s="72"/>
      <c r="AS497" s="115"/>
      <c r="AW497" s="113"/>
      <c r="AX497" s="113"/>
      <c r="AY497" s="113"/>
    </row>
    <row r="498" spans="9:51">
      <c r="I498" s="72"/>
      <c r="K498" s="115"/>
      <c r="M498" s="113"/>
      <c r="N498" s="113"/>
      <c r="O498" s="113"/>
      <c r="P498" s="113"/>
      <c r="Q498" s="113"/>
      <c r="Z498" s="72"/>
      <c r="AB498" s="115"/>
      <c r="AD498" s="113"/>
      <c r="AE498" s="113"/>
      <c r="AF498" s="113"/>
      <c r="AG498" s="113"/>
      <c r="AH498" s="113"/>
      <c r="AQ498" s="72"/>
      <c r="AS498" s="115"/>
      <c r="AW498" s="113"/>
      <c r="AX498" s="113"/>
      <c r="AY498" s="113"/>
    </row>
    <row r="499" spans="9:51">
      <c r="I499" s="72"/>
      <c r="K499" s="115"/>
      <c r="M499" s="113"/>
      <c r="N499" s="113"/>
      <c r="O499" s="113"/>
      <c r="P499" s="113"/>
      <c r="Q499" s="113"/>
      <c r="Z499" s="72"/>
      <c r="AB499" s="115"/>
      <c r="AD499" s="113"/>
      <c r="AE499" s="113"/>
      <c r="AF499" s="113"/>
      <c r="AG499" s="113"/>
      <c r="AH499" s="113"/>
      <c r="AQ499" s="72"/>
      <c r="AS499" s="115"/>
      <c r="AW499" s="113"/>
      <c r="AX499" s="113"/>
      <c r="AY499" s="113"/>
    </row>
    <row r="500" spans="9:51">
      <c r="I500" s="72"/>
      <c r="K500" s="115"/>
      <c r="M500" s="113"/>
      <c r="N500" s="113"/>
      <c r="O500" s="113"/>
      <c r="P500" s="113"/>
      <c r="Q500" s="113"/>
      <c r="Z500" s="72"/>
      <c r="AB500" s="115"/>
      <c r="AD500" s="113"/>
      <c r="AE500" s="113"/>
      <c r="AF500" s="113"/>
      <c r="AG500" s="113"/>
      <c r="AH500" s="113"/>
      <c r="AQ500" s="72"/>
      <c r="AS500" s="115"/>
      <c r="AW500" s="113"/>
      <c r="AX500" s="113"/>
      <c r="AY500" s="113"/>
    </row>
    <row r="501" spans="9:51">
      <c r="I501" s="72"/>
      <c r="K501" s="115"/>
      <c r="M501" s="113"/>
      <c r="N501" s="113"/>
      <c r="O501" s="113"/>
      <c r="P501" s="113"/>
      <c r="Q501" s="113"/>
      <c r="Z501" s="72"/>
      <c r="AB501" s="115"/>
      <c r="AD501" s="113"/>
      <c r="AE501" s="113"/>
      <c r="AF501" s="113"/>
      <c r="AG501" s="113"/>
      <c r="AH501" s="113"/>
      <c r="AQ501" s="72"/>
      <c r="AS501" s="115"/>
      <c r="AW501" s="113"/>
      <c r="AX501" s="113"/>
      <c r="AY501" s="113"/>
    </row>
    <row r="502" spans="9:51">
      <c r="I502" s="72"/>
      <c r="K502" s="115"/>
      <c r="M502" s="113"/>
      <c r="N502" s="113"/>
      <c r="O502" s="113"/>
      <c r="P502" s="113"/>
      <c r="Q502" s="113"/>
      <c r="Z502" s="72"/>
      <c r="AB502" s="115"/>
      <c r="AD502" s="113"/>
      <c r="AE502" s="113"/>
      <c r="AF502" s="113"/>
      <c r="AG502" s="113"/>
      <c r="AH502" s="113"/>
      <c r="AQ502" s="72"/>
      <c r="AS502" s="115"/>
      <c r="AW502" s="113"/>
      <c r="AX502" s="113"/>
      <c r="AY502" s="113"/>
    </row>
    <row r="503" spans="9:51">
      <c r="I503" s="72"/>
      <c r="K503" s="115"/>
      <c r="M503" s="113"/>
      <c r="N503" s="113"/>
      <c r="O503" s="113"/>
      <c r="P503" s="113"/>
      <c r="Q503" s="113"/>
      <c r="Z503" s="72"/>
      <c r="AB503" s="115"/>
      <c r="AD503" s="113"/>
      <c r="AE503" s="113"/>
      <c r="AF503" s="113"/>
      <c r="AG503" s="113"/>
      <c r="AH503" s="113"/>
      <c r="AQ503" s="72"/>
      <c r="AS503" s="115"/>
      <c r="AW503" s="113"/>
      <c r="AX503" s="113"/>
      <c r="AY503" s="113"/>
    </row>
    <row r="504" spans="9:51">
      <c r="I504" s="72"/>
      <c r="K504" s="115"/>
      <c r="M504" s="113"/>
      <c r="N504" s="113"/>
      <c r="O504" s="113"/>
      <c r="P504" s="113"/>
      <c r="Q504" s="113"/>
      <c r="Z504" s="72"/>
      <c r="AB504" s="115"/>
      <c r="AD504" s="113"/>
      <c r="AE504" s="113"/>
      <c r="AF504" s="113"/>
      <c r="AG504" s="113"/>
      <c r="AH504" s="113"/>
      <c r="AQ504" s="72"/>
      <c r="AS504" s="115"/>
      <c r="AW504" s="113"/>
      <c r="AX504" s="113"/>
      <c r="AY504" s="113"/>
    </row>
    <row r="505" spans="9:51">
      <c r="I505" s="72"/>
      <c r="K505" s="115"/>
      <c r="M505" s="113"/>
      <c r="N505" s="113"/>
      <c r="O505" s="113"/>
      <c r="P505" s="113"/>
      <c r="Q505" s="113"/>
      <c r="Z505" s="72"/>
      <c r="AB505" s="115"/>
      <c r="AD505" s="113"/>
      <c r="AE505" s="113"/>
      <c r="AF505" s="113"/>
      <c r="AG505" s="113"/>
      <c r="AH505" s="113"/>
      <c r="AQ505" s="72"/>
      <c r="AS505" s="115"/>
      <c r="AW505" s="113"/>
      <c r="AX505" s="113"/>
      <c r="AY505" s="113"/>
    </row>
    <row r="506" spans="9:51">
      <c r="I506" s="72"/>
      <c r="K506" s="115"/>
      <c r="M506" s="113"/>
      <c r="N506" s="113"/>
      <c r="O506" s="113"/>
      <c r="P506" s="113"/>
      <c r="Q506" s="113"/>
      <c r="Z506" s="72"/>
      <c r="AB506" s="115"/>
      <c r="AD506" s="113"/>
      <c r="AE506" s="113"/>
      <c r="AF506" s="113"/>
      <c r="AG506" s="113"/>
      <c r="AH506" s="113"/>
      <c r="AQ506" s="72"/>
      <c r="AS506" s="115"/>
      <c r="AW506" s="113"/>
      <c r="AX506" s="113"/>
      <c r="AY506" s="113"/>
    </row>
    <row r="507" spans="9:51">
      <c r="I507" s="72"/>
      <c r="K507" s="115"/>
      <c r="M507" s="113"/>
      <c r="N507" s="113"/>
      <c r="O507" s="113"/>
      <c r="P507" s="113"/>
      <c r="Q507" s="113"/>
      <c r="Z507" s="72"/>
      <c r="AB507" s="115"/>
      <c r="AD507" s="113"/>
      <c r="AE507" s="113"/>
      <c r="AF507" s="113"/>
      <c r="AG507" s="113"/>
      <c r="AH507" s="113"/>
      <c r="AQ507" s="72"/>
      <c r="AS507" s="115"/>
      <c r="AW507" s="113"/>
      <c r="AX507" s="113"/>
      <c r="AY507" s="113"/>
    </row>
    <row r="508" spans="9:51">
      <c r="I508" s="72"/>
      <c r="K508" s="115"/>
      <c r="M508" s="113"/>
      <c r="N508" s="113"/>
      <c r="O508" s="113"/>
      <c r="P508" s="113"/>
      <c r="Q508" s="113"/>
      <c r="Z508" s="72"/>
      <c r="AB508" s="115"/>
      <c r="AD508" s="113"/>
      <c r="AE508" s="113"/>
      <c r="AF508" s="113"/>
      <c r="AG508" s="113"/>
      <c r="AH508" s="113"/>
      <c r="AQ508" s="72"/>
      <c r="AS508" s="115"/>
      <c r="AW508" s="113"/>
      <c r="AX508" s="113"/>
      <c r="AY508" s="113"/>
    </row>
    <row r="509" spans="9:51">
      <c r="I509" s="72"/>
      <c r="K509" s="115"/>
      <c r="M509" s="113"/>
      <c r="N509" s="113"/>
      <c r="O509" s="113"/>
      <c r="P509" s="113"/>
      <c r="Q509" s="113"/>
      <c r="Z509" s="72"/>
      <c r="AB509" s="115"/>
      <c r="AD509" s="113"/>
      <c r="AE509" s="113"/>
      <c r="AF509" s="113"/>
      <c r="AG509" s="113"/>
      <c r="AH509" s="113"/>
      <c r="AQ509" s="72"/>
      <c r="AS509" s="115"/>
      <c r="AW509" s="113"/>
      <c r="AX509" s="113"/>
      <c r="AY509" s="113"/>
    </row>
    <row r="510" spans="9:51">
      <c r="I510" s="72"/>
      <c r="K510" s="115"/>
      <c r="M510" s="113"/>
      <c r="N510" s="113"/>
      <c r="O510" s="113"/>
      <c r="P510" s="113"/>
      <c r="Q510" s="113"/>
      <c r="Z510" s="72"/>
      <c r="AB510" s="115"/>
      <c r="AD510" s="113"/>
      <c r="AE510" s="113"/>
      <c r="AF510" s="113"/>
      <c r="AG510" s="113"/>
      <c r="AH510" s="113"/>
      <c r="AQ510" s="72"/>
      <c r="AS510" s="115"/>
      <c r="AW510" s="113"/>
      <c r="AX510" s="113"/>
      <c r="AY510" s="113"/>
    </row>
    <row r="511" spans="9:51">
      <c r="I511" s="72"/>
      <c r="K511" s="115"/>
      <c r="M511" s="113"/>
      <c r="N511" s="113"/>
      <c r="O511" s="113"/>
      <c r="P511" s="113"/>
      <c r="Q511" s="113"/>
      <c r="Z511" s="72"/>
      <c r="AB511" s="115"/>
      <c r="AD511" s="113"/>
      <c r="AE511" s="113"/>
      <c r="AF511" s="113"/>
      <c r="AG511" s="113"/>
      <c r="AH511" s="113"/>
      <c r="AQ511" s="72"/>
      <c r="AS511" s="115"/>
      <c r="AW511" s="113"/>
      <c r="AX511" s="113"/>
      <c r="AY511" s="113"/>
    </row>
    <row r="512" spans="9:51">
      <c r="I512" s="72"/>
      <c r="K512" s="115"/>
      <c r="M512" s="113"/>
      <c r="N512" s="113"/>
      <c r="O512" s="113"/>
      <c r="P512" s="113"/>
      <c r="Q512" s="113"/>
      <c r="Z512" s="72"/>
      <c r="AB512" s="115"/>
      <c r="AD512" s="113"/>
      <c r="AE512" s="113"/>
      <c r="AF512" s="113"/>
      <c r="AG512" s="113"/>
      <c r="AH512" s="113"/>
      <c r="AQ512" s="72"/>
      <c r="AS512" s="115"/>
      <c r="AW512" s="113"/>
      <c r="AX512" s="113"/>
      <c r="AY512" s="113"/>
    </row>
    <row r="513" spans="9:51">
      <c r="I513" s="72"/>
      <c r="K513" s="115"/>
      <c r="M513" s="113"/>
      <c r="N513" s="113"/>
      <c r="O513" s="113"/>
      <c r="P513" s="113"/>
      <c r="Q513" s="113"/>
      <c r="Z513" s="72"/>
      <c r="AB513" s="115"/>
      <c r="AD513" s="113"/>
      <c r="AE513" s="113"/>
      <c r="AF513" s="113"/>
      <c r="AG513" s="113"/>
      <c r="AH513" s="113"/>
      <c r="AQ513" s="72"/>
      <c r="AS513" s="115"/>
      <c r="AW513" s="113"/>
      <c r="AX513" s="113"/>
      <c r="AY513" s="113"/>
    </row>
    <row r="514" spans="9:51">
      <c r="I514" s="72"/>
      <c r="K514" s="115"/>
      <c r="M514" s="113"/>
      <c r="N514" s="113"/>
      <c r="O514" s="113"/>
      <c r="P514" s="113"/>
      <c r="Q514" s="113"/>
      <c r="Z514" s="72"/>
      <c r="AB514" s="115"/>
      <c r="AD514" s="113"/>
      <c r="AE514" s="113"/>
      <c r="AF514" s="113"/>
      <c r="AG514" s="113"/>
      <c r="AH514" s="113"/>
      <c r="AQ514" s="72"/>
      <c r="AS514" s="115"/>
      <c r="AW514" s="113"/>
      <c r="AX514" s="113"/>
      <c r="AY514" s="113"/>
    </row>
    <row r="515" spans="9:51">
      <c r="I515" s="72"/>
      <c r="K515" s="115"/>
      <c r="M515" s="113"/>
      <c r="N515" s="113"/>
      <c r="O515" s="113"/>
      <c r="P515" s="113"/>
      <c r="Q515" s="113"/>
      <c r="Z515" s="72"/>
      <c r="AB515" s="115"/>
      <c r="AD515" s="113"/>
      <c r="AE515" s="113"/>
      <c r="AF515" s="113"/>
      <c r="AG515" s="113"/>
      <c r="AH515" s="113"/>
      <c r="AQ515" s="72"/>
      <c r="AS515" s="115"/>
      <c r="AW515" s="113"/>
      <c r="AX515" s="113"/>
      <c r="AY515" s="113"/>
    </row>
    <row r="516" spans="9:51">
      <c r="I516" s="72"/>
      <c r="K516" s="115"/>
      <c r="M516" s="113"/>
      <c r="N516" s="113"/>
      <c r="O516" s="113"/>
      <c r="P516" s="113"/>
      <c r="Q516" s="113"/>
      <c r="Z516" s="72"/>
      <c r="AB516" s="115"/>
      <c r="AD516" s="113"/>
      <c r="AE516" s="113"/>
      <c r="AF516" s="113"/>
      <c r="AG516" s="113"/>
      <c r="AH516" s="113"/>
      <c r="AQ516" s="72"/>
      <c r="AS516" s="115"/>
      <c r="AW516" s="113"/>
      <c r="AX516" s="113"/>
      <c r="AY516" s="113"/>
    </row>
    <row r="517" spans="9:51">
      <c r="I517" s="72"/>
      <c r="K517" s="115"/>
      <c r="M517" s="113"/>
      <c r="N517" s="113"/>
      <c r="O517" s="113"/>
      <c r="P517" s="113"/>
      <c r="Q517" s="113"/>
      <c r="Z517" s="72"/>
      <c r="AB517" s="115"/>
      <c r="AD517" s="113"/>
      <c r="AE517" s="113"/>
      <c r="AF517" s="113"/>
      <c r="AG517" s="113"/>
      <c r="AH517" s="113"/>
      <c r="AQ517" s="72"/>
      <c r="AS517" s="115"/>
      <c r="AW517" s="113"/>
      <c r="AX517" s="113"/>
      <c r="AY517" s="113"/>
    </row>
    <row r="518" spans="9:51">
      <c r="I518" s="72"/>
      <c r="K518" s="115"/>
      <c r="M518" s="113"/>
      <c r="N518" s="113"/>
      <c r="O518" s="113"/>
      <c r="P518" s="113"/>
      <c r="Q518" s="113"/>
      <c r="Z518" s="72"/>
      <c r="AB518" s="115"/>
      <c r="AD518" s="113"/>
      <c r="AE518" s="113"/>
      <c r="AF518" s="113"/>
      <c r="AG518" s="113"/>
      <c r="AH518" s="113"/>
      <c r="AQ518" s="72"/>
      <c r="AS518" s="115"/>
      <c r="AW518" s="113"/>
      <c r="AX518" s="113"/>
      <c r="AY518" s="113"/>
    </row>
    <row r="519" spans="9:51">
      <c r="I519" s="72"/>
      <c r="K519" s="115"/>
      <c r="M519" s="113"/>
      <c r="N519" s="113"/>
      <c r="O519" s="113"/>
      <c r="P519" s="113"/>
      <c r="Q519" s="113"/>
      <c r="Z519" s="72"/>
      <c r="AB519" s="115"/>
      <c r="AD519" s="113"/>
      <c r="AE519" s="113"/>
      <c r="AF519" s="113"/>
      <c r="AG519" s="113"/>
      <c r="AH519" s="113"/>
      <c r="AQ519" s="72"/>
      <c r="AS519" s="115"/>
      <c r="AW519" s="113"/>
      <c r="AX519" s="113"/>
      <c r="AY519" s="113"/>
    </row>
    <row r="520" spans="9:51">
      <c r="I520" s="72"/>
      <c r="K520" s="115"/>
      <c r="M520" s="113"/>
      <c r="N520" s="113"/>
      <c r="O520" s="113"/>
      <c r="P520" s="113"/>
      <c r="Q520" s="113"/>
      <c r="Z520" s="72"/>
      <c r="AB520" s="115"/>
      <c r="AD520" s="113"/>
      <c r="AE520" s="113"/>
      <c r="AF520" s="113"/>
      <c r="AG520" s="113"/>
      <c r="AH520" s="113"/>
      <c r="AQ520" s="72"/>
      <c r="AS520" s="115"/>
      <c r="AW520" s="113"/>
      <c r="AX520" s="113"/>
      <c r="AY520" s="113"/>
    </row>
    <row r="521" spans="9:51">
      <c r="I521" s="72"/>
      <c r="K521" s="115"/>
      <c r="M521" s="113"/>
      <c r="N521" s="113"/>
      <c r="O521" s="113"/>
      <c r="P521" s="113"/>
      <c r="Q521" s="113"/>
      <c r="Z521" s="72"/>
      <c r="AB521" s="115"/>
      <c r="AD521" s="113"/>
      <c r="AE521" s="113"/>
      <c r="AF521" s="113"/>
      <c r="AG521" s="113"/>
      <c r="AH521" s="113"/>
      <c r="AQ521" s="72"/>
      <c r="AS521" s="115"/>
      <c r="AW521" s="113"/>
      <c r="AX521" s="113"/>
      <c r="AY521" s="113"/>
    </row>
    <row r="522" spans="9:51">
      <c r="I522" s="72"/>
      <c r="K522" s="115"/>
      <c r="M522" s="113"/>
      <c r="N522" s="113"/>
      <c r="O522" s="113"/>
      <c r="P522" s="113"/>
      <c r="Q522" s="113"/>
      <c r="Z522" s="72"/>
      <c r="AB522" s="115"/>
      <c r="AD522" s="113"/>
      <c r="AE522" s="113"/>
      <c r="AF522" s="113"/>
      <c r="AG522" s="113"/>
      <c r="AH522" s="113"/>
      <c r="AQ522" s="72"/>
      <c r="AS522" s="115"/>
      <c r="AW522" s="113"/>
      <c r="AX522" s="113"/>
      <c r="AY522" s="113"/>
    </row>
    <row r="523" spans="9:51">
      <c r="I523" s="72"/>
      <c r="K523" s="115"/>
      <c r="M523" s="113"/>
      <c r="N523" s="113"/>
      <c r="O523" s="113"/>
      <c r="P523" s="113"/>
      <c r="Q523" s="113"/>
      <c r="Z523" s="72"/>
      <c r="AB523" s="115"/>
      <c r="AD523" s="113"/>
      <c r="AE523" s="113"/>
      <c r="AF523" s="113"/>
      <c r="AG523" s="113"/>
      <c r="AH523" s="113"/>
      <c r="AQ523" s="72"/>
      <c r="AS523" s="115"/>
      <c r="AW523" s="113"/>
      <c r="AX523" s="113"/>
      <c r="AY523" s="113"/>
    </row>
    <row r="524" spans="9:51">
      <c r="I524" s="72"/>
      <c r="K524" s="115"/>
      <c r="M524" s="113"/>
      <c r="N524" s="113"/>
      <c r="O524" s="113"/>
      <c r="P524" s="113"/>
      <c r="Q524" s="113"/>
      <c r="Z524" s="72"/>
      <c r="AB524" s="115"/>
      <c r="AD524" s="113"/>
      <c r="AE524" s="113"/>
      <c r="AF524" s="113"/>
      <c r="AG524" s="113"/>
      <c r="AH524" s="113"/>
      <c r="AQ524" s="72"/>
      <c r="AS524" s="115"/>
      <c r="AW524" s="113"/>
      <c r="AX524" s="113"/>
      <c r="AY524" s="113"/>
    </row>
    <row r="525" spans="9:51">
      <c r="I525" s="72"/>
      <c r="K525" s="115"/>
      <c r="M525" s="113"/>
      <c r="N525" s="113"/>
      <c r="O525" s="113"/>
      <c r="P525" s="113"/>
      <c r="Q525" s="113"/>
      <c r="Z525" s="72"/>
      <c r="AB525" s="115"/>
      <c r="AD525" s="113"/>
      <c r="AE525" s="113"/>
      <c r="AF525" s="113"/>
      <c r="AG525" s="113"/>
      <c r="AH525" s="113"/>
      <c r="AQ525" s="72"/>
      <c r="AS525" s="115"/>
      <c r="AW525" s="113"/>
      <c r="AX525" s="113"/>
      <c r="AY525" s="113"/>
    </row>
    <row r="526" spans="9:51">
      <c r="I526" s="72"/>
      <c r="K526" s="115"/>
      <c r="M526" s="113"/>
      <c r="N526" s="113"/>
      <c r="O526" s="113"/>
      <c r="P526" s="113"/>
      <c r="Q526" s="113"/>
      <c r="Z526" s="72"/>
      <c r="AB526" s="115"/>
      <c r="AD526" s="113"/>
      <c r="AE526" s="113"/>
      <c r="AF526" s="113"/>
      <c r="AG526" s="113"/>
      <c r="AH526" s="113"/>
      <c r="AQ526" s="72"/>
      <c r="AS526" s="115"/>
      <c r="AW526" s="113"/>
      <c r="AX526" s="113"/>
      <c r="AY526" s="113"/>
    </row>
    <row r="527" spans="9:51">
      <c r="I527" s="72"/>
      <c r="K527" s="115"/>
      <c r="M527" s="113"/>
      <c r="N527" s="113"/>
      <c r="O527" s="113"/>
      <c r="P527" s="113"/>
      <c r="Q527" s="113"/>
      <c r="Z527" s="72"/>
      <c r="AB527" s="115"/>
      <c r="AD527" s="113"/>
      <c r="AE527" s="113"/>
      <c r="AF527" s="113"/>
      <c r="AG527" s="113"/>
      <c r="AH527" s="113"/>
      <c r="AQ527" s="72"/>
      <c r="AS527" s="115"/>
      <c r="AW527" s="113"/>
      <c r="AX527" s="113"/>
      <c r="AY527" s="113"/>
    </row>
    <row r="528" spans="9:51">
      <c r="I528" s="72"/>
      <c r="K528" s="115"/>
      <c r="M528" s="113"/>
      <c r="N528" s="113"/>
      <c r="O528" s="113"/>
      <c r="P528" s="113"/>
      <c r="Q528" s="113"/>
      <c r="Z528" s="72"/>
      <c r="AB528" s="115"/>
      <c r="AD528" s="113"/>
      <c r="AE528" s="113"/>
      <c r="AF528" s="113"/>
      <c r="AG528" s="113"/>
      <c r="AH528" s="113"/>
      <c r="AQ528" s="72"/>
      <c r="AS528" s="115"/>
      <c r="AW528" s="113"/>
      <c r="AX528" s="113"/>
      <c r="AY528" s="113"/>
    </row>
    <row r="529" spans="9:51">
      <c r="I529" s="72"/>
      <c r="K529" s="115"/>
      <c r="M529" s="113"/>
      <c r="N529" s="113"/>
      <c r="O529" s="113"/>
      <c r="P529" s="113"/>
      <c r="Q529" s="113"/>
      <c r="Z529" s="72"/>
      <c r="AB529" s="115"/>
      <c r="AD529" s="113"/>
      <c r="AE529" s="113"/>
      <c r="AF529" s="113"/>
      <c r="AG529" s="113"/>
      <c r="AH529" s="113"/>
      <c r="AQ529" s="72"/>
      <c r="AS529" s="115"/>
      <c r="AW529" s="113"/>
      <c r="AX529" s="113"/>
      <c r="AY529" s="113"/>
    </row>
    <row r="530" spans="9:51">
      <c r="I530" s="72"/>
      <c r="K530" s="115"/>
      <c r="M530" s="113"/>
      <c r="N530" s="113"/>
      <c r="O530" s="113"/>
      <c r="P530" s="113"/>
      <c r="Q530" s="113"/>
      <c r="Z530" s="72"/>
      <c r="AB530" s="115"/>
      <c r="AD530" s="113"/>
      <c r="AE530" s="113"/>
      <c r="AF530" s="113"/>
      <c r="AG530" s="113"/>
      <c r="AH530" s="113"/>
      <c r="AQ530" s="72"/>
      <c r="AS530" s="115"/>
      <c r="AW530" s="113"/>
      <c r="AX530" s="113"/>
      <c r="AY530" s="113"/>
    </row>
    <row r="531" spans="9:51">
      <c r="I531" s="72"/>
      <c r="K531" s="115"/>
      <c r="M531" s="113"/>
      <c r="N531" s="113"/>
      <c r="O531" s="113"/>
      <c r="P531" s="113"/>
      <c r="Q531" s="113"/>
      <c r="Z531" s="72"/>
      <c r="AB531" s="115"/>
      <c r="AD531" s="113"/>
      <c r="AE531" s="113"/>
      <c r="AF531" s="113"/>
      <c r="AG531" s="113"/>
      <c r="AH531" s="113"/>
      <c r="AQ531" s="72"/>
      <c r="AS531" s="115"/>
      <c r="AW531" s="113"/>
      <c r="AX531" s="113"/>
      <c r="AY531" s="113"/>
    </row>
    <row r="532" spans="9:51">
      <c r="I532" s="72"/>
      <c r="K532" s="115"/>
      <c r="M532" s="113"/>
      <c r="N532" s="113"/>
      <c r="O532" s="113"/>
      <c r="P532" s="113"/>
      <c r="Q532" s="113"/>
      <c r="Z532" s="72"/>
      <c r="AB532" s="115"/>
      <c r="AD532" s="113"/>
      <c r="AE532" s="113"/>
      <c r="AF532" s="113"/>
      <c r="AG532" s="113"/>
      <c r="AH532" s="113"/>
      <c r="AQ532" s="72"/>
      <c r="AS532" s="115"/>
      <c r="AW532" s="113"/>
      <c r="AX532" s="113"/>
      <c r="AY532" s="113"/>
    </row>
    <row r="533" spans="9:51">
      <c r="I533" s="72"/>
      <c r="K533" s="115"/>
      <c r="M533" s="113"/>
      <c r="N533" s="113"/>
      <c r="O533" s="113"/>
      <c r="P533" s="113"/>
      <c r="Q533" s="113"/>
      <c r="Z533" s="72"/>
      <c r="AB533" s="115"/>
      <c r="AD533" s="113"/>
      <c r="AE533" s="113"/>
      <c r="AF533" s="113"/>
      <c r="AG533" s="113"/>
      <c r="AH533" s="113"/>
      <c r="AQ533" s="72"/>
      <c r="AS533" s="115"/>
      <c r="AW533" s="113"/>
      <c r="AX533" s="113"/>
      <c r="AY533" s="113"/>
    </row>
    <row r="534" spans="9:51">
      <c r="I534" s="72"/>
      <c r="K534" s="115"/>
      <c r="M534" s="113"/>
      <c r="N534" s="113"/>
      <c r="O534" s="113"/>
      <c r="P534" s="113"/>
      <c r="Q534" s="113"/>
      <c r="Z534" s="72"/>
      <c r="AB534" s="115"/>
      <c r="AD534" s="113"/>
      <c r="AE534" s="113"/>
      <c r="AF534" s="113"/>
      <c r="AG534" s="113"/>
      <c r="AH534" s="113"/>
      <c r="AQ534" s="72"/>
      <c r="AS534" s="115"/>
      <c r="AW534" s="113"/>
      <c r="AX534" s="113"/>
      <c r="AY534" s="113"/>
    </row>
    <row r="535" spans="9:51">
      <c r="I535" s="72"/>
      <c r="K535" s="115"/>
      <c r="M535" s="113"/>
      <c r="N535" s="113"/>
      <c r="O535" s="113"/>
      <c r="P535" s="113"/>
      <c r="Q535" s="113"/>
      <c r="Z535" s="72"/>
      <c r="AB535" s="115"/>
      <c r="AD535" s="113"/>
      <c r="AE535" s="113"/>
      <c r="AF535" s="113"/>
      <c r="AG535" s="113"/>
      <c r="AH535" s="113"/>
      <c r="AQ535" s="72"/>
      <c r="AS535" s="115"/>
      <c r="AW535" s="113"/>
      <c r="AX535" s="113"/>
      <c r="AY535" s="113"/>
    </row>
    <row r="536" spans="9:51">
      <c r="I536" s="72"/>
      <c r="K536" s="115"/>
      <c r="M536" s="113"/>
      <c r="N536" s="113"/>
      <c r="O536" s="113"/>
      <c r="P536" s="113"/>
      <c r="Q536" s="113"/>
      <c r="Z536" s="72"/>
      <c r="AB536" s="115"/>
      <c r="AD536" s="113"/>
      <c r="AE536" s="113"/>
      <c r="AF536" s="113"/>
      <c r="AG536" s="113"/>
      <c r="AH536" s="113"/>
      <c r="AQ536" s="72"/>
      <c r="AS536" s="115"/>
      <c r="AW536" s="113"/>
      <c r="AX536" s="113"/>
      <c r="AY536" s="113"/>
    </row>
    <row r="537" spans="9:51">
      <c r="I537" s="72"/>
      <c r="K537" s="115"/>
      <c r="M537" s="113"/>
      <c r="N537" s="113"/>
      <c r="O537" s="113"/>
      <c r="P537" s="113"/>
      <c r="Q537" s="113"/>
      <c r="Z537" s="72"/>
      <c r="AB537" s="115"/>
      <c r="AD537" s="113"/>
      <c r="AE537" s="113"/>
      <c r="AF537" s="113"/>
      <c r="AG537" s="113"/>
      <c r="AH537" s="113"/>
      <c r="AQ537" s="72"/>
      <c r="AS537" s="115"/>
      <c r="AW537" s="113"/>
      <c r="AX537" s="113"/>
      <c r="AY537" s="113"/>
    </row>
    <row r="538" spans="9:51">
      <c r="I538" s="72"/>
      <c r="K538" s="115"/>
      <c r="M538" s="113"/>
      <c r="N538" s="113"/>
      <c r="O538" s="113"/>
      <c r="P538" s="113"/>
      <c r="Q538" s="113"/>
      <c r="Z538" s="72"/>
      <c r="AB538" s="115"/>
      <c r="AD538" s="113"/>
      <c r="AE538" s="113"/>
      <c r="AF538" s="113"/>
      <c r="AG538" s="113"/>
      <c r="AH538" s="113"/>
      <c r="AQ538" s="72"/>
      <c r="AS538" s="115"/>
      <c r="AW538" s="113"/>
      <c r="AX538" s="113"/>
      <c r="AY538" s="113"/>
    </row>
    <row r="539" spans="9:51">
      <c r="I539" s="72"/>
      <c r="K539" s="115"/>
      <c r="M539" s="113"/>
      <c r="N539" s="113"/>
      <c r="O539" s="113"/>
      <c r="P539" s="113"/>
      <c r="Q539" s="113"/>
      <c r="Z539" s="72"/>
      <c r="AB539" s="115"/>
      <c r="AD539" s="113"/>
      <c r="AE539" s="113"/>
      <c r="AF539" s="113"/>
      <c r="AG539" s="113"/>
      <c r="AH539" s="113"/>
      <c r="AQ539" s="72"/>
      <c r="AS539" s="115"/>
      <c r="AW539" s="113"/>
      <c r="AX539" s="113"/>
      <c r="AY539" s="113"/>
    </row>
    <row r="540" spans="9:51">
      <c r="I540" s="72"/>
      <c r="K540" s="115"/>
      <c r="M540" s="113"/>
      <c r="N540" s="113"/>
      <c r="O540" s="113"/>
      <c r="P540" s="113"/>
      <c r="Q540" s="113"/>
      <c r="Z540" s="72"/>
      <c r="AB540" s="115"/>
      <c r="AD540" s="113"/>
      <c r="AE540" s="113"/>
      <c r="AF540" s="113"/>
      <c r="AG540" s="113"/>
      <c r="AH540" s="113"/>
      <c r="AQ540" s="72"/>
      <c r="AS540" s="115"/>
      <c r="AW540" s="113"/>
      <c r="AX540" s="113"/>
      <c r="AY540" s="113"/>
    </row>
    <row r="541" spans="9:51">
      <c r="I541" s="72"/>
      <c r="K541" s="115"/>
      <c r="M541" s="113"/>
      <c r="N541" s="113"/>
      <c r="O541" s="113"/>
      <c r="P541" s="113"/>
      <c r="Q541" s="113"/>
      <c r="Z541" s="72"/>
      <c r="AB541" s="115"/>
      <c r="AD541" s="113"/>
      <c r="AE541" s="113"/>
      <c r="AF541" s="113"/>
      <c r="AG541" s="113"/>
      <c r="AH541" s="113"/>
      <c r="AQ541" s="72"/>
      <c r="AS541" s="115"/>
      <c r="AW541" s="113"/>
      <c r="AX541" s="113"/>
      <c r="AY541" s="113"/>
    </row>
    <row r="542" spans="9:51">
      <c r="I542" s="72"/>
      <c r="K542" s="115"/>
      <c r="M542" s="113"/>
      <c r="N542" s="113"/>
      <c r="O542" s="113"/>
      <c r="P542" s="113"/>
      <c r="Q542" s="113"/>
      <c r="Z542" s="72"/>
      <c r="AB542" s="115"/>
      <c r="AD542" s="113"/>
      <c r="AE542" s="113"/>
      <c r="AF542" s="113"/>
      <c r="AG542" s="113"/>
      <c r="AH542" s="113"/>
      <c r="AQ542" s="72"/>
      <c r="AS542" s="115"/>
      <c r="AW542" s="113"/>
      <c r="AX542" s="113"/>
      <c r="AY542" s="113"/>
    </row>
    <row r="543" spans="9:51">
      <c r="I543" s="72"/>
      <c r="K543" s="115"/>
      <c r="M543" s="113"/>
      <c r="N543" s="113"/>
      <c r="O543" s="113"/>
      <c r="P543" s="113"/>
      <c r="Q543" s="113"/>
      <c r="Z543" s="72"/>
      <c r="AB543" s="115"/>
      <c r="AD543" s="113"/>
      <c r="AE543" s="113"/>
      <c r="AF543" s="113"/>
      <c r="AG543" s="113"/>
      <c r="AH543" s="113"/>
      <c r="AQ543" s="72"/>
      <c r="AS543" s="115"/>
      <c r="AW543" s="113"/>
      <c r="AX543" s="113"/>
      <c r="AY543" s="113"/>
    </row>
    <row r="544" spans="9:51">
      <c r="I544" s="72"/>
      <c r="K544" s="115"/>
      <c r="M544" s="113"/>
      <c r="N544" s="113"/>
      <c r="O544" s="113"/>
      <c r="P544" s="113"/>
      <c r="Q544" s="113"/>
      <c r="Z544" s="72"/>
      <c r="AB544" s="115"/>
      <c r="AD544" s="113"/>
      <c r="AE544" s="113"/>
      <c r="AF544" s="113"/>
      <c r="AG544" s="113"/>
      <c r="AH544" s="113"/>
      <c r="AQ544" s="72"/>
      <c r="AS544" s="115"/>
      <c r="AW544" s="113"/>
      <c r="AX544" s="113"/>
      <c r="AY544" s="113"/>
    </row>
    <row r="545" spans="9:51">
      <c r="I545" s="72"/>
      <c r="K545" s="115"/>
      <c r="M545" s="113"/>
      <c r="N545" s="113"/>
      <c r="O545" s="113"/>
      <c r="P545" s="113"/>
      <c r="Q545" s="113"/>
      <c r="Z545" s="72"/>
      <c r="AB545" s="115"/>
      <c r="AD545" s="113"/>
      <c r="AE545" s="113"/>
      <c r="AF545" s="113"/>
      <c r="AG545" s="113"/>
      <c r="AH545" s="113"/>
      <c r="AQ545" s="72"/>
      <c r="AS545" s="115"/>
      <c r="AW545" s="113"/>
      <c r="AX545" s="113"/>
      <c r="AY545" s="113"/>
    </row>
    <row r="546" spans="9:51">
      <c r="I546" s="72"/>
      <c r="K546" s="115"/>
      <c r="M546" s="113"/>
      <c r="N546" s="113"/>
      <c r="O546" s="113"/>
      <c r="P546" s="113"/>
      <c r="Q546" s="113"/>
      <c r="Z546" s="72"/>
      <c r="AB546" s="115"/>
      <c r="AD546" s="113"/>
      <c r="AE546" s="113"/>
      <c r="AF546" s="113"/>
      <c r="AG546" s="113"/>
      <c r="AH546" s="113"/>
      <c r="AQ546" s="72"/>
      <c r="AS546" s="115"/>
      <c r="AW546" s="113"/>
      <c r="AX546" s="113"/>
      <c r="AY546" s="113"/>
    </row>
    <row r="547" spans="9:51">
      <c r="I547" s="72"/>
      <c r="K547" s="115"/>
      <c r="M547" s="113"/>
      <c r="N547" s="113"/>
      <c r="O547" s="113"/>
      <c r="P547" s="113"/>
      <c r="Q547" s="113"/>
      <c r="Z547" s="72"/>
      <c r="AB547" s="115"/>
      <c r="AD547" s="113"/>
      <c r="AE547" s="113"/>
      <c r="AF547" s="113"/>
      <c r="AG547" s="113"/>
      <c r="AH547" s="113"/>
      <c r="AQ547" s="72"/>
      <c r="AS547" s="115"/>
      <c r="AW547" s="113"/>
      <c r="AX547" s="113"/>
      <c r="AY547" s="113"/>
    </row>
    <row r="548" spans="9:51">
      <c r="I548" s="72"/>
      <c r="K548" s="115"/>
      <c r="M548" s="113"/>
      <c r="N548" s="113"/>
      <c r="O548" s="113"/>
      <c r="P548" s="113"/>
      <c r="Q548" s="113"/>
      <c r="Z548" s="72"/>
      <c r="AB548" s="115"/>
      <c r="AD548" s="113"/>
      <c r="AE548" s="113"/>
      <c r="AF548" s="113"/>
      <c r="AG548" s="113"/>
      <c r="AH548" s="113"/>
      <c r="AQ548" s="72"/>
      <c r="AS548" s="115"/>
      <c r="AW548" s="113"/>
      <c r="AX548" s="113"/>
      <c r="AY548" s="113"/>
    </row>
    <row r="549" spans="9:51">
      <c r="I549" s="72"/>
      <c r="K549" s="115"/>
      <c r="M549" s="113"/>
      <c r="N549" s="113"/>
      <c r="O549" s="113"/>
      <c r="P549" s="113"/>
      <c r="Q549" s="113"/>
      <c r="Z549" s="72"/>
      <c r="AB549" s="115"/>
      <c r="AD549" s="113"/>
      <c r="AE549" s="113"/>
      <c r="AF549" s="113"/>
      <c r="AG549" s="113"/>
      <c r="AH549" s="113"/>
      <c r="AQ549" s="72"/>
      <c r="AS549" s="115"/>
      <c r="AW549" s="113"/>
      <c r="AX549" s="113"/>
      <c r="AY549" s="113"/>
    </row>
    <row r="550" spans="9:51">
      <c r="I550" s="72"/>
      <c r="K550" s="115"/>
      <c r="M550" s="113"/>
      <c r="N550" s="113"/>
      <c r="O550" s="113"/>
      <c r="P550" s="113"/>
      <c r="Q550" s="113"/>
      <c r="Z550" s="72"/>
      <c r="AB550" s="115"/>
      <c r="AD550" s="113"/>
      <c r="AE550" s="113"/>
      <c r="AF550" s="113"/>
      <c r="AG550" s="113"/>
      <c r="AH550" s="113"/>
      <c r="AQ550" s="72"/>
      <c r="AS550" s="115"/>
      <c r="AW550" s="113"/>
      <c r="AX550" s="113"/>
      <c r="AY550" s="113"/>
    </row>
    <row r="551" spans="9:51">
      <c r="I551" s="72"/>
      <c r="K551" s="115"/>
      <c r="M551" s="113"/>
      <c r="N551" s="113"/>
      <c r="O551" s="113"/>
      <c r="P551" s="113"/>
      <c r="Q551" s="113"/>
      <c r="Z551" s="72"/>
      <c r="AB551" s="115"/>
      <c r="AD551" s="113"/>
      <c r="AE551" s="113"/>
      <c r="AF551" s="113"/>
      <c r="AG551" s="113"/>
      <c r="AH551" s="113"/>
      <c r="AQ551" s="72"/>
      <c r="AS551" s="115"/>
      <c r="AW551" s="113"/>
      <c r="AX551" s="113"/>
      <c r="AY551" s="113"/>
    </row>
    <row r="552" spans="9:51">
      <c r="I552" s="72"/>
      <c r="K552" s="115"/>
      <c r="M552" s="113"/>
      <c r="N552" s="113"/>
      <c r="O552" s="113"/>
      <c r="P552" s="113"/>
      <c r="Q552" s="113"/>
      <c r="Z552" s="72"/>
      <c r="AB552" s="115"/>
      <c r="AD552" s="113"/>
      <c r="AE552" s="113"/>
      <c r="AF552" s="113"/>
      <c r="AG552" s="113"/>
      <c r="AH552" s="113"/>
      <c r="AQ552" s="72"/>
      <c r="AS552" s="115"/>
      <c r="AW552" s="113"/>
      <c r="AX552" s="113"/>
      <c r="AY552" s="113"/>
    </row>
    <row r="553" spans="9:51">
      <c r="I553" s="72"/>
      <c r="K553" s="115"/>
      <c r="M553" s="113"/>
      <c r="N553" s="113"/>
      <c r="O553" s="113"/>
      <c r="P553" s="113"/>
      <c r="Q553" s="113"/>
      <c r="Z553" s="72"/>
      <c r="AB553" s="115"/>
      <c r="AD553" s="113"/>
      <c r="AE553" s="113"/>
      <c r="AF553" s="113"/>
      <c r="AG553" s="113"/>
      <c r="AH553" s="113"/>
      <c r="AQ553" s="72"/>
      <c r="AS553" s="115"/>
      <c r="AW553" s="113"/>
      <c r="AX553" s="113"/>
      <c r="AY553" s="113"/>
    </row>
    <row r="554" spans="9:51">
      <c r="I554" s="72"/>
      <c r="K554" s="115"/>
      <c r="M554" s="113"/>
      <c r="N554" s="113"/>
      <c r="O554" s="113"/>
      <c r="P554" s="113"/>
      <c r="Q554" s="113"/>
      <c r="Z554" s="72"/>
      <c r="AB554" s="115"/>
      <c r="AD554" s="113"/>
      <c r="AE554" s="113"/>
      <c r="AF554" s="113"/>
      <c r="AG554" s="113"/>
      <c r="AH554" s="113"/>
      <c r="AQ554" s="72"/>
      <c r="AS554" s="115"/>
      <c r="AW554" s="113"/>
      <c r="AX554" s="113"/>
      <c r="AY554" s="113"/>
    </row>
    <row r="555" spans="9:51">
      <c r="I555" s="72"/>
      <c r="K555" s="115"/>
      <c r="M555" s="113"/>
      <c r="N555" s="113"/>
      <c r="O555" s="113"/>
      <c r="P555" s="113"/>
      <c r="Q555" s="113"/>
      <c r="Z555" s="72"/>
      <c r="AB555" s="115"/>
      <c r="AD555" s="113"/>
      <c r="AE555" s="113"/>
      <c r="AF555" s="113"/>
      <c r="AG555" s="113"/>
      <c r="AH555" s="113"/>
      <c r="AQ555" s="72"/>
      <c r="AS555" s="115"/>
      <c r="AW555" s="113"/>
      <c r="AX555" s="113"/>
      <c r="AY555" s="113"/>
    </row>
    <row r="556" spans="9:51">
      <c r="I556" s="72"/>
      <c r="K556" s="115"/>
      <c r="M556" s="113"/>
      <c r="N556" s="113"/>
      <c r="O556" s="113"/>
      <c r="P556" s="113"/>
      <c r="Q556" s="113"/>
      <c r="Z556" s="72"/>
      <c r="AB556" s="115"/>
      <c r="AD556" s="113"/>
      <c r="AE556" s="113"/>
      <c r="AF556" s="113"/>
      <c r="AG556" s="113"/>
      <c r="AH556" s="113"/>
      <c r="AQ556" s="72"/>
      <c r="AS556" s="115"/>
      <c r="AW556" s="113"/>
      <c r="AX556" s="113"/>
      <c r="AY556" s="113"/>
    </row>
    <row r="557" spans="9:51">
      <c r="I557" s="72"/>
      <c r="K557" s="115"/>
      <c r="M557" s="113"/>
      <c r="N557" s="113"/>
      <c r="O557" s="113"/>
      <c r="P557" s="113"/>
      <c r="Q557" s="113"/>
      <c r="Z557" s="72"/>
      <c r="AB557" s="115"/>
      <c r="AD557" s="113"/>
      <c r="AE557" s="113"/>
      <c r="AF557" s="113"/>
      <c r="AG557" s="113"/>
      <c r="AH557" s="113"/>
      <c r="AQ557" s="72"/>
      <c r="AS557" s="115"/>
      <c r="AW557" s="113"/>
      <c r="AX557" s="113"/>
      <c r="AY557" s="113"/>
    </row>
    <row r="558" spans="9:51">
      <c r="I558" s="72"/>
      <c r="K558" s="115"/>
      <c r="M558" s="113"/>
      <c r="N558" s="113"/>
      <c r="O558" s="113"/>
      <c r="P558" s="113"/>
      <c r="Q558" s="113"/>
      <c r="Z558" s="72"/>
      <c r="AB558" s="115"/>
      <c r="AD558" s="113"/>
      <c r="AE558" s="113"/>
      <c r="AF558" s="113"/>
      <c r="AG558" s="113"/>
      <c r="AH558" s="113"/>
      <c r="AQ558" s="72"/>
      <c r="AS558" s="115"/>
      <c r="AW558" s="113"/>
      <c r="AX558" s="113"/>
      <c r="AY558" s="113"/>
    </row>
    <row r="559" spans="9:51">
      <c r="I559" s="72"/>
      <c r="K559" s="115"/>
      <c r="M559" s="113"/>
      <c r="N559" s="113"/>
      <c r="O559" s="113"/>
      <c r="P559" s="113"/>
      <c r="Q559" s="113"/>
      <c r="Z559" s="72"/>
      <c r="AB559" s="115"/>
      <c r="AD559" s="113"/>
      <c r="AE559" s="113"/>
      <c r="AF559" s="113"/>
      <c r="AG559" s="113"/>
      <c r="AH559" s="113"/>
      <c r="AQ559" s="72"/>
      <c r="AS559" s="115"/>
      <c r="AW559" s="113"/>
      <c r="AX559" s="113"/>
      <c r="AY559" s="113"/>
    </row>
    <row r="560" spans="9:51">
      <c r="I560" s="72"/>
      <c r="K560" s="115"/>
      <c r="M560" s="113"/>
      <c r="N560" s="113"/>
      <c r="O560" s="113"/>
      <c r="P560" s="113"/>
      <c r="Q560" s="113"/>
      <c r="Z560" s="72"/>
      <c r="AB560" s="115"/>
      <c r="AD560" s="113"/>
      <c r="AE560" s="113"/>
      <c r="AF560" s="113"/>
      <c r="AG560" s="113"/>
      <c r="AH560" s="113"/>
      <c r="AQ560" s="72"/>
      <c r="AS560" s="115"/>
      <c r="AW560" s="113"/>
      <c r="AX560" s="113"/>
      <c r="AY560" s="113"/>
    </row>
    <row r="561" spans="9:51">
      <c r="I561" s="72"/>
      <c r="K561" s="115"/>
      <c r="M561" s="113"/>
      <c r="N561" s="113"/>
      <c r="O561" s="113"/>
      <c r="P561" s="113"/>
      <c r="Q561" s="113"/>
      <c r="Z561" s="72"/>
      <c r="AB561" s="115"/>
      <c r="AD561" s="113"/>
      <c r="AE561" s="113"/>
      <c r="AF561" s="113"/>
      <c r="AG561" s="113"/>
      <c r="AH561" s="113"/>
      <c r="AQ561" s="72"/>
      <c r="AS561" s="115"/>
      <c r="AW561" s="113"/>
      <c r="AX561" s="113"/>
      <c r="AY561" s="113"/>
    </row>
    <row r="562" spans="9:51">
      <c r="I562" s="72"/>
      <c r="K562" s="115"/>
      <c r="M562" s="113"/>
      <c r="N562" s="113"/>
      <c r="O562" s="113"/>
      <c r="P562" s="113"/>
      <c r="Q562" s="113"/>
      <c r="Z562" s="72"/>
      <c r="AB562" s="115"/>
      <c r="AD562" s="113"/>
      <c r="AE562" s="113"/>
      <c r="AF562" s="113"/>
      <c r="AG562" s="113"/>
      <c r="AH562" s="113"/>
      <c r="AQ562" s="72"/>
      <c r="AS562" s="115"/>
      <c r="AW562" s="113"/>
      <c r="AX562" s="113"/>
      <c r="AY562" s="113"/>
    </row>
    <row r="563" spans="9:51">
      <c r="I563" s="72"/>
      <c r="K563" s="115"/>
      <c r="M563" s="113"/>
      <c r="N563" s="113"/>
      <c r="O563" s="113"/>
      <c r="P563" s="113"/>
      <c r="Q563" s="113"/>
      <c r="Z563" s="72"/>
      <c r="AB563" s="115"/>
      <c r="AD563" s="113"/>
      <c r="AE563" s="113"/>
      <c r="AF563" s="113"/>
      <c r="AG563" s="113"/>
      <c r="AH563" s="113"/>
      <c r="AQ563" s="72"/>
      <c r="AS563" s="115"/>
      <c r="AW563" s="113"/>
      <c r="AX563" s="113"/>
      <c r="AY563" s="113"/>
    </row>
    <row r="564" spans="9:51">
      <c r="I564" s="72"/>
      <c r="K564" s="115"/>
      <c r="M564" s="113"/>
      <c r="N564" s="113"/>
      <c r="O564" s="113"/>
      <c r="P564" s="113"/>
      <c r="Q564" s="113"/>
      <c r="Z564" s="72"/>
      <c r="AB564" s="115"/>
      <c r="AD564" s="113"/>
      <c r="AE564" s="113"/>
      <c r="AF564" s="113"/>
      <c r="AG564" s="113"/>
      <c r="AH564" s="113"/>
      <c r="AQ564" s="72"/>
      <c r="AS564" s="115"/>
      <c r="AW564" s="113"/>
      <c r="AX564" s="113"/>
      <c r="AY564" s="113"/>
    </row>
    <row r="565" spans="9:51">
      <c r="I565" s="72"/>
      <c r="K565" s="115"/>
      <c r="M565" s="113"/>
      <c r="N565" s="113"/>
      <c r="O565" s="113"/>
      <c r="P565" s="113"/>
      <c r="Q565" s="113"/>
      <c r="Z565" s="72"/>
      <c r="AB565" s="115"/>
      <c r="AD565" s="113"/>
      <c r="AE565" s="113"/>
      <c r="AF565" s="113"/>
      <c r="AG565" s="113"/>
      <c r="AH565" s="113"/>
      <c r="AQ565" s="72"/>
      <c r="AS565" s="115"/>
      <c r="AW565" s="113"/>
      <c r="AX565" s="113"/>
      <c r="AY565" s="113"/>
    </row>
    <row r="566" spans="9:51">
      <c r="I566" s="72"/>
      <c r="K566" s="115"/>
      <c r="M566" s="113"/>
      <c r="N566" s="113"/>
      <c r="O566" s="113"/>
      <c r="P566" s="113"/>
      <c r="Q566" s="113"/>
      <c r="Z566" s="72"/>
      <c r="AB566" s="115"/>
      <c r="AD566" s="113"/>
      <c r="AE566" s="113"/>
      <c r="AF566" s="113"/>
      <c r="AG566" s="113"/>
      <c r="AH566" s="113"/>
      <c r="AQ566" s="72"/>
      <c r="AS566" s="115"/>
      <c r="AW566" s="113"/>
      <c r="AX566" s="113"/>
      <c r="AY566" s="113"/>
    </row>
    <row r="567" spans="9:51">
      <c r="I567" s="72"/>
      <c r="K567" s="115"/>
      <c r="M567" s="113"/>
      <c r="N567" s="113"/>
      <c r="O567" s="113"/>
      <c r="P567" s="113"/>
      <c r="Q567" s="113"/>
      <c r="Z567" s="72"/>
      <c r="AB567" s="115"/>
      <c r="AD567" s="113"/>
      <c r="AE567" s="113"/>
      <c r="AF567" s="113"/>
      <c r="AG567" s="113"/>
      <c r="AH567" s="113"/>
      <c r="AQ567" s="72"/>
      <c r="AS567" s="115"/>
      <c r="AW567" s="113"/>
      <c r="AX567" s="113"/>
      <c r="AY567" s="113"/>
    </row>
    <row r="568" spans="9:51">
      <c r="I568" s="72"/>
      <c r="K568" s="115"/>
      <c r="M568" s="113"/>
      <c r="N568" s="113"/>
      <c r="O568" s="113"/>
      <c r="P568" s="113"/>
      <c r="Q568" s="113"/>
      <c r="Z568" s="72"/>
      <c r="AB568" s="115"/>
      <c r="AD568" s="113"/>
      <c r="AE568" s="113"/>
      <c r="AF568" s="113"/>
      <c r="AG568" s="113"/>
      <c r="AH568" s="113"/>
      <c r="AQ568" s="72"/>
      <c r="AS568" s="115"/>
      <c r="AW568" s="113"/>
      <c r="AX568" s="113"/>
      <c r="AY568" s="113"/>
    </row>
    <row r="569" spans="9:51">
      <c r="I569" s="72"/>
      <c r="K569" s="115"/>
      <c r="M569" s="113"/>
      <c r="N569" s="113"/>
      <c r="O569" s="113"/>
      <c r="P569" s="113"/>
      <c r="Q569" s="113"/>
      <c r="Z569" s="72"/>
      <c r="AB569" s="115"/>
      <c r="AD569" s="113"/>
      <c r="AE569" s="113"/>
      <c r="AF569" s="113"/>
      <c r="AG569" s="113"/>
      <c r="AH569" s="113"/>
      <c r="AQ569" s="72"/>
      <c r="AS569" s="115"/>
      <c r="AW569" s="113"/>
      <c r="AX569" s="113"/>
      <c r="AY569" s="113"/>
    </row>
    <row r="570" spans="9:51">
      <c r="I570" s="72"/>
      <c r="K570" s="115"/>
      <c r="M570" s="113"/>
      <c r="N570" s="113"/>
      <c r="O570" s="113"/>
      <c r="P570" s="113"/>
      <c r="Q570" s="113"/>
      <c r="Z570" s="72"/>
      <c r="AB570" s="115"/>
      <c r="AD570" s="113"/>
      <c r="AE570" s="113"/>
      <c r="AF570" s="113"/>
      <c r="AG570" s="113"/>
      <c r="AH570" s="113"/>
      <c r="AQ570" s="72"/>
      <c r="AS570" s="115"/>
      <c r="AW570" s="113"/>
      <c r="AX570" s="113"/>
      <c r="AY570" s="113"/>
    </row>
    <row r="571" spans="9:51">
      <c r="I571" s="72"/>
      <c r="K571" s="115"/>
      <c r="M571" s="113"/>
      <c r="N571" s="113"/>
      <c r="O571" s="113"/>
      <c r="P571" s="113"/>
      <c r="Q571" s="113"/>
      <c r="Z571" s="72"/>
      <c r="AB571" s="115"/>
      <c r="AD571" s="113"/>
      <c r="AE571" s="113"/>
      <c r="AF571" s="113"/>
      <c r="AG571" s="113"/>
      <c r="AH571" s="113"/>
      <c r="AQ571" s="72"/>
      <c r="AS571" s="115"/>
      <c r="AW571" s="113"/>
      <c r="AX571" s="113"/>
      <c r="AY571" s="113"/>
    </row>
    <row r="572" spans="9:51">
      <c r="I572" s="72"/>
      <c r="K572" s="115"/>
      <c r="M572" s="113"/>
      <c r="N572" s="113"/>
      <c r="O572" s="113"/>
      <c r="P572" s="113"/>
      <c r="Q572" s="113"/>
      <c r="Z572" s="72"/>
      <c r="AB572" s="115"/>
      <c r="AD572" s="113"/>
      <c r="AE572" s="113"/>
      <c r="AF572" s="113"/>
      <c r="AG572" s="113"/>
      <c r="AH572" s="113"/>
      <c r="AQ572" s="72"/>
      <c r="AS572" s="115"/>
      <c r="AW572" s="113"/>
      <c r="AX572" s="113"/>
      <c r="AY572" s="113"/>
    </row>
    <row r="573" spans="9:51">
      <c r="I573" s="72"/>
      <c r="K573" s="115"/>
      <c r="M573" s="113"/>
      <c r="N573" s="113"/>
      <c r="O573" s="113"/>
      <c r="P573" s="113"/>
      <c r="Q573" s="113"/>
      <c r="Z573" s="72"/>
      <c r="AB573" s="115"/>
      <c r="AD573" s="113"/>
      <c r="AE573" s="113"/>
      <c r="AF573" s="113"/>
      <c r="AG573" s="113"/>
      <c r="AH573" s="113"/>
      <c r="AQ573" s="72"/>
      <c r="AS573" s="115"/>
      <c r="AW573" s="113"/>
      <c r="AX573" s="113"/>
      <c r="AY573" s="113"/>
    </row>
    <row r="574" spans="9:51">
      <c r="I574" s="72"/>
      <c r="K574" s="115"/>
      <c r="M574" s="113"/>
      <c r="N574" s="113"/>
      <c r="O574" s="113"/>
      <c r="P574" s="113"/>
      <c r="Q574" s="113"/>
      <c r="Z574" s="72"/>
      <c r="AB574" s="115"/>
      <c r="AD574" s="113"/>
      <c r="AE574" s="113"/>
      <c r="AF574" s="113"/>
      <c r="AG574" s="113"/>
      <c r="AH574" s="113"/>
      <c r="AQ574" s="72"/>
      <c r="AS574" s="115"/>
      <c r="AW574" s="113"/>
      <c r="AX574" s="113"/>
      <c r="AY574" s="113"/>
    </row>
    <row r="575" spans="9:51">
      <c r="I575" s="72"/>
      <c r="K575" s="115"/>
      <c r="M575" s="113"/>
      <c r="N575" s="113"/>
      <c r="O575" s="113"/>
      <c r="P575" s="113"/>
      <c r="Q575" s="113"/>
      <c r="Z575" s="72"/>
      <c r="AB575" s="115"/>
      <c r="AD575" s="113"/>
      <c r="AE575" s="113"/>
      <c r="AF575" s="113"/>
      <c r="AG575" s="113"/>
      <c r="AH575" s="113"/>
      <c r="AQ575" s="72"/>
      <c r="AS575" s="115"/>
      <c r="AW575" s="113"/>
      <c r="AX575" s="113"/>
      <c r="AY575" s="113"/>
    </row>
    <row r="576" spans="9:51">
      <c r="I576" s="72"/>
      <c r="K576" s="115"/>
      <c r="M576" s="113"/>
      <c r="N576" s="113"/>
      <c r="O576" s="113"/>
      <c r="P576" s="113"/>
      <c r="Q576" s="113"/>
      <c r="Z576" s="72"/>
      <c r="AB576" s="115"/>
      <c r="AD576" s="113"/>
      <c r="AE576" s="113"/>
      <c r="AF576" s="113"/>
      <c r="AG576" s="113"/>
      <c r="AH576" s="113"/>
      <c r="AQ576" s="72"/>
      <c r="AS576" s="115"/>
      <c r="AW576" s="113"/>
      <c r="AX576" s="113"/>
      <c r="AY576" s="113"/>
    </row>
    <row r="577" spans="9:51">
      <c r="I577" s="72"/>
      <c r="K577" s="115"/>
      <c r="M577" s="113"/>
      <c r="N577" s="113"/>
      <c r="O577" s="113"/>
      <c r="P577" s="113"/>
      <c r="Q577" s="113"/>
      <c r="Z577" s="72"/>
      <c r="AB577" s="115"/>
      <c r="AD577" s="113"/>
      <c r="AE577" s="113"/>
      <c r="AF577" s="113"/>
      <c r="AG577" s="113"/>
      <c r="AH577" s="113"/>
      <c r="AQ577" s="72"/>
      <c r="AS577" s="115"/>
      <c r="AW577" s="113"/>
      <c r="AX577" s="113"/>
      <c r="AY577" s="113"/>
    </row>
    <row r="578" spans="9:51">
      <c r="I578" s="72"/>
      <c r="K578" s="115"/>
      <c r="M578" s="113"/>
      <c r="N578" s="113"/>
      <c r="O578" s="113"/>
      <c r="P578" s="113"/>
      <c r="Q578" s="113"/>
      <c r="Z578" s="72"/>
      <c r="AB578" s="115"/>
      <c r="AD578" s="113"/>
      <c r="AE578" s="113"/>
      <c r="AF578" s="113"/>
      <c r="AG578" s="113"/>
      <c r="AH578" s="113"/>
      <c r="AQ578" s="72"/>
      <c r="AS578" s="115"/>
      <c r="AW578" s="113"/>
      <c r="AX578" s="113"/>
      <c r="AY578" s="113"/>
    </row>
    <row r="579" spans="9:51">
      <c r="I579" s="72"/>
      <c r="K579" s="115"/>
      <c r="M579" s="113"/>
      <c r="N579" s="113"/>
      <c r="O579" s="113"/>
      <c r="P579" s="113"/>
      <c r="Q579" s="113"/>
      <c r="Z579" s="72"/>
      <c r="AB579" s="115"/>
      <c r="AD579" s="113"/>
      <c r="AE579" s="113"/>
      <c r="AF579" s="113"/>
      <c r="AG579" s="113"/>
      <c r="AH579" s="113"/>
      <c r="AQ579" s="72"/>
      <c r="AS579" s="115"/>
      <c r="AW579" s="113"/>
      <c r="AX579" s="113"/>
      <c r="AY579" s="113"/>
    </row>
    <row r="580" spans="9:51">
      <c r="I580" s="72"/>
      <c r="K580" s="115"/>
      <c r="M580" s="113"/>
      <c r="N580" s="113"/>
      <c r="O580" s="113"/>
      <c r="P580" s="113"/>
      <c r="Q580" s="113"/>
      <c r="Z580" s="72"/>
      <c r="AB580" s="115"/>
      <c r="AD580" s="113"/>
      <c r="AE580" s="113"/>
      <c r="AF580" s="113"/>
      <c r="AG580" s="113"/>
      <c r="AH580" s="113"/>
      <c r="AQ580" s="72"/>
      <c r="AS580" s="115"/>
      <c r="AW580" s="113"/>
      <c r="AX580" s="113"/>
      <c r="AY580" s="113"/>
    </row>
    <row r="581" spans="9:51">
      <c r="I581" s="72"/>
      <c r="K581" s="115"/>
      <c r="M581" s="113"/>
      <c r="N581" s="113"/>
      <c r="O581" s="113"/>
      <c r="P581" s="113"/>
      <c r="Q581" s="113"/>
      <c r="Z581" s="72"/>
      <c r="AB581" s="115"/>
      <c r="AD581" s="113"/>
      <c r="AE581" s="113"/>
      <c r="AF581" s="113"/>
      <c r="AG581" s="113"/>
      <c r="AH581" s="113"/>
      <c r="AQ581" s="72"/>
      <c r="AS581" s="115"/>
      <c r="AW581" s="113"/>
      <c r="AX581" s="113"/>
      <c r="AY581" s="113"/>
    </row>
    <row r="582" spans="9:51">
      <c r="I582" s="72"/>
      <c r="K582" s="115"/>
      <c r="M582" s="113"/>
      <c r="N582" s="113"/>
      <c r="O582" s="113"/>
      <c r="P582" s="113"/>
      <c r="Q582" s="113"/>
      <c r="Z582" s="72"/>
      <c r="AB582" s="115"/>
      <c r="AD582" s="113"/>
      <c r="AE582" s="113"/>
      <c r="AF582" s="113"/>
      <c r="AG582" s="113"/>
      <c r="AH582" s="113"/>
      <c r="AQ582" s="72"/>
      <c r="AS582" s="115"/>
      <c r="AW582" s="113"/>
      <c r="AX582" s="113"/>
      <c r="AY582" s="113"/>
    </row>
    <row r="583" spans="9:51">
      <c r="I583" s="72"/>
      <c r="K583" s="115"/>
      <c r="M583" s="113"/>
      <c r="N583" s="113"/>
      <c r="O583" s="113"/>
      <c r="P583" s="113"/>
      <c r="Q583" s="113"/>
      <c r="Z583" s="72"/>
      <c r="AB583" s="115"/>
      <c r="AD583" s="113"/>
      <c r="AE583" s="113"/>
      <c r="AF583" s="113"/>
      <c r="AG583" s="113"/>
      <c r="AH583" s="113"/>
      <c r="AQ583" s="72"/>
      <c r="AS583" s="115"/>
      <c r="AW583" s="113"/>
      <c r="AX583" s="113"/>
      <c r="AY583" s="113"/>
    </row>
    <row r="584" spans="9:51">
      <c r="I584" s="72"/>
      <c r="K584" s="115"/>
      <c r="M584" s="113"/>
      <c r="N584" s="113"/>
      <c r="O584" s="113"/>
      <c r="P584" s="113"/>
      <c r="Q584" s="113"/>
      <c r="Z584" s="72"/>
      <c r="AB584" s="115"/>
      <c r="AD584" s="113"/>
      <c r="AE584" s="113"/>
      <c r="AF584" s="113"/>
      <c r="AG584" s="113"/>
      <c r="AH584" s="113"/>
      <c r="AQ584" s="72"/>
      <c r="AS584" s="115"/>
      <c r="AW584" s="113"/>
      <c r="AX584" s="113"/>
      <c r="AY584" s="113"/>
    </row>
    <row r="585" spans="9:51">
      <c r="I585" s="72"/>
      <c r="K585" s="115"/>
      <c r="M585" s="113"/>
      <c r="N585" s="113"/>
      <c r="O585" s="113"/>
      <c r="P585" s="113"/>
      <c r="Q585" s="113"/>
      <c r="Z585" s="72"/>
      <c r="AB585" s="115"/>
      <c r="AD585" s="113"/>
      <c r="AE585" s="113"/>
      <c r="AF585" s="113"/>
      <c r="AG585" s="113"/>
      <c r="AH585" s="113"/>
      <c r="AQ585" s="72"/>
      <c r="AS585" s="115"/>
      <c r="AW585" s="113"/>
      <c r="AX585" s="113"/>
      <c r="AY585" s="113"/>
    </row>
    <row r="586" spans="9:51">
      <c r="I586" s="72"/>
      <c r="K586" s="115"/>
      <c r="M586" s="113"/>
      <c r="N586" s="113"/>
      <c r="O586" s="113"/>
      <c r="P586" s="113"/>
      <c r="Q586" s="113"/>
      <c r="Z586" s="72"/>
      <c r="AB586" s="115"/>
      <c r="AD586" s="113"/>
      <c r="AE586" s="113"/>
      <c r="AF586" s="113"/>
      <c r="AG586" s="113"/>
      <c r="AH586" s="113"/>
      <c r="AQ586" s="72"/>
      <c r="AS586" s="115"/>
      <c r="AW586" s="113"/>
      <c r="AX586" s="113"/>
      <c r="AY586" s="113"/>
    </row>
    <row r="587" spans="9:51">
      <c r="I587" s="72"/>
      <c r="K587" s="115"/>
      <c r="M587" s="113"/>
      <c r="N587" s="113"/>
      <c r="O587" s="113"/>
      <c r="P587" s="113"/>
      <c r="Q587" s="113"/>
      <c r="Z587" s="72"/>
      <c r="AB587" s="115"/>
      <c r="AD587" s="113"/>
      <c r="AE587" s="113"/>
      <c r="AF587" s="113"/>
      <c r="AG587" s="113"/>
      <c r="AH587" s="113"/>
      <c r="AQ587" s="72"/>
      <c r="AS587" s="115"/>
      <c r="AW587" s="113"/>
      <c r="AX587" s="113"/>
      <c r="AY587" s="113"/>
    </row>
    <row r="588" spans="9:51">
      <c r="I588" s="72"/>
      <c r="K588" s="115"/>
      <c r="M588" s="113"/>
      <c r="N588" s="113"/>
      <c r="O588" s="113"/>
      <c r="P588" s="113"/>
      <c r="Q588" s="113"/>
      <c r="Z588" s="72"/>
      <c r="AB588" s="115"/>
      <c r="AD588" s="113"/>
      <c r="AE588" s="113"/>
      <c r="AF588" s="113"/>
      <c r="AG588" s="113"/>
      <c r="AH588" s="113"/>
      <c r="AQ588" s="72"/>
      <c r="AS588" s="115"/>
      <c r="AW588" s="113"/>
      <c r="AX588" s="113"/>
      <c r="AY588" s="113"/>
    </row>
    <row r="589" spans="9:51">
      <c r="I589" s="72"/>
      <c r="K589" s="115"/>
      <c r="M589" s="113"/>
      <c r="N589" s="113"/>
      <c r="O589" s="113"/>
      <c r="P589" s="113"/>
      <c r="Q589" s="113"/>
      <c r="Z589" s="72"/>
      <c r="AB589" s="115"/>
      <c r="AD589" s="113"/>
      <c r="AE589" s="113"/>
      <c r="AF589" s="113"/>
      <c r="AG589" s="113"/>
      <c r="AH589" s="113"/>
      <c r="AQ589" s="72"/>
      <c r="AS589" s="115"/>
      <c r="AW589" s="113"/>
      <c r="AX589" s="113"/>
      <c r="AY589" s="113"/>
    </row>
    <row r="590" spans="9:51">
      <c r="I590" s="72"/>
      <c r="K590" s="115"/>
      <c r="M590" s="113"/>
      <c r="N590" s="113"/>
      <c r="O590" s="113"/>
      <c r="P590" s="113"/>
      <c r="Q590" s="113"/>
      <c r="Z590" s="72"/>
      <c r="AB590" s="115"/>
      <c r="AD590" s="113"/>
      <c r="AE590" s="113"/>
      <c r="AF590" s="113"/>
      <c r="AG590" s="113"/>
      <c r="AH590" s="113"/>
      <c r="AQ590" s="72"/>
      <c r="AS590" s="115"/>
      <c r="AW590" s="113"/>
      <c r="AX590" s="113"/>
      <c r="AY590" s="113"/>
    </row>
    <row r="591" spans="9:51">
      <c r="I591" s="72"/>
      <c r="K591" s="115"/>
      <c r="M591" s="113"/>
      <c r="N591" s="113"/>
      <c r="O591" s="113"/>
      <c r="P591" s="113"/>
      <c r="Q591" s="113"/>
      <c r="Z591" s="72"/>
      <c r="AB591" s="115"/>
      <c r="AD591" s="113"/>
      <c r="AE591" s="113"/>
      <c r="AF591" s="113"/>
      <c r="AG591" s="113"/>
      <c r="AH591" s="113"/>
      <c r="AQ591" s="72"/>
      <c r="AS591" s="115"/>
      <c r="AW591" s="113"/>
      <c r="AX591" s="113"/>
      <c r="AY591" s="113"/>
    </row>
    <row r="592" spans="9:51">
      <c r="I592" s="72"/>
      <c r="K592" s="115"/>
      <c r="M592" s="113"/>
      <c r="N592" s="113"/>
      <c r="O592" s="113"/>
      <c r="P592" s="113"/>
      <c r="Q592" s="113"/>
      <c r="Z592" s="72"/>
      <c r="AB592" s="115"/>
      <c r="AD592" s="113"/>
      <c r="AE592" s="113"/>
      <c r="AF592" s="113"/>
      <c r="AG592" s="113"/>
      <c r="AH592" s="113"/>
      <c r="AQ592" s="72"/>
      <c r="AS592" s="115"/>
      <c r="AW592" s="113"/>
      <c r="AX592" s="113"/>
      <c r="AY592" s="113"/>
    </row>
    <row r="593" spans="9:51">
      <c r="I593" s="72"/>
      <c r="K593" s="115"/>
      <c r="M593" s="113"/>
      <c r="N593" s="113"/>
      <c r="O593" s="113"/>
      <c r="P593" s="113"/>
      <c r="Q593" s="113"/>
      <c r="Z593" s="72"/>
      <c r="AB593" s="115"/>
      <c r="AD593" s="113"/>
      <c r="AE593" s="113"/>
      <c r="AF593" s="113"/>
      <c r="AG593" s="113"/>
      <c r="AH593" s="113"/>
      <c r="AQ593" s="72"/>
      <c r="AS593" s="115"/>
      <c r="AW593" s="113"/>
      <c r="AX593" s="113"/>
      <c r="AY593" s="113"/>
    </row>
    <row r="594" spans="9:51">
      <c r="I594" s="72"/>
      <c r="K594" s="115"/>
      <c r="M594" s="113"/>
      <c r="N594" s="113"/>
      <c r="O594" s="113"/>
      <c r="P594" s="113"/>
      <c r="Q594" s="113"/>
      <c r="Z594" s="72"/>
      <c r="AB594" s="115"/>
      <c r="AD594" s="113"/>
      <c r="AE594" s="113"/>
      <c r="AF594" s="113"/>
      <c r="AG594" s="113"/>
      <c r="AH594" s="113"/>
      <c r="AQ594" s="72"/>
      <c r="AS594" s="115"/>
      <c r="AW594" s="113"/>
      <c r="AX594" s="113"/>
      <c r="AY594" s="113"/>
    </row>
    <row r="595" spans="9:51">
      <c r="I595" s="72"/>
      <c r="K595" s="115"/>
      <c r="M595" s="113"/>
      <c r="N595" s="113"/>
      <c r="O595" s="113"/>
      <c r="P595" s="113"/>
      <c r="Q595" s="113"/>
      <c r="Z595" s="72"/>
      <c r="AB595" s="115"/>
      <c r="AD595" s="113"/>
      <c r="AE595" s="113"/>
      <c r="AF595" s="113"/>
      <c r="AG595" s="113"/>
      <c r="AH595" s="113"/>
      <c r="AQ595" s="72"/>
      <c r="AS595" s="115"/>
      <c r="AW595" s="113"/>
      <c r="AX595" s="113"/>
      <c r="AY595" s="113"/>
    </row>
    <row r="596" spans="9:51">
      <c r="I596" s="72"/>
      <c r="K596" s="115"/>
      <c r="M596" s="113"/>
      <c r="N596" s="113"/>
      <c r="O596" s="113"/>
      <c r="P596" s="113"/>
      <c r="Q596" s="113"/>
      <c r="Z596" s="72"/>
      <c r="AB596" s="115"/>
      <c r="AD596" s="113"/>
      <c r="AE596" s="113"/>
      <c r="AF596" s="113"/>
      <c r="AG596" s="113"/>
      <c r="AH596" s="113"/>
      <c r="AQ596" s="72"/>
      <c r="AS596" s="115"/>
      <c r="AW596" s="113"/>
      <c r="AX596" s="113"/>
      <c r="AY596" s="113"/>
    </row>
    <row r="597" spans="9:51">
      <c r="I597" s="72"/>
      <c r="K597" s="115"/>
      <c r="M597" s="113"/>
      <c r="N597" s="113"/>
      <c r="O597" s="113"/>
      <c r="P597" s="113"/>
      <c r="Q597" s="113"/>
      <c r="Z597" s="72"/>
      <c r="AB597" s="115"/>
      <c r="AD597" s="113"/>
      <c r="AE597" s="113"/>
      <c r="AF597" s="113"/>
      <c r="AG597" s="113"/>
      <c r="AH597" s="113"/>
      <c r="AQ597" s="72"/>
      <c r="AS597" s="115"/>
      <c r="AW597" s="113"/>
      <c r="AX597" s="113"/>
      <c r="AY597" s="113"/>
    </row>
    <row r="598" spans="9:51">
      <c r="I598" s="72"/>
      <c r="K598" s="115"/>
      <c r="M598" s="113"/>
      <c r="N598" s="113"/>
      <c r="O598" s="113"/>
      <c r="P598" s="113"/>
      <c r="Q598" s="113"/>
      <c r="Z598" s="72"/>
      <c r="AB598" s="115"/>
      <c r="AD598" s="113"/>
      <c r="AE598" s="113"/>
      <c r="AF598" s="113"/>
      <c r="AG598" s="113"/>
      <c r="AH598" s="113"/>
      <c r="AQ598" s="72"/>
      <c r="AS598" s="115"/>
      <c r="AW598" s="113"/>
      <c r="AX598" s="113"/>
      <c r="AY598" s="113"/>
    </row>
    <row r="599" spans="9:51">
      <c r="I599" s="72"/>
      <c r="K599" s="115"/>
      <c r="M599" s="113"/>
      <c r="N599" s="113"/>
      <c r="O599" s="113"/>
      <c r="P599" s="113"/>
      <c r="Q599" s="113"/>
      <c r="Z599" s="72"/>
      <c r="AB599" s="115"/>
      <c r="AD599" s="113"/>
      <c r="AE599" s="113"/>
      <c r="AF599" s="113"/>
      <c r="AG599" s="113"/>
      <c r="AH599" s="113"/>
      <c r="AQ599" s="72"/>
      <c r="AS599" s="115"/>
      <c r="AW599" s="113"/>
      <c r="AX599" s="113"/>
      <c r="AY599" s="113"/>
    </row>
    <row r="600" spans="9:51">
      <c r="I600" s="72"/>
      <c r="K600" s="115"/>
      <c r="M600" s="113"/>
      <c r="N600" s="113"/>
      <c r="O600" s="113"/>
      <c r="P600" s="113"/>
      <c r="Q600" s="113"/>
      <c r="Z600" s="72"/>
      <c r="AB600" s="115"/>
      <c r="AD600" s="113"/>
      <c r="AE600" s="113"/>
      <c r="AF600" s="113"/>
      <c r="AG600" s="113"/>
      <c r="AH600" s="113"/>
      <c r="AQ600" s="72"/>
      <c r="AS600" s="115"/>
      <c r="AW600" s="113"/>
      <c r="AX600" s="113"/>
      <c r="AY600" s="113"/>
    </row>
    <row r="601" spans="9:51">
      <c r="I601" s="72"/>
      <c r="K601" s="115"/>
      <c r="M601" s="113"/>
      <c r="N601" s="113"/>
      <c r="O601" s="113"/>
      <c r="P601" s="113"/>
      <c r="Q601" s="113"/>
      <c r="Z601" s="72"/>
      <c r="AB601" s="115"/>
      <c r="AD601" s="113"/>
      <c r="AE601" s="113"/>
      <c r="AF601" s="113"/>
      <c r="AG601" s="113"/>
      <c r="AH601" s="113"/>
      <c r="AQ601" s="72"/>
      <c r="AS601" s="115"/>
      <c r="AW601" s="113"/>
      <c r="AX601" s="113"/>
      <c r="AY601" s="113"/>
    </row>
    <row r="602" spans="9:51">
      <c r="I602" s="72"/>
      <c r="K602" s="115"/>
      <c r="M602" s="113"/>
      <c r="N602" s="113"/>
      <c r="O602" s="113"/>
      <c r="P602" s="113"/>
      <c r="Q602" s="113"/>
      <c r="Z602" s="72"/>
      <c r="AB602" s="115"/>
      <c r="AD602" s="113"/>
      <c r="AE602" s="113"/>
      <c r="AF602" s="113"/>
      <c r="AG602" s="113"/>
      <c r="AH602" s="113"/>
      <c r="AQ602" s="72"/>
      <c r="AS602" s="115"/>
      <c r="AW602" s="113"/>
      <c r="AX602" s="113"/>
      <c r="AY602" s="113"/>
    </row>
    <row r="603" spans="9:51">
      <c r="I603" s="72"/>
      <c r="K603" s="115"/>
      <c r="M603" s="113"/>
      <c r="N603" s="113"/>
      <c r="O603" s="113"/>
      <c r="P603" s="113"/>
      <c r="Q603" s="113"/>
      <c r="Z603" s="72"/>
      <c r="AB603" s="115"/>
      <c r="AD603" s="113"/>
      <c r="AE603" s="113"/>
      <c r="AF603" s="113"/>
      <c r="AG603" s="113"/>
      <c r="AH603" s="113"/>
      <c r="AQ603" s="72"/>
      <c r="AS603" s="115"/>
      <c r="AW603" s="113"/>
      <c r="AX603" s="113"/>
      <c r="AY603" s="113"/>
    </row>
    <row r="604" spans="9:51">
      <c r="I604" s="72"/>
      <c r="K604" s="115"/>
      <c r="M604" s="113"/>
      <c r="N604" s="113"/>
      <c r="O604" s="113"/>
      <c r="P604" s="113"/>
      <c r="Q604" s="113"/>
      <c r="Z604" s="72"/>
      <c r="AB604" s="115"/>
      <c r="AD604" s="113"/>
      <c r="AE604" s="113"/>
      <c r="AF604" s="113"/>
      <c r="AG604" s="113"/>
      <c r="AH604" s="113"/>
      <c r="AQ604" s="72"/>
      <c r="AS604" s="115"/>
      <c r="AW604" s="113"/>
      <c r="AX604" s="113"/>
      <c r="AY604" s="113"/>
    </row>
    <row r="605" spans="9:51">
      <c r="I605" s="72"/>
      <c r="K605" s="115"/>
      <c r="M605" s="113"/>
      <c r="N605" s="113"/>
      <c r="O605" s="113"/>
      <c r="P605" s="113"/>
      <c r="Q605" s="113"/>
      <c r="Z605" s="72"/>
      <c r="AB605" s="115"/>
      <c r="AD605" s="113"/>
      <c r="AE605" s="113"/>
      <c r="AF605" s="113"/>
      <c r="AG605" s="113"/>
      <c r="AH605" s="113"/>
      <c r="AQ605" s="72"/>
      <c r="AS605" s="115"/>
      <c r="AW605" s="113"/>
      <c r="AX605" s="113"/>
      <c r="AY605" s="113"/>
    </row>
    <row r="606" spans="9:51">
      <c r="I606" s="72"/>
      <c r="K606" s="115"/>
      <c r="M606" s="113"/>
      <c r="N606" s="113"/>
      <c r="O606" s="113"/>
      <c r="P606" s="113"/>
      <c r="Q606" s="113"/>
      <c r="Z606" s="72"/>
      <c r="AB606" s="115"/>
      <c r="AD606" s="113"/>
      <c r="AE606" s="113"/>
      <c r="AF606" s="113"/>
      <c r="AG606" s="113"/>
      <c r="AH606" s="113"/>
      <c r="AQ606" s="72"/>
      <c r="AS606" s="115"/>
      <c r="AW606" s="113"/>
      <c r="AX606" s="113"/>
      <c r="AY606" s="113"/>
    </row>
    <row r="607" spans="9:51">
      <c r="I607" s="72"/>
      <c r="K607" s="115"/>
      <c r="M607" s="113"/>
      <c r="N607" s="113"/>
      <c r="O607" s="113"/>
      <c r="P607" s="113"/>
      <c r="Q607" s="113"/>
      <c r="Z607" s="72"/>
      <c r="AB607" s="115"/>
      <c r="AD607" s="113"/>
      <c r="AE607" s="113"/>
      <c r="AF607" s="113"/>
      <c r="AG607" s="113"/>
      <c r="AH607" s="113"/>
      <c r="AQ607" s="72"/>
      <c r="AS607" s="115"/>
      <c r="AW607" s="113"/>
      <c r="AX607" s="113"/>
      <c r="AY607" s="113"/>
    </row>
    <row r="608" spans="9:51">
      <c r="I608" s="72"/>
      <c r="K608" s="115"/>
      <c r="M608" s="113"/>
      <c r="N608" s="113"/>
      <c r="O608" s="113"/>
      <c r="P608" s="113"/>
      <c r="Q608" s="113"/>
      <c r="Z608" s="72"/>
      <c r="AB608" s="115"/>
      <c r="AD608" s="113"/>
      <c r="AE608" s="113"/>
      <c r="AF608" s="113"/>
      <c r="AG608" s="113"/>
      <c r="AH608" s="113"/>
      <c r="AQ608" s="72"/>
      <c r="AS608" s="115"/>
      <c r="AW608" s="113"/>
      <c r="AX608" s="113"/>
      <c r="AY608" s="113"/>
    </row>
    <row r="609" spans="9:51">
      <c r="I609" s="72"/>
      <c r="K609" s="115"/>
      <c r="M609" s="113"/>
      <c r="N609" s="113"/>
      <c r="O609" s="113"/>
      <c r="P609" s="113"/>
      <c r="Q609" s="113"/>
      <c r="Z609" s="72"/>
      <c r="AB609" s="115"/>
      <c r="AD609" s="113"/>
      <c r="AE609" s="113"/>
      <c r="AF609" s="113"/>
      <c r="AG609" s="113"/>
      <c r="AH609" s="113"/>
      <c r="AQ609" s="72"/>
      <c r="AS609" s="115"/>
      <c r="AW609" s="113"/>
      <c r="AX609" s="113"/>
      <c r="AY609" s="113"/>
    </row>
    <row r="610" spans="9:51">
      <c r="I610" s="72"/>
      <c r="K610" s="115"/>
      <c r="M610" s="113"/>
      <c r="N610" s="113"/>
      <c r="O610" s="113"/>
      <c r="P610" s="113"/>
      <c r="Q610" s="113"/>
      <c r="Z610" s="72"/>
      <c r="AB610" s="115"/>
      <c r="AD610" s="113"/>
      <c r="AE610" s="113"/>
      <c r="AF610" s="113"/>
      <c r="AG610" s="113"/>
      <c r="AH610" s="113"/>
      <c r="AQ610" s="72"/>
      <c r="AS610" s="115"/>
      <c r="AW610" s="113"/>
      <c r="AX610" s="113"/>
      <c r="AY610" s="113"/>
    </row>
    <row r="611" spans="9:51">
      <c r="I611" s="72"/>
      <c r="K611" s="115"/>
      <c r="M611" s="113"/>
      <c r="N611" s="113"/>
      <c r="O611" s="113"/>
      <c r="P611" s="113"/>
      <c r="Q611" s="113"/>
      <c r="Z611" s="72"/>
      <c r="AB611" s="115"/>
      <c r="AD611" s="113"/>
      <c r="AE611" s="113"/>
      <c r="AF611" s="113"/>
      <c r="AG611" s="113"/>
      <c r="AH611" s="113"/>
      <c r="AQ611" s="72"/>
      <c r="AS611" s="115"/>
      <c r="AW611" s="113"/>
      <c r="AX611" s="113"/>
      <c r="AY611" s="113"/>
    </row>
    <row r="612" spans="9:51">
      <c r="I612" s="72"/>
      <c r="K612" s="115"/>
      <c r="M612" s="113"/>
      <c r="N612" s="113"/>
      <c r="O612" s="113"/>
      <c r="P612" s="113"/>
      <c r="Q612" s="113"/>
      <c r="Z612" s="72"/>
      <c r="AB612" s="115"/>
      <c r="AD612" s="113"/>
      <c r="AE612" s="113"/>
      <c r="AF612" s="113"/>
      <c r="AG612" s="113"/>
      <c r="AH612" s="113"/>
      <c r="AQ612" s="72"/>
      <c r="AS612" s="115"/>
      <c r="AW612" s="113"/>
      <c r="AX612" s="113"/>
      <c r="AY612" s="113"/>
    </row>
    <row r="613" spans="9:51">
      <c r="I613" s="72"/>
      <c r="K613" s="115"/>
      <c r="M613" s="113"/>
      <c r="N613" s="113"/>
      <c r="O613" s="113"/>
      <c r="P613" s="113"/>
      <c r="Q613" s="113"/>
      <c r="Z613" s="72"/>
      <c r="AB613" s="115"/>
      <c r="AD613" s="113"/>
      <c r="AE613" s="113"/>
      <c r="AF613" s="113"/>
      <c r="AG613" s="113"/>
      <c r="AH613" s="113"/>
      <c r="AQ613" s="72"/>
      <c r="AS613" s="115"/>
      <c r="AW613" s="113"/>
      <c r="AX613" s="113"/>
      <c r="AY613" s="113"/>
    </row>
    <row r="614" spans="9:51">
      <c r="I614" s="72"/>
      <c r="K614" s="115"/>
      <c r="M614" s="113"/>
      <c r="N614" s="113"/>
      <c r="O614" s="113"/>
      <c r="P614" s="113"/>
      <c r="Q614" s="113"/>
      <c r="Z614" s="72"/>
      <c r="AB614" s="115"/>
      <c r="AD614" s="113"/>
      <c r="AE614" s="113"/>
      <c r="AF614" s="113"/>
      <c r="AG614" s="113"/>
      <c r="AH614" s="113"/>
      <c r="AQ614" s="72"/>
      <c r="AS614" s="115"/>
      <c r="AW614" s="113"/>
      <c r="AX614" s="113"/>
      <c r="AY614" s="113"/>
    </row>
    <row r="615" spans="9:51">
      <c r="I615" s="72"/>
      <c r="K615" s="115"/>
      <c r="M615" s="113"/>
      <c r="N615" s="113"/>
      <c r="O615" s="113"/>
      <c r="P615" s="113"/>
      <c r="Q615" s="113"/>
      <c r="Z615" s="72"/>
      <c r="AB615" s="115"/>
      <c r="AD615" s="113"/>
      <c r="AE615" s="113"/>
      <c r="AF615" s="113"/>
      <c r="AG615" s="113"/>
      <c r="AH615" s="113"/>
      <c r="AQ615" s="72"/>
      <c r="AS615" s="115"/>
      <c r="AW615" s="113"/>
      <c r="AX615" s="113"/>
      <c r="AY615" s="113"/>
    </row>
    <row r="616" spans="9:51">
      <c r="I616" s="72"/>
      <c r="K616" s="115"/>
      <c r="M616" s="113"/>
      <c r="N616" s="113"/>
      <c r="O616" s="113"/>
      <c r="P616" s="113"/>
      <c r="Q616" s="113"/>
      <c r="Z616" s="72"/>
      <c r="AB616" s="115"/>
      <c r="AD616" s="113"/>
      <c r="AE616" s="113"/>
      <c r="AF616" s="113"/>
      <c r="AG616" s="113"/>
      <c r="AH616" s="113"/>
      <c r="AQ616" s="72"/>
      <c r="AS616" s="115"/>
      <c r="AW616" s="113"/>
      <c r="AX616" s="113"/>
      <c r="AY616" s="113"/>
    </row>
    <row r="617" spans="9:51">
      <c r="I617" s="72"/>
      <c r="K617" s="115"/>
      <c r="M617" s="113"/>
      <c r="N617" s="113"/>
      <c r="O617" s="113"/>
      <c r="P617" s="113"/>
      <c r="Q617" s="113"/>
      <c r="Z617" s="72"/>
      <c r="AB617" s="115"/>
      <c r="AD617" s="113"/>
      <c r="AE617" s="113"/>
      <c r="AF617" s="113"/>
      <c r="AG617" s="113"/>
      <c r="AH617" s="113"/>
      <c r="AQ617" s="72"/>
      <c r="AS617" s="115"/>
      <c r="AW617" s="113"/>
      <c r="AX617" s="113"/>
      <c r="AY617" s="113"/>
    </row>
    <row r="618" spans="9:51">
      <c r="I618" s="72"/>
      <c r="K618" s="115"/>
      <c r="M618" s="113"/>
      <c r="N618" s="113"/>
      <c r="O618" s="113"/>
      <c r="P618" s="113"/>
      <c r="Q618" s="113"/>
      <c r="Z618" s="72"/>
      <c r="AB618" s="115"/>
      <c r="AD618" s="113"/>
      <c r="AE618" s="113"/>
      <c r="AF618" s="113"/>
      <c r="AG618" s="113"/>
      <c r="AH618" s="113"/>
      <c r="AQ618" s="72"/>
      <c r="AS618" s="115"/>
      <c r="AW618" s="113"/>
      <c r="AX618" s="113"/>
      <c r="AY618" s="113"/>
    </row>
    <row r="619" spans="9:51">
      <c r="I619" s="72"/>
      <c r="K619" s="115"/>
      <c r="M619" s="113"/>
      <c r="N619" s="113"/>
      <c r="O619" s="113"/>
      <c r="P619" s="113"/>
      <c r="Q619" s="113"/>
      <c r="Z619" s="72"/>
      <c r="AB619" s="115"/>
      <c r="AD619" s="113"/>
      <c r="AE619" s="113"/>
      <c r="AF619" s="113"/>
      <c r="AG619" s="113"/>
      <c r="AH619" s="113"/>
      <c r="AQ619" s="72"/>
      <c r="AS619" s="115"/>
      <c r="AW619" s="113"/>
      <c r="AX619" s="113"/>
      <c r="AY619" s="113"/>
    </row>
    <row r="620" spans="9:51">
      <c r="I620" s="72"/>
      <c r="K620" s="115"/>
      <c r="M620" s="113"/>
      <c r="N620" s="113"/>
      <c r="O620" s="113"/>
      <c r="P620" s="113"/>
      <c r="Q620" s="113"/>
      <c r="Z620" s="72"/>
      <c r="AB620" s="115"/>
      <c r="AD620" s="113"/>
      <c r="AE620" s="113"/>
      <c r="AF620" s="113"/>
      <c r="AG620" s="113"/>
      <c r="AH620" s="113"/>
      <c r="AQ620" s="72"/>
      <c r="AS620" s="115"/>
      <c r="AW620" s="113"/>
      <c r="AX620" s="113"/>
      <c r="AY620" s="113"/>
    </row>
    <row r="621" spans="9:51">
      <c r="I621" s="72"/>
      <c r="K621" s="115"/>
      <c r="M621" s="113"/>
      <c r="N621" s="113"/>
      <c r="O621" s="113"/>
      <c r="P621" s="113"/>
      <c r="Q621" s="113"/>
      <c r="Z621" s="72"/>
      <c r="AB621" s="115"/>
      <c r="AD621" s="113"/>
      <c r="AE621" s="113"/>
      <c r="AF621" s="113"/>
      <c r="AG621" s="113"/>
      <c r="AH621" s="113"/>
      <c r="AQ621" s="72"/>
      <c r="AS621" s="115"/>
      <c r="AW621" s="113"/>
      <c r="AX621" s="113"/>
      <c r="AY621" s="113"/>
    </row>
    <row r="622" spans="9:51">
      <c r="I622" s="72"/>
      <c r="K622" s="115"/>
      <c r="M622" s="113"/>
      <c r="N622" s="113"/>
      <c r="O622" s="113"/>
      <c r="P622" s="113"/>
      <c r="Q622" s="113"/>
      <c r="Z622" s="72"/>
      <c r="AB622" s="115"/>
      <c r="AD622" s="113"/>
      <c r="AE622" s="113"/>
      <c r="AF622" s="113"/>
      <c r="AG622" s="113"/>
      <c r="AH622" s="113"/>
      <c r="AQ622" s="72"/>
      <c r="AS622" s="115"/>
      <c r="AW622" s="113"/>
      <c r="AX622" s="113"/>
      <c r="AY622" s="113"/>
    </row>
    <row r="623" spans="9:51">
      <c r="I623" s="72"/>
      <c r="K623" s="115"/>
      <c r="M623" s="113"/>
      <c r="N623" s="113"/>
      <c r="O623" s="113"/>
      <c r="P623" s="113"/>
      <c r="Q623" s="113"/>
      <c r="Z623" s="72"/>
      <c r="AB623" s="115"/>
      <c r="AD623" s="113"/>
      <c r="AE623" s="113"/>
      <c r="AF623" s="113"/>
      <c r="AG623" s="113"/>
      <c r="AH623" s="113"/>
      <c r="AQ623" s="72"/>
      <c r="AS623" s="115"/>
      <c r="AW623" s="113"/>
      <c r="AX623" s="113"/>
      <c r="AY623" s="113"/>
    </row>
    <row r="624" spans="9:51">
      <c r="I624" s="72"/>
      <c r="K624" s="115"/>
      <c r="M624" s="113"/>
      <c r="N624" s="113"/>
      <c r="O624" s="113"/>
      <c r="P624" s="113"/>
      <c r="Q624" s="113"/>
      <c r="Z624" s="72"/>
      <c r="AB624" s="115"/>
      <c r="AD624" s="113"/>
      <c r="AE624" s="113"/>
      <c r="AF624" s="113"/>
      <c r="AG624" s="113"/>
      <c r="AH624" s="113"/>
      <c r="AQ624" s="72"/>
      <c r="AS624" s="115"/>
      <c r="AW624" s="113"/>
      <c r="AX624" s="113"/>
      <c r="AY624" s="113"/>
    </row>
    <row r="625" spans="9:51">
      <c r="I625" s="72"/>
      <c r="K625" s="115"/>
      <c r="M625" s="113"/>
      <c r="N625" s="113"/>
      <c r="O625" s="113"/>
      <c r="P625" s="113"/>
      <c r="Q625" s="113"/>
      <c r="Z625" s="72"/>
      <c r="AB625" s="115"/>
      <c r="AD625" s="113"/>
      <c r="AE625" s="113"/>
      <c r="AF625" s="113"/>
      <c r="AG625" s="113"/>
      <c r="AH625" s="113"/>
      <c r="AQ625" s="72"/>
      <c r="AS625" s="115"/>
      <c r="AW625" s="113"/>
      <c r="AX625" s="113"/>
      <c r="AY625" s="113"/>
    </row>
    <row r="626" spans="9:51">
      <c r="I626" s="72"/>
      <c r="K626" s="115"/>
      <c r="M626" s="113"/>
      <c r="N626" s="113"/>
      <c r="O626" s="113"/>
      <c r="P626" s="113"/>
      <c r="Q626" s="113"/>
      <c r="Z626" s="72"/>
      <c r="AB626" s="115"/>
      <c r="AD626" s="113"/>
      <c r="AE626" s="113"/>
      <c r="AF626" s="113"/>
      <c r="AG626" s="113"/>
      <c r="AH626" s="113"/>
      <c r="AQ626" s="72"/>
      <c r="AS626" s="115"/>
      <c r="AW626" s="113"/>
      <c r="AX626" s="113"/>
      <c r="AY626" s="113"/>
    </row>
    <row r="627" spans="9:51">
      <c r="I627" s="72"/>
      <c r="K627" s="115"/>
      <c r="M627" s="113"/>
      <c r="N627" s="113"/>
      <c r="O627" s="113"/>
      <c r="P627" s="113"/>
      <c r="Q627" s="113"/>
      <c r="Z627" s="72"/>
      <c r="AB627" s="115"/>
      <c r="AD627" s="113"/>
      <c r="AE627" s="113"/>
      <c r="AF627" s="113"/>
      <c r="AG627" s="113"/>
      <c r="AH627" s="113"/>
      <c r="AQ627" s="72"/>
      <c r="AS627" s="115"/>
      <c r="AW627" s="113"/>
      <c r="AX627" s="113"/>
      <c r="AY627" s="113"/>
    </row>
    <row r="628" spans="9:51">
      <c r="I628" s="72"/>
      <c r="K628" s="115"/>
      <c r="M628" s="113"/>
      <c r="N628" s="113"/>
      <c r="O628" s="113"/>
      <c r="P628" s="113"/>
      <c r="Q628" s="113"/>
      <c r="Z628" s="72"/>
      <c r="AB628" s="115"/>
      <c r="AD628" s="113"/>
      <c r="AE628" s="113"/>
      <c r="AF628" s="113"/>
      <c r="AG628" s="113"/>
      <c r="AH628" s="113"/>
      <c r="AQ628" s="72"/>
      <c r="AS628" s="115"/>
      <c r="AW628" s="113"/>
      <c r="AX628" s="113"/>
      <c r="AY628" s="113"/>
    </row>
    <row r="629" spans="9:51">
      <c r="I629" s="72"/>
      <c r="K629" s="115"/>
      <c r="M629" s="113"/>
      <c r="N629" s="113"/>
      <c r="O629" s="113"/>
      <c r="P629" s="113"/>
      <c r="Q629" s="113"/>
      <c r="Z629" s="72"/>
      <c r="AB629" s="115"/>
      <c r="AD629" s="113"/>
      <c r="AE629" s="113"/>
      <c r="AF629" s="113"/>
      <c r="AG629" s="113"/>
      <c r="AH629" s="113"/>
      <c r="AQ629" s="72"/>
      <c r="AS629" s="115"/>
      <c r="AW629" s="113"/>
      <c r="AX629" s="113"/>
      <c r="AY629" s="113"/>
    </row>
    <row r="630" spans="9:51">
      <c r="I630" s="72"/>
      <c r="K630" s="115"/>
      <c r="M630" s="113"/>
      <c r="N630" s="113"/>
      <c r="O630" s="113"/>
      <c r="P630" s="113"/>
      <c r="Q630" s="113"/>
      <c r="Z630" s="72"/>
      <c r="AB630" s="115"/>
      <c r="AD630" s="113"/>
      <c r="AE630" s="113"/>
      <c r="AF630" s="113"/>
      <c r="AG630" s="113"/>
      <c r="AH630" s="113"/>
      <c r="AQ630" s="72"/>
      <c r="AS630" s="115"/>
      <c r="AW630" s="113"/>
      <c r="AX630" s="113"/>
      <c r="AY630" s="113"/>
    </row>
    <row r="631" spans="9:51">
      <c r="I631" s="72"/>
      <c r="K631" s="115"/>
      <c r="M631" s="113"/>
      <c r="N631" s="113"/>
      <c r="O631" s="113"/>
      <c r="P631" s="113"/>
      <c r="Q631" s="113"/>
      <c r="Z631" s="72"/>
      <c r="AB631" s="115"/>
      <c r="AD631" s="113"/>
      <c r="AE631" s="113"/>
      <c r="AF631" s="113"/>
      <c r="AG631" s="113"/>
      <c r="AH631" s="113"/>
      <c r="AQ631" s="72"/>
      <c r="AS631" s="115"/>
      <c r="AW631" s="113"/>
      <c r="AX631" s="113"/>
      <c r="AY631" s="113"/>
    </row>
    <row r="632" spans="9:51">
      <c r="I632" s="72"/>
      <c r="K632" s="115"/>
      <c r="M632" s="113"/>
      <c r="N632" s="113"/>
      <c r="O632" s="113"/>
      <c r="P632" s="113"/>
      <c r="Q632" s="113"/>
      <c r="Z632" s="72"/>
      <c r="AB632" s="115"/>
      <c r="AD632" s="113"/>
      <c r="AE632" s="113"/>
      <c r="AF632" s="113"/>
      <c r="AG632" s="113"/>
      <c r="AH632" s="113"/>
      <c r="AQ632" s="72"/>
      <c r="AS632" s="115"/>
      <c r="AW632" s="113"/>
      <c r="AX632" s="113"/>
      <c r="AY632" s="113"/>
    </row>
    <row r="633" spans="9:51">
      <c r="I633" s="72"/>
      <c r="K633" s="115"/>
      <c r="M633" s="113"/>
      <c r="N633" s="113"/>
      <c r="O633" s="113"/>
      <c r="P633" s="113"/>
      <c r="Q633" s="113"/>
      <c r="Z633" s="72"/>
      <c r="AB633" s="115"/>
      <c r="AD633" s="113"/>
      <c r="AE633" s="113"/>
      <c r="AF633" s="113"/>
      <c r="AG633" s="113"/>
      <c r="AH633" s="113"/>
      <c r="AQ633" s="72"/>
      <c r="AS633" s="115"/>
      <c r="AW633" s="113"/>
      <c r="AX633" s="113"/>
      <c r="AY633" s="113"/>
    </row>
    <row r="634" spans="9:51">
      <c r="I634" s="72"/>
      <c r="K634" s="115"/>
      <c r="M634" s="113"/>
      <c r="N634" s="113"/>
      <c r="O634" s="113"/>
      <c r="P634" s="113"/>
      <c r="Q634" s="113"/>
      <c r="Z634" s="72"/>
      <c r="AB634" s="115"/>
      <c r="AD634" s="113"/>
      <c r="AE634" s="113"/>
      <c r="AF634" s="113"/>
      <c r="AG634" s="113"/>
      <c r="AH634" s="113"/>
      <c r="AQ634" s="72"/>
      <c r="AS634" s="115"/>
      <c r="AW634" s="113"/>
      <c r="AX634" s="113"/>
      <c r="AY634" s="113"/>
    </row>
    <row r="635" spans="9:51">
      <c r="I635" s="72"/>
      <c r="K635" s="115"/>
      <c r="M635" s="113"/>
      <c r="N635" s="113"/>
      <c r="O635" s="113"/>
      <c r="P635" s="113"/>
      <c r="Q635" s="113"/>
      <c r="Z635" s="72"/>
      <c r="AB635" s="115"/>
      <c r="AD635" s="113"/>
      <c r="AE635" s="113"/>
      <c r="AF635" s="113"/>
      <c r="AG635" s="113"/>
      <c r="AH635" s="113"/>
      <c r="AQ635" s="72"/>
      <c r="AS635" s="115"/>
      <c r="AW635" s="113"/>
      <c r="AX635" s="113"/>
      <c r="AY635" s="113"/>
    </row>
    <row r="636" spans="9:51">
      <c r="I636" s="72"/>
      <c r="K636" s="115"/>
      <c r="M636" s="113"/>
      <c r="N636" s="113"/>
      <c r="O636" s="113"/>
      <c r="P636" s="113"/>
      <c r="Q636" s="113"/>
      <c r="Z636" s="72"/>
      <c r="AB636" s="115"/>
      <c r="AD636" s="113"/>
      <c r="AE636" s="113"/>
      <c r="AF636" s="113"/>
      <c r="AG636" s="113"/>
      <c r="AH636" s="113"/>
      <c r="AQ636" s="72"/>
      <c r="AS636" s="115"/>
      <c r="AW636" s="113"/>
      <c r="AX636" s="113"/>
      <c r="AY636" s="113"/>
    </row>
    <row r="637" spans="9:51">
      <c r="I637" s="72"/>
      <c r="K637" s="115"/>
      <c r="M637" s="113"/>
      <c r="N637" s="113"/>
      <c r="O637" s="113"/>
      <c r="P637" s="113"/>
      <c r="Q637" s="113"/>
      <c r="Z637" s="72"/>
      <c r="AB637" s="115"/>
      <c r="AD637" s="113"/>
      <c r="AE637" s="113"/>
      <c r="AF637" s="113"/>
      <c r="AG637" s="113"/>
      <c r="AH637" s="113"/>
      <c r="AQ637" s="72"/>
      <c r="AS637" s="115"/>
      <c r="AW637" s="113"/>
      <c r="AX637" s="113"/>
      <c r="AY637" s="113"/>
    </row>
    <row r="638" spans="9:51">
      <c r="I638" s="72"/>
      <c r="K638" s="115"/>
      <c r="M638" s="113"/>
      <c r="N638" s="113"/>
      <c r="O638" s="113"/>
      <c r="P638" s="113"/>
      <c r="Q638" s="113"/>
      <c r="Z638" s="72"/>
      <c r="AB638" s="115"/>
      <c r="AD638" s="113"/>
      <c r="AE638" s="113"/>
      <c r="AF638" s="113"/>
      <c r="AG638" s="113"/>
      <c r="AH638" s="113"/>
      <c r="AQ638" s="72"/>
      <c r="AS638" s="115"/>
      <c r="AW638" s="113"/>
      <c r="AX638" s="113"/>
      <c r="AY638" s="113"/>
    </row>
    <row r="639" spans="9:51">
      <c r="I639" s="72"/>
      <c r="K639" s="115"/>
      <c r="M639" s="113"/>
      <c r="N639" s="113"/>
      <c r="O639" s="113"/>
      <c r="P639" s="113"/>
      <c r="Q639" s="113"/>
      <c r="Z639" s="72"/>
      <c r="AB639" s="115"/>
      <c r="AD639" s="113"/>
      <c r="AE639" s="113"/>
      <c r="AF639" s="113"/>
      <c r="AG639" s="113"/>
      <c r="AH639" s="113"/>
      <c r="AQ639" s="72"/>
      <c r="AS639" s="115"/>
      <c r="AW639" s="113"/>
      <c r="AX639" s="113"/>
      <c r="AY639" s="113"/>
    </row>
    <row r="640" spans="9:51">
      <c r="I640" s="72"/>
      <c r="K640" s="115"/>
      <c r="M640" s="113"/>
      <c r="N640" s="113"/>
      <c r="O640" s="113"/>
      <c r="P640" s="113"/>
      <c r="Q640" s="113"/>
      <c r="Z640" s="72"/>
      <c r="AB640" s="115"/>
      <c r="AD640" s="113"/>
      <c r="AE640" s="113"/>
      <c r="AF640" s="113"/>
      <c r="AG640" s="113"/>
      <c r="AH640" s="113"/>
      <c r="AQ640" s="72"/>
      <c r="AS640" s="115"/>
      <c r="AW640" s="113"/>
      <c r="AX640" s="113"/>
      <c r="AY640" s="113"/>
    </row>
    <row r="641" spans="9:51">
      <c r="I641" s="72"/>
      <c r="K641" s="115"/>
      <c r="M641" s="113"/>
      <c r="N641" s="113"/>
      <c r="O641" s="113"/>
      <c r="P641" s="113"/>
      <c r="Q641" s="113"/>
      <c r="Z641" s="72"/>
      <c r="AB641" s="115"/>
      <c r="AD641" s="113"/>
      <c r="AE641" s="113"/>
      <c r="AF641" s="113"/>
      <c r="AG641" s="113"/>
      <c r="AH641" s="113"/>
      <c r="AQ641" s="72"/>
      <c r="AS641" s="115"/>
      <c r="AW641" s="113"/>
      <c r="AX641" s="113"/>
      <c r="AY641" s="113"/>
    </row>
    <row r="642" spans="9:51">
      <c r="I642" s="72"/>
      <c r="K642" s="115"/>
      <c r="M642" s="113"/>
      <c r="N642" s="113"/>
      <c r="O642" s="113"/>
      <c r="P642" s="113"/>
      <c r="Q642" s="113"/>
      <c r="Z642" s="72"/>
      <c r="AB642" s="115"/>
      <c r="AD642" s="113"/>
      <c r="AE642" s="113"/>
      <c r="AF642" s="113"/>
      <c r="AG642" s="113"/>
      <c r="AH642" s="113"/>
      <c r="AQ642" s="72"/>
      <c r="AS642" s="115"/>
      <c r="AW642" s="113"/>
      <c r="AX642" s="113"/>
      <c r="AY642" s="113"/>
    </row>
    <row r="643" spans="9:51">
      <c r="I643" s="72"/>
      <c r="K643" s="115"/>
      <c r="M643" s="113"/>
      <c r="N643" s="113"/>
      <c r="O643" s="113"/>
      <c r="P643" s="113"/>
      <c r="Q643" s="113"/>
      <c r="Z643" s="72"/>
      <c r="AB643" s="115"/>
      <c r="AD643" s="113"/>
      <c r="AE643" s="113"/>
      <c r="AF643" s="113"/>
      <c r="AG643" s="113"/>
      <c r="AH643" s="113"/>
      <c r="AQ643" s="72"/>
      <c r="AS643" s="115"/>
      <c r="AW643" s="113"/>
      <c r="AX643" s="113"/>
      <c r="AY643" s="113"/>
    </row>
    <row r="644" spans="9:51">
      <c r="I644" s="72"/>
      <c r="K644" s="115"/>
      <c r="M644" s="113"/>
      <c r="N644" s="113"/>
      <c r="O644" s="113"/>
      <c r="P644" s="113"/>
      <c r="Q644" s="113"/>
      <c r="Z644" s="72"/>
      <c r="AB644" s="115"/>
      <c r="AD644" s="113"/>
      <c r="AE644" s="113"/>
      <c r="AF644" s="113"/>
      <c r="AG644" s="113"/>
      <c r="AH644" s="113"/>
      <c r="AQ644" s="72"/>
      <c r="AS644" s="115"/>
      <c r="AW644" s="113"/>
      <c r="AX644" s="113"/>
      <c r="AY644" s="113"/>
    </row>
    <row r="645" spans="9:51">
      <c r="I645" s="72"/>
      <c r="K645" s="115"/>
      <c r="M645" s="113"/>
      <c r="N645" s="113"/>
      <c r="O645" s="113"/>
      <c r="P645" s="113"/>
      <c r="Q645" s="113"/>
      <c r="Z645" s="72"/>
      <c r="AB645" s="115"/>
      <c r="AD645" s="113"/>
      <c r="AE645" s="113"/>
      <c r="AF645" s="113"/>
      <c r="AG645" s="113"/>
      <c r="AH645" s="113"/>
      <c r="AQ645" s="72"/>
      <c r="AS645" s="115"/>
      <c r="AW645" s="113"/>
      <c r="AX645" s="113"/>
      <c r="AY645" s="113"/>
    </row>
    <row r="646" spans="9:51">
      <c r="I646" s="72"/>
      <c r="K646" s="115"/>
      <c r="M646" s="113"/>
      <c r="N646" s="113"/>
      <c r="O646" s="113"/>
      <c r="P646" s="113"/>
      <c r="Q646" s="113"/>
      <c r="Z646" s="72"/>
      <c r="AB646" s="115"/>
      <c r="AD646" s="113"/>
      <c r="AE646" s="113"/>
      <c r="AF646" s="113"/>
      <c r="AG646" s="113"/>
      <c r="AH646" s="113"/>
      <c r="AQ646" s="72"/>
      <c r="AS646" s="115"/>
      <c r="AW646" s="113"/>
      <c r="AX646" s="113"/>
      <c r="AY646" s="113"/>
    </row>
    <row r="647" spans="9:51">
      <c r="I647" s="72"/>
      <c r="K647" s="115"/>
      <c r="M647" s="113"/>
      <c r="N647" s="113"/>
      <c r="O647" s="113"/>
      <c r="P647" s="113"/>
      <c r="Q647" s="113"/>
      <c r="Z647" s="72"/>
      <c r="AB647" s="115"/>
      <c r="AD647" s="113"/>
      <c r="AE647" s="113"/>
      <c r="AF647" s="113"/>
      <c r="AG647" s="113"/>
      <c r="AH647" s="113"/>
      <c r="AQ647" s="72"/>
      <c r="AS647" s="115"/>
      <c r="AW647" s="113"/>
      <c r="AX647" s="113"/>
      <c r="AY647" s="113"/>
    </row>
    <row r="648" spans="9:51">
      <c r="I648" s="72"/>
      <c r="K648" s="115"/>
      <c r="M648" s="113"/>
      <c r="N648" s="113"/>
      <c r="O648" s="113"/>
      <c r="P648" s="113"/>
      <c r="Q648" s="113"/>
      <c r="Z648" s="72"/>
      <c r="AB648" s="115"/>
      <c r="AD648" s="113"/>
      <c r="AE648" s="113"/>
      <c r="AF648" s="113"/>
      <c r="AG648" s="113"/>
      <c r="AH648" s="113"/>
      <c r="AQ648" s="72"/>
      <c r="AS648" s="115"/>
      <c r="AW648" s="113"/>
      <c r="AX648" s="113"/>
      <c r="AY648" s="113"/>
    </row>
    <row r="649" spans="9:51">
      <c r="I649" s="72"/>
      <c r="K649" s="115"/>
      <c r="M649" s="113"/>
      <c r="N649" s="113"/>
      <c r="O649" s="113"/>
      <c r="P649" s="113"/>
      <c r="Q649" s="113"/>
      <c r="Z649" s="72"/>
      <c r="AB649" s="115"/>
      <c r="AD649" s="113"/>
      <c r="AE649" s="113"/>
      <c r="AF649" s="113"/>
      <c r="AG649" s="113"/>
      <c r="AH649" s="113"/>
      <c r="AQ649" s="72"/>
      <c r="AS649" s="115"/>
      <c r="AW649" s="113"/>
      <c r="AX649" s="113"/>
      <c r="AY649" s="113"/>
    </row>
    <row r="650" spans="9:51">
      <c r="I650" s="72"/>
      <c r="K650" s="115"/>
      <c r="M650" s="113"/>
      <c r="N650" s="113"/>
      <c r="O650" s="113"/>
      <c r="P650" s="113"/>
      <c r="Q650" s="113"/>
      <c r="Z650" s="72"/>
      <c r="AB650" s="115"/>
      <c r="AD650" s="113"/>
      <c r="AE650" s="113"/>
      <c r="AF650" s="113"/>
      <c r="AG650" s="113"/>
      <c r="AH650" s="113"/>
      <c r="AQ650" s="72"/>
      <c r="AS650" s="115"/>
      <c r="AW650" s="113"/>
      <c r="AX650" s="113"/>
      <c r="AY650" s="113"/>
    </row>
    <row r="651" spans="9:51">
      <c r="I651" s="72"/>
      <c r="K651" s="115"/>
      <c r="M651" s="113"/>
      <c r="N651" s="113"/>
      <c r="O651" s="113"/>
      <c r="P651" s="113"/>
      <c r="Q651" s="113"/>
      <c r="Z651" s="72"/>
      <c r="AB651" s="115"/>
      <c r="AD651" s="113"/>
      <c r="AE651" s="113"/>
      <c r="AF651" s="113"/>
      <c r="AG651" s="113"/>
      <c r="AH651" s="113"/>
      <c r="AQ651" s="72"/>
      <c r="AS651" s="115"/>
      <c r="AW651" s="113"/>
      <c r="AX651" s="113"/>
      <c r="AY651" s="113"/>
    </row>
    <row r="652" spans="9:51">
      <c r="I652" s="72"/>
      <c r="K652" s="115"/>
      <c r="M652" s="113"/>
      <c r="N652" s="113"/>
      <c r="O652" s="113"/>
      <c r="P652" s="113"/>
      <c r="Q652" s="113"/>
      <c r="Z652" s="72"/>
      <c r="AB652" s="115"/>
      <c r="AD652" s="113"/>
      <c r="AE652" s="113"/>
      <c r="AF652" s="113"/>
      <c r="AG652" s="113"/>
      <c r="AH652" s="113"/>
      <c r="AQ652" s="72"/>
      <c r="AS652" s="115"/>
      <c r="AW652" s="113"/>
      <c r="AX652" s="113"/>
      <c r="AY652" s="113"/>
    </row>
    <row r="653" spans="9:51">
      <c r="I653" s="72"/>
      <c r="K653" s="115"/>
      <c r="M653" s="113"/>
      <c r="N653" s="113"/>
      <c r="O653" s="113"/>
      <c r="P653" s="113"/>
      <c r="Q653" s="113"/>
      <c r="Z653" s="72"/>
      <c r="AB653" s="115"/>
      <c r="AD653" s="113"/>
      <c r="AE653" s="113"/>
      <c r="AF653" s="113"/>
      <c r="AG653" s="113"/>
      <c r="AH653" s="113"/>
      <c r="AQ653" s="72"/>
      <c r="AS653" s="115"/>
      <c r="AW653" s="113"/>
      <c r="AX653" s="113"/>
      <c r="AY653" s="113"/>
    </row>
    <row r="654" spans="9:51">
      <c r="I654" s="72"/>
      <c r="K654" s="115"/>
      <c r="M654" s="113"/>
      <c r="N654" s="113"/>
      <c r="O654" s="113"/>
      <c r="P654" s="113"/>
      <c r="Q654" s="113"/>
      <c r="Z654" s="72"/>
      <c r="AB654" s="115"/>
      <c r="AD654" s="113"/>
      <c r="AE654" s="113"/>
      <c r="AF654" s="113"/>
      <c r="AG654" s="113"/>
      <c r="AH654" s="113"/>
      <c r="AQ654" s="72"/>
      <c r="AS654" s="115"/>
      <c r="AW654" s="113"/>
      <c r="AX654" s="113"/>
      <c r="AY654" s="113"/>
    </row>
    <row r="655" spans="9:51">
      <c r="I655" s="72"/>
      <c r="K655" s="115"/>
      <c r="M655" s="113"/>
      <c r="N655" s="113"/>
      <c r="O655" s="113"/>
      <c r="P655" s="113"/>
      <c r="Q655" s="113"/>
      <c r="Z655" s="72"/>
      <c r="AB655" s="115"/>
      <c r="AD655" s="113"/>
      <c r="AE655" s="113"/>
      <c r="AF655" s="113"/>
      <c r="AG655" s="113"/>
      <c r="AH655" s="113"/>
      <c r="AQ655" s="72"/>
      <c r="AS655" s="115"/>
      <c r="AW655" s="113"/>
      <c r="AX655" s="113"/>
      <c r="AY655" s="113"/>
    </row>
    <row r="656" spans="9:51">
      <c r="I656" s="72"/>
      <c r="K656" s="115"/>
      <c r="M656" s="113"/>
      <c r="N656" s="113"/>
      <c r="O656" s="113"/>
      <c r="P656" s="113"/>
      <c r="Q656" s="113"/>
      <c r="Z656" s="72"/>
      <c r="AB656" s="115"/>
      <c r="AD656" s="113"/>
      <c r="AE656" s="113"/>
      <c r="AF656" s="113"/>
      <c r="AG656" s="113"/>
      <c r="AH656" s="113"/>
      <c r="AQ656" s="72"/>
      <c r="AS656" s="115"/>
      <c r="AW656" s="113"/>
      <c r="AX656" s="113"/>
      <c r="AY656" s="113"/>
    </row>
    <row r="657" spans="9:51">
      <c r="I657" s="72"/>
      <c r="K657" s="115"/>
      <c r="M657" s="113"/>
      <c r="N657" s="113"/>
      <c r="O657" s="113"/>
      <c r="P657" s="113"/>
      <c r="Q657" s="113"/>
      <c r="Z657" s="72"/>
      <c r="AB657" s="115"/>
      <c r="AD657" s="113"/>
      <c r="AE657" s="113"/>
      <c r="AF657" s="113"/>
      <c r="AG657" s="113"/>
      <c r="AH657" s="113"/>
      <c r="AQ657" s="72"/>
      <c r="AS657" s="115"/>
      <c r="AW657" s="113"/>
      <c r="AX657" s="113"/>
      <c r="AY657" s="113"/>
    </row>
    <row r="658" spans="9:51">
      <c r="I658" s="72"/>
      <c r="K658" s="115"/>
      <c r="M658" s="113"/>
      <c r="N658" s="113"/>
      <c r="O658" s="113"/>
      <c r="P658" s="113"/>
      <c r="Q658" s="113"/>
      <c r="Z658" s="72"/>
      <c r="AB658" s="115"/>
      <c r="AD658" s="113"/>
      <c r="AE658" s="113"/>
      <c r="AF658" s="113"/>
      <c r="AG658" s="113"/>
      <c r="AH658" s="113"/>
      <c r="AQ658" s="72"/>
      <c r="AS658" s="115"/>
      <c r="AW658" s="113"/>
      <c r="AX658" s="113"/>
      <c r="AY658" s="113"/>
    </row>
    <row r="659" spans="9:51">
      <c r="I659" s="72"/>
      <c r="K659" s="115"/>
      <c r="M659" s="113"/>
      <c r="N659" s="113"/>
      <c r="O659" s="113"/>
      <c r="P659" s="113"/>
      <c r="Q659" s="113"/>
      <c r="Z659" s="72"/>
      <c r="AB659" s="115"/>
      <c r="AD659" s="113"/>
      <c r="AE659" s="113"/>
      <c r="AF659" s="113"/>
      <c r="AG659" s="113"/>
      <c r="AH659" s="113"/>
      <c r="AQ659" s="72"/>
      <c r="AS659" s="115"/>
      <c r="AW659" s="113"/>
      <c r="AX659" s="113"/>
      <c r="AY659" s="113"/>
    </row>
    <row r="660" spans="9:51">
      <c r="I660" s="72"/>
      <c r="K660" s="115"/>
      <c r="M660" s="113"/>
      <c r="N660" s="113"/>
      <c r="O660" s="113"/>
      <c r="P660" s="113"/>
      <c r="Q660" s="113"/>
      <c r="Z660" s="72"/>
      <c r="AB660" s="115"/>
      <c r="AD660" s="113"/>
      <c r="AE660" s="113"/>
      <c r="AF660" s="113"/>
      <c r="AG660" s="113"/>
      <c r="AH660" s="113"/>
      <c r="AQ660" s="72"/>
      <c r="AS660" s="115"/>
      <c r="AW660" s="113"/>
      <c r="AX660" s="113"/>
      <c r="AY660" s="113"/>
    </row>
    <row r="661" spans="9:51">
      <c r="I661" s="72"/>
      <c r="K661" s="115"/>
      <c r="M661" s="113"/>
      <c r="N661" s="113"/>
      <c r="O661" s="113"/>
      <c r="P661" s="113"/>
      <c r="Q661" s="113"/>
      <c r="Z661" s="72"/>
      <c r="AB661" s="115"/>
      <c r="AD661" s="113"/>
      <c r="AE661" s="113"/>
      <c r="AF661" s="113"/>
      <c r="AG661" s="113"/>
      <c r="AH661" s="113"/>
      <c r="AQ661" s="72"/>
      <c r="AS661" s="115"/>
      <c r="AW661" s="113"/>
      <c r="AX661" s="113"/>
      <c r="AY661" s="113"/>
    </row>
    <row r="662" spans="9:51">
      <c r="I662" s="72"/>
      <c r="K662" s="115"/>
      <c r="M662" s="113"/>
      <c r="N662" s="113"/>
      <c r="O662" s="113"/>
      <c r="P662" s="113"/>
      <c r="Q662" s="113"/>
      <c r="Z662" s="72"/>
      <c r="AB662" s="115"/>
      <c r="AD662" s="113"/>
      <c r="AE662" s="113"/>
      <c r="AF662" s="113"/>
      <c r="AG662" s="113"/>
      <c r="AH662" s="113"/>
      <c r="AQ662" s="72"/>
      <c r="AS662" s="115"/>
      <c r="AW662" s="113"/>
      <c r="AX662" s="113"/>
      <c r="AY662" s="113"/>
    </row>
    <row r="663" spans="9:51">
      <c r="I663" s="72"/>
      <c r="K663" s="115"/>
      <c r="M663" s="113"/>
      <c r="N663" s="113"/>
      <c r="O663" s="113"/>
      <c r="P663" s="113"/>
      <c r="Q663" s="113"/>
      <c r="Z663" s="72"/>
      <c r="AB663" s="115"/>
      <c r="AD663" s="113"/>
      <c r="AE663" s="113"/>
      <c r="AF663" s="113"/>
      <c r="AG663" s="113"/>
      <c r="AH663" s="113"/>
      <c r="AQ663" s="72"/>
      <c r="AS663" s="115"/>
      <c r="AW663" s="113"/>
      <c r="AX663" s="113"/>
      <c r="AY663" s="113"/>
    </row>
    <row r="664" spans="9:51">
      <c r="I664" s="72"/>
      <c r="K664" s="115"/>
      <c r="M664" s="113"/>
      <c r="N664" s="113"/>
      <c r="O664" s="113"/>
      <c r="P664" s="113"/>
      <c r="Q664" s="113"/>
      <c r="Z664" s="72"/>
      <c r="AB664" s="115"/>
      <c r="AD664" s="113"/>
      <c r="AE664" s="113"/>
      <c r="AF664" s="113"/>
      <c r="AG664" s="113"/>
      <c r="AH664" s="113"/>
      <c r="AQ664" s="72"/>
      <c r="AS664" s="115"/>
      <c r="AW664" s="113"/>
      <c r="AX664" s="113"/>
      <c r="AY664" s="113"/>
    </row>
    <row r="665" spans="9:51">
      <c r="I665" s="72"/>
      <c r="K665" s="115"/>
      <c r="M665" s="113"/>
      <c r="N665" s="113"/>
      <c r="O665" s="113"/>
      <c r="P665" s="113"/>
      <c r="Q665" s="113"/>
      <c r="Z665" s="72"/>
      <c r="AB665" s="115"/>
      <c r="AD665" s="113"/>
      <c r="AE665" s="113"/>
      <c r="AF665" s="113"/>
      <c r="AG665" s="113"/>
      <c r="AH665" s="113"/>
      <c r="AQ665" s="72"/>
      <c r="AS665" s="115"/>
      <c r="AW665" s="113"/>
      <c r="AX665" s="113"/>
      <c r="AY665" s="113"/>
    </row>
    <row r="666" spans="9:51">
      <c r="I666" s="72"/>
      <c r="K666" s="115"/>
      <c r="M666" s="113"/>
      <c r="N666" s="113"/>
      <c r="O666" s="113"/>
      <c r="P666" s="113"/>
      <c r="Q666" s="113"/>
      <c r="Z666" s="72"/>
      <c r="AB666" s="115"/>
      <c r="AD666" s="113"/>
      <c r="AE666" s="113"/>
      <c r="AF666" s="113"/>
      <c r="AG666" s="113"/>
      <c r="AH666" s="113"/>
      <c r="AQ666" s="72"/>
      <c r="AS666" s="115"/>
      <c r="AW666" s="113"/>
      <c r="AX666" s="113"/>
      <c r="AY666" s="113"/>
    </row>
    <row r="667" spans="9:51">
      <c r="I667" s="72"/>
      <c r="K667" s="115"/>
      <c r="M667" s="113"/>
      <c r="N667" s="113"/>
      <c r="O667" s="113"/>
      <c r="P667" s="113"/>
      <c r="Q667" s="113"/>
      <c r="Z667" s="72"/>
      <c r="AB667" s="115"/>
      <c r="AD667" s="113"/>
      <c r="AE667" s="113"/>
      <c r="AF667" s="113"/>
      <c r="AG667" s="113"/>
      <c r="AH667" s="113"/>
      <c r="AQ667" s="72"/>
      <c r="AS667" s="115"/>
      <c r="AW667" s="113"/>
      <c r="AX667" s="113"/>
      <c r="AY667" s="113"/>
    </row>
    <row r="668" spans="9:51">
      <c r="I668" s="72"/>
      <c r="K668" s="115"/>
      <c r="M668" s="113"/>
      <c r="N668" s="113"/>
      <c r="O668" s="113"/>
      <c r="P668" s="113"/>
      <c r="Q668" s="113"/>
      <c r="Z668" s="72"/>
      <c r="AB668" s="115"/>
      <c r="AD668" s="113"/>
      <c r="AE668" s="113"/>
      <c r="AF668" s="113"/>
      <c r="AG668" s="113"/>
      <c r="AH668" s="113"/>
      <c r="AQ668" s="72"/>
      <c r="AS668" s="115"/>
      <c r="AW668" s="113"/>
      <c r="AX668" s="113"/>
      <c r="AY668" s="113"/>
    </row>
    <row r="669" spans="9:51">
      <c r="I669" s="72"/>
      <c r="K669" s="115"/>
      <c r="M669" s="113"/>
      <c r="N669" s="113"/>
      <c r="O669" s="113"/>
      <c r="P669" s="113"/>
      <c r="Q669" s="113"/>
      <c r="Z669" s="72"/>
      <c r="AB669" s="115"/>
      <c r="AD669" s="113"/>
      <c r="AE669" s="113"/>
      <c r="AF669" s="113"/>
      <c r="AG669" s="113"/>
      <c r="AH669" s="113"/>
      <c r="AQ669" s="72"/>
      <c r="AS669" s="115"/>
      <c r="AW669" s="113"/>
      <c r="AX669" s="113"/>
      <c r="AY669" s="113"/>
    </row>
    <row r="670" spans="9:51">
      <c r="I670" s="72"/>
      <c r="K670" s="115"/>
      <c r="M670" s="113"/>
      <c r="N670" s="113"/>
      <c r="O670" s="113"/>
      <c r="P670" s="113"/>
      <c r="Q670" s="113"/>
      <c r="Z670" s="72"/>
      <c r="AB670" s="115"/>
      <c r="AD670" s="113"/>
      <c r="AE670" s="113"/>
      <c r="AF670" s="113"/>
      <c r="AG670" s="113"/>
      <c r="AH670" s="113"/>
      <c r="AQ670" s="72"/>
      <c r="AS670" s="115"/>
      <c r="AW670" s="113"/>
      <c r="AX670" s="113"/>
      <c r="AY670" s="113"/>
    </row>
    <row r="671" spans="9:51">
      <c r="I671" s="72"/>
      <c r="K671" s="115"/>
      <c r="M671" s="113"/>
      <c r="N671" s="113"/>
      <c r="O671" s="113"/>
      <c r="P671" s="113"/>
      <c r="Q671" s="113"/>
      <c r="Z671" s="72"/>
      <c r="AB671" s="115"/>
      <c r="AD671" s="113"/>
      <c r="AE671" s="113"/>
      <c r="AF671" s="113"/>
      <c r="AG671" s="113"/>
      <c r="AH671" s="113"/>
      <c r="AQ671" s="72"/>
      <c r="AS671" s="115"/>
      <c r="AW671" s="113"/>
      <c r="AX671" s="113"/>
      <c r="AY671" s="113"/>
    </row>
    <row r="672" spans="9:51">
      <c r="I672" s="72"/>
      <c r="K672" s="115"/>
      <c r="M672" s="113"/>
      <c r="N672" s="113"/>
      <c r="O672" s="113"/>
      <c r="P672" s="113"/>
      <c r="Q672" s="113"/>
      <c r="Z672" s="72"/>
      <c r="AB672" s="115"/>
      <c r="AD672" s="113"/>
      <c r="AE672" s="113"/>
      <c r="AF672" s="113"/>
      <c r="AG672" s="113"/>
      <c r="AH672" s="113"/>
      <c r="AQ672" s="72"/>
      <c r="AS672" s="115"/>
      <c r="AW672" s="113"/>
      <c r="AX672" s="113"/>
      <c r="AY672" s="113"/>
    </row>
    <row r="673" spans="9:51">
      <c r="I673" s="72"/>
      <c r="K673" s="115"/>
      <c r="M673" s="113"/>
      <c r="N673" s="113"/>
      <c r="O673" s="113"/>
      <c r="P673" s="113"/>
      <c r="Q673" s="113"/>
      <c r="Z673" s="72"/>
      <c r="AB673" s="115"/>
      <c r="AD673" s="113"/>
      <c r="AE673" s="113"/>
      <c r="AF673" s="113"/>
      <c r="AG673" s="113"/>
      <c r="AH673" s="113"/>
      <c r="AQ673" s="72"/>
      <c r="AS673" s="115"/>
      <c r="AW673" s="113"/>
      <c r="AX673" s="113"/>
      <c r="AY673" s="113"/>
    </row>
    <row r="674" spans="9:51">
      <c r="I674" s="72"/>
      <c r="K674" s="115"/>
      <c r="M674" s="113"/>
      <c r="N674" s="113"/>
      <c r="O674" s="113"/>
      <c r="P674" s="113"/>
      <c r="Q674" s="113"/>
      <c r="Z674" s="72"/>
      <c r="AB674" s="115"/>
      <c r="AD674" s="113"/>
      <c r="AE674" s="113"/>
      <c r="AF674" s="113"/>
      <c r="AG674" s="113"/>
      <c r="AH674" s="113"/>
      <c r="AQ674" s="72"/>
      <c r="AS674" s="115"/>
      <c r="AW674" s="113"/>
      <c r="AX674" s="113"/>
      <c r="AY674" s="113"/>
    </row>
    <row r="675" spans="9:51">
      <c r="I675" s="72"/>
      <c r="K675" s="115"/>
      <c r="M675" s="113"/>
      <c r="N675" s="113"/>
      <c r="O675" s="113"/>
      <c r="P675" s="113"/>
      <c r="Q675" s="113"/>
      <c r="Z675" s="72"/>
      <c r="AB675" s="115"/>
      <c r="AD675" s="113"/>
      <c r="AE675" s="113"/>
      <c r="AF675" s="113"/>
      <c r="AG675" s="113"/>
      <c r="AH675" s="113"/>
      <c r="AQ675" s="72"/>
      <c r="AS675" s="115"/>
      <c r="AW675" s="113"/>
      <c r="AX675" s="113"/>
      <c r="AY675" s="113"/>
    </row>
    <row r="676" spans="9:51">
      <c r="I676" s="72"/>
      <c r="K676" s="115"/>
      <c r="M676" s="113"/>
      <c r="N676" s="113"/>
      <c r="O676" s="113"/>
      <c r="P676" s="113"/>
      <c r="Q676" s="113"/>
      <c r="Z676" s="72"/>
      <c r="AB676" s="115"/>
      <c r="AD676" s="113"/>
      <c r="AE676" s="113"/>
      <c r="AF676" s="113"/>
      <c r="AG676" s="113"/>
      <c r="AH676" s="113"/>
      <c r="AQ676" s="72"/>
      <c r="AS676" s="115"/>
      <c r="AW676" s="113"/>
      <c r="AX676" s="113"/>
      <c r="AY676" s="113"/>
    </row>
    <row r="677" spans="9:51">
      <c r="I677" s="72"/>
      <c r="K677" s="115"/>
      <c r="M677" s="113"/>
      <c r="N677" s="113"/>
      <c r="O677" s="113"/>
      <c r="P677" s="113"/>
      <c r="Q677" s="113"/>
      <c r="Z677" s="72"/>
      <c r="AB677" s="115"/>
      <c r="AD677" s="113"/>
      <c r="AE677" s="113"/>
      <c r="AF677" s="113"/>
      <c r="AG677" s="113"/>
      <c r="AH677" s="113"/>
      <c r="AQ677" s="72"/>
      <c r="AS677" s="115"/>
      <c r="AW677" s="113"/>
      <c r="AX677" s="113"/>
      <c r="AY677" s="113"/>
    </row>
    <row r="678" spans="9:51">
      <c r="I678" s="72"/>
      <c r="K678" s="115"/>
      <c r="M678" s="113"/>
      <c r="N678" s="113"/>
      <c r="O678" s="113"/>
      <c r="P678" s="113"/>
      <c r="Q678" s="113"/>
      <c r="Z678" s="72"/>
      <c r="AB678" s="115"/>
      <c r="AD678" s="113"/>
      <c r="AE678" s="113"/>
      <c r="AF678" s="113"/>
      <c r="AG678" s="113"/>
      <c r="AH678" s="113"/>
      <c r="AQ678" s="72"/>
      <c r="AS678" s="115"/>
      <c r="AW678" s="113"/>
      <c r="AX678" s="113"/>
      <c r="AY678" s="113"/>
    </row>
    <row r="679" spans="9:51">
      <c r="I679" s="72"/>
      <c r="K679" s="115"/>
      <c r="M679" s="113"/>
      <c r="N679" s="113"/>
      <c r="O679" s="113"/>
      <c r="P679" s="113"/>
      <c r="Q679" s="113"/>
      <c r="Z679" s="72"/>
      <c r="AB679" s="115"/>
      <c r="AD679" s="113"/>
      <c r="AE679" s="113"/>
      <c r="AF679" s="113"/>
      <c r="AG679" s="113"/>
      <c r="AH679" s="113"/>
      <c r="AQ679" s="72"/>
      <c r="AS679" s="115"/>
      <c r="AW679" s="113"/>
      <c r="AX679" s="113"/>
      <c r="AY679" s="113"/>
    </row>
    <row r="680" spans="9:51">
      <c r="I680" s="72"/>
      <c r="K680" s="115"/>
      <c r="M680" s="113"/>
      <c r="N680" s="113"/>
      <c r="O680" s="113"/>
      <c r="P680" s="113"/>
      <c r="Q680" s="113"/>
      <c r="Z680" s="72"/>
      <c r="AB680" s="115"/>
      <c r="AD680" s="113"/>
      <c r="AE680" s="113"/>
      <c r="AF680" s="113"/>
      <c r="AG680" s="113"/>
      <c r="AH680" s="113"/>
      <c r="AQ680" s="72"/>
      <c r="AS680" s="115"/>
      <c r="AW680" s="113"/>
      <c r="AX680" s="113"/>
      <c r="AY680" s="113"/>
    </row>
    <row r="681" spans="9:51">
      <c r="I681" s="72"/>
      <c r="K681" s="115"/>
      <c r="M681" s="113"/>
      <c r="N681" s="113"/>
      <c r="O681" s="113"/>
      <c r="P681" s="113"/>
      <c r="Q681" s="113"/>
      <c r="Z681" s="72"/>
      <c r="AB681" s="115"/>
      <c r="AD681" s="113"/>
      <c r="AE681" s="113"/>
      <c r="AF681" s="113"/>
      <c r="AG681" s="113"/>
      <c r="AH681" s="113"/>
      <c r="AQ681" s="72"/>
      <c r="AS681" s="115"/>
      <c r="AW681" s="113"/>
      <c r="AX681" s="113"/>
      <c r="AY681" s="113"/>
    </row>
    <row r="682" spans="9:51">
      <c r="I682" s="72"/>
      <c r="K682" s="115"/>
      <c r="M682" s="113"/>
      <c r="N682" s="113"/>
      <c r="O682" s="113"/>
      <c r="P682" s="113"/>
      <c r="Q682" s="113"/>
      <c r="Z682" s="72"/>
      <c r="AB682" s="115"/>
      <c r="AD682" s="113"/>
      <c r="AE682" s="113"/>
      <c r="AF682" s="113"/>
      <c r="AG682" s="113"/>
      <c r="AH682" s="113"/>
      <c r="AQ682" s="72"/>
      <c r="AS682" s="115"/>
      <c r="AW682" s="113"/>
      <c r="AX682" s="113"/>
      <c r="AY682" s="113"/>
    </row>
    <row r="683" spans="9:51">
      <c r="I683" s="72"/>
      <c r="K683" s="115"/>
      <c r="M683" s="113"/>
      <c r="N683" s="113"/>
      <c r="O683" s="113"/>
      <c r="P683" s="113"/>
      <c r="Q683" s="113"/>
      <c r="Z683" s="72"/>
      <c r="AB683" s="115"/>
      <c r="AD683" s="113"/>
      <c r="AE683" s="113"/>
      <c r="AF683" s="113"/>
      <c r="AG683" s="113"/>
      <c r="AH683" s="113"/>
      <c r="AQ683" s="72"/>
      <c r="AS683" s="115"/>
      <c r="AW683" s="113"/>
      <c r="AX683" s="113"/>
      <c r="AY683" s="113"/>
    </row>
    <row r="684" spans="9:51">
      <c r="I684" s="72"/>
      <c r="K684" s="115"/>
      <c r="M684" s="113"/>
      <c r="N684" s="113"/>
      <c r="O684" s="113"/>
      <c r="P684" s="113"/>
      <c r="Q684" s="113"/>
      <c r="Z684" s="72"/>
      <c r="AB684" s="115"/>
      <c r="AD684" s="113"/>
      <c r="AE684" s="113"/>
      <c r="AF684" s="113"/>
      <c r="AG684" s="113"/>
      <c r="AH684" s="113"/>
      <c r="AQ684" s="72"/>
      <c r="AS684" s="115"/>
      <c r="AW684" s="113"/>
      <c r="AX684" s="113"/>
      <c r="AY684" s="113"/>
    </row>
    <row r="685" spans="9:51">
      <c r="I685" s="72"/>
      <c r="K685" s="115"/>
      <c r="M685" s="113"/>
      <c r="N685" s="113"/>
      <c r="O685" s="113"/>
      <c r="P685" s="113"/>
      <c r="Q685" s="113"/>
      <c r="Z685" s="72"/>
      <c r="AB685" s="115"/>
      <c r="AD685" s="113"/>
      <c r="AE685" s="113"/>
      <c r="AF685" s="113"/>
      <c r="AG685" s="113"/>
      <c r="AH685" s="113"/>
      <c r="AQ685" s="72"/>
      <c r="AS685" s="115"/>
      <c r="AW685" s="113"/>
      <c r="AX685" s="113"/>
      <c r="AY685" s="113"/>
    </row>
    <row r="686" spans="9:51">
      <c r="I686" s="72"/>
      <c r="K686" s="115"/>
      <c r="M686" s="113"/>
      <c r="N686" s="113"/>
      <c r="O686" s="113"/>
      <c r="P686" s="113"/>
      <c r="Q686" s="113"/>
      <c r="Z686" s="72"/>
      <c r="AB686" s="115"/>
      <c r="AD686" s="113"/>
      <c r="AE686" s="113"/>
      <c r="AF686" s="113"/>
      <c r="AG686" s="113"/>
      <c r="AH686" s="113"/>
      <c r="AQ686" s="72"/>
      <c r="AS686" s="115"/>
      <c r="AW686" s="113"/>
      <c r="AX686" s="113"/>
      <c r="AY686" s="113"/>
    </row>
    <row r="687" spans="9:51">
      <c r="I687" s="72"/>
      <c r="K687" s="115"/>
      <c r="M687" s="113"/>
      <c r="N687" s="113"/>
      <c r="O687" s="113"/>
      <c r="P687" s="113"/>
      <c r="Q687" s="113"/>
      <c r="Z687" s="72"/>
      <c r="AB687" s="115"/>
      <c r="AD687" s="113"/>
      <c r="AE687" s="113"/>
      <c r="AF687" s="113"/>
      <c r="AG687" s="113"/>
      <c r="AH687" s="113"/>
      <c r="AQ687" s="72"/>
      <c r="AS687" s="115"/>
      <c r="AW687" s="113"/>
      <c r="AX687" s="113"/>
      <c r="AY687" s="113"/>
    </row>
    <row r="688" spans="9:51">
      <c r="I688" s="72"/>
      <c r="K688" s="115"/>
      <c r="M688" s="113"/>
      <c r="N688" s="113"/>
      <c r="O688" s="113"/>
      <c r="P688" s="113"/>
      <c r="Q688" s="113"/>
      <c r="Z688" s="72"/>
      <c r="AB688" s="115"/>
      <c r="AD688" s="113"/>
      <c r="AE688" s="113"/>
      <c r="AF688" s="113"/>
      <c r="AG688" s="113"/>
      <c r="AH688" s="113"/>
      <c r="AQ688" s="72"/>
      <c r="AS688" s="115"/>
      <c r="AW688" s="113"/>
      <c r="AX688" s="113"/>
      <c r="AY688" s="113"/>
    </row>
    <row r="689" spans="9:51">
      <c r="I689" s="72"/>
      <c r="K689" s="115"/>
      <c r="M689" s="113"/>
      <c r="N689" s="113"/>
      <c r="O689" s="113"/>
      <c r="P689" s="113"/>
      <c r="Q689" s="113"/>
      <c r="Z689" s="72"/>
      <c r="AB689" s="115"/>
      <c r="AD689" s="113"/>
      <c r="AE689" s="113"/>
      <c r="AF689" s="113"/>
      <c r="AG689" s="113"/>
      <c r="AH689" s="113"/>
      <c r="AQ689" s="72"/>
      <c r="AS689" s="115"/>
      <c r="AW689" s="113"/>
      <c r="AX689" s="113"/>
      <c r="AY689" s="113"/>
    </row>
    <row r="690" spans="9:51">
      <c r="I690" s="72"/>
      <c r="K690" s="115"/>
      <c r="M690" s="113"/>
      <c r="N690" s="113"/>
      <c r="O690" s="113"/>
      <c r="P690" s="113"/>
      <c r="Q690" s="113"/>
      <c r="Z690" s="72"/>
      <c r="AB690" s="115"/>
      <c r="AD690" s="113"/>
      <c r="AE690" s="113"/>
      <c r="AF690" s="113"/>
      <c r="AG690" s="113"/>
      <c r="AH690" s="113"/>
      <c r="AQ690" s="72"/>
      <c r="AS690" s="115"/>
      <c r="AW690" s="113"/>
      <c r="AX690" s="113"/>
      <c r="AY690" s="113"/>
    </row>
    <row r="691" spans="9:51">
      <c r="I691" s="72"/>
      <c r="K691" s="115"/>
      <c r="M691" s="113"/>
      <c r="N691" s="113"/>
      <c r="O691" s="113"/>
      <c r="P691" s="113"/>
      <c r="Q691" s="113"/>
      <c r="Z691" s="72"/>
      <c r="AB691" s="115"/>
      <c r="AD691" s="113"/>
      <c r="AE691" s="113"/>
      <c r="AF691" s="113"/>
      <c r="AG691" s="113"/>
      <c r="AH691" s="113"/>
      <c r="AQ691" s="72"/>
      <c r="AS691" s="115"/>
      <c r="AW691" s="113"/>
      <c r="AX691" s="113"/>
      <c r="AY691" s="113"/>
    </row>
    <row r="692" spans="9:51">
      <c r="I692" s="72"/>
      <c r="K692" s="115"/>
      <c r="M692" s="113"/>
      <c r="N692" s="113"/>
      <c r="O692" s="113"/>
      <c r="P692" s="113"/>
      <c r="Q692" s="113"/>
      <c r="Z692" s="72"/>
      <c r="AB692" s="115"/>
      <c r="AD692" s="113"/>
      <c r="AE692" s="113"/>
      <c r="AF692" s="113"/>
      <c r="AG692" s="113"/>
      <c r="AH692" s="113"/>
      <c r="AQ692" s="72"/>
      <c r="AS692" s="115"/>
      <c r="AW692" s="113"/>
      <c r="AX692" s="113"/>
      <c r="AY692" s="113"/>
    </row>
    <row r="693" spans="9:51">
      <c r="I693" s="72"/>
      <c r="K693" s="115"/>
      <c r="M693" s="113"/>
      <c r="N693" s="113"/>
      <c r="O693" s="113"/>
      <c r="P693" s="113"/>
      <c r="Q693" s="113"/>
      <c r="Z693" s="72"/>
      <c r="AB693" s="115"/>
      <c r="AD693" s="113"/>
      <c r="AE693" s="113"/>
      <c r="AF693" s="113"/>
      <c r="AG693" s="113"/>
      <c r="AH693" s="113"/>
      <c r="AQ693" s="72"/>
      <c r="AS693" s="115"/>
      <c r="AW693" s="113"/>
      <c r="AX693" s="113"/>
      <c r="AY693" s="113"/>
    </row>
    <row r="694" spans="9:51">
      <c r="I694" s="72"/>
      <c r="K694" s="115"/>
      <c r="M694" s="113"/>
      <c r="N694" s="113"/>
      <c r="O694" s="113"/>
      <c r="P694" s="113"/>
      <c r="Q694" s="113"/>
      <c r="Z694" s="72"/>
      <c r="AB694" s="115"/>
      <c r="AD694" s="113"/>
      <c r="AE694" s="113"/>
      <c r="AF694" s="113"/>
      <c r="AG694" s="113"/>
      <c r="AH694" s="113"/>
      <c r="AQ694" s="72"/>
      <c r="AS694" s="115"/>
      <c r="AW694" s="113"/>
      <c r="AX694" s="113"/>
      <c r="AY694" s="113"/>
    </row>
    <row r="695" spans="9:51">
      <c r="I695" s="72"/>
      <c r="K695" s="115"/>
      <c r="M695" s="113"/>
      <c r="N695" s="113"/>
      <c r="O695" s="113"/>
      <c r="P695" s="113"/>
      <c r="Q695" s="113"/>
      <c r="Z695" s="72"/>
      <c r="AB695" s="115"/>
      <c r="AD695" s="113"/>
      <c r="AE695" s="113"/>
      <c r="AF695" s="113"/>
      <c r="AG695" s="113"/>
      <c r="AH695" s="113"/>
      <c r="AQ695" s="72"/>
      <c r="AS695" s="115"/>
      <c r="AW695" s="113"/>
      <c r="AX695" s="113"/>
      <c r="AY695" s="113"/>
    </row>
    <row r="696" spans="9:51">
      <c r="I696" s="72"/>
      <c r="K696" s="115"/>
      <c r="M696" s="113"/>
      <c r="N696" s="113"/>
      <c r="O696" s="113"/>
      <c r="P696" s="113"/>
      <c r="Q696" s="113"/>
      <c r="Z696" s="72"/>
      <c r="AB696" s="115"/>
      <c r="AD696" s="113"/>
      <c r="AE696" s="113"/>
      <c r="AF696" s="113"/>
      <c r="AG696" s="113"/>
      <c r="AH696" s="113"/>
      <c r="AQ696" s="72"/>
      <c r="AS696" s="115"/>
      <c r="AW696" s="113"/>
      <c r="AX696" s="113"/>
      <c r="AY696" s="113"/>
    </row>
    <row r="697" spans="9:51">
      <c r="I697" s="72"/>
      <c r="K697" s="115"/>
      <c r="M697" s="113"/>
      <c r="N697" s="113"/>
      <c r="O697" s="113"/>
      <c r="P697" s="113"/>
      <c r="Q697" s="113"/>
      <c r="Z697" s="72"/>
      <c r="AB697" s="115"/>
      <c r="AD697" s="113"/>
      <c r="AE697" s="113"/>
      <c r="AF697" s="113"/>
      <c r="AG697" s="113"/>
      <c r="AH697" s="113"/>
      <c r="AQ697" s="72"/>
      <c r="AS697" s="115"/>
      <c r="AW697" s="113"/>
      <c r="AX697" s="113"/>
      <c r="AY697" s="113"/>
    </row>
    <row r="698" spans="9:51">
      <c r="I698" s="72"/>
      <c r="K698" s="115"/>
      <c r="M698" s="113"/>
      <c r="N698" s="113"/>
      <c r="O698" s="113"/>
      <c r="P698" s="113"/>
      <c r="Q698" s="113"/>
      <c r="Z698" s="72"/>
      <c r="AB698" s="115"/>
      <c r="AD698" s="113"/>
      <c r="AE698" s="113"/>
      <c r="AF698" s="113"/>
      <c r="AG698" s="113"/>
      <c r="AH698" s="113"/>
      <c r="AQ698" s="72"/>
      <c r="AS698" s="115"/>
      <c r="AW698" s="113"/>
      <c r="AX698" s="113"/>
      <c r="AY698" s="113"/>
    </row>
    <row r="699" spans="9:51">
      <c r="I699" s="72"/>
      <c r="K699" s="115"/>
      <c r="M699" s="113"/>
      <c r="N699" s="113"/>
      <c r="O699" s="113"/>
      <c r="P699" s="113"/>
      <c r="Q699" s="113"/>
      <c r="Z699" s="72"/>
      <c r="AB699" s="115"/>
      <c r="AD699" s="113"/>
      <c r="AE699" s="113"/>
      <c r="AF699" s="113"/>
      <c r="AG699" s="113"/>
      <c r="AH699" s="113"/>
      <c r="AQ699" s="72"/>
      <c r="AS699" s="115"/>
      <c r="AW699" s="113"/>
      <c r="AX699" s="113"/>
      <c r="AY699" s="113"/>
    </row>
    <row r="700" spans="9:51">
      <c r="I700" s="72"/>
      <c r="K700" s="115"/>
      <c r="M700" s="113"/>
      <c r="N700" s="113"/>
      <c r="O700" s="113"/>
      <c r="P700" s="113"/>
      <c r="Q700" s="113"/>
      <c r="Z700" s="72"/>
      <c r="AB700" s="115"/>
      <c r="AD700" s="113"/>
      <c r="AE700" s="113"/>
      <c r="AF700" s="113"/>
      <c r="AG700" s="113"/>
      <c r="AH700" s="113"/>
      <c r="AQ700" s="72"/>
      <c r="AS700" s="115"/>
      <c r="AW700" s="113"/>
      <c r="AX700" s="113"/>
      <c r="AY700" s="113"/>
    </row>
    <row r="701" spans="9:51">
      <c r="I701" s="72"/>
      <c r="K701" s="115"/>
      <c r="M701" s="113"/>
      <c r="N701" s="113"/>
      <c r="O701" s="113"/>
      <c r="P701" s="113"/>
      <c r="Q701" s="113"/>
      <c r="Z701" s="72"/>
      <c r="AB701" s="115"/>
      <c r="AD701" s="113"/>
      <c r="AE701" s="113"/>
      <c r="AF701" s="113"/>
      <c r="AG701" s="113"/>
      <c r="AH701" s="113"/>
      <c r="AQ701" s="72"/>
      <c r="AS701" s="115"/>
      <c r="AW701" s="113"/>
      <c r="AX701" s="113"/>
      <c r="AY701" s="113"/>
    </row>
    <row r="702" spans="9:51">
      <c r="I702" s="72"/>
      <c r="K702" s="115"/>
      <c r="M702" s="113"/>
      <c r="N702" s="113"/>
      <c r="O702" s="113"/>
      <c r="P702" s="113"/>
      <c r="Q702" s="113"/>
      <c r="Z702" s="72"/>
      <c r="AB702" s="115"/>
      <c r="AD702" s="113"/>
      <c r="AE702" s="113"/>
      <c r="AF702" s="113"/>
      <c r="AG702" s="113"/>
      <c r="AH702" s="113"/>
      <c r="AQ702" s="72"/>
      <c r="AS702" s="115"/>
      <c r="AW702" s="113"/>
      <c r="AX702" s="113"/>
      <c r="AY702" s="113"/>
    </row>
    <row r="703" spans="9:51">
      <c r="I703" s="72"/>
      <c r="K703" s="115"/>
      <c r="M703" s="113"/>
      <c r="N703" s="113"/>
      <c r="O703" s="113"/>
      <c r="P703" s="113"/>
      <c r="Q703" s="113"/>
      <c r="Z703" s="72"/>
      <c r="AB703" s="115"/>
      <c r="AD703" s="113"/>
      <c r="AE703" s="113"/>
      <c r="AF703" s="113"/>
      <c r="AG703" s="113"/>
      <c r="AH703" s="113"/>
      <c r="AQ703" s="72"/>
      <c r="AS703" s="115"/>
      <c r="AW703" s="113"/>
      <c r="AX703" s="113"/>
      <c r="AY703" s="113"/>
    </row>
    <row r="704" spans="9:51">
      <c r="I704" s="72"/>
      <c r="K704" s="115"/>
      <c r="M704" s="113"/>
      <c r="N704" s="113"/>
      <c r="O704" s="113"/>
      <c r="P704" s="113"/>
      <c r="Q704" s="113"/>
      <c r="Z704" s="72"/>
      <c r="AB704" s="115"/>
      <c r="AD704" s="113"/>
      <c r="AE704" s="113"/>
      <c r="AF704" s="113"/>
      <c r="AG704" s="113"/>
      <c r="AH704" s="113"/>
      <c r="AQ704" s="72"/>
      <c r="AS704" s="115"/>
      <c r="AW704" s="113"/>
      <c r="AX704" s="113"/>
      <c r="AY704" s="113"/>
    </row>
    <row r="705" spans="9:51">
      <c r="I705" s="72"/>
      <c r="K705" s="115"/>
      <c r="M705" s="113"/>
      <c r="N705" s="113"/>
      <c r="O705" s="113"/>
      <c r="P705" s="113"/>
      <c r="Q705" s="113"/>
      <c r="Z705" s="72"/>
      <c r="AB705" s="115"/>
      <c r="AD705" s="113"/>
      <c r="AE705" s="113"/>
      <c r="AF705" s="113"/>
      <c r="AG705" s="113"/>
      <c r="AH705" s="113"/>
      <c r="AQ705" s="72"/>
      <c r="AS705" s="115"/>
      <c r="AW705" s="113"/>
      <c r="AX705" s="113"/>
      <c r="AY705" s="113"/>
    </row>
    <row r="706" spans="9:51">
      <c r="I706" s="72"/>
      <c r="K706" s="115"/>
      <c r="M706" s="113"/>
      <c r="N706" s="113"/>
      <c r="O706" s="113"/>
      <c r="P706" s="113"/>
      <c r="Q706" s="113"/>
      <c r="Z706" s="72"/>
      <c r="AB706" s="115"/>
      <c r="AD706" s="113"/>
      <c r="AE706" s="113"/>
      <c r="AF706" s="113"/>
      <c r="AG706" s="113"/>
      <c r="AH706" s="113"/>
      <c r="AQ706" s="72"/>
      <c r="AS706" s="115"/>
      <c r="AW706" s="113"/>
      <c r="AX706" s="113"/>
      <c r="AY706" s="113"/>
    </row>
    <row r="707" spans="9:51">
      <c r="I707" s="72"/>
      <c r="K707" s="115"/>
      <c r="M707" s="113"/>
      <c r="N707" s="113"/>
      <c r="O707" s="113"/>
      <c r="P707" s="113"/>
      <c r="Q707" s="113"/>
      <c r="Z707" s="72"/>
      <c r="AB707" s="115"/>
      <c r="AD707" s="113"/>
      <c r="AE707" s="113"/>
      <c r="AF707" s="113"/>
      <c r="AG707" s="113"/>
      <c r="AH707" s="113"/>
      <c r="AQ707" s="72"/>
      <c r="AS707" s="115"/>
      <c r="AW707" s="113"/>
      <c r="AX707" s="113"/>
      <c r="AY707" s="113"/>
    </row>
    <row r="708" spans="9:51">
      <c r="I708" s="72"/>
      <c r="K708" s="115"/>
      <c r="M708" s="113"/>
      <c r="N708" s="113"/>
      <c r="O708" s="113"/>
      <c r="P708" s="113"/>
      <c r="Q708" s="113"/>
      <c r="Z708" s="72"/>
      <c r="AB708" s="115"/>
      <c r="AD708" s="113"/>
      <c r="AE708" s="113"/>
      <c r="AF708" s="113"/>
      <c r="AG708" s="113"/>
      <c r="AH708" s="113"/>
      <c r="AQ708" s="72"/>
      <c r="AS708" s="115"/>
      <c r="AW708" s="113"/>
      <c r="AX708" s="113"/>
      <c r="AY708" s="113"/>
    </row>
    <row r="709" spans="9:51">
      <c r="I709" s="72"/>
      <c r="K709" s="115"/>
      <c r="M709" s="113"/>
      <c r="N709" s="113"/>
      <c r="O709" s="113"/>
      <c r="P709" s="113"/>
      <c r="Q709" s="113"/>
      <c r="Z709" s="72"/>
      <c r="AB709" s="115"/>
      <c r="AD709" s="113"/>
      <c r="AE709" s="113"/>
      <c r="AF709" s="113"/>
      <c r="AG709" s="113"/>
      <c r="AH709" s="113"/>
      <c r="AQ709" s="72"/>
      <c r="AS709" s="115"/>
      <c r="AW709" s="113"/>
      <c r="AX709" s="113"/>
      <c r="AY709" s="113"/>
    </row>
    <row r="710" spans="9:51">
      <c r="I710" s="72"/>
      <c r="K710" s="115"/>
      <c r="M710" s="113"/>
      <c r="N710" s="113"/>
      <c r="O710" s="113"/>
      <c r="P710" s="113"/>
      <c r="Q710" s="113"/>
      <c r="Z710" s="72"/>
      <c r="AB710" s="115"/>
      <c r="AD710" s="113"/>
      <c r="AE710" s="113"/>
      <c r="AF710" s="113"/>
      <c r="AG710" s="113"/>
      <c r="AH710" s="113"/>
      <c r="AQ710" s="72"/>
      <c r="AS710" s="115"/>
      <c r="AW710" s="113"/>
      <c r="AX710" s="113"/>
      <c r="AY710" s="113"/>
    </row>
    <row r="711" spans="9:51">
      <c r="I711" s="72"/>
      <c r="K711" s="115"/>
      <c r="M711" s="113"/>
      <c r="N711" s="113"/>
      <c r="O711" s="113"/>
      <c r="P711" s="113"/>
      <c r="Q711" s="113"/>
      <c r="Z711" s="72"/>
      <c r="AB711" s="115"/>
      <c r="AD711" s="113"/>
      <c r="AE711" s="113"/>
      <c r="AF711" s="113"/>
      <c r="AG711" s="113"/>
      <c r="AH711" s="113"/>
      <c r="AQ711" s="72"/>
      <c r="AS711" s="115"/>
      <c r="AW711" s="113"/>
      <c r="AX711" s="113"/>
      <c r="AY711" s="113"/>
    </row>
    <row r="712" spans="9:51">
      <c r="I712" s="72"/>
      <c r="K712" s="115"/>
      <c r="M712" s="113"/>
      <c r="N712" s="113"/>
      <c r="O712" s="113"/>
      <c r="P712" s="113"/>
      <c r="Q712" s="113"/>
      <c r="Z712" s="72"/>
      <c r="AB712" s="115"/>
      <c r="AD712" s="113"/>
      <c r="AE712" s="113"/>
      <c r="AF712" s="113"/>
      <c r="AG712" s="113"/>
      <c r="AH712" s="113"/>
      <c r="AQ712" s="72"/>
      <c r="AS712" s="115"/>
      <c r="AW712" s="113"/>
      <c r="AX712" s="113"/>
      <c r="AY712" s="113"/>
    </row>
    <row r="713" spans="9:51">
      <c r="I713" s="72"/>
      <c r="K713" s="115"/>
      <c r="M713" s="113"/>
      <c r="N713" s="113"/>
      <c r="O713" s="113"/>
      <c r="P713" s="113"/>
      <c r="Q713" s="113"/>
      <c r="Z713" s="72"/>
      <c r="AB713" s="115"/>
      <c r="AD713" s="113"/>
      <c r="AE713" s="113"/>
      <c r="AF713" s="113"/>
      <c r="AG713" s="113"/>
      <c r="AH713" s="113"/>
      <c r="AQ713" s="72"/>
      <c r="AS713" s="115"/>
      <c r="AW713" s="113"/>
      <c r="AX713" s="113"/>
      <c r="AY713" s="113"/>
    </row>
    <row r="714" spans="9:51">
      <c r="I714" s="72"/>
      <c r="K714" s="115"/>
      <c r="M714" s="113"/>
      <c r="N714" s="113"/>
      <c r="O714" s="113"/>
      <c r="P714" s="113"/>
      <c r="Q714" s="113"/>
      <c r="Z714" s="72"/>
      <c r="AB714" s="115"/>
      <c r="AD714" s="113"/>
      <c r="AE714" s="113"/>
      <c r="AF714" s="113"/>
      <c r="AG714" s="113"/>
      <c r="AH714" s="113"/>
      <c r="AQ714" s="72"/>
      <c r="AS714" s="115"/>
      <c r="AW714" s="113"/>
      <c r="AX714" s="113"/>
      <c r="AY714" s="113"/>
    </row>
    <row r="715" spans="9:51">
      <c r="I715" s="72"/>
      <c r="K715" s="115"/>
      <c r="M715" s="113"/>
      <c r="N715" s="113"/>
      <c r="O715" s="113"/>
      <c r="P715" s="113"/>
      <c r="Q715" s="113"/>
      <c r="Z715" s="72"/>
      <c r="AB715" s="115"/>
      <c r="AD715" s="113"/>
      <c r="AE715" s="113"/>
      <c r="AF715" s="113"/>
      <c r="AG715" s="113"/>
      <c r="AH715" s="113"/>
      <c r="AQ715" s="72"/>
      <c r="AS715" s="115"/>
      <c r="AW715" s="113"/>
      <c r="AX715" s="113"/>
      <c r="AY715" s="113"/>
    </row>
    <row r="716" spans="9:51">
      <c r="I716" s="72"/>
      <c r="K716" s="115"/>
      <c r="M716" s="113"/>
      <c r="N716" s="113"/>
      <c r="O716" s="113"/>
      <c r="P716" s="113"/>
      <c r="Q716" s="113"/>
      <c r="Z716" s="72"/>
      <c r="AB716" s="115"/>
      <c r="AD716" s="113"/>
      <c r="AE716" s="113"/>
      <c r="AF716" s="113"/>
      <c r="AG716" s="113"/>
      <c r="AH716" s="113"/>
      <c r="AQ716" s="72"/>
      <c r="AS716" s="115"/>
      <c r="AW716" s="113"/>
      <c r="AX716" s="113"/>
      <c r="AY716" s="113"/>
    </row>
    <row r="717" spans="9:51">
      <c r="I717" s="72"/>
      <c r="K717" s="115"/>
      <c r="M717" s="113"/>
      <c r="N717" s="113"/>
      <c r="O717" s="113"/>
      <c r="P717" s="113"/>
      <c r="Q717" s="113"/>
      <c r="Z717" s="72"/>
      <c r="AB717" s="115"/>
      <c r="AD717" s="113"/>
      <c r="AE717" s="113"/>
      <c r="AF717" s="113"/>
      <c r="AG717" s="113"/>
      <c r="AH717" s="113"/>
      <c r="AQ717" s="72"/>
      <c r="AS717" s="115"/>
      <c r="AW717" s="113"/>
      <c r="AX717" s="113"/>
      <c r="AY717" s="113"/>
    </row>
    <row r="718" spans="9:51">
      <c r="I718" s="72"/>
      <c r="K718" s="115"/>
      <c r="M718" s="113"/>
      <c r="N718" s="113"/>
      <c r="O718" s="113"/>
      <c r="P718" s="113"/>
      <c r="Q718" s="113"/>
      <c r="Z718" s="72"/>
      <c r="AB718" s="115"/>
      <c r="AD718" s="113"/>
      <c r="AE718" s="113"/>
      <c r="AF718" s="113"/>
      <c r="AG718" s="113"/>
      <c r="AH718" s="113"/>
      <c r="AQ718" s="72"/>
      <c r="AS718" s="115"/>
      <c r="AW718" s="113"/>
      <c r="AX718" s="113"/>
      <c r="AY718" s="113"/>
    </row>
    <row r="719" spans="9:51">
      <c r="I719" s="72"/>
      <c r="K719" s="115"/>
      <c r="M719" s="113"/>
      <c r="N719" s="113"/>
      <c r="O719" s="113"/>
      <c r="P719" s="113"/>
      <c r="Q719" s="113"/>
      <c r="Z719" s="72"/>
      <c r="AB719" s="115"/>
      <c r="AD719" s="113"/>
      <c r="AE719" s="113"/>
      <c r="AF719" s="113"/>
      <c r="AG719" s="113"/>
      <c r="AH719" s="113"/>
      <c r="AQ719" s="72"/>
      <c r="AS719" s="115"/>
      <c r="AW719" s="113"/>
      <c r="AX719" s="113"/>
      <c r="AY719" s="113"/>
    </row>
    <row r="720" spans="9:51">
      <c r="I720" s="72"/>
      <c r="K720" s="115"/>
      <c r="M720" s="113"/>
      <c r="N720" s="113"/>
      <c r="O720" s="113"/>
      <c r="P720" s="113"/>
      <c r="Q720" s="113"/>
      <c r="Z720" s="72"/>
      <c r="AB720" s="115"/>
      <c r="AD720" s="113"/>
      <c r="AE720" s="113"/>
      <c r="AF720" s="113"/>
      <c r="AG720" s="113"/>
      <c r="AH720" s="113"/>
      <c r="AQ720" s="72"/>
      <c r="AS720" s="115"/>
      <c r="AW720" s="113"/>
      <c r="AX720" s="113"/>
      <c r="AY720" s="113"/>
    </row>
    <row r="721" spans="9:51">
      <c r="I721" s="72"/>
      <c r="K721" s="115"/>
      <c r="M721" s="113"/>
      <c r="N721" s="113"/>
      <c r="O721" s="113"/>
      <c r="P721" s="113"/>
      <c r="Q721" s="113"/>
      <c r="Z721" s="72"/>
      <c r="AB721" s="115"/>
      <c r="AD721" s="113"/>
      <c r="AE721" s="113"/>
      <c r="AF721" s="113"/>
      <c r="AG721" s="113"/>
      <c r="AH721" s="113"/>
      <c r="AQ721" s="72"/>
      <c r="AS721" s="115"/>
      <c r="AW721" s="113"/>
      <c r="AX721" s="113"/>
      <c r="AY721" s="113"/>
    </row>
    <row r="722" spans="9:51">
      <c r="I722" s="72"/>
      <c r="K722" s="115"/>
      <c r="M722" s="113"/>
      <c r="N722" s="113"/>
      <c r="O722" s="113"/>
      <c r="P722" s="113"/>
      <c r="Q722" s="113"/>
      <c r="Z722" s="72"/>
      <c r="AB722" s="115"/>
      <c r="AD722" s="113"/>
      <c r="AE722" s="113"/>
      <c r="AF722" s="113"/>
      <c r="AG722" s="113"/>
      <c r="AH722" s="113"/>
      <c r="AQ722" s="72"/>
      <c r="AS722" s="115"/>
      <c r="AW722" s="113"/>
      <c r="AX722" s="113"/>
      <c r="AY722" s="113"/>
    </row>
    <row r="723" spans="9:51">
      <c r="I723" s="72"/>
      <c r="K723" s="115"/>
      <c r="M723" s="113"/>
      <c r="N723" s="113"/>
      <c r="O723" s="113"/>
      <c r="P723" s="113"/>
      <c r="Q723" s="113"/>
      <c r="Z723" s="72"/>
      <c r="AB723" s="115"/>
      <c r="AD723" s="113"/>
      <c r="AE723" s="113"/>
      <c r="AF723" s="113"/>
      <c r="AG723" s="113"/>
      <c r="AH723" s="113"/>
      <c r="AQ723" s="72"/>
      <c r="AS723" s="115"/>
      <c r="AW723" s="113"/>
      <c r="AX723" s="113"/>
      <c r="AY723" s="113"/>
    </row>
    <row r="724" spans="9:51">
      <c r="I724" s="72"/>
      <c r="K724" s="115"/>
      <c r="M724" s="113"/>
      <c r="N724" s="113"/>
      <c r="O724" s="113"/>
      <c r="P724" s="113"/>
      <c r="Q724" s="113"/>
      <c r="Z724" s="72"/>
      <c r="AB724" s="115"/>
      <c r="AD724" s="113"/>
      <c r="AE724" s="113"/>
      <c r="AF724" s="113"/>
      <c r="AG724" s="113"/>
      <c r="AH724" s="113"/>
      <c r="AQ724" s="72"/>
      <c r="AS724" s="115"/>
      <c r="AW724" s="113"/>
      <c r="AX724" s="113"/>
      <c r="AY724" s="113"/>
    </row>
    <row r="725" spans="9:51">
      <c r="I725" s="72"/>
      <c r="K725" s="115"/>
      <c r="M725" s="113"/>
      <c r="N725" s="113"/>
      <c r="O725" s="113"/>
      <c r="P725" s="113"/>
      <c r="Q725" s="113"/>
      <c r="Z725" s="72"/>
      <c r="AB725" s="115"/>
      <c r="AD725" s="113"/>
      <c r="AE725" s="113"/>
      <c r="AF725" s="113"/>
      <c r="AG725" s="113"/>
      <c r="AH725" s="113"/>
      <c r="AQ725" s="72"/>
      <c r="AS725" s="115"/>
      <c r="AW725" s="113"/>
      <c r="AX725" s="113"/>
      <c r="AY725" s="113"/>
    </row>
    <row r="726" spans="9:51">
      <c r="I726" s="72"/>
      <c r="K726" s="115"/>
      <c r="M726" s="113"/>
      <c r="N726" s="113"/>
      <c r="O726" s="113"/>
      <c r="P726" s="113"/>
      <c r="Q726" s="113"/>
      <c r="Z726" s="72"/>
      <c r="AB726" s="115"/>
      <c r="AD726" s="113"/>
      <c r="AE726" s="113"/>
      <c r="AF726" s="113"/>
      <c r="AG726" s="113"/>
      <c r="AH726" s="113"/>
      <c r="AQ726" s="72"/>
      <c r="AS726" s="115"/>
      <c r="AW726" s="113"/>
      <c r="AX726" s="113"/>
      <c r="AY726" s="113"/>
    </row>
    <row r="727" spans="9:51">
      <c r="I727" s="72"/>
      <c r="K727" s="115"/>
      <c r="M727" s="113"/>
      <c r="N727" s="113"/>
      <c r="O727" s="113"/>
      <c r="P727" s="113"/>
      <c r="Q727" s="113"/>
      <c r="Z727" s="72"/>
      <c r="AB727" s="115"/>
      <c r="AD727" s="113"/>
      <c r="AE727" s="113"/>
      <c r="AF727" s="113"/>
      <c r="AG727" s="113"/>
      <c r="AH727" s="113"/>
      <c r="AQ727" s="72"/>
      <c r="AS727" s="115"/>
      <c r="AW727" s="113"/>
      <c r="AX727" s="113"/>
      <c r="AY727" s="113"/>
    </row>
    <row r="728" spans="9:51">
      <c r="I728" s="72"/>
      <c r="K728" s="115"/>
      <c r="M728" s="113"/>
      <c r="N728" s="113"/>
      <c r="O728" s="113"/>
      <c r="P728" s="113"/>
      <c r="Q728" s="113"/>
      <c r="Z728" s="72"/>
      <c r="AB728" s="115"/>
      <c r="AD728" s="113"/>
      <c r="AE728" s="113"/>
      <c r="AF728" s="113"/>
      <c r="AG728" s="113"/>
      <c r="AH728" s="113"/>
      <c r="AQ728" s="72"/>
      <c r="AS728" s="115"/>
      <c r="AW728" s="113"/>
      <c r="AX728" s="113"/>
      <c r="AY728" s="113"/>
    </row>
    <row r="729" spans="9:51">
      <c r="I729" s="72"/>
      <c r="K729" s="115"/>
      <c r="M729" s="113"/>
      <c r="N729" s="113"/>
      <c r="O729" s="113"/>
      <c r="P729" s="113"/>
      <c r="Q729" s="113"/>
      <c r="Z729" s="72"/>
      <c r="AB729" s="115"/>
      <c r="AD729" s="113"/>
      <c r="AE729" s="113"/>
      <c r="AF729" s="113"/>
      <c r="AG729" s="113"/>
      <c r="AH729" s="113"/>
      <c r="AQ729" s="72"/>
      <c r="AS729" s="115"/>
      <c r="AW729" s="113"/>
      <c r="AX729" s="113"/>
      <c r="AY729" s="113"/>
    </row>
    <row r="730" spans="9:51">
      <c r="I730" s="72"/>
      <c r="K730" s="115"/>
      <c r="M730" s="113"/>
      <c r="N730" s="113"/>
      <c r="O730" s="113"/>
      <c r="P730" s="113"/>
      <c r="Q730" s="113"/>
      <c r="Z730" s="72"/>
      <c r="AB730" s="115"/>
      <c r="AD730" s="113"/>
      <c r="AE730" s="113"/>
      <c r="AF730" s="113"/>
      <c r="AG730" s="113"/>
      <c r="AH730" s="113"/>
      <c r="AQ730" s="72"/>
      <c r="AS730" s="115"/>
      <c r="AW730" s="113"/>
      <c r="AX730" s="113"/>
      <c r="AY730" s="113"/>
    </row>
    <row r="731" spans="9:51">
      <c r="I731" s="72"/>
      <c r="K731" s="115"/>
      <c r="M731" s="113"/>
      <c r="N731" s="113"/>
      <c r="O731" s="113"/>
      <c r="P731" s="113"/>
      <c r="Q731" s="113"/>
      <c r="Z731" s="72"/>
      <c r="AB731" s="115"/>
      <c r="AD731" s="113"/>
      <c r="AE731" s="113"/>
      <c r="AF731" s="113"/>
      <c r="AG731" s="113"/>
      <c r="AH731" s="113"/>
      <c r="AQ731" s="72"/>
      <c r="AS731" s="115"/>
      <c r="AW731" s="113"/>
      <c r="AX731" s="113"/>
      <c r="AY731" s="113"/>
    </row>
    <row r="732" spans="9:51">
      <c r="I732" s="72"/>
      <c r="K732" s="115"/>
      <c r="M732" s="113"/>
      <c r="N732" s="113"/>
      <c r="O732" s="113"/>
      <c r="P732" s="113"/>
      <c r="Q732" s="113"/>
      <c r="Z732" s="72"/>
      <c r="AB732" s="115"/>
      <c r="AD732" s="113"/>
      <c r="AE732" s="113"/>
      <c r="AF732" s="113"/>
      <c r="AG732" s="113"/>
      <c r="AH732" s="113"/>
      <c r="AQ732" s="72"/>
      <c r="AS732" s="115"/>
      <c r="AW732" s="113"/>
      <c r="AX732" s="113"/>
      <c r="AY732" s="113"/>
    </row>
    <row r="733" spans="9:51">
      <c r="I733" s="72"/>
      <c r="K733" s="115"/>
      <c r="M733" s="113"/>
      <c r="N733" s="113"/>
      <c r="O733" s="113"/>
      <c r="P733" s="113"/>
      <c r="Q733" s="113"/>
      <c r="Z733" s="72"/>
      <c r="AB733" s="115"/>
      <c r="AD733" s="113"/>
      <c r="AE733" s="113"/>
      <c r="AF733" s="113"/>
      <c r="AG733" s="113"/>
      <c r="AH733" s="113"/>
      <c r="AQ733" s="72"/>
      <c r="AS733" s="115"/>
      <c r="AW733" s="113"/>
      <c r="AX733" s="113"/>
      <c r="AY733" s="113"/>
    </row>
    <row r="734" spans="9:51">
      <c r="I734" s="72"/>
      <c r="K734" s="115"/>
      <c r="M734" s="113"/>
      <c r="N734" s="113"/>
      <c r="O734" s="113"/>
      <c r="P734" s="113"/>
      <c r="Q734" s="113"/>
      <c r="Z734" s="72"/>
      <c r="AB734" s="115"/>
      <c r="AD734" s="113"/>
      <c r="AE734" s="113"/>
      <c r="AF734" s="113"/>
      <c r="AG734" s="113"/>
      <c r="AH734" s="113"/>
      <c r="AQ734" s="72"/>
      <c r="AS734" s="115"/>
      <c r="AW734" s="113"/>
      <c r="AX734" s="113"/>
      <c r="AY734" s="113"/>
    </row>
    <row r="735" spans="9:51">
      <c r="I735" s="72"/>
      <c r="K735" s="115"/>
      <c r="M735" s="113"/>
      <c r="N735" s="113"/>
      <c r="O735" s="113"/>
      <c r="P735" s="113"/>
      <c r="Q735" s="113"/>
      <c r="Z735" s="72"/>
      <c r="AB735" s="115"/>
      <c r="AD735" s="113"/>
      <c r="AE735" s="113"/>
      <c r="AF735" s="113"/>
      <c r="AG735" s="113"/>
      <c r="AH735" s="113"/>
      <c r="AQ735" s="72"/>
      <c r="AS735" s="115"/>
      <c r="AW735" s="113"/>
      <c r="AX735" s="113"/>
      <c r="AY735" s="113"/>
    </row>
    <row r="736" spans="9:51">
      <c r="I736" s="72"/>
      <c r="K736" s="115"/>
      <c r="M736" s="113"/>
      <c r="N736" s="113"/>
      <c r="O736" s="113"/>
      <c r="P736" s="113"/>
      <c r="Q736" s="113"/>
      <c r="Z736" s="72"/>
      <c r="AB736" s="115"/>
      <c r="AD736" s="113"/>
      <c r="AE736" s="113"/>
      <c r="AF736" s="113"/>
      <c r="AG736" s="113"/>
      <c r="AH736" s="113"/>
      <c r="AQ736" s="72"/>
      <c r="AS736" s="115"/>
      <c r="AW736" s="113"/>
      <c r="AX736" s="113"/>
      <c r="AY736" s="113"/>
    </row>
    <row r="737" spans="9:51">
      <c r="I737" s="72"/>
      <c r="K737" s="115"/>
      <c r="M737" s="113"/>
      <c r="N737" s="113"/>
      <c r="O737" s="113"/>
      <c r="P737" s="113"/>
      <c r="Q737" s="113"/>
      <c r="Z737" s="72"/>
      <c r="AB737" s="115"/>
      <c r="AD737" s="113"/>
      <c r="AE737" s="113"/>
      <c r="AF737" s="113"/>
      <c r="AG737" s="113"/>
      <c r="AH737" s="113"/>
      <c r="AQ737" s="72"/>
      <c r="AS737" s="115"/>
      <c r="AW737" s="113"/>
      <c r="AX737" s="113"/>
      <c r="AY737" s="113"/>
    </row>
    <row r="738" spans="9:51">
      <c r="I738" s="72"/>
      <c r="K738" s="115"/>
      <c r="M738" s="113"/>
      <c r="N738" s="113"/>
      <c r="O738" s="113"/>
      <c r="P738" s="113"/>
      <c r="Q738" s="113"/>
      <c r="Z738" s="72"/>
      <c r="AB738" s="115"/>
      <c r="AD738" s="113"/>
      <c r="AE738" s="113"/>
      <c r="AF738" s="113"/>
      <c r="AG738" s="113"/>
      <c r="AH738" s="113"/>
      <c r="AQ738" s="72"/>
      <c r="AS738" s="115"/>
      <c r="AW738" s="113"/>
      <c r="AX738" s="113"/>
      <c r="AY738" s="113"/>
    </row>
    <row r="739" spans="9:51">
      <c r="I739" s="72"/>
      <c r="K739" s="115"/>
      <c r="M739" s="113"/>
      <c r="N739" s="113"/>
      <c r="O739" s="113"/>
      <c r="P739" s="113"/>
      <c r="Q739" s="113"/>
      <c r="Z739" s="72"/>
      <c r="AB739" s="115"/>
      <c r="AD739" s="113"/>
      <c r="AE739" s="113"/>
      <c r="AF739" s="113"/>
      <c r="AG739" s="113"/>
      <c r="AH739" s="113"/>
      <c r="AQ739" s="72"/>
      <c r="AS739" s="115"/>
      <c r="AW739" s="113"/>
      <c r="AX739" s="113"/>
      <c r="AY739" s="113"/>
    </row>
    <row r="740" spans="9:51">
      <c r="I740" s="72"/>
      <c r="K740" s="115"/>
      <c r="M740" s="113"/>
      <c r="N740" s="113"/>
      <c r="O740" s="113"/>
      <c r="P740" s="113"/>
      <c r="Q740" s="113"/>
      <c r="Z740" s="72"/>
      <c r="AB740" s="115"/>
      <c r="AD740" s="113"/>
      <c r="AE740" s="113"/>
      <c r="AF740" s="113"/>
      <c r="AG740" s="113"/>
      <c r="AH740" s="113"/>
      <c r="AQ740" s="72"/>
      <c r="AS740" s="115"/>
      <c r="AW740" s="113"/>
      <c r="AX740" s="113"/>
      <c r="AY740" s="113"/>
    </row>
    <row r="741" spans="9:51">
      <c r="I741" s="72"/>
      <c r="K741" s="115"/>
      <c r="M741" s="113"/>
      <c r="N741" s="113"/>
      <c r="O741" s="113"/>
      <c r="P741" s="113"/>
      <c r="Q741" s="113"/>
      <c r="Z741" s="72"/>
      <c r="AB741" s="115"/>
      <c r="AD741" s="113"/>
      <c r="AE741" s="113"/>
      <c r="AF741" s="113"/>
      <c r="AG741" s="113"/>
      <c r="AH741" s="113"/>
      <c r="AQ741" s="72"/>
      <c r="AS741" s="115"/>
      <c r="AW741" s="113"/>
      <c r="AX741" s="113"/>
      <c r="AY741" s="113"/>
    </row>
    <row r="742" spans="9:51">
      <c r="I742" s="72"/>
      <c r="K742" s="115"/>
      <c r="M742" s="113"/>
      <c r="N742" s="113"/>
      <c r="O742" s="113"/>
      <c r="P742" s="113"/>
      <c r="Q742" s="113"/>
      <c r="Z742" s="72"/>
      <c r="AB742" s="115"/>
      <c r="AD742" s="113"/>
      <c r="AE742" s="113"/>
      <c r="AF742" s="113"/>
      <c r="AG742" s="113"/>
      <c r="AH742" s="113"/>
      <c r="AQ742" s="72"/>
      <c r="AS742" s="115"/>
      <c r="AW742" s="113"/>
      <c r="AX742" s="113"/>
      <c r="AY742" s="113"/>
    </row>
    <row r="743" spans="9:51">
      <c r="I743" s="72"/>
      <c r="K743" s="115"/>
      <c r="M743" s="113"/>
      <c r="N743" s="113"/>
      <c r="O743" s="113"/>
      <c r="P743" s="113"/>
      <c r="Q743" s="113"/>
      <c r="Z743" s="72"/>
      <c r="AB743" s="115"/>
      <c r="AD743" s="113"/>
      <c r="AE743" s="113"/>
      <c r="AF743" s="113"/>
      <c r="AG743" s="113"/>
      <c r="AH743" s="113"/>
      <c r="AQ743" s="72"/>
      <c r="AS743" s="115"/>
      <c r="AW743" s="113"/>
      <c r="AX743" s="113"/>
      <c r="AY743" s="113"/>
    </row>
    <row r="744" spans="9:51">
      <c r="I744" s="72"/>
      <c r="K744" s="115"/>
      <c r="M744" s="113"/>
      <c r="N744" s="113"/>
      <c r="O744" s="113"/>
      <c r="P744" s="113"/>
      <c r="Q744" s="113"/>
      <c r="Z744" s="72"/>
      <c r="AB744" s="115"/>
      <c r="AD744" s="113"/>
      <c r="AE744" s="113"/>
      <c r="AF744" s="113"/>
      <c r="AG744" s="113"/>
      <c r="AH744" s="113"/>
      <c r="AQ744" s="72"/>
      <c r="AS744" s="115"/>
      <c r="AW744" s="113"/>
      <c r="AX744" s="113"/>
      <c r="AY744" s="113"/>
    </row>
    <row r="745" spans="9:51">
      <c r="I745" s="72"/>
      <c r="K745" s="115"/>
      <c r="M745" s="113"/>
      <c r="N745" s="113"/>
      <c r="O745" s="113"/>
      <c r="P745" s="113"/>
      <c r="Q745" s="113"/>
      <c r="Z745" s="72"/>
      <c r="AB745" s="115"/>
      <c r="AD745" s="113"/>
      <c r="AE745" s="113"/>
      <c r="AF745" s="113"/>
      <c r="AG745" s="113"/>
      <c r="AH745" s="113"/>
      <c r="AQ745" s="72"/>
      <c r="AS745" s="115"/>
      <c r="AW745" s="113"/>
      <c r="AX745" s="113"/>
      <c r="AY745" s="113"/>
    </row>
    <row r="746" spans="9:51">
      <c r="I746" s="72"/>
      <c r="K746" s="115"/>
      <c r="M746" s="113"/>
      <c r="N746" s="113"/>
      <c r="O746" s="113"/>
      <c r="P746" s="113"/>
      <c r="Q746" s="113"/>
      <c r="Z746" s="72"/>
      <c r="AB746" s="115"/>
      <c r="AD746" s="113"/>
      <c r="AE746" s="113"/>
      <c r="AF746" s="113"/>
      <c r="AG746" s="113"/>
      <c r="AH746" s="113"/>
      <c r="AQ746" s="72"/>
      <c r="AS746" s="115"/>
      <c r="AW746" s="113"/>
      <c r="AX746" s="113"/>
      <c r="AY746" s="113"/>
    </row>
    <row r="747" spans="9:51">
      <c r="I747" s="72"/>
      <c r="K747" s="115"/>
      <c r="M747" s="113"/>
      <c r="N747" s="113"/>
      <c r="O747" s="113"/>
      <c r="P747" s="113"/>
      <c r="Q747" s="113"/>
      <c r="Z747" s="72"/>
      <c r="AB747" s="115"/>
      <c r="AD747" s="113"/>
      <c r="AE747" s="113"/>
      <c r="AF747" s="113"/>
      <c r="AG747" s="113"/>
      <c r="AH747" s="113"/>
      <c r="AQ747" s="72"/>
      <c r="AS747" s="115"/>
      <c r="AW747" s="113"/>
      <c r="AX747" s="113"/>
      <c r="AY747" s="113"/>
    </row>
    <row r="748" spans="9:51">
      <c r="I748" s="72"/>
      <c r="K748" s="115"/>
      <c r="M748" s="113"/>
      <c r="N748" s="113"/>
      <c r="O748" s="113"/>
      <c r="P748" s="113"/>
      <c r="Q748" s="113"/>
      <c r="Z748" s="72"/>
      <c r="AB748" s="115"/>
      <c r="AD748" s="113"/>
      <c r="AE748" s="113"/>
      <c r="AF748" s="113"/>
      <c r="AG748" s="113"/>
      <c r="AH748" s="113"/>
      <c r="AQ748" s="72"/>
      <c r="AS748" s="115"/>
      <c r="AW748" s="113"/>
      <c r="AX748" s="113"/>
      <c r="AY748" s="113"/>
    </row>
    <row r="749" spans="9:51">
      <c r="I749" s="72"/>
      <c r="K749" s="115"/>
      <c r="M749" s="113"/>
      <c r="N749" s="113"/>
      <c r="O749" s="113"/>
      <c r="P749" s="113"/>
      <c r="Q749" s="113"/>
      <c r="Z749" s="72"/>
      <c r="AB749" s="115"/>
      <c r="AD749" s="113"/>
      <c r="AE749" s="113"/>
      <c r="AF749" s="113"/>
      <c r="AG749" s="113"/>
      <c r="AH749" s="113"/>
      <c r="AQ749" s="72"/>
      <c r="AS749" s="115"/>
      <c r="AW749" s="113"/>
      <c r="AX749" s="113"/>
      <c r="AY749" s="113"/>
    </row>
    <row r="750" spans="9:51">
      <c r="I750" s="72"/>
      <c r="K750" s="115"/>
      <c r="M750" s="113"/>
      <c r="N750" s="113"/>
      <c r="O750" s="113"/>
      <c r="P750" s="113"/>
      <c r="Q750" s="113"/>
      <c r="Z750" s="72"/>
      <c r="AB750" s="115"/>
      <c r="AD750" s="113"/>
      <c r="AE750" s="113"/>
      <c r="AF750" s="113"/>
      <c r="AG750" s="113"/>
      <c r="AH750" s="113"/>
      <c r="AQ750" s="72"/>
      <c r="AS750" s="115"/>
      <c r="AW750" s="113"/>
      <c r="AX750" s="113"/>
      <c r="AY750" s="113"/>
    </row>
    <row r="751" spans="9:51">
      <c r="I751" s="72"/>
      <c r="K751" s="115"/>
      <c r="M751" s="113"/>
      <c r="N751" s="113"/>
      <c r="O751" s="113"/>
      <c r="P751" s="113"/>
      <c r="Q751" s="113"/>
      <c r="Z751" s="72"/>
      <c r="AB751" s="115"/>
      <c r="AD751" s="113"/>
      <c r="AE751" s="113"/>
      <c r="AF751" s="113"/>
      <c r="AG751" s="113"/>
      <c r="AH751" s="113"/>
      <c r="AQ751" s="72"/>
      <c r="AS751" s="115"/>
      <c r="AW751" s="113"/>
      <c r="AX751" s="113"/>
      <c r="AY751" s="113"/>
    </row>
    <row r="752" spans="9:51">
      <c r="I752" s="72"/>
      <c r="K752" s="115"/>
      <c r="M752" s="113"/>
      <c r="N752" s="113"/>
      <c r="O752" s="113"/>
      <c r="P752" s="113"/>
      <c r="Q752" s="113"/>
      <c r="Z752" s="72"/>
      <c r="AB752" s="115"/>
      <c r="AD752" s="113"/>
      <c r="AE752" s="113"/>
      <c r="AF752" s="113"/>
      <c r="AG752" s="113"/>
      <c r="AH752" s="113"/>
      <c r="AQ752" s="72"/>
      <c r="AS752" s="115"/>
      <c r="AW752" s="113"/>
      <c r="AX752" s="113"/>
      <c r="AY752" s="113"/>
    </row>
    <row r="753" spans="9:51">
      <c r="I753" s="72"/>
      <c r="K753" s="115"/>
      <c r="M753" s="113"/>
      <c r="N753" s="113"/>
      <c r="O753" s="113"/>
      <c r="P753" s="113"/>
      <c r="Q753" s="113"/>
      <c r="Z753" s="72"/>
      <c r="AB753" s="115"/>
      <c r="AD753" s="113"/>
      <c r="AE753" s="113"/>
      <c r="AF753" s="113"/>
      <c r="AG753" s="113"/>
      <c r="AH753" s="113"/>
      <c r="AQ753" s="72"/>
      <c r="AS753" s="115"/>
      <c r="AW753" s="113"/>
      <c r="AX753" s="113"/>
      <c r="AY753" s="113"/>
    </row>
    <row r="754" spans="9:51">
      <c r="I754" s="72"/>
      <c r="K754" s="115"/>
      <c r="M754" s="113"/>
      <c r="N754" s="113"/>
      <c r="O754" s="113"/>
      <c r="P754" s="113"/>
      <c r="Q754" s="113"/>
      <c r="Z754" s="72"/>
      <c r="AB754" s="115"/>
      <c r="AD754" s="113"/>
      <c r="AE754" s="113"/>
      <c r="AF754" s="113"/>
      <c r="AG754" s="113"/>
      <c r="AH754" s="113"/>
      <c r="AQ754" s="72"/>
      <c r="AS754" s="115"/>
      <c r="AW754" s="113"/>
      <c r="AX754" s="113"/>
      <c r="AY754" s="113"/>
    </row>
    <row r="755" spans="9:51">
      <c r="I755" s="72"/>
      <c r="K755" s="115"/>
      <c r="M755" s="113"/>
      <c r="N755" s="113"/>
      <c r="O755" s="113"/>
      <c r="P755" s="113"/>
      <c r="Q755" s="113"/>
      <c r="Z755" s="72"/>
      <c r="AB755" s="115"/>
      <c r="AD755" s="113"/>
      <c r="AE755" s="113"/>
      <c r="AF755" s="113"/>
      <c r="AG755" s="113"/>
      <c r="AH755" s="113"/>
      <c r="AQ755" s="72"/>
      <c r="AS755" s="115"/>
      <c r="AW755" s="113"/>
      <c r="AX755" s="113"/>
      <c r="AY755" s="113"/>
    </row>
    <row r="756" spans="9:51">
      <c r="I756" s="72"/>
      <c r="K756" s="115"/>
      <c r="M756" s="113"/>
      <c r="N756" s="113"/>
      <c r="O756" s="113"/>
      <c r="P756" s="113"/>
      <c r="Q756" s="113"/>
      <c r="Z756" s="72"/>
      <c r="AB756" s="115"/>
      <c r="AD756" s="113"/>
      <c r="AE756" s="113"/>
      <c r="AF756" s="113"/>
      <c r="AG756" s="113"/>
      <c r="AH756" s="113"/>
      <c r="AQ756" s="72"/>
      <c r="AS756" s="115"/>
      <c r="AW756" s="113"/>
      <c r="AX756" s="113"/>
      <c r="AY756" s="113"/>
    </row>
    <row r="757" spans="9:51">
      <c r="I757" s="72"/>
      <c r="K757" s="115"/>
      <c r="M757" s="113"/>
      <c r="N757" s="113"/>
      <c r="O757" s="113"/>
      <c r="P757" s="113"/>
      <c r="Q757" s="113"/>
      <c r="Z757" s="72"/>
      <c r="AB757" s="115"/>
      <c r="AD757" s="113"/>
      <c r="AE757" s="113"/>
      <c r="AF757" s="113"/>
      <c r="AG757" s="113"/>
      <c r="AH757" s="113"/>
      <c r="AQ757" s="72"/>
      <c r="AS757" s="115"/>
      <c r="AW757" s="113"/>
      <c r="AX757" s="113"/>
      <c r="AY757" s="113"/>
    </row>
    <row r="758" spans="9:51">
      <c r="I758" s="72"/>
      <c r="K758" s="115"/>
      <c r="M758" s="113"/>
      <c r="N758" s="113"/>
      <c r="O758" s="113"/>
      <c r="P758" s="113"/>
      <c r="Q758" s="113"/>
      <c r="Z758" s="72"/>
      <c r="AB758" s="115"/>
      <c r="AD758" s="113"/>
      <c r="AE758" s="113"/>
      <c r="AF758" s="113"/>
      <c r="AG758" s="113"/>
      <c r="AH758" s="113"/>
      <c r="AQ758" s="72"/>
      <c r="AS758" s="115"/>
      <c r="AW758" s="113"/>
      <c r="AX758" s="113"/>
      <c r="AY758" s="113"/>
    </row>
    <row r="759" spans="9:51">
      <c r="I759" s="72"/>
      <c r="K759" s="115"/>
      <c r="M759" s="113"/>
      <c r="N759" s="113"/>
      <c r="O759" s="113"/>
      <c r="P759" s="113"/>
      <c r="Q759" s="113"/>
      <c r="Z759" s="72"/>
      <c r="AB759" s="115"/>
      <c r="AD759" s="113"/>
      <c r="AE759" s="113"/>
      <c r="AF759" s="113"/>
      <c r="AG759" s="113"/>
      <c r="AH759" s="113"/>
      <c r="AQ759" s="72"/>
      <c r="AS759" s="115"/>
      <c r="AW759" s="113"/>
      <c r="AX759" s="113"/>
      <c r="AY759" s="113"/>
    </row>
    <row r="760" spans="9:51">
      <c r="I760" s="72"/>
      <c r="K760" s="115"/>
      <c r="M760" s="113"/>
      <c r="N760" s="113"/>
      <c r="O760" s="113"/>
      <c r="P760" s="113"/>
      <c r="Q760" s="113"/>
      <c r="Z760" s="72"/>
      <c r="AB760" s="115"/>
      <c r="AD760" s="113"/>
      <c r="AE760" s="113"/>
      <c r="AF760" s="113"/>
      <c r="AG760" s="113"/>
      <c r="AH760" s="113"/>
      <c r="AQ760" s="72"/>
      <c r="AS760" s="115"/>
      <c r="AW760" s="113"/>
      <c r="AX760" s="113"/>
      <c r="AY760" s="113"/>
    </row>
    <row r="761" spans="9:51">
      <c r="I761" s="72"/>
      <c r="K761" s="115"/>
      <c r="M761" s="113"/>
      <c r="N761" s="113"/>
      <c r="O761" s="113"/>
      <c r="P761" s="113"/>
      <c r="Q761" s="113"/>
      <c r="Z761" s="72"/>
      <c r="AB761" s="115"/>
      <c r="AD761" s="113"/>
      <c r="AE761" s="113"/>
      <c r="AF761" s="113"/>
      <c r="AG761" s="113"/>
      <c r="AH761" s="113"/>
      <c r="AQ761" s="72"/>
      <c r="AS761" s="115"/>
      <c r="AW761" s="113"/>
      <c r="AX761" s="113"/>
      <c r="AY761" s="113"/>
    </row>
    <row r="762" spans="9:51">
      <c r="I762" s="72"/>
      <c r="K762" s="115"/>
      <c r="M762" s="113"/>
      <c r="N762" s="113"/>
      <c r="O762" s="113"/>
      <c r="P762" s="113"/>
      <c r="Q762" s="113"/>
      <c r="Z762" s="72"/>
      <c r="AB762" s="115"/>
      <c r="AD762" s="113"/>
      <c r="AE762" s="113"/>
      <c r="AF762" s="113"/>
      <c r="AG762" s="113"/>
      <c r="AH762" s="113"/>
      <c r="AQ762" s="72"/>
      <c r="AS762" s="115"/>
      <c r="AW762" s="113"/>
      <c r="AX762" s="113"/>
      <c r="AY762" s="113"/>
    </row>
    <row r="763" spans="9:51">
      <c r="I763" s="72"/>
      <c r="K763" s="115"/>
      <c r="M763" s="113"/>
      <c r="N763" s="113"/>
      <c r="O763" s="113"/>
      <c r="P763" s="113"/>
      <c r="Q763" s="113"/>
      <c r="Z763" s="72"/>
      <c r="AB763" s="115"/>
      <c r="AD763" s="113"/>
      <c r="AE763" s="113"/>
      <c r="AF763" s="113"/>
      <c r="AG763" s="113"/>
      <c r="AH763" s="113"/>
      <c r="AQ763" s="72"/>
      <c r="AS763" s="115"/>
      <c r="AW763" s="113"/>
      <c r="AX763" s="113"/>
      <c r="AY763" s="113"/>
    </row>
    <row r="764" spans="9:51">
      <c r="I764" s="72"/>
      <c r="K764" s="115"/>
      <c r="M764" s="113"/>
      <c r="N764" s="113"/>
      <c r="O764" s="113"/>
      <c r="P764" s="113"/>
      <c r="Q764" s="113"/>
      <c r="Z764" s="72"/>
      <c r="AB764" s="115"/>
      <c r="AD764" s="113"/>
      <c r="AE764" s="113"/>
      <c r="AF764" s="113"/>
      <c r="AG764" s="113"/>
      <c r="AH764" s="113"/>
      <c r="AQ764" s="72"/>
      <c r="AS764" s="115"/>
      <c r="AW764" s="113"/>
      <c r="AX764" s="113"/>
      <c r="AY764" s="113"/>
    </row>
    <row r="765" spans="9:51">
      <c r="I765" s="72"/>
      <c r="K765" s="115"/>
      <c r="M765" s="113"/>
      <c r="N765" s="113"/>
      <c r="O765" s="113"/>
      <c r="P765" s="113"/>
      <c r="Q765" s="113"/>
      <c r="Z765" s="72"/>
      <c r="AB765" s="115"/>
      <c r="AD765" s="113"/>
      <c r="AE765" s="113"/>
      <c r="AF765" s="113"/>
      <c r="AG765" s="113"/>
      <c r="AH765" s="113"/>
      <c r="AQ765" s="72"/>
      <c r="AS765" s="115"/>
      <c r="AW765" s="113"/>
      <c r="AX765" s="113"/>
      <c r="AY765" s="113"/>
    </row>
    <row r="766" spans="9:51">
      <c r="I766" s="72"/>
      <c r="K766" s="115"/>
      <c r="M766" s="113"/>
      <c r="N766" s="113"/>
      <c r="O766" s="113"/>
      <c r="P766" s="113"/>
      <c r="Q766" s="113"/>
      <c r="Z766" s="72"/>
      <c r="AB766" s="115"/>
      <c r="AD766" s="113"/>
      <c r="AE766" s="113"/>
      <c r="AF766" s="113"/>
      <c r="AG766" s="113"/>
      <c r="AH766" s="113"/>
      <c r="AQ766" s="72"/>
      <c r="AS766" s="115"/>
      <c r="AW766" s="113"/>
      <c r="AX766" s="113"/>
      <c r="AY766" s="113"/>
    </row>
    <row r="767" spans="9:51">
      <c r="I767" s="72"/>
      <c r="K767" s="115"/>
      <c r="M767" s="113"/>
      <c r="N767" s="113"/>
      <c r="O767" s="113"/>
      <c r="P767" s="113"/>
      <c r="Q767" s="113"/>
      <c r="Z767" s="72"/>
      <c r="AB767" s="115"/>
      <c r="AD767" s="113"/>
      <c r="AE767" s="113"/>
      <c r="AF767" s="113"/>
      <c r="AG767" s="113"/>
      <c r="AH767" s="113"/>
      <c r="AQ767" s="72"/>
      <c r="AS767" s="115"/>
      <c r="AW767" s="113"/>
      <c r="AX767" s="113"/>
      <c r="AY767" s="113"/>
    </row>
    <row r="768" spans="9:51">
      <c r="I768" s="72"/>
      <c r="K768" s="115"/>
      <c r="M768" s="113"/>
      <c r="N768" s="113"/>
      <c r="O768" s="113"/>
      <c r="P768" s="113"/>
      <c r="Q768" s="113"/>
      <c r="Z768" s="72"/>
      <c r="AB768" s="115"/>
      <c r="AD768" s="113"/>
      <c r="AE768" s="113"/>
      <c r="AF768" s="113"/>
      <c r="AG768" s="113"/>
      <c r="AH768" s="113"/>
      <c r="AQ768" s="72"/>
      <c r="AS768" s="115"/>
      <c r="AW768" s="113"/>
      <c r="AX768" s="113"/>
      <c r="AY768" s="113"/>
    </row>
    <row r="769" spans="9:51">
      <c r="I769" s="72"/>
      <c r="K769" s="115"/>
      <c r="M769" s="113"/>
      <c r="N769" s="113"/>
      <c r="O769" s="113"/>
      <c r="P769" s="113"/>
      <c r="Q769" s="113"/>
      <c r="Z769" s="72"/>
      <c r="AB769" s="115"/>
      <c r="AD769" s="113"/>
      <c r="AE769" s="113"/>
      <c r="AF769" s="113"/>
      <c r="AG769" s="113"/>
      <c r="AH769" s="113"/>
      <c r="AQ769" s="72"/>
      <c r="AS769" s="115"/>
      <c r="AW769" s="113"/>
      <c r="AX769" s="113"/>
      <c r="AY769" s="113"/>
    </row>
    <row r="770" spans="9:51">
      <c r="I770" s="72"/>
      <c r="K770" s="115"/>
      <c r="M770" s="113"/>
      <c r="N770" s="113"/>
      <c r="O770" s="113"/>
      <c r="P770" s="113"/>
      <c r="Q770" s="113"/>
      <c r="Z770" s="72"/>
      <c r="AB770" s="115"/>
      <c r="AD770" s="113"/>
      <c r="AE770" s="113"/>
      <c r="AF770" s="113"/>
      <c r="AG770" s="113"/>
      <c r="AH770" s="113"/>
      <c r="AQ770" s="72"/>
      <c r="AS770" s="115"/>
      <c r="AW770" s="113"/>
      <c r="AX770" s="113"/>
      <c r="AY770" s="113"/>
    </row>
    <row r="771" spans="9:51">
      <c r="I771" s="72"/>
      <c r="K771" s="115"/>
      <c r="M771" s="113"/>
      <c r="N771" s="113"/>
      <c r="O771" s="113"/>
      <c r="P771" s="113"/>
      <c r="Q771" s="113"/>
      <c r="Z771" s="72"/>
      <c r="AB771" s="115"/>
      <c r="AD771" s="113"/>
      <c r="AE771" s="113"/>
      <c r="AF771" s="113"/>
      <c r="AG771" s="113"/>
      <c r="AH771" s="113"/>
      <c r="AQ771" s="72"/>
      <c r="AS771" s="115"/>
      <c r="AW771" s="113"/>
      <c r="AX771" s="113"/>
      <c r="AY771" s="113"/>
    </row>
    <row r="772" spans="9:51">
      <c r="I772" s="72"/>
      <c r="K772" s="115"/>
      <c r="M772" s="113"/>
      <c r="N772" s="113"/>
      <c r="O772" s="113"/>
      <c r="P772" s="113"/>
      <c r="Q772" s="113"/>
      <c r="Z772" s="72"/>
      <c r="AB772" s="115"/>
      <c r="AD772" s="113"/>
      <c r="AE772" s="113"/>
      <c r="AF772" s="113"/>
      <c r="AG772" s="113"/>
      <c r="AH772" s="113"/>
      <c r="AQ772" s="72"/>
      <c r="AS772" s="115"/>
      <c r="AW772" s="113"/>
      <c r="AX772" s="113"/>
      <c r="AY772" s="113"/>
    </row>
    <row r="773" spans="9:51">
      <c r="I773" s="72"/>
      <c r="K773" s="115"/>
      <c r="M773" s="113"/>
      <c r="N773" s="113"/>
      <c r="O773" s="113"/>
      <c r="P773" s="113"/>
      <c r="Q773" s="113"/>
      <c r="Z773" s="72"/>
      <c r="AB773" s="115"/>
      <c r="AD773" s="113"/>
      <c r="AE773" s="113"/>
      <c r="AF773" s="113"/>
      <c r="AG773" s="113"/>
      <c r="AH773" s="113"/>
      <c r="AQ773" s="72"/>
      <c r="AS773" s="115"/>
      <c r="AW773" s="113"/>
      <c r="AX773" s="113"/>
      <c r="AY773" s="113"/>
    </row>
    <row r="774" spans="9:51">
      <c r="I774" s="72"/>
      <c r="K774" s="115"/>
      <c r="M774" s="113"/>
      <c r="N774" s="113"/>
      <c r="O774" s="113"/>
      <c r="P774" s="113"/>
      <c r="Q774" s="113"/>
      <c r="Z774" s="72"/>
      <c r="AB774" s="115"/>
      <c r="AD774" s="113"/>
      <c r="AE774" s="113"/>
      <c r="AF774" s="113"/>
      <c r="AG774" s="113"/>
      <c r="AH774" s="113"/>
      <c r="AQ774" s="72"/>
      <c r="AS774" s="115"/>
      <c r="AW774" s="113"/>
      <c r="AX774" s="113"/>
      <c r="AY774" s="113"/>
    </row>
    <row r="775" spans="9:51">
      <c r="I775" s="72"/>
      <c r="K775" s="115"/>
      <c r="M775" s="113"/>
      <c r="N775" s="113"/>
      <c r="O775" s="113"/>
      <c r="P775" s="113"/>
      <c r="Q775" s="113"/>
      <c r="Z775" s="72"/>
      <c r="AB775" s="115"/>
      <c r="AD775" s="113"/>
      <c r="AE775" s="113"/>
      <c r="AF775" s="113"/>
      <c r="AG775" s="113"/>
      <c r="AH775" s="113"/>
      <c r="AQ775" s="72"/>
      <c r="AS775" s="115"/>
      <c r="AW775" s="113"/>
      <c r="AX775" s="113"/>
      <c r="AY775" s="113"/>
    </row>
    <row r="776" spans="9:51">
      <c r="I776" s="72"/>
      <c r="K776" s="115"/>
      <c r="M776" s="113"/>
      <c r="N776" s="113"/>
      <c r="O776" s="113"/>
      <c r="P776" s="113"/>
      <c r="Q776" s="113"/>
      <c r="Z776" s="72"/>
      <c r="AB776" s="115"/>
      <c r="AD776" s="113"/>
      <c r="AE776" s="113"/>
      <c r="AF776" s="113"/>
      <c r="AG776" s="113"/>
      <c r="AH776" s="113"/>
      <c r="AQ776" s="72"/>
      <c r="AS776" s="115"/>
      <c r="AW776" s="113"/>
      <c r="AX776" s="113"/>
      <c r="AY776" s="113"/>
    </row>
    <row r="777" spans="9:51">
      <c r="I777" s="72"/>
      <c r="K777" s="115"/>
      <c r="M777" s="113"/>
      <c r="N777" s="113"/>
      <c r="O777" s="113"/>
      <c r="P777" s="113"/>
      <c r="Q777" s="113"/>
      <c r="Z777" s="72"/>
      <c r="AB777" s="115"/>
      <c r="AD777" s="113"/>
      <c r="AE777" s="113"/>
      <c r="AF777" s="113"/>
      <c r="AG777" s="113"/>
      <c r="AH777" s="113"/>
      <c r="AQ777" s="72"/>
      <c r="AS777" s="115"/>
      <c r="AW777" s="113"/>
      <c r="AX777" s="113"/>
      <c r="AY777" s="113"/>
    </row>
    <row r="778" spans="9:51">
      <c r="I778" s="72"/>
      <c r="K778" s="115"/>
      <c r="M778" s="113"/>
      <c r="N778" s="113"/>
      <c r="O778" s="113"/>
      <c r="P778" s="113"/>
      <c r="Q778" s="113"/>
      <c r="Z778" s="72"/>
      <c r="AB778" s="115"/>
      <c r="AD778" s="113"/>
      <c r="AE778" s="113"/>
      <c r="AF778" s="113"/>
      <c r="AG778" s="113"/>
      <c r="AH778" s="113"/>
      <c r="AQ778" s="72"/>
      <c r="AS778" s="115"/>
      <c r="AW778" s="113"/>
      <c r="AX778" s="113"/>
      <c r="AY778" s="113"/>
    </row>
    <row r="779" spans="9:51">
      <c r="I779" s="72"/>
      <c r="K779" s="115"/>
      <c r="M779" s="113"/>
      <c r="N779" s="113"/>
      <c r="O779" s="113"/>
      <c r="P779" s="113"/>
      <c r="Q779" s="113"/>
      <c r="Z779" s="72"/>
      <c r="AB779" s="115"/>
      <c r="AD779" s="113"/>
      <c r="AE779" s="113"/>
      <c r="AF779" s="113"/>
      <c r="AG779" s="113"/>
      <c r="AH779" s="113"/>
      <c r="AQ779" s="72"/>
      <c r="AS779" s="115"/>
      <c r="AW779" s="113"/>
      <c r="AX779" s="113"/>
      <c r="AY779" s="113"/>
    </row>
    <row r="780" spans="9:51">
      <c r="I780" s="72"/>
      <c r="K780" s="115"/>
      <c r="M780" s="113"/>
      <c r="N780" s="113"/>
      <c r="O780" s="113"/>
      <c r="P780" s="113"/>
      <c r="Q780" s="113"/>
      <c r="Z780" s="72"/>
      <c r="AB780" s="115"/>
      <c r="AD780" s="113"/>
      <c r="AE780" s="113"/>
      <c r="AF780" s="113"/>
      <c r="AG780" s="113"/>
      <c r="AH780" s="113"/>
      <c r="AQ780" s="72"/>
      <c r="AS780" s="115"/>
      <c r="AW780" s="113"/>
      <c r="AX780" s="113"/>
      <c r="AY780" s="113"/>
    </row>
    <row r="781" spans="9:51">
      <c r="I781" s="72"/>
      <c r="K781" s="115"/>
      <c r="M781" s="113"/>
      <c r="N781" s="113"/>
      <c r="O781" s="113"/>
      <c r="P781" s="113"/>
      <c r="Q781" s="113"/>
      <c r="Z781" s="72"/>
      <c r="AB781" s="115"/>
      <c r="AD781" s="113"/>
      <c r="AE781" s="113"/>
      <c r="AF781" s="113"/>
      <c r="AG781" s="113"/>
      <c r="AH781" s="113"/>
      <c r="AQ781" s="72"/>
      <c r="AS781" s="115"/>
      <c r="AW781" s="113"/>
      <c r="AX781" s="113"/>
      <c r="AY781" s="113"/>
    </row>
    <row r="782" spans="9:51">
      <c r="I782" s="72"/>
      <c r="K782" s="115"/>
      <c r="M782" s="113"/>
      <c r="N782" s="113"/>
      <c r="O782" s="113"/>
      <c r="P782" s="113"/>
      <c r="Q782" s="113"/>
      <c r="Z782" s="72"/>
      <c r="AB782" s="115"/>
      <c r="AD782" s="113"/>
      <c r="AE782" s="113"/>
      <c r="AF782" s="113"/>
      <c r="AG782" s="113"/>
      <c r="AH782" s="113"/>
      <c r="AQ782" s="72"/>
      <c r="AS782" s="115"/>
      <c r="AW782" s="113"/>
      <c r="AX782" s="113"/>
      <c r="AY782" s="113"/>
    </row>
    <row r="783" spans="9:51">
      <c r="I783" s="72"/>
      <c r="K783" s="115"/>
      <c r="M783" s="113"/>
      <c r="N783" s="113"/>
      <c r="O783" s="113"/>
      <c r="P783" s="113"/>
      <c r="Q783" s="113"/>
      <c r="Z783" s="72"/>
      <c r="AB783" s="115"/>
      <c r="AD783" s="113"/>
      <c r="AE783" s="113"/>
      <c r="AF783" s="113"/>
      <c r="AG783" s="113"/>
      <c r="AH783" s="113"/>
      <c r="AQ783" s="72"/>
      <c r="AS783" s="115"/>
      <c r="AW783" s="113"/>
      <c r="AX783" s="113"/>
      <c r="AY783" s="113"/>
    </row>
    <row r="784" spans="9:51">
      <c r="I784" s="72"/>
      <c r="K784" s="115"/>
      <c r="M784" s="113"/>
      <c r="N784" s="113"/>
      <c r="O784" s="113"/>
      <c r="P784" s="113"/>
      <c r="Q784" s="113"/>
      <c r="Z784" s="72"/>
      <c r="AB784" s="115"/>
      <c r="AD784" s="113"/>
      <c r="AE784" s="113"/>
      <c r="AF784" s="113"/>
      <c r="AG784" s="113"/>
      <c r="AH784" s="113"/>
      <c r="AQ784" s="72"/>
      <c r="AS784" s="115"/>
      <c r="AW784" s="113"/>
      <c r="AX784" s="113"/>
      <c r="AY784" s="113"/>
    </row>
    <row r="785" spans="9:51">
      <c r="I785" s="72"/>
      <c r="K785" s="115"/>
      <c r="M785" s="113"/>
      <c r="N785" s="113"/>
      <c r="O785" s="113"/>
      <c r="P785" s="113"/>
      <c r="Q785" s="113"/>
      <c r="Z785" s="72"/>
      <c r="AB785" s="115"/>
      <c r="AD785" s="113"/>
      <c r="AE785" s="113"/>
      <c r="AF785" s="113"/>
      <c r="AG785" s="113"/>
      <c r="AH785" s="113"/>
      <c r="AQ785" s="72"/>
      <c r="AS785" s="115"/>
      <c r="AW785" s="113"/>
      <c r="AX785" s="113"/>
      <c r="AY785" s="113"/>
    </row>
    <row r="786" spans="9:51">
      <c r="I786" s="72"/>
      <c r="K786" s="115"/>
      <c r="M786" s="113"/>
      <c r="N786" s="113"/>
      <c r="O786" s="113"/>
      <c r="P786" s="113"/>
      <c r="Q786" s="113"/>
      <c r="Z786" s="72"/>
      <c r="AB786" s="115"/>
      <c r="AD786" s="113"/>
      <c r="AE786" s="113"/>
      <c r="AF786" s="113"/>
      <c r="AG786" s="113"/>
      <c r="AH786" s="113"/>
      <c r="AQ786" s="72"/>
      <c r="AS786" s="115"/>
      <c r="AW786" s="113"/>
      <c r="AX786" s="113"/>
      <c r="AY786" s="113"/>
    </row>
    <row r="787" spans="9:51">
      <c r="I787" s="72"/>
      <c r="K787" s="115"/>
      <c r="M787" s="113"/>
      <c r="N787" s="113"/>
      <c r="O787" s="113"/>
      <c r="P787" s="113"/>
      <c r="Q787" s="113"/>
      <c r="Z787" s="72"/>
      <c r="AB787" s="115"/>
      <c r="AD787" s="113"/>
      <c r="AE787" s="113"/>
      <c r="AF787" s="113"/>
      <c r="AG787" s="113"/>
      <c r="AH787" s="113"/>
      <c r="AQ787" s="72"/>
      <c r="AS787" s="115"/>
      <c r="AW787" s="113"/>
      <c r="AX787" s="113"/>
      <c r="AY787" s="113"/>
    </row>
    <row r="788" spans="9:51">
      <c r="I788" s="72"/>
      <c r="K788" s="115"/>
      <c r="M788" s="113"/>
      <c r="N788" s="113"/>
      <c r="O788" s="113"/>
      <c r="P788" s="113"/>
      <c r="Q788" s="113"/>
      <c r="Z788" s="72"/>
      <c r="AB788" s="115"/>
      <c r="AD788" s="113"/>
      <c r="AE788" s="113"/>
      <c r="AF788" s="113"/>
      <c r="AG788" s="113"/>
      <c r="AH788" s="113"/>
      <c r="AQ788" s="72"/>
      <c r="AS788" s="115"/>
      <c r="AW788" s="113"/>
      <c r="AX788" s="113"/>
      <c r="AY788" s="113"/>
    </row>
    <row r="789" spans="9:51">
      <c r="I789" s="72"/>
      <c r="K789" s="115"/>
      <c r="M789" s="113"/>
      <c r="N789" s="113"/>
      <c r="O789" s="113"/>
      <c r="P789" s="113"/>
      <c r="Q789" s="113"/>
      <c r="Z789" s="72"/>
      <c r="AB789" s="115"/>
      <c r="AD789" s="113"/>
      <c r="AE789" s="113"/>
      <c r="AF789" s="113"/>
      <c r="AG789" s="113"/>
      <c r="AH789" s="113"/>
      <c r="AQ789" s="72"/>
      <c r="AS789" s="115"/>
      <c r="AW789" s="113"/>
      <c r="AX789" s="113"/>
      <c r="AY789" s="113"/>
    </row>
    <row r="790" spans="9:51">
      <c r="I790" s="72"/>
      <c r="K790" s="115"/>
      <c r="M790" s="113"/>
      <c r="N790" s="113"/>
      <c r="O790" s="113"/>
      <c r="P790" s="113"/>
      <c r="Q790" s="113"/>
      <c r="Z790" s="72"/>
      <c r="AB790" s="115"/>
      <c r="AD790" s="113"/>
      <c r="AE790" s="113"/>
      <c r="AF790" s="113"/>
      <c r="AG790" s="113"/>
      <c r="AH790" s="113"/>
      <c r="AQ790" s="72"/>
      <c r="AS790" s="115"/>
      <c r="AW790" s="113"/>
      <c r="AX790" s="113"/>
      <c r="AY790" s="113"/>
    </row>
    <row r="791" spans="9:51">
      <c r="I791" s="72"/>
      <c r="K791" s="115"/>
      <c r="M791" s="113"/>
      <c r="N791" s="113"/>
      <c r="O791" s="113"/>
      <c r="P791" s="113"/>
      <c r="Q791" s="113"/>
      <c r="Z791" s="72"/>
      <c r="AB791" s="115"/>
      <c r="AD791" s="113"/>
      <c r="AE791" s="113"/>
      <c r="AF791" s="113"/>
      <c r="AG791" s="113"/>
      <c r="AH791" s="113"/>
      <c r="AQ791" s="72"/>
      <c r="AS791" s="115"/>
      <c r="AW791" s="113"/>
      <c r="AX791" s="113"/>
      <c r="AY791" s="113"/>
    </row>
    <row r="792" spans="9:51">
      <c r="I792" s="72"/>
      <c r="K792" s="115"/>
      <c r="M792" s="113"/>
      <c r="N792" s="113"/>
      <c r="O792" s="113"/>
      <c r="P792" s="113"/>
      <c r="Q792" s="113"/>
      <c r="Z792" s="72"/>
      <c r="AB792" s="115"/>
      <c r="AD792" s="113"/>
      <c r="AE792" s="113"/>
      <c r="AF792" s="113"/>
      <c r="AG792" s="113"/>
      <c r="AH792" s="113"/>
      <c r="AQ792" s="72"/>
      <c r="AS792" s="115"/>
      <c r="AW792" s="113"/>
      <c r="AX792" s="113"/>
      <c r="AY792" s="113"/>
    </row>
    <row r="793" spans="9:51">
      <c r="I793" s="72"/>
      <c r="K793" s="115"/>
      <c r="M793" s="113"/>
      <c r="N793" s="113"/>
      <c r="O793" s="113"/>
      <c r="P793" s="113"/>
      <c r="Q793" s="113"/>
      <c r="Z793" s="72"/>
      <c r="AB793" s="115"/>
      <c r="AD793" s="113"/>
      <c r="AE793" s="113"/>
      <c r="AF793" s="113"/>
      <c r="AG793" s="113"/>
      <c r="AH793" s="113"/>
      <c r="AQ793" s="72"/>
      <c r="AS793" s="115"/>
      <c r="AW793" s="113"/>
      <c r="AX793" s="113"/>
      <c r="AY793" s="113"/>
    </row>
    <row r="794" spans="9:51">
      <c r="I794" s="72"/>
      <c r="K794" s="115"/>
      <c r="M794" s="113"/>
      <c r="N794" s="113"/>
      <c r="O794" s="113"/>
      <c r="P794" s="113"/>
      <c r="Q794" s="113"/>
      <c r="Z794" s="72"/>
      <c r="AB794" s="115"/>
      <c r="AD794" s="113"/>
      <c r="AE794" s="113"/>
      <c r="AF794" s="113"/>
      <c r="AG794" s="113"/>
      <c r="AH794" s="113"/>
      <c r="AQ794" s="72"/>
      <c r="AS794" s="115"/>
      <c r="AW794" s="113"/>
      <c r="AX794" s="113"/>
      <c r="AY794" s="113"/>
    </row>
    <row r="795" spans="9:51">
      <c r="I795" s="72"/>
      <c r="K795" s="115"/>
      <c r="M795" s="113"/>
      <c r="N795" s="113"/>
      <c r="O795" s="113"/>
      <c r="P795" s="113"/>
      <c r="Q795" s="113"/>
      <c r="Z795" s="72"/>
      <c r="AB795" s="115"/>
      <c r="AD795" s="113"/>
      <c r="AE795" s="113"/>
      <c r="AF795" s="113"/>
      <c r="AG795" s="113"/>
      <c r="AH795" s="113"/>
      <c r="AQ795" s="72"/>
      <c r="AS795" s="115"/>
      <c r="AW795" s="113"/>
      <c r="AX795" s="113"/>
      <c r="AY795" s="113"/>
    </row>
    <row r="796" spans="9:51">
      <c r="I796" s="72"/>
      <c r="K796" s="115"/>
      <c r="M796" s="113"/>
      <c r="N796" s="113"/>
      <c r="O796" s="113"/>
      <c r="P796" s="113"/>
      <c r="Q796" s="113"/>
      <c r="Z796" s="72"/>
      <c r="AB796" s="115"/>
      <c r="AD796" s="113"/>
      <c r="AE796" s="113"/>
      <c r="AF796" s="113"/>
      <c r="AG796" s="113"/>
      <c r="AH796" s="113"/>
      <c r="AQ796" s="72"/>
      <c r="AS796" s="115"/>
      <c r="AW796" s="113"/>
      <c r="AX796" s="113"/>
      <c r="AY796" s="113"/>
    </row>
    <row r="797" spans="9:51">
      <c r="I797" s="72"/>
      <c r="K797" s="115"/>
      <c r="M797" s="113"/>
      <c r="N797" s="113"/>
      <c r="O797" s="113"/>
      <c r="P797" s="113"/>
      <c r="Q797" s="113"/>
      <c r="Z797" s="72"/>
      <c r="AB797" s="115"/>
      <c r="AD797" s="113"/>
      <c r="AE797" s="113"/>
      <c r="AF797" s="113"/>
      <c r="AG797" s="113"/>
      <c r="AH797" s="113"/>
      <c r="AQ797" s="72"/>
      <c r="AS797" s="115"/>
      <c r="AW797" s="113"/>
      <c r="AX797" s="113"/>
      <c r="AY797" s="113"/>
    </row>
    <row r="798" spans="9:51">
      <c r="I798" s="72"/>
      <c r="K798" s="115"/>
      <c r="M798" s="113"/>
      <c r="N798" s="113"/>
      <c r="O798" s="113"/>
      <c r="P798" s="113"/>
      <c r="Q798" s="113"/>
      <c r="Z798" s="72"/>
      <c r="AB798" s="115"/>
      <c r="AD798" s="113"/>
      <c r="AE798" s="113"/>
      <c r="AF798" s="113"/>
      <c r="AG798" s="113"/>
      <c r="AH798" s="113"/>
      <c r="AQ798" s="72"/>
      <c r="AS798" s="115"/>
      <c r="AW798" s="113"/>
      <c r="AX798" s="113"/>
      <c r="AY798" s="113"/>
    </row>
    <row r="799" spans="9:51">
      <c r="I799" s="72"/>
      <c r="K799" s="115"/>
      <c r="M799" s="113"/>
      <c r="N799" s="113"/>
      <c r="O799" s="113"/>
      <c r="P799" s="113"/>
      <c r="Q799" s="113"/>
      <c r="Z799" s="72"/>
      <c r="AB799" s="115"/>
      <c r="AD799" s="113"/>
      <c r="AE799" s="113"/>
      <c r="AF799" s="113"/>
      <c r="AG799" s="113"/>
      <c r="AH799" s="113"/>
      <c r="AQ799" s="72"/>
      <c r="AS799" s="115"/>
      <c r="AW799" s="113"/>
      <c r="AX799" s="113"/>
      <c r="AY799" s="113"/>
    </row>
    <row r="800" spans="9:51">
      <c r="I800" s="72"/>
      <c r="K800" s="115"/>
      <c r="M800" s="113"/>
      <c r="N800" s="113"/>
      <c r="O800" s="113"/>
      <c r="P800" s="113"/>
      <c r="Q800" s="113"/>
      <c r="Z800" s="72"/>
      <c r="AB800" s="115"/>
      <c r="AD800" s="113"/>
      <c r="AE800" s="113"/>
      <c r="AF800" s="113"/>
      <c r="AG800" s="113"/>
      <c r="AH800" s="113"/>
      <c r="AQ800" s="72"/>
      <c r="AS800" s="115"/>
      <c r="AW800" s="113"/>
      <c r="AX800" s="113"/>
      <c r="AY800" s="113"/>
    </row>
    <row r="801" spans="9:51">
      <c r="I801" s="72"/>
      <c r="K801" s="115"/>
      <c r="M801" s="113"/>
      <c r="N801" s="113"/>
      <c r="O801" s="113"/>
      <c r="P801" s="113"/>
      <c r="Q801" s="113"/>
      <c r="Z801" s="72"/>
      <c r="AB801" s="115"/>
      <c r="AD801" s="113"/>
      <c r="AE801" s="113"/>
      <c r="AF801" s="113"/>
      <c r="AG801" s="113"/>
      <c r="AH801" s="113"/>
      <c r="AQ801" s="72"/>
      <c r="AS801" s="115"/>
      <c r="AW801" s="113"/>
      <c r="AX801" s="113"/>
      <c r="AY801" s="113"/>
    </row>
    <row r="802" spans="9:51">
      <c r="I802" s="72"/>
      <c r="K802" s="115"/>
      <c r="M802" s="113"/>
      <c r="N802" s="113"/>
      <c r="O802" s="113"/>
      <c r="P802" s="113"/>
      <c r="Q802" s="113"/>
      <c r="Z802" s="72"/>
      <c r="AB802" s="115"/>
      <c r="AD802" s="113"/>
      <c r="AE802" s="113"/>
      <c r="AF802" s="113"/>
      <c r="AG802" s="113"/>
      <c r="AH802" s="113"/>
      <c r="AQ802" s="72"/>
      <c r="AS802" s="115"/>
      <c r="AW802" s="113"/>
      <c r="AX802" s="113"/>
      <c r="AY802" s="113"/>
    </row>
    <row r="803" spans="9:51">
      <c r="I803" s="72"/>
      <c r="K803" s="115"/>
      <c r="M803" s="113"/>
      <c r="N803" s="113"/>
      <c r="O803" s="113"/>
      <c r="P803" s="113"/>
      <c r="Q803" s="113"/>
      <c r="Z803" s="72"/>
      <c r="AB803" s="115"/>
      <c r="AD803" s="113"/>
      <c r="AE803" s="113"/>
      <c r="AF803" s="113"/>
      <c r="AG803" s="113"/>
      <c r="AH803" s="113"/>
      <c r="AQ803" s="72"/>
      <c r="AS803" s="115"/>
      <c r="AW803" s="113"/>
      <c r="AX803" s="113"/>
      <c r="AY803" s="113"/>
    </row>
    <row r="804" spans="9:51">
      <c r="I804" s="72"/>
      <c r="K804" s="115"/>
      <c r="M804" s="113"/>
      <c r="N804" s="113"/>
      <c r="O804" s="113"/>
      <c r="P804" s="113"/>
      <c r="Q804" s="113"/>
      <c r="Z804" s="72"/>
      <c r="AB804" s="115"/>
      <c r="AD804" s="113"/>
      <c r="AE804" s="113"/>
      <c r="AF804" s="113"/>
      <c r="AG804" s="113"/>
      <c r="AH804" s="113"/>
      <c r="AQ804" s="72"/>
      <c r="AS804" s="115"/>
      <c r="AW804" s="113"/>
      <c r="AX804" s="113"/>
      <c r="AY804" s="113"/>
    </row>
    <row r="805" spans="9:51">
      <c r="I805" s="72"/>
      <c r="K805" s="115"/>
      <c r="M805" s="113"/>
      <c r="N805" s="113"/>
      <c r="O805" s="113"/>
      <c r="P805" s="113"/>
      <c r="Q805" s="113"/>
      <c r="Z805" s="72"/>
      <c r="AB805" s="115"/>
      <c r="AD805" s="113"/>
      <c r="AE805" s="113"/>
      <c r="AF805" s="113"/>
      <c r="AG805" s="113"/>
      <c r="AH805" s="113"/>
      <c r="AQ805" s="72"/>
      <c r="AS805" s="115"/>
      <c r="AW805" s="113"/>
      <c r="AX805" s="113"/>
      <c r="AY805" s="113"/>
    </row>
    <row r="806" spans="9:51">
      <c r="I806" s="72"/>
      <c r="K806" s="115"/>
      <c r="M806" s="113"/>
      <c r="N806" s="113"/>
      <c r="O806" s="113"/>
      <c r="P806" s="113"/>
      <c r="Q806" s="113"/>
      <c r="Z806" s="72"/>
      <c r="AB806" s="115"/>
      <c r="AD806" s="113"/>
      <c r="AE806" s="113"/>
      <c r="AF806" s="113"/>
      <c r="AG806" s="113"/>
      <c r="AH806" s="113"/>
      <c r="AQ806" s="72"/>
      <c r="AS806" s="115"/>
      <c r="AW806" s="113"/>
      <c r="AX806" s="113"/>
      <c r="AY806" s="113"/>
    </row>
    <row r="807" spans="9:51">
      <c r="I807" s="72"/>
      <c r="K807" s="115"/>
      <c r="M807" s="113"/>
      <c r="N807" s="113"/>
      <c r="O807" s="113"/>
      <c r="P807" s="113"/>
      <c r="Q807" s="113"/>
      <c r="Z807" s="72"/>
      <c r="AB807" s="115"/>
      <c r="AD807" s="113"/>
      <c r="AE807" s="113"/>
      <c r="AF807" s="113"/>
      <c r="AG807" s="113"/>
      <c r="AH807" s="113"/>
      <c r="AQ807" s="72"/>
      <c r="AS807" s="115"/>
      <c r="AW807" s="113"/>
      <c r="AX807" s="113"/>
      <c r="AY807" s="113"/>
    </row>
    <row r="808" spans="9:51">
      <c r="I808" s="72"/>
      <c r="K808" s="115"/>
      <c r="M808" s="113"/>
      <c r="N808" s="113"/>
      <c r="O808" s="113"/>
      <c r="P808" s="113"/>
      <c r="Q808" s="113"/>
      <c r="Z808" s="72"/>
      <c r="AB808" s="115"/>
      <c r="AD808" s="113"/>
      <c r="AE808" s="113"/>
      <c r="AF808" s="113"/>
      <c r="AG808" s="113"/>
      <c r="AH808" s="113"/>
      <c r="AQ808" s="72"/>
      <c r="AS808" s="115"/>
      <c r="AW808" s="113"/>
      <c r="AX808" s="113"/>
      <c r="AY808" s="113"/>
    </row>
    <row r="809" spans="9:51">
      <c r="I809" s="72"/>
      <c r="K809" s="115"/>
      <c r="M809" s="113"/>
      <c r="N809" s="113"/>
      <c r="O809" s="113"/>
      <c r="P809" s="113"/>
      <c r="Q809" s="113"/>
      <c r="Z809" s="72"/>
      <c r="AB809" s="115"/>
      <c r="AD809" s="113"/>
      <c r="AE809" s="113"/>
      <c r="AF809" s="113"/>
      <c r="AG809" s="113"/>
      <c r="AH809" s="113"/>
      <c r="AQ809" s="72"/>
      <c r="AS809" s="115"/>
      <c r="AW809" s="113"/>
      <c r="AX809" s="113"/>
      <c r="AY809" s="113"/>
    </row>
    <row r="810" spans="9:51">
      <c r="I810" s="72"/>
      <c r="K810" s="115"/>
      <c r="M810" s="113"/>
      <c r="N810" s="113"/>
      <c r="O810" s="113"/>
      <c r="P810" s="113"/>
      <c r="Q810" s="113"/>
      <c r="Z810" s="72"/>
      <c r="AB810" s="115"/>
      <c r="AD810" s="113"/>
      <c r="AE810" s="113"/>
      <c r="AF810" s="113"/>
      <c r="AG810" s="113"/>
      <c r="AH810" s="113"/>
      <c r="AQ810" s="72"/>
      <c r="AS810" s="115"/>
      <c r="AW810" s="113"/>
      <c r="AX810" s="113"/>
      <c r="AY810" s="113"/>
    </row>
    <row r="811" spans="9:51">
      <c r="I811" s="72"/>
      <c r="K811" s="115"/>
      <c r="M811" s="113"/>
      <c r="N811" s="113"/>
      <c r="O811" s="113"/>
      <c r="P811" s="113"/>
      <c r="Q811" s="113"/>
      <c r="Z811" s="72"/>
      <c r="AB811" s="115"/>
      <c r="AD811" s="113"/>
      <c r="AE811" s="113"/>
      <c r="AF811" s="113"/>
      <c r="AG811" s="113"/>
      <c r="AH811" s="113"/>
      <c r="AQ811" s="72"/>
      <c r="AS811" s="115"/>
      <c r="AW811" s="113"/>
      <c r="AX811" s="113"/>
      <c r="AY811" s="113"/>
    </row>
    <row r="812" spans="9:51">
      <c r="I812" s="72"/>
      <c r="K812" s="115"/>
      <c r="M812" s="113"/>
      <c r="N812" s="113"/>
      <c r="O812" s="113"/>
      <c r="P812" s="113"/>
      <c r="Q812" s="113"/>
      <c r="Z812" s="72"/>
      <c r="AB812" s="115"/>
      <c r="AD812" s="113"/>
      <c r="AE812" s="113"/>
      <c r="AF812" s="113"/>
      <c r="AG812" s="113"/>
      <c r="AH812" s="113"/>
      <c r="AQ812" s="72"/>
      <c r="AS812" s="115"/>
      <c r="AW812" s="113"/>
      <c r="AX812" s="113"/>
      <c r="AY812" s="113"/>
    </row>
    <row r="813" spans="9:51">
      <c r="I813" s="72"/>
      <c r="K813" s="115"/>
      <c r="M813" s="113"/>
      <c r="N813" s="113"/>
      <c r="O813" s="113"/>
      <c r="P813" s="113"/>
      <c r="Q813" s="113"/>
      <c r="Z813" s="72"/>
      <c r="AB813" s="115"/>
      <c r="AD813" s="113"/>
      <c r="AE813" s="113"/>
      <c r="AF813" s="113"/>
      <c r="AG813" s="113"/>
      <c r="AH813" s="113"/>
      <c r="AQ813" s="72"/>
      <c r="AS813" s="115"/>
      <c r="AW813" s="113"/>
      <c r="AX813" s="113"/>
      <c r="AY813" s="113"/>
    </row>
    <row r="814" spans="9:51">
      <c r="I814" s="72"/>
      <c r="K814" s="115"/>
      <c r="M814" s="113"/>
      <c r="N814" s="113"/>
      <c r="O814" s="113"/>
      <c r="P814" s="113"/>
      <c r="Q814" s="113"/>
      <c r="Z814" s="72"/>
      <c r="AB814" s="115"/>
      <c r="AD814" s="113"/>
      <c r="AE814" s="113"/>
      <c r="AF814" s="113"/>
      <c r="AG814" s="113"/>
      <c r="AH814" s="113"/>
      <c r="AQ814" s="72"/>
      <c r="AS814" s="115"/>
      <c r="AW814" s="113"/>
      <c r="AX814" s="113"/>
      <c r="AY814" s="113"/>
    </row>
    <row r="815" spans="9:51">
      <c r="I815" s="72"/>
      <c r="K815" s="115"/>
      <c r="M815" s="113"/>
      <c r="N815" s="113"/>
      <c r="O815" s="113"/>
      <c r="P815" s="113"/>
      <c r="Q815" s="113"/>
      <c r="Z815" s="72"/>
      <c r="AB815" s="115"/>
      <c r="AD815" s="113"/>
      <c r="AE815" s="113"/>
      <c r="AF815" s="113"/>
      <c r="AG815" s="113"/>
      <c r="AH815" s="113"/>
      <c r="AQ815" s="72"/>
      <c r="AS815" s="115"/>
      <c r="AW815" s="113"/>
      <c r="AX815" s="113"/>
      <c r="AY815" s="113"/>
    </row>
    <row r="816" spans="9:51">
      <c r="I816" s="72"/>
      <c r="K816" s="115"/>
      <c r="M816" s="113"/>
      <c r="N816" s="113"/>
      <c r="O816" s="113"/>
      <c r="P816" s="113"/>
      <c r="Q816" s="113"/>
      <c r="Z816" s="72"/>
      <c r="AB816" s="115"/>
      <c r="AD816" s="113"/>
      <c r="AE816" s="113"/>
      <c r="AF816" s="113"/>
      <c r="AG816" s="113"/>
      <c r="AH816" s="113"/>
      <c r="AQ816" s="72"/>
      <c r="AS816" s="115"/>
      <c r="AW816" s="113"/>
      <c r="AX816" s="113"/>
      <c r="AY816" s="113"/>
    </row>
    <row r="817" spans="9:51">
      <c r="I817" s="72"/>
      <c r="K817" s="115"/>
      <c r="M817" s="113"/>
      <c r="N817" s="113"/>
      <c r="O817" s="113"/>
      <c r="P817" s="113"/>
      <c r="Q817" s="113"/>
      <c r="Z817" s="72"/>
      <c r="AB817" s="115"/>
      <c r="AD817" s="113"/>
      <c r="AE817" s="113"/>
      <c r="AF817" s="113"/>
      <c r="AG817" s="113"/>
      <c r="AH817" s="113"/>
      <c r="AQ817" s="72"/>
      <c r="AS817" s="115"/>
      <c r="AW817" s="113"/>
      <c r="AX817" s="113"/>
      <c r="AY817" s="113"/>
    </row>
    <row r="818" spans="9:51">
      <c r="I818" s="72"/>
      <c r="K818" s="115"/>
      <c r="M818" s="113"/>
      <c r="N818" s="113"/>
      <c r="O818" s="113"/>
      <c r="P818" s="113"/>
      <c r="Q818" s="113"/>
      <c r="Z818" s="72"/>
      <c r="AB818" s="115"/>
      <c r="AD818" s="113"/>
      <c r="AE818" s="113"/>
      <c r="AF818" s="113"/>
      <c r="AG818" s="113"/>
      <c r="AH818" s="113"/>
      <c r="AQ818" s="72"/>
      <c r="AS818" s="115"/>
      <c r="AW818" s="113"/>
      <c r="AX818" s="113"/>
      <c r="AY818" s="113"/>
    </row>
    <row r="819" spans="9:51">
      <c r="I819" s="72"/>
      <c r="K819" s="115"/>
      <c r="M819" s="113"/>
      <c r="N819" s="113"/>
      <c r="O819" s="113"/>
      <c r="P819" s="113"/>
      <c r="Q819" s="113"/>
      <c r="Z819" s="72"/>
      <c r="AB819" s="115"/>
      <c r="AD819" s="113"/>
      <c r="AE819" s="113"/>
      <c r="AF819" s="113"/>
      <c r="AG819" s="113"/>
      <c r="AH819" s="113"/>
      <c r="AQ819" s="72"/>
      <c r="AS819" s="115"/>
      <c r="AW819" s="113"/>
      <c r="AX819" s="113"/>
      <c r="AY819" s="113"/>
    </row>
    <row r="820" spans="9:51">
      <c r="I820" s="72"/>
      <c r="K820" s="115"/>
      <c r="M820" s="113"/>
      <c r="N820" s="113"/>
      <c r="O820" s="113"/>
      <c r="P820" s="113"/>
      <c r="Q820" s="113"/>
      <c r="Z820" s="72"/>
      <c r="AB820" s="115"/>
      <c r="AD820" s="113"/>
      <c r="AE820" s="113"/>
      <c r="AF820" s="113"/>
      <c r="AG820" s="113"/>
      <c r="AH820" s="113"/>
      <c r="AQ820" s="72"/>
      <c r="AS820" s="115"/>
      <c r="AW820" s="113"/>
      <c r="AX820" s="113"/>
      <c r="AY820" s="113"/>
    </row>
    <row r="821" spans="9:51">
      <c r="I821" s="72"/>
      <c r="K821" s="115"/>
      <c r="M821" s="113"/>
      <c r="N821" s="113"/>
      <c r="O821" s="113"/>
      <c r="P821" s="113"/>
      <c r="Q821" s="113"/>
      <c r="Z821" s="72"/>
      <c r="AB821" s="115"/>
      <c r="AD821" s="113"/>
      <c r="AE821" s="113"/>
      <c r="AF821" s="113"/>
      <c r="AG821" s="113"/>
      <c r="AH821" s="113"/>
      <c r="AQ821" s="72"/>
      <c r="AS821" s="115"/>
      <c r="AW821" s="113"/>
      <c r="AX821" s="113"/>
      <c r="AY821" s="113"/>
    </row>
    <row r="822" spans="9:51">
      <c r="I822" s="72"/>
      <c r="K822" s="115"/>
      <c r="M822" s="113"/>
      <c r="N822" s="113"/>
      <c r="O822" s="113"/>
      <c r="P822" s="113"/>
      <c r="Q822" s="113"/>
      <c r="Z822" s="72"/>
      <c r="AB822" s="115"/>
      <c r="AD822" s="113"/>
      <c r="AE822" s="113"/>
      <c r="AF822" s="113"/>
      <c r="AG822" s="113"/>
      <c r="AH822" s="113"/>
      <c r="AQ822" s="72"/>
      <c r="AS822" s="115"/>
      <c r="AW822" s="113"/>
      <c r="AX822" s="113"/>
      <c r="AY822" s="113"/>
    </row>
    <row r="823" spans="9:51">
      <c r="I823" s="72"/>
      <c r="K823" s="115"/>
      <c r="M823" s="113"/>
      <c r="N823" s="113"/>
      <c r="O823" s="113"/>
      <c r="P823" s="113"/>
      <c r="Q823" s="113"/>
      <c r="Z823" s="72"/>
      <c r="AB823" s="115"/>
      <c r="AD823" s="113"/>
      <c r="AE823" s="113"/>
      <c r="AF823" s="113"/>
      <c r="AG823" s="113"/>
      <c r="AH823" s="113"/>
      <c r="AQ823" s="72"/>
      <c r="AS823" s="115"/>
      <c r="AW823" s="113"/>
      <c r="AX823" s="113"/>
      <c r="AY823" s="113"/>
    </row>
    <row r="824" spans="9:51">
      <c r="I824" s="72"/>
      <c r="K824" s="115"/>
      <c r="M824" s="113"/>
      <c r="N824" s="113"/>
      <c r="O824" s="113"/>
      <c r="P824" s="113"/>
      <c r="Q824" s="113"/>
      <c r="Z824" s="72"/>
      <c r="AB824" s="115"/>
      <c r="AD824" s="113"/>
      <c r="AE824" s="113"/>
      <c r="AF824" s="113"/>
      <c r="AG824" s="113"/>
      <c r="AH824" s="113"/>
      <c r="AQ824" s="72"/>
      <c r="AS824" s="115"/>
      <c r="AW824" s="113"/>
      <c r="AX824" s="113"/>
      <c r="AY824" s="113"/>
    </row>
    <row r="825" spans="9:51">
      <c r="I825" s="72"/>
      <c r="K825" s="115"/>
      <c r="M825" s="113"/>
      <c r="N825" s="113"/>
      <c r="O825" s="113"/>
      <c r="P825" s="113"/>
      <c r="Q825" s="113"/>
      <c r="Z825" s="72"/>
      <c r="AB825" s="115"/>
      <c r="AD825" s="113"/>
      <c r="AE825" s="113"/>
      <c r="AF825" s="113"/>
      <c r="AG825" s="113"/>
      <c r="AH825" s="113"/>
      <c r="AQ825" s="72"/>
      <c r="AS825" s="115"/>
      <c r="AW825" s="113"/>
      <c r="AX825" s="113"/>
      <c r="AY825" s="113"/>
    </row>
    <row r="826" spans="9:51">
      <c r="I826" s="72"/>
      <c r="K826" s="115"/>
      <c r="M826" s="113"/>
      <c r="N826" s="113"/>
      <c r="O826" s="113"/>
      <c r="P826" s="113"/>
      <c r="Q826" s="113"/>
      <c r="Z826" s="72"/>
      <c r="AB826" s="115"/>
      <c r="AD826" s="113"/>
      <c r="AE826" s="113"/>
      <c r="AF826" s="113"/>
      <c r="AG826" s="113"/>
      <c r="AH826" s="113"/>
      <c r="AQ826" s="72"/>
      <c r="AS826" s="115"/>
      <c r="AW826" s="113"/>
      <c r="AX826" s="113"/>
      <c r="AY826" s="113"/>
    </row>
    <row r="827" spans="9:51">
      <c r="I827" s="72"/>
      <c r="K827" s="115"/>
      <c r="M827" s="113"/>
      <c r="N827" s="113"/>
      <c r="O827" s="113"/>
      <c r="P827" s="113"/>
      <c r="Q827" s="113"/>
      <c r="Z827" s="72"/>
      <c r="AB827" s="115"/>
      <c r="AD827" s="113"/>
      <c r="AE827" s="113"/>
      <c r="AF827" s="113"/>
      <c r="AG827" s="113"/>
      <c r="AH827" s="113"/>
      <c r="AQ827" s="72"/>
      <c r="AS827" s="115"/>
      <c r="AW827" s="113"/>
      <c r="AX827" s="113"/>
      <c r="AY827" s="113"/>
    </row>
    <row r="828" spans="9:51">
      <c r="I828" s="72"/>
      <c r="K828" s="115"/>
      <c r="M828" s="113"/>
      <c r="N828" s="113"/>
      <c r="O828" s="113"/>
      <c r="P828" s="113"/>
      <c r="Q828" s="113"/>
      <c r="Z828" s="72"/>
      <c r="AB828" s="115"/>
      <c r="AD828" s="113"/>
      <c r="AE828" s="113"/>
      <c r="AF828" s="113"/>
      <c r="AG828" s="113"/>
      <c r="AH828" s="113"/>
      <c r="AQ828" s="72"/>
      <c r="AS828" s="115"/>
      <c r="AW828" s="113"/>
      <c r="AX828" s="113"/>
      <c r="AY828" s="113"/>
    </row>
    <row r="829" spans="9:51">
      <c r="I829" s="72"/>
      <c r="K829" s="115"/>
      <c r="M829" s="113"/>
      <c r="N829" s="113"/>
      <c r="O829" s="113"/>
      <c r="P829" s="113"/>
      <c r="Q829" s="113"/>
      <c r="Z829" s="72"/>
      <c r="AB829" s="115"/>
      <c r="AD829" s="113"/>
      <c r="AE829" s="113"/>
      <c r="AF829" s="113"/>
      <c r="AG829" s="113"/>
      <c r="AH829" s="113"/>
      <c r="AQ829" s="72"/>
      <c r="AS829" s="115"/>
      <c r="AW829" s="113"/>
      <c r="AX829" s="113"/>
      <c r="AY829" s="113"/>
    </row>
    <row r="830" spans="9:51">
      <c r="I830" s="72"/>
      <c r="K830" s="115"/>
      <c r="M830" s="113"/>
      <c r="N830" s="113"/>
      <c r="O830" s="113"/>
      <c r="P830" s="113"/>
      <c r="Q830" s="113"/>
      <c r="Z830" s="72"/>
      <c r="AB830" s="115"/>
      <c r="AD830" s="113"/>
      <c r="AE830" s="113"/>
      <c r="AF830" s="113"/>
      <c r="AG830" s="113"/>
      <c r="AH830" s="113"/>
      <c r="AQ830" s="72"/>
      <c r="AS830" s="115"/>
      <c r="AW830" s="113"/>
      <c r="AX830" s="113"/>
      <c r="AY830" s="113"/>
    </row>
    <row r="831" spans="9:51">
      <c r="I831" s="72"/>
      <c r="K831" s="115"/>
      <c r="M831" s="113"/>
      <c r="N831" s="113"/>
      <c r="O831" s="113"/>
      <c r="P831" s="113"/>
      <c r="Q831" s="113"/>
      <c r="Z831" s="72"/>
      <c r="AB831" s="115"/>
      <c r="AD831" s="113"/>
      <c r="AE831" s="113"/>
      <c r="AF831" s="113"/>
      <c r="AG831" s="113"/>
      <c r="AH831" s="113"/>
      <c r="AQ831" s="72"/>
      <c r="AS831" s="115"/>
      <c r="AW831" s="113"/>
      <c r="AX831" s="113"/>
      <c r="AY831" s="113"/>
    </row>
    <row r="832" spans="9:51">
      <c r="I832" s="72"/>
      <c r="K832" s="115"/>
      <c r="M832" s="113"/>
      <c r="N832" s="113"/>
      <c r="O832" s="113"/>
      <c r="P832" s="113"/>
      <c r="Q832" s="113"/>
      <c r="Z832" s="72"/>
      <c r="AB832" s="115"/>
      <c r="AD832" s="113"/>
      <c r="AE832" s="113"/>
      <c r="AF832" s="113"/>
      <c r="AG832" s="113"/>
      <c r="AH832" s="113"/>
      <c r="AQ832" s="72"/>
      <c r="AS832" s="115"/>
      <c r="AW832" s="113"/>
      <c r="AX832" s="113"/>
      <c r="AY832" s="113"/>
    </row>
    <row r="833" spans="9:51">
      <c r="I833" s="72"/>
      <c r="K833" s="115"/>
      <c r="M833" s="113"/>
      <c r="N833" s="113"/>
      <c r="O833" s="113"/>
      <c r="P833" s="113"/>
      <c r="Q833" s="113"/>
      <c r="Z833" s="72"/>
      <c r="AB833" s="115"/>
      <c r="AD833" s="113"/>
      <c r="AE833" s="113"/>
      <c r="AF833" s="113"/>
      <c r="AG833" s="113"/>
      <c r="AH833" s="113"/>
      <c r="AQ833" s="72"/>
      <c r="AS833" s="115"/>
      <c r="AW833" s="113"/>
      <c r="AX833" s="113"/>
      <c r="AY833" s="113"/>
    </row>
    <row r="834" spans="9:51">
      <c r="I834" s="72"/>
      <c r="K834" s="115"/>
      <c r="M834" s="113"/>
      <c r="N834" s="113"/>
      <c r="O834" s="113"/>
      <c r="P834" s="113"/>
      <c r="Q834" s="113"/>
      <c r="Z834" s="72"/>
      <c r="AB834" s="115"/>
      <c r="AD834" s="113"/>
      <c r="AE834" s="113"/>
      <c r="AF834" s="113"/>
      <c r="AG834" s="113"/>
      <c r="AH834" s="113"/>
      <c r="AQ834" s="72"/>
      <c r="AS834" s="115"/>
      <c r="AW834" s="113"/>
      <c r="AX834" s="113"/>
      <c r="AY834" s="113"/>
    </row>
    <row r="835" spans="9:51">
      <c r="I835" s="72"/>
      <c r="K835" s="115"/>
      <c r="M835" s="113"/>
      <c r="N835" s="113"/>
      <c r="O835" s="113"/>
      <c r="P835" s="113"/>
      <c r="Q835" s="113"/>
      <c r="Z835" s="72"/>
      <c r="AB835" s="115"/>
      <c r="AD835" s="113"/>
      <c r="AE835" s="113"/>
      <c r="AF835" s="113"/>
      <c r="AG835" s="113"/>
      <c r="AH835" s="113"/>
      <c r="AQ835" s="72"/>
      <c r="AS835" s="115"/>
      <c r="AW835" s="113"/>
      <c r="AX835" s="113"/>
      <c r="AY835" s="113"/>
    </row>
    <row r="836" spans="9:51">
      <c r="I836" s="72"/>
      <c r="K836" s="115"/>
      <c r="M836" s="113"/>
      <c r="N836" s="113"/>
      <c r="O836" s="113"/>
      <c r="P836" s="113"/>
      <c r="Q836" s="113"/>
      <c r="Z836" s="72"/>
      <c r="AB836" s="115"/>
      <c r="AD836" s="113"/>
      <c r="AE836" s="113"/>
      <c r="AF836" s="113"/>
      <c r="AG836" s="113"/>
      <c r="AH836" s="113"/>
      <c r="AQ836" s="72"/>
      <c r="AS836" s="115"/>
      <c r="AW836" s="113"/>
      <c r="AX836" s="113"/>
      <c r="AY836" s="113"/>
    </row>
    <row r="837" spans="9:51">
      <c r="I837" s="72"/>
      <c r="K837" s="115"/>
      <c r="M837" s="113"/>
      <c r="N837" s="113"/>
      <c r="O837" s="113"/>
      <c r="P837" s="113"/>
      <c r="Q837" s="113"/>
      <c r="Z837" s="72"/>
      <c r="AB837" s="115"/>
      <c r="AD837" s="113"/>
      <c r="AE837" s="113"/>
      <c r="AF837" s="113"/>
      <c r="AG837" s="113"/>
      <c r="AH837" s="113"/>
      <c r="AQ837" s="72"/>
      <c r="AS837" s="115"/>
      <c r="AW837" s="113"/>
      <c r="AX837" s="113"/>
      <c r="AY837" s="113"/>
    </row>
    <row r="838" spans="9:51">
      <c r="I838" s="72"/>
      <c r="K838" s="115"/>
      <c r="M838" s="113"/>
      <c r="N838" s="113"/>
      <c r="O838" s="113"/>
      <c r="P838" s="113"/>
      <c r="Q838" s="113"/>
      <c r="Z838" s="72"/>
      <c r="AB838" s="115"/>
      <c r="AD838" s="113"/>
      <c r="AE838" s="113"/>
      <c r="AF838" s="113"/>
      <c r="AG838" s="113"/>
      <c r="AH838" s="113"/>
      <c r="AQ838" s="72"/>
      <c r="AS838" s="115"/>
      <c r="AW838" s="113"/>
      <c r="AX838" s="113"/>
      <c r="AY838" s="113"/>
    </row>
    <row r="839" spans="9:51">
      <c r="I839" s="72"/>
      <c r="K839" s="115"/>
      <c r="M839" s="113"/>
      <c r="N839" s="113"/>
      <c r="O839" s="113"/>
      <c r="P839" s="113"/>
      <c r="Q839" s="113"/>
      <c r="Z839" s="72"/>
      <c r="AB839" s="115"/>
      <c r="AD839" s="113"/>
      <c r="AE839" s="113"/>
      <c r="AF839" s="113"/>
      <c r="AG839" s="113"/>
      <c r="AH839" s="113"/>
      <c r="AQ839" s="72"/>
      <c r="AS839" s="115"/>
      <c r="AW839" s="113"/>
      <c r="AX839" s="113"/>
      <c r="AY839" s="113"/>
    </row>
    <row r="840" spans="9:51">
      <c r="I840" s="72"/>
      <c r="K840" s="115"/>
      <c r="M840" s="113"/>
      <c r="N840" s="113"/>
      <c r="O840" s="113"/>
      <c r="P840" s="113"/>
      <c r="Q840" s="113"/>
      <c r="Z840" s="72"/>
      <c r="AB840" s="115"/>
      <c r="AD840" s="113"/>
      <c r="AE840" s="113"/>
      <c r="AF840" s="113"/>
      <c r="AG840" s="113"/>
      <c r="AH840" s="113"/>
      <c r="AQ840" s="72"/>
      <c r="AS840" s="115"/>
      <c r="AW840" s="113"/>
      <c r="AX840" s="113"/>
      <c r="AY840" s="113"/>
    </row>
    <row r="841" spans="9:51">
      <c r="I841" s="72"/>
      <c r="K841" s="115"/>
      <c r="M841" s="113"/>
      <c r="N841" s="113"/>
      <c r="O841" s="113"/>
      <c r="P841" s="113"/>
      <c r="Q841" s="113"/>
      <c r="Z841" s="72"/>
      <c r="AB841" s="115"/>
      <c r="AD841" s="113"/>
      <c r="AE841" s="113"/>
      <c r="AF841" s="113"/>
      <c r="AG841" s="113"/>
      <c r="AH841" s="113"/>
      <c r="AQ841" s="72"/>
      <c r="AS841" s="115"/>
      <c r="AW841" s="113"/>
      <c r="AX841" s="113"/>
      <c r="AY841" s="113"/>
    </row>
    <row r="842" spans="9:51">
      <c r="I842" s="72"/>
      <c r="K842" s="115"/>
      <c r="M842" s="113"/>
      <c r="N842" s="113"/>
      <c r="O842" s="113"/>
      <c r="P842" s="113"/>
      <c r="Q842" s="113"/>
      <c r="Z842" s="72"/>
      <c r="AB842" s="115"/>
      <c r="AD842" s="113"/>
      <c r="AE842" s="113"/>
      <c r="AF842" s="113"/>
      <c r="AG842" s="113"/>
      <c r="AH842" s="113"/>
      <c r="AQ842" s="72"/>
      <c r="AS842" s="115"/>
      <c r="AW842" s="113"/>
      <c r="AX842" s="113"/>
      <c r="AY842" s="113"/>
    </row>
    <row r="843" spans="9:51">
      <c r="I843" s="72"/>
      <c r="K843" s="115"/>
      <c r="M843" s="113"/>
      <c r="N843" s="113"/>
      <c r="O843" s="113"/>
      <c r="P843" s="113"/>
      <c r="Q843" s="113"/>
      <c r="Z843" s="72"/>
      <c r="AB843" s="115"/>
      <c r="AD843" s="113"/>
      <c r="AE843" s="113"/>
      <c r="AF843" s="113"/>
      <c r="AG843" s="113"/>
      <c r="AH843" s="113"/>
      <c r="AQ843" s="72"/>
      <c r="AS843" s="115"/>
      <c r="AW843" s="113"/>
      <c r="AX843" s="113"/>
      <c r="AY843" s="113"/>
    </row>
    <row r="844" spans="9:51">
      <c r="I844" s="72"/>
      <c r="K844" s="115"/>
      <c r="M844" s="113"/>
      <c r="N844" s="113"/>
      <c r="O844" s="113"/>
      <c r="P844" s="113"/>
      <c r="Q844" s="113"/>
      <c r="Z844" s="72"/>
      <c r="AB844" s="115"/>
      <c r="AD844" s="113"/>
      <c r="AE844" s="113"/>
      <c r="AF844" s="113"/>
      <c r="AG844" s="113"/>
      <c r="AH844" s="113"/>
      <c r="AQ844" s="72"/>
      <c r="AS844" s="115"/>
      <c r="AW844" s="113"/>
      <c r="AX844" s="113"/>
      <c r="AY844" s="113"/>
    </row>
    <row r="845" spans="9:51">
      <c r="I845" s="72"/>
      <c r="K845" s="115"/>
      <c r="M845" s="113"/>
      <c r="N845" s="113"/>
      <c r="O845" s="113"/>
      <c r="P845" s="113"/>
      <c r="Q845" s="113"/>
      <c r="Z845" s="72"/>
      <c r="AB845" s="115"/>
      <c r="AD845" s="113"/>
      <c r="AE845" s="113"/>
      <c r="AF845" s="113"/>
      <c r="AG845" s="113"/>
      <c r="AH845" s="113"/>
      <c r="AQ845" s="72"/>
      <c r="AS845" s="115"/>
      <c r="AW845" s="113"/>
      <c r="AX845" s="113"/>
      <c r="AY845" s="113"/>
    </row>
    <row r="846" spans="9:51">
      <c r="I846" s="72"/>
      <c r="K846" s="115"/>
      <c r="M846" s="113"/>
      <c r="N846" s="113"/>
      <c r="O846" s="113"/>
      <c r="P846" s="113"/>
      <c r="Q846" s="113"/>
      <c r="Z846" s="72"/>
      <c r="AB846" s="115"/>
      <c r="AD846" s="113"/>
      <c r="AE846" s="113"/>
      <c r="AF846" s="113"/>
      <c r="AG846" s="113"/>
      <c r="AH846" s="113"/>
      <c r="AQ846" s="72"/>
      <c r="AS846" s="115"/>
      <c r="AW846" s="113"/>
      <c r="AX846" s="113"/>
      <c r="AY846" s="113"/>
    </row>
    <row r="847" spans="9:51">
      <c r="I847" s="72"/>
      <c r="K847" s="115"/>
      <c r="M847" s="113"/>
      <c r="N847" s="113"/>
      <c r="O847" s="113"/>
      <c r="P847" s="113"/>
      <c r="Q847" s="113"/>
      <c r="Z847" s="72"/>
      <c r="AB847" s="115"/>
      <c r="AD847" s="113"/>
      <c r="AE847" s="113"/>
      <c r="AF847" s="113"/>
      <c r="AG847" s="113"/>
      <c r="AH847" s="113"/>
      <c r="AQ847" s="72"/>
      <c r="AS847" s="115"/>
      <c r="AW847" s="113"/>
      <c r="AX847" s="113"/>
      <c r="AY847" s="113"/>
    </row>
    <row r="848" spans="9:51">
      <c r="I848" s="72"/>
      <c r="K848" s="115"/>
      <c r="M848" s="113"/>
      <c r="N848" s="113"/>
      <c r="O848" s="113"/>
      <c r="P848" s="113"/>
      <c r="Q848" s="113"/>
      <c r="Z848" s="72"/>
      <c r="AB848" s="115"/>
      <c r="AD848" s="113"/>
      <c r="AE848" s="113"/>
      <c r="AF848" s="113"/>
      <c r="AG848" s="113"/>
      <c r="AH848" s="113"/>
      <c r="AQ848" s="72"/>
      <c r="AS848" s="115"/>
      <c r="AW848" s="113"/>
      <c r="AX848" s="113"/>
      <c r="AY848" s="113"/>
    </row>
    <row r="849" spans="9:51">
      <c r="I849" s="72"/>
      <c r="K849" s="115"/>
      <c r="M849" s="113"/>
      <c r="N849" s="113"/>
      <c r="O849" s="113"/>
      <c r="P849" s="113"/>
      <c r="Q849" s="113"/>
      <c r="Z849" s="72"/>
      <c r="AB849" s="115"/>
      <c r="AD849" s="113"/>
      <c r="AE849" s="113"/>
      <c r="AF849" s="113"/>
      <c r="AG849" s="113"/>
      <c r="AH849" s="113"/>
      <c r="AQ849" s="72"/>
      <c r="AS849" s="115"/>
      <c r="AW849" s="113"/>
      <c r="AX849" s="113"/>
      <c r="AY849" s="113"/>
    </row>
    <row r="850" spans="9:51">
      <c r="I850" s="72"/>
      <c r="K850" s="115"/>
      <c r="M850" s="113"/>
      <c r="N850" s="113"/>
      <c r="O850" s="113"/>
      <c r="P850" s="113"/>
      <c r="Q850" s="113"/>
      <c r="Z850" s="72"/>
      <c r="AB850" s="115"/>
      <c r="AD850" s="113"/>
      <c r="AE850" s="113"/>
      <c r="AF850" s="113"/>
      <c r="AG850" s="113"/>
      <c r="AH850" s="113"/>
      <c r="AQ850" s="72"/>
      <c r="AS850" s="115"/>
      <c r="AW850" s="113"/>
      <c r="AX850" s="113"/>
      <c r="AY850" s="113"/>
    </row>
    <row r="851" spans="9:51">
      <c r="I851" s="72"/>
      <c r="K851" s="115"/>
      <c r="M851" s="113"/>
      <c r="N851" s="113"/>
      <c r="O851" s="113"/>
      <c r="P851" s="113"/>
      <c r="Q851" s="113"/>
      <c r="Z851" s="72"/>
      <c r="AB851" s="115"/>
      <c r="AD851" s="113"/>
      <c r="AE851" s="113"/>
      <c r="AF851" s="113"/>
      <c r="AG851" s="113"/>
      <c r="AH851" s="113"/>
      <c r="AQ851" s="72"/>
      <c r="AS851" s="115"/>
      <c r="AW851" s="113"/>
      <c r="AX851" s="113"/>
      <c r="AY851" s="113"/>
    </row>
    <row r="852" spans="9:51">
      <c r="I852" s="72"/>
      <c r="K852" s="115"/>
      <c r="M852" s="113"/>
      <c r="N852" s="113"/>
      <c r="O852" s="113"/>
      <c r="P852" s="113"/>
      <c r="Q852" s="113"/>
      <c r="Z852" s="72"/>
      <c r="AB852" s="115"/>
      <c r="AD852" s="113"/>
      <c r="AE852" s="113"/>
      <c r="AF852" s="113"/>
      <c r="AG852" s="113"/>
      <c r="AH852" s="113"/>
      <c r="AQ852" s="72"/>
      <c r="AS852" s="115"/>
      <c r="AW852" s="113"/>
      <c r="AX852" s="113"/>
      <c r="AY852" s="113"/>
    </row>
    <row r="853" spans="9:51">
      <c r="I853" s="72"/>
      <c r="K853" s="115"/>
      <c r="M853" s="113"/>
      <c r="N853" s="113"/>
      <c r="O853" s="113"/>
      <c r="P853" s="113"/>
      <c r="Q853" s="113"/>
      <c r="Z853" s="72"/>
      <c r="AB853" s="115"/>
      <c r="AD853" s="113"/>
      <c r="AE853" s="113"/>
      <c r="AF853" s="113"/>
      <c r="AG853" s="113"/>
      <c r="AH853" s="113"/>
      <c r="AQ853" s="72"/>
      <c r="AS853" s="115"/>
      <c r="AW853" s="113"/>
      <c r="AX853" s="113"/>
      <c r="AY853" s="113"/>
    </row>
    <row r="854" spans="9:51">
      <c r="I854" s="72"/>
      <c r="K854" s="115"/>
      <c r="M854" s="113"/>
      <c r="N854" s="113"/>
      <c r="O854" s="113"/>
      <c r="P854" s="113"/>
      <c r="Q854" s="113"/>
      <c r="Z854" s="72"/>
      <c r="AB854" s="115"/>
      <c r="AD854" s="113"/>
      <c r="AE854" s="113"/>
      <c r="AF854" s="113"/>
      <c r="AG854" s="113"/>
      <c r="AH854" s="113"/>
      <c r="AQ854" s="72"/>
      <c r="AS854" s="115"/>
      <c r="AW854" s="113"/>
      <c r="AX854" s="113"/>
      <c r="AY854" s="113"/>
    </row>
    <row r="855" spans="9:51">
      <c r="I855" s="72"/>
      <c r="K855" s="115"/>
      <c r="M855" s="113"/>
      <c r="N855" s="113"/>
      <c r="O855" s="113"/>
      <c r="P855" s="113"/>
      <c r="Q855" s="113"/>
      <c r="Z855" s="72"/>
      <c r="AB855" s="115"/>
      <c r="AD855" s="113"/>
      <c r="AE855" s="113"/>
      <c r="AF855" s="113"/>
      <c r="AG855" s="113"/>
      <c r="AH855" s="113"/>
      <c r="AQ855" s="72"/>
      <c r="AS855" s="115"/>
      <c r="AW855" s="113"/>
      <c r="AX855" s="113"/>
      <c r="AY855" s="113"/>
    </row>
    <row r="856" spans="9:51">
      <c r="I856" s="72"/>
      <c r="K856" s="115"/>
      <c r="M856" s="113"/>
      <c r="N856" s="113"/>
      <c r="O856" s="113"/>
      <c r="P856" s="113"/>
      <c r="Q856" s="113"/>
      <c r="Z856" s="72"/>
      <c r="AB856" s="115"/>
      <c r="AD856" s="113"/>
      <c r="AE856" s="113"/>
      <c r="AF856" s="113"/>
      <c r="AG856" s="113"/>
      <c r="AH856" s="113"/>
      <c r="AQ856" s="72"/>
      <c r="AS856" s="115"/>
      <c r="AW856" s="113"/>
      <c r="AX856" s="113"/>
      <c r="AY856" s="113"/>
    </row>
    <row r="857" spans="9:51">
      <c r="I857" s="72"/>
      <c r="K857" s="115"/>
      <c r="M857" s="113"/>
      <c r="N857" s="113"/>
      <c r="O857" s="113"/>
      <c r="P857" s="113"/>
      <c r="Q857" s="113"/>
      <c r="Z857" s="72"/>
      <c r="AB857" s="115"/>
      <c r="AD857" s="113"/>
      <c r="AE857" s="113"/>
      <c r="AF857" s="113"/>
      <c r="AG857" s="113"/>
      <c r="AH857" s="113"/>
      <c r="AQ857" s="72"/>
      <c r="AS857" s="115"/>
      <c r="AW857" s="113"/>
      <c r="AX857" s="113"/>
      <c r="AY857" s="113"/>
    </row>
    <row r="858" spans="9:51">
      <c r="I858" s="72"/>
      <c r="K858" s="115"/>
      <c r="M858" s="113"/>
      <c r="N858" s="113"/>
      <c r="O858" s="113"/>
      <c r="P858" s="113"/>
      <c r="Q858" s="113"/>
      <c r="Z858" s="72"/>
      <c r="AB858" s="115"/>
      <c r="AD858" s="113"/>
      <c r="AE858" s="113"/>
      <c r="AF858" s="113"/>
      <c r="AG858" s="113"/>
      <c r="AH858" s="113"/>
      <c r="AQ858" s="72"/>
      <c r="AS858" s="115"/>
      <c r="AW858" s="113"/>
      <c r="AX858" s="113"/>
      <c r="AY858" s="113"/>
    </row>
    <row r="859" spans="9:51">
      <c r="I859" s="72"/>
      <c r="K859" s="115"/>
      <c r="M859" s="113"/>
      <c r="N859" s="113"/>
      <c r="O859" s="113"/>
      <c r="P859" s="113"/>
      <c r="Q859" s="113"/>
      <c r="Z859" s="72"/>
      <c r="AB859" s="115"/>
      <c r="AD859" s="113"/>
      <c r="AE859" s="113"/>
      <c r="AF859" s="113"/>
      <c r="AG859" s="113"/>
      <c r="AH859" s="113"/>
      <c r="AQ859" s="72"/>
      <c r="AS859" s="115"/>
      <c r="AW859" s="113"/>
      <c r="AX859" s="113"/>
      <c r="AY859" s="113"/>
    </row>
    <row r="860" spans="9:51">
      <c r="I860" s="72"/>
      <c r="K860" s="115"/>
      <c r="M860" s="113"/>
      <c r="N860" s="113"/>
      <c r="O860" s="113"/>
      <c r="P860" s="113"/>
      <c r="Q860" s="113"/>
      <c r="Z860" s="72"/>
      <c r="AB860" s="115"/>
      <c r="AD860" s="113"/>
      <c r="AE860" s="113"/>
      <c r="AF860" s="113"/>
      <c r="AG860" s="113"/>
      <c r="AH860" s="113"/>
      <c r="AQ860" s="72"/>
      <c r="AS860" s="115"/>
      <c r="AW860" s="113"/>
      <c r="AX860" s="113"/>
      <c r="AY860" s="113"/>
    </row>
    <row r="861" spans="9:51">
      <c r="I861" s="72"/>
      <c r="K861" s="115"/>
      <c r="M861" s="113"/>
      <c r="N861" s="113"/>
      <c r="O861" s="113"/>
      <c r="P861" s="113"/>
      <c r="Q861" s="113"/>
      <c r="Z861" s="72"/>
      <c r="AB861" s="115"/>
      <c r="AD861" s="113"/>
      <c r="AE861" s="113"/>
      <c r="AF861" s="113"/>
      <c r="AG861" s="113"/>
      <c r="AH861" s="113"/>
      <c r="AQ861" s="72"/>
      <c r="AS861" s="115"/>
      <c r="AW861" s="113"/>
      <c r="AX861" s="113"/>
      <c r="AY861" s="113"/>
    </row>
    <row r="862" spans="9:51">
      <c r="I862" s="72"/>
      <c r="K862" s="115"/>
      <c r="M862" s="113"/>
      <c r="N862" s="113"/>
      <c r="O862" s="113"/>
      <c r="P862" s="113"/>
      <c r="Q862" s="113"/>
      <c r="Z862" s="72"/>
      <c r="AB862" s="115"/>
      <c r="AD862" s="113"/>
      <c r="AE862" s="113"/>
      <c r="AF862" s="113"/>
      <c r="AG862" s="113"/>
      <c r="AH862" s="113"/>
      <c r="AQ862" s="72"/>
      <c r="AS862" s="115"/>
      <c r="AW862" s="113"/>
      <c r="AX862" s="113"/>
      <c r="AY862" s="113"/>
    </row>
    <row r="863" spans="9:51">
      <c r="I863" s="72"/>
      <c r="K863" s="115"/>
      <c r="M863" s="113"/>
      <c r="N863" s="113"/>
      <c r="O863" s="113"/>
      <c r="P863" s="113"/>
      <c r="Q863" s="113"/>
      <c r="Z863" s="72"/>
      <c r="AB863" s="115"/>
      <c r="AD863" s="113"/>
      <c r="AE863" s="113"/>
      <c r="AF863" s="113"/>
      <c r="AG863" s="113"/>
      <c r="AH863" s="113"/>
      <c r="AQ863" s="72"/>
      <c r="AS863" s="115"/>
      <c r="AW863" s="113"/>
      <c r="AX863" s="113"/>
      <c r="AY863" s="113"/>
    </row>
    <row r="864" spans="9:51">
      <c r="I864" s="72"/>
      <c r="K864" s="115"/>
      <c r="M864" s="113"/>
      <c r="N864" s="113"/>
      <c r="O864" s="113"/>
      <c r="P864" s="113"/>
      <c r="Q864" s="113"/>
      <c r="Z864" s="72"/>
      <c r="AB864" s="115"/>
      <c r="AD864" s="113"/>
      <c r="AE864" s="113"/>
      <c r="AF864" s="113"/>
      <c r="AG864" s="113"/>
      <c r="AH864" s="113"/>
      <c r="AQ864" s="72"/>
      <c r="AS864" s="115"/>
      <c r="AW864" s="113"/>
      <c r="AX864" s="113"/>
      <c r="AY864" s="113"/>
    </row>
    <row r="865" spans="9:51">
      <c r="I865" s="72"/>
      <c r="K865" s="115"/>
      <c r="M865" s="113"/>
      <c r="N865" s="113"/>
      <c r="O865" s="113"/>
      <c r="P865" s="113"/>
      <c r="Q865" s="113"/>
      <c r="Z865" s="72"/>
      <c r="AB865" s="115"/>
      <c r="AD865" s="113"/>
      <c r="AE865" s="113"/>
      <c r="AF865" s="113"/>
      <c r="AG865" s="113"/>
      <c r="AH865" s="113"/>
      <c r="AQ865" s="72"/>
      <c r="AS865" s="115"/>
      <c r="AW865" s="113"/>
      <c r="AX865" s="113"/>
      <c r="AY865" s="113"/>
    </row>
    <row r="866" spans="9:51">
      <c r="I866" s="72"/>
      <c r="K866" s="115"/>
      <c r="M866" s="113"/>
      <c r="N866" s="113"/>
      <c r="O866" s="113"/>
      <c r="P866" s="113"/>
      <c r="Q866" s="113"/>
      <c r="Z866" s="72"/>
      <c r="AB866" s="115"/>
      <c r="AD866" s="113"/>
      <c r="AE866" s="113"/>
      <c r="AF866" s="113"/>
      <c r="AG866" s="113"/>
      <c r="AH866" s="113"/>
      <c r="AQ866" s="72"/>
      <c r="AS866" s="115"/>
      <c r="AW866" s="113"/>
      <c r="AX866" s="113"/>
      <c r="AY866" s="113"/>
    </row>
    <row r="867" spans="9:51">
      <c r="I867" s="72"/>
      <c r="K867" s="115"/>
      <c r="M867" s="113"/>
      <c r="N867" s="113"/>
      <c r="O867" s="113"/>
      <c r="P867" s="113"/>
      <c r="Q867" s="113"/>
      <c r="Z867" s="72"/>
      <c r="AB867" s="115"/>
      <c r="AD867" s="113"/>
      <c r="AE867" s="113"/>
      <c r="AF867" s="113"/>
      <c r="AG867" s="113"/>
      <c r="AH867" s="113"/>
      <c r="AQ867" s="72"/>
      <c r="AS867" s="115"/>
      <c r="AW867" s="113"/>
      <c r="AX867" s="113"/>
      <c r="AY867" s="113"/>
    </row>
    <row r="868" spans="9:51">
      <c r="I868" s="72"/>
      <c r="K868" s="115"/>
      <c r="M868" s="113"/>
      <c r="N868" s="113"/>
      <c r="O868" s="113"/>
      <c r="P868" s="113"/>
      <c r="Q868" s="113"/>
      <c r="Z868" s="72"/>
      <c r="AB868" s="115"/>
      <c r="AD868" s="113"/>
      <c r="AE868" s="113"/>
      <c r="AF868" s="113"/>
      <c r="AG868" s="113"/>
      <c r="AH868" s="113"/>
      <c r="AQ868" s="72"/>
      <c r="AS868" s="115"/>
      <c r="AW868" s="113"/>
      <c r="AX868" s="113"/>
      <c r="AY868" s="113"/>
    </row>
    <row r="869" spans="9:51">
      <c r="I869" s="72"/>
      <c r="K869" s="115"/>
      <c r="M869" s="113"/>
      <c r="N869" s="113"/>
      <c r="O869" s="113"/>
      <c r="P869" s="113"/>
      <c r="Q869" s="113"/>
      <c r="Z869" s="72"/>
      <c r="AB869" s="115"/>
      <c r="AD869" s="113"/>
      <c r="AE869" s="113"/>
      <c r="AF869" s="113"/>
      <c r="AG869" s="113"/>
      <c r="AH869" s="113"/>
      <c r="AQ869" s="72"/>
      <c r="AS869" s="115"/>
      <c r="AW869" s="113"/>
      <c r="AX869" s="113"/>
      <c r="AY869" s="113"/>
    </row>
    <row r="870" spans="9:51">
      <c r="I870" s="72"/>
      <c r="K870" s="115"/>
      <c r="M870" s="113"/>
      <c r="N870" s="113"/>
      <c r="O870" s="113"/>
      <c r="P870" s="113"/>
      <c r="Q870" s="113"/>
      <c r="Z870" s="72"/>
      <c r="AB870" s="115"/>
      <c r="AD870" s="113"/>
      <c r="AE870" s="113"/>
      <c r="AF870" s="113"/>
      <c r="AG870" s="113"/>
      <c r="AH870" s="113"/>
      <c r="AQ870" s="72"/>
      <c r="AS870" s="115"/>
      <c r="AW870" s="113"/>
      <c r="AX870" s="113"/>
      <c r="AY870" s="113"/>
    </row>
    <row r="871" spans="9:51">
      <c r="I871" s="72"/>
      <c r="K871" s="115"/>
      <c r="M871" s="113"/>
      <c r="N871" s="113"/>
      <c r="O871" s="113"/>
      <c r="P871" s="113"/>
      <c r="Q871" s="113"/>
      <c r="Z871" s="72"/>
      <c r="AB871" s="115"/>
      <c r="AD871" s="113"/>
      <c r="AE871" s="113"/>
      <c r="AF871" s="113"/>
      <c r="AG871" s="113"/>
      <c r="AH871" s="113"/>
      <c r="AQ871" s="72"/>
      <c r="AS871" s="115"/>
      <c r="AW871" s="113"/>
      <c r="AX871" s="113"/>
      <c r="AY871" s="113"/>
    </row>
    <row r="872" spans="9:51">
      <c r="I872" s="72"/>
      <c r="K872" s="115"/>
      <c r="M872" s="113"/>
      <c r="N872" s="113"/>
      <c r="O872" s="113"/>
      <c r="P872" s="113"/>
      <c r="Q872" s="113"/>
      <c r="Z872" s="72"/>
      <c r="AB872" s="115"/>
      <c r="AD872" s="113"/>
      <c r="AE872" s="113"/>
      <c r="AF872" s="113"/>
      <c r="AG872" s="113"/>
      <c r="AH872" s="113"/>
      <c r="AQ872" s="72"/>
      <c r="AS872" s="115"/>
      <c r="AW872" s="113"/>
      <c r="AX872" s="113"/>
      <c r="AY872" s="113"/>
    </row>
    <row r="873" spans="9:51">
      <c r="I873" s="72"/>
      <c r="K873" s="115"/>
      <c r="M873" s="113"/>
      <c r="N873" s="113"/>
      <c r="O873" s="113"/>
      <c r="P873" s="113"/>
      <c r="Q873" s="113"/>
      <c r="Z873" s="72"/>
      <c r="AB873" s="115"/>
      <c r="AD873" s="113"/>
      <c r="AE873" s="113"/>
      <c r="AF873" s="113"/>
      <c r="AG873" s="113"/>
      <c r="AH873" s="113"/>
      <c r="AQ873" s="72"/>
      <c r="AS873" s="115"/>
      <c r="AW873" s="113"/>
      <c r="AX873" s="113"/>
      <c r="AY873" s="113"/>
    </row>
    <row r="874" spans="9:51">
      <c r="I874" s="72"/>
      <c r="K874" s="115"/>
      <c r="M874" s="113"/>
      <c r="N874" s="113"/>
      <c r="O874" s="113"/>
      <c r="P874" s="113"/>
      <c r="Q874" s="113"/>
      <c r="Z874" s="72"/>
      <c r="AB874" s="115"/>
      <c r="AD874" s="113"/>
      <c r="AE874" s="113"/>
      <c r="AF874" s="113"/>
      <c r="AG874" s="113"/>
      <c r="AH874" s="113"/>
      <c r="AQ874" s="72"/>
      <c r="AS874" s="115"/>
      <c r="AW874" s="113"/>
      <c r="AX874" s="113"/>
      <c r="AY874" s="113"/>
    </row>
    <row r="875" spans="9:51">
      <c r="I875" s="72"/>
      <c r="K875" s="115"/>
      <c r="M875" s="113"/>
      <c r="N875" s="113"/>
      <c r="O875" s="113"/>
      <c r="P875" s="113"/>
      <c r="Q875" s="113"/>
      <c r="Z875" s="72"/>
      <c r="AB875" s="115"/>
      <c r="AD875" s="113"/>
      <c r="AE875" s="113"/>
      <c r="AF875" s="113"/>
      <c r="AG875" s="113"/>
      <c r="AH875" s="113"/>
      <c r="AQ875" s="72"/>
      <c r="AS875" s="115"/>
      <c r="AW875" s="113"/>
      <c r="AX875" s="113"/>
      <c r="AY875" s="113"/>
    </row>
    <row r="876" spans="9:51">
      <c r="I876" s="72"/>
      <c r="K876" s="115"/>
      <c r="M876" s="113"/>
      <c r="N876" s="113"/>
      <c r="O876" s="113"/>
      <c r="P876" s="113"/>
      <c r="Q876" s="113"/>
      <c r="Z876" s="72"/>
      <c r="AB876" s="115"/>
      <c r="AD876" s="113"/>
      <c r="AE876" s="113"/>
      <c r="AF876" s="113"/>
      <c r="AG876" s="113"/>
      <c r="AH876" s="113"/>
      <c r="AQ876" s="72"/>
      <c r="AS876" s="115"/>
      <c r="AW876" s="113"/>
      <c r="AX876" s="113"/>
      <c r="AY876" s="113"/>
    </row>
    <row r="877" spans="9:51">
      <c r="I877" s="72"/>
      <c r="K877" s="115"/>
      <c r="M877" s="113"/>
      <c r="N877" s="113"/>
      <c r="O877" s="113"/>
      <c r="P877" s="113"/>
      <c r="Q877" s="113"/>
      <c r="Z877" s="72"/>
      <c r="AB877" s="115"/>
      <c r="AD877" s="113"/>
      <c r="AE877" s="113"/>
      <c r="AF877" s="113"/>
      <c r="AG877" s="113"/>
      <c r="AH877" s="113"/>
      <c r="AQ877" s="72"/>
      <c r="AS877" s="115"/>
      <c r="AW877" s="113"/>
      <c r="AX877" s="113"/>
      <c r="AY877" s="113"/>
    </row>
    <row r="878" spans="9:51">
      <c r="I878" s="72"/>
      <c r="K878" s="115"/>
      <c r="M878" s="113"/>
      <c r="N878" s="113"/>
      <c r="O878" s="113"/>
      <c r="P878" s="113"/>
      <c r="Q878" s="113"/>
      <c r="Z878" s="72"/>
      <c r="AB878" s="115"/>
      <c r="AD878" s="113"/>
      <c r="AE878" s="113"/>
      <c r="AF878" s="113"/>
      <c r="AG878" s="113"/>
      <c r="AH878" s="113"/>
      <c r="AQ878" s="72"/>
      <c r="AS878" s="115"/>
      <c r="AW878" s="113"/>
      <c r="AX878" s="113"/>
      <c r="AY878" s="113"/>
    </row>
    <row r="879" spans="9:51">
      <c r="I879" s="72"/>
      <c r="K879" s="115"/>
      <c r="M879" s="113"/>
      <c r="N879" s="113"/>
      <c r="O879" s="113"/>
      <c r="P879" s="113"/>
      <c r="Q879" s="113"/>
      <c r="Z879" s="72"/>
      <c r="AB879" s="115"/>
      <c r="AD879" s="113"/>
      <c r="AE879" s="113"/>
      <c r="AF879" s="113"/>
      <c r="AG879" s="113"/>
      <c r="AH879" s="113"/>
      <c r="AQ879" s="72"/>
      <c r="AS879" s="115"/>
      <c r="AW879" s="113"/>
      <c r="AX879" s="113"/>
      <c r="AY879" s="113"/>
    </row>
    <row r="880" spans="9:51">
      <c r="I880" s="72"/>
      <c r="K880" s="115"/>
      <c r="M880" s="113"/>
      <c r="N880" s="113"/>
      <c r="O880" s="113"/>
      <c r="P880" s="113"/>
      <c r="Q880" s="113"/>
      <c r="Z880" s="72"/>
      <c r="AB880" s="115"/>
      <c r="AD880" s="113"/>
      <c r="AE880" s="113"/>
      <c r="AF880" s="113"/>
      <c r="AG880" s="113"/>
      <c r="AH880" s="113"/>
      <c r="AQ880" s="72"/>
      <c r="AS880" s="115"/>
      <c r="AW880" s="113"/>
      <c r="AX880" s="113"/>
      <c r="AY880" s="113"/>
    </row>
    <row r="881" spans="9:51">
      <c r="I881" s="72"/>
      <c r="K881" s="115"/>
      <c r="M881" s="113"/>
      <c r="N881" s="113"/>
      <c r="O881" s="113"/>
      <c r="P881" s="113"/>
      <c r="Q881" s="113"/>
      <c r="Z881" s="72"/>
      <c r="AB881" s="115"/>
      <c r="AD881" s="113"/>
      <c r="AE881" s="113"/>
      <c r="AF881" s="113"/>
      <c r="AG881" s="113"/>
      <c r="AH881" s="113"/>
      <c r="AQ881" s="72"/>
      <c r="AS881" s="115"/>
      <c r="AW881" s="113"/>
      <c r="AX881" s="113"/>
      <c r="AY881" s="113"/>
    </row>
    <row r="882" spans="9:51">
      <c r="I882" s="72"/>
      <c r="K882" s="115"/>
      <c r="M882" s="113"/>
      <c r="N882" s="113"/>
      <c r="O882" s="113"/>
      <c r="P882" s="113"/>
      <c r="Q882" s="113"/>
      <c r="Z882" s="72"/>
      <c r="AB882" s="115"/>
      <c r="AD882" s="113"/>
      <c r="AE882" s="113"/>
      <c r="AF882" s="113"/>
      <c r="AG882" s="113"/>
      <c r="AH882" s="113"/>
      <c r="AQ882" s="72"/>
      <c r="AS882" s="115"/>
      <c r="AW882" s="113"/>
      <c r="AX882" s="113"/>
      <c r="AY882" s="113"/>
    </row>
    <row r="883" spans="9:51">
      <c r="I883" s="72"/>
      <c r="K883" s="115"/>
      <c r="M883" s="113"/>
      <c r="N883" s="113"/>
      <c r="O883" s="113"/>
      <c r="P883" s="113"/>
      <c r="Q883" s="113"/>
      <c r="Z883" s="72"/>
      <c r="AB883" s="115"/>
      <c r="AD883" s="113"/>
      <c r="AE883" s="113"/>
      <c r="AF883" s="113"/>
      <c r="AG883" s="113"/>
      <c r="AH883" s="113"/>
      <c r="AQ883" s="72"/>
      <c r="AS883" s="115"/>
      <c r="AW883" s="113"/>
      <c r="AX883" s="113"/>
      <c r="AY883" s="113"/>
    </row>
    <row r="884" spans="9:51">
      <c r="I884" s="72"/>
      <c r="K884" s="115"/>
      <c r="M884" s="113"/>
      <c r="N884" s="113"/>
      <c r="O884" s="113"/>
      <c r="P884" s="113"/>
      <c r="Q884" s="113"/>
      <c r="Z884" s="72"/>
      <c r="AB884" s="115"/>
      <c r="AD884" s="113"/>
      <c r="AE884" s="113"/>
      <c r="AF884" s="113"/>
      <c r="AG884" s="113"/>
      <c r="AH884" s="113"/>
      <c r="AQ884" s="72"/>
      <c r="AS884" s="115"/>
      <c r="AW884" s="113"/>
      <c r="AX884" s="113"/>
      <c r="AY884" s="113"/>
    </row>
    <row r="885" spans="9:51">
      <c r="I885" s="72"/>
      <c r="K885" s="115"/>
      <c r="M885" s="113"/>
      <c r="N885" s="113"/>
      <c r="O885" s="113"/>
      <c r="P885" s="113"/>
      <c r="Q885" s="113"/>
      <c r="Z885" s="72"/>
      <c r="AB885" s="115"/>
      <c r="AD885" s="113"/>
      <c r="AE885" s="113"/>
      <c r="AF885" s="113"/>
      <c r="AG885" s="113"/>
      <c r="AH885" s="113"/>
      <c r="AQ885" s="72"/>
      <c r="AS885" s="115"/>
      <c r="AW885" s="113"/>
      <c r="AX885" s="113"/>
      <c r="AY885" s="113"/>
    </row>
    <row r="886" spans="9:51">
      <c r="I886" s="72"/>
      <c r="K886" s="115"/>
      <c r="M886" s="113"/>
      <c r="N886" s="113"/>
      <c r="O886" s="113"/>
      <c r="P886" s="113"/>
      <c r="Q886" s="113"/>
      <c r="Z886" s="72"/>
      <c r="AB886" s="115"/>
      <c r="AD886" s="113"/>
      <c r="AE886" s="113"/>
      <c r="AF886" s="113"/>
      <c r="AG886" s="113"/>
      <c r="AH886" s="113"/>
      <c r="AQ886" s="72"/>
      <c r="AS886" s="115"/>
      <c r="AW886" s="113"/>
      <c r="AX886" s="113"/>
      <c r="AY886" s="113"/>
    </row>
    <row r="887" spans="9:51">
      <c r="I887" s="72"/>
      <c r="K887" s="115"/>
      <c r="M887" s="113"/>
      <c r="N887" s="113"/>
      <c r="O887" s="113"/>
      <c r="P887" s="113"/>
      <c r="Q887" s="113"/>
      <c r="Z887" s="72"/>
      <c r="AB887" s="115"/>
      <c r="AD887" s="113"/>
      <c r="AE887" s="113"/>
      <c r="AF887" s="113"/>
      <c r="AG887" s="113"/>
      <c r="AH887" s="113"/>
      <c r="AQ887" s="72"/>
      <c r="AS887" s="115"/>
      <c r="AW887" s="113"/>
      <c r="AX887" s="113"/>
      <c r="AY887" s="113"/>
    </row>
    <row r="888" spans="9:51">
      <c r="I888" s="72"/>
      <c r="K888" s="115"/>
      <c r="M888" s="113"/>
      <c r="N888" s="113"/>
      <c r="O888" s="113"/>
      <c r="P888" s="113"/>
      <c r="Q888" s="113"/>
      <c r="Z888" s="72"/>
      <c r="AB888" s="115"/>
      <c r="AD888" s="113"/>
      <c r="AE888" s="113"/>
      <c r="AF888" s="113"/>
      <c r="AG888" s="113"/>
      <c r="AH888" s="113"/>
      <c r="AQ888" s="72"/>
      <c r="AS888" s="115"/>
      <c r="AW888" s="113"/>
      <c r="AX888" s="113"/>
      <c r="AY888" s="113"/>
    </row>
    <row r="889" spans="9:51">
      <c r="I889" s="72"/>
      <c r="K889" s="115"/>
      <c r="M889" s="113"/>
      <c r="N889" s="113"/>
      <c r="O889" s="113"/>
      <c r="P889" s="113"/>
      <c r="Q889" s="113"/>
      <c r="Z889" s="72"/>
      <c r="AB889" s="115"/>
      <c r="AD889" s="113"/>
      <c r="AE889" s="113"/>
      <c r="AF889" s="113"/>
      <c r="AG889" s="113"/>
      <c r="AH889" s="113"/>
      <c r="AQ889" s="72"/>
      <c r="AS889" s="115"/>
      <c r="AW889" s="113"/>
      <c r="AX889" s="113"/>
      <c r="AY889" s="113"/>
    </row>
    <row r="890" spans="9:51">
      <c r="I890" s="72"/>
      <c r="K890" s="115"/>
      <c r="M890" s="113"/>
      <c r="N890" s="113"/>
      <c r="O890" s="113"/>
      <c r="P890" s="113"/>
      <c r="Q890" s="113"/>
      <c r="Z890" s="72"/>
      <c r="AB890" s="115"/>
      <c r="AD890" s="113"/>
      <c r="AE890" s="113"/>
      <c r="AF890" s="113"/>
      <c r="AG890" s="113"/>
      <c r="AH890" s="113"/>
      <c r="AQ890" s="72"/>
      <c r="AS890" s="115"/>
      <c r="AW890" s="113"/>
      <c r="AX890" s="113"/>
      <c r="AY890" s="113"/>
    </row>
    <row r="891" spans="9:51">
      <c r="I891" s="72"/>
      <c r="K891" s="115"/>
      <c r="M891" s="113"/>
      <c r="N891" s="113"/>
      <c r="O891" s="113"/>
      <c r="P891" s="113"/>
      <c r="Q891" s="113"/>
      <c r="Z891" s="72"/>
      <c r="AB891" s="115"/>
      <c r="AD891" s="113"/>
      <c r="AE891" s="113"/>
      <c r="AF891" s="113"/>
      <c r="AG891" s="113"/>
      <c r="AH891" s="113"/>
      <c r="AQ891" s="72"/>
      <c r="AS891" s="115"/>
      <c r="AW891" s="113"/>
      <c r="AX891" s="113"/>
      <c r="AY891" s="113"/>
    </row>
    <row r="892" spans="9:51">
      <c r="I892" s="72"/>
      <c r="K892" s="115"/>
      <c r="M892" s="113"/>
      <c r="N892" s="113"/>
      <c r="O892" s="113"/>
      <c r="P892" s="113"/>
      <c r="Q892" s="113"/>
      <c r="Z892" s="72"/>
      <c r="AB892" s="115"/>
      <c r="AD892" s="113"/>
      <c r="AE892" s="113"/>
      <c r="AF892" s="113"/>
      <c r="AG892" s="113"/>
      <c r="AH892" s="113"/>
      <c r="AQ892" s="72"/>
      <c r="AS892" s="115"/>
      <c r="AW892" s="113"/>
      <c r="AX892" s="113"/>
      <c r="AY892" s="113"/>
    </row>
    <row r="893" spans="9:51">
      <c r="I893" s="72"/>
      <c r="K893" s="115"/>
      <c r="M893" s="113"/>
      <c r="N893" s="113"/>
      <c r="O893" s="113"/>
      <c r="P893" s="113"/>
      <c r="Q893" s="113"/>
      <c r="Z893" s="72"/>
      <c r="AB893" s="115"/>
      <c r="AD893" s="113"/>
      <c r="AE893" s="113"/>
      <c r="AF893" s="113"/>
      <c r="AG893" s="113"/>
      <c r="AH893" s="113"/>
      <c r="AQ893" s="72"/>
      <c r="AS893" s="115"/>
      <c r="AW893" s="113"/>
      <c r="AX893" s="113"/>
      <c r="AY893" s="113"/>
    </row>
    <row r="894" spans="9:51">
      <c r="I894" s="72"/>
      <c r="K894" s="115"/>
      <c r="M894" s="113"/>
      <c r="N894" s="113"/>
      <c r="O894" s="113"/>
      <c r="P894" s="113"/>
      <c r="Q894" s="113"/>
      <c r="Z894" s="72"/>
      <c r="AB894" s="115"/>
      <c r="AD894" s="113"/>
      <c r="AE894" s="113"/>
      <c r="AF894" s="113"/>
      <c r="AG894" s="113"/>
      <c r="AH894" s="113"/>
      <c r="AQ894" s="72"/>
      <c r="AS894" s="115"/>
      <c r="AW894" s="113"/>
      <c r="AX894" s="113"/>
      <c r="AY894" s="113"/>
    </row>
    <row r="895" spans="9:51">
      <c r="I895" s="72"/>
      <c r="K895" s="115"/>
      <c r="M895" s="113"/>
      <c r="N895" s="113"/>
      <c r="O895" s="113"/>
      <c r="P895" s="113"/>
      <c r="Q895" s="113"/>
      <c r="Z895" s="72"/>
      <c r="AB895" s="115"/>
      <c r="AD895" s="113"/>
      <c r="AE895" s="113"/>
      <c r="AF895" s="113"/>
      <c r="AG895" s="113"/>
      <c r="AH895" s="113"/>
      <c r="AQ895" s="72"/>
      <c r="AS895" s="115"/>
      <c r="AW895" s="113"/>
      <c r="AX895" s="113"/>
      <c r="AY895" s="113"/>
    </row>
    <row r="896" spans="9:51">
      <c r="I896" s="72"/>
      <c r="K896" s="115"/>
      <c r="M896" s="113"/>
      <c r="N896" s="113"/>
      <c r="O896" s="113"/>
      <c r="P896" s="113"/>
      <c r="Q896" s="113"/>
      <c r="Z896" s="72"/>
      <c r="AB896" s="115"/>
      <c r="AD896" s="113"/>
      <c r="AE896" s="113"/>
      <c r="AF896" s="113"/>
      <c r="AG896" s="113"/>
      <c r="AH896" s="113"/>
      <c r="AQ896" s="72"/>
      <c r="AS896" s="115"/>
      <c r="AW896" s="113"/>
      <c r="AX896" s="113"/>
      <c r="AY896" s="113"/>
    </row>
    <row r="897" spans="9:51">
      <c r="I897" s="72"/>
      <c r="K897" s="115"/>
      <c r="M897" s="113"/>
      <c r="N897" s="113"/>
      <c r="O897" s="113"/>
      <c r="P897" s="113"/>
      <c r="Q897" s="113"/>
      <c r="Z897" s="72"/>
      <c r="AB897" s="115"/>
      <c r="AD897" s="113"/>
      <c r="AE897" s="113"/>
      <c r="AF897" s="113"/>
      <c r="AG897" s="113"/>
      <c r="AH897" s="113"/>
      <c r="AQ897" s="72"/>
      <c r="AS897" s="115"/>
      <c r="AW897" s="113"/>
      <c r="AX897" s="113"/>
      <c r="AY897" s="113"/>
    </row>
    <row r="898" spans="9:51">
      <c r="I898" s="72"/>
      <c r="K898" s="115"/>
      <c r="M898" s="113"/>
      <c r="N898" s="113"/>
      <c r="O898" s="113"/>
      <c r="P898" s="113"/>
      <c r="Q898" s="113"/>
      <c r="Z898" s="72"/>
      <c r="AB898" s="115"/>
      <c r="AD898" s="113"/>
      <c r="AE898" s="113"/>
      <c r="AF898" s="113"/>
      <c r="AG898" s="113"/>
      <c r="AH898" s="113"/>
      <c r="AQ898" s="72"/>
      <c r="AS898" s="115"/>
      <c r="AW898" s="113"/>
      <c r="AX898" s="113"/>
      <c r="AY898" s="113"/>
    </row>
    <row r="899" spans="9:51">
      <c r="I899" s="72"/>
      <c r="K899" s="115"/>
      <c r="M899" s="113"/>
      <c r="N899" s="113"/>
      <c r="O899" s="113"/>
      <c r="P899" s="113"/>
      <c r="Q899" s="113"/>
      <c r="Z899" s="72"/>
      <c r="AB899" s="115"/>
      <c r="AD899" s="113"/>
      <c r="AE899" s="113"/>
      <c r="AF899" s="113"/>
      <c r="AG899" s="113"/>
      <c r="AH899" s="113"/>
      <c r="AQ899" s="72"/>
      <c r="AS899" s="115"/>
      <c r="AW899" s="113"/>
      <c r="AX899" s="113"/>
      <c r="AY899" s="113"/>
    </row>
    <row r="900" spans="9:51">
      <c r="I900" s="72"/>
      <c r="K900" s="115"/>
      <c r="M900" s="113"/>
      <c r="N900" s="113"/>
      <c r="O900" s="113"/>
      <c r="P900" s="113"/>
      <c r="Q900" s="113"/>
      <c r="Z900" s="72"/>
      <c r="AB900" s="115"/>
      <c r="AD900" s="113"/>
      <c r="AE900" s="113"/>
      <c r="AF900" s="113"/>
      <c r="AG900" s="113"/>
      <c r="AH900" s="113"/>
      <c r="AQ900" s="72"/>
      <c r="AS900" s="115"/>
      <c r="AW900" s="113"/>
      <c r="AX900" s="113"/>
      <c r="AY900" s="113"/>
    </row>
    <row r="901" spans="9:51">
      <c r="I901" s="72"/>
      <c r="K901" s="115"/>
      <c r="M901" s="113"/>
      <c r="N901" s="113"/>
      <c r="O901" s="113"/>
      <c r="P901" s="113"/>
      <c r="Q901" s="113"/>
      <c r="Z901" s="72"/>
      <c r="AB901" s="115"/>
      <c r="AD901" s="113"/>
      <c r="AE901" s="113"/>
      <c r="AF901" s="113"/>
      <c r="AG901" s="113"/>
      <c r="AH901" s="113"/>
      <c r="AQ901" s="72"/>
      <c r="AS901" s="115"/>
      <c r="AW901" s="113"/>
      <c r="AX901" s="113"/>
      <c r="AY901" s="113"/>
    </row>
    <row r="902" spans="9:51">
      <c r="I902" s="72"/>
      <c r="K902" s="115"/>
      <c r="M902" s="113"/>
      <c r="N902" s="113"/>
      <c r="O902" s="113"/>
      <c r="P902" s="113"/>
      <c r="Q902" s="113"/>
      <c r="Z902" s="72"/>
      <c r="AB902" s="115"/>
      <c r="AD902" s="113"/>
      <c r="AE902" s="113"/>
      <c r="AF902" s="113"/>
      <c r="AG902" s="113"/>
      <c r="AH902" s="113"/>
      <c r="AQ902" s="72"/>
      <c r="AS902" s="115"/>
      <c r="AW902" s="113"/>
      <c r="AX902" s="113"/>
      <c r="AY902" s="113"/>
    </row>
    <row r="903" spans="9:51">
      <c r="I903" s="72"/>
      <c r="K903" s="115"/>
      <c r="M903" s="113"/>
      <c r="N903" s="113"/>
      <c r="O903" s="113"/>
      <c r="P903" s="113"/>
      <c r="Q903" s="113"/>
      <c r="Z903" s="72"/>
      <c r="AB903" s="115"/>
      <c r="AD903" s="113"/>
      <c r="AE903" s="113"/>
      <c r="AF903" s="113"/>
      <c r="AG903" s="113"/>
      <c r="AH903" s="113"/>
      <c r="AQ903" s="72"/>
      <c r="AS903" s="115"/>
      <c r="AW903" s="113"/>
      <c r="AX903" s="113"/>
      <c r="AY903" s="113"/>
    </row>
    <row r="904" spans="9:51">
      <c r="I904" s="72"/>
      <c r="K904" s="115"/>
      <c r="M904" s="113"/>
      <c r="N904" s="113"/>
      <c r="O904" s="113"/>
      <c r="P904" s="113"/>
      <c r="Q904" s="113"/>
      <c r="Z904" s="72"/>
      <c r="AB904" s="115"/>
      <c r="AD904" s="113"/>
      <c r="AE904" s="113"/>
      <c r="AF904" s="113"/>
      <c r="AG904" s="113"/>
      <c r="AH904" s="113"/>
      <c r="AQ904" s="72"/>
      <c r="AS904" s="115"/>
      <c r="AW904" s="113"/>
      <c r="AX904" s="113"/>
      <c r="AY904" s="113"/>
    </row>
    <row r="905" spans="9:51">
      <c r="I905" s="72"/>
      <c r="K905" s="115"/>
      <c r="M905" s="113"/>
      <c r="N905" s="113"/>
      <c r="O905" s="113"/>
      <c r="P905" s="113"/>
      <c r="Q905" s="113"/>
      <c r="Z905" s="72"/>
      <c r="AB905" s="115"/>
      <c r="AD905" s="113"/>
      <c r="AE905" s="113"/>
      <c r="AF905" s="113"/>
      <c r="AG905" s="113"/>
      <c r="AH905" s="113"/>
      <c r="AQ905" s="72"/>
      <c r="AS905" s="115"/>
      <c r="AW905" s="113"/>
      <c r="AX905" s="113"/>
      <c r="AY905" s="113"/>
    </row>
    <row r="906" spans="9:51">
      <c r="I906" s="72"/>
      <c r="K906" s="115"/>
      <c r="M906" s="113"/>
      <c r="N906" s="113"/>
      <c r="O906" s="113"/>
      <c r="P906" s="113"/>
      <c r="Q906" s="113"/>
      <c r="Z906" s="72"/>
      <c r="AB906" s="115"/>
      <c r="AD906" s="113"/>
      <c r="AE906" s="113"/>
      <c r="AF906" s="113"/>
      <c r="AG906" s="113"/>
      <c r="AH906" s="113"/>
      <c r="AQ906" s="72"/>
      <c r="AS906" s="115"/>
      <c r="AW906" s="113"/>
      <c r="AX906" s="113"/>
      <c r="AY906" s="113"/>
    </row>
    <row r="907" spans="9:51">
      <c r="I907" s="72"/>
      <c r="K907" s="115"/>
      <c r="M907" s="113"/>
      <c r="N907" s="113"/>
      <c r="O907" s="113"/>
      <c r="P907" s="113"/>
      <c r="Q907" s="113"/>
      <c r="Z907" s="72"/>
      <c r="AB907" s="115"/>
      <c r="AD907" s="113"/>
      <c r="AE907" s="113"/>
      <c r="AF907" s="113"/>
      <c r="AG907" s="113"/>
      <c r="AH907" s="113"/>
      <c r="AQ907" s="72"/>
      <c r="AS907" s="115"/>
      <c r="AW907" s="113"/>
      <c r="AX907" s="113"/>
      <c r="AY907" s="113"/>
    </row>
    <row r="908" spans="9:51">
      <c r="I908" s="72"/>
      <c r="K908" s="115"/>
      <c r="M908" s="113"/>
      <c r="N908" s="113"/>
      <c r="O908" s="113"/>
      <c r="P908" s="113"/>
      <c r="Q908" s="113"/>
      <c r="Z908" s="72"/>
      <c r="AB908" s="115"/>
      <c r="AD908" s="113"/>
      <c r="AE908" s="113"/>
      <c r="AF908" s="113"/>
      <c r="AG908" s="113"/>
      <c r="AH908" s="113"/>
      <c r="AQ908" s="72"/>
      <c r="AS908" s="115"/>
      <c r="AW908" s="113"/>
      <c r="AX908" s="113"/>
      <c r="AY908" s="113"/>
    </row>
    <row r="909" spans="9:51">
      <c r="I909" s="72"/>
      <c r="K909" s="115"/>
      <c r="M909" s="113"/>
      <c r="N909" s="113"/>
      <c r="O909" s="113"/>
      <c r="P909" s="113"/>
      <c r="Q909" s="113"/>
      <c r="Z909" s="72"/>
      <c r="AB909" s="115"/>
      <c r="AD909" s="113"/>
      <c r="AE909" s="113"/>
      <c r="AF909" s="113"/>
      <c r="AG909" s="113"/>
      <c r="AH909" s="113"/>
      <c r="AQ909" s="72"/>
      <c r="AS909" s="115"/>
      <c r="AW909" s="113"/>
      <c r="AX909" s="113"/>
      <c r="AY909" s="113"/>
    </row>
    <row r="910" spans="9:51">
      <c r="I910" s="72"/>
      <c r="K910" s="115"/>
      <c r="M910" s="113"/>
      <c r="N910" s="113"/>
      <c r="O910" s="113"/>
      <c r="P910" s="113"/>
      <c r="Q910" s="113"/>
      <c r="Z910" s="72"/>
      <c r="AB910" s="115"/>
      <c r="AD910" s="113"/>
      <c r="AE910" s="113"/>
      <c r="AF910" s="113"/>
      <c r="AG910" s="113"/>
      <c r="AH910" s="113"/>
      <c r="AQ910" s="72"/>
      <c r="AS910" s="115"/>
      <c r="AW910" s="113"/>
      <c r="AX910" s="113"/>
      <c r="AY910" s="113"/>
    </row>
    <row r="911" spans="9:51">
      <c r="I911" s="72"/>
      <c r="K911" s="115"/>
      <c r="M911" s="113"/>
      <c r="N911" s="113"/>
      <c r="O911" s="113"/>
      <c r="P911" s="113"/>
      <c r="Q911" s="113"/>
      <c r="Z911" s="72"/>
      <c r="AB911" s="115"/>
      <c r="AD911" s="113"/>
      <c r="AE911" s="113"/>
      <c r="AF911" s="113"/>
      <c r="AG911" s="113"/>
      <c r="AH911" s="113"/>
      <c r="AQ911" s="72"/>
      <c r="AS911" s="115"/>
      <c r="AW911" s="113"/>
      <c r="AX911" s="113"/>
      <c r="AY911" s="113"/>
    </row>
    <row r="912" spans="9:51">
      <c r="I912" s="72"/>
      <c r="K912" s="115"/>
      <c r="M912" s="113"/>
      <c r="N912" s="113"/>
      <c r="O912" s="113"/>
      <c r="P912" s="113"/>
      <c r="Q912" s="113"/>
      <c r="Z912" s="72"/>
      <c r="AB912" s="115"/>
      <c r="AD912" s="113"/>
      <c r="AE912" s="113"/>
      <c r="AF912" s="113"/>
      <c r="AG912" s="113"/>
      <c r="AH912" s="113"/>
      <c r="AQ912" s="72"/>
      <c r="AS912" s="115"/>
      <c r="AW912" s="113"/>
      <c r="AX912" s="113"/>
      <c r="AY912" s="113"/>
    </row>
    <row r="913" spans="9:51">
      <c r="I913" s="72"/>
      <c r="K913" s="115"/>
      <c r="M913" s="113"/>
      <c r="N913" s="113"/>
      <c r="O913" s="113"/>
      <c r="P913" s="113"/>
      <c r="Q913" s="113"/>
      <c r="Z913" s="72"/>
      <c r="AB913" s="115"/>
      <c r="AD913" s="113"/>
      <c r="AE913" s="113"/>
      <c r="AF913" s="113"/>
      <c r="AG913" s="113"/>
      <c r="AH913" s="113"/>
      <c r="AQ913" s="72"/>
      <c r="AS913" s="115"/>
      <c r="AW913" s="113"/>
      <c r="AX913" s="113"/>
      <c r="AY913" s="113"/>
    </row>
    <row r="914" spans="9:51">
      <c r="I914" s="72"/>
      <c r="K914" s="115"/>
      <c r="M914" s="113"/>
      <c r="N914" s="113"/>
      <c r="O914" s="113"/>
      <c r="P914" s="113"/>
      <c r="Q914" s="113"/>
      <c r="Z914" s="72"/>
      <c r="AB914" s="115"/>
      <c r="AD914" s="113"/>
      <c r="AE914" s="113"/>
      <c r="AF914" s="113"/>
      <c r="AG914" s="113"/>
      <c r="AH914" s="113"/>
      <c r="AQ914" s="72"/>
      <c r="AS914" s="115"/>
      <c r="AW914" s="113"/>
      <c r="AX914" s="113"/>
      <c r="AY914" s="113"/>
    </row>
    <row r="915" spans="9:51">
      <c r="I915" s="72"/>
      <c r="K915" s="115"/>
      <c r="M915" s="113"/>
      <c r="N915" s="113"/>
      <c r="O915" s="113"/>
      <c r="P915" s="113"/>
      <c r="Q915" s="113"/>
      <c r="Z915" s="72"/>
      <c r="AB915" s="115"/>
      <c r="AD915" s="113"/>
      <c r="AE915" s="113"/>
      <c r="AF915" s="113"/>
      <c r="AG915" s="113"/>
      <c r="AH915" s="113"/>
      <c r="AQ915" s="72"/>
      <c r="AS915" s="115"/>
      <c r="AW915" s="113"/>
      <c r="AX915" s="113"/>
      <c r="AY915" s="113"/>
    </row>
    <row r="916" spans="9:51">
      <c r="I916" s="72"/>
      <c r="K916" s="115"/>
      <c r="M916" s="113"/>
      <c r="N916" s="113"/>
      <c r="O916" s="113"/>
      <c r="P916" s="113"/>
      <c r="Q916" s="113"/>
      <c r="Z916" s="72"/>
      <c r="AB916" s="115"/>
      <c r="AD916" s="113"/>
      <c r="AE916" s="113"/>
      <c r="AF916" s="113"/>
      <c r="AG916" s="113"/>
      <c r="AH916" s="113"/>
      <c r="AQ916" s="72"/>
      <c r="AS916" s="115"/>
      <c r="AW916" s="113"/>
      <c r="AX916" s="113"/>
      <c r="AY916" s="113"/>
    </row>
    <row r="917" spans="9:51">
      <c r="I917" s="72"/>
      <c r="K917" s="115"/>
      <c r="M917" s="113"/>
      <c r="N917" s="113"/>
      <c r="O917" s="113"/>
      <c r="P917" s="113"/>
      <c r="Q917" s="113"/>
      <c r="Z917" s="72"/>
      <c r="AB917" s="115"/>
      <c r="AD917" s="113"/>
      <c r="AE917" s="113"/>
      <c r="AF917" s="113"/>
      <c r="AG917" s="113"/>
      <c r="AH917" s="113"/>
      <c r="AQ917" s="72"/>
      <c r="AS917" s="115"/>
      <c r="AW917" s="113"/>
      <c r="AX917" s="113"/>
      <c r="AY917" s="113"/>
    </row>
    <row r="918" spans="9:51">
      <c r="I918" s="72"/>
      <c r="K918" s="115"/>
      <c r="M918" s="113"/>
      <c r="N918" s="113"/>
      <c r="O918" s="113"/>
      <c r="P918" s="113"/>
      <c r="Q918" s="113"/>
      <c r="Z918" s="72"/>
      <c r="AB918" s="115"/>
      <c r="AD918" s="113"/>
      <c r="AE918" s="113"/>
      <c r="AF918" s="113"/>
      <c r="AG918" s="113"/>
      <c r="AH918" s="113"/>
      <c r="AQ918" s="72"/>
      <c r="AS918" s="115"/>
      <c r="AW918" s="113"/>
      <c r="AX918" s="113"/>
      <c r="AY918" s="113"/>
    </row>
    <row r="919" spans="9:51">
      <c r="I919" s="72"/>
      <c r="K919" s="115"/>
      <c r="M919" s="113"/>
      <c r="N919" s="113"/>
      <c r="O919" s="113"/>
      <c r="P919" s="113"/>
      <c r="Q919" s="113"/>
      <c r="Z919" s="72"/>
      <c r="AB919" s="115"/>
      <c r="AD919" s="113"/>
      <c r="AE919" s="113"/>
      <c r="AF919" s="113"/>
      <c r="AG919" s="113"/>
      <c r="AH919" s="113"/>
      <c r="AQ919" s="72"/>
      <c r="AS919" s="115"/>
      <c r="AW919" s="113"/>
      <c r="AX919" s="113"/>
      <c r="AY919" s="113"/>
    </row>
    <row r="920" spans="9:51">
      <c r="I920" s="72"/>
      <c r="K920" s="115"/>
      <c r="M920" s="113"/>
      <c r="N920" s="113"/>
      <c r="O920" s="113"/>
      <c r="P920" s="113"/>
      <c r="Q920" s="113"/>
      <c r="Z920" s="72"/>
      <c r="AB920" s="115"/>
      <c r="AD920" s="113"/>
      <c r="AE920" s="113"/>
      <c r="AF920" s="113"/>
      <c r="AG920" s="113"/>
      <c r="AH920" s="113"/>
      <c r="AQ920" s="72"/>
      <c r="AS920" s="115"/>
      <c r="AW920" s="113"/>
      <c r="AX920" s="113"/>
      <c r="AY920" s="113"/>
    </row>
    <row r="921" spans="9:51">
      <c r="I921" s="72"/>
      <c r="K921" s="115"/>
      <c r="M921" s="113"/>
      <c r="N921" s="113"/>
      <c r="O921" s="113"/>
      <c r="P921" s="113"/>
      <c r="Q921" s="113"/>
      <c r="Z921" s="72"/>
      <c r="AB921" s="115"/>
      <c r="AD921" s="113"/>
      <c r="AE921" s="113"/>
      <c r="AF921" s="113"/>
      <c r="AG921" s="113"/>
      <c r="AH921" s="113"/>
      <c r="AQ921" s="72"/>
      <c r="AS921" s="115"/>
      <c r="AW921" s="113"/>
      <c r="AX921" s="113"/>
      <c r="AY921" s="113"/>
    </row>
    <row r="922" spans="9:51">
      <c r="I922" s="72"/>
      <c r="K922" s="115"/>
      <c r="M922" s="113"/>
      <c r="N922" s="113"/>
      <c r="O922" s="113"/>
      <c r="P922" s="113"/>
      <c r="Q922" s="113"/>
      <c r="Z922" s="72"/>
      <c r="AB922" s="115"/>
      <c r="AD922" s="113"/>
      <c r="AE922" s="113"/>
      <c r="AF922" s="113"/>
      <c r="AG922" s="113"/>
      <c r="AH922" s="113"/>
      <c r="AQ922" s="72"/>
      <c r="AS922" s="115"/>
      <c r="AW922" s="113"/>
      <c r="AX922" s="113"/>
      <c r="AY922" s="113"/>
    </row>
    <row r="923" spans="9:51">
      <c r="I923" s="72"/>
      <c r="K923" s="115"/>
      <c r="M923" s="113"/>
      <c r="N923" s="113"/>
      <c r="O923" s="113"/>
      <c r="P923" s="113"/>
      <c r="Q923" s="113"/>
      <c r="Z923" s="72"/>
      <c r="AB923" s="115"/>
      <c r="AD923" s="113"/>
      <c r="AE923" s="113"/>
      <c r="AF923" s="113"/>
      <c r="AG923" s="113"/>
      <c r="AH923" s="113"/>
      <c r="AQ923" s="72"/>
      <c r="AS923" s="115"/>
      <c r="AW923" s="113"/>
      <c r="AX923" s="113"/>
      <c r="AY923" s="113"/>
    </row>
    <row r="924" spans="9:51">
      <c r="I924" s="72"/>
      <c r="K924" s="115"/>
      <c r="M924" s="113"/>
      <c r="N924" s="113"/>
      <c r="O924" s="113"/>
      <c r="P924" s="113"/>
      <c r="Q924" s="113"/>
      <c r="Z924" s="72"/>
      <c r="AB924" s="115"/>
      <c r="AD924" s="113"/>
      <c r="AE924" s="113"/>
      <c r="AF924" s="113"/>
      <c r="AG924" s="113"/>
      <c r="AH924" s="113"/>
      <c r="AQ924" s="72"/>
      <c r="AS924" s="115"/>
      <c r="AW924" s="113"/>
      <c r="AX924" s="113"/>
      <c r="AY924" s="113"/>
    </row>
    <row r="925" spans="9:51">
      <c r="I925" s="72"/>
      <c r="K925" s="115"/>
      <c r="M925" s="113"/>
      <c r="N925" s="113"/>
      <c r="O925" s="113"/>
      <c r="P925" s="113"/>
      <c r="Q925" s="113"/>
      <c r="Z925" s="72"/>
      <c r="AB925" s="115"/>
      <c r="AD925" s="113"/>
      <c r="AE925" s="113"/>
      <c r="AF925" s="113"/>
      <c r="AG925" s="113"/>
      <c r="AH925" s="113"/>
      <c r="AQ925" s="72"/>
      <c r="AS925" s="115"/>
      <c r="AW925" s="113"/>
      <c r="AX925" s="113"/>
      <c r="AY925" s="113"/>
    </row>
    <row r="926" spans="9:51">
      <c r="I926" s="72"/>
      <c r="K926" s="115"/>
      <c r="M926" s="113"/>
      <c r="N926" s="113"/>
      <c r="O926" s="113"/>
      <c r="P926" s="113"/>
      <c r="Q926" s="113"/>
      <c r="Z926" s="72"/>
      <c r="AB926" s="115"/>
      <c r="AD926" s="113"/>
      <c r="AE926" s="113"/>
      <c r="AF926" s="113"/>
      <c r="AG926" s="113"/>
      <c r="AH926" s="113"/>
      <c r="AQ926" s="72"/>
      <c r="AS926" s="115"/>
      <c r="AW926" s="113"/>
      <c r="AX926" s="113"/>
      <c r="AY926" s="113"/>
    </row>
    <row r="927" spans="9:51">
      <c r="I927" s="72"/>
      <c r="K927" s="115"/>
      <c r="M927" s="113"/>
      <c r="N927" s="113"/>
      <c r="O927" s="113"/>
      <c r="P927" s="113"/>
      <c r="Q927" s="113"/>
      <c r="Z927" s="72"/>
      <c r="AB927" s="115"/>
      <c r="AD927" s="113"/>
      <c r="AE927" s="113"/>
      <c r="AF927" s="113"/>
      <c r="AG927" s="113"/>
      <c r="AH927" s="113"/>
      <c r="AQ927" s="72"/>
      <c r="AS927" s="115"/>
      <c r="AW927" s="113"/>
      <c r="AX927" s="113"/>
      <c r="AY927" s="113"/>
    </row>
    <row r="928" spans="9:51">
      <c r="I928" s="72"/>
      <c r="K928" s="115"/>
      <c r="M928" s="113"/>
      <c r="N928" s="113"/>
      <c r="O928" s="113"/>
      <c r="P928" s="113"/>
      <c r="Q928" s="113"/>
      <c r="Z928" s="72"/>
      <c r="AB928" s="115"/>
      <c r="AD928" s="113"/>
      <c r="AE928" s="113"/>
      <c r="AF928" s="113"/>
      <c r="AG928" s="113"/>
      <c r="AH928" s="113"/>
      <c r="AQ928" s="72"/>
      <c r="AS928" s="115"/>
      <c r="AW928" s="113"/>
      <c r="AX928" s="113"/>
      <c r="AY928" s="113"/>
    </row>
    <row r="929" spans="9:51">
      <c r="I929" s="72"/>
      <c r="K929" s="115"/>
      <c r="M929" s="113"/>
      <c r="N929" s="113"/>
      <c r="O929" s="113"/>
      <c r="P929" s="113"/>
      <c r="Q929" s="113"/>
      <c r="Z929" s="72"/>
      <c r="AB929" s="115"/>
      <c r="AD929" s="113"/>
      <c r="AE929" s="113"/>
      <c r="AF929" s="113"/>
      <c r="AG929" s="113"/>
      <c r="AH929" s="113"/>
      <c r="AQ929" s="72"/>
      <c r="AS929" s="115"/>
      <c r="AW929" s="113"/>
      <c r="AX929" s="113"/>
      <c r="AY929" s="113"/>
    </row>
    <row r="930" spans="9:51">
      <c r="I930" s="72"/>
      <c r="K930" s="115"/>
      <c r="M930" s="113"/>
      <c r="N930" s="113"/>
      <c r="O930" s="113"/>
      <c r="P930" s="113"/>
      <c r="Q930" s="113"/>
      <c r="Z930" s="72"/>
      <c r="AB930" s="115"/>
      <c r="AD930" s="113"/>
      <c r="AE930" s="113"/>
      <c r="AF930" s="113"/>
      <c r="AG930" s="113"/>
      <c r="AH930" s="113"/>
      <c r="AQ930" s="72"/>
      <c r="AS930" s="115"/>
      <c r="AW930" s="113"/>
      <c r="AX930" s="113"/>
      <c r="AY930" s="113"/>
    </row>
    <row r="931" spans="9:51">
      <c r="I931" s="72"/>
      <c r="K931" s="115"/>
      <c r="M931" s="113"/>
      <c r="N931" s="113"/>
      <c r="O931" s="113"/>
      <c r="P931" s="113"/>
      <c r="Q931" s="113"/>
      <c r="Z931" s="72"/>
      <c r="AB931" s="115"/>
      <c r="AD931" s="113"/>
      <c r="AE931" s="113"/>
      <c r="AF931" s="113"/>
      <c r="AG931" s="113"/>
      <c r="AH931" s="113"/>
      <c r="AQ931" s="72"/>
      <c r="AS931" s="115"/>
      <c r="AW931" s="113"/>
      <c r="AX931" s="113"/>
      <c r="AY931" s="113"/>
    </row>
    <row r="932" spans="9:51">
      <c r="I932" s="72"/>
      <c r="K932" s="115"/>
      <c r="M932" s="113"/>
      <c r="N932" s="113"/>
      <c r="O932" s="113"/>
      <c r="P932" s="113"/>
      <c r="Q932" s="113"/>
      <c r="Z932" s="72"/>
      <c r="AB932" s="115"/>
      <c r="AD932" s="113"/>
      <c r="AE932" s="113"/>
      <c r="AF932" s="113"/>
      <c r="AG932" s="113"/>
      <c r="AH932" s="113"/>
      <c r="AQ932" s="72"/>
      <c r="AS932" s="115"/>
      <c r="AW932" s="113"/>
      <c r="AX932" s="113"/>
      <c r="AY932" s="113"/>
    </row>
    <row r="933" spans="9:51">
      <c r="I933" s="72"/>
      <c r="K933" s="115"/>
      <c r="M933" s="113"/>
      <c r="N933" s="113"/>
      <c r="O933" s="113"/>
      <c r="P933" s="113"/>
      <c r="Q933" s="113"/>
      <c r="Z933" s="72"/>
      <c r="AB933" s="115"/>
      <c r="AD933" s="113"/>
      <c r="AE933" s="113"/>
      <c r="AF933" s="113"/>
      <c r="AG933" s="113"/>
      <c r="AH933" s="113"/>
      <c r="AQ933" s="72"/>
      <c r="AS933" s="115"/>
      <c r="AW933" s="113"/>
      <c r="AX933" s="113"/>
      <c r="AY933" s="113"/>
    </row>
    <row r="934" spans="9:51">
      <c r="I934" s="72"/>
      <c r="K934" s="115"/>
      <c r="M934" s="113"/>
      <c r="N934" s="113"/>
      <c r="O934" s="113"/>
      <c r="P934" s="113"/>
      <c r="Q934" s="113"/>
      <c r="Z934" s="72"/>
      <c r="AB934" s="115"/>
      <c r="AD934" s="113"/>
      <c r="AE934" s="113"/>
      <c r="AF934" s="113"/>
      <c r="AG934" s="113"/>
      <c r="AH934" s="113"/>
      <c r="AQ934" s="72"/>
      <c r="AS934" s="115"/>
      <c r="AW934" s="113"/>
      <c r="AX934" s="113"/>
      <c r="AY934" s="113"/>
    </row>
    <row r="935" spans="9:51">
      <c r="I935" s="72"/>
      <c r="K935" s="115"/>
      <c r="M935" s="113"/>
      <c r="N935" s="113"/>
      <c r="O935" s="113"/>
      <c r="P935" s="113"/>
      <c r="Q935" s="113"/>
      <c r="Z935" s="72"/>
      <c r="AB935" s="115"/>
      <c r="AD935" s="113"/>
      <c r="AE935" s="113"/>
      <c r="AF935" s="113"/>
      <c r="AG935" s="113"/>
      <c r="AH935" s="113"/>
      <c r="AQ935" s="72"/>
      <c r="AS935" s="115"/>
      <c r="AW935" s="113"/>
      <c r="AX935" s="113"/>
      <c r="AY935" s="113"/>
    </row>
    <row r="936" spans="9:51">
      <c r="I936" s="72"/>
      <c r="K936" s="115"/>
      <c r="M936" s="113"/>
      <c r="N936" s="113"/>
      <c r="O936" s="113"/>
      <c r="P936" s="113"/>
      <c r="Q936" s="113"/>
      <c r="Z936" s="72"/>
      <c r="AB936" s="115"/>
      <c r="AD936" s="113"/>
      <c r="AE936" s="113"/>
      <c r="AF936" s="113"/>
      <c r="AG936" s="113"/>
      <c r="AH936" s="113"/>
      <c r="AQ936" s="72"/>
      <c r="AS936" s="115"/>
      <c r="AW936" s="113"/>
      <c r="AX936" s="113"/>
      <c r="AY936" s="113"/>
    </row>
    <row r="937" spans="9:51">
      <c r="I937" s="72"/>
      <c r="K937" s="115"/>
      <c r="M937" s="113"/>
      <c r="N937" s="113"/>
      <c r="O937" s="113"/>
      <c r="P937" s="113"/>
      <c r="Q937" s="113"/>
      <c r="Z937" s="72"/>
      <c r="AB937" s="115"/>
      <c r="AD937" s="113"/>
      <c r="AE937" s="113"/>
      <c r="AF937" s="113"/>
      <c r="AG937" s="113"/>
      <c r="AH937" s="113"/>
      <c r="AQ937" s="72"/>
      <c r="AS937" s="115"/>
      <c r="AW937" s="113"/>
      <c r="AX937" s="113"/>
      <c r="AY937" s="113"/>
    </row>
    <row r="938" spans="9:51">
      <c r="I938" s="72"/>
      <c r="K938" s="115"/>
      <c r="M938" s="113"/>
      <c r="N938" s="113"/>
      <c r="O938" s="113"/>
      <c r="P938" s="113"/>
      <c r="Q938" s="113"/>
      <c r="Z938" s="72"/>
      <c r="AB938" s="115"/>
      <c r="AD938" s="113"/>
      <c r="AE938" s="113"/>
      <c r="AF938" s="113"/>
      <c r="AG938" s="113"/>
      <c r="AH938" s="113"/>
      <c r="AQ938" s="72"/>
      <c r="AS938" s="115"/>
      <c r="AW938" s="113"/>
      <c r="AX938" s="113"/>
      <c r="AY938" s="113"/>
    </row>
    <row r="939" spans="9:51">
      <c r="I939" s="72"/>
      <c r="K939" s="115"/>
      <c r="M939" s="113"/>
      <c r="N939" s="113"/>
      <c r="O939" s="113"/>
      <c r="P939" s="113"/>
      <c r="Q939" s="113"/>
      <c r="Z939" s="72"/>
      <c r="AB939" s="115"/>
      <c r="AD939" s="113"/>
      <c r="AE939" s="113"/>
      <c r="AF939" s="113"/>
      <c r="AG939" s="113"/>
      <c r="AH939" s="113"/>
      <c r="AQ939" s="72"/>
      <c r="AS939" s="115"/>
      <c r="AW939" s="113"/>
      <c r="AX939" s="113"/>
      <c r="AY939" s="113"/>
    </row>
    <row r="940" spans="9:51">
      <c r="I940" s="72"/>
      <c r="K940" s="115"/>
      <c r="M940" s="113"/>
      <c r="N940" s="113"/>
      <c r="O940" s="113"/>
      <c r="P940" s="113"/>
      <c r="Q940" s="113"/>
      <c r="Z940" s="72"/>
      <c r="AB940" s="115"/>
      <c r="AD940" s="113"/>
      <c r="AE940" s="113"/>
      <c r="AF940" s="113"/>
      <c r="AG940" s="113"/>
      <c r="AH940" s="113"/>
      <c r="AQ940" s="72"/>
      <c r="AS940" s="115"/>
      <c r="AW940" s="113"/>
      <c r="AX940" s="113"/>
      <c r="AY940" s="113"/>
    </row>
    <row r="941" spans="9:51">
      <c r="I941" s="72"/>
      <c r="K941" s="115"/>
      <c r="M941" s="113"/>
      <c r="N941" s="113"/>
      <c r="O941" s="113"/>
      <c r="P941" s="113"/>
      <c r="Q941" s="113"/>
      <c r="Z941" s="72"/>
      <c r="AB941" s="115"/>
      <c r="AD941" s="113"/>
      <c r="AE941" s="113"/>
      <c r="AF941" s="113"/>
      <c r="AG941" s="113"/>
      <c r="AH941" s="113"/>
      <c r="AQ941" s="72"/>
      <c r="AS941" s="115"/>
      <c r="AW941" s="113"/>
      <c r="AX941" s="113"/>
      <c r="AY941" s="113"/>
    </row>
    <row r="942" spans="9:51">
      <c r="I942" s="72"/>
      <c r="K942" s="115"/>
      <c r="M942" s="113"/>
      <c r="N942" s="113"/>
      <c r="O942" s="113"/>
      <c r="P942" s="113"/>
      <c r="Q942" s="113"/>
      <c r="Z942" s="72"/>
      <c r="AB942" s="115"/>
      <c r="AD942" s="113"/>
      <c r="AE942" s="113"/>
      <c r="AF942" s="113"/>
      <c r="AG942" s="113"/>
      <c r="AH942" s="113"/>
      <c r="AQ942" s="72"/>
      <c r="AS942" s="115"/>
      <c r="AW942" s="113"/>
      <c r="AX942" s="113"/>
      <c r="AY942" s="113"/>
    </row>
    <row r="943" spans="9:51">
      <c r="I943" s="72"/>
      <c r="K943" s="115"/>
      <c r="M943" s="113"/>
      <c r="N943" s="113"/>
      <c r="O943" s="113"/>
      <c r="P943" s="113"/>
      <c r="Q943" s="113"/>
      <c r="Z943" s="72"/>
      <c r="AB943" s="115"/>
      <c r="AD943" s="113"/>
      <c r="AE943" s="113"/>
      <c r="AF943" s="113"/>
      <c r="AG943" s="113"/>
      <c r="AH943" s="113"/>
      <c r="AQ943" s="72"/>
      <c r="AS943" s="115"/>
      <c r="AW943" s="113"/>
      <c r="AX943" s="113"/>
      <c r="AY943" s="113"/>
    </row>
    <row r="944" spans="9:51">
      <c r="I944" s="72"/>
      <c r="K944" s="115"/>
      <c r="M944" s="113"/>
      <c r="N944" s="113"/>
      <c r="O944" s="113"/>
      <c r="P944" s="113"/>
      <c r="Q944" s="113"/>
      <c r="Z944" s="72"/>
      <c r="AB944" s="115"/>
      <c r="AD944" s="113"/>
      <c r="AE944" s="113"/>
      <c r="AF944" s="113"/>
      <c r="AG944" s="113"/>
      <c r="AH944" s="113"/>
      <c r="AQ944" s="72"/>
      <c r="AS944" s="115"/>
      <c r="AW944" s="113"/>
      <c r="AX944" s="113"/>
      <c r="AY944" s="113"/>
    </row>
    <row r="945" spans="9:51">
      <c r="I945" s="72"/>
      <c r="K945" s="115"/>
      <c r="M945" s="113"/>
      <c r="N945" s="113"/>
      <c r="O945" s="113"/>
      <c r="P945" s="113"/>
      <c r="Q945" s="113"/>
      <c r="Z945" s="72"/>
      <c r="AB945" s="115"/>
      <c r="AD945" s="113"/>
      <c r="AE945" s="113"/>
      <c r="AF945" s="113"/>
      <c r="AG945" s="113"/>
      <c r="AH945" s="113"/>
      <c r="AQ945" s="72"/>
      <c r="AS945" s="115"/>
      <c r="AW945" s="113"/>
      <c r="AX945" s="113"/>
      <c r="AY945" s="113"/>
    </row>
    <row r="946" spans="9:51">
      <c r="I946" s="72"/>
      <c r="K946" s="115"/>
      <c r="M946" s="113"/>
      <c r="N946" s="113"/>
      <c r="O946" s="113"/>
      <c r="P946" s="113"/>
      <c r="Q946" s="113"/>
      <c r="Z946" s="72"/>
      <c r="AB946" s="115"/>
      <c r="AD946" s="113"/>
      <c r="AE946" s="113"/>
      <c r="AF946" s="113"/>
      <c r="AG946" s="113"/>
      <c r="AH946" s="113"/>
      <c r="AQ946" s="72"/>
      <c r="AS946" s="115"/>
      <c r="AW946" s="113"/>
      <c r="AX946" s="113"/>
      <c r="AY946" s="113"/>
    </row>
    <row r="947" spans="9:51">
      <c r="I947" s="72"/>
      <c r="K947" s="115"/>
      <c r="M947" s="113"/>
      <c r="N947" s="113"/>
      <c r="O947" s="113"/>
      <c r="P947" s="113"/>
      <c r="Q947" s="113"/>
      <c r="Z947" s="72"/>
      <c r="AB947" s="115"/>
      <c r="AD947" s="113"/>
      <c r="AE947" s="113"/>
      <c r="AF947" s="113"/>
      <c r="AG947" s="113"/>
      <c r="AH947" s="113"/>
      <c r="AQ947" s="72"/>
      <c r="AS947" s="115"/>
      <c r="AW947" s="113"/>
      <c r="AX947" s="113"/>
      <c r="AY947" s="113"/>
    </row>
    <row r="948" spans="9:51">
      <c r="I948" s="72"/>
      <c r="K948" s="115"/>
      <c r="M948" s="113"/>
      <c r="N948" s="113"/>
      <c r="O948" s="113"/>
      <c r="P948" s="113"/>
      <c r="Q948" s="113"/>
      <c r="Z948" s="72"/>
      <c r="AB948" s="115"/>
      <c r="AD948" s="113"/>
      <c r="AE948" s="113"/>
      <c r="AF948" s="113"/>
      <c r="AG948" s="113"/>
      <c r="AH948" s="113"/>
      <c r="AQ948" s="72"/>
      <c r="AS948" s="115"/>
      <c r="AW948" s="113"/>
      <c r="AX948" s="113"/>
      <c r="AY948" s="113"/>
    </row>
    <row r="949" spans="9:51">
      <c r="I949" s="72"/>
      <c r="K949" s="115"/>
      <c r="M949" s="113"/>
      <c r="N949" s="113"/>
      <c r="O949" s="113"/>
      <c r="P949" s="113"/>
      <c r="Q949" s="113"/>
      <c r="Z949" s="72"/>
      <c r="AB949" s="115"/>
      <c r="AD949" s="113"/>
      <c r="AE949" s="113"/>
      <c r="AF949" s="113"/>
      <c r="AG949" s="113"/>
      <c r="AH949" s="113"/>
      <c r="AQ949" s="72"/>
      <c r="AS949" s="115"/>
      <c r="AW949" s="113"/>
      <c r="AX949" s="113"/>
      <c r="AY949" s="113"/>
    </row>
    <row r="950" spans="9:51">
      <c r="I950" s="72"/>
      <c r="K950" s="115"/>
      <c r="M950" s="113"/>
      <c r="N950" s="113"/>
      <c r="O950" s="113"/>
      <c r="P950" s="113"/>
      <c r="Q950" s="113"/>
      <c r="Z950" s="72"/>
      <c r="AB950" s="115"/>
      <c r="AD950" s="113"/>
      <c r="AE950" s="113"/>
      <c r="AF950" s="113"/>
      <c r="AG950" s="113"/>
      <c r="AH950" s="113"/>
      <c r="AQ950" s="72"/>
      <c r="AS950" s="115"/>
      <c r="AW950" s="113"/>
      <c r="AX950" s="113"/>
      <c r="AY950" s="113"/>
    </row>
    <row r="951" spans="9:51">
      <c r="I951" s="72"/>
      <c r="K951" s="115"/>
      <c r="M951" s="113"/>
      <c r="N951" s="113"/>
      <c r="O951" s="113"/>
      <c r="P951" s="113"/>
      <c r="Q951" s="113"/>
      <c r="Z951" s="72"/>
      <c r="AB951" s="115"/>
      <c r="AD951" s="113"/>
      <c r="AE951" s="113"/>
      <c r="AF951" s="113"/>
      <c r="AG951" s="113"/>
      <c r="AH951" s="113"/>
      <c r="AQ951" s="72"/>
      <c r="AS951" s="115"/>
      <c r="AW951" s="113"/>
      <c r="AX951" s="113"/>
      <c r="AY951" s="113"/>
    </row>
    <row r="952" spans="9:51">
      <c r="I952" s="72"/>
      <c r="K952" s="115"/>
      <c r="M952" s="113"/>
      <c r="N952" s="113"/>
      <c r="O952" s="113"/>
      <c r="P952" s="113"/>
      <c r="Q952" s="113"/>
      <c r="Z952" s="72"/>
      <c r="AB952" s="115"/>
      <c r="AD952" s="113"/>
      <c r="AE952" s="113"/>
      <c r="AF952" s="113"/>
      <c r="AG952" s="113"/>
      <c r="AH952" s="113"/>
      <c r="AQ952" s="72"/>
      <c r="AS952" s="115"/>
      <c r="AW952" s="113"/>
      <c r="AX952" s="113"/>
      <c r="AY952" s="113"/>
    </row>
    <row r="953" spans="9:51">
      <c r="I953" s="72"/>
      <c r="K953" s="115"/>
      <c r="M953" s="113"/>
      <c r="N953" s="113"/>
      <c r="O953" s="113"/>
      <c r="P953" s="113"/>
      <c r="Q953" s="113"/>
      <c r="Z953" s="72"/>
      <c r="AB953" s="115"/>
      <c r="AD953" s="113"/>
      <c r="AE953" s="113"/>
      <c r="AF953" s="113"/>
      <c r="AG953" s="113"/>
      <c r="AH953" s="113"/>
      <c r="AQ953" s="72"/>
      <c r="AS953" s="115"/>
      <c r="AW953" s="113"/>
      <c r="AX953" s="113"/>
      <c r="AY953" s="113"/>
    </row>
    <row r="954" spans="9:51">
      <c r="I954" s="72"/>
      <c r="K954" s="115"/>
      <c r="M954" s="113"/>
      <c r="N954" s="113"/>
      <c r="O954" s="113"/>
      <c r="P954" s="113"/>
      <c r="Q954" s="113"/>
      <c r="Z954" s="72"/>
      <c r="AB954" s="115"/>
      <c r="AD954" s="113"/>
      <c r="AE954" s="113"/>
      <c r="AF954" s="113"/>
      <c r="AG954" s="113"/>
      <c r="AH954" s="113"/>
      <c r="AQ954" s="72"/>
      <c r="AS954" s="115"/>
      <c r="AW954" s="113"/>
      <c r="AX954" s="113"/>
      <c r="AY954" s="113"/>
    </row>
    <row r="955" spans="9:51">
      <c r="I955" s="72"/>
      <c r="K955" s="115"/>
      <c r="M955" s="113"/>
      <c r="N955" s="113"/>
      <c r="O955" s="113"/>
      <c r="P955" s="113"/>
      <c r="Q955" s="113"/>
      <c r="Z955" s="72"/>
      <c r="AB955" s="115"/>
      <c r="AD955" s="113"/>
      <c r="AE955" s="113"/>
      <c r="AF955" s="113"/>
      <c r="AG955" s="113"/>
      <c r="AH955" s="113"/>
      <c r="AQ955" s="72"/>
      <c r="AS955" s="115"/>
      <c r="AW955" s="113"/>
      <c r="AX955" s="113"/>
      <c r="AY955" s="113"/>
    </row>
    <row r="956" spans="9:51">
      <c r="I956" s="72"/>
      <c r="K956" s="115"/>
      <c r="M956" s="113"/>
      <c r="N956" s="113"/>
      <c r="O956" s="113"/>
      <c r="P956" s="113"/>
      <c r="Q956" s="113"/>
      <c r="Z956" s="72"/>
      <c r="AB956" s="115"/>
      <c r="AD956" s="113"/>
      <c r="AE956" s="113"/>
      <c r="AF956" s="113"/>
      <c r="AG956" s="113"/>
      <c r="AH956" s="113"/>
      <c r="AQ956" s="72"/>
      <c r="AS956" s="115"/>
      <c r="AW956" s="113"/>
      <c r="AX956" s="113"/>
      <c r="AY956" s="113"/>
    </row>
    <row r="957" spans="9:51">
      <c r="I957" s="72"/>
      <c r="K957" s="115"/>
      <c r="M957" s="113"/>
      <c r="N957" s="113"/>
      <c r="O957" s="113"/>
      <c r="P957" s="113"/>
      <c r="Q957" s="113"/>
      <c r="Z957" s="72"/>
      <c r="AB957" s="115"/>
      <c r="AD957" s="113"/>
      <c r="AE957" s="113"/>
      <c r="AF957" s="113"/>
      <c r="AG957" s="113"/>
      <c r="AH957" s="113"/>
      <c r="AQ957" s="72"/>
      <c r="AS957" s="115"/>
      <c r="AW957" s="113"/>
      <c r="AX957" s="113"/>
      <c r="AY957" s="113"/>
    </row>
    <row r="958" spans="9:51">
      <c r="I958" s="72"/>
      <c r="K958" s="115"/>
      <c r="M958" s="113"/>
      <c r="N958" s="113"/>
      <c r="O958" s="113"/>
      <c r="P958" s="113"/>
      <c r="Q958" s="113"/>
      <c r="Z958" s="72"/>
      <c r="AB958" s="115"/>
      <c r="AD958" s="113"/>
      <c r="AE958" s="113"/>
      <c r="AF958" s="113"/>
      <c r="AG958" s="113"/>
      <c r="AH958" s="113"/>
      <c r="AQ958" s="72"/>
      <c r="AS958" s="115"/>
      <c r="AW958" s="113"/>
      <c r="AX958" s="113"/>
      <c r="AY958" s="113"/>
    </row>
    <row r="959" spans="9:51">
      <c r="I959" s="72"/>
      <c r="K959" s="115"/>
      <c r="M959" s="113"/>
      <c r="N959" s="113"/>
      <c r="O959" s="113"/>
      <c r="P959" s="113"/>
      <c r="Q959" s="113"/>
      <c r="Z959" s="72"/>
      <c r="AB959" s="115"/>
      <c r="AD959" s="113"/>
      <c r="AE959" s="113"/>
      <c r="AF959" s="113"/>
      <c r="AG959" s="113"/>
      <c r="AH959" s="113"/>
      <c r="AQ959" s="72"/>
      <c r="AS959" s="115"/>
      <c r="AW959" s="113"/>
      <c r="AX959" s="113"/>
      <c r="AY959" s="113"/>
    </row>
    <row r="960" spans="9:51">
      <c r="I960" s="72"/>
      <c r="K960" s="115"/>
      <c r="M960" s="113"/>
      <c r="N960" s="113"/>
      <c r="O960" s="113"/>
      <c r="P960" s="113"/>
      <c r="Q960" s="113"/>
      <c r="Z960" s="72"/>
      <c r="AB960" s="115"/>
      <c r="AD960" s="113"/>
      <c r="AE960" s="113"/>
      <c r="AF960" s="113"/>
      <c r="AG960" s="113"/>
      <c r="AH960" s="113"/>
      <c r="AQ960" s="72"/>
      <c r="AS960" s="115"/>
      <c r="AW960" s="113"/>
      <c r="AX960" s="113"/>
      <c r="AY960" s="113"/>
    </row>
    <row r="961" spans="9:51">
      <c r="I961" s="72"/>
      <c r="K961" s="115"/>
      <c r="M961" s="113"/>
      <c r="N961" s="113"/>
      <c r="O961" s="113"/>
      <c r="P961" s="113"/>
      <c r="Q961" s="113"/>
      <c r="Z961" s="72"/>
      <c r="AB961" s="115"/>
      <c r="AD961" s="113"/>
      <c r="AE961" s="113"/>
      <c r="AF961" s="113"/>
      <c r="AG961" s="113"/>
      <c r="AH961" s="113"/>
      <c r="AQ961" s="72"/>
      <c r="AS961" s="115"/>
      <c r="AW961" s="113"/>
      <c r="AX961" s="113"/>
      <c r="AY961" s="113"/>
    </row>
    <row r="962" spans="9:51">
      <c r="I962" s="72"/>
      <c r="K962" s="115"/>
      <c r="M962" s="113"/>
      <c r="N962" s="113"/>
      <c r="O962" s="113"/>
      <c r="P962" s="113"/>
      <c r="Q962" s="113"/>
      <c r="Z962" s="72"/>
      <c r="AB962" s="115"/>
      <c r="AD962" s="113"/>
      <c r="AE962" s="113"/>
      <c r="AF962" s="113"/>
      <c r="AG962" s="113"/>
      <c r="AH962" s="113"/>
      <c r="AQ962" s="72"/>
      <c r="AS962" s="115"/>
      <c r="AW962" s="113"/>
      <c r="AX962" s="113"/>
      <c r="AY962" s="113"/>
    </row>
    <row r="963" spans="9:51">
      <c r="I963" s="72"/>
      <c r="K963" s="115"/>
      <c r="M963" s="113"/>
      <c r="N963" s="113"/>
      <c r="O963" s="113"/>
      <c r="P963" s="113"/>
      <c r="Q963" s="113"/>
      <c r="Z963" s="72"/>
      <c r="AB963" s="115"/>
      <c r="AD963" s="113"/>
      <c r="AE963" s="113"/>
      <c r="AF963" s="113"/>
      <c r="AG963" s="113"/>
      <c r="AH963" s="113"/>
      <c r="AQ963" s="72"/>
      <c r="AS963" s="115"/>
      <c r="AW963" s="113"/>
      <c r="AX963" s="113"/>
      <c r="AY963" s="113"/>
    </row>
    <row r="964" spans="9:51">
      <c r="I964" s="72"/>
      <c r="K964" s="115"/>
      <c r="M964" s="113"/>
      <c r="N964" s="113"/>
      <c r="O964" s="113"/>
      <c r="P964" s="113"/>
      <c r="Q964" s="113"/>
      <c r="Z964" s="72"/>
      <c r="AB964" s="115"/>
      <c r="AD964" s="113"/>
      <c r="AE964" s="113"/>
      <c r="AF964" s="113"/>
      <c r="AG964" s="113"/>
      <c r="AH964" s="113"/>
      <c r="AQ964" s="72"/>
      <c r="AS964" s="115"/>
      <c r="AW964" s="113"/>
      <c r="AX964" s="113"/>
      <c r="AY964" s="113"/>
    </row>
    <row r="965" spans="9:51">
      <c r="I965" s="72"/>
      <c r="K965" s="115"/>
      <c r="M965" s="113"/>
      <c r="N965" s="113"/>
      <c r="O965" s="113"/>
      <c r="P965" s="113"/>
      <c r="Q965" s="113"/>
      <c r="Z965" s="72"/>
      <c r="AB965" s="115"/>
      <c r="AD965" s="113"/>
      <c r="AE965" s="113"/>
      <c r="AF965" s="113"/>
      <c r="AG965" s="113"/>
      <c r="AH965" s="113"/>
      <c r="AQ965" s="72"/>
      <c r="AS965" s="115"/>
      <c r="AW965" s="113"/>
      <c r="AX965" s="113"/>
      <c r="AY965" s="113"/>
    </row>
    <row r="966" spans="9:51">
      <c r="I966" s="72"/>
      <c r="K966" s="115"/>
      <c r="M966" s="113"/>
      <c r="N966" s="113"/>
      <c r="O966" s="113"/>
      <c r="P966" s="113"/>
      <c r="Q966" s="113"/>
      <c r="Z966" s="72"/>
      <c r="AB966" s="115"/>
      <c r="AD966" s="113"/>
      <c r="AE966" s="113"/>
      <c r="AF966" s="113"/>
      <c r="AG966" s="113"/>
      <c r="AH966" s="113"/>
      <c r="AQ966" s="72"/>
      <c r="AS966" s="115"/>
      <c r="AW966" s="113"/>
      <c r="AX966" s="113"/>
      <c r="AY966" s="113"/>
    </row>
    <row r="967" spans="9:51">
      <c r="I967" s="72"/>
      <c r="K967" s="115"/>
      <c r="M967" s="113"/>
      <c r="N967" s="113"/>
      <c r="O967" s="113"/>
      <c r="P967" s="113"/>
      <c r="Q967" s="113"/>
      <c r="Z967" s="72"/>
      <c r="AB967" s="115"/>
      <c r="AD967" s="113"/>
      <c r="AE967" s="113"/>
      <c r="AF967" s="113"/>
      <c r="AG967" s="113"/>
      <c r="AH967" s="113"/>
      <c r="AQ967" s="72"/>
      <c r="AS967" s="115"/>
      <c r="AW967" s="113"/>
      <c r="AX967" s="113"/>
      <c r="AY967" s="113"/>
    </row>
    <row r="968" spans="9:51">
      <c r="I968" s="72"/>
      <c r="K968" s="115"/>
      <c r="M968" s="113"/>
      <c r="N968" s="113"/>
      <c r="O968" s="113"/>
      <c r="P968" s="113"/>
      <c r="Q968" s="113"/>
      <c r="Z968" s="72"/>
      <c r="AB968" s="115"/>
      <c r="AD968" s="113"/>
      <c r="AE968" s="113"/>
      <c r="AF968" s="113"/>
      <c r="AG968" s="113"/>
      <c r="AH968" s="113"/>
      <c r="AQ968" s="72"/>
      <c r="AS968" s="115"/>
      <c r="AW968" s="113"/>
      <c r="AX968" s="113"/>
      <c r="AY968" s="113"/>
    </row>
    <row r="969" spans="9:51">
      <c r="I969" s="72"/>
      <c r="K969" s="115"/>
      <c r="M969" s="113"/>
      <c r="N969" s="113"/>
      <c r="O969" s="113"/>
      <c r="P969" s="113"/>
      <c r="Q969" s="113"/>
      <c r="Z969" s="72"/>
      <c r="AB969" s="115"/>
      <c r="AD969" s="113"/>
      <c r="AE969" s="113"/>
      <c r="AF969" s="113"/>
      <c r="AG969" s="113"/>
      <c r="AH969" s="113"/>
      <c r="AQ969" s="72"/>
      <c r="AS969" s="115"/>
      <c r="AW969" s="113"/>
      <c r="AX969" s="113"/>
      <c r="AY969" s="113"/>
    </row>
    <row r="970" spans="9:51">
      <c r="I970" s="72"/>
      <c r="K970" s="115"/>
      <c r="M970" s="113"/>
      <c r="N970" s="113"/>
      <c r="O970" s="113"/>
      <c r="P970" s="113"/>
      <c r="Q970" s="113"/>
      <c r="Z970" s="72"/>
      <c r="AB970" s="115"/>
      <c r="AD970" s="113"/>
      <c r="AE970" s="113"/>
      <c r="AF970" s="113"/>
      <c r="AG970" s="113"/>
      <c r="AH970" s="113"/>
      <c r="AQ970" s="72"/>
      <c r="AS970" s="115"/>
      <c r="AW970" s="113"/>
      <c r="AX970" s="113"/>
      <c r="AY970" s="113"/>
    </row>
    <row r="971" spans="9:51">
      <c r="I971" s="72"/>
      <c r="K971" s="115"/>
      <c r="M971" s="113"/>
      <c r="N971" s="113"/>
      <c r="O971" s="113"/>
      <c r="P971" s="113"/>
      <c r="Q971" s="113"/>
      <c r="Z971" s="72"/>
      <c r="AB971" s="115"/>
      <c r="AD971" s="113"/>
      <c r="AE971" s="113"/>
      <c r="AF971" s="113"/>
      <c r="AG971" s="113"/>
      <c r="AH971" s="113"/>
      <c r="AQ971" s="72"/>
      <c r="AS971" s="115"/>
      <c r="AW971" s="113"/>
      <c r="AX971" s="113"/>
      <c r="AY971" s="113"/>
    </row>
    <row r="972" spans="9:51">
      <c r="I972" s="72"/>
      <c r="K972" s="115"/>
      <c r="M972" s="113"/>
      <c r="N972" s="113"/>
      <c r="O972" s="113"/>
      <c r="P972" s="113"/>
      <c r="Q972" s="113"/>
      <c r="Z972" s="72"/>
      <c r="AB972" s="115"/>
      <c r="AD972" s="113"/>
      <c r="AE972" s="113"/>
      <c r="AF972" s="113"/>
      <c r="AG972" s="113"/>
      <c r="AH972" s="113"/>
      <c r="AQ972" s="72"/>
      <c r="AS972" s="115"/>
      <c r="AW972" s="113"/>
      <c r="AX972" s="113"/>
      <c r="AY972" s="113"/>
    </row>
    <row r="973" spans="9:51">
      <c r="I973" s="72"/>
      <c r="K973" s="115"/>
      <c r="M973" s="113"/>
      <c r="N973" s="113"/>
      <c r="O973" s="113"/>
      <c r="P973" s="113"/>
      <c r="Q973" s="113"/>
      <c r="Z973" s="72"/>
      <c r="AB973" s="115"/>
      <c r="AD973" s="113"/>
      <c r="AE973" s="113"/>
      <c r="AF973" s="113"/>
      <c r="AG973" s="113"/>
      <c r="AH973" s="113"/>
      <c r="AQ973" s="72"/>
      <c r="AS973" s="115"/>
      <c r="AW973" s="113"/>
      <c r="AX973" s="113"/>
      <c r="AY973" s="113"/>
    </row>
    <row r="974" spans="9:51">
      <c r="I974" s="72"/>
      <c r="K974" s="115"/>
      <c r="M974" s="113"/>
      <c r="N974" s="113"/>
      <c r="O974" s="113"/>
      <c r="P974" s="113"/>
      <c r="Q974" s="113"/>
      <c r="Z974" s="72"/>
      <c r="AB974" s="115"/>
      <c r="AD974" s="113"/>
      <c r="AE974" s="113"/>
      <c r="AF974" s="113"/>
      <c r="AG974" s="113"/>
      <c r="AH974" s="113"/>
      <c r="AQ974" s="72"/>
      <c r="AS974" s="115"/>
      <c r="AW974" s="113"/>
      <c r="AX974" s="113"/>
      <c r="AY974" s="113"/>
    </row>
    <row r="975" spans="9:51">
      <c r="I975" s="72"/>
      <c r="K975" s="115"/>
      <c r="M975" s="113"/>
      <c r="N975" s="113"/>
      <c r="O975" s="113"/>
      <c r="P975" s="113"/>
      <c r="Q975" s="113"/>
      <c r="Z975" s="72"/>
      <c r="AB975" s="115"/>
      <c r="AD975" s="113"/>
      <c r="AE975" s="113"/>
      <c r="AF975" s="113"/>
      <c r="AG975" s="113"/>
      <c r="AH975" s="113"/>
      <c r="AQ975" s="72"/>
      <c r="AS975" s="115"/>
      <c r="AW975" s="113"/>
      <c r="AX975" s="113"/>
      <c r="AY975" s="113"/>
    </row>
    <row r="976" spans="9:51">
      <c r="I976" s="72"/>
      <c r="K976" s="115"/>
      <c r="M976" s="113"/>
      <c r="N976" s="113"/>
      <c r="O976" s="113"/>
      <c r="P976" s="113"/>
      <c r="Q976" s="113"/>
      <c r="Z976" s="72"/>
      <c r="AB976" s="115"/>
      <c r="AD976" s="113"/>
      <c r="AE976" s="113"/>
      <c r="AF976" s="113"/>
      <c r="AG976" s="113"/>
      <c r="AH976" s="113"/>
      <c r="AQ976" s="72"/>
      <c r="AS976" s="115"/>
      <c r="AW976" s="113"/>
      <c r="AX976" s="113"/>
      <c r="AY976" s="113"/>
    </row>
    <row r="977" spans="9:51">
      <c r="I977" s="72"/>
      <c r="K977" s="115"/>
      <c r="M977" s="113"/>
      <c r="N977" s="113"/>
      <c r="O977" s="113"/>
      <c r="P977" s="113"/>
      <c r="Q977" s="113"/>
      <c r="Z977" s="72"/>
      <c r="AB977" s="115"/>
      <c r="AD977" s="113"/>
      <c r="AE977" s="113"/>
      <c r="AF977" s="113"/>
      <c r="AG977" s="113"/>
      <c r="AH977" s="113"/>
      <c r="AQ977" s="72"/>
      <c r="AS977" s="115"/>
      <c r="AW977" s="113"/>
      <c r="AX977" s="113"/>
      <c r="AY977" s="113"/>
    </row>
    <row r="978" spans="9:51">
      <c r="I978" s="72"/>
      <c r="K978" s="115"/>
      <c r="M978" s="113"/>
      <c r="N978" s="113"/>
      <c r="O978" s="113"/>
      <c r="P978" s="113"/>
      <c r="Q978" s="113"/>
      <c r="Z978" s="72"/>
      <c r="AB978" s="115"/>
      <c r="AD978" s="113"/>
      <c r="AE978" s="113"/>
      <c r="AF978" s="113"/>
      <c r="AG978" s="113"/>
      <c r="AH978" s="113"/>
      <c r="AQ978" s="72"/>
      <c r="AS978" s="115"/>
      <c r="AW978" s="113"/>
      <c r="AX978" s="113"/>
      <c r="AY978" s="113"/>
    </row>
    <row r="979" spans="9:51">
      <c r="I979" s="72"/>
      <c r="K979" s="115"/>
      <c r="M979" s="113"/>
      <c r="N979" s="113"/>
      <c r="O979" s="113"/>
      <c r="P979" s="113"/>
      <c r="Q979" s="113"/>
      <c r="Z979" s="72"/>
      <c r="AB979" s="115"/>
      <c r="AD979" s="113"/>
      <c r="AE979" s="113"/>
      <c r="AF979" s="113"/>
      <c r="AG979" s="113"/>
      <c r="AH979" s="113"/>
      <c r="AQ979" s="72"/>
      <c r="AS979" s="115"/>
      <c r="AW979" s="113"/>
      <c r="AX979" s="113"/>
      <c r="AY979" s="113"/>
    </row>
    <row r="980" spans="9:51">
      <c r="I980" s="72"/>
      <c r="K980" s="115"/>
      <c r="M980" s="113"/>
      <c r="N980" s="113"/>
      <c r="O980" s="113"/>
      <c r="P980" s="113"/>
      <c r="Q980" s="113"/>
      <c r="Z980" s="72"/>
      <c r="AB980" s="115"/>
      <c r="AD980" s="113"/>
      <c r="AE980" s="113"/>
      <c r="AF980" s="113"/>
      <c r="AG980" s="113"/>
      <c r="AH980" s="113"/>
      <c r="AQ980" s="72"/>
      <c r="AS980" s="115"/>
      <c r="AW980" s="113"/>
      <c r="AX980" s="113"/>
      <c r="AY980" s="113"/>
    </row>
    <row r="981" spans="9:51">
      <c r="I981" s="72"/>
      <c r="K981" s="115"/>
      <c r="M981" s="113"/>
      <c r="N981" s="113"/>
      <c r="O981" s="113"/>
      <c r="P981" s="113"/>
      <c r="Q981" s="113"/>
      <c r="Z981" s="72"/>
      <c r="AB981" s="115"/>
      <c r="AD981" s="113"/>
      <c r="AE981" s="113"/>
      <c r="AF981" s="113"/>
      <c r="AG981" s="113"/>
      <c r="AH981" s="113"/>
      <c r="AQ981" s="72"/>
      <c r="AS981" s="115"/>
      <c r="AW981" s="113"/>
      <c r="AX981" s="113"/>
      <c r="AY981" s="113"/>
    </row>
    <row r="982" spans="9:51">
      <c r="I982" s="72"/>
      <c r="K982" s="115"/>
      <c r="M982" s="113"/>
      <c r="N982" s="113"/>
      <c r="O982" s="113"/>
      <c r="P982" s="113"/>
      <c r="Q982" s="113"/>
      <c r="Z982" s="72"/>
      <c r="AB982" s="115"/>
      <c r="AD982" s="113"/>
      <c r="AE982" s="113"/>
      <c r="AF982" s="113"/>
      <c r="AG982" s="113"/>
      <c r="AH982" s="113"/>
      <c r="AQ982" s="72"/>
      <c r="AS982" s="115"/>
      <c r="AW982" s="113"/>
      <c r="AX982" s="113"/>
      <c r="AY982" s="113"/>
    </row>
    <row r="983" spans="9:51">
      <c r="I983" s="72"/>
      <c r="K983" s="115"/>
      <c r="M983" s="113"/>
      <c r="N983" s="113"/>
      <c r="O983" s="113"/>
      <c r="P983" s="113"/>
      <c r="Q983" s="113"/>
      <c r="Z983" s="72"/>
      <c r="AB983" s="115"/>
      <c r="AD983" s="113"/>
      <c r="AE983" s="113"/>
      <c r="AF983" s="113"/>
      <c r="AG983" s="113"/>
      <c r="AH983" s="113"/>
      <c r="AQ983" s="72"/>
      <c r="AS983" s="115"/>
      <c r="AW983" s="113"/>
      <c r="AX983" s="113"/>
      <c r="AY983" s="113"/>
    </row>
    <row r="984" spans="9:51">
      <c r="I984" s="72"/>
      <c r="K984" s="115"/>
      <c r="M984" s="113"/>
      <c r="N984" s="113"/>
      <c r="O984" s="113"/>
      <c r="P984" s="113"/>
      <c r="Q984" s="113"/>
      <c r="Z984" s="72"/>
      <c r="AB984" s="115"/>
      <c r="AD984" s="113"/>
      <c r="AE984" s="113"/>
      <c r="AF984" s="113"/>
      <c r="AG984" s="113"/>
      <c r="AH984" s="113"/>
      <c r="AQ984" s="72"/>
      <c r="AS984" s="115"/>
      <c r="AW984" s="113"/>
      <c r="AX984" s="113"/>
      <c r="AY984" s="113"/>
    </row>
    <row r="985" spans="9:51">
      <c r="I985" s="72"/>
      <c r="K985" s="115"/>
      <c r="M985" s="113"/>
      <c r="N985" s="113"/>
      <c r="O985" s="113"/>
      <c r="P985" s="113"/>
      <c r="Q985" s="113"/>
      <c r="Z985" s="72"/>
      <c r="AB985" s="115"/>
      <c r="AD985" s="113"/>
      <c r="AE985" s="113"/>
      <c r="AF985" s="113"/>
      <c r="AG985" s="113"/>
      <c r="AH985" s="113"/>
      <c r="AQ985" s="72"/>
      <c r="AS985" s="115"/>
      <c r="AW985" s="113"/>
      <c r="AX985" s="113"/>
      <c r="AY985" s="113"/>
    </row>
    <row r="986" spans="9:51">
      <c r="I986" s="72"/>
      <c r="K986" s="115"/>
      <c r="M986" s="113"/>
      <c r="N986" s="113"/>
      <c r="O986" s="113"/>
      <c r="P986" s="113"/>
      <c r="Q986" s="113"/>
      <c r="Z986" s="72"/>
      <c r="AB986" s="115"/>
      <c r="AD986" s="113"/>
      <c r="AE986" s="113"/>
      <c r="AF986" s="113"/>
      <c r="AG986" s="113"/>
      <c r="AH986" s="113"/>
      <c r="AQ986" s="72"/>
      <c r="AS986" s="115"/>
      <c r="AW986" s="113"/>
      <c r="AX986" s="113"/>
      <c r="AY986" s="113"/>
    </row>
    <row r="987" spans="9:51">
      <c r="I987" s="72"/>
      <c r="K987" s="115"/>
      <c r="M987" s="113"/>
      <c r="N987" s="113"/>
      <c r="O987" s="113"/>
      <c r="P987" s="113"/>
      <c r="Q987" s="113"/>
      <c r="Z987" s="72"/>
      <c r="AB987" s="115"/>
      <c r="AD987" s="113"/>
      <c r="AE987" s="113"/>
      <c r="AF987" s="113"/>
      <c r="AG987" s="113"/>
      <c r="AH987" s="113"/>
      <c r="AQ987" s="72"/>
      <c r="AS987" s="115"/>
      <c r="AW987" s="113"/>
      <c r="AX987" s="113"/>
      <c r="AY987" s="113"/>
    </row>
    <row r="988" spans="9:51">
      <c r="I988" s="72"/>
      <c r="K988" s="115"/>
      <c r="M988" s="113"/>
      <c r="N988" s="113"/>
      <c r="O988" s="113"/>
      <c r="P988" s="113"/>
      <c r="Q988" s="113"/>
      <c r="Z988" s="72"/>
      <c r="AB988" s="115"/>
      <c r="AD988" s="113"/>
      <c r="AE988" s="113"/>
      <c r="AF988" s="113"/>
      <c r="AG988" s="113"/>
      <c r="AH988" s="113"/>
      <c r="AQ988" s="72"/>
      <c r="AS988" s="115"/>
      <c r="AW988" s="113"/>
      <c r="AX988" s="113"/>
      <c r="AY988" s="113"/>
    </row>
    <row r="989" spans="9:51">
      <c r="I989" s="72"/>
      <c r="K989" s="115"/>
      <c r="M989" s="113"/>
      <c r="N989" s="113"/>
      <c r="O989" s="113"/>
      <c r="P989" s="113"/>
      <c r="Q989" s="113"/>
      <c r="Z989" s="72"/>
      <c r="AB989" s="115"/>
      <c r="AD989" s="113"/>
      <c r="AE989" s="113"/>
      <c r="AF989" s="113"/>
      <c r="AG989" s="113"/>
      <c r="AH989" s="113"/>
      <c r="AQ989" s="72"/>
      <c r="AS989" s="115"/>
      <c r="AW989" s="113"/>
      <c r="AX989" s="113"/>
      <c r="AY989" s="113"/>
    </row>
    <row r="990" spans="9:51">
      <c r="I990" s="72"/>
      <c r="K990" s="115"/>
      <c r="M990" s="113"/>
      <c r="N990" s="113"/>
      <c r="O990" s="113"/>
      <c r="P990" s="113"/>
      <c r="Q990" s="113"/>
      <c r="Z990" s="72"/>
      <c r="AB990" s="115"/>
      <c r="AD990" s="113"/>
      <c r="AE990" s="113"/>
      <c r="AF990" s="113"/>
      <c r="AG990" s="113"/>
      <c r="AH990" s="113"/>
      <c r="AQ990" s="72"/>
      <c r="AS990" s="115"/>
      <c r="AW990" s="113"/>
      <c r="AX990" s="113"/>
      <c r="AY990" s="113"/>
    </row>
    <row r="991" spans="9:51">
      <c r="I991" s="72"/>
      <c r="K991" s="115"/>
      <c r="M991" s="113"/>
      <c r="N991" s="113"/>
      <c r="O991" s="113"/>
      <c r="P991" s="113"/>
      <c r="Q991" s="113"/>
      <c r="Z991" s="72"/>
      <c r="AB991" s="115"/>
      <c r="AD991" s="113"/>
      <c r="AE991" s="113"/>
      <c r="AF991" s="113"/>
      <c r="AG991" s="113"/>
      <c r="AH991" s="113"/>
      <c r="AQ991" s="72"/>
      <c r="AS991" s="115"/>
      <c r="AW991" s="113"/>
      <c r="AX991" s="113"/>
      <c r="AY991" s="113"/>
    </row>
    <row r="992" spans="9:51">
      <c r="I992" s="72"/>
      <c r="K992" s="115"/>
      <c r="M992" s="113"/>
      <c r="N992" s="113"/>
      <c r="O992" s="113"/>
      <c r="P992" s="113"/>
      <c r="Q992" s="113"/>
      <c r="Z992" s="72"/>
      <c r="AB992" s="115"/>
      <c r="AD992" s="113"/>
      <c r="AE992" s="113"/>
      <c r="AF992" s="113"/>
      <c r="AG992" s="113"/>
      <c r="AH992" s="113"/>
      <c r="AQ992" s="72"/>
      <c r="AS992" s="115"/>
      <c r="AW992" s="113"/>
      <c r="AX992" s="113"/>
      <c r="AY992" s="113"/>
    </row>
    <row r="993" spans="9:51">
      <c r="I993" s="72"/>
      <c r="K993" s="115"/>
      <c r="M993" s="113"/>
      <c r="N993" s="113"/>
      <c r="O993" s="113"/>
      <c r="P993" s="113"/>
      <c r="Q993" s="113"/>
      <c r="Z993" s="72"/>
      <c r="AB993" s="115"/>
      <c r="AD993" s="113"/>
      <c r="AE993" s="113"/>
      <c r="AF993" s="113"/>
      <c r="AG993" s="113"/>
      <c r="AH993" s="113"/>
      <c r="AQ993" s="72"/>
      <c r="AS993" s="115"/>
      <c r="AW993" s="113"/>
      <c r="AX993" s="113"/>
      <c r="AY993" s="113"/>
    </row>
    <row r="994" spans="9:51">
      <c r="I994" s="72"/>
      <c r="K994" s="115"/>
      <c r="M994" s="113"/>
      <c r="N994" s="113"/>
      <c r="O994" s="113"/>
      <c r="P994" s="113"/>
      <c r="Q994" s="113"/>
      <c r="Z994" s="72"/>
      <c r="AB994" s="115"/>
      <c r="AD994" s="113"/>
      <c r="AE994" s="113"/>
      <c r="AF994" s="113"/>
      <c r="AG994" s="113"/>
      <c r="AH994" s="113"/>
      <c r="AQ994" s="72"/>
      <c r="AS994" s="115"/>
      <c r="AW994" s="113"/>
      <c r="AX994" s="113"/>
      <c r="AY994" s="113"/>
    </row>
    <row r="995" spans="9:51">
      <c r="I995" s="72"/>
      <c r="K995" s="115"/>
      <c r="M995" s="113"/>
      <c r="N995" s="113"/>
      <c r="O995" s="113"/>
      <c r="P995" s="113"/>
      <c r="Q995" s="113"/>
      <c r="Z995" s="72"/>
      <c r="AB995" s="115"/>
      <c r="AD995" s="113"/>
      <c r="AE995" s="113"/>
      <c r="AF995" s="113"/>
      <c r="AG995" s="113"/>
      <c r="AH995" s="113"/>
      <c r="AQ995" s="72"/>
      <c r="AS995" s="115"/>
      <c r="AW995" s="113"/>
      <c r="AX995" s="113"/>
      <c r="AY995" s="113"/>
    </row>
    <row r="996" spans="9:51">
      <c r="I996" s="72"/>
      <c r="K996" s="115"/>
      <c r="M996" s="113"/>
      <c r="N996" s="113"/>
      <c r="O996" s="113"/>
      <c r="P996" s="113"/>
      <c r="Q996" s="113"/>
      <c r="Z996" s="72"/>
      <c r="AB996" s="115"/>
      <c r="AD996" s="113"/>
      <c r="AE996" s="113"/>
      <c r="AF996" s="113"/>
      <c r="AG996" s="113"/>
      <c r="AH996" s="113"/>
      <c r="AQ996" s="72"/>
      <c r="AS996" s="115"/>
      <c r="AW996" s="113"/>
      <c r="AX996" s="113"/>
      <c r="AY996" s="113"/>
    </row>
    <row r="997" spans="9:51">
      <c r="I997" s="72"/>
      <c r="K997" s="115"/>
      <c r="M997" s="113"/>
      <c r="N997" s="113"/>
      <c r="O997" s="113"/>
      <c r="P997" s="113"/>
      <c r="Q997" s="113"/>
      <c r="Z997" s="72"/>
      <c r="AB997" s="115"/>
      <c r="AD997" s="113"/>
      <c r="AE997" s="113"/>
      <c r="AF997" s="113"/>
      <c r="AG997" s="113"/>
      <c r="AH997" s="113"/>
      <c r="AQ997" s="72"/>
      <c r="AS997" s="115"/>
      <c r="AW997" s="113"/>
      <c r="AX997" s="113"/>
      <c r="AY997" s="113"/>
    </row>
    <row r="998" spans="9:51">
      <c r="I998" s="72"/>
      <c r="K998" s="115"/>
      <c r="M998" s="113"/>
      <c r="N998" s="113"/>
      <c r="O998" s="113"/>
      <c r="P998" s="113"/>
      <c r="Q998" s="113"/>
      <c r="Z998" s="72"/>
      <c r="AB998" s="115"/>
      <c r="AD998" s="113"/>
      <c r="AE998" s="113"/>
      <c r="AF998" s="113"/>
      <c r="AG998" s="113"/>
      <c r="AH998" s="113"/>
      <c r="AQ998" s="72"/>
      <c r="AS998" s="115"/>
      <c r="AW998" s="113"/>
      <c r="AX998" s="113"/>
      <c r="AY998" s="113"/>
    </row>
    <row r="999" spans="9:51">
      <c r="I999" s="72"/>
      <c r="K999" s="115"/>
      <c r="M999" s="113"/>
      <c r="N999" s="113"/>
      <c r="O999" s="113"/>
      <c r="P999" s="113"/>
      <c r="Q999" s="113"/>
      <c r="Z999" s="72"/>
      <c r="AB999" s="115"/>
      <c r="AD999" s="113"/>
      <c r="AE999" s="113"/>
      <c r="AF999" s="113"/>
      <c r="AG999" s="113"/>
      <c r="AH999" s="113"/>
      <c r="AQ999" s="72"/>
      <c r="AS999" s="115"/>
      <c r="AW999" s="113"/>
      <c r="AX999" s="113"/>
      <c r="AY999" s="113"/>
    </row>
    <row r="1000" spans="9:51">
      <c r="I1000" s="72"/>
      <c r="K1000" s="115"/>
      <c r="M1000" s="113"/>
      <c r="N1000" s="113"/>
      <c r="O1000" s="113"/>
      <c r="P1000" s="113"/>
      <c r="Q1000" s="113"/>
      <c r="Z1000" s="72"/>
      <c r="AB1000" s="115"/>
      <c r="AD1000" s="113"/>
      <c r="AE1000" s="113"/>
      <c r="AF1000" s="113"/>
      <c r="AG1000" s="113"/>
      <c r="AH1000" s="113"/>
      <c r="AQ1000" s="72"/>
      <c r="AS1000" s="115"/>
      <c r="AW1000" s="113"/>
      <c r="AX1000" s="113"/>
      <c r="AY1000" s="113"/>
    </row>
    <row r="1001" spans="9:51">
      <c r="I1001" s="72"/>
      <c r="K1001" s="115"/>
      <c r="M1001" s="113"/>
      <c r="N1001" s="113"/>
      <c r="O1001" s="113"/>
      <c r="P1001" s="113"/>
      <c r="Q1001" s="113"/>
      <c r="Z1001" s="72"/>
      <c r="AB1001" s="115"/>
      <c r="AD1001" s="113"/>
      <c r="AE1001" s="113"/>
      <c r="AF1001" s="113"/>
      <c r="AG1001" s="113"/>
      <c r="AH1001" s="113"/>
      <c r="AQ1001" s="72"/>
      <c r="AS1001" s="115"/>
      <c r="AW1001" s="113"/>
      <c r="AX1001" s="113"/>
      <c r="AY1001" s="113"/>
    </row>
    <row r="1002" spans="9:51">
      <c r="I1002" s="72"/>
      <c r="K1002" s="115"/>
      <c r="M1002" s="113"/>
      <c r="N1002" s="113"/>
      <c r="O1002" s="113"/>
      <c r="P1002" s="113"/>
      <c r="Q1002" s="113"/>
      <c r="Z1002" s="72"/>
      <c r="AB1002" s="115"/>
      <c r="AD1002" s="113"/>
      <c r="AE1002" s="113"/>
      <c r="AF1002" s="113"/>
      <c r="AG1002" s="113"/>
      <c r="AH1002" s="113"/>
      <c r="AQ1002" s="72"/>
      <c r="AS1002" s="115"/>
      <c r="AW1002" s="113"/>
      <c r="AX1002" s="113"/>
      <c r="AY1002" s="113"/>
    </row>
    <row r="1003" spans="9:51">
      <c r="I1003" s="72"/>
      <c r="K1003" s="115"/>
      <c r="M1003" s="113"/>
      <c r="N1003" s="113"/>
      <c r="O1003" s="113"/>
      <c r="P1003" s="113"/>
      <c r="Q1003" s="113"/>
      <c r="Z1003" s="72"/>
      <c r="AB1003" s="115"/>
      <c r="AD1003" s="113"/>
      <c r="AE1003" s="113"/>
      <c r="AF1003" s="113"/>
      <c r="AG1003" s="113"/>
      <c r="AH1003" s="113"/>
      <c r="AQ1003" s="72"/>
      <c r="AS1003" s="115"/>
      <c r="AW1003" s="113"/>
      <c r="AX1003" s="113"/>
      <c r="AY1003" s="113"/>
    </row>
    <row r="1004" spans="9:51">
      <c r="I1004" s="72"/>
      <c r="K1004" s="115"/>
      <c r="M1004" s="113"/>
      <c r="N1004" s="113"/>
      <c r="O1004" s="113"/>
      <c r="P1004" s="113"/>
      <c r="Q1004" s="113"/>
      <c r="Z1004" s="72"/>
      <c r="AB1004" s="115"/>
      <c r="AD1004" s="113"/>
      <c r="AE1004" s="113"/>
      <c r="AF1004" s="113"/>
      <c r="AG1004" s="113"/>
      <c r="AH1004" s="113"/>
      <c r="AQ1004" s="72"/>
      <c r="AS1004" s="115"/>
      <c r="AW1004" s="113"/>
      <c r="AX1004" s="113"/>
      <c r="AY1004" s="113"/>
    </row>
    <row r="1005" spans="9:51">
      <c r="I1005" s="72"/>
      <c r="K1005" s="115"/>
      <c r="M1005" s="113"/>
      <c r="N1005" s="113"/>
      <c r="O1005" s="113"/>
      <c r="P1005" s="113"/>
      <c r="Q1005" s="113"/>
      <c r="Z1005" s="72"/>
      <c r="AB1005" s="115"/>
      <c r="AD1005" s="113"/>
      <c r="AE1005" s="113"/>
      <c r="AF1005" s="113"/>
      <c r="AG1005" s="113"/>
      <c r="AH1005" s="113"/>
      <c r="AQ1005" s="72"/>
      <c r="AS1005" s="115"/>
      <c r="AW1005" s="113"/>
      <c r="AX1005" s="113"/>
      <c r="AY1005" s="113"/>
    </row>
    <row r="1006" spans="9:51">
      <c r="I1006" s="72"/>
      <c r="K1006" s="115"/>
      <c r="M1006" s="113"/>
      <c r="N1006" s="113"/>
      <c r="O1006" s="113"/>
      <c r="P1006" s="113"/>
      <c r="Q1006" s="113"/>
      <c r="Z1006" s="72"/>
      <c r="AB1006" s="115"/>
      <c r="AD1006" s="113"/>
      <c r="AE1006" s="113"/>
      <c r="AF1006" s="113"/>
      <c r="AG1006" s="113"/>
      <c r="AH1006" s="113"/>
      <c r="AQ1006" s="72"/>
      <c r="AS1006" s="115"/>
      <c r="AW1006" s="113"/>
      <c r="AX1006" s="113"/>
      <c r="AY1006" s="113"/>
    </row>
    <row r="1007" spans="9:51">
      <c r="I1007" s="72"/>
      <c r="K1007" s="115"/>
      <c r="M1007" s="113"/>
      <c r="N1007" s="113"/>
      <c r="O1007" s="113"/>
      <c r="P1007" s="113"/>
      <c r="Q1007" s="113"/>
      <c r="Z1007" s="72"/>
      <c r="AB1007" s="115"/>
      <c r="AD1007" s="113"/>
      <c r="AE1007" s="113"/>
      <c r="AF1007" s="113"/>
      <c r="AG1007" s="113"/>
      <c r="AH1007" s="113"/>
      <c r="AQ1007" s="72"/>
      <c r="AS1007" s="115"/>
      <c r="AW1007" s="113"/>
      <c r="AX1007" s="113"/>
      <c r="AY1007" s="113"/>
    </row>
    <row r="1008" spans="9:51">
      <c r="I1008" s="72"/>
      <c r="K1008" s="115"/>
      <c r="M1008" s="113"/>
      <c r="N1008" s="113"/>
      <c r="O1008" s="113"/>
      <c r="P1008" s="113"/>
      <c r="Q1008" s="113"/>
      <c r="Z1008" s="72"/>
      <c r="AB1008" s="115"/>
      <c r="AD1008" s="113"/>
      <c r="AE1008" s="113"/>
      <c r="AF1008" s="113"/>
      <c r="AG1008" s="113"/>
      <c r="AH1008" s="113"/>
      <c r="AQ1008" s="72"/>
      <c r="AS1008" s="115"/>
      <c r="AW1008" s="113"/>
      <c r="AX1008" s="113"/>
      <c r="AY1008" s="113"/>
    </row>
    <row r="1009" spans="9:51">
      <c r="I1009" s="72"/>
      <c r="K1009" s="115"/>
      <c r="M1009" s="113"/>
      <c r="N1009" s="113"/>
      <c r="O1009" s="113"/>
      <c r="P1009" s="113"/>
      <c r="Q1009" s="113"/>
      <c r="Z1009" s="72"/>
      <c r="AB1009" s="115"/>
      <c r="AD1009" s="113"/>
      <c r="AE1009" s="113"/>
      <c r="AF1009" s="113"/>
      <c r="AG1009" s="113"/>
      <c r="AH1009" s="113"/>
      <c r="AQ1009" s="72"/>
      <c r="AS1009" s="115"/>
      <c r="AW1009" s="113"/>
      <c r="AX1009" s="113"/>
      <c r="AY1009" s="113"/>
    </row>
    <row r="1010" spans="9:51">
      <c r="I1010" s="72"/>
      <c r="K1010" s="115"/>
      <c r="M1010" s="113"/>
      <c r="N1010" s="113"/>
      <c r="O1010" s="113"/>
      <c r="P1010" s="113"/>
      <c r="Q1010" s="113"/>
      <c r="Z1010" s="72"/>
      <c r="AB1010" s="115"/>
      <c r="AD1010" s="113"/>
      <c r="AE1010" s="113"/>
      <c r="AF1010" s="113"/>
      <c r="AG1010" s="113"/>
      <c r="AH1010" s="113"/>
      <c r="AQ1010" s="72"/>
      <c r="AS1010" s="115"/>
      <c r="AW1010" s="113"/>
      <c r="AX1010" s="113"/>
      <c r="AY1010" s="113"/>
    </row>
    <row r="1011" spans="9:51">
      <c r="I1011" s="72"/>
      <c r="K1011" s="115"/>
      <c r="M1011" s="113"/>
      <c r="N1011" s="113"/>
      <c r="O1011" s="113"/>
      <c r="P1011" s="113"/>
      <c r="Q1011" s="113"/>
      <c r="Z1011" s="72"/>
      <c r="AB1011" s="115"/>
      <c r="AD1011" s="113"/>
      <c r="AE1011" s="113"/>
      <c r="AF1011" s="113"/>
      <c r="AG1011" s="113"/>
      <c r="AH1011" s="113"/>
      <c r="AQ1011" s="72"/>
      <c r="AS1011" s="115"/>
      <c r="AW1011" s="113"/>
      <c r="AX1011" s="113"/>
      <c r="AY1011" s="113"/>
    </row>
    <row r="1012" spans="9:51">
      <c r="I1012" s="72"/>
      <c r="K1012" s="115"/>
      <c r="M1012" s="113"/>
      <c r="N1012" s="113"/>
      <c r="O1012" s="113"/>
      <c r="P1012" s="113"/>
      <c r="Q1012" s="113"/>
      <c r="Z1012" s="72"/>
      <c r="AB1012" s="115"/>
      <c r="AD1012" s="113"/>
      <c r="AE1012" s="113"/>
      <c r="AF1012" s="113"/>
      <c r="AG1012" s="113"/>
      <c r="AH1012" s="113"/>
      <c r="AQ1012" s="72"/>
      <c r="AS1012" s="115"/>
      <c r="AW1012" s="113"/>
      <c r="AX1012" s="113"/>
      <c r="AY1012" s="113"/>
    </row>
    <row r="1013" spans="9:51">
      <c r="I1013" s="72"/>
      <c r="K1013" s="115"/>
      <c r="M1013" s="113"/>
      <c r="N1013" s="113"/>
      <c r="O1013" s="113"/>
      <c r="P1013" s="113"/>
      <c r="Q1013" s="113"/>
      <c r="Z1013" s="72"/>
      <c r="AB1013" s="115"/>
      <c r="AD1013" s="113"/>
      <c r="AE1013" s="113"/>
      <c r="AF1013" s="113"/>
      <c r="AG1013" s="113"/>
      <c r="AH1013" s="113"/>
      <c r="AQ1013" s="72"/>
      <c r="AS1013" s="115"/>
      <c r="AW1013" s="113"/>
      <c r="AX1013" s="113"/>
      <c r="AY1013" s="113"/>
    </row>
    <row r="1014" spans="9:51">
      <c r="I1014" s="72"/>
      <c r="K1014" s="115"/>
      <c r="M1014" s="113"/>
      <c r="N1014" s="113"/>
      <c r="O1014" s="113"/>
      <c r="P1014" s="113"/>
      <c r="Q1014" s="113"/>
      <c r="Z1014" s="72"/>
      <c r="AB1014" s="115"/>
      <c r="AD1014" s="113"/>
      <c r="AE1014" s="113"/>
      <c r="AF1014" s="113"/>
      <c r="AG1014" s="113"/>
      <c r="AH1014" s="113"/>
      <c r="AQ1014" s="72"/>
      <c r="AS1014" s="115"/>
      <c r="AW1014" s="113"/>
      <c r="AX1014" s="113"/>
      <c r="AY1014" s="113"/>
    </row>
    <row r="1015" spans="9:51">
      <c r="I1015" s="72"/>
      <c r="K1015" s="115"/>
      <c r="M1015" s="113"/>
      <c r="N1015" s="113"/>
      <c r="O1015" s="113"/>
      <c r="P1015" s="113"/>
      <c r="Q1015" s="113"/>
      <c r="Z1015" s="72"/>
      <c r="AB1015" s="115"/>
      <c r="AD1015" s="113"/>
      <c r="AE1015" s="113"/>
      <c r="AF1015" s="113"/>
      <c r="AG1015" s="113"/>
      <c r="AH1015" s="113"/>
      <c r="AQ1015" s="72"/>
      <c r="AS1015" s="115"/>
      <c r="AW1015" s="113"/>
      <c r="AX1015" s="113"/>
      <c r="AY1015" s="113"/>
    </row>
    <row r="1016" spans="9:51">
      <c r="I1016" s="72"/>
      <c r="K1016" s="115"/>
      <c r="M1016" s="113"/>
      <c r="N1016" s="113"/>
      <c r="O1016" s="113"/>
      <c r="P1016" s="113"/>
      <c r="Q1016" s="113"/>
      <c r="Z1016" s="72"/>
      <c r="AB1016" s="115"/>
      <c r="AD1016" s="113"/>
      <c r="AE1016" s="113"/>
      <c r="AF1016" s="113"/>
      <c r="AG1016" s="113"/>
      <c r="AH1016" s="113"/>
      <c r="AQ1016" s="72"/>
      <c r="AS1016" s="115"/>
      <c r="AW1016" s="113"/>
      <c r="AX1016" s="113"/>
      <c r="AY1016" s="113"/>
    </row>
    <row r="1017" spans="9:51">
      <c r="I1017" s="72"/>
      <c r="K1017" s="115"/>
      <c r="M1017" s="113"/>
      <c r="N1017" s="113"/>
      <c r="O1017" s="113"/>
      <c r="P1017" s="113"/>
      <c r="Q1017" s="113"/>
      <c r="Z1017" s="72"/>
      <c r="AB1017" s="115"/>
      <c r="AD1017" s="113"/>
      <c r="AE1017" s="113"/>
      <c r="AF1017" s="113"/>
      <c r="AG1017" s="113"/>
      <c r="AH1017" s="113"/>
      <c r="AQ1017" s="72"/>
      <c r="AS1017" s="115"/>
      <c r="AW1017" s="113"/>
      <c r="AX1017" s="113"/>
      <c r="AY1017" s="113"/>
    </row>
    <row r="1018" spans="9:51">
      <c r="I1018" s="72"/>
      <c r="K1018" s="115"/>
      <c r="M1018" s="113"/>
      <c r="N1018" s="113"/>
      <c r="O1018" s="113"/>
      <c r="P1018" s="113"/>
      <c r="Q1018" s="113"/>
      <c r="Z1018" s="72"/>
      <c r="AB1018" s="115"/>
      <c r="AD1018" s="113"/>
      <c r="AE1018" s="113"/>
      <c r="AF1018" s="113"/>
      <c r="AG1018" s="113"/>
      <c r="AH1018" s="113"/>
      <c r="AQ1018" s="72"/>
      <c r="AS1018" s="115"/>
      <c r="AW1018" s="113"/>
      <c r="AX1018" s="113"/>
      <c r="AY1018" s="113"/>
    </row>
    <row r="1019" spans="9:51">
      <c r="I1019" s="72"/>
      <c r="K1019" s="115"/>
      <c r="M1019" s="113"/>
      <c r="N1019" s="113"/>
      <c r="O1019" s="113"/>
      <c r="P1019" s="113"/>
      <c r="Q1019" s="113"/>
      <c r="Z1019" s="72"/>
      <c r="AB1019" s="115"/>
      <c r="AD1019" s="113"/>
      <c r="AE1019" s="113"/>
      <c r="AF1019" s="113"/>
      <c r="AG1019" s="113"/>
      <c r="AH1019" s="113"/>
      <c r="AQ1019" s="72"/>
      <c r="AS1019" s="115"/>
      <c r="AW1019" s="113"/>
      <c r="AX1019" s="113"/>
      <c r="AY1019" s="113"/>
    </row>
    <row r="1020" spans="9:51">
      <c r="I1020" s="72"/>
      <c r="K1020" s="115"/>
      <c r="M1020" s="113"/>
      <c r="N1020" s="113"/>
      <c r="O1020" s="113"/>
      <c r="P1020" s="113"/>
      <c r="Q1020" s="113"/>
      <c r="Z1020" s="72"/>
      <c r="AB1020" s="115"/>
      <c r="AD1020" s="113"/>
      <c r="AE1020" s="113"/>
      <c r="AF1020" s="113"/>
      <c r="AG1020" s="113"/>
      <c r="AH1020" s="113"/>
      <c r="AQ1020" s="72"/>
      <c r="AS1020" s="115"/>
      <c r="AW1020" s="113"/>
      <c r="AX1020" s="113"/>
      <c r="AY1020" s="113"/>
    </row>
    <row r="1021" spans="9:51">
      <c r="I1021" s="72"/>
      <c r="K1021" s="115"/>
      <c r="M1021" s="113"/>
      <c r="N1021" s="113"/>
      <c r="O1021" s="113"/>
      <c r="P1021" s="113"/>
      <c r="Q1021" s="113"/>
      <c r="Z1021" s="72"/>
      <c r="AB1021" s="115"/>
      <c r="AD1021" s="113"/>
      <c r="AE1021" s="113"/>
      <c r="AF1021" s="113"/>
      <c r="AG1021" s="113"/>
      <c r="AH1021" s="113"/>
      <c r="AQ1021" s="72"/>
      <c r="AS1021" s="115"/>
      <c r="AW1021" s="113"/>
      <c r="AX1021" s="113"/>
      <c r="AY1021" s="113"/>
    </row>
    <row r="1022" spans="9:51">
      <c r="I1022" s="72"/>
      <c r="K1022" s="115"/>
      <c r="M1022" s="113"/>
      <c r="N1022" s="113"/>
      <c r="O1022" s="113"/>
      <c r="P1022" s="113"/>
      <c r="Q1022" s="113"/>
      <c r="Z1022" s="72"/>
      <c r="AB1022" s="115"/>
      <c r="AD1022" s="113"/>
      <c r="AE1022" s="113"/>
      <c r="AF1022" s="113"/>
      <c r="AG1022" s="113"/>
      <c r="AH1022" s="113"/>
      <c r="AQ1022" s="72"/>
      <c r="AS1022" s="115"/>
      <c r="AW1022" s="113"/>
      <c r="AX1022" s="113"/>
      <c r="AY1022" s="113"/>
    </row>
    <row r="1023" spans="9:51">
      <c r="I1023" s="72"/>
      <c r="K1023" s="115"/>
      <c r="M1023" s="113"/>
      <c r="N1023" s="113"/>
      <c r="O1023" s="113"/>
      <c r="P1023" s="113"/>
      <c r="Q1023" s="113"/>
      <c r="Z1023" s="72"/>
      <c r="AB1023" s="115"/>
      <c r="AD1023" s="113"/>
      <c r="AE1023" s="113"/>
      <c r="AF1023" s="113"/>
      <c r="AG1023" s="113"/>
      <c r="AH1023" s="113"/>
      <c r="AQ1023" s="72"/>
      <c r="AS1023" s="115"/>
      <c r="AW1023" s="113"/>
      <c r="AX1023" s="113"/>
      <c r="AY1023" s="113"/>
    </row>
    <row r="1024" spans="9:51">
      <c r="I1024" s="72"/>
      <c r="K1024" s="115"/>
      <c r="M1024" s="113"/>
      <c r="N1024" s="113"/>
      <c r="O1024" s="113"/>
      <c r="P1024" s="113"/>
      <c r="Q1024" s="113"/>
      <c r="Z1024" s="72"/>
      <c r="AB1024" s="115"/>
      <c r="AD1024" s="113"/>
      <c r="AE1024" s="113"/>
      <c r="AF1024" s="113"/>
      <c r="AG1024" s="113"/>
      <c r="AH1024" s="113"/>
      <c r="AQ1024" s="72"/>
      <c r="AS1024" s="115"/>
      <c r="AW1024" s="113"/>
      <c r="AX1024" s="113"/>
      <c r="AY1024" s="113"/>
    </row>
    <row r="1025" spans="9:51">
      <c r="I1025" s="72"/>
      <c r="K1025" s="115"/>
      <c r="M1025" s="113"/>
      <c r="N1025" s="113"/>
      <c r="O1025" s="113"/>
      <c r="P1025" s="113"/>
      <c r="Q1025" s="113"/>
      <c r="Z1025" s="72"/>
      <c r="AB1025" s="115"/>
      <c r="AD1025" s="113"/>
      <c r="AE1025" s="113"/>
      <c r="AF1025" s="113"/>
      <c r="AG1025" s="113"/>
      <c r="AH1025" s="113"/>
      <c r="AQ1025" s="72"/>
      <c r="AS1025" s="115"/>
      <c r="AW1025" s="113"/>
      <c r="AX1025" s="113"/>
      <c r="AY1025" s="113"/>
    </row>
    <row r="1026" spans="9:51">
      <c r="I1026" s="72"/>
      <c r="K1026" s="115"/>
      <c r="M1026" s="113"/>
      <c r="N1026" s="113"/>
      <c r="O1026" s="113"/>
      <c r="P1026" s="113"/>
      <c r="Q1026" s="113"/>
      <c r="Z1026" s="72"/>
      <c r="AB1026" s="115"/>
      <c r="AD1026" s="113"/>
      <c r="AE1026" s="113"/>
      <c r="AF1026" s="113"/>
      <c r="AG1026" s="113"/>
      <c r="AH1026" s="113"/>
      <c r="AQ1026" s="72"/>
      <c r="AS1026" s="115"/>
      <c r="AW1026" s="113"/>
      <c r="AX1026" s="113"/>
      <c r="AY1026" s="113"/>
    </row>
    <row r="1027" spans="9:51">
      <c r="I1027" s="72"/>
      <c r="K1027" s="115"/>
      <c r="M1027" s="113"/>
      <c r="N1027" s="113"/>
      <c r="O1027" s="113"/>
      <c r="P1027" s="113"/>
      <c r="Q1027" s="113"/>
      <c r="Z1027" s="72"/>
      <c r="AB1027" s="115"/>
      <c r="AD1027" s="113"/>
      <c r="AE1027" s="113"/>
      <c r="AF1027" s="113"/>
      <c r="AG1027" s="113"/>
      <c r="AH1027" s="113"/>
      <c r="AQ1027" s="72"/>
      <c r="AS1027" s="115"/>
      <c r="AW1027" s="113"/>
      <c r="AX1027" s="113"/>
      <c r="AY1027" s="113"/>
    </row>
    <row r="1028" spans="9:51">
      <c r="I1028" s="72"/>
      <c r="K1028" s="115"/>
      <c r="M1028" s="113"/>
      <c r="N1028" s="113"/>
      <c r="O1028" s="113"/>
      <c r="P1028" s="113"/>
      <c r="Q1028" s="113"/>
      <c r="Z1028" s="72"/>
      <c r="AB1028" s="115"/>
      <c r="AD1028" s="113"/>
      <c r="AE1028" s="113"/>
      <c r="AF1028" s="113"/>
      <c r="AG1028" s="113"/>
      <c r="AH1028" s="113"/>
      <c r="AQ1028" s="72"/>
      <c r="AS1028" s="115"/>
      <c r="AW1028" s="113"/>
      <c r="AX1028" s="113"/>
      <c r="AY1028" s="113"/>
    </row>
    <row r="1029" spans="9:51">
      <c r="I1029" s="72"/>
      <c r="K1029" s="115"/>
      <c r="M1029" s="113"/>
      <c r="N1029" s="113"/>
      <c r="O1029" s="113"/>
      <c r="P1029" s="113"/>
      <c r="Q1029" s="113"/>
      <c r="Z1029" s="72"/>
      <c r="AB1029" s="115"/>
      <c r="AD1029" s="113"/>
      <c r="AE1029" s="113"/>
      <c r="AF1029" s="113"/>
      <c r="AG1029" s="113"/>
      <c r="AH1029" s="113"/>
      <c r="AQ1029" s="72"/>
      <c r="AS1029" s="115"/>
      <c r="AW1029" s="113"/>
      <c r="AX1029" s="113"/>
      <c r="AY1029" s="113"/>
    </row>
    <row r="1030" spans="9:51">
      <c r="I1030" s="72"/>
      <c r="K1030" s="115"/>
      <c r="M1030" s="113"/>
      <c r="N1030" s="113"/>
      <c r="O1030" s="113"/>
      <c r="P1030" s="113"/>
      <c r="Q1030" s="113"/>
      <c r="Z1030" s="72"/>
      <c r="AB1030" s="115"/>
      <c r="AD1030" s="113"/>
      <c r="AE1030" s="113"/>
      <c r="AF1030" s="113"/>
      <c r="AG1030" s="113"/>
      <c r="AH1030" s="113"/>
      <c r="AQ1030" s="72"/>
      <c r="AS1030" s="115"/>
      <c r="AW1030" s="113"/>
      <c r="AX1030" s="113"/>
      <c r="AY1030" s="113"/>
    </row>
    <row r="1031" spans="9:51">
      <c r="I1031" s="72"/>
      <c r="K1031" s="115"/>
      <c r="M1031" s="113"/>
      <c r="N1031" s="113"/>
      <c r="O1031" s="113"/>
      <c r="P1031" s="113"/>
      <c r="Q1031" s="113"/>
      <c r="Z1031" s="72"/>
      <c r="AB1031" s="115"/>
      <c r="AD1031" s="113"/>
      <c r="AE1031" s="113"/>
      <c r="AF1031" s="113"/>
      <c r="AG1031" s="113"/>
      <c r="AH1031" s="113"/>
      <c r="AQ1031" s="72"/>
      <c r="AS1031" s="115"/>
      <c r="AW1031" s="113"/>
      <c r="AX1031" s="113"/>
      <c r="AY1031" s="113"/>
    </row>
    <row r="1032" spans="9:51">
      <c r="I1032" s="72"/>
      <c r="K1032" s="115"/>
      <c r="M1032" s="113"/>
      <c r="N1032" s="113"/>
      <c r="O1032" s="113"/>
      <c r="P1032" s="113"/>
      <c r="Q1032" s="113"/>
      <c r="Z1032" s="72"/>
      <c r="AB1032" s="115"/>
      <c r="AD1032" s="113"/>
      <c r="AE1032" s="113"/>
      <c r="AF1032" s="113"/>
      <c r="AG1032" s="113"/>
      <c r="AH1032" s="113"/>
      <c r="AQ1032" s="72"/>
      <c r="AS1032" s="115"/>
      <c r="AW1032" s="113"/>
      <c r="AX1032" s="113"/>
      <c r="AY1032" s="113"/>
    </row>
    <row r="1033" spans="9:51">
      <c r="I1033" s="72"/>
      <c r="K1033" s="115"/>
      <c r="M1033" s="113"/>
      <c r="N1033" s="113"/>
      <c r="O1033" s="113"/>
      <c r="P1033" s="113"/>
      <c r="Q1033" s="113"/>
      <c r="Z1033" s="72"/>
      <c r="AB1033" s="115"/>
      <c r="AD1033" s="113"/>
      <c r="AE1033" s="113"/>
      <c r="AF1033" s="113"/>
      <c r="AG1033" s="113"/>
      <c r="AH1033" s="113"/>
      <c r="AQ1033" s="72"/>
      <c r="AS1033" s="115"/>
      <c r="AW1033" s="113"/>
      <c r="AX1033" s="113"/>
      <c r="AY1033" s="113"/>
    </row>
    <row r="1034" spans="9:51">
      <c r="I1034" s="72"/>
      <c r="K1034" s="115"/>
      <c r="M1034" s="113"/>
      <c r="N1034" s="113"/>
      <c r="O1034" s="113"/>
      <c r="P1034" s="113"/>
      <c r="Q1034" s="113"/>
      <c r="Z1034" s="72"/>
      <c r="AB1034" s="115"/>
      <c r="AD1034" s="113"/>
      <c r="AE1034" s="113"/>
      <c r="AF1034" s="113"/>
      <c r="AG1034" s="113"/>
      <c r="AH1034" s="113"/>
      <c r="AQ1034" s="72"/>
      <c r="AS1034" s="115"/>
      <c r="AW1034" s="113"/>
      <c r="AX1034" s="113"/>
      <c r="AY1034" s="113"/>
    </row>
    <row r="1035" spans="9:51">
      <c r="I1035" s="72"/>
      <c r="K1035" s="115"/>
      <c r="M1035" s="113"/>
      <c r="N1035" s="113"/>
      <c r="O1035" s="113"/>
      <c r="P1035" s="113"/>
      <c r="Q1035" s="113"/>
      <c r="Z1035" s="72"/>
      <c r="AB1035" s="115"/>
      <c r="AD1035" s="113"/>
      <c r="AE1035" s="113"/>
      <c r="AF1035" s="113"/>
      <c r="AG1035" s="113"/>
      <c r="AH1035" s="113"/>
      <c r="AQ1035" s="72"/>
      <c r="AS1035" s="115"/>
      <c r="AW1035" s="113"/>
      <c r="AX1035" s="113"/>
      <c r="AY1035" s="113"/>
    </row>
    <row r="1036" spans="9:51">
      <c r="I1036" s="72"/>
      <c r="K1036" s="115"/>
      <c r="M1036" s="113"/>
      <c r="N1036" s="113"/>
      <c r="O1036" s="113"/>
      <c r="P1036" s="113"/>
      <c r="Q1036" s="113"/>
      <c r="Z1036" s="72"/>
      <c r="AB1036" s="115"/>
      <c r="AD1036" s="113"/>
      <c r="AE1036" s="113"/>
      <c r="AF1036" s="113"/>
      <c r="AG1036" s="113"/>
      <c r="AH1036" s="113"/>
      <c r="AQ1036" s="72"/>
      <c r="AS1036" s="115"/>
      <c r="AW1036" s="113"/>
      <c r="AX1036" s="113"/>
      <c r="AY1036" s="113"/>
    </row>
    <row r="1037" spans="9:51">
      <c r="I1037" s="72"/>
      <c r="K1037" s="115"/>
      <c r="M1037" s="113"/>
      <c r="N1037" s="113"/>
      <c r="O1037" s="113"/>
      <c r="P1037" s="113"/>
      <c r="Q1037" s="113"/>
      <c r="Z1037" s="72"/>
      <c r="AB1037" s="115"/>
      <c r="AD1037" s="113"/>
      <c r="AE1037" s="113"/>
      <c r="AF1037" s="113"/>
      <c r="AG1037" s="113"/>
      <c r="AH1037" s="113"/>
      <c r="AQ1037" s="72"/>
      <c r="AS1037" s="115"/>
      <c r="AW1037" s="113"/>
      <c r="AX1037" s="113"/>
      <c r="AY1037" s="113"/>
    </row>
    <row r="1038" spans="9:51">
      <c r="I1038" s="72"/>
      <c r="K1038" s="115"/>
      <c r="M1038" s="113"/>
      <c r="N1038" s="113"/>
      <c r="O1038" s="113"/>
      <c r="P1038" s="113"/>
      <c r="Q1038" s="113"/>
      <c r="Z1038" s="72"/>
      <c r="AB1038" s="115"/>
      <c r="AD1038" s="113"/>
      <c r="AE1038" s="113"/>
      <c r="AF1038" s="113"/>
      <c r="AG1038" s="113"/>
      <c r="AH1038" s="113"/>
      <c r="AQ1038" s="72"/>
      <c r="AS1038" s="115"/>
      <c r="AW1038" s="113"/>
      <c r="AX1038" s="113"/>
      <c r="AY1038" s="113"/>
    </row>
    <row r="1039" spans="9:51">
      <c r="I1039" s="72"/>
      <c r="K1039" s="115"/>
      <c r="M1039" s="113"/>
      <c r="N1039" s="113"/>
      <c r="O1039" s="113"/>
      <c r="P1039" s="113"/>
      <c r="Q1039" s="113"/>
      <c r="Z1039" s="72"/>
      <c r="AB1039" s="115"/>
      <c r="AD1039" s="113"/>
      <c r="AE1039" s="113"/>
      <c r="AF1039" s="113"/>
      <c r="AG1039" s="113"/>
      <c r="AH1039" s="113"/>
      <c r="AQ1039" s="72"/>
      <c r="AS1039" s="115"/>
      <c r="AW1039" s="113"/>
      <c r="AX1039" s="113"/>
      <c r="AY1039" s="113"/>
    </row>
    <row r="1040" spans="9:51">
      <c r="I1040" s="72"/>
      <c r="K1040" s="115"/>
      <c r="M1040" s="113"/>
      <c r="N1040" s="113"/>
      <c r="O1040" s="113"/>
      <c r="P1040" s="113"/>
      <c r="Q1040" s="113"/>
      <c r="Z1040" s="72"/>
      <c r="AB1040" s="115"/>
      <c r="AD1040" s="113"/>
      <c r="AE1040" s="113"/>
      <c r="AF1040" s="113"/>
      <c r="AG1040" s="113"/>
      <c r="AH1040" s="113"/>
      <c r="AQ1040" s="72"/>
      <c r="AS1040" s="115"/>
      <c r="AW1040" s="113"/>
      <c r="AX1040" s="113"/>
      <c r="AY1040" s="113"/>
    </row>
    <row r="1041" spans="9:51">
      <c r="I1041" s="72"/>
      <c r="K1041" s="115"/>
      <c r="M1041" s="113"/>
      <c r="N1041" s="113"/>
      <c r="O1041" s="113"/>
      <c r="P1041" s="113"/>
      <c r="Q1041" s="113"/>
      <c r="Z1041" s="72"/>
      <c r="AB1041" s="115"/>
      <c r="AD1041" s="113"/>
      <c r="AE1041" s="113"/>
      <c r="AF1041" s="113"/>
      <c r="AG1041" s="113"/>
      <c r="AH1041" s="113"/>
      <c r="AQ1041" s="72"/>
      <c r="AS1041" s="115"/>
      <c r="AW1041" s="113"/>
      <c r="AX1041" s="113"/>
      <c r="AY1041" s="113"/>
    </row>
    <row r="1042" spans="9:51">
      <c r="I1042" s="72"/>
      <c r="K1042" s="115"/>
      <c r="M1042" s="113"/>
      <c r="N1042" s="113"/>
      <c r="O1042" s="113"/>
      <c r="P1042" s="113"/>
      <c r="Q1042" s="113"/>
      <c r="Z1042" s="72"/>
      <c r="AB1042" s="115"/>
      <c r="AD1042" s="113"/>
      <c r="AE1042" s="113"/>
      <c r="AF1042" s="113"/>
      <c r="AG1042" s="113"/>
      <c r="AH1042" s="113"/>
      <c r="AQ1042" s="72"/>
      <c r="AS1042" s="115"/>
      <c r="AW1042" s="113"/>
      <c r="AX1042" s="113"/>
      <c r="AY1042" s="113"/>
    </row>
    <row r="1043" spans="9:51">
      <c r="I1043" s="72"/>
      <c r="K1043" s="115"/>
      <c r="M1043" s="113"/>
      <c r="N1043" s="113"/>
      <c r="O1043" s="113"/>
      <c r="P1043" s="113"/>
      <c r="Q1043" s="113"/>
      <c r="Z1043" s="72"/>
      <c r="AB1043" s="115"/>
      <c r="AD1043" s="113"/>
      <c r="AE1043" s="113"/>
      <c r="AF1043" s="113"/>
      <c r="AG1043" s="113"/>
      <c r="AH1043" s="113"/>
      <c r="AQ1043" s="72"/>
      <c r="AS1043" s="115"/>
      <c r="AW1043" s="113"/>
      <c r="AX1043" s="113"/>
      <c r="AY1043" s="113"/>
    </row>
    <row r="1044" spans="9:51">
      <c r="I1044" s="72"/>
      <c r="K1044" s="115"/>
      <c r="M1044" s="113"/>
      <c r="N1044" s="113"/>
      <c r="O1044" s="113"/>
      <c r="P1044" s="113"/>
      <c r="Q1044" s="113"/>
      <c r="Z1044" s="72"/>
      <c r="AB1044" s="115"/>
      <c r="AD1044" s="113"/>
      <c r="AE1044" s="113"/>
      <c r="AF1044" s="113"/>
      <c r="AG1044" s="113"/>
      <c r="AH1044" s="113"/>
      <c r="AQ1044" s="72"/>
      <c r="AS1044" s="115"/>
      <c r="AW1044" s="113"/>
      <c r="AX1044" s="113"/>
      <c r="AY1044" s="113"/>
    </row>
    <row r="1045" spans="9:51">
      <c r="I1045" s="72"/>
      <c r="K1045" s="115"/>
      <c r="M1045" s="113"/>
      <c r="N1045" s="113"/>
      <c r="O1045" s="113"/>
      <c r="P1045" s="113"/>
      <c r="Q1045" s="113"/>
      <c r="Z1045" s="72"/>
      <c r="AB1045" s="115"/>
      <c r="AD1045" s="113"/>
      <c r="AE1045" s="113"/>
      <c r="AF1045" s="113"/>
      <c r="AG1045" s="113"/>
      <c r="AH1045" s="113"/>
      <c r="AQ1045" s="72"/>
      <c r="AS1045" s="115"/>
      <c r="AW1045" s="113"/>
      <c r="AX1045" s="113"/>
      <c r="AY1045" s="113"/>
    </row>
    <row r="1046" spans="9:51">
      <c r="I1046" s="72"/>
      <c r="K1046" s="115"/>
      <c r="M1046" s="113"/>
      <c r="N1046" s="113"/>
      <c r="O1046" s="113"/>
      <c r="P1046" s="113"/>
      <c r="Q1046" s="113"/>
      <c r="Z1046" s="72"/>
      <c r="AB1046" s="115"/>
      <c r="AD1046" s="113"/>
      <c r="AE1046" s="113"/>
      <c r="AF1046" s="113"/>
      <c r="AG1046" s="113"/>
      <c r="AH1046" s="113"/>
      <c r="AQ1046" s="72"/>
      <c r="AS1046" s="115"/>
      <c r="AW1046" s="113"/>
      <c r="AX1046" s="113"/>
      <c r="AY1046" s="113"/>
    </row>
    <row r="1047" spans="9:51">
      <c r="I1047" s="72"/>
      <c r="K1047" s="115"/>
      <c r="M1047" s="113"/>
      <c r="N1047" s="113"/>
      <c r="O1047" s="113"/>
      <c r="P1047" s="113"/>
      <c r="Q1047" s="113"/>
      <c r="Z1047" s="72"/>
      <c r="AB1047" s="115"/>
      <c r="AD1047" s="113"/>
      <c r="AE1047" s="113"/>
      <c r="AF1047" s="113"/>
      <c r="AG1047" s="113"/>
      <c r="AH1047" s="113"/>
      <c r="AQ1047" s="72"/>
      <c r="AS1047" s="115"/>
      <c r="AW1047" s="113"/>
      <c r="AX1047" s="113"/>
      <c r="AY1047" s="113"/>
    </row>
    <row r="1048" spans="9:51">
      <c r="I1048" s="72"/>
      <c r="K1048" s="115"/>
      <c r="M1048" s="113"/>
      <c r="N1048" s="113"/>
      <c r="O1048" s="113"/>
      <c r="P1048" s="113"/>
      <c r="Q1048" s="113"/>
      <c r="Z1048" s="72"/>
      <c r="AB1048" s="115"/>
      <c r="AD1048" s="113"/>
      <c r="AE1048" s="113"/>
      <c r="AF1048" s="113"/>
      <c r="AG1048" s="113"/>
      <c r="AH1048" s="113"/>
      <c r="AQ1048" s="72"/>
      <c r="AS1048" s="115"/>
      <c r="AW1048" s="113"/>
      <c r="AX1048" s="113"/>
      <c r="AY1048" s="113"/>
    </row>
    <row r="1049" spans="9:51">
      <c r="I1049" s="72"/>
      <c r="K1049" s="115"/>
      <c r="M1049" s="113"/>
      <c r="N1049" s="113"/>
      <c r="O1049" s="113"/>
      <c r="P1049" s="113"/>
      <c r="Q1049" s="113"/>
      <c r="Z1049" s="72"/>
      <c r="AB1049" s="115"/>
      <c r="AD1049" s="113"/>
      <c r="AE1049" s="113"/>
      <c r="AF1049" s="113"/>
      <c r="AG1049" s="113"/>
      <c r="AH1049" s="113"/>
      <c r="AQ1049" s="72"/>
      <c r="AS1049" s="115"/>
      <c r="AW1049" s="113"/>
      <c r="AX1049" s="113"/>
      <c r="AY1049" s="113"/>
    </row>
    <row r="1050" spans="9:51">
      <c r="I1050" s="72"/>
      <c r="K1050" s="115"/>
      <c r="M1050" s="113"/>
      <c r="N1050" s="113"/>
      <c r="O1050" s="113"/>
      <c r="P1050" s="113"/>
      <c r="Q1050" s="113"/>
      <c r="Z1050" s="72"/>
      <c r="AB1050" s="115"/>
      <c r="AD1050" s="113"/>
      <c r="AE1050" s="113"/>
      <c r="AF1050" s="113"/>
      <c r="AG1050" s="113"/>
      <c r="AH1050" s="113"/>
      <c r="AQ1050" s="72"/>
      <c r="AS1050" s="115"/>
      <c r="AW1050" s="113"/>
      <c r="AX1050" s="113"/>
      <c r="AY1050" s="113"/>
    </row>
    <row r="1051" spans="9:51">
      <c r="I1051" s="72"/>
      <c r="K1051" s="115"/>
      <c r="M1051" s="113"/>
      <c r="N1051" s="113"/>
      <c r="O1051" s="113"/>
      <c r="P1051" s="113"/>
      <c r="Q1051" s="113"/>
      <c r="Z1051" s="72"/>
      <c r="AB1051" s="115"/>
      <c r="AD1051" s="113"/>
      <c r="AE1051" s="113"/>
      <c r="AF1051" s="113"/>
      <c r="AG1051" s="113"/>
      <c r="AH1051" s="113"/>
      <c r="AQ1051" s="72"/>
      <c r="AS1051" s="115"/>
      <c r="AW1051" s="113"/>
      <c r="AX1051" s="113"/>
      <c r="AY1051" s="113"/>
    </row>
    <row r="1052" spans="9:51">
      <c r="I1052" s="72"/>
      <c r="K1052" s="115"/>
      <c r="M1052" s="113"/>
      <c r="N1052" s="113"/>
      <c r="O1052" s="113"/>
      <c r="P1052" s="113"/>
      <c r="Q1052" s="113"/>
      <c r="Z1052" s="72"/>
      <c r="AB1052" s="115"/>
      <c r="AD1052" s="113"/>
      <c r="AE1052" s="113"/>
      <c r="AF1052" s="113"/>
      <c r="AG1052" s="113"/>
      <c r="AH1052" s="113"/>
      <c r="AQ1052" s="72"/>
      <c r="AS1052" s="115"/>
      <c r="AW1052" s="113"/>
      <c r="AX1052" s="113"/>
      <c r="AY1052" s="113"/>
    </row>
    <row r="1053" spans="9:51">
      <c r="I1053" s="72"/>
      <c r="K1053" s="115"/>
      <c r="M1053" s="113"/>
      <c r="N1053" s="113"/>
      <c r="O1053" s="113"/>
      <c r="P1053" s="113"/>
      <c r="Q1053" s="113"/>
      <c r="Z1053" s="72"/>
      <c r="AB1053" s="115"/>
      <c r="AD1053" s="113"/>
      <c r="AE1053" s="113"/>
      <c r="AF1053" s="113"/>
      <c r="AG1053" s="113"/>
      <c r="AH1053" s="113"/>
      <c r="AQ1053" s="72"/>
      <c r="AS1053" s="115"/>
      <c r="AW1053" s="113"/>
      <c r="AX1053" s="113"/>
      <c r="AY1053" s="113"/>
    </row>
    <row r="1054" spans="9:51">
      <c r="I1054" s="72"/>
      <c r="K1054" s="115"/>
      <c r="M1054" s="113"/>
      <c r="N1054" s="113"/>
      <c r="O1054" s="113"/>
      <c r="P1054" s="113"/>
      <c r="Q1054" s="113"/>
      <c r="Z1054" s="72"/>
      <c r="AB1054" s="115"/>
      <c r="AD1054" s="113"/>
      <c r="AE1054" s="113"/>
      <c r="AF1054" s="113"/>
      <c r="AG1054" s="113"/>
      <c r="AH1054" s="113"/>
      <c r="AQ1054" s="72"/>
      <c r="AS1054" s="115"/>
      <c r="AW1054" s="113"/>
      <c r="AX1054" s="113"/>
      <c r="AY1054" s="113"/>
    </row>
    <row r="1055" spans="9:51">
      <c r="I1055" s="72"/>
      <c r="K1055" s="115"/>
      <c r="M1055" s="113"/>
      <c r="N1055" s="113"/>
      <c r="O1055" s="113"/>
      <c r="P1055" s="113"/>
      <c r="Q1055" s="113"/>
      <c r="Z1055" s="72"/>
      <c r="AB1055" s="115"/>
      <c r="AD1055" s="113"/>
      <c r="AE1055" s="113"/>
      <c r="AF1055" s="113"/>
      <c r="AG1055" s="113"/>
      <c r="AH1055" s="113"/>
      <c r="AQ1055" s="72"/>
      <c r="AS1055" s="115"/>
      <c r="AW1055" s="113"/>
      <c r="AX1055" s="113"/>
      <c r="AY1055" s="113"/>
    </row>
    <row r="1056" spans="9:51">
      <c r="I1056" s="72"/>
      <c r="K1056" s="115"/>
      <c r="M1056" s="113"/>
      <c r="N1056" s="113"/>
      <c r="O1056" s="113"/>
      <c r="P1056" s="113"/>
      <c r="Q1056" s="113"/>
      <c r="Z1056" s="72"/>
      <c r="AB1056" s="115"/>
      <c r="AD1056" s="113"/>
      <c r="AE1056" s="113"/>
      <c r="AF1056" s="113"/>
      <c r="AG1056" s="113"/>
      <c r="AH1056" s="113"/>
      <c r="AQ1056" s="72"/>
      <c r="AS1056" s="115"/>
      <c r="AW1056" s="113"/>
      <c r="AX1056" s="113"/>
      <c r="AY1056" s="113"/>
    </row>
    <row r="1057" spans="9:51">
      <c r="I1057" s="72"/>
      <c r="K1057" s="115"/>
      <c r="M1057" s="113"/>
      <c r="N1057" s="113"/>
      <c r="O1057" s="113"/>
      <c r="P1057" s="113"/>
      <c r="Q1057" s="113"/>
      <c r="Z1057" s="72"/>
      <c r="AB1057" s="115"/>
      <c r="AD1057" s="113"/>
      <c r="AE1057" s="113"/>
      <c r="AF1057" s="113"/>
      <c r="AG1057" s="113"/>
      <c r="AH1057" s="113"/>
      <c r="AQ1057" s="72"/>
      <c r="AS1057" s="115"/>
      <c r="AW1057" s="113"/>
      <c r="AX1057" s="113"/>
      <c r="AY1057" s="113"/>
    </row>
    <row r="1058" spans="9:51">
      <c r="I1058" s="72"/>
      <c r="K1058" s="115"/>
      <c r="M1058" s="113"/>
      <c r="N1058" s="113"/>
      <c r="O1058" s="113"/>
      <c r="P1058" s="113"/>
      <c r="Q1058" s="113"/>
      <c r="Z1058" s="72"/>
      <c r="AB1058" s="115"/>
      <c r="AD1058" s="113"/>
      <c r="AE1058" s="113"/>
      <c r="AF1058" s="113"/>
      <c r="AG1058" s="113"/>
      <c r="AH1058" s="113"/>
      <c r="AQ1058" s="72"/>
      <c r="AS1058" s="115"/>
      <c r="AW1058" s="113"/>
      <c r="AX1058" s="113"/>
      <c r="AY1058" s="113"/>
    </row>
    <row r="1059" spans="9:51">
      <c r="I1059" s="72"/>
      <c r="K1059" s="115"/>
      <c r="M1059" s="113"/>
      <c r="N1059" s="113"/>
      <c r="O1059" s="113"/>
      <c r="P1059" s="113"/>
      <c r="Q1059" s="113"/>
      <c r="Z1059" s="72"/>
      <c r="AB1059" s="115"/>
      <c r="AD1059" s="113"/>
      <c r="AE1059" s="113"/>
      <c r="AF1059" s="113"/>
      <c r="AG1059" s="113"/>
      <c r="AH1059" s="113"/>
      <c r="AQ1059" s="72"/>
      <c r="AS1059" s="115"/>
      <c r="AW1059" s="113"/>
      <c r="AX1059" s="113"/>
      <c r="AY1059" s="113"/>
    </row>
    <row r="1060" spans="9:51">
      <c r="I1060" s="72"/>
      <c r="K1060" s="115"/>
      <c r="M1060" s="113"/>
      <c r="N1060" s="113"/>
      <c r="O1060" s="113"/>
      <c r="P1060" s="113"/>
      <c r="Q1060" s="113"/>
      <c r="Z1060" s="72"/>
      <c r="AB1060" s="115"/>
      <c r="AD1060" s="113"/>
      <c r="AE1060" s="113"/>
      <c r="AF1060" s="113"/>
      <c r="AG1060" s="113"/>
      <c r="AH1060" s="113"/>
      <c r="AQ1060" s="72"/>
      <c r="AS1060" s="115"/>
      <c r="AW1060" s="113"/>
      <c r="AX1060" s="113"/>
      <c r="AY1060" s="113"/>
    </row>
    <row r="1061" spans="9:51">
      <c r="I1061" s="72"/>
      <c r="K1061" s="115"/>
      <c r="M1061" s="113"/>
      <c r="N1061" s="113"/>
      <c r="O1061" s="113"/>
      <c r="P1061" s="113"/>
      <c r="Q1061" s="113"/>
      <c r="Z1061" s="72"/>
      <c r="AB1061" s="115"/>
      <c r="AD1061" s="113"/>
      <c r="AE1061" s="113"/>
      <c r="AF1061" s="113"/>
      <c r="AG1061" s="113"/>
      <c r="AH1061" s="113"/>
      <c r="AQ1061" s="72"/>
      <c r="AS1061" s="115"/>
      <c r="AW1061" s="113"/>
      <c r="AX1061" s="113"/>
      <c r="AY1061" s="113"/>
    </row>
    <row r="1062" spans="9:51">
      <c r="I1062" s="72"/>
      <c r="K1062" s="115"/>
      <c r="M1062" s="113"/>
      <c r="N1062" s="113"/>
      <c r="O1062" s="113"/>
      <c r="P1062" s="113"/>
      <c r="Q1062" s="113"/>
      <c r="Z1062" s="72"/>
      <c r="AB1062" s="115"/>
      <c r="AD1062" s="113"/>
      <c r="AE1062" s="113"/>
      <c r="AF1062" s="113"/>
      <c r="AG1062" s="113"/>
      <c r="AH1062" s="113"/>
      <c r="AQ1062" s="72"/>
      <c r="AS1062" s="115"/>
      <c r="AW1062" s="113"/>
      <c r="AX1062" s="113"/>
      <c r="AY1062" s="113"/>
    </row>
    <row r="1063" spans="9:51">
      <c r="I1063" s="72"/>
      <c r="K1063" s="115"/>
      <c r="M1063" s="113"/>
      <c r="N1063" s="113"/>
      <c r="O1063" s="113"/>
      <c r="P1063" s="113"/>
      <c r="Q1063" s="113"/>
      <c r="Z1063" s="72"/>
      <c r="AB1063" s="115"/>
      <c r="AD1063" s="113"/>
      <c r="AE1063" s="113"/>
      <c r="AF1063" s="113"/>
      <c r="AG1063" s="113"/>
      <c r="AH1063" s="113"/>
      <c r="AQ1063" s="72"/>
      <c r="AS1063" s="115"/>
      <c r="AW1063" s="113"/>
      <c r="AX1063" s="113"/>
      <c r="AY1063" s="113"/>
    </row>
    <row r="1064" spans="9:51">
      <c r="I1064" s="72"/>
      <c r="K1064" s="115"/>
      <c r="M1064" s="113"/>
      <c r="N1064" s="113"/>
      <c r="O1064" s="113"/>
      <c r="P1064" s="113"/>
      <c r="Q1064" s="113"/>
      <c r="Z1064" s="72"/>
      <c r="AB1064" s="115"/>
      <c r="AD1064" s="113"/>
      <c r="AE1064" s="113"/>
      <c r="AF1064" s="113"/>
      <c r="AG1064" s="113"/>
      <c r="AH1064" s="113"/>
      <c r="AQ1064" s="72"/>
      <c r="AS1064" s="115"/>
      <c r="AW1064" s="113"/>
      <c r="AX1064" s="113"/>
      <c r="AY1064" s="113"/>
    </row>
    <row r="1065" spans="9:51">
      <c r="I1065" s="72"/>
      <c r="K1065" s="115"/>
      <c r="M1065" s="113"/>
      <c r="N1065" s="113"/>
      <c r="O1065" s="113"/>
      <c r="P1065" s="113"/>
      <c r="Q1065" s="113"/>
      <c r="Z1065" s="72"/>
      <c r="AB1065" s="115"/>
      <c r="AD1065" s="113"/>
      <c r="AE1065" s="113"/>
      <c r="AF1065" s="113"/>
      <c r="AG1065" s="113"/>
      <c r="AH1065" s="113"/>
      <c r="AQ1065" s="72"/>
      <c r="AS1065" s="115"/>
      <c r="AW1065" s="113"/>
      <c r="AX1065" s="113"/>
      <c r="AY1065" s="113"/>
    </row>
    <row r="1066" spans="9:51">
      <c r="I1066" s="72"/>
      <c r="K1066" s="115"/>
      <c r="M1066" s="113"/>
      <c r="N1066" s="113"/>
      <c r="O1066" s="113"/>
      <c r="P1066" s="113"/>
      <c r="Q1066" s="113"/>
      <c r="Z1066" s="72"/>
      <c r="AB1066" s="115"/>
      <c r="AD1066" s="113"/>
      <c r="AE1066" s="113"/>
      <c r="AF1066" s="113"/>
      <c r="AG1066" s="113"/>
      <c r="AH1066" s="113"/>
      <c r="AQ1066" s="72"/>
      <c r="AS1066" s="115"/>
      <c r="AW1066" s="113"/>
      <c r="AX1066" s="113"/>
      <c r="AY1066" s="113"/>
    </row>
    <row r="1067" spans="9:51">
      <c r="I1067" s="72"/>
      <c r="K1067" s="115"/>
      <c r="M1067" s="113"/>
      <c r="N1067" s="113"/>
      <c r="O1067" s="113"/>
      <c r="P1067" s="113"/>
      <c r="Q1067" s="113"/>
      <c r="Z1067" s="72"/>
      <c r="AB1067" s="115"/>
      <c r="AD1067" s="113"/>
      <c r="AE1067" s="113"/>
      <c r="AF1067" s="113"/>
      <c r="AG1067" s="113"/>
      <c r="AH1067" s="113"/>
      <c r="AQ1067" s="72"/>
      <c r="AS1067" s="115"/>
      <c r="AW1067" s="113"/>
      <c r="AX1067" s="113"/>
      <c r="AY1067" s="113"/>
    </row>
    <row r="1068" spans="9:51">
      <c r="I1068" s="72"/>
      <c r="K1068" s="115"/>
      <c r="M1068" s="113"/>
      <c r="N1068" s="113"/>
      <c r="O1068" s="113"/>
      <c r="P1068" s="113"/>
      <c r="Q1068" s="113"/>
      <c r="Z1068" s="72"/>
      <c r="AB1068" s="115"/>
      <c r="AD1068" s="113"/>
      <c r="AE1068" s="113"/>
      <c r="AF1068" s="113"/>
      <c r="AG1068" s="113"/>
      <c r="AH1068" s="113"/>
      <c r="AQ1068" s="72"/>
      <c r="AS1068" s="115"/>
      <c r="AW1068" s="113"/>
      <c r="AX1068" s="113"/>
      <c r="AY1068" s="113"/>
    </row>
    <row r="1069" spans="9:51">
      <c r="I1069" s="72"/>
      <c r="K1069" s="115"/>
      <c r="M1069" s="113"/>
      <c r="N1069" s="113"/>
      <c r="O1069" s="113"/>
      <c r="P1069" s="113"/>
      <c r="Q1069" s="113"/>
      <c r="Z1069" s="72"/>
      <c r="AB1069" s="115"/>
      <c r="AD1069" s="113"/>
      <c r="AE1069" s="113"/>
      <c r="AF1069" s="113"/>
      <c r="AG1069" s="113"/>
      <c r="AH1069" s="113"/>
      <c r="AQ1069" s="72"/>
      <c r="AS1069" s="115"/>
      <c r="AW1069" s="113"/>
      <c r="AX1069" s="113"/>
      <c r="AY1069" s="113"/>
    </row>
    <row r="1070" spans="9:51">
      <c r="I1070" s="72"/>
      <c r="K1070" s="115"/>
      <c r="M1070" s="113"/>
      <c r="N1070" s="113"/>
      <c r="O1070" s="113"/>
      <c r="P1070" s="113"/>
      <c r="Q1070" s="113"/>
      <c r="Z1070" s="72"/>
      <c r="AB1070" s="115"/>
      <c r="AD1070" s="113"/>
      <c r="AE1070" s="113"/>
      <c r="AF1070" s="113"/>
      <c r="AG1070" s="113"/>
      <c r="AH1070" s="113"/>
      <c r="AQ1070" s="72"/>
      <c r="AS1070" s="115"/>
      <c r="AW1070" s="113"/>
      <c r="AX1070" s="113"/>
      <c r="AY1070" s="113"/>
    </row>
    <row r="1071" spans="9:51">
      <c r="I1071" s="72"/>
      <c r="K1071" s="115"/>
      <c r="M1071" s="113"/>
      <c r="N1071" s="113"/>
      <c r="O1071" s="113"/>
      <c r="P1071" s="113"/>
      <c r="Q1071" s="113"/>
      <c r="Z1071" s="72"/>
      <c r="AB1071" s="115"/>
      <c r="AD1071" s="113"/>
      <c r="AE1071" s="113"/>
      <c r="AF1071" s="113"/>
      <c r="AG1071" s="113"/>
      <c r="AH1071" s="113"/>
      <c r="AQ1071" s="72"/>
      <c r="AS1071" s="115"/>
      <c r="AW1071" s="113"/>
      <c r="AX1071" s="113"/>
      <c r="AY1071" s="113"/>
    </row>
    <row r="1072" spans="9:51">
      <c r="I1072" s="72"/>
      <c r="K1072" s="115"/>
      <c r="M1072" s="113"/>
      <c r="N1072" s="113"/>
      <c r="O1072" s="113"/>
      <c r="P1072" s="113"/>
      <c r="Q1072" s="113"/>
      <c r="Z1072" s="72"/>
      <c r="AB1072" s="115"/>
      <c r="AD1072" s="113"/>
      <c r="AE1072" s="113"/>
      <c r="AF1072" s="113"/>
      <c r="AG1072" s="113"/>
      <c r="AH1072" s="113"/>
      <c r="AQ1072" s="72"/>
      <c r="AS1072" s="115"/>
      <c r="AW1072" s="113"/>
      <c r="AX1072" s="113"/>
      <c r="AY1072" s="113"/>
    </row>
    <row r="1073" spans="9:51">
      <c r="I1073" s="72"/>
      <c r="K1073" s="115"/>
      <c r="M1073" s="113"/>
      <c r="N1073" s="113"/>
      <c r="O1073" s="113"/>
      <c r="P1073" s="113"/>
      <c r="Q1073" s="113"/>
      <c r="Z1073" s="72"/>
      <c r="AB1073" s="115"/>
      <c r="AD1073" s="113"/>
      <c r="AE1073" s="113"/>
      <c r="AF1073" s="113"/>
      <c r="AG1073" s="113"/>
      <c r="AH1073" s="113"/>
      <c r="AQ1073" s="72"/>
      <c r="AS1073" s="115"/>
      <c r="AW1073" s="113"/>
      <c r="AX1073" s="113"/>
      <c r="AY1073" s="113"/>
    </row>
    <row r="1074" spans="9:51">
      <c r="I1074" s="72"/>
      <c r="K1074" s="115"/>
      <c r="M1074" s="113"/>
      <c r="N1074" s="113"/>
      <c r="O1074" s="113"/>
      <c r="P1074" s="113"/>
      <c r="Q1074" s="113"/>
      <c r="Z1074" s="72"/>
      <c r="AB1074" s="115"/>
      <c r="AD1074" s="113"/>
      <c r="AE1074" s="113"/>
      <c r="AF1074" s="113"/>
      <c r="AG1074" s="113"/>
      <c r="AH1074" s="113"/>
      <c r="AQ1074" s="72"/>
      <c r="AS1074" s="115"/>
      <c r="AW1074" s="113"/>
      <c r="AX1074" s="113"/>
      <c r="AY1074" s="113"/>
    </row>
    <row r="1075" spans="9:51">
      <c r="I1075" s="72"/>
      <c r="K1075" s="115"/>
      <c r="M1075" s="113"/>
      <c r="N1075" s="113"/>
      <c r="O1075" s="113"/>
      <c r="P1075" s="113"/>
      <c r="Q1075" s="113"/>
      <c r="Z1075" s="72"/>
      <c r="AB1075" s="115"/>
      <c r="AD1075" s="113"/>
      <c r="AE1075" s="113"/>
      <c r="AF1075" s="113"/>
      <c r="AG1075" s="113"/>
      <c r="AH1075" s="113"/>
      <c r="AQ1075" s="72"/>
      <c r="AS1075" s="115"/>
      <c r="AW1075" s="113"/>
      <c r="AX1075" s="113"/>
      <c r="AY1075" s="113"/>
    </row>
    <row r="1076" spans="9:51">
      <c r="I1076" s="72"/>
      <c r="K1076" s="115"/>
      <c r="M1076" s="113"/>
      <c r="N1076" s="113"/>
      <c r="O1076" s="113"/>
      <c r="P1076" s="113"/>
      <c r="Q1076" s="113"/>
      <c r="Z1076" s="72"/>
      <c r="AB1076" s="115"/>
      <c r="AD1076" s="113"/>
      <c r="AE1076" s="113"/>
      <c r="AF1076" s="113"/>
      <c r="AG1076" s="113"/>
      <c r="AH1076" s="113"/>
      <c r="AQ1076" s="72"/>
      <c r="AS1076" s="115"/>
      <c r="AW1076" s="113"/>
      <c r="AX1076" s="113"/>
      <c r="AY1076" s="113"/>
    </row>
    <row r="1077" spans="9:51">
      <c r="I1077" s="72"/>
      <c r="K1077" s="115"/>
      <c r="M1077" s="113"/>
      <c r="N1077" s="113"/>
      <c r="O1077" s="113"/>
      <c r="P1077" s="113"/>
      <c r="Q1077" s="113"/>
      <c r="Z1077" s="72"/>
      <c r="AB1077" s="115"/>
      <c r="AD1077" s="113"/>
      <c r="AE1077" s="113"/>
      <c r="AF1077" s="113"/>
      <c r="AG1077" s="113"/>
      <c r="AH1077" s="113"/>
      <c r="AQ1077" s="72"/>
      <c r="AS1077" s="115"/>
      <c r="AW1077" s="113"/>
      <c r="AX1077" s="113"/>
      <c r="AY1077" s="113"/>
    </row>
    <row r="1078" spans="9:51">
      <c r="I1078" s="72"/>
      <c r="K1078" s="115"/>
      <c r="M1078" s="113"/>
      <c r="N1078" s="113"/>
      <c r="O1078" s="113"/>
      <c r="P1078" s="113"/>
      <c r="Q1078" s="113"/>
      <c r="Z1078" s="72"/>
      <c r="AB1078" s="115"/>
      <c r="AD1078" s="113"/>
      <c r="AE1078" s="113"/>
      <c r="AF1078" s="113"/>
      <c r="AG1078" s="113"/>
      <c r="AH1078" s="113"/>
      <c r="AQ1078" s="72"/>
      <c r="AS1078" s="115"/>
      <c r="AW1078" s="113"/>
      <c r="AX1078" s="113"/>
      <c r="AY1078" s="113"/>
    </row>
    <row r="1079" spans="9:51">
      <c r="I1079" s="72"/>
      <c r="K1079" s="115"/>
      <c r="M1079" s="113"/>
      <c r="N1079" s="113"/>
      <c r="O1079" s="113"/>
      <c r="P1079" s="113"/>
      <c r="Q1079" s="113"/>
      <c r="Z1079" s="72"/>
      <c r="AB1079" s="115"/>
      <c r="AD1079" s="113"/>
      <c r="AE1079" s="113"/>
      <c r="AF1079" s="113"/>
      <c r="AG1079" s="113"/>
      <c r="AH1079" s="113"/>
      <c r="AQ1079" s="72"/>
      <c r="AS1079" s="115"/>
      <c r="AW1079" s="113"/>
      <c r="AX1079" s="113"/>
      <c r="AY1079" s="113"/>
    </row>
    <row r="1080" spans="9:51">
      <c r="I1080" s="72"/>
      <c r="K1080" s="115"/>
      <c r="M1080" s="113"/>
      <c r="N1080" s="113"/>
      <c r="O1080" s="113"/>
      <c r="P1080" s="113"/>
      <c r="Q1080" s="113"/>
      <c r="Z1080" s="72"/>
      <c r="AB1080" s="115"/>
      <c r="AD1080" s="113"/>
      <c r="AE1080" s="113"/>
      <c r="AF1080" s="113"/>
      <c r="AG1080" s="113"/>
      <c r="AH1080" s="113"/>
      <c r="AQ1080" s="72"/>
      <c r="AS1080" s="115"/>
      <c r="AW1080" s="113"/>
      <c r="AX1080" s="113"/>
      <c r="AY1080" s="113"/>
    </row>
    <row r="1081" spans="9:51">
      <c r="I1081" s="72"/>
      <c r="K1081" s="115"/>
      <c r="M1081" s="113"/>
      <c r="N1081" s="113"/>
      <c r="O1081" s="113"/>
      <c r="P1081" s="113"/>
      <c r="Q1081" s="113"/>
      <c r="Z1081" s="72"/>
      <c r="AB1081" s="115"/>
      <c r="AD1081" s="113"/>
      <c r="AE1081" s="113"/>
      <c r="AF1081" s="113"/>
      <c r="AG1081" s="113"/>
      <c r="AH1081" s="113"/>
      <c r="AQ1081" s="72"/>
      <c r="AS1081" s="115"/>
      <c r="AW1081" s="113"/>
      <c r="AX1081" s="113"/>
      <c r="AY1081" s="113"/>
    </row>
    <row r="1082" spans="9:51">
      <c r="I1082" s="72"/>
      <c r="K1082" s="115"/>
      <c r="M1082" s="113"/>
      <c r="N1082" s="113"/>
      <c r="O1082" s="113"/>
      <c r="P1082" s="113"/>
      <c r="Q1082" s="113"/>
      <c r="Z1082" s="72"/>
      <c r="AB1082" s="115"/>
      <c r="AD1082" s="113"/>
      <c r="AE1082" s="113"/>
      <c r="AF1082" s="113"/>
      <c r="AG1082" s="113"/>
      <c r="AH1082" s="113"/>
      <c r="AQ1082" s="72"/>
      <c r="AS1082" s="115"/>
      <c r="AW1082" s="113"/>
      <c r="AX1082" s="113"/>
      <c r="AY1082" s="113"/>
    </row>
    <row r="1083" spans="9:51">
      <c r="I1083" s="72"/>
      <c r="K1083" s="115"/>
      <c r="M1083" s="113"/>
      <c r="N1083" s="113"/>
      <c r="O1083" s="113"/>
      <c r="P1083" s="113"/>
      <c r="Q1083" s="113"/>
      <c r="Z1083" s="72"/>
      <c r="AB1083" s="115"/>
      <c r="AD1083" s="113"/>
      <c r="AE1083" s="113"/>
      <c r="AF1083" s="113"/>
      <c r="AG1083" s="113"/>
      <c r="AH1083" s="113"/>
      <c r="AQ1083" s="72"/>
      <c r="AS1083" s="115"/>
      <c r="AW1083" s="113"/>
      <c r="AX1083" s="113"/>
      <c r="AY1083" s="113"/>
    </row>
    <row r="1084" spans="9:51">
      <c r="I1084" s="72"/>
      <c r="K1084" s="115"/>
      <c r="M1084" s="113"/>
      <c r="N1084" s="113"/>
      <c r="O1084" s="113"/>
      <c r="P1084" s="113"/>
      <c r="Q1084" s="113"/>
      <c r="Z1084" s="72"/>
      <c r="AB1084" s="115"/>
      <c r="AD1084" s="113"/>
      <c r="AE1084" s="113"/>
      <c r="AF1084" s="113"/>
      <c r="AG1084" s="113"/>
      <c r="AH1084" s="113"/>
      <c r="AQ1084" s="72"/>
      <c r="AS1084" s="115"/>
      <c r="AW1084" s="113"/>
      <c r="AX1084" s="113"/>
      <c r="AY1084" s="113"/>
    </row>
    <row r="1085" spans="9:51">
      <c r="I1085" s="72"/>
      <c r="K1085" s="115"/>
      <c r="M1085" s="113"/>
      <c r="N1085" s="113"/>
      <c r="O1085" s="113"/>
      <c r="P1085" s="113"/>
      <c r="Q1085" s="113"/>
      <c r="Z1085" s="72"/>
      <c r="AB1085" s="115"/>
      <c r="AD1085" s="113"/>
      <c r="AE1085" s="113"/>
      <c r="AF1085" s="113"/>
      <c r="AG1085" s="113"/>
      <c r="AH1085" s="113"/>
      <c r="AQ1085" s="72"/>
      <c r="AS1085" s="115"/>
      <c r="AW1085" s="113"/>
      <c r="AX1085" s="113"/>
      <c r="AY1085" s="113"/>
    </row>
    <row r="1086" spans="9:51">
      <c r="I1086" s="72"/>
      <c r="K1086" s="115"/>
      <c r="M1086" s="113"/>
      <c r="N1086" s="113"/>
      <c r="O1086" s="113"/>
      <c r="P1086" s="113"/>
      <c r="Q1086" s="113"/>
      <c r="Z1086" s="72"/>
      <c r="AB1086" s="115"/>
      <c r="AD1086" s="113"/>
      <c r="AE1086" s="113"/>
      <c r="AF1086" s="113"/>
      <c r="AG1086" s="113"/>
      <c r="AH1086" s="113"/>
      <c r="AQ1086" s="72"/>
      <c r="AS1086" s="115"/>
      <c r="AW1086" s="113"/>
      <c r="AX1086" s="113"/>
      <c r="AY1086" s="113"/>
    </row>
    <row r="1087" spans="9:51">
      <c r="I1087" s="72"/>
      <c r="K1087" s="115"/>
      <c r="M1087" s="113"/>
      <c r="N1087" s="113"/>
      <c r="O1087" s="113"/>
      <c r="P1087" s="113"/>
      <c r="Q1087" s="113"/>
      <c r="Z1087" s="72"/>
      <c r="AB1087" s="115"/>
      <c r="AD1087" s="113"/>
      <c r="AE1087" s="113"/>
      <c r="AF1087" s="113"/>
      <c r="AG1087" s="113"/>
      <c r="AH1087" s="113"/>
      <c r="AQ1087" s="72"/>
      <c r="AS1087" s="115"/>
      <c r="AW1087" s="113"/>
      <c r="AX1087" s="113"/>
      <c r="AY1087" s="113"/>
    </row>
    <row r="1088" spans="9:51">
      <c r="I1088" s="72"/>
      <c r="K1088" s="115"/>
      <c r="M1088" s="113"/>
      <c r="N1088" s="113"/>
      <c r="O1088" s="113"/>
      <c r="P1088" s="113"/>
      <c r="Q1088" s="113"/>
      <c r="Z1088" s="72"/>
      <c r="AB1088" s="115"/>
      <c r="AD1088" s="113"/>
      <c r="AE1088" s="113"/>
      <c r="AF1088" s="113"/>
      <c r="AG1088" s="113"/>
      <c r="AH1088" s="113"/>
      <c r="AQ1088" s="72"/>
      <c r="AS1088" s="115"/>
      <c r="AW1088" s="113"/>
      <c r="AX1088" s="113"/>
      <c r="AY1088" s="113"/>
    </row>
    <row r="1089" spans="9:51">
      <c r="I1089" s="72"/>
      <c r="K1089" s="115"/>
      <c r="M1089" s="113"/>
      <c r="N1089" s="113"/>
      <c r="O1089" s="113"/>
      <c r="P1089" s="113"/>
      <c r="Q1089" s="113"/>
      <c r="Z1089" s="72"/>
      <c r="AB1089" s="115"/>
      <c r="AD1089" s="113"/>
      <c r="AE1089" s="113"/>
      <c r="AF1089" s="113"/>
      <c r="AG1089" s="113"/>
      <c r="AH1089" s="113"/>
      <c r="AQ1089" s="72"/>
      <c r="AS1089" s="115"/>
      <c r="AW1089" s="113"/>
      <c r="AX1089" s="113"/>
      <c r="AY1089" s="113"/>
    </row>
    <row r="1090" spans="9:51">
      <c r="I1090" s="72"/>
      <c r="K1090" s="115"/>
      <c r="M1090" s="113"/>
      <c r="N1090" s="113"/>
      <c r="O1090" s="113"/>
      <c r="P1090" s="113"/>
      <c r="Q1090" s="113"/>
      <c r="Z1090" s="72"/>
      <c r="AB1090" s="115"/>
      <c r="AD1090" s="113"/>
      <c r="AE1090" s="113"/>
      <c r="AF1090" s="113"/>
      <c r="AG1090" s="113"/>
      <c r="AH1090" s="113"/>
      <c r="AQ1090" s="72"/>
      <c r="AS1090" s="115"/>
      <c r="AW1090" s="113"/>
      <c r="AX1090" s="113"/>
      <c r="AY1090" s="113"/>
    </row>
    <row r="1091" spans="9:51">
      <c r="I1091" s="72"/>
      <c r="K1091" s="115"/>
      <c r="M1091" s="113"/>
      <c r="N1091" s="113"/>
      <c r="O1091" s="113"/>
      <c r="P1091" s="113"/>
      <c r="Q1091" s="113"/>
      <c r="Z1091" s="72"/>
      <c r="AB1091" s="115"/>
      <c r="AD1091" s="113"/>
      <c r="AE1091" s="113"/>
      <c r="AF1091" s="113"/>
      <c r="AG1091" s="113"/>
      <c r="AH1091" s="113"/>
      <c r="AQ1091" s="72"/>
      <c r="AS1091" s="115"/>
      <c r="AW1091" s="113"/>
      <c r="AX1091" s="113"/>
      <c r="AY1091" s="113"/>
    </row>
    <row r="1092" spans="9:51">
      <c r="I1092" s="72"/>
      <c r="K1092" s="115"/>
      <c r="M1092" s="113"/>
      <c r="N1092" s="113"/>
      <c r="O1092" s="113"/>
      <c r="P1092" s="113"/>
      <c r="Q1092" s="113"/>
      <c r="Z1092" s="72"/>
      <c r="AB1092" s="115"/>
      <c r="AD1092" s="113"/>
      <c r="AE1092" s="113"/>
      <c r="AF1092" s="113"/>
      <c r="AG1092" s="113"/>
      <c r="AH1092" s="113"/>
      <c r="AQ1092" s="72"/>
      <c r="AS1092" s="115"/>
      <c r="AW1092" s="113"/>
      <c r="AX1092" s="113"/>
      <c r="AY1092" s="113"/>
    </row>
    <row r="1093" spans="9:51">
      <c r="I1093" s="72"/>
      <c r="K1093" s="115"/>
      <c r="M1093" s="113"/>
      <c r="N1093" s="113"/>
      <c r="O1093" s="113"/>
      <c r="P1093" s="113"/>
      <c r="Q1093" s="113"/>
      <c r="Z1093" s="72"/>
      <c r="AB1093" s="115"/>
      <c r="AD1093" s="113"/>
      <c r="AE1093" s="113"/>
      <c r="AF1093" s="113"/>
      <c r="AG1093" s="113"/>
      <c r="AH1093" s="113"/>
      <c r="AQ1093" s="72"/>
      <c r="AS1093" s="115"/>
      <c r="AW1093" s="113"/>
      <c r="AX1093" s="113"/>
      <c r="AY1093" s="113"/>
    </row>
    <row r="1094" spans="9:51">
      <c r="I1094" s="72"/>
      <c r="K1094" s="115"/>
      <c r="M1094" s="113"/>
      <c r="N1094" s="113"/>
      <c r="O1094" s="113"/>
      <c r="P1094" s="113"/>
      <c r="Q1094" s="113"/>
      <c r="Z1094" s="72"/>
      <c r="AB1094" s="115"/>
      <c r="AD1094" s="113"/>
      <c r="AE1094" s="113"/>
      <c r="AF1094" s="113"/>
      <c r="AG1094" s="113"/>
      <c r="AH1094" s="113"/>
      <c r="AQ1094" s="72"/>
      <c r="AS1094" s="115"/>
      <c r="AW1094" s="113"/>
      <c r="AX1094" s="113"/>
      <c r="AY1094" s="113"/>
    </row>
    <row r="1095" spans="9:51">
      <c r="I1095" s="72"/>
      <c r="K1095" s="115"/>
      <c r="M1095" s="113"/>
      <c r="N1095" s="113"/>
      <c r="O1095" s="113"/>
      <c r="P1095" s="113"/>
      <c r="Q1095" s="113"/>
      <c r="Z1095" s="72"/>
      <c r="AB1095" s="115"/>
      <c r="AD1095" s="113"/>
      <c r="AE1095" s="113"/>
      <c r="AF1095" s="113"/>
      <c r="AG1095" s="113"/>
      <c r="AH1095" s="113"/>
      <c r="AQ1095" s="72"/>
      <c r="AS1095" s="115"/>
      <c r="AW1095" s="113"/>
      <c r="AX1095" s="113"/>
      <c r="AY1095" s="113"/>
    </row>
    <row r="1096" spans="9:51">
      <c r="I1096" s="72"/>
      <c r="K1096" s="115"/>
      <c r="M1096" s="113"/>
      <c r="N1096" s="113"/>
      <c r="O1096" s="113"/>
      <c r="P1096" s="113"/>
      <c r="Q1096" s="113"/>
      <c r="Z1096" s="72"/>
      <c r="AB1096" s="115"/>
      <c r="AD1096" s="113"/>
      <c r="AE1096" s="113"/>
      <c r="AF1096" s="113"/>
      <c r="AG1096" s="113"/>
      <c r="AH1096" s="113"/>
      <c r="AQ1096" s="72"/>
      <c r="AS1096" s="115"/>
      <c r="AW1096" s="113"/>
      <c r="AX1096" s="113"/>
      <c r="AY1096" s="113"/>
    </row>
    <row r="1097" spans="9:51">
      <c r="I1097" s="72"/>
      <c r="K1097" s="115"/>
      <c r="M1097" s="113"/>
      <c r="N1097" s="113"/>
      <c r="O1097" s="113"/>
      <c r="P1097" s="113"/>
      <c r="Q1097" s="113"/>
      <c r="Z1097" s="72"/>
      <c r="AB1097" s="115"/>
      <c r="AD1097" s="113"/>
      <c r="AE1097" s="113"/>
      <c r="AF1097" s="113"/>
      <c r="AG1097" s="113"/>
      <c r="AH1097" s="113"/>
      <c r="AQ1097" s="72"/>
      <c r="AS1097" s="115"/>
      <c r="AW1097" s="113"/>
      <c r="AX1097" s="113"/>
      <c r="AY1097" s="113"/>
    </row>
    <row r="1098" spans="9:51">
      <c r="I1098" s="72"/>
      <c r="K1098" s="115"/>
      <c r="M1098" s="113"/>
      <c r="N1098" s="113"/>
      <c r="O1098" s="113"/>
      <c r="P1098" s="113"/>
      <c r="Q1098" s="113"/>
      <c r="Z1098" s="72"/>
      <c r="AB1098" s="115"/>
      <c r="AD1098" s="113"/>
      <c r="AE1098" s="113"/>
      <c r="AF1098" s="113"/>
      <c r="AG1098" s="113"/>
      <c r="AH1098" s="113"/>
      <c r="AQ1098" s="72"/>
      <c r="AS1098" s="115"/>
      <c r="AW1098" s="113"/>
      <c r="AX1098" s="113"/>
      <c r="AY1098" s="113"/>
    </row>
    <row r="1099" spans="9:51">
      <c r="I1099" s="72"/>
      <c r="K1099" s="115"/>
      <c r="M1099" s="113"/>
      <c r="N1099" s="113"/>
      <c r="O1099" s="113"/>
      <c r="P1099" s="113"/>
      <c r="Q1099" s="113"/>
      <c r="Z1099" s="72"/>
      <c r="AB1099" s="115"/>
      <c r="AD1099" s="113"/>
      <c r="AE1099" s="113"/>
      <c r="AF1099" s="113"/>
      <c r="AG1099" s="113"/>
      <c r="AH1099" s="113"/>
      <c r="AQ1099" s="72"/>
      <c r="AS1099" s="115"/>
      <c r="AW1099" s="113"/>
      <c r="AX1099" s="113"/>
      <c r="AY1099" s="113"/>
    </row>
    <row r="1100" spans="9:51">
      <c r="I1100" s="72"/>
      <c r="K1100" s="115"/>
      <c r="M1100" s="113"/>
      <c r="N1100" s="113"/>
      <c r="O1100" s="113"/>
      <c r="P1100" s="113"/>
      <c r="Q1100" s="113"/>
      <c r="Z1100" s="72"/>
      <c r="AB1100" s="115"/>
      <c r="AD1100" s="113"/>
      <c r="AE1100" s="113"/>
      <c r="AF1100" s="113"/>
      <c r="AG1100" s="113"/>
      <c r="AH1100" s="113"/>
      <c r="AQ1100" s="72"/>
      <c r="AS1100" s="115"/>
      <c r="AW1100" s="113"/>
      <c r="AX1100" s="113"/>
      <c r="AY1100" s="113"/>
    </row>
    <row r="1101" spans="9:51">
      <c r="I1101" s="72"/>
      <c r="K1101" s="115"/>
      <c r="M1101" s="113"/>
      <c r="N1101" s="113"/>
      <c r="O1101" s="113"/>
      <c r="P1101" s="113"/>
      <c r="Q1101" s="113"/>
      <c r="Z1101" s="72"/>
      <c r="AB1101" s="115"/>
      <c r="AD1101" s="113"/>
      <c r="AE1101" s="113"/>
      <c r="AF1101" s="113"/>
      <c r="AG1101" s="113"/>
      <c r="AH1101" s="113"/>
      <c r="AQ1101" s="72"/>
      <c r="AS1101" s="115"/>
      <c r="AW1101" s="113"/>
      <c r="AX1101" s="113"/>
      <c r="AY1101" s="113"/>
    </row>
    <row r="1102" spans="9:51">
      <c r="I1102" s="72"/>
      <c r="K1102" s="115"/>
      <c r="M1102" s="113"/>
      <c r="N1102" s="113"/>
      <c r="O1102" s="113"/>
      <c r="P1102" s="113"/>
      <c r="Q1102" s="113"/>
      <c r="Z1102" s="72"/>
      <c r="AB1102" s="115"/>
      <c r="AD1102" s="113"/>
      <c r="AE1102" s="113"/>
      <c r="AF1102" s="113"/>
      <c r="AG1102" s="113"/>
      <c r="AH1102" s="113"/>
      <c r="AQ1102" s="72"/>
      <c r="AS1102" s="115"/>
      <c r="AW1102" s="113"/>
      <c r="AX1102" s="113"/>
      <c r="AY1102" s="113"/>
    </row>
    <row r="1103" spans="9:51">
      <c r="I1103" s="72"/>
      <c r="K1103" s="115"/>
      <c r="M1103" s="113"/>
      <c r="N1103" s="113"/>
      <c r="O1103" s="113"/>
      <c r="P1103" s="113"/>
      <c r="Q1103" s="113"/>
      <c r="Z1103" s="72"/>
      <c r="AB1103" s="115"/>
      <c r="AD1103" s="113"/>
      <c r="AE1103" s="113"/>
      <c r="AF1103" s="113"/>
      <c r="AG1103" s="113"/>
      <c r="AH1103" s="113"/>
      <c r="AQ1103" s="72"/>
      <c r="AS1103" s="115"/>
      <c r="AW1103" s="113"/>
      <c r="AX1103" s="113"/>
      <c r="AY1103" s="113"/>
    </row>
    <row r="1104" spans="9:51">
      <c r="I1104" s="72"/>
      <c r="K1104" s="115"/>
      <c r="M1104" s="113"/>
      <c r="N1104" s="113"/>
      <c r="O1104" s="113"/>
      <c r="P1104" s="113"/>
      <c r="Q1104" s="113"/>
      <c r="Z1104" s="72"/>
      <c r="AB1104" s="115"/>
      <c r="AD1104" s="113"/>
      <c r="AE1104" s="113"/>
      <c r="AF1104" s="113"/>
      <c r="AG1104" s="113"/>
      <c r="AH1104" s="113"/>
      <c r="AQ1104" s="72"/>
      <c r="AS1104" s="115"/>
      <c r="AW1104" s="113"/>
      <c r="AX1104" s="113"/>
      <c r="AY1104" s="113"/>
    </row>
    <row r="1105" spans="9:51">
      <c r="I1105" s="72"/>
      <c r="K1105" s="115"/>
      <c r="M1105" s="113"/>
      <c r="N1105" s="113"/>
      <c r="O1105" s="113"/>
      <c r="P1105" s="113"/>
      <c r="Q1105" s="113"/>
      <c r="Z1105" s="72"/>
      <c r="AB1105" s="115"/>
      <c r="AD1105" s="113"/>
      <c r="AE1105" s="113"/>
      <c r="AF1105" s="113"/>
      <c r="AG1105" s="113"/>
      <c r="AH1105" s="113"/>
      <c r="AQ1105" s="72"/>
      <c r="AS1105" s="115"/>
      <c r="AW1105" s="113"/>
      <c r="AX1105" s="113"/>
      <c r="AY1105" s="113"/>
    </row>
    <row r="1106" spans="9:51">
      <c r="I1106" s="72"/>
      <c r="K1106" s="115"/>
      <c r="M1106" s="113"/>
      <c r="N1106" s="113"/>
      <c r="O1106" s="113"/>
      <c r="P1106" s="113"/>
      <c r="Q1106" s="113"/>
      <c r="Z1106" s="72"/>
      <c r="AB1106" s="115"/>
      <c r="AD1106" s="113"/>
      <c r="AE1106" s="113"/>
      <c r="AF1106" s="113"/>
      <c r="AG1106" s="113"/>
      <c r="AH1106" s="113"/>
      <c r="AQ1106" s="72"/>
      <c r="AS1106" s="115"/>
      <c r="AW1106" s="113"/>
      <c r="AX1106" s="113"/>
      <c r="AY1106" s="113"/>
    </row>
    <row r="1107" spans="9:51">
      <c r="I1107" s="72"/>
      <c r="K1107" s="115"/>
      <c r="M1107" s="113"/>
      <c r="N1107" s="113"/>
      <c r="O1107" s="113"/>
      <c r="P1107" s="113"/>
      <c r="Q1107" s="113"/>
      <c r="Z1107" s="72"/>
      <c r="AB1107" s="115"/>
      <c r="AD1107" s="113"/>
      <c r="AE1107" s="113"/>
      <c r="AF1107" s="113"/>
      <c r="AG1107" s="113"/>
      <c r="AH1107" s="113"/>
      <c r="AQ1107" s="72"/>
      <c r="AS1107" s="115"/>
      <c r="AW1107" s="113"/>
      <c r="AX1107" s="113"/>
      <c r="AY1107" s="113"/>
    </row>
    <row r="1108" spans="9:51">
      <c r="I1108" s="72"/>
      <c r="K1108" s="115"/>
      <c r="M1108" s="113"/>
      <c r="N1108" s="113"/>
      <c r="O1108" s="113"/>
      <c r="P1108" s="113"/>
      <c r="Q1108" s="113"/>
      <c r="Z1108" s="72"/>
      <c r="AB1108" s="115"/>
      <c r="AD1108" s="113"/>
      <c r="AE1108" s="113"/>
      <c r="AF1108" s="113"/>
      <c r="AG1108" s="113"/>
      <c r="AH1108" s="113"/>
      <c r="AQ1108" s="72"/>
      <c r="AS1108" s="115"/>
      <c r="AW1108" s="113"/>
      <c r="AX1108" s="113"/>
      <c r="AY1108" s="113"/>
    </row>
    <row r="1109" spans="9:51">
      <c r="I1109" s="72"/>
      <c r="K1109" s="115"/>
      <c r="M1109" s="113"/>
      <c r="N1109" s="113"/>
      <c r="O1109" s="113"/>
      <c r="P1109" s="113"/>
      <c r="Q1109" s="113"/>
      <c r="Z1109" s="72"/>
      <c r="AB1109" s="115"/>
      <c r="AD1109" s="113"/>
      <c r="AE1109" s="113"/>
      <c r="AF1109" s="113"/>
      <c r="AG1109" s="113"/>
      <c r="AH1109" s="113"/>
      <c r="AQ1109" s="72"/>
      <c r="AS1109" s="115"/>
      <c r="AW1109" s="113"/>
      <c r="AX1109" s="113"/>
      <c r="AY1109" s="113"/>
    </row>
    <row r="1110" spans="9:51">
      <c r="I1110" s="72"/>
      <c r="K1110" s="115"/>
      <c r="M1110" s="113"/>
      <c r="N1110" s="113"/>
      <c r="O1110" s="113"/>
      <c r="P1110" s="113"/>
      <c r="Q1110" s="113"/>
      <c r="Z1110" s="72"/>
      <c r="AB1110" s="115"/>
      <c r="AD1110" s="113"/>
      <c r="AE1110" s="113"/>
      <c r="AF1110" s="113"/>
      <c r="AG1110" s="113"/>
      <c r="AH1110" s="113"/>
      <c r="AQ1110" s="72"/>
      <c r="AS1110" s="115"/>
      <c r="AW1110" s="113"/>
      <c r="AX1110" s="113"/>
      <c r="AY1110" s="113"/>
    </row>
    <row r="1111" spans="9:51">
      <c r="I1111" s="72"/>
      <c r="K1111" s="115"/>
      <c r="M1111" s="113"/>
      <c r="N1111" s="113"/>
      <c r="O1111" s="113"/>
      <c r="P1111" s="113"/>
      <c r="Q1111" s="113"/>
      <c r="Z1111" s="72"/>
      <c r="AB1111" s="115"/>
      <c r="AD1111" s="113"/>
      <c r="AE1111" s="113"/>
      <c r="AF1111" s="113"/>
      <c r="AG1111" s="113"/>
      <c r="AH1111" s="113"/>
      <c r="AQ1111" s="72"/>
      <c r="AS1111" s="115"/>
      <c r="AW1111" s="113"/>
      <c r="AX1111" s="113"/>
      <c r="AY1111" s="113"/>
    </row>
    <row r="1112" spans="9:51">
      <c r="I1112" s="72"/>
      <c r="K1112" s="115"/>
      <c r="M1112" s="113"/>
      <c r="N1112" s="113"/>
      <c r="O1112" s="113"/>
      <c r="P1112" s="113"/>
      <c r="Q1112" s="113"/>
      <c r="Z1112" s="72"/>
      <c r="AB1112" s="115"/>
      <c r="AD1112" s="113"/>
      <c r="AE1112" s="113"/>
      <c r="AF1112" s="113"/>
      <c r="AG1112" s="113"/>
      <c r="AH1112" s="113"/>
      <c r="AQ1112" s="72"/>
      <c r="AS1112" s="115"/>
      <c r="AW1112" s="113"/>
      <c r="AX1112" s="113"/>
      <c r="AY1112" s="113"/>
    </row>
    <row r="1113" spans="9:51">
      <c r="I1113" s="72"/>
      <c r="K1113" s="115"/>
      <c r="M1113" s="113"/>
      <c r="N1113" s="113"/>
      <c r="O1113" s="113"/>
      <c r="P1113" s="113"/>
      <c r="Q1113" s="113"/>
      <c r="Z1113" s="72"/>
      <c r="AB1113" s="115"/>
      <c r="AD1113" s="113"/>
      <c r="AE1113" s="113"/>
      <c r="AF1113" s="113"/>
      <c r="AG1113" s="113"/>
      <c r="AH1113" s="113"/>
      <c r="AQ1113" s="72"/>
      <c r="AS1113" s="115"/>
      <c r="AW1113" s="113"/>
      <c r="AX1113" s="113"/>
      <c r="AY1113" s="113"/>
    </row>
    <row r="1114" spans="9:51">
      <c r="I1114" s="72"/>
      <c r="K1114" s="115"/>
      <c r="M1114" s="113"/>
      <c r="N1114" s="113"/>
      <c r="O1114" s="113"/>
      <c r="P1114" s="113"/>
      <c r="Q1114" s="113"/>
      <c r="Z1114" s="72"/>
      <c r="AB1114" s="115"/>
      <c r="AD1114" s="113"/>
      <c r="AE1114" s="113"/>
      <c r="AF1114" s="113"/>
      <c r="AG1114" s="113"/>
      <c r="AH1114" s="113"/>
      <c r="AQ1114" s="72"/>
      <c r="AS1114" s="115"/>
      <c r="AW1114" s="113"/>
      <c r="AX1114" s="113"/>
      <c r="AY1114" s="113"/>
    </row>
    <row r="1115" spans="9:51">
      <c r="I1115" s="72"/>
      <c r="K1115" s="115"/>
      <c r="M1115" s="113"/>
      <c r="N1115" s="113"/>
      <c r="O1115" s="113"/>
      <c r="P1115" s="113"/>
      <c r="Q1115" s="113"/>
      <c r="Z1115" s="72"/>
      <c r="AB1115" s="115"/>
      <c r="AD1115" s="113"/>
      <c r="AE1115" s="113"/>
      <c r="AF1115" s="113"/>
      <c r="AG1115" s="113"/>
      <c r="AH1115" s="113"/>
      <c r="AQ1115" s="72"/>
      <c r="AS1115" s="115"/>
      <c r="AW1115" s="113"/>
      <c r="AX1115" s="113"/>
      <c r="AY1115" s="113"/>
    </row>
    <row r="1116" spans="9:51">
      <c r="I1116" s="72"/>
      <c r="K1116" s="115"/>
      <c r="M1116" s="113"/>
      <c r="N1116" s="113"/>
      <c r="O1116" s="113"/>
      <c r="P1116" s="113"/>
      <c r="Q1116" s="113"/>
      <c r="Z1116" s="72"/>
      <c r="AB1116" s="115"/>
      <c r="AD1116" s="113"/>
      <c r="AE1116" s="113"/>
      <c r="AF1116" s="113"/>
      <c r="AG1116" s="113"/>
      <c r="AH1116" s="113"/>
      <c r="AQ1116" s="72"/>
      <c r="AS1116" s="115"/>
      <c r="AW1116" s="113"/>
      <c r="AX1116" s="113"/>
      <c r="AY1116" s="113"/>
    </row>
    <row r="1117" spans="9:51">
      <c r="I1117" s="72"/>
      <c r="K1117" s="115"/>
      <c r="M1117" s="113"/>
      <c r="N1117" s="113"/>
      <c r="O1117" s="113"/>
      <c r="P1117" s="113"/>
      <c r="Q1117" s="113"/>
      <c r="Z1117" s="72"/>
      <c r="AB1117" s="115"/>
      <c r="AD1117" s="113"/>
      <c r="AE1117" s="113"/>
      <c r="AF1117" s="113"/>
      <c r="AG1117" s="113"/>
      <c r="AH1117" s="113"/>
      <c r="AQ1117" s="72"/>
      <c r="AS1117" s="115"/>
      <c r="AW1117" s="113"/>
      <c r="AX1117" s="113"/>
      <c r="AY1117" s="113"/>
    </row>
    <row r="1118" spans="9:51">
      <c r="I1118" s="72"/>
      <c r="K1118" s="115"/>
      <c r="M1118" s="113"/>
      <c r="N1118" s="113"/>
      <c r="O1118" s="113"/>
      <c r="P1118" s="113"/>
      <c r="Q1118" s="113"/>
      <c r="Z1118" s="72"/>
      <c r="AB1118" s="115"/>
      <c r="AD1118" s="113"/>
      <c r="AE1118" s="113"/>
      <c r="AF1118" s="113"/>
      <c r="AG1118" s="113"/>
      <c r="AH1118" s="113"/>
      <c r="AQ1118" s="72"/>
      <c r="AS1118" s="115"/>
      <c r="AW1118" s="113"/>
      <c r="AX1118" s="113"/>
      <c r="AY1118" s="113"/>
    </row>
    <row r="1119" spans="9:51">
      <c r="I1119" s="72"/>
      <c r="K1119" s="115"/>
      <c r="M1119" s="113"/>
      <c r="N1119" s="113"/>
      <c r="O1119" s="113"/>
      <c r="P1119" s="113"/>
      <c r="Q1119" s="113"/>
      <c r="Z1119" s="72"/>
      <c r="AB1119" s="115"/>
      <c r="AD1119" s="113"/>
      <c r="AE1119" s="113"/>
      <c r="AF1119" s="113"/>
      <c r="AG1119" s="113"/>
      <c r="AH1119" s="113"/>
      <c r="AQ1119" s="72"/>
      <c r="AS1119" s="115"/>
      <c r="AW1119" s="113"/>
      <c r="AX1119" s="113"/>
      <c r="AY1119" s="113"/>
    </row>
    <row r="1120" spans="9:51">
      <c r="I1120" s="72"/>
      <c r="K1120" s="115"/>
      <c r="M1120" s="113"/>
      <c r="N1120" s="113"/>
      <c r="O1120" s="113"/>
      <c r="P1120" s="113"/>
      <c r="Q1120" s="113"/>
      <c r="Z1120" s="72"/>
      <c r="AB1120" s="115"/>
      <c r="AD1120" s="113"/>
      <c r="AE1120" s="113"/>
      <c r="AF1120" s="113"/>
      <c r="AG1120" s="113"/>
      <c r="AH1120" s="113"/>
      <c r="AQ1120" s="72"/>
      <c r="AS1120" s="115"/>
      <c r="AW1120" s="113"/>
      <c r="AX1120" s="113"/>
      <c r="AY1120" s="113"/>
    </row>
    <row r="1121" spans="9:51">
      <c r="I1121" s="72"/>
      <c r="K1121" s="115"/>
      <c r="M1121" s="113"/>
      <c r="N1121" s="113"/>
      <c r="O1121" s="113"/>
      <c r="P1121" s="113"/>
      <c r="Q1121" s="113"/>
      <c r="Z1121" s="72"/>
      <c r="AB1121" s="115"/>
      <c r="AD1121" s="113"/>
      <c r="AE1121" s="113"/>
      <c r="AF1121" s="113"/>
      <c r="AG1121" s="113"/>
      <c r="AH1121" s="113"/>
      <c r="AQ1121" s="72"/>
      <c r="AS1121" s="115"/>
      <c r="AW1121" s="113"/>
      <c r="AX1121" s="113"/>
      <c r="AY1121" s="113"/>
    </row>
    <row r="1122" spans="9:51">
      <c r="I1122" s="72"/>
      <c r="K1122" s="115"/>
      <c r="M1122" s="113"/>
      <c r="N1122" s="113"/>
      <c r="O1122" s="113"/>
      <c r="P1122" s="113"/>
      <c r="Q1122" s="113"/>
      <c r="Z1122" s="72"/>
      <c r="AB1122" s="115"/>
      <c r="AD1122" s="113"/>
      <c r="AE1122" s="113"/>
      <c r="AF1122" s="113"/>
      <c r="AG1122" s="113"/>
      <c r="AH1122" s="113"/>
      <c r="AQ1122" s="72"/>
      <c r="AS1122" s="115"/>
      <c r="AW1122" s="113"/>
      <c r="AX1122" s="113"/>
      <c r="AY1122" s="113"/>
    </row>
    <row r="1123" spans="9:51">
      <c r="I1123" s="72"/>
      <c r="K1123" s="115"/>
      <c r="M1123" s="113"/>
      <c r="N1123" s="113"/>
      <c r="O1123" s="113"/>
      <c r="P1123" s="113"/>
      <c r="Q1123" s="113"/>
      <c r="Z1123" s="72"/>
      <c r="AB1123" s="115"/>
      <c r="AD1123" s="113"/>
      <c r="AE1123" s="113"/>
      <c r="AF1123" s="113"/>
      <c r="AG1123" s="113"/>
      <c r="AH1123" s="113"/>
      <c r="AQ1123" s="72"/>
      <c r="AS1123" s="115"/>
      <c r="AW1123" s="113"/>
      <c r="AX1123" s="113"/>
      <c r="AY1123" s="113"/>
    </row>
    <row r="1124" spans="9:51">
      <c r="I1124" s="72"/>
      <c r="K1124" s="115"/>
      <c r="M1124" s="113"/>
      <c r="N1124" s="113"/>
      <c r="O1124" s="113"/>
      <c r="P1124" s="113"/>
      <c r="Q1124" s="113"/>
      <c r="Z1124" s="72"/>
      <c r="AB1124" s="115"/>
      <c r="AD1124" s="113"/>
      <c r="AE1124" s="113"/>
      <c r="AF1124" s="113"/>
      <c r="AG1124" s="113"/>
      <c r="AH1124" s="113"/>
      <c r="AQ1124" s="72"/>
      <c r="AS1124" s="115"/>
      <c r="AW1124" s="113"/>
      <c r="AX1124" s="113"/>
      <c r="AY1124" s="113"/>
    </row>
    <row r="1125" spans="9:51">
      <c r="I1125" s="72"/>
      <c r="K1125" s="115"/>
      <c r="M1125" s="113"/>
      <c r="N1125" s="113"/>
      <c r="O1125" s="113"/>
      <c r="P1125" s="113"/>
      <c r="Q1125" s="113"/>
      <c r="Z1125" s="72"/>
      <c r="AB1125" s="115"/>
      <c r="AD1125" s="113"/>
      <c r="AE1125" s="113"/>
      <c r="AF1125" s="113"/>
      <c r="AG1125" s="113"/>
      <c r="AH1125" s="113"/>
      <c r="AQ1125" s="72"/>
      <c r="AS1125" s="115"/>
      <c r="AW1125" s="113"/>
      <c r="AX1125" s="113"/>
      <c r="AY1125" s="113"/>
    </row>
    <row r="1126" spans="9:51">
      <c r="I1126" s="72"/>
      <c r="K1126" s="115"/>
      <c r="M1126" s="113"/>
      <c r="N1126" s="113"/>
      <c r="O1126" s="113"/>
      <c r="P1126" s="113"/>
      <c r="Q1126" s="113"/>
      <c r="Z1126" s="72"/>
      <c r="AB1126" s="115"/>
      <c r="AD1126" s="113"/>
      <c r="AE1126" s="113"/>
      <c r="AF1126" s="113"/>
      <c r="AG1126" s="113"/>
      <c r="AH1126" s="113"/>
      <c r="AQ1126" s="72"/>
      <c r="AS1126" s="115"/>
      <c r="AW1126" s="113"/>
      <c r="AX1126" s="113"/>
      <c r="AY1126" s="113"/>
    </row>
    <row r="1127" spans="9:51">
      <c r="I1127" s="72"/>
      <c r="K1127" s="115"/>
      <c r="M1127" s="113"/>
      <c r="N1127" s="113"/>
      <c r="O1127" s="113"/>
      <c r="P1127" s="113"/>
      <c r="Q1127" s="113"/>
      <c r="Z1127" s="72"/>
      <c r="AB1127" s="115"/>
      <c r="AD1127" s="113"/>
      <c r="AE1127" s="113"/>
      <c r="AF1127" s="113"/>
      <c r="AG1127" s="113"/>
      <c r="AH1127" s="113"/>
      <c r="AQ1127" s="72"/>
      <c r="AS1127" s="115"/>
      <c r="AW1127" s="113"/>
      <c r="AX1127" s="113"/>
      <c r="AY1127" s="113"/>
    </row>
    <row r="1128" spans="9:51">
      <c r="I1128" s="72"/>
      <c r="K1128" s="115"/>
      <c r="M1128" s="113"/>
      <c r="N1128" s="113"/>
      <c r="O1128" s="113"/>
      <c r="P1128" s="113"/>
      <c r="Q1128" s="113"/>
      <c r="Z1128" s="72"/>
      <c r="AB1128" s="115"/>
      <c r="AD1128" s="113"/>
      <c r="AE1128" s="113"/>
      <c r="AF1128" s="113"/>
      <c r="AG1128" s="113"/>
      <c r="AH1128" s="113"/>
      <c r="AQ1128" s="72"/>
      <c r="AS1128" s="115"/>
      <c r="AW1128" s="113"/>
      <c r="AX1128" s="113"/>
      <c r="AY1128" s="113"/>
    </row>
    <row r="1129" spans="9:51">
      <c r="I1129" s="72"/>
      <c r="K1129" s="115"/>
      <c r="M1129" s="113"/>
      <c r="N1129" s="113"/>
      <c r="O1129" s="113"/>
      <c r="P1129" s="113"/>
      <c r="Q1129" s="113"/>
      <c r="Z1129" s="72"/>
      <c r="AB1129" s="115"/>
      <c r="AD1129" s="113"/>
      <c r="AE1129" s="113"/>
      <c r="AF1129" s="113"/>
      <c r="AG1129" s="113"/>
      <c r="AH1129" s="113"/>
      <c r="AQ1129" s="72"/>
      <c r="AS1129" s="115"/>
      <c r="AW1129" s="113"/>
      <c r="AX1129" s="113"/>
      <c r="AY1129" s="113"/>
    </row>
    <row r="1130" spans="9:51">
      <c r="I1130" s="72"/>
      <c r="K1130" s="115"/>
      <c r="M1130" s="113"/>
      <c r="N1130" s="113"/>
      <c r="O1130" s="113"/>
      <c r="P1130" s="113"/>
      <c r="Q1130" s="113"/>
      <c r="Z1130" s="72"/>
      <c r="AB1130" s="115"/>
      <c r="AD1130" s="113"/>
      <c r="AE1130" s="113"/>
      <c r="AF1130" s="113"/>
      <c r="AG1130" s="113"/>
      <c r="AH1130" s="113"/>
      <c r="AQ1130" s="72"/>
      <c r="AS1130" s="115"/>
      <c r="AW1130" s="113"/>
      <c r="AX1130" s="113"/>
      <c r="AY1130" s="113"/>
    </row>
    <row r="1131" spans="9:51">
      <c r="I1131" s="72"/>
      <c r="K1131" s="115"/>
      <c r="M1131" s="113"/>
      <c r="N1131" s="113"/>
      <c r="O1131" s="113"/>
      <c r="P1131" s="113"/>
      <c r="Q1131" s="113"/>
      <c r="Z1131" s="72"/>
      <c r="AB1131" s="115"/>
      <c r="AD1131" s="113"/>
      <c r="AE1131" s="113"/>
      <c r="AF1131" s="113"/>
      <c r="AG1131" s="113"/>
      <c r="AH1131" s="113"/>
      <c r="AQ1131" s="72"/>
      <c r="AS1131" s="115"/>
      <c r="AW1131" s="113"/>
      <c r="AX1131" s="113"/>
      <c r="AY1131" s="113"/>
    </row>
    <row r="1132" spans="9:51">
      <c r="I1132" s="72"/>
      <c r="K1132" s="115"/>
      <c r="M1132" s="113"/>
      <c r="N1132" s="113"/>
      <c r="O1132" s="113"/>
      <c r="P1132" s="113"/>
      <c r="Q1132" s="113"/>
      <c r="Z1132" s="72"/>
      <c r="AB1132" s="115"/>
      <c r="AD1132" s="113"/>
      <c r="AE1132" s="113"/>
      <c r="AF1132" s="113"/>
      <c r="AG1132" s="113"/>
      <c r="AH1132" s="113"/>
      <c r="AQ1132" s="72"/>
      <c r="AS1132" s="115"/>
      <c r="AW1132" s="113"/>
      <c r="AX1132" s="113"/>
      <c r="AY1132" s="113"/>
    </row>
    <row r="1133" spans="9:51">
      <c r="I1133" s="72"/>
      <c r="K1133" s="115"/>
      <c r="M1133" s="113"/>
      <c r="N1133" s="113"/>
      <c r="O1133" s="113"/>
      <c r="P1133" s="113"/>
      <c r="Q1133" s="113"/>
      <c r="Z1133" s="72"/>
      <c r="AB1133" s="115"/>
      <c r="AD1133" s="113"/>
      <c r="AE1133" s="113"/>
      <c r="AF1133" s="113"/>
      <c r="AG1133" s="113"/>
      <c r="AH1133" s="113"/>
      <c r="AQ1133" s="72"/>
      <c r="AS1133" s="115"/>
      <c r="AW1133" s="113"/>
      <c r="AX1133" s="113"/>
      <c r="AY1133" s="113"/>
    </row>
    <row r="1134" spans="9:51">
      <c r="I1134" s="72"/>
      <c r="K1134" s="115"/>
      <c r="M1134" s="113"/>
      <c r="N1134" s="113"/>
      <c r="O1134" s="113"/>
      <c r="P1134" s="113"/>
      <c r="Q1134" s="113"/>
      <c r="Z1134" s="72"/>
      <c r="AB1134" s="115"/>
      <c r="AD1134" s="113"/>
      <c r="AE1134" s="113"/>
      <c r="AF1134" s="113"/>
      <c r="AG1134" s="113"/>
      <c r="AH1134" s="113"/>
      <c r="AQ1134" s="72"/>
      <c r="AS1134" s="115"/>
      <c r="AW1134" s="113"/>
      <c r="AX1134" s="113"/>
      <c r="AY1134" s="113"/>
    </row>
    <row r="1135" spans="9:51">
      <c r="I1135" s="72"/>
      <c r="K1135" s="115"/>
      <c r="M1135" s="113"/>
      <c r="N1135" s="113"/>
      <c r="O1135" s="113"/>
      <c r="P1135" s="113"/>
      <c r="Q1135" s="113"/>
      <c r="Z1135" s="72"/>
      <c r="AB1135" s="115"/>
      <c r="AD1135" s="113"/>
      <c r="AE1135" s="113"/>
      <c r="AF1135" s="113"/>
      <c r="AG1135" s="113"/>
      <c r="AH1135" s="113"/>
      <c r="AQ1135" s="72"/>
      <c r="AS1135" s="115"/>
      <c r="AW1135" s="113"/>
      <c r="AX1135" s="113"/>
      <c r="AY1135" s="113"/>
    </row>
    <row r="1136" spans="9:51">
      <c r="I1136" s="72"/>
      <c r="K1136" s="115"/>
      <c r="M1136" s="113"/>
      <c r="N1136" s="113"/>
      <c r="O1136" s="113"/>
      <c r="P1136" s="113"/>
      <c r="Q1136" s="113"/>
      <c r="Z1136" s="72"/>
      <c r="AB1136" s="115"/>
      <c r="AD1136" s="113"/>
      <c r="AE1136" s="113"/>
      <c r="AF1136" s="113"/>
      <c r="AG1136" s="113"/>
      <c r="AH1136" s="113"/>
      <c r="AQ1136" s="72"/>
      <c r="AS1136" s="115"/>
      <c r="AW1136" s="113"/>
      <c r="AX1136" s="113"/>
      <c r="AY1136" s="113"/>
    </row>
    <row r="1137" spans="9:51">
      <c r="I1137" s="72"/>
      <c r="K1137" s="115"/>
      <c r="M1137" s="113"/>
      <c r="N1137" s="113"/>
      <c r="O1137" s="113"/>
      <c r="P1137" s="113"/>
      <c r="Q1137" s="113"/>
      <c r="Z1137" s="72"/>
      <c r="AB1137" s="115"/>
      <c r="AD1137" s="113"/>
      <c r="AE1137" s="113"/>
      <c r="AF1137" s="113"/>
      <c r="AG1137" s="113"/>
      <c r="AH1137" s="113"/>
      <c r="AQ1137" s="72"/>
      <c r="AS1137" s="115"/>
      <c r="AW1137" s="113"/>
      <c r="AX1137" s="113"/>
      <c r="AY1137" s="113"/>
    </row>
    <row r="1138" spans="9:51">
      <c r="I1138" s="72"/>
      <c r="K1138" s="115"/>
      <c r="M1138" s="113"/>
      <c r="N1138" s="113"/>
      <c r="O1138" s="113"/>
      <c r="P1138" s="113"/>
      <c r="Q1138" s="113"/>
      <c r="Z1138" s="72"/>
      <c r="AB1138" s="115"/>
      <c r="AD1138" s="113"/>
      <c r="AE1138" s="113"/>
      <c r="AF1138" s="113"/>
      <c r="AG1138" s="113"/>
      <c r="AH1138" s="113"/>
      <c r="AQ1138" s="72"/>
      <c r="AS1138" s="115"/>
      <c r="AW1138" s="113"/>
      <c r="AX1138" s="113"/>
      <c r="AY1138" s="113"/>
    </row>
    <row r="1139" spans="9:51">
      <c r="I1139" s="72"/>
      <c r="K1139" s="115"/>
      <c r="M1139" s="113"/>
      <c r="N1139" s="113"/>
      <c r="O1139" s="113"/>
      <c r="P1139" s="113"/>
      <c r="Q1139" s="113"/>
      <c r="Z1139" s="72"/>
      <c r="AB1139" s="115"/>
      <c r="AD1139" s="113"/>
      <c r="AE1139" s="113"/>
      <c r="AF1139" s="113"/>
      <c r="AG1139" s="113"/>
      <c r="AH1139" s="113"/>
      <c r="AQ1139" s="72"/>
      <c r="AS1139" s="115"/>
      <c r="AW1139" s="113"/>
      <c r="AX1139" s="113"/>
      <c r="AY1139" s="113"/>
    </row>
    <row r="1140" spans="9:51">
      <c r="I1140" s="72"/>
      <c r="K1140" s="115"/>
      <c r="M1140" s="113"/>
      <c r="N1140" s="113"/>
      <c r="O1140" s="113"/>
      <c r="P1140" s="113"/>
      <c r="Q1140" s="113"/>
      <c r="Z1140" s="72"/>
      <c r="AB1140" s="115"/>
      <c r="AD1140" s="113"/>
      <c r="AE1140" s="113"/>
      <c r="AF1140" s="113"/>
      <c r="AG1140" s="113"/>
      <c r="AH1140" s="113"/>
      <c r="AQ1140" s="72"/>
      <c r="AS1140" s="115"/>
      <c r="AW1140" s="113"/>
      <c r="AX1140" s="113"/>
      <c r="AY1140" s="113"/>
    </row>
    <row r="1141" spans="9:51">
      <c r="I1141" s="72"/>
      <c r="K1141" s="115"/>
      <c r="M1141" s="113"/>
      <c r="N1141" s="113"/>
      <c r="O1141" s="113"/>
      <c r="P1141" s="113"/>
      <c r="Q1141" s="113"/>
      <c r="Z1141" s="72"/>
      <c r="AB1141" s="115"/>
      <c r="AD1141" s="113"/>
      <c r="AE1141" s="113"/>
      <c r="AF1141" s="113"/>
      <c r="AG1141" s="113"/>
      <c r="AH1141" s="113"/>
      <c r="AQ1141" s="72"/>
      <c r="AS1141" s="115"/>
      <c r="AW1141" s="113"/>
      <c r="AX1141" s="113"/>
      <c r="AY1141" s="113"/>
    </row>
    <row r="1142" spans="9:51">
      <c r="I1142" s="72"/>
      <c r="K1142" s="115"/>
      <c r="M1142" s="113"/>
      <c r="N1142" s="113"/>
      <c r="O1142" s="113"/>
      <c r="P1142" s="113"/>
      <c r="Q1142" s="113"/>
      <c r="Z1142" s="72"/>
      <c r="AB1142" s="115"/>
      <c r="AD1142" s="113"/>
      <c r="AE1142" s="113"/>
      <c r="AF1142" s="113"/>
      <c r="AG1142" s="113"/>
      <c r="AH1142" s="113"/>
      <c r="AQ1142" s="72"/>
      <c r="AS1142" s="115"/>
      <c r="AW1142" s="113"/>
      <c r="AX1142" s="113"/>
      <c r="AY1142" s="113"/>
    </row>
    <row r="1143" spans="9:51">
      <c r="I1143" s="72"/>
      <c r="K1143" s="115"/>
      <c r="M1143" s="113"/>
      <c r="N1143" s="113"/>
      <c r="O1143" s="113"/>
      <c r="P1143" s="113"/>
      <c r="Q1143" s="113"/>
      <c r="Z1143" s="72"/>
      <c r="AB1143" s="115"/>
      <c r="AD1143" s="113"/>
      <c r="AE1143" s="113"/>
      <c r="AF1143" s="113"/>
      <c r="AG1143" s="113"/>
      <c r="AH1143" s="113"/>
      <c r="AQ1143" s="72"/>
      <c r="AS1143" s="115"/>
      <c r="AW1143" s="113"/>
      <c r="AX1143" s="113"/>
      <c r="AY1143" s="113"/>
    </row>
    <row r="1144" spans="9:51">
      <c r="I1144" s="72"/>
      <c r="K1144" s="115"/>
      <c r="M1144" s="113"/>
      <c r="N1144" s="113"/>
      <c r="O1144" s="113"/>
      <c r="P1144" s="113"/>
      <c r="Q1144" s="113"/>
      <c r="Z1144" s="72"/>
      <c r="AB1144" s="115"/>
      <c r="AD1144" s="113"/>
      <c r="AE1144" s="113"/>
      <c r="AF1144" s="113"/>
      <c r="AG1144" s="113"/>
      <c r="AH1144" s="113"/>
      <c r="AQ1144" s="72"/>
      <c r="AS1144" s="115"/>
      <c r="AW1144" s="113"/>
      <c r="AX1144" s="113"/>
      <c r="AY1144" s="113"/>
    </row>
    <row r="1145" spans="9:51">
      <c r="I1145" s="72"/>
      <c r="K1145" s="115"/>
      <c r="M1145" s="113"/>
      <c r="N1145" s="113"/>
      <c r="O1145" s="113"/>
      <c r="P1145" s="113"/>
      <c r="Q1145" s="113"/>
      <c r="Z1145" s="72"/>
      <c r="AB1145" s="115"/>
      <c r="AD1145" s="113"/>
      <c r="AE1145" s="113"/>
      <c r="AF1145" s="113"/>
      <c r="AG1145" s="113"/>
      <c r="AH1145" s="113"/>
      <c r="AQ1145" s="72"/>
      <c r="AS1145" s="115"/>
      <c r="AW1145" s="113"/>
      <c r="AX1145" s="113"/>
      <c r="AY1145" s="113"/>
    </row>
    <row r="1146" spans="9:51">
      <c r="I1146" s="72"/>
      <c r="K1146" s="115"/>
      <c r="M1146" s="113"/>
      <c r="N1146" s="113"/>
      <c r="O1146" s="113"/>
      <c r="P1146" s="113"/>
      <c r="Q1146" s="113"/>
      <c r="Z1146" s="72"/>
      <c r="AB1146" s="115"/>
      <c r="AD1146" s="113"/>
      <c r="AE1146" s="113"/>
      <c r="AF1146" s="113"/>
      <c r="AG1146" s="113"/>
      <c r="AH1146" s="113"/>
      <c r="AQ1146" s="72"/>
      <c r="AS1146" s="115"/>
      <c r="AW1146" s="113"/>
      <c r="AX1146" s="113"/>
      <c r="AY1146" s="113"/>
    </row>
    <row r="1147" spans="9:51">
      <c r="I1147" s="72"/>
      <c r="K1147" s="115"/>
      <c r="M1147" s="113"/>
      <c r="N1147" s="113"/>
      <c r="O1147" s="113"/>
      <c r="P1147" s="113"/>
      <c r="Q1147" s="113"/>
      <c r="Z1147" s="72"/>
      <c r="AB1147" s="115"/>
      <c r="AD1147" s="113"/>
      <c r="AE1147" s="113"/>
      <c r="AF1147" s="113"/>
      <c r="AG1147" s="113"/>
      <c r="AH1147" s="113"/>
      <c r="AQ1147" s="72"/>
      <c r="AS1147" s="115"/>
      <c r="AW1147" s="113"/>
      <c r="AX1147" s="113"/>
      <c r="AY1147" s="113"/>
    </row>
    <row r="1148" spans="9:51">
      <c r="I1148" s="72"/>
      <c r="K1148" s="115"/>
      <c r="M1148" s="113"/>
      <c r="N1148" s="113"/>
      <c r="O1148" s="113"/>
      <c r="P1148" s="113"/>
      <c r="Q1148" s="113"/>
      <c r="Z1148" s="72"/>
      <c r="AB1148" s="115"/>
      <c r="AD1148" s="113"/>
      <c r="AE1148" s="113"/>
      <c r="AF1148" s="113"/>
      <c r="AG1148" s="113"/>
      <c r="AH1148" s="113"/>
      <c r="AQ1148" s="72"/>
      <c r="AS1148" s="115"/>
      <c r="AW1148" s="113"/>
      <c r="AX1148" s="113"/>
      <c r="AY1148" s="113"/>
    </row>
    <row r="1149" spans="9:51">
      <c r="I1149" s="72"/>
      <c r="K1149" s="115"/>
      <c r="M1149" s="113"/>
      <c r="N1149" s="113"/>
      <c r="O1149" s="113"/>
      <c r="P1149" s="113"/>
      <c r="Q1149" s="113"/>
      <c r="Z1149" s="72"/>
      <c r="AB1149" s="115"/>
      <c r="AD1149" s="113"/>
      <c r="AE1149" s="113"/>
      <c r="AF1149" s="113"/>
      <c r="AG1149" s="113"/>
      <c r="AH1149" s="113"/>
      <c r="AQ1149" s="72"/>
      <c r="AS1149" s="115"/>
      <c r="AW1149" s="113"/>
      <c r="AX1149" s="113"/>
      <c r="AY1149" s="113"/>
    </row>
    <row r="1150" spans="9:51">
      <c r="I1150" s="72"/>
      <c r="K1150" s="115"/>
      <c r="M1150" s="113"/>
      <c r="N1150" s="113"/>
      <c r="O1150" s="113"/>
      <c r="P1150" s="113"/>
      <c r="Q1150" s="113"/>
      <c r="Z1150" s="72"/>
      <c r="AB1150" s="115"/>
      <c r="AD1150" s="113"/>
      <c r="AE1150" s="113"/>
      <c r="AF1150" s="113"/>
      <c r="AG1150" s="113"/>
      <c r="AH1150" s="113"/>
      <c r="AQ1150" s="72"/>
      <c r="AS1150" s="115"/>
      <c r="AW1150" s="113"/>
      <c r="AX1150" s="113"/>
      <c r="AY1150" s="113"/>
    </row>
    <row r="1151" spans="9:51">
      <c r="I1151" s="72"/>
      <c r="K1151" s="115"/>
      <c r="M1151" s="113"/>
      <c r="N1151" s="113"/>
      <c r="O1151" s="113"/>
      <c r="P1151" s="113"/>
      <c r="Q1151" s="113"/>
      <c r="Z1151" s="72"/>
      <c r="AB1151" s="115"/>
      <c r="AD1151" s="113"/>
      <c r="AE1151" s="113"/>
      <c r="AF1151" s="113"/>
      <c r="AG1151" s="113"/>
      <c r="AH1151" s="113"/>
      <c r="AQ1151" s="72"/>
      <c r="AS1151" s="115"/>
      <c r="AW1151" s="113"/>
      <c r="AX1151" s="113"/>
      <c r="AY1151" s="113"/>
    </row>
    <row r="1152" spans="9:51">
      <c r="I1152" s="72"/>
      <c r="K1152" s="115"/>
      <c r="M1152" s="113"/>
      <c r="N1152" s="113"/>
      <c r="O1152" s="113"/>
      <c r="P1152" s="113"/>
      <c r="Q1152" s="113"/>
      <c r="Z1152" s="72"/>
      <c r="AB1152" s="115"/>
      <c r="AD1152" s="113"/>
      <c r="AE1152" s="113"/>
      <c r="AF1152" s="113"/>
      <c r="AG1152" s="113"/>
      <c r="AH1152" s="113"/>
      <c r="AQ1152" s="72"/>
      <c r="AS1152" s="115"/>
      <c r="AW1152" s="113"/>
      <c r="AX1152" s="113"/>
      <c r="AY1152" s="113"/>
    </row>
    <row r="1153" spans="9:51">
      <c r="I1153" s="72"/>
      <c r="K1153" s="115"/>
      <c r="M1153" s="113"/>
      <c r="N1153" s="113"/>
      <c r="O1153" s="113"/>
      <c r="P1153" s="113"/>
      <c r="Q1153" s="113"/>
      <c r="Z1153" s="72"/>
      <c r="AB1153" s="115"/>
      <c r="AD1153" s="113"/>
      <c r="AE1153" s="113"/>
      <c r="AF1153" s="113"/>
      <c r="AG1153" s="113"/>
      <c r="AH1153" s="113"/>
      <c r="AQ1153" s="72"/>
      <c r="AS1153" s="115"/>
      <c r="AW1153" s="113"/>
      <c r="AX1153" s="113"/>
      <c r="AY1153" s="113"/>
    </row>
    <row r="1154" spans="9:51">
      <c r="I1154" s="72"/>
      <c r="K1154" s="115"/>
      <c r="M1154" s="113"/>
      <c r="N1154" s="113"/>
      <c r="O1154" s="113"/>
      <c r="P1154" s="113"/>
      <c r="Q1154" s="113"/>
      <c r="Z1154" s="72"/>
      <c r="AB1154" s="115"/>
      <c r="AD1154" s="113"/>
      <c r="AE1154" s="113"/>
      <c r="AF1154" s="113"/>
      <c r="AG1154" s="113"/>
      <c r="AH1154" s="113"/>
      <c r="AQ1154" s="72"/>
      <c r="AS1154" s="115"/>
      <c r="AW1154" s="113"/>
      <c r="AX1154" s="113"/>
      <c r="AY1154" s="113"/>
    </row>
    <row r="1155" spans="9:51">
      <c r="I1155" s="72"/>
      <c r="K1155" s="115"/>
      <c r="M1155" s="113"/>
      <c r="N1155" s="113"/>
      <c r="O1155" s="113"/>
      <c r="P1155" s="113"/>
      <c r="Q1155" s="113"/>
      <c r="Z1155" s="72"/>
      <c r="AB1155" s="115"/>
      <c r="AD1155" s="113"/>
      <c r="AE1155" s="113"/>
      <c r="AF1155" s="113"/>
      <c r="AG1155" s="113"/>
      <c r="AH1155" s="113"/>
      <c r="AQ1155" s="72"/>
      <c r="AS1155" s="115"/>
      <c r="AW1155" s="113"/>
      <c r="AX1155" s="113"/>
      <c r="AY1155" s="113"/>
    </row>
    <row r="1156" spans="9:51">
      <c r="I1156" s="72"/>
      <c r="K1156" s="115"/>
      <c r="M1156" s="113"/>
      <c r="N1156" s="113"/>
      <c r="O1156" s="113"/>
      <c r="P1156" s="113"/>
      <c r="Q1156" s="113"/>
      <c r="Z1156" s="72"/>
      <c r="AB1156" s="115"/>
      <c r="AD1156" s="113"/>
      <c r="AE1156" s="113"/>
      <c r="AF1156" s="113"/>
      <c r="AG1156" s="113"/>
      <c r="AH1156" s="113"/>
      <c r="AQ1156" s="72"/>
      <c r="AS1156" s="115"/>
      <c r="AW1156" s="113"/>
      <c r="AX1156" s="113"/>
      <c r="AY1156" s="113"/>
    </row>
    <row r="1157" spans="9:51">
      <c r="I1157" s="72"/>
      <c r="K1157" s="115"/>
      <c r="M1157" s="113"/>
      <c r="N1157" s="113"/>
      <c r="O1157" s="113"/>
      <c r="P1157" s="113"/>
      <c r="Q1157" s="113"/>
      <c r="Z1157" s="72"/>
      <c r="AB1157" s="115"/>
      <c r="AD1157" s="113"/>
      <c r="AE1157" s="113"/>
      <c r="AF1157" s="113"/>
      <c r="AG1157" s="113"/>
      <c r="AH1157" s="113"/>
      <c r="AQ1157" s="72"/>
      <c r="AS1157" s="115"/>
      <c r="AW1157" s="113"/>
      <c r="AX1157" s="113"/>
      <c r="AY1157" s="113"/>
    </row>
    <row r="1158" spans="9:51">
      <c r="I1158" s="72"/>
      <c r="K1158" s="115"/>
      <c r="M1158" s="113"/>
      <c r="N1158" s="113"/>
      <c r="O1158" s="113"/>
      <c r="P1158" s="113"/>
      <c r="Q1158" s="113"/>
      <c r="Z1158" s="72"/>
      <c r="AB1158" s="115"/>
      <c r="AD1158" s="113"/>
      <c r="AE1158" s="113"/>
      <c r="AF1158" s="113"/>
      <c r="AG1158" s="113"/>
      <c r="AH1158" s="113"/>
      <c r="AQ1158" s="72"/>
      <c r="AS1158" s="115"/>
      <c r="AW1158" s="113"/>
      <c r="AX1158" s="113"/>
      <c r="AY1158" s="113"/>
    </row>
    <row r="1159" spans="9:51">
      <c r="I1159" s="72"/>
      <c r="K1159" s="115"/>
      <c r="M1159" s="113"/>
      <c r="N1159" s="113"/>
      <c r="O1159" s="113"/>
      <c r="P1159" s="113"/>
      <c r="Q1159" s="113"/>
      <c r="Z1159" s="72"/>
      <c r="AB1159" s="115"/>
      <c r="AD1159" s="113"/>
      <c r="AE1159" s="113"/>
      <c r="AF1159" s="113"/>
      <c r="AG1159" s="113"/>
      <c r="AH1159" s="113"/>
      <c r="AQ1159" s="72"/>
      <c r="AS1159" s="115"/>
      <c r="AW1159" s="113"/>
      <c r="AX1159" s="113"/>
      <c r="AY1159" s="113"/>
    </row>
    <row r="1160" spans="9:51">
      <c r="I1160" s="72"/>
      <c r="K1160" s="115"/>
      <c r="M1160" s="113"/>
      <c r="N1160" s="113"/>
      <c r="O1160" s="113"/>
      <c r="P1160" s="113"/>
      <c r="Q1160" s="113"/>
      <c r="Z1160" s="72"/>
      <c r="AB1160" s="115"/>
      <c r="AD1160" s="113"/>
      <c r="AE1160" s="113"/>
      <c r="AF1160" s="113"/>
      <c r="AG1160" s="113"/>
      <c r="AH1160" s="113"/>
      <c r="AQ1160" s="72"/>
      <c r="AS1160" s="115"/>
      <c r="AW1160" s="113"/>
      <c r="AX1160" s="113"/>
      <c r="AY1160" s="113"/>
    </row>
    <row r="1161" spans="9:51">
      <c r="I1161" s="72"/>
      <c r="K1161" s="115"/>
      <c r="M1161" s="113"/>
      <c r="N1161" s="113"/>
      <c r="O1161" s="113"/>
      <c r="P1161" s="113"/>
      <c r="Q1161" s="113"/>
      <c r="Z1161" s="72"/>
      <c r="AB1161" s="115"/>
      <c r="AD1161" s="113"/>
      <c r="AE1161" s="113"/>
      <c r="AF1161" s="113"/>
      <c r="AG1161" s="113"/>
      <c r="AH1161" s="113"/>
      <c r="AQ1161" s="72"/>
      <c r="AS1161" s="115"/>
      <c r="AW1161" s="113"/>
      <c r="AX1161" s="113"/>
      <c r="AY1161" s="113"/>
    </row>
    <row r="1162" spans="9:51">
      <c r="I1162" s="72"/>
      <c r="K1162" s="115"/>
      <c r="M1162" s="113"/>
      <c r="N1162" s="113"/>
      <c r="O1162" s="113"/>
      <c r="P1162" s="113"/>
      <c r="Q1162" s="113"/>
      <c r="Z1162" s="72"/>
      <c r="AB1162" s="115"/>
      <c r="AD1162" s="113"/>
      <c r="AE1162" s="113"/>
      <c r="AF1162" s="113"/>
      <c r="AG1162" s="113"/>
      <c r="AH1162" s="113"/>
      <c r="AQ1162" s="72"/>
      <c r="AS1162" s="115"/>
      <c r="AW1162" s="113"/>
      <c r="AX1162" s="113"/>
      <c r="AY1162" s="113"/>
    </row>
    <row r="1163" spans="9:51">
      <c r="I1163" s="72"/>
      <c r="K1163" s="115"/>
      <c r="M1163" s="113"/>
      <c r="N1163" s="113"/>
      <c r="O1163" s="113"/>
      <c r="P1163" s="113"/>
      <c r="Q1163" s="113"/>
      <c r="Z1163" s="72"/>
      <c r="AB1163" s="115"/>
      <c r="AD1163" s="113"/>
      <c r="AE1163" s="113"/>
      <c r="AF1163" s="113"/>
      <c r="AG1163" s="113"/>
      <c r="AH1163" s="113"/>
      <c r="AQ1163" s="72"/>
      <c r="AS1163" s="115"/>
      <c r="AW1163" s="113"/>
      <c r="AX1163" s="113"/>
      <c r="AY1163" s="113"/>
    </row>
    <row r="1164" spans="9:51">
      <c r="I1164" s="72"/>
      <c r="K1164" s="115"/>
      <c r="M1164" s="113"/>
      <c r="N1164" s="113"/>
      <c r="O1164" s="113"/>
      <c r="P1164" s="113"/>
      <c r="Q1164" s="113"/>
      <c r="Z1164" s="72"/>
      <c r="AB1164" s="115"/>
      <c r="AD1164" s="113"/>
      <c r="AE1164" s="113"/>
      <c r="AF1164" s="113"/>
      <c r="AG1164" s="113"/>
      <c r="AH1164" s="113"/>
      <c r="AQ1164" s="72"/>
      <c r="AS1164" s="115"/>
      <c r="AW1164" s="113"/>
      <c r="AX1164" s="113"/>
      <c r="AY1164" s="113"/>
    </row>
    <row r="1165" spans="9:51">
      <c r="I1165" s="72"/>
      <c r="K1165" s="115"/>
      <c r="M1165" s="113"/>
      <c r="N1165" s="113"/>
      <c r="O1165" s="113"/>
      <c r="P1165" s="113"/>
      <c r="Q1165" s="113"/>
      <c r="Z1165" s="72"/>
      <c r="AB1165" s="115"/>
      <c r="AD1165" s="113"/>
      <c r="AE1165" s="113"/>
      <c r="AF1165" s="113"/>
      <c r="AG1165" s="113"/>
      <c r="AH1165" s="113"/>
      <c r="AQ1165" s="72"/>
      <c r="AS1165" s="115"/>
      <c r="AW1165" s="113"/>
      <c r="AX1165" s="113"/>
      <c r="AY1165" s="113"/>
    </row>
    <row r="1166" spans="9:51">
      <c r="I1166" s="72"/>
      <c r="K1166" s="115"/>
      <c r="M1166" s="113"/>
      <c r="N1166" s="113"/>
      <c r="O1166" s="113"/>
      <c r="P1166" s="113"/>
      <c r="Q1166" s="113"/>
      <c r="Z1166" s="72"/>
      <c r="AB1166" s="115"/>
      <c r="AD1166" s="113"/>
      <c r="AE1166" s="113"/>
      <c r="AF1166" s="113"/>
      <c r="AG1166" s="113"/>
      <c r="AH1166" s="113"/>
      <c r="AQ1166" s="72"/>
      <c r="AS1166" s="115"/>
      <c r="AW1166" s="113"/>
      <c r="AX1166" s="113"/>
      <c r="AY1166" s="113"/>
    </row>
    <row r="1167" spans="9:51">
      <c r="I1167" s="72"/>
      <c r="K1167" s="115"/>
      <c r="M1167" s="113"/>
      <c r="N1167" s="113"/>
      <c r="O1167" s="113"/>
      <c r="P1167" s="113"/>
      <c r="Q1167" s="113"/>
      <c r="Z1167" s="72"/>
      <c r="AB1167" s="115"/>
      <c r="AD1167" s="113"/>
      <c r="AE1167" s="113"/>
      <c r="AF1167" s="113"/>
      <c r="AG1167" s="113"/>
      <c r="AH1167" s="113"/>
      <c r="AQ1167" s="72"/>
      <c r="AS1167" s="115"/>
      <c r="AW1167" s="113"/>
      <c r="AX1167" s="113"/>
      <c r="AY1167" s="113"/>
    </row>
    <row r="1168" spans="9:51">
      <c r="I1168" s="72"/>
      <c r="K1168" s="115"/>
      <c r="M1168" s="113"/>
      <c r="N1168" s="113"/>
      <c r="O1168" s="113"/>
      <c r="P1168" s="113"/>
      <c r="Q1168" s="113"/>
      <c r="Z1168" s="72"/>
      <c r="AB1168" s="115"/>
      <c r="AD1168" s="113"/>
      <c r="AE1168" s="113"/>
      <c r="AF1168" s="113"/>
      <c r="AG1168" s="113"/>
      <c r="AH1168" s="113"/>
      <c r="AQ1168" s="72"/>
      <c r="AS1168" s="115"/>
      <c r="AW1168" s="113"/>
      <c r="AX1168" s="113"/>
      <c r="AY1168" s="113"/>
    </row>
    <row r="1169" spans="9:51">
      <c r="I1169" s="72"/>
      <c r="K1169" s="115"/>
      <c r="M1169" s="113"/>
      <c r="N1169" s="113"/>
      <c r="O1169" s="113"/>
      <c r="P1169" s="113"/>
      <c r="Q1169" s="113"/>
      <c r="Z1169" s="72"/>
      <c r="AB1169" s="115"/>
      <c r="AD1169" s="113"/>
      <c r="AE1169" s="113"/>
      <c r="AF1169" s="113"/>
      <c r="AG1169" s="113"/>
      <c r="AH1169" s="113"/>
      <c r="AQ1169" s="72"/>
      <c r="AS1169" s="115"/>
      <c r="AW1169" s="113"/>
      <c r="AX1169" s="113"/>
      <c r="AY1169" s="113"/>
    </row>
    <row r="1170" spans="9:51">
      <c r="I1170" s="72"/>
      <c r="K1170" s="115"/>
      <c r="M1170" s="113"/>
      <c r="N1170" s="113"/>
      <c r="O1170" s="113"/>
      <c r="P1170" s="113"/>
      <c r="Q1170" s="113"/>
      <c r="Z1170" s="72"/>
      <c r="AB1170" s="115"/>
      <c r="AD1170" s="113"/>
      <c r="AE1170" s="113"/>
      <c r="AF1170" s="113"/>
      <c r="AG1170" s="113"/>
      <c r="AH1170" s="113"/>
      <c r="AQ1170" s="72"/>
      <c r="AS1170" s="115"/>
      <c r="AW1170" s="113"/>
      <c r="AX1170" s="113"/>
      <c r="AY1170" s="113"/>
    </row>
    <row r="1171" spans="9:51">
      <c r="I1171" s="72"/>
      <c r="K1171" s="115"/>
      <c r="M1171" s="113"/>
      <c r="N1171" s="113"/>
      <c r="O1171" s="113"/>
      <c r="P1171" s="113"/>
      <c r="Q1171" s="113"/>
      <c r="Z1171" s="72"/>
      <c r="AB1171" s="115"/>
      <c r="AD1171" s="113"/>
      <c r="AE1171" s="113"/>
      <c r="AF1171" s="113"/>
      <c r="AG1171" s="113"/>
      <c r="AH1171" s="113"/>
      <c r="AQ1171" s="72"/>
      <c r="AS1171" s="115"/>
      <c r="AW1171" s="113"/>
      <c r="AX1171" s="113"/>
      <c r="AY1171" s="113"/>
    </row>
    <row r="1172" spans="9:51">
      <c r="I1172" s="72"/>
      <c r="K1172" s="115"/>
      <c r="M1172" s="113"/>
      <c r="N1172" s="113"/>
      <c r="O1172" s="113"/>
      <c r="P1172" s="113"/>
      <c r="Q1172" s="113"/>
      <c r="Z1172" s="72"/>
      <c r="AB1172" s="115"/>
      <c r="AD1172" s="113"/>
      <c r="AE1172" s="113"/>
      <c r="AF1172" s="113"/>
      <c r="AG1172" s="113"/>
      <c r="AH1172" s="113"/>
      <c r="AQ1172" s="72"/>
      <c r="AS1172" s="115"/>
      <c r="AW1172" s="113"/>
      <c r="AX1172" s="113"/>
      <c r="AY1172" s="113"/>
    </row>
    <row r="1173" spans="9:51">
      <c r="I1173" s="72"/>
      <c r="K1173" s="115"/>
      <c r="M1173" s="113"/>
      <c r="N1173" s="113"/>
      <c r="O1173" s="113"/>
      <c r="P1173" s="113"/>
      <c r="Q1173" s="113"/>
      <c r="Z1173" s="72"/>
      <c r="AB1173" s="115"/>
      <c r="AD1173" s="113"/>
      <c r="AE1173" s="113"/>
      <c r="AF1173" s="113"/>
      <c r="AG1173" s="113"/>
      <c r="AH1173" s="113"/>
      <c r="AQ1173" s="72"/>
      <c r="AS1173" s="115"/>
      <c r="AW1173" s="113"/>
      <c r="AX1173" s="113"/>
      <c r="AY1173" s="113"/>
    </row>
    <row r="1174" spans="9:51">
      <c r="I1174" s="72"/>
      <c r="K1174" s="115"/>
      <c r="M1174" s="113"/>
      <c r="N1174" s="113"/>
      <c r="O1174" s="113"/>
      <c r="P1174" s="113"/>
      <c r="Q1174" s="113"/>
      <c r="Z1174" s="72"/>
      <c r="AB1174" s="115"/>
      <c r="AD1174" s="113"/>
      <c r="AE1174" s="113"/>
      <c r="AF1174" s="113"/>
      <c r="AG1174" s="113"/>
      <c r="AH1174" s="113"/>
      <c r="AQ1174" s="72"/>
      <c r="AS1174" s="115"/>
      <c r="AW1174" s="113"/>
      <c r="AX1174" s="113"/>
      <c r="AY1174" s="113"/>
    </row>
    <row r="1175" spans="9:51">
      <c r="I1175" s="72"/>
      <c r="K1175" s="115"/>
      <c r="M1175" s="113"/>
      <c r="N1175" s="113"/>
      <c r="O1175" s="113"/>
      <c r="P1175" s="113"/>
      <c r="Q1175" s="113"/>
      <c r="Z1175" s="72"/>
      <c r="AB1175" s="115"/>
      <c r="AD1175" s="113"/>
      <c r="AE1175" s="113"/>
      <c r="AF1175" s="113"/>
      <c r="AG1175" s="113"/>
      <c r="AH1175" s="113"/>
      <c r="AQ1175" s="72"/>
      <c r="AS1175" s="115"/>
      <c r="AW1175" s="113"/>
      <c r="AX1175" s="113"/>
      <c r="AY1175" s="113"/>
    </row>
    <row r="1176" spans="9:51">
      <c r="I1176" s="72"/>
      <c r="K1176" s="115"/>
      <c r="M1176" s="113"/>
      <c r="N1176" s="113"/>
      <c r="O1176" s="113"/>
      <c r="P1176" s="113"/>
      <c r="Q1176" s="113"/>
      <c r="Z1176" s="72"/>
      <c r="AB1176" s="115"/>
      <c r="AD1176" s="113"/>
      <c r="AE1176" s="113"/>
      <c r="AF1176" s="113"/>
      <c r="AG1176" s="113"/>
      <c r="AH1176" s="113"/>
      <c r="AQ1176" s="72"/>
      <c r="AS1176" s="115"/>
      <c r="AW1176" s="113"/>
      <c r="AX1176" s="113"/>
      <c r="AY1176" s="113"/>
    </row>
    <row r="1177" spans="9:51">
      <c r="I1177" s="72"/>
      <c r="K1177" s="115"/>
      <c r="M1177" s="113"/>
      <c r="N1177" s="113"/>
      <c r="O1177" s="113"/>
      <c r="P1177" s="113"/>
      <c r="Q1177" s="113"/>
      <c r="Z1177" s="72"/>
      <c r="AB1177" s="115"/>
      <c r="AD1177" s="113"/>
      <c r="AE1177" s="113"/>
      <c r="AF1177" s="113"/>
      <c r="AG1177" s="113"/>
      <c r="AH1177" s="113"/>
      <c r="AQ1177" s="72"/>
      <c r="AS1177" s="115"/>
      <c r="AW1177" s="113"/>
      <c r="AX1177" s="113"/>
      <c r="AY1177" s="113"/>
    </row>
    <row r="1178" spans="9:51">
      <c r="I1178" s="72"/>
      <c r="K1178" s="115"/>
      <c r="M1178" s="113"/>
      <c r="N1178" s="113"/>
      <c r="O1178" s="113"/>
      <c r="P1178" s="113"/>
      <c r="Q1178" s="113"/>
      <c r="Z1178" s="72"/>
      <c r="AB1178" s="115"/>
      <c r="AD1178" s="113"/>
      <c r="AE1178" s="113"/>
      <c r="AF1178" s="113"/>
      <c r="AG1178" s="113"/>
      <c r="AH1178" s="113"/>
      <c r="AQ1178" s="72"/>
      <c r="AS1178" s="115"/>
      <c r="AW1178" s="113"/>
      <c r="AX1178" s="113"/>
      <c r="AY1178" s="113"/>
    </row>
    <row r="1179" spans="9:51">
      <c r="I1179" s="72"/>
      <c r="K1179" s="115"/>
      <c r="M1179" s="113"/>
      <c r="N1179" s="113"/>
      <c r="O1179" s="113"/>
      <c r="P1179" s="113"/>
      <c r="Q1179" s="113"/>
      <c r="Z1179" s="72"/>
      <c r="AB1179" s="115"/>
      <c r="AD1179" s="113"/>
      <c r="AE1179" s="113"/>
      <c r="AF1179" s="113"/>
      <c r="AG1179" s="113"/>
      <c r="AH1179" s="113"/>
      <c r="AQ1179" s="72"/>
      <c r="AS1179" s="115"/>
      <c r="AW1179" s="113"/>
      <c r="AX1179" s="113"/>
      <c r="AY1179" s="113"/>
    </row>
    <row r="1180" spans="9:51">
      <c r="I1180" s="72"/>
      <c r="K1180" s="115"/>
      <c r="M1180" s="113"/>
      <c r="N1180" s="113"/>
      <c r="O1180" s="113"/>
      <c r="P1180" s="113"/>
      <c r="Q1180" s="113"/>
      <c r="Z1180" s="72"/>
      <c r="AB1180" s="115"/>
      <c r="AD1180" s="113"/>
      <c r="AE1180" s="113"/>
      <c r="AF1180" s="113"/>
      <c r="AG1180" s="113"/>
      <c r="AH1180" s="113"/>
      <c r="AQ1180" s="72"/>
      <c r="AS1180" s="115"/>
      <c r="AW1180" s="113"/>
      <c r="AX1180" s="113"/>
      <c r="AY1180" s="113"/>
    </row>
    <row r="1181" spans="9:51">
      <c r="I1181" s="72"/>
      <c r="K1181" s="115"/>
      <c r="M1181" s="113"/>
      <c r="N1181" s="113"/>
      <c r="O1181" s="113"/>
      <c r="P1181" s="113"/>
      <c r="Q1181" s="113"/>
      <c r="Z1181" s="72"/>
      <c r="AB1181" s="115"/>
      <c r="AD1181" s="113"/>
      <c r="AE1181" s="113"/>
      <c r="AF1181" s="113"/>
      <c r="AG1181" s="113"/>
      <c r="AH1181" s="113"/>
      <c r="AQ1181" s="72"/>
      <c r="AS1181" s="115"/>
      <c r="AW1181" s="113"/>
      <c r="AX1181" s="113"/>
      <c r="AY1181" s="113"/>
    </row>
    <row r="1182" spans="9:51">
      <c r="I1182" s="72"/>
      <c r="K1182" s="115"/>
      <c r="M1182" s="113"/>
      <c r="N1182" s="113"/>
      <c r="O1182" s="113"/>
      <c r="P1182" s="113"/>
      <c r="Q1182" s="113"/>
      <c r="Z1182" s="72"/>
      <c r="AB1182" s="115"/>
      <c r="AD1182" s="113"/>
      <c r="AE1182" s="113"/>
      <c r="AF1182" s="113"/>
      <c r="AG1182" s="113"/>
      <c r="AH1182" s="113"/>
      <c r="AQ1182" s="72"/>
      <c r="AS1182" s="115"/>
      <c r="AW1182" s="113"/>
      <c r="AX1182" s="113"/>
      <c r="AY1182" s="113"/>
    </row>
    <row r="1183" spans="9:51">
      <c r="I1183" s="72"/>
      <c r="K1183" s="115"/>
      <c r="M1183" s="113"/>
      <c r="N1183" s="113"/>
      <c r="O1183" s="113"/>
      <c r="P1183" s="113"/>
      <c r="Q1183" s="113"/>
      <c r="Z1183" s="72"/>
      <c r="AB1183" s="115"/>
      <c r="AD1183" s="113"/>
      <c r="AE1183" s="113"/>
      <c r="AF1183" s="113"/>
      <c r="AG1183" s="113"/>
      <c r="AH1183" s="113"/>
      <c r="AQ1183" s="72"/>
      <c r="AS1183" s="115"/>
      <c r="AW1183" s="113"/>
      <c r="AX1183" s="113"/>
      <c r="AY1183" s="113"/>
    </row>
    <row r="1184" spans="9:51">
      <c r="I1184" s="72"/>
      <c r="K1184" s="115"/>
      <c r="M1184" s="113"/>
      <c r="N1184" s="113"/>
      <c r="O1184" s="113"/>
      <c r="P1184" s="113"/>
      <c r="Q1184" s="113"/>
      <c r="Z1184" s="72"/>
      <c r="AB1184" s="115"/>
      <c r="AD1184" s="113"/>
      <c r="AE1184" s="113"/>
      <c r="AF1184" s="113"/>
      <c r="AG1184" s="113"/>
      <c r="AH1184" s="113"/>
      <c r="AQ1184" s="72"/>
      <c r="AS1184" s="115"/>
      <c r="AW1184" s="113"/>
      <c r="AX1184" s="113"/>
      <c r="AY1184" s="113"/>
    </row>
    <row r="1185" spans="9:51">
      <c r="I1185" s="72"/>
      <c r="K1185" s="115"/>
      <c r="M1185" s="113"/>
      <c r="N1185" s="113"/>
      <c r="O1185" s="113"/>
      <c r="P1185" s="113"/>
      <c r="Q1185" s="113"/>
      <c r="Z1185" s="72"/>
      <c r="AB1185" s="115"/>
      <c r="AD1185" s="113"/>
      <c r="AE1185" s="113"/>
      <c r="AF1185" s="113"/>
      <c r="AG1185" s="113"/>
      <c r="AH1185" s="113"/>
      <c r="AQ1185" s="72"/>
      <c r="AS1185" s="115"/>
      <c r="AW1185" s="113"/>
      <c r="AX1185" s="113"/>
      <c r="AY1185" s="113"/>
    </row>
    <row r="1186" spans="9:51">
      <c r="I1186" s="72"/>
      <c r="K1186" s="115"/>
      <c r="M1186" s="113"/>
      <c r="N1186" s="113"/>
      <c r="O1186" s="113"/>
      <c r="P1186" s="113"/>
      <c r="Q1186" s="113"/>
      <c r="Z1186" s="72"/>
      <c r="AB1186" s="115"/>
      <c r="AD1186" s="113"/>
      <c r="AE1186" s="113"/>
      <c r="AF1186" s="113"/>
      <c r="AG1186" s="113"/>
      <c r="AH1186" s="113"/>
      <c r="AQ1186" s="72"/>
      <c r="AS1186" s="115"/>
      <c r="AW1186" s="113"/>
      <c r="AX1186" s="113"/>
      <c r="AY1186" s="113"/>
    </row>
    <row r="1187" spans="9:51">
      <c r="I1187" s="72"/>
      <c r="K1187" s="115"/>
      <c r="M1187" s="113"/>
      <c r="N1187" s="113"/>
      <c r="O1187" s="113"/>
      <c r="P1187" s="113"/>
      <c r="Q1187" s="113"/>
      <c r="Z1187" s="72"/>
      <c r="AB1187" s="115"/>
      <c r="AD1187" s="113"/>
      <c r="AE1187" s="113"/>
      <c r="AF1187" s="113"/>
      <c r="AG1187" s="113"/>
      <c r="AH1187" s="113"/>
      <c r="AQ1187" s="72"/>
      <c r="AS1187" s="115"/>
      <c r="AW1187" s="113"/>
      <c r="AX1187" s="113"/>
      <c r="AY1187" s="113"/>
    </row>
    <row r="1188" spans="9:51">
      <c r="I1188" s="72"/>
      <c r="K1188" s="115"/>
      <c r="M1188" s="113"/>
      <c r="N1188" s="113"/>
      <c r="O1188" s="113"/>
      <c r="P1188" s="113"/>
      <c r="Q1188" s="113"/>
      <c r="Z1188" s="72"/>
      <c r="AB1188" s="115"/>
      <c r="AD1188" s="113"/>
      <c r="AE1188" s="113"/>
      <c r="AF1188" s="113"/>
      <c r="AG1188" s="113"/>
      <c r="AH1188" s="113"/>
      <c r="AQ1188" s="72"/>
      <c r="AS1188" s="115"/>
      <c r="AW1188" s="113"/>
      <c r="AX1188" s="113"/>
      <c r="AY1188" s="113"/>
    </row>
    <row r="1189" spans="9:51">
      <c r="I1189" s="72"/>
      <c r="K1189" s="115"/>
      <c r="M1189" s="113"/>
      <c r="N1189" s="113"/>
      <c r="O1189" s="113"/>
      <c r="P1189" s="113"/>
      <c r="Q1189" s="113"/>
      <c r="Z1189" s="72"/>
      <c r="AB1189" s="115"/>
      <c r="AD1189" s="113"/>
      <c r="AE1189" s="113"/>
      <c r="AF1189" s="113"/>
      <c r="AG1189" s="113"/>
      <c r="AH1189" s="113"/>
      <c r="AQ1189" s="72"/>
      <c r="AS1189" s="115"/>
      <c r="AW1189" s="113"/>
      <c r="AX1189" s="113"/>
      <c r="AY1189" s="113"/>
    </row>
    <row r="1190" spans="9:51">
      <c r="I1190" s="72"/>
      <c r="K1190" s="115"/>
      <c r="M1190" s="113"/>
      <c r="N1190" s="113"/>
      <c r="O1190" s="113"/>
      <c r="P1190" s="113"/>
      <c r="Q1190" s="113"/>
      <c r="Z1190" s="72"/>
      <c r="AB1190" s="115"/>
      <c r="AD1190" s="113"/>
      <c r="AE1190" s="113"/>
      <c r="AF1190" s="113"/>
      <c r="AG1190" s="113"/>
      <c r="AH1190" s="113"/>
      <c r="AQ1190" s="72"/>
      <c r="AS1190" s="115"/>
      <c r="AW1190" s="113"/>
      <c r="AX1190" s="113"/>
      <c r="AY1190" s="113"/>
    </row>
    <row r="1191" spans="9:51">
      <c r="I1191" s="72"/>
      <c r="K1191" s="115"/>
      <c r="M1191" s="113"/>
      <c r="N1191" s="113"/>
      <c r="O1191" s="113"/>
      <c r="P1191" s="113"/>
      <c r="Q1191" s="113"/>
      <c r="Z1191" s="72"/>
      <c r="AB1191" s="115"/>
      <c r="AD1191" s="113"/>
      <c r="AE1191" s="113"/>
      <c r="AF1191" s="113"/>
      <c r="AG1191" s="113"/>
      <c r="AH1191" s="113"/>
      <c r="AQ1191" s="72"/>
      <c r="AS1191" s="115"/>
      <c r="AW1191" s="113"/>
      <c r="AX1191" s="113"/>
      <c r="AY1191" s="113"/>
    </row>
    <row r="1192" spans="9:51">
      <c r="I1192" s="72"/>
      <c r="K1192" s="115"/>
      <c r="M1192" s="113"/>
      <c r="N1192" s="113"/>
      <c r="O1192" s="113"/>
      <c r="P1192" s="113"/>
      <c r="Q1192" s="113"/>
      <c r="Z1192" s="72"/>
      <c r="AB1192" s="115"/>
      <c r="AD1192" s="113"/>
      <c r="AE1192" s="113"/>
      <c r="AF1192" s="113"/>
      <c r="AG1192" s="113"/>
      <c r="AH1192" s="113"/>
      <c r="AQ1192" s="72"/>
      <c r="AS1192" s="115"/>
      <c r="AW1192" s="113"/>
      <c r="AX1192" s="113"/>
      <c r="AY1192" s="113"/>
    </row>
    <row r="1193" spans="9:51">
      <c r="I1193" s="72"/>
      <c r="K1193" s="115"/>
      <c r="M1193" s="113"/>
      <c r="N1193" s="113"/>
      <c r="O1193" s="113"/>
      <c r="P1193" s="113"/>
      <c r="Q1193" s="113"/>
      <c r="Z1193" s="72"/>
      <c r="AB1193" s="115"/>
      <c r="AD1193" s="113"/>
      <c r="AE1193" s="113"/>
      <c r="AF1193" s="113"/>
      <c r="AG1193" s="113"/>
      <c r="AH1193" s="113"/>
      <c r="AQ1193" s="72"/>
      <c r="AS1193" s="115"/>
      <c r="AW1193" s="113"/>
      <c r="AX1193" s="113"/>
      <c r="AY1193" s="113"/>
    </row>
    <row r="1194" spans="9:51">
      <c r="I1194" s="72"/>
      <c r="K1194" s="115"/>
      <c r="M1194" s="113"/>
      <c r="N1194" s="113"/>
      <c r="O1194" s="113"/>
      <c r="P1194" s="113"/>
      <c r="Q1194" s="113"/>
      <c r="Z1194" s="72"/>
      <c r="AB1194" s="115"/>
      <c r="AD1194" s="113"/>
      <c r="AE1194" s="113"/>
      <c r="AF1194" s="113"/>
      <c r="AG1194" s="113"/>
      <c r="AH1194" s="113"/>
      <c r="AQ1194" s="72"/>
      <c r="AS1194" s="115"/>
      <c r="AW1194" s="113"/>
      <c r="AX1194" s="113"/>
      <c r="AY1194" s="113"/>
    </row>
    <row r="1195" spans="9:51">
      <c r="I1195" s="72"/>
      <c r="K1195" s="115"/>
      <c r="M1195" s="113"/>
      <c r="N1195" s="113"/>
      <c r="O1195" s="113"/>
      <c r="P1195" s="113"/>
      <c r="Q1195" s="113"/>
      <c r="Z1195" s="72"/>
      <c r="AB1195" s="115"/>
      <c r="AD1195" s="113"/>
      <c r="AE1195" s="113"/>
      <c r="AF1195" s="113"/>
      <c r="AG1195" s="113"/>
      <c r="AH1195" s="113"/>
      <c r="AQ1195" s="72"/>
      <c r="AS1195" s="115"/>
      <c r="AW1195" s="113"/>
      <c r="AX1195" s="113"/>
      <c r="AY1195" s="113"/>
    </row>
    <row r="1196" spans="9:51">
      <c r="I1196" s="72"/>
      <c r="K1196" s="115"/>
      <c r="M1196" s="113"/>
      <c r="N1196" s="113"/>
      <c r="O1196" s="113"/>
      <c r="P1196" s="113"/>
      <c r="Q1196" s="113"/>
      <c r="Z1196" s="72"/>
      <c r="AB1196" s="115"/>
      <c r="AD1196" s="113"/>
      <c r="AE1196" s="113"/>
      <c r="AF1196" s="113"/>
      <c r="AG1196" s="113"/>
      <c r="AH1196" s="113"/>
      <c r="AQ1196" s="72"/>
      <c r="AS1196" s="115"/>
      <c r="AW1196" s="113"/>
      <c r="AX1196" s="113"/>
      <c r="AY1196" s="113"/>
    </row>
    <row r="1197" spans="9:51">
      <c r="I1197" s="72"/>
      <c r="K1197" s="115"/>
      <c r="M1197" s="113"/>
      <c r="N1197" s="113"/>
      <c r="O1197" s="113"/>
      <c r="P1197" s="113"/>
      <c r="Q1197" s="113"/>
      <c r="Z1197" s="72"/>
      <c r="AB1197" s="115"/>
      <c r="AD1197" s="113"/>
      <c r="AE1197" s="113"/>
      <c r="AF1197" s="113"/>
      <c r="AG1197" s="113"/>
      <c r="AH1197" s="113"/>
      <c r="AQ1197" s="72"/>
      <c r="AS1197" s="115"/>
      <c r="AW1197" s="113"/>
      <c r="AX1197" s="113"/>
      <c r="AY1197" s="113"/>
    </row>
    <row r="1198" spans="9:51">
      <c r="I1198" s="72"/>
      <c r="K1198" s="115"/>
      <c r="M1198" s="113"/>
      <c r="N1198" s="113"/>
      <c r="O1198" s="113"/>
      <c r="P1198" s="113"/>
      <c r="Q1198" s="113"/>
      <c r="Z1198" s="72"/>
      <c r="AB1198" s="115"/>
      <c r="AD1198" s="113"/>
      <c r="AE1198" s="113"/>
      <c r="AF1198" s="113"/>
      <c r="AG1198" s="113"/>
      <c r="AH1198" s="113"/>
      <c r="AQ1198" s="72"/>
      <c r="AS1198" s="115"/>
      <c r="AW1198" s="113"/>
      <c r="AX1198" s="113"/>
      <c r="AY1198" s="113"/>
    </row>
    <row r="1199" spans="9:51">
      <c r="I1199" s="72"/>
      <c r="K1199" s="115"/>
      <c r="M1199" s="113"/>
      <c r="N1199" s="113"/>
      <c r="O1199" s="113"/>
      <c r="P1199" s="113"/>
      <c r="Q1199" s="113"/>
      <c r="Z1199" s="72"/>
      <c r="AB1199" s="115"/>
      <c r="AD1199" s="113"/>
      <c r="AE1199" s="113"/>
      <c r="AF1199" s="113"/>
      <c r="AG1199" s="113"/>
      <c r="AH1199" s="113"/>
      <c r="AQ1199" s="72"/>
      <c r="AS1199" s="115"/>
      <c r="AW1199" s="113"/>
      <c r="AX1199" s="113"/>
      <c r="AY1199" s="113"/>
    </row>
    <row r="1200" spans="9:51">
      <c r="I1200" s="72"/>
      <c r="K1200" s="115"/>
      <c r="M1200" s="113"/>
      <c r="N1200" s="113"/>
      <c r="O1200" s="113"/>
      <c r="P1200" s="113"/>
      <c r="Q1200" s="113"/>
      <c r="Z1200" s="72"/>
      <c r="AB1200" s="115"/>
      <c r="AD1200" s="113"/>
      <c r="AE1200" s="113"/>
      <c r="AF1200" s="113"/>
      <c r="AG1200" s="113"/>
      <c r="AH1200" s="113"/>
      <c r="AQ1200" s="72"/>
      <c r="AS1200" s="115"/>
      <c r="AW1200" s="113"/>
      <c r="AX1200" s="113"/>
      <c r="AY1200" s="113"/>
    </row>
    <row r="1201" spans="9:51">
      <c r="I1201" s="72"/>
      <c r="K1201" s="115"/>
      <c r="M1201" s="113"/>
      <c r="N1201" s="113"/>
      <c r="O1201" s="113"/>
      <c r="P1201" s="113"/>
      <c r="Q1201" s="113"/>
      <c r="Z1201" s="72"/>
      <c r="AB1201" s="115"/>
      <c r="AD1201" s="113"/>
      <c r="AE1201" s="113"/>
      <c r="AF1201" s="113"/>
      <c r="AG1201" s="113"/>
      <c r="AH1201" s="113"/>
      <c r="AQ1201" s="72"/>
      <c r="AS1201" s="115"/>
      <c r="AW1201" s="113"/>
      <c r="AX1201" s="113"/>
      <c r="AY1201" s="113"/>
    </row>
    <row r="1202" spans="9:51">
      <c r="I1202" s="72"/>
      <c r="K1202" s="115"/>
      <c r="M1202" s="113"/>
      <c r="N1202" s="113"/>
      <c r="O1202" s="113"/>
      <c r="P1202" s="113"/>
      <c r="Q1202" s="113"/>
      <c r="Z1202" s="72"/>
      <c r="AB1202" s="115"/>
      <c r="AD1202" s="113"/>
      <c r="AE1202" s="113"/>
      <c r="AF1202" s="113"/>
      <c r="AG1202" s="113"/>
      <c r="AH1202" s="113"/>
      <c r="AQ1202" s="72"/>
      <c r="AS1202" s="115"/>
      <c r="AW1202" s="113"/>
      <c r="AX1202" s="113"/>
      <c r="AY1202" s="113"/>
    </row>
    <row r="1203" spans="9:51">
      <c r="I1203" s="72"/>
      <c r="K1203" s="115"/>
      <c r="M1203" s="113"/>
      <c r="N1203" s="113"/>
      <c r="O1203" s="113"/>
      <c r="P1203" s="113"/>
      <c r="Q1203" s="113"/>
      <c r="Z1203" s="72"/>
      <c r="AB1203" s="115"/>
      <c r="AD1203" s="113"/>
      <c r="AE1203" s="113"/>
      <c r="AF1203" s="113"/>
      <c r="AG1203" s="113"/>
      <c r="AH1203" s="113"/>
      <c r="AQ1203" s="72"/>
      <c r="AS1203" s="115"/>
      <c r="AW1203" s="113"/>
      <c r="AX1203" s="113"/>
      <c r="AY1203" s="113"/>
    </row>
    <row r="1204" spans="9:51">
      <c r="I1204" s="72"/>
      <c r="K1204" s="115"/>
      <c r="M1204" s="113"/>
      <c r="N1204" s="113"/>
      <c r="O1204" s="113"/>
      <c r="P1204" s="113"/>
      <c r="Q1204" s="113"/>
      <c r="Z1204" s="72"/>
      <c r="AB1204" s="115"/>
      <c r="AD1204" s="113"/>
      <c r="AE1204" s="113"/>
      <c r="AF1204" s="113"/>
      <c r="AG1204" s="113"/>
      <c r="AH1204" s="113"/>
      <c r="AQ1204" s="72"/>
      <c r="AS1204" s="115"/>
      <c r="AW1204" s="113"/>
      <c r="AX1204" s="113"/>
      <c r="AY1204" s="113"/>
    </row>
    <row r="1205" spans="9:51">
      <c r="I1205" s="72"/>
      <c r="K1205" s="115"/>
      <c r="M1205" s="113"/>
      <c r="N1205" s="113"/>
      <c r="O1205" s="113"/>
      <c r="P1205" s="113"/>
      <c r="Q1205" s="113"/>
      <c r="Z1205" s="72"/>
      <c r="AB1205" s="115"/>
      <c r="AD1205" s="113"/>
      <c r="AE1205" s="113"/>
      <c r="AF1205" s="113"/>
      <c r="AG1205" s="113"/>
      <c r="AH1205" s="113"/>
      <c r="AQ1205" s="72"/>
      <c r="AS1205" s="115"/>
      <c r="AW1205" s="113"/>
      <c r="AX1205" s="113"/>
      <c r="AY1205" s="113"/>
    </row>
    <row r="1206" spans="9:51">
      <c r="I1206" s="72"/>
      <c r="K1206" s="115"/>
      <c r="M1206" s="113"/>
      <c r="N1206" s="113"/>
      <c r="O1206" s="113"/>
      <c r="P1206" s="113"/>
      <c r="Q1206" s="113"/>
      <c r="Z1206" s="72"/>
      <c r="AB1206" s="115"/>
      <c r="AD1206" s="113"/>
      <c r="AE1206" s="113"/>
      <c r="AF1206" s="113"/>
      <c r="AG1206" s="113"/>
      <c r="AH1206" s="113"/>
      <c r="AQ1206" s="72"/>
      <c r="AS1206" s="115"/>
      <c r="AW1206" s="113"/>
      <c r="AX1206" s="113"/>
      <c r="AY1206" s="113"/>
    </row>
    <row r="1207" spans="9:51">
      <c r="I1207" s="72"/>
      <c r="K1207" s="115"/>
      <c r="M1207" s="113"/>
      <c r="N1207" s="113"/>
      <c r="O1207" s="113"/>
      <c r="P1207" s="113"/>
      <c r="Q1207" s="113"/>
      <c r="Z1207" s="72"/>
      <c r="AB1207" s="115"/>
      <c r="AD1207" s="113"/>
      <c r="AE1207" s="113"/>
      <c r="AF1207" s="113"/>
      <c r="AG1207" s="113"/>
      <c r="AH1207" s="113"/>
      <c r="AQ1207" s="72"/>
      <c r="AS1207" s="115"/>
      <c r="AW1207" s="113"/>
      <c r="AX1207" s="113"/>
      <c r="AY1207" s="113"/>
    </row>
    <row r="1208" spans="9:51">
      <c r="I1208" s="72"/>
      <c r="K1208" s="115"/>
      <c r="M1208" s="113"/>
      <c r="N1208" s="113"/>
      <c r="O1208" s="113"/>
      <c r="P1208" s="113"/>
      <c r="Q1208" s="113"/>
      <c r="Z1208" s="72"/>
      <c r="AB1208" s="115"/>
      <c r="AD1208" s="113"/>
      <c r="AE1208" s="113"/>
      <c r="AF1208" s="113"/>
      <c r="AG1208" s="113"/>
      <c r="AH1208" s="113"/>
      <c r="AQ1208" s="72"/>
      <c r="AS1208" s="115"/>
      <c r="AW1208" s="113"/>
      <c r="AX1208" s="113"/>
      <c r="AY1208" s="113"/>
    </row>
    <row r="1209" spans="9:51">
      <c r="I1209" s="72"/>
      <c r="K1209" s="115"/>
      <c r="M1209" s="113"/>
      <c r="N1209" s="113"/>
      <c r="O1209" s="113"/>
      <c r="P1209" s="113"/>
      <c r="Q1209" s="113"/>
      <c r="Z1209" s="72"/>
      <c r="AB1209" s="115"/>
      <c r="AD1209" s="113"/>
      <c r="AE1209" s="113"/>
      <c r="AF1209" s="113"/>
      <c r="AG1209" s="113"/>
      <c r="AH1209" s="113"/>
      <c r="AQ1209" s="72"/>
      <c r="AS1209" s="115"/>
      <c r="AW1209" s="113"/>
      <c r="AX1209" s="113"/>
      <c r="AY1209" s="113"/>
    </row>
    <row r="1210" spans="9:51">
      <c r="I1210" s="72"/>
      <c r="K1210" s="115"/>
      <c r="M1210" s="113"/>
      <c r="N1210" s="113"/>
      <c r="O1210" s="113"/>
      <c r="P1210" s="113"/>
      <c r="Q1210" s="113"/>
      <c r="Z1210" s="72"/>
      <c r="AB1210" s="115"/>
      <c r="AD1210" s="113"/>
      <c r="AE1210" s="113"/>
      <c r="AF1210" s="113"/>
      <c r="AG1210" s="113"/>
      <c r="AH1210" s="113"/>
      <c r="AQ1210" s="72"/>
      <c r="AS1210" s="115"/>
      <c r="AW1210" s="113"/>
      <c r="AX1210" s="113"/>
      <c r="AY1210" s="113"/>
    </row>
    <row r="1211" spans="9:51">
      <c r="I1211" s="72"/>
      <c r="K1211" s="115"/>
      <c r="M1211" s="113"/>
      <c r="N1211" s="113"/>
      <c r="O1211" s="113"/>
      <c r="P1211" s="113"/>
      <c r="Q1211" s="113"/>
      <c r="Z1211" s="72"/>
      <c r="AB1211" s="115"/>
      <c r="AD1211" s="113"/>
      <c r="AE1211" s="113"/>
      <c r="AF1211" s="113"/>
      <c r="AG1211" s="113"/>
      <c r="AH1211" s="113"/>
      <c r="AQ1211" s="72"/>
      <c r="AS1211" s="115"/>
      <c r="AW1211" s="113"/>
      <c r="AX1211" s="113"/>
      <c r="AY1211" s="113"/>
    </row>
    <row r="1212" spans="9:51">
      <c r="I1212" s="72"/>
      <c r="K1212" s="115"/>
      <c r="M1212" s="113"/>
      <c r="N1212" s="113"/>
      <c r="O1212" s="113"/>
      <c r="P1212" s="113"/>
      <c r="Q1212" s="113"/>
      <c r="Z1212" s="72"/>
      <c r="AB1212" s="115"/>
      <c r="AD1212" s="113"/>
      <c r="AE1212" s="113"/>
      <c r="AF1212" s="113"/>
      <c r="AG1212" s="113"/>
      <c r="AH1212" s="113"/>
      <c r="AQ1212" s="72"/>
      <c r="AS1212" s="115"/>
      <c r="AW1212" s="113"/>
      <c r="AX1212" s="113"/>
      <c r="AY1212" s="113"/>
    </row>
    <row r="1213" spans="9:51">
      <c r="I1213" s="72"/>
      <c r="K1213" s="115"/>
      <c r="M1213" s="113"/>
      <c r="N1213" s="113"/>
      <c r="O1213" s="113"/>
      <c r="P1213" s="113"/>
      <c r="Q1213" s="113"/>
      <c r="Z1213" s="72"/>
      <c r="AB1213" s="115"/>
      <c r="AD1213" s="113"/>
      <c r="AE1213" s="113"/>
      <c r="AF1213" s="113"/>
      <c r="AG1213" s="113"/>
      <c r="AH1213" s="113"/>
      <c r="AQ1213" s="72"/>
      <c r="AS1213" s="115"/>
      <c r="AW1213" s="113"/>
      <c r="AX1213" s="113"/>
      <c r="AY1213" s="113"/>
    </row>
    <row r="1214" spans="9:51">
      <c r="I1214" s="72"/>
      <c r="K1214" s="115"/>
      <c r="M1214" s="113"/>
      <c r="N1214" s="113"/>
      <c r="O1214" s="113"/>
      <c r="P1214" s="113"/>
      <c r="Q1214" s="113"/>
      <c r="Z1214" s="72"/>
      <c r="AB1214" s="115"/>
      <c r="AD1214" s="113"/>
      <c r="AE1214" s="113"/>
      <c r="AF1214" s="113"/>
      <c r="AG1214" s="113"/>
      <c r="AH1214" s="113"/>
      <c r="AQ1214" s="72"/>
      <c r="AS1214" s="115"/>
      <c r="AW1214" s="113"/>
      <c r="AX1214" s="113"/>
      <c r="AY1214" s="113"/>
    </row>
    <row r="1215" spans="9:51">
      <c r="I1215" s="72"/>
      <c r="K1215" s="115"/>
      <c r="M1215" s="113"/>
      <c r="N1215" s="113"/>
      <c r="O1215" s="113"/>
      <c r="P1215" s="113"/>
      <c r="Q1215" s="113"/>
      <c r="Z1215" s="72"/>
      <c r="AB1215" s="115"/>
      <c r="AD1215" s="113"/>
      <c r="AE1215" s="113"/>
      <c r="AF1215" s="113"/>
      <c r="AG1215" s="113"/>
      <c r="AH1215" s="113"/>
      <c r="AQ1215" s="72"/>
      <c r="AS1215" s="115"/>
      <c r="AW1215" s="113"/>
      <c r="AX1215" s="113"/>
      <c r="AY1215" s="113"/>
    </row>
    <row r="1216" spans="9:51">
      <c r="I1216" s="72"/>
      <c r="K1216" s="115"/>
      <c r="M1216" s="113"/>
      <c r="N1216" s="113"/>
      <c r="O1216" s="113"/>
      <c r="P1216" s="113"/>
      <c r="Q1216" s="113"/>
      <c r="Z1216" s="72"/>
      <c r="AB1216" s="115"/>
      <c r="AD1216" s="113"/>
      <c r="AE1216" s="113"/>
      <c r="AF1216" s="113"/>
      <c r="AG1216" s="113"/>
      <c r="AH1216" s="113"/>
      <c r="AQ1216" s="72"/>
      <c r="AS1216" s="115"/>
      <c r="AW1216" s="113"/>
      <c r="AX1216" s="113"/>
      <c r="AY1216" s="113"/>
    </row>
    <row r="1217" spans="9:51">
      <c r="I1217" s="72"/>
      <c r="K1217" s="115"/>
      <c r="M1217" s="113"/>
      <c r="N1217" s="113"/>
      <c r="O1217" s="113"/>
      <c r="P1217" s="113"/>
      <c r="Q1217" s="113"/>
      <c r="Z1217" s="72"/>
      <c r="AB1217" s="115"/>
      <c r="AD1217" s="113"/>
      <c r="AE1217" s="113"/>
      <c r="AF1217" s="113"/>
      <c r="AG1217" s="113"/>
      <c r="AH1217" s="113"/>
      <c r="AQ1217" s="72"/>
      <c r="AS1217" s="115"/>
      <c r="AW1217" s="113"/>
      <c r="AX1217" s="113"/>
      <c r="AY1217" s="113"/>
    </row>
    <row r="1218" spans="9:51">
      <c r="I1218" s="72"/>
      <c r="K1218" s="115"/>
      <c r="M1218" s="113"/>
      <c r="N1218" s="113"/>
      <c r="O1218" s="113"/>
      <c r="P1218" s="113"/>
      <c r="Q1218" s="113"/>
      <c r="Z1218" s="72"/>
      <c r="AB1218" s="115"/>
      <c r="AD1218" s="113"/>
      <c r="AE1218" s="113"/>
      <c r="AF1218" s="113"/>
      <c r="AG1218" s="113"/>
      <c r="AH1218" s="113"/>
      <c r="AQ1218" s="72"/>
      <c r="AS1218" s="115"/>
      <c r="AW1218" s="113"/>
      <c r="AX1218" s="113"/>
      <c r="AY1218" s="113"/>
    </row>
    <row r="1219" spans="9:51">
      <c r="I1219" s="72"/>
      <c r="K1219" s="115"/>
      <c r="M1219" s="113"/>
      <c r="N1219" s="113"/>
      <c r="O1219" s="113"/>
      <c r="P1219" s="113"/>
      <c r="Q1219" s="113"/>
      <c r="Z1219" s="72"/>
      <c r="AB1219" s="115"/>
      <c r="AD1219" s="113"/>
      <c r="AE1219" s="113"/>
      <c r="AF1219" s="113"/>
      <c r="AG1219" s="113"/>
      <c r="AH1219" s="113"/>
      <c r="AQ1219" s="72"/>
      <c r="AS1219" s="115"/>
      <c r="AW1219" s="113"/>
      <c r="AX1219" s="113"/>
      <c r="AY1219" s="113"/>
    </row>
    <row r="1220" spans="9:51">
      <c r="I1220" s="72"/>
      <c r="K1220" s="115"/>
      <c r="M1220" s="113"/>
      <c r="N1220" s="113"/>
      <c r="O1220" s="113"/>
      <c r="P1220" s="113"/>
      <c r="Q1220" s="113"/>
      <c r="Z1220" s="72"/>
      <c r="AB1220" s="115"/>
      <c r="AD1220" s="113"/>
      <c r="AE1220" s="113"/>
      <c r="AF1220" s="113"/>
      <c r="AG1220" s="113"/>
      <c r="AH1220" s="113"/>
      <c r="AQ1220" s="72"/>
      <c r="AS1220" s="115"/>
      <c r="AW1220" s="113"/>
      <c r="AX1220" s="113"/>
      <c r="AY1220" s="113"/>
    </row>
    <row r="1221" spans="9:51">
      <c r="I1221" s="72"/>
      <c r="K1221" s="115"/>
      <c r="M1221" s="113"/>
      <c r="N1221" s="113"/>
      <c r="O1221" s="113"/>
      <c r="P1221" s="113"/>
      <c r="Q1221" s="113"/>
      <c r="Z1221" s="72"/>
      <c r="AB1221" s="115"/>
      <c r="AD1221" s="113"/>
      <c r="AE1221" s="113"/>
      <c r="AF1221" s="113"/>
      <c r="AG1221" s="113"/>
      <c r="AH1221" s="113"/>
      <c r="AQ1221" s="72"/>
      <c r="AS1221" s="115"/>
      <c r="AW1221" s="113"/>
      <c r="AX1221" s="113"/>
      <c r="AY1221" s="113"/>
    </row>
    <row r="1222" spans="9:51">
      <c r="I1222" s="72"/>
      <c r="K1222" s="115"/>
      <c r="M1222" s="113"/>
      <c r="N1222" s="113"/>
      <c r="O1222" s="113"/>
      <c r="P1222" s="113"/>
      <c r="Q1222" s="113"/>
      <c r="Z1222" s="72"/>
      <c r="AB1222" s="115"/>
      <c r="AD1222" s="113"/>
      <c r="AE1222" s="113"/>
      <c r="AF1222" s="113"/>
      <c r="AG1222" s="113"/>
      <c r="AH1222" s="113"/>
      <c r="AQ1222" s="72"/>
      <c r="AS1222" s="115"/>
      <c r="AW1222" s="113"/>
      <c r="AX1222" s="113"/>
      <c r="AY1222" s="113"/>
    </row>
    <row r="1223" spans="9:51">
      <c r="I1223" s="72"/>
      <c r="K1223" s="115"/>
      <c r="M1223" s="113"/>
      <c r="N1223" s="113"/>
      <c r="O1223" s="113"/>
      <c r="P1223" s="113"/>
      <c r="Q1223" s="113"/>
      <c r="Z1223" s="72"/>
      <c r="AB1223" s="115"/>
      <c r="AD1223" s="113"/>
      <c r="AE1223" s="113"/>
      <c r="AF1223" s="113"/>
      <c r="AG1223" s="113"/>
      <c r="AH1223" s="113"/>
      <c r="AQ1223" s="72"/>
      <c r="AS1223" s="115"/>
      <c r="AW1223" s="113"/>
      <c r="AX1223" s="113"/>
      <c r="AY1223" s="113"/>
    </row>
    <row r="1224" spans="9:51">
      <c r="I1224" s="72"/>
      <c r="K1224" s="115"/>
      <c r="M1224" s="113"/>
      <c r="N1224" s="113"/>
      <c r="O1224" s="113"/>
      <c r="P1224" s="113"/>
      <c r="Q1224" s="113"/>
      <c r="Z1224" s="72"/>
      <c r="AB1224" s="115"/>
      <c r="AD1224" s="113"/>
      <c r="AE1224" s="113"/>
      <c r="AF1224" s="113"/>
      <c r="AG1224" s="113"/>
      <c r="AH1224" s="113"/>
      <c r="AQ1224" s="72"/>
      <c r="AS1224" s="115"/>
      <c r="AW1224" s="113"/>
      <c r="AX1224" s="113"/>
      <c r="AY1224" s="113"/>
    </row>
    <row r="1225" spans="9:51">
      <c r="I1225" s="72"/>
      <c r="K1225" s="115"/>
      <c r="M1225" s="113"/>
      <c r="N1225" s="113"/>
      <c r="O1225" s="113"/>
      <c r="P1225" s="113"/>
      <c r="Q1225" s="113"/>
      <c r="Z1225" s="72"/>
      <c r="AB1225" s="115"/>
      <c r="AD1225" s="113"/>
      <c r="AE1225" s="113"/>
      <c r="AF1225" s="113"/>
      <c r="AG1225" s="113"/>
      <c r="AH1225" s="113"/>
      <c r="AQ1225" s="72"/>
      <c r="AS1225" s="115"/>
      <c r="AW1225" s="113"/>
      <c r="AX1225" s="113"/>
      <c r="AY1225" s="113"/>
    </row>
    <row r="1226" spans="9:51">
      <c r="I1226" s="72"/>
      <c r="K1226" s="115"/>
      <c r="M1226" s="113"/>
      <c r="N1226" s="113"/>
      <c r="O1226" s="113"/>
      <c r="P1226" s="113"/>
      <c r="Q1226" s="113"/>
      <c r="Z1226" s="72"/>
      <c r="AB1226" s="115"/>
      <c r="AD1226" s="113"/>
      <c r="AE1226" s="113"/>
      <c r="AF1226" s="113"/>
      <c r="AG1226" s="113"/>
      <c r="AH1226" s="113"/>
      <c r="AQ1226" s="72"/>
      <c r="AS1226" s="115"/>
      <c r="AW1226" s="113"/>
      <c r="AX1226" s="113"/>
      <c r="AY1226" s="113"/>
    </row>
    <row r="1227" spans="9:51">
      <c r="I1227" s="72"/>
      <c r="K1227" s="115"/>
      <c r="M1227" s="113"/>
      <c r="N1227" s="113"/>
      <c r="O1227" s="113"/>
      <c r="P1227" s="113"/>
      <c r="Q1227" s="113"/>
      <c r="Z1227" s="72"/>
      <c r="AB1227" s="115"/>
      <c r="AD1227" s="113"/>
      <c r="AE1227" s="113"/>
      <c r="AF1227" s="113"/>
      <c r="AG1227" s="113"/>
      <c r="AH1227" s="113"/>
      <c r="AQ1227" s="72"/>
      <c r="AS1227" s="115"/>
      <c r="AW1227" s="113"/>
      <c r="AX1227" s="113"/>
      <c r="AY1227" s="113"/>
    </row>
    <row r="1228" spans="9:51">
      <c r="I1228" s="72"/>
      <c r="K1228" s="115"/>
      <c r="M1228" s="113"/>
      <c r="N1228" s="113"/>
      <c r="O1228" s="113"/>
      <c r="P1228" s="113"/>
      <c r="Q1228" s="113"/>
      <c r="Z1228" s="72"/>
      <c r="AB1228" s="115"/>
      <c r="AD1228" s="113"/>
      <c r="AE1228" s="113"/>
      <c r="AF1228" s="113"/>
      <c r="AG1228" s="113"/>
      <c r="AH1228" s="113"/>
      <c r="AQ1228" s="72"/>
      <c r="AS1228" s="115"/>
      <c r="AW1228" s="113"/>
      <c r="AX1228" s="113"/>
      <c r="AY1228" s="113"/>
    </row>
    <row r="1229" spans="9:51">
      <c r="I1229" s="72"/>
      <c r="K1229" s="115"/>
      <c r="M1229" s="113"/>
      <c r="N1229" s="113"/>
      <c r="O1229" s="113"/>
      <c r="P1229" s="113"/>
      <c r="Q1229" s="113"/>
      <c r="Z1229" s="72"/>
      <c r="AB1229" s="115"/>
      <c r="AD1229" s="113"/>
      <c r="AE1229" s="113"/>
      <c r="AF1229" s="113"/>
      <c r="AG1229" s="113"/>
      <c r="AH1229" s="113"/>
      <c r="AQ1229" s="72"/>
      <c r="AS1229" s="115"/>
      <c r="AW1229" s="113"/>
      <c r="AX1229" s="113"/>
      <c r="AY1229" s="113"/>
    </row>
    <row r="1230" spans="9:51">
      <c r="I1230" s="72"/>
      <c r="K1230" s="115"/>
      <c r="M1230" s="113"/>
      <c r="N1230" s="113"/>
      <c r="O1230" s="113"/>
      <c r="P1230" s="113"/>
      <c r="Q1230" s="113"/>
      <c r="Z1230" s="72"/>
      <c r="AB1230" s="115"/>
      <c r="AD1230" s="113"/>
      <c r="AE1230" s="113"/>
      <c r="AF1230" s="113"/>
      <c r="AG1230" s="113"/>
      <c r="AH1230" s="113"/>
      <c r="AQ1230" s="72"/>
      <c r="AS1230" s="115"/>
      <c r="AW1230" s="113"/>
      <c r="AX1230" s="113"/>
      <c r="AY1230" s="113"/>
    </row>
    <row r="1231" spans="9:51">
      <c r="I1231" s="72"/>
      <c r="K1231" s="115"/>
      <c r="M1231" s="113"/>
      <c r="N1231" s="113"/>
      <c r="O1231" s="113"/>
      <c r="P1231" s="113"/>
      <c r="Q1231" s="113"/>
      <c r="Z1231" s="72"/>
      <c r="AB1231" s="115"/>
      <c r="AD1231" s="113"/>
      <c r="AE1231" s="113"/>
      <c r="AF1231" s="113"/>
      <c r="AG1231" s="113"/>
      <c r="AH1231" s="113"/>
      <c r="AQ1231" s="72"/>
      <c r="AS1231" s="115"/>
      <c r="AW1231" s="113"/>
      <c r="AX1231" s="113"/>
      <c r="AY1231" s="113"/>
    </row>
    <row r="1232" spans="9:51">
      <c r="I1232" s="72"/>
      <c r="K1232" s="115"/>
      <c r="M1232" s="113"/>
      <c r="N1232" s="113"/>
      <c r="O1232" s="113"/>
      <c r="P1232" s="113"/>
      <c r="Q1232" s="113"/>
      <c r="Z1232" s="72"/>
      <c r="AB1232" s="115"/>
      <c r="AD1232" s="113"/>
      <c r="AE1232" s="113"/>
      <c r="AF1232" s="113"/>
      <c r="AG1232" s="113"/>
      <c r="AH1232" s="113"/>
      <c r="AQ1232" s="72"/>
      <c r="AS1232" s="115"/>
      <c r="AW1232" s="113"/>
      <c r="AX1232" s="113"/>
      <c r="AY1232" s="113"/>
    </row>
    <row r="1233" spans="9:51">
      <c r="I1233" s="72"/>
      <c r="K1233" s="115"/>
      <c r="M1233" s="113"/>
      <c r="N1233" s="113"/>
      <c r="O1233" s="113"/>
      <c r="P1233" s="113"/>
      <c r="Q1233" s="113"/>
      <c r="Z1233" s="72"/>
      <c r="AB1233" s="115"/>
      <c r="AD1233" s="113"/>
      <c r="AE1233" s="113"/>
      <c r="AF1233" s="113"/>
      <c r="AG1233" s="113"/>
      <c r="AH1233" s="113"/>
      <c r="AQ1233" s="72"/>
      <c r="AS1233" s="115"/>
      <c r="AW1233" s="113"/>
      <c r="AX1233" s="113"/>
      <c r="AY1233" s="113"/>
    </row>
    <row r="1234" spans="9:51">
      <c r="I1234" s="72"/>
      <c r="K1234" s="115"/>
      <c r="M1234" s="113"/>
      <c r="N1234" s="113"/>
      <c r="O1234" s="113"/>
      <c r="P1234" s="113"/>
      <c r="Q1234" s="113"/>
      <c r="Z1234" s="72"/>
      <c r="AB1234" s="115"/>
      <c r="AD1234" s="113"/>
      <c r="AE1234" s="113"/>
      <c r="AF1234" s="113"/>
      <c r="AG1234" s="113"/>
      <c r="AH1234" s="113"/>
      <c r="AQ1234" s="72"/>
      <c r="AS1234" s="115"/>
      <c r="AW1234" s="113"/>
      <c r="AX1234" s="113"/>
      <c r="AY1234" s="113"/>
    </row>
    <row r="1235" spans="9:51">
      <c r="I1235" s="72"/>
      <c r="K1235" s="115"/>
      <c r="M1235" s="113"/>
      <c r="N1235" s="113"/>
      <c r="O1235" s="113"/>
      <c r="P1235" s="113"/>
      <c r="Q1235" s="113"/>
      <c r="Z1235" s="72"/>
      <c r="AB1235" s="115"/>
      <c r="AD1235" s="113"/>
      <c r="AE1235" s="113"/>
      <c r="AF1235" s="113"/>
      <c r="AG1235" s="113"/>
      <c r="AH1235" s="113"/>
      <c r="AQ1235" s="72"/>
      <c r="AS1235" s="115"/>
      <c r="AW1235" s="113"/>
      <c r="AX1235" s="113"/>
      <c r="AY1235" s="113"/>
    </row>
    <row r="1236" spans="9:51">
      <c r="I1236" s="72"/>
      <c r="K1236" s="115"/>
      <c r="M1236" s="113"/>
      <c r="N1236" s="113"/>
      <c r="O1236" s="113"/>
      <c r="P1236" s="113"/>
      <c r="Q1236" s="113"/>
      <c r="Z1236" s="72"/>
      <c r="AB1236" s="115"/>
      <c r="AD1236" s="113"/>
      <c r="AE1236" s="113"/>
      <c r="AF1236" s="113"/>
      <c r="AG1236" s="113"/>
      <c r="AH1236" s="113"/>
      <c r="AQ1236" s="72"/>
      <c r="AS1236" s="115"/>
      <c r="AW1236" s="113"/>
      <c r="AX1236" s="113"/>
      <c r="AY1236" s="113"/>
    </row>
    <row r="1237" spans="9:51">
      <c r="I1237" s="72"/>
      <c r="K1237" s="115"/>
      <c r="M1237" s="113"/>
      <c r="N1237" s="113"/>
      <c r="O1237" s="113"/>
      <c r="P1237" s="113"/>
      <c r="Q1237" s="113"/>
      <c r="Z1237" s="72"/>
      <c r="AB1237" s="115"/>
      <c r="AD1237" s="113"/>
      <c r="AE1237" s="113"/>
      <c r="AF1237" s="113"/>
      <c r="AG1237" s="113"/>
      <c r="AH1237" s="113"/>
      <c r="AQ1237" s="72"/>
      <c r="AS1237" s="115"/>
      <c r="AW1237" s="113"/>
      <c r="AX1237" s="113"/>
      <c r="AY1237" s="113"/>
    </row>
    <row r="1238" spans="9:51">
      <c r="I1238" s="72"/>
      <c r="K1238" s="115"/>
      <c r="M1238" s="113"/>
      <c r="N1238" s="113"/>
      <c r="O1238" s="113"/>
      <c r="P1238" s="113"/>
      <c r="Q1238" s="113"/>
      <c r="Z1238" s="72"/>
      <c r="AB1238" s="115"/>
      <c r="AD1238" s="113"/>
      <c r="AE1238" s="113"/>
      <c r="AF1238" s="113"/>
      <c r="AG1238" s="113"/>
      <c r="AH1238" s="113"/>
      <c r="AQ1238" s="72"/>
      <c r="AS1238" s="115"/>
      <c r="AW1238" s="113"/>
      <c r="AX1238" s="113"/>
      <c r="AY1238" s="113"/>
    </row>
    <row r="1239" spans="9:51">
      <c r="I1239" s="72"/>
      <c r="K1239" s="115"/>
      <c r="M1239" s="113"/>
      <c r="N1239" s="113"/>
      <c r="O1239" s="113"/>
      <c r="P1239" s="113"/>
      <c r="Q1239" s="113"/>
      <c r="Z1239" s="72"/>
      <c r="AB1239" s="115"/>
      <c r="AD1239" s="113"/>
      <c r="AE1239" s="113"/>
      <c r="AF1239" s="113"/>
      <c r="AG1239" s="113"/>
      <c r="AH1239" s="113"/>
      <c r="AQ1239" s="72"/>
      <c r="AS1239" s="115"/>
      <c r="AW1239" s="113"/>
      <c r="AX1239" s="113"/>
      <c r="AY1239" s="113"/>
    </row>
    <row r="1240" spans="9:51">
      <c r="I1240" s="72"/>
      <c r="K1240" s="115"/>
      <c r="M1240" s="113"/>
      <c r="N1240" s="113"/>
      <c r="O1240" s="113"/>
      <c r="P1240" s="113"/>
      <c r="Q1240" s="113"/>
      <c r="Z1240" s="72"/>
      <c r="AB1240" s="115"/>
      <c r="AD1240" s="113"/>
      <c r="AE1240" s="113"/>
      <c r="AF1240" s="113"/>
      <c r="AG1240" s="113"/>
      <c r="AH1240" s="113"/>
      <c r="AQ1240" s="72"/>
      <c r="AS1240" s="115"/>
      <c r="AW1240" s="113"/>
      <c r="AX1240" s="113"/>
      <c r="AY1240" s="113"/>
    </row>
    <row r="1241" spans="9:51">
      <c r="I1241" s="72"/>
      <c r="K1241" s="115"/>
      <c r="M1241" s="113"/>
      <c r="N1241" s="113"/>
      <c r="O1241" s="113"/>
      <c r="P1241" s="113"/>
      <c r="Q1241" s="113"/>
      <c r="Z1241" s="72"/>
      <c r="AB1241" s="115"/>
      <c r="AD1241" s="113"/>
      <c r="AE1241" s="113"/>
      <c r="AF1241" s="113"/>
      <c r="AG1241" s="113"/>
      <c r="AH1241" s="113"/>
      <c r="AQ1241" s="72"/>
      <c r="AS1241" s="115"/>
      <c r="AW1241" s="113"/>
      <c r="AX1241" s="113"/>
      <c r="AY1241" s="113"/>
    </row>
    <row r="1242" spans="9:51">
      <c r="I1242" s="72"/>
      <c r="K1242" s="115"/>
      <c r="M1242" s="113"/>
      <c r="N1242" s="113"/>
      <c r="O1242" s="113"/>
      <c r="P1242" s="113"/>
      <c r="Q1242" s="113"/>
      <c r="Z1242" s="72"/>
      <c r="AB1242" s="115"/>
      <c r="AD1242" s="113"/>
      <c r="AE1242" s="113"/>
      <c r="AF1242" s="113"/>
      <c r="AG1242" s="113"/>
      <c r="AH1242" s="113"/>
      <c r="AQ1242" s="72"/>
      <c r="AS1242" s="115"/>
      <c r="AW1242" s="113"/>
      <c r="AX1242" s="113"/>
      <c r="AY1242" s="113"/>
    </row>
    <row r="1243" spans="9:51">
      <c r="I1243" s="72"/>
      <c r="K1243" s="115"/>
      <c r="M1243" s="113"/>
      <c r="N1243" s="113"/>
      <c r="O1243" s="113"/>
      <c r="P1243" s="113"/>
      <c r="Q1243" s="113"/>
      <c r="Z1243" s="72"/>
      <c r="AB1243" s="115"/>
      <c r="AD1243" s="113"/>
      <c r="AE1243" s="113"/>
      <c r="AF1243" s="113"/>
      <c r="AG1243" s="113"/>
      <c r="AH1243" s="113"/>
      <c r="AQ1243" s="72"/>
      <c r="AS1243" s="115"/>
      <c r="AW1243" s="113"/>
      <c r="AX1243" s="113"/>
      <c r="AY1243" s="113"/>
    </row>
    <row r="1244" spans="9:51">
      <c r="I1244" s="72"/>
      <c r="K1244" s="115"/>
      <c r="M1244" s="113"/>
      <c r="N1244" s="113"/>
      <c r="O1244" s="113"/>
      <c r="P1244" s="113"/>
      <c r="Q1244" s="113"/>
      <c r="Z1244" s="72"/>
      <c r="AB1244" s="115"/>
      <c r="AD1244" s="113"/>
      <c r="AE1244" s="113"/>
      <c r="AF1244" s="113"/>
      <c r="AG1244" s="113"/>
      <c r="AH1244" s="113"/>
      <c r="AQ1244" s="72"/>
      <c r="AS1244" s="115"/>
      <c r="AW1244" s="113"/>
      <c r="AX1244" s="113"/>
      <c r="AY1244" s="113"/>
    </row>
    <row r="1245" spans="9:51">
      <c r="I1245" s="72"/>
      <c r="K1245" s="115"/>
      <c r="M1245" s="113"/>
      <c r="N1245" s="113"/>
      <c r="O1245" s="113"/>
      <c r="P1245" s="113"/>
      <c r="Q1245" s="113"/>
      <c r="Z1245" s="72"/>
      <c r="AB1245" s="115"/>
      <c r="AD1245" s="113"/>
      <c r="AE1245" s="113"/>
      <c r="AF1245" s="113"/>
      <c r="AG1245" s="113"/>
      <c r="AH1245" s="113"/>
      <c r="AQ1245" s="72"/>
      <c r="AS1245" s="115"/>
      <c r="AW1245" s="113"/>
      <c r="AX1245" s="113"/>
      <c r="AY1245" s="113"/>
    </row>
    <row r="1246" spans="9:51">
      <c r="I1246" s="72"/>
      <c r="K1246" s="115"/>
      <c r="M1246" s="113"/>
      <c r="N1246" s="113"/>
      <c r="O1246" s="113"/>
      <c r="P1246" s="113"/>
      <c r="Q1246" s="113"/>
      <c r="Z1246" s="72"/>
      <c r="AB1246" s="115"/>
      <c r="AD1246" s="113"/>
      <c r="AE1246" s="113"/>
      <c r="AF1246" s="113"/>
      <c r="AG1246" s="113"/>
      <c r="AH1246" s="113"/>
      <c r="AQ1246" s="72"/>
      <c r="AS1246" s="115"/>
      <c r="AW1246" s="113"/>
      <c r="AX1246" s="113"/>
      <c r="AY1246" s="113"/>
    </row>
    <row r="1247" spans="9:51">
      <c r="I1247" s="72"/>
      <c r="K1247" s="115"/>
      <c r="M1247" s="113"/>
      <c r="N1247" s="113"/>
      <c r="O1247" s="113"/>
      <c r="P1247" s="113"/>
      <c r="Q1247" s="113"/>
      <c r="Z1247" s="72"/>
      <c r="AB1247" s="115"/>
      <c r="AD1247" s="113"/>
      <c r="AE1247" s="113"/>
      <c r="AF1247" s="113"/>
      <c r="AG1247" s="113"/>
      <c r="AH1247" s="113"/>
      <c r="AQ1247" s="72"/>
      <c r="AS1247" s="115"/>
      <c r="AW1247" s="113"/>
      <c r="AX1247" s="113"/>
      <c r="AY1247" s="113"/>
    </row>
    <row r="1248" spans="9:51">
      <c r="I1248" s="72"/>
      <c r="K1248" s="115"/>
      <c r="M1248" s="113"/>
      <c r="N1248" s="113"/>
      <c r="O1248" s="113"/>
      <c r="P1248" s="113"/>
      <c r="Q1248" s="113"/>
      <c r="Z1248" s="72"/>
      <c r="AB1248" s="115"/>
      <c r="AD1248" s="113"/>
      <c r="AE1248" s="113"/>
      <c r="AF1248" s="113"/>
      <c r="AG1248" s="113"/>
      <c r="AH1248" s="113"/>
      <c r="AQ1248" s="72"/>
      <c r="AS1248" s="115"/>
      <c r="AW1248" s="113"/>
      <c r="AX1248" s="113"/>
      <c r="AY1248" s="113"/>
    </row>
    <row r="1249" spans="9:51">
      <c r="I1249" s="72"/>
      <c r="K1249" s="115"/>
      <c r="M1249" s="113"/>
      <c r="N1249" s="113"/>
      <c r="O1249" s="113"/>
      <c r="P1249" s="113"/>
      <c r="Q1249" s="113"/>
      <c r="Z1249" s="72"/>
      <c r="AB1249" s="115"/>
      <c r="AD1249" s="113"/>
      <c r="AE1249" s="113"/>
      <c r="AF1249" s="113"/>
      <c r="AG1249" s="113"/>
      <c r="AH1249" s="113"/>
      <c r="AQ1249" s="72"/>
      <c r="AS1249" s="115"/>
      <c r="AW1249" s="113"/>
      <c r="AX1249" s="113"/>
      <c r="AY1249" s="113"/>
    </row>
    <row r="1250" spans="9:51">
      <c r="I1250" s="72"/>
      <c r="K1250" s="115"/>
      <c r="M1250" s="113"/>
      <c r="N1250" s="113"/>
      <c r="O1250" s="113"/>
      <c r="P1250" s="113"/>
      <c r="Q1250" s="113"/>
      <c r="Z1250" s="72"/>
      <c r="AB1250" s="115"/>
      <c r="AD1250" s="113"/>
      <c r="AE1250" s="113"/>
      <c r="AF1250" s="113"/>
      <c r="AG1250" s="113"/>
      <c r="AH1250" s="113"/>
      <c r="AQ1250" s="72"/>
      <c r="AS1250" s="115"/>
      <c r="AW1250" s="113"/>
      <c r="AX1250" s="113"/>
      <c r="AY1250" s="113"/>
    </row>
    <row r="1251" spans="9:51">
      <c r="I1251" s="72"/>
      <c r="K1251" s="115"/>
      <c r="M1251" s="113"/>
      <c r="N1251" s="113"/>
      <c r="O1251" s="113"/>
      <c r="P1251" s="113"/>
      <c r="Q1251" s="113"/>
      <c r="Z1251" s="72"/>
      <c r="AB1251" s="115"/>
      <c r="AD1251" s="113"/>
      <c r="AE1251" s="113"/>
      <c r="AF1251" s="113"/>
      <c r="AG1251" s="113"/>
      <c r="AH1251" s="113"/>
      <c r="AQ1251" s="72"/>
      <c r="AS1251" s="115"/>
      <c r="AW1251" s="113"/>
      <c r="AX1251" s="113"/>
      <c r="AY1251" s="113"/>
    </row>
    <row r="1252" spans="9:51">
      <c r="I1252" s="72"/>
      <c r="K1252" s="115"/>
      <c r="M1252" s="113"/>
      <c r="N1252" s="113"/>
      <c r="O1252" s="113"/>
      <c r="P1252" s="113"/>
      <c r="Q1252" s="113"/>
      <c r="Z1252" s="72"/>
      <c r="AB1252" s="115"/>
      <c r="AD1252" s="113"/>
      <c r="AE1252" s="113"/>
      <c r="AF1252" s="113"/>
      <c r="AG1252" s="113"/>
      <c r="AH1252" s="113"/>
      <c r="AQ1252" s="72"/>
      <c r="AS1252" s="115"/>
      <c r="AW1252" s="113"/>
      <c r="AX1252" s="113"/>
      <c r="AY1252" s="113"/>
    </row>
    <row r="1253" spans="9:51">
      <c r="I1253" s="72"/>
      <c r="K1253" s="115"/>
      <c r="M1253" s="113"/>
      <c r="N1253" s="113"/>
      <c r="O1253" s="113"/>
      <c r="P1253" s="113"/>
      <c r="Q1253" s="113"/>
      <c r="Z1253" s="72"/>
      <c r="AB1253" s="115"/>
      <c r="AD1253" s="113"/>
      <c r="AE1253" s="113"/>
      <c r="AF1253" s="113"/>
      <c r="AG1253" s="113"/>
      <c r="AH1253" s="113"/>
      <c r="AQ1253" s="72"/>
      <c r="AS1253" s="115"/>
      <c r="AW1253" s="113"/>
      <c r="AX1253" s="113"/>
      <c r="AY1253" s="113"/>
    </row>
    <row r="1254" spans="9:51">
      <c r="I1254" s="72"/>
      <c r="K1254" s="115"/>
      <c r="M1254" s="113"/>
      <c r="N1254" s="113"/>
      <c r="O1254" s="113"/>
      <c r="P1254" s="113"/>
      <c r="Q1254" s="113"/>
      <c r="Z1254" s="72"/>
      <c r="AB1254" s="115"/>
      <c r="AD1254" s="113"/>
      <c r="AE1254" s="113"/>
      <c r="AF1254" s="113"/>
      <c r="AG1254" s="113"/>
      <c r="AH1254" s="113"/>
      <c r="AQ1254" s="72"/>
      <c r="AS1254" s="115"/>
      <c r="AW1254" s="113"/>
      <c r="AX1254" s="113"/>
      <c r="AY1254" s="113"/>
    </row>
    <row r="1255" spans="9:51">
      <c r="I1255" s="72"/>
      <c r="K1255" s="115"/>
      <c r="M1255" s="113"/>
      <c r="N1255" s="113"/>
      <c r="O1255" s="113"/>
      <c r="P1255" s="113"/>
      <c r="Q1255" s="113"/>
      <c r="Z1255" s="72"/>
      <c r="AB1255" s="115"/>
      <c r="AD1255" s="113"/>
      <c r="AE1255" s="113"/>
      <c r="AF1255" s="113"/>
      <c r="AG1255" s="113"/>
      <c r="AH1255" s="113"/>
      <c r="AQ1255" s="72"/>
      <c r="AS1255" s="115"/>
      <c r="AW1255" s="113"/>
      <c r="AX1255" s="113"/>
      <c r="AY1255" s="113"/>
    </row>
    <row r="1256" spans="9:51">
      <c r="I1256" s="72"/>
      <c r="K1256" s="115"/>
      <c r="M1256" s="113"/>
      <c r="N1256" s="113"/>
      <c r="O1256" s="113"/>
      <c r="P1256" s="113"/>
      <c r="Q1256" s="113"/>
      <c r="Z1256" s="72"/>
      <c r="AB1256" s="115"/>
      <c r="AD1256" s="113"/>
      <c r="AE1256" s="113"/>
      <c r="AF1256" s="113"/>
      <c r="AG1256" s="113"/>
      <c r="AH1256" s="113"/>
      <c r="AQ1256" s="72"/>
      <c r="AS1256" s="115"/>
      <c r="AW1256" s="113"/>
      <c r="AX1256" s="113"/>
      <c r="AY1256" s="113"/>
    </row>
    <row r="1257" spans="9:51">
      <c r="I1257" s="72"/>
      <c r="K1257" s="115"/>
      <c r="M1257" s="113"/>
      <c r="N1257" s="113"/>
      <c r="O1257" s="113"/>
      <c r="P1257" s="113"/>
      <c r="Q1257" s="113"/>
      <c r="Z1257" s="72"/>
      <c r="AB1257" s="115"/>
      <c r="AD1257" s="113"/>
      <c r="AE1257" s="113"/>
      <c r="AF1257" s="113"/>
      <c r="AG1257" s="113"/>
      <c r="AH1257" s="113"/>
      <c r="AQ1257" s="72"/>
      <c r="AS1257" s="115"/>
      <c r="AW1257" s="113"/>
      <c r="AX1257" s="113"/>
      <c r="AY1257" s="113"/>
    </row>
    <row r="1258" spans="9:51">
      <c r="I1258" s="72"/>
      <c r="K1258" s="115"/>
      <c r="M1258" s="113"/>
      <c r="N1258" s="113"/>
      <c r="O1258" s="113"/>
      <c r="P1258" s="113"/>
      <c r="Q1258" s="113"/>
      <c r="Z1258" s="72"/>
      <c r="AB1258" s="115"/>
      <c r="AD1258" s="113"/>
      <c r="AE1258" s="113"/>
      <c r="AF1258" s="113"/>
      <c r="AG1258" s="113"/>
      <c r="AH1258" s="113"/>
      <c r="AQ1258" s="72"/>
      <c r="AS1258" s="115"/>
      <c r="AW1258" s="113"/>
      <c r="AX1258" s="113"/>
      <c r="AY1258" s="113"/>
    </row>
    <row r="1259" spans="9:51">
      <c r="I1259" s="72"/>
      <c r="K1259" s="115"/>
      <c r="M1259" s="113"/>
      <c r="N1259" s="113"/>
      <c r="O1259" s="113"/>
      <c r="P1259" s="113"/>
      <c r="Q1259" s="113"/>
      <c r="Z1259" s="72"/>
      <c r="AB1259" s="115"/>
      <c r="AD1259" s="113"/>
      <c r="AE1259" s="113"/>
      <c r="AF1259" s="113"/>
      <c r="AG1259" s="113"/>
      <c r="AH1259" s="113"/>
      <c r="AQ1259" s="72"/>
      <c r="AS1259" s="115"/>
      <c r="AW1259" s="113"/>
      <c r="AX1259" s="113"/>
      <c r="AY1259" s="113"/>
    </row>
    <row r="1260" spans="9:51">
      <c r="I1260" s="72"/>
      <c r="K1260" s="115"/>
      <c r="M1260" s="113"/>
      <c r="N1260" s="113"/>
      <c r="O1260" s="113"/>
      <c r="P1260" s="113"/>
      <c r="Q1260" s="113"/>
      <c r="Z1260" s="72"/>
      <c r="AB1260" s="115"/>
      <c r="AD1260" s="113"/>
      <c r="AE1260" s="113"/>
      <c r="AF1260" s="113"/>
      <c r="AG1260" s="113"/>
      <c r="AH1260" s="113"/>
      <c r="AQ1260" s="72"/>
      <c r="AS1260" s="115"/>
      <c r="AW1260" s="113"/>
      <c r="AX1260" s="113"/>
      <c r="AY1260" s="113"/>
    </row>
    <row r="1261" spans="9:51">
      <c r="I1261" s="72"/>
      <c r="K1261" s="115"/>
      <c r="M1261" s="113"/>
      <c r="N1261" s="113"/>
      <c r="O1261" s="113"/>
      <c r="P1261" s="113"/>
      <c r="Q1261" s="113"/>
      <c r="Z1261" s="72"/>
      <c r="AB1261" s="115"/>
      <c r="AD1261" s="113"/>
      <c r="AE1261" s="113"/>
      <c r="AF1261" s="113"/>
      <c r="AG1261" s="113"/>
      <c r="AH1261" s="113"/>
      <c r="AQ1261" s="72"/>
      <c r="AS1261" s="115"/>
      <c r="AW1261" s="113"/>
      <c r="AX1261" s="113"/>
      <c r="AY1261" s="113"/>
    </row>
    <row r="1262" spans="9:51">
      <c r="I1262" s="72"/>
      <c r="K1262" s="115"/>
      <c r="M1262" s="113"/>
      <c r="N1262" s="113"/>
      <c r="O1262" s="113"/>
      <c r="P1262" s="113"/>
      <c r="Q1262" s="113"/>
      <c r="Z1262" s="72"/>
      <c r="AB1262" s="115"/>
      <c r="AD1262" s="113"/>
      <c r="AE1262" s="113"/>
      <c r="AF1262" s="113"/>
      <c r="AG1262" s="113"/>
      <c r="AH1262" s="113"/>
      <c r="AQ1262" s="72"/>
      <c r="AS1262" s="115"/>
      <c r="AW1262" s="113"/>
      <c r="AX1262" s="113"/>
      <c r="AY1262" s="113"/>
    </row>
    <row r="1263" spans="9:51">
      <c r="I1263" s="72"/>
      <c r="K1263" s="115"/>
      <c r="M1263" s="113"/>
      <c r="N1263" s="113"/>
      <c r="O1263" s="113"/>
      <c r="P1263" s="113"/>
      <c r="Q1263" s="113"/>
      <c r="Z1263" s="72"/>
      <c r="AB1263" s="115"/>
      <c r="AD1263" s="113"/>
      <c r="AE1263" s="113"/>
      <c r="AF1263" s="113"/>
      <c r="AG1263" s="113"/>
      <c r="AH1263" s="113"/>
      <c r="AQ1263" s="72"/>
      <c r="AS1263" s="115"/>
      <c r="AW1263" s="113"/>
      <c r="AX1263" s="113"/>
      <c r="AY1263" s="113"/>
    </row>
    <row r="1264" spans="9:51">
      <c r="I1264" s="72"/>
      <c r="K1264" s="115"/>
      <c r="M1264" s="113"/>
      <c r="N1264" s="113"/>
      <c r="O1264" s="113"/>
      <c r="P1264" s="113"/>
      <c r="Q1264" s="113"/>
      <c r="Z1264" s="72"/>
      <c r="AB1264" s="115"/>
      <c r="AD1264" s="113"/>
      <c r="AE1264" s="113"/>
      <c r="AF1264" s="113"/>
      <c r="AG1264" s="113"/>
      <c r="AH1264" s="113"/>
      <c r="AQ1264" s="72"/>
      <c r="AS1264" s="115"/>
      <c r="AW1264" s="113"/>
      <c r="AX1264" s="113"/>
      <c r="AY1264" s="113"/>
    </row>
    <row r="1265" spans="9:51">
      <c r="I1265" s="72"/>
      <c r="K1265" s="115"/>
      <c r="M1265" s="113"/>
      <c r="N1265" s="113"/>
      <c r="O1265" s="113"/>
      <c r="P1265" s="113"/>
      <c r="Q1265" s="113"/>
      <c r="Z1265" s="72"/>
      <c r="AB1265" s="115"/>
      <c r="AD1265" s="113"/>
      <c r="AE1265" s="113"/>
      <c r="AF1265" s="113"/>
      <c r="AG1265" s="113"/>
      <c r="AH1265" s="113"/>
      <c r="AQ1265" s="72"/>
      <c r="AS1265" s="115"/>
      <c r="AW1265" s="113"/>
      <c r="AX1265" s="113"/>
      <c r="AY1265" s="113"/>
    </row>
    <row r="1266" spans="9:51">
      <c r="I1266" s="72"/>
      <c r="K1266" s="115"/>
      <c r="M1266" s="113"/>
      <c r="N1266" s="113"/>
      <c r="O1266" s="113"/>
      <c r="P1266" s="113"/>
      <c r="Q1266" s="113"/>
      <c r="Z1266" s="72"/>
      <c r="AB1266" s="115"/>
      <c r="AD1266" s="113"/>
      <c r="AE1266" s="113"/>
      <c r="AF1266" s="113"/>
      <c r="AG1266" s="113"/>
      <c r="AH1266" s="113"/>
      <c r="AQ1266" s="72"/>
      <c r="AS1266" s="115"/>
      <c r="AW1266" s="113"/>
      <c r="AX1266" s="113"/>
      <c r="AY1266" s="113"/>
    </row>
    <row r="1267" spans="9:51">
      <c r="I1267" s="72"/>
      <c r="K1267" s="115"/>
      <c r="M1267" s="113"/>
      <c r="N1267" s="113"/>
      <c r="O1267" s="113"/>
      <c r="P1267" s="113"/>
      <c r="Q1267" s="113"/>
      <c r="Z1267" s="72"/>
      <c r="AB1267" s="115"/>
      <c r="AD1267" s="113"/>
      <c r="AE1267" s="113"/>
      <c r="AF1267" s="113"/>
      <c r="AG1267" s="113"/>
      <c r="AH1267" s="113"/>
      <c r="AQ1267" s="72"/>
      <c r="AS1267" s="115"/>
      <c r="AW1267" s="113"/>
      <c r="AX1267" s="113"/>
      <c r="AY1267" s="113"/>
    </row>
    <row r="1268" spans="9:51">
      <c r="I1268" s="72"/>
      <c r="K1268" s="115"/>
      <c r="M1268" s="113"/>
      <c r="N1268" s="113"/>
      <c r="O1268" s="113"/>
      <c r="P1268" s="113"/>
      <c r="Q1268" s="113"/>
      <c r="Z1268" s="72"/>
      <c r="AB1268" s="115"/>
      <c r="AD1268" s="113"/>
      <c r="AE1268" s="113"/>
      <c r="AF1268" s="113"/>
      <c r="AG1268" s="113"/>
      <c r="AH1268" s="113"/>
      <c r="AQ1268" s="72"/>
      <c r="AS1268" s="115"/>
      <c r="AW1268" s="113"/>
      <c r="AX1268" s="113"/>
      <c r="AY1268" s="113"/>
    </row>
    <row r="1269" spans="9:51">
      <c r="I1269" s="72"/>
      <c r="K1269" s="115"/>
      <c r="M1269" s="113"/>
      <c r="N1269" s="113"/>
      <c r="O1269" s="113"/>
      <c r="P1269" s="113"/>
      <c r="Q1269" s="113"/>
      <c r="Z1269" s="72"/>
      <c r="AB1269" s="115"/>
      <c r="AD1269" s="113"/>
      <c r="AE1269" s="113"/>
      <c r="AF1269" s="113"/>
      <c r="AG1269" s="113"/>
      <c r="AH1269" s="113"/>
      <c r="AQ1269" s="72"/>
      <c r="AS1269" s="115"/>
      <c r="AW1269" s="113"/>
      <c r="AX1269" s="113"/>
      <c r="AY1269" s="113"/>
    </row>
    <row r="1270" spans="9:51">
      <c r="I1270" s="72"/>
      <c r="K1270" s="115"/>
      <c r="M1270" s="113"/>
      <c r="N1270" s="113"/>
      <c r="O1270" s="113"/>
      <c r="P1270" s="113"/>
      <c r="Q1270" s="113"/>
      <c r="Z1270" s="72"/>
      <c r="AB1270" s="115"/>
      <c r="AD1270" s="113"/>
      <c r="AE1270" s="113"/>
      <c r="AF1270" s="113"/>
      <c r="AG1270" s="113"/>
      <c r="AH1270" s="113"/>
      <c r="AQ1270" s="72"/>
      <c r="AS1270" s="115"/>
      <c r="AW1270" s="113"/>
      <c r="AX1270" s="113"/>
      <c r="AY1270" s="113"/>
    </row>
    <row r="1271" spans="9:51">
      <c r="I1271" s="72"/>
      <c r="K1271" s="115"/>
      <c r="M1271" s="113"/>
      <c r="N1271" s="113"/>
      <c r="O1271" s="113"/>
      <c r="P1271" s="113"/>
      <c r="Q1271" s="113"/>
      <c r="Z1271" s="72"/>
      <c r="AB1271" s="115"/>
      <c r="AD1271" s="113"/>
      <c r="AE1271" s="113"/>
      <c r="AF1271" s="113"/>
      <c r="AG1271" s="113"/>
      <c r="AH1271" s="113"/>
      <c r="AQ1271" s="72"/>
      <c r="AS1271" s="115"/>
      <c r="AW1271" s="113"/>
      <c r="AX1271" s="113"/>
      <c r="AY1271" s="113"/>
    </row>
    <row r="1272" spans="9:51">
      <c r="I1272" s="72"/>
      <c r="K1272" s="115"/>
      <c r="M1272" s="113"/>
      <c r="N1272" s="113"/>
      <c r="O1272" s="113"/>
      <c r="P1272" s="113"/>
      <c r="Q1272" s="113"/>
      <c r="Z1272" s="72"/>
      <c r="AB1272" s="115"/>
      <c r="AD1272" s="113"/>
      <c r="AE1272" s="113"/>
      <c r="AF1272" s="113"/>
      <c r="AG1272" s="113"/>
      <c r="AH1272" s="113"/>
      <c r="AQ1272" s="72"/>
      <c r="AS1272" s="115"/>
      <c r="AW1272" s="113"/>
      <c r="AX1272" s="113"/>
      <c r="AY1272" s="113"/>
    </row>
    <row r="1273" spans="9:51">
      <c r="I1273" s="72"/>
      <c r="K1273" s="115"/>
      <c r="M1273" s="113"/>
      <c r="N1273" s="113"/>
      <c r="O1273" s="113"/>
      <c r="P1273" s="113"/>
      <c r="Q1273" s="113"/>
      <c r="Z1273" s="72"/>
      <c r="AB1273" s="115"/>
      <c r="AD1273" s="113"/>
      <c r="AE1273" s="113"/>
      <c r="AF1273" s="113"/>
      <c r="AG1273" s="113"/>
      <c r="AH1273" s="113"/>
      <c r="AQ1273" s="72"/>
      <c r="AS1273" s="115"/>
      <c r="AW1273" s="113"/>
      <c r="AX1273" s="113"/>
      <c r="AY1273" s="113"/>
    </row>
    <row r="1274" spans="9:51">
      <c r="I1274" s="72"/>
      <c r="K1274" s="115"/>
      <c r="M1274" s="113"/>
      <c r="N1274" s="113"/>
      <c r="O1274" s="113"/>
      <c r="P1274" s="113"/>
      <c r="Q1274" s="113"/>
      <c r="Z1274" s="72"/>
      <c r="AB1274" s="115"/>
      <c r="AD1274" s="113"/>
      <c r="AE1274" s="113"/>
      <c r="AF1274" s="113"/>
      <c r="AG1274" s="113"/>
      <c r="AH1274" s="113"/>
      <c r="AQ1274" s="72"/>
      <c r="AS1274" s="115"/>
      <c r="AW1274" s="113"/>
      <c r="AX1274" s="113"/>
      <c r="AY1274" s="113"/>
    </row>
    <row r="1275" spans="9:51">
      <c r="I1275" s="72"/>
      <c r="K1275" s="115"/>
      <c r="M1275" s="113"/>
      <c r="N1275" s="113"/>
      <c r="O1275" s="113"/>
      <c r="P1275" s="113"/>
      <c r="Q1275" s="113"/>
      <c r="Z1275" s="72"/>
      <c r="AB1275" s="115"/>
      <c r="AD1275" s="113"/>
      <c r="AE1275" s="113"/>
      <c r="AF1275" s="113"/>
      <c r="AG1275" s="113"/>
      <c r="AH1275" s="113"/>
      <c r="AQ1275" s="72"/>
      <c r="AS1275" s="115"/>
      <c r="AW1275" s="113"/>
      <c r="AX1275" s="113"/>
      <c r="AY1275" s="113"/>
    </row>
    <row r="1276" spans="9:51">
      <c r="I1276" s="72"/>
      <c r="K1276" s="115"/>
      <c r="M1276" s="113"/>
      <c r="N1276" s="113"/>
      <c r="O1276" s="113"/>
      <c r="P1276" s="113"/>
      <c r="Q1276" s="113"/>
      <c r="Z1276" s="72"/>
      <c r="AB1276" s="115"/>
      <c r="AD1276" s="113"/>
      <c r="AE1276" s="113"/>
      <c r="AF1276" s="113"/>
      <c r="AG1276" s="113"/>
      <c r="AH1276" s="113"/>
      <c r="AQ1276" s="72"/>
      <c r="AS1276" s="115"/>
      <c r="AW1276" s="113"/>
      <c r="AX1276" s="113"/>
      <c r="AY1276" s="113"/>
    </row>
    <row r="1277" spans="9:51">
      <c r="I1277" s="72"/>
      <c r="K1277" s="115"/>
      <c r="M1277" s="113"/>
      <c r="N1277" s="113"/>
      <c r="O1277" s="113"/>
      <c r="P1277" s="113"/>
      <c r="Q1277" s="113"/>
      <c r="Z1277" s="72"/>
      <c r="AB1277" s="115"/>
      <c r="AD1277" s="113"/>
      <c r="AE1277" s="113"/>
      <c r="AF1277" s="113"/>
      <c r="AG1277" s="113"/>
      <c r="AH1277" s="113"/>
      <c r="AQ1277" s="72"/>
      <c r="AS1277" s="115"/>
      <c r="AW1277" s="113"/>
      <c r="AX1277" s="113"/>
      <c r="AY1277" s="113"/>
    </row>
    <row r="1278" spans="9:51">
      <c r="I1278" s="72"/>
      <c r="K1278" s="115"/>
      <c r="M1278" s="113"/>
      <c r="N1278" s="113"/>
      <c r="O1278" s="113"/>
      <c r="P1278" s="113"/>
      <c r="Q1278" s="113"/>
      <c r="Z1278" s="72"/>
      <c r="AB1278" s="115"/>
      <c r="AD1278" s="113"/>
      <c r="AE1278" s="113"/>
      <c r="AF1278" s="113"/>
      <c r="AG1278" s="113"/>
      <c r="AH1278" s="113"/>
      <c r="AQ1278" s="72"/>
      <c r="AS1278" s="115"/>
      <c r="AW1278" s="113"/>
      <c r="AX1278" s="113"/>
      <c r="AY1278" s="113"/>
    </row>
    <row r="1279" spans="9:51">
      <c r="I1279" s="72"/>
      <c r="K1279" s="115"/>
      <c r="M1279" s="113"/>
      <c r="N1279" s="113"/>
      <c r="O1279" s="113"/>
      <c r="P1279" s="113"/>
      <c r="Q1279" s="113"/>
      <c r="Z1279" s="72"/>
      <c r="AB1279" s="115"/>
      <c r="AD1279" s="113"/>
      <c r="AE1279" s="113"/>
      <c r="AF1279" s="113"/>
      <c r="AG1279" s="113"/>
      <c r="AH1279" s="113"/>
      <c r="AQ1279" s="72"/>
      <c r="AS1279" s="115"/>
      <c r="AW1279" s="113"/>
      <c r="AX1279" s="113"/>
      <c r="AY1279" s="113"/>
    </row>
    <row r="1280" spans="9:51">
      <c r="I1280" s="72"/>
      <c r="K1280" s="115"/>
      <c r="M1280" s="113"/>
      <c r="N1280" s="113"/>
      <c r="O1280" s="113"/>
      <c r="P1280" s="113"/>
      <c r="Q1280" s="113"/>
      <c r="Z1280" s="72"/>
      <c r="AB1280" s="115"/>
      <c r="AD1280" s="113"/>
      <c r="AE1280" s="113"/>
      <c r="AF1280" s="113"/>
      <c r="AG1280" s="113"/>
      <c r="AH1280" s="113"/>
      <c r="AQ1280" s="72"/>
      <c r="AS1280" s="115"/>
      <c r="AW1280" s="113"/>
      <c r="AX1280" s="113"/>
      <c r="AY1280" s="113"/>
    </row>
    <row r="1281" spans="9:51">
      <c r="I1281" s="72"/>
      <c r="K1281" s="115"/>
      <c r="M1281" s="113"/>
      <c r="N1281" s="113"/>
      <c r="O1281" s="113"/>
      <c r="P1281" s="113"/>
      <c r="Q1281" s="113"/>
      <c r="Z1281" s="72"/>
      <c r="AB1281" s="115"/>
      <c r="AD1281" s="113"/>
      <c r="AE1281" s="113"/>
      <c r="AF1281" s="113"/>
      <c r="AG1281" s="113"/>
      <c r="AH1281" s="113"/>
      <c r="AQ1281" s="72"/>
      <c r="AS1281" s="115"/>
      <c r="AW1281" s="113"/>
      <c r="AX1281" s="113"/>
      <c r="AY1281" s="113"/>
    </row>
    <row r="1282" spans="9:51">
      <c r="I1282" s="72"/>
      <c r="K1282" s="115"/>
      <c r="M1282" s="113"/>
      <c r="N1282" s="113"/>
      <c r="O1282" s="113"/>
      <c r="P1282" s="113"/>
      <c r="Q1282" s="113"/>
      <c r="Z1282" s="72"/>
      <c r="AB1282" s="115"/>
      <c r="AD1282" s="113"/>
      <c r="AE1282" s="113"/>
      <c r="AF1282" s="113"/>
      <c r="AG1282" s="113"/>
      <c r="AH1282" s="113"/>
      <c r="AQ1282" s="72"/>
      <c r="AS1282" s="115"/>
      <c r="AW1282" s="113"/>
      <c r="AX1282" s="113"/>
      <c r="AY1282" s="113"/>
    </row>
    <row r="1283" spans="9:51">
      <c r="I1283" s="72"/>
      <c r="K1283" s="115"/>
      <c r="M1283" s="113"/>
      <c r="N1283" s="113"/>
      <c r="O1283" s="113"/>
      <c r="P1283" s="113"/>
      <c r="Q1283" s="113"/>
      <c r="Z1283" s="72"/>
      <c r="AB1283" s="115"/>
      <c r="AD1283" s="113"/>
      <c r="AE1283" s="113"/>
      <c r="AF1283" s="113"/>
      <c r="AG1283" s="113"/>
      <c r="AH1283" s="113"/>
      <c r="AQ1283" s="72"/>
      <c r="AS1283" s="115"/>
      <c r="AW1283" s="113"/>
      <c r="AX1283" s="113"/>
      <c r="AY1283" s="113"/>
    </row>
    <row r="1284" spans="9:51">
      <c r="I1284" s="72"/>
      <c r="K1284" s="115"/>
      <c r="M1284" s="113"/>
      <c r="N1284" s="113"/>
      <c r="O1284" s="113"/>
      <c r="P1284" s="113"/>
      <c r="Q1284" s="113"/>
      <c r="Z1284" s="72"/>
      <c r="AB1284" s="115"/>
      <c r="AD1284" s="113"/>
      <c r="AE1284" s="113"/>
      <c r="AF1284" s="113"/>
      <c r="AG1284" s="113"/>
      <c r="AH1284" s="113"/>
      <c r="AQ1284" s="72"/>
      <c r="AS1284" s="115"/>
      <c r="AW1284" s="113"/>
      <c r="AX1284" s="113"/>
      <c r="AY1284" s="113"/>
    </row>
    <row r="1285" spans="9:51">
      <c r="I1285" s="72"/>
      <c r="K1285" s="115"/>
      <c r="M1285" s="113"/>
      <c r="N1285" s="113"/>
      <c r="O1285" s="113"/>
      <c r="P1285" s="113"/>
      <c r="Q1285" s="113"/>
      <c r="Z1285" s="72"/>
      <c r="AB1285" s="115"/>
      <c r="AD1285" s="113"/>
      <c r="AE1285" s="113"/>
      <c r="AF1285" s="113"/>
      <c r="AG1285" s="113"/>
      <c r="AH1285" s="113"/>
      <c r="AQ1285" s="72"/>
      <c r="AS1285" s="115"/>
      <c r="AW1285" s="113"/>
      <c r="AX1285" s="113"/>
      <c r="AY1285" s="113"/>
    </row>
    <row r="1286" spans="9:51">
      <c r="I1286" s="72"/>
      <c r="K1286" s="115"/>
      <c r="M1286" s="113"/>
      <c r="N1286" s="113"/>
      <c r="O1286" s="113"/>
      <c r="P1286" s="113"/>
      <c r="Q1286" s="113"/>
      <c r="Z1286" s="72"/>
      <c r="AB1286" s="115"/>
      <c r="AD1286" s="113"/>
      <c r="AE1286" s="113"/>
      <c r="AF1286" s="113"/>
      <c r="AG1286" s="113"/>
      <c r="AH1286" s="113"/>
      <c r="AQ1286" s="72"/>
      <c r="AS1286" s="115"/>
      <c r="AW1286" s="113"/>
      <c r="AX1286" s="113"/>
      <c r="AY1286" s="113"/>
    </row>
    <row r="1287" spans="9:51">
      <c r="I1287" s="72"/>
      <c r="K1287" s="115"/>
      <c r="M1287" s="113"/>
      <c r="N1287" s="113"/>
      <c r="O1287" s="113"/>
      <c r="P1287" s="113"/>
      <c r="Q1287" s="113"/>
      <c r="Z1287" s="72"/>
      <c r="AB1287" s="115"/>
      <c r="AD1287" s="113"/>
      <c r="AE1287" s="113"/>
      <c r="AF1287" s="113"/>
      <c r="AG1287" s="113"/>
      <c r="AH1287" s="113"/>
      <c r="AQ1287" s="72"/>
      <c r="AS1287" s="115"/>
      <c r="AW1287" s="113"/>
      <c r="AX1287" s="113"/>
      <c r="AY1287" s="113"/>
    </row>
    <row r="1288" spans="9:51">
      <c r="I1288" s="72"/>
      <c r="K1288" s="115"/>
      <c r="M1288" s="113"/>
      <c r="N1288" s="113"/>
      <c r="O1288" s="113"/>
      <c r="P1288" s="113"/>
      <c r="Q1288" s="113"/>
      <c r="Z1288" s="72"/>
      <c r="AB1288" s="115"/>
      <c r="AD1288" s="113"/>
      <c r="AE1288" s="113"/>
      <c r="AF1288" s="113"/>
      <c r="AG1288" s="113"/>
      <c r="AH1288" s="113"/>
      <c r="AQ1288" s="72"/>
      <c r="AS1288" s="115"/>
      <c r="AW1288" s="113"/>
      <c r="AX1288" s="113"/>
      <c r="AY1288" s="113"/>
    </row>
    <row r="1289" spans="9:51">
      <c r="I1289" s="72"/>
      <c r="K1289" s="115"/>
      <c r="M1289" s="113"/>
      <c r="N1289" s="113"/>
      <c r="O1289" s="113"/>
      <c r="P1289" s="113"/>
      <c r="Q1289" s="113"/>
      <c r="Z1289" s="72"/>
      <c r="AB1289" s="115"/>
      <c r="AD1289" s="113"/>
      <c r="AE1289" s="113"/>
      <c r="AF1289" s="113"/>
      <c r="AG1289" s="113"/>
      <c r="AH1289" s="113"/>
      <c r="AQ1289" s="72"/>
      <c r="AS1289" s="115"/>
      <c r="AW1289" s="113"/>
      <c r="AX1289" s="113"/>
      <c r="AY1289" s="113"/>
    </row>
    <row r="1290" spans="9:51">
      <c r="I1290" s="72"/>
      <c r="K1290" s="115"/>
      <c r="M1290" s="113"/>
      <c r="N1290" s="113"/>
      <c r="O1290" s="113"/>
      <c r="P1290" s="113"/>
      <c r="Q1290" s="113"/>
      <c r="Z1290" s="72"/>
      <c r="AB1290" s="115"/>
      <c r="AD1290" s="113"/>
      <c r="AE1290" s="113"/>
      <c r="AF1290" s="113"/>
      <c r="AG1290" s="113"/>
      <c r="AH1290" s="113"/>
      <c r="AQ1290" s="72"/>
      <c r="AS1290" s="115"/>
      <c r="AW1290" s="113"/>
      <c r="AX1290" s="113"/>
      <c r="AY1290" s="113"/>
    </row>
    <row r="1291" spans="9:51">
      <c r="I1291" s="72"/>
      <c r="K1291" s="115"/>
      <c r="M1291" s="113"/>
      <c r="N1291" s="113"/>
      <c r="O1291" s="113"/>
      <c r="P1291" s="113"/>
      <c r="Q1291" s="113"/>
      <c r="Z1291" s="72"/>
      <c r="AB1291" s="115"/>
      <c r="AD1291" s="113"/>
      <c r="AE1291" s="113"/>
      <c r="AF1291" s="113"/>
      <c r="AG1291" s="113"/>
      <c r="AH1291" s="113"/>
      <c r="AQ1291" s="72"/>
      <c r="AS1291" s="115"/>
      <c r="AW1291" s="113"/>
      <c r="AX1291" s="113"/>
      <c r="AY1291" s="113"/>
    </row>
    <row r="1292" spans="9:51">
      <c r="I1292" s="72"/>
      <c r="K1292" s="115"/>
      <c r="M1292" s="113"/>
      <c r="N1292" s="113"/>
      <c r="O1292" s="113"/>
      <c r="P1292" s="113"/>
      <c r="Q1292" s="113"/>
      <c r="Z1292" s="72"/>
      <c r="AB1292" s="115"/>
      <c r="AD1292" s="113"/>
      <c r="AE1292" s="113"/>
      <c r="AF1292" s="113"/>
      <c r="AG1292" s="113"/>
      <c r="AH1292" s="113"/>
      <c r="AQ1292" s="72"/>
      <c r="AS1292" s="115"/>
      <c r="AW1292" s="113"/>
      <c r="AX1292" s="113"/>
      <c r="AY1292" s="113"/>
    </row>
    <row r="1293" spans="9:51">
      <c r="I1293" s="72"/>
      <c r="K1293" s="115"/>
      <c r="M1293" s="113"/>
      <c r="N1293" s="113"/>
      <c r="O1293" s="113"/>
      <c r="P1293" s="113"/>
      <c r="Q1293" s="113"/>
      <c r="Z1293" s="72"/>
      <c r="AB1293" s="115"/>
      <c r="AD1293" s="113"/>
      <c r="AE1293" s="113"/>
      <c r="AF1293" s="113"/>
      <c r="AG1293" s="113"/>
      <c r="AH1293" s="113"/>
      <c r="AQ1293" s="72"/>
      <c r="AS1293" s="115"/>
      <c r="AW1293" s="113"/>
      <c r="AX1293" s="113"/>
      <c r="AY1293" s="113"/>
    </row>
    <row r="1294" spans="9:51">
      <c r="I1294" s="72"/>
      <c r="K1294" s="115"/>
      <c r="M1294" s="113"/>
      <c r="N1294" s="113"/>
      <c r="O1294" s="113"/>
      <c r="P1294" s="113"/>
      <c r="Q1294" s="113"/>
      <c r="Z1294" s="72"/>
      <c r="AB1294" s="115"/>
      <c r="AD1294" s="113"/>
      <c r="AE1294" s="113"/>
      <c r="AF1294" s="113"/>
      <c r="AG1294" s="113"/>
      <c r="AH1294" s="113"/>
      <c r="AQ1294" s="72"/>
      <c r="AS1294" s="115"/>
      <c r="AW1294" s="113"/>
      <c r="AX1294" s="113"/>
      <c r="AY1294" s="113"/>
    </row>
    <row r="1295" spans="9:51">
      <c r="I1295" s="72"/>
      <c r="K1295" s="115"/>
      <c r="M1295" s="113"/>
      <c r="N1295" s="113"/>
      <c r="O1295" s="113"/>
      <c r="P1295" s="113"/>
      <c r="Q1295" s="113"/>
      <c r="Z1295" s="72"/>
      <c r="AB1295" s="115"/>
      <c r="AD1295" s="113"/>
      <c r="AE1295" s="113"/>
      <c r="AF1295" s="113"/>
      <c r="AG1295" s="113"/>
      <c r="AH1295" s="113"/>
      <c r="AQ1295" s="72"/>
      <c r="AS1295" s="115"/>
      <c r="AW1295" s="113"/>
      <c r="AX1295" s="113"/>
      <c r="AY1295" s="113"/>
    </row>
    <row r="1296" spans="9:51">
      <c r="I1296" s="72"/>
      <c r="K1296" s="115"/>
      <c r="M1296" s="113"/>
      <c r="N1296" s="113"/>
      <c r="O1296" s="113"/>
      <c r="P1296" s="113"/>
      <c r="Q1296" s="113"/>
      <c r="Z1296" s="72"/>
      <c r="AB1296" s="115"/>
      <c r="AD1296" s="113"/>
      <c r="AE1296" s="113"/>
      <c r="AF1296" s="113"/>
      <c r="AG1296" s="113"/>
      <c r="AH1296" s="113"/>
      <c r="AQ1296" s="72"/>
      <c r="AS1296" s="115"/>
      <c r="AW1296" s="113"/>
      <c r="AX1296" s="113"/>
      <c r="AY1296" s="113"/>
    </row>
    <row r="1297" spans="9:51">
      <c r="I1297" s="72"/>
      <c r="K1297" s="115"/>
      <c r="M1297" s="113"/>
      <c r="N1297" s="113"/>
      <c r="O1297" s="113"/>
      <c r="P1297" s="113"/>
      <c r="Q1297" s="113"/>
      <c r="Z1297" s="72"/>
      <c r="AB1297" s="115"/>
      <c r="AD1297" s="113"/>
      <c r="AE1297" s="113"/>
      <c r="AF1297" s="113"/>
      <c r="AG1297" s="113"/>
      <c r="AH1297" s="113"/>
      <c r="AQ1297" s="72"/>
      <c r="AS1297" s="115"/>
      <c r="AW1297" s="113"/>
      <c r="AX1297" s="113"/>
      <c r="AY1297" s="113"/>
    </row>
    <row r="1298" spans="9:51">
      <c r="I1298" s="72"/>
      <c r="K1298" s="115"/>
      <c r="M1298" s="113"/>
      <c r="N1298" s="113"/>
      <c r="O1298" s="113"/>
      <c r="P1298" s="113"/>
      <c r="Q1298" s="113"/>
      <c r="Z1298" s="72"/>
      <c r="AB1298" s="115"/>
      <c r="AD1298" s="113"/>
      <c r="AE1298" s="113"/>
      <c r="AF1298" s="113"/>
      <c r="AG1298" s="113"/>
      <c r="AH1298" s="113"/>
      <c r="AQ1298" s="72"/>
      <c r="AS1298" s="115"/>
      <c r="AW1298" s="113"/>
      <c r="AX1298" s="113"/>
      <c r="AY1298" s="113"/>
    </row>
    <row r="1299" spans="9:51">
      <c r="I1299" s="72"/>
      <c r="K1299" s="115"/>
      <c r="M1299" s="113"/>
      <c r="N1299" s="113"/>
      <c r="O1299" s="113"/>
      <c r="P1299" s="113"/>
      <c r="Q1299" s="113"/>
      <c r="Z1299" s="72"/>
      <c r="AB1299" s="115"/>
      <c r="AD1299" s="113"/>
      <c r="AE1299" s="113"/>
      <c r="AF1299" s="113"/>
      <c r="AG1299" s="113"/>
      <c r="AH1299" s="113"/>
      <c r="AQ1299" s="72"/>
      <c r="AS1299" s="115"/>
      <c r="AW1299" s="113"/>
      <c r="AX1299" s="113"/>
      <c r="AY1299" s="113"/>
    </row>
    <row r="1300" spans="9:51">
      <c r="I1300" s="72"/>
      <c r="K1300" s="115"/>
      <c r="M1300" s="113"/>
      <c r="N1300" s="113"/>
      <c r="O1300" s="113"/>
      <c r="P1300" s="113"/>
      <c r="Q1300" s="113"/>
      <c r="Z1300" s="72"/>
      <c r="AB1300" s="115"/>
      <c r="AD1300" s="113"/>
      <c r="AE1300" s="113"/>
      <c r="AF1300" s="113"/>
      <c r="AG1300" s="113"/>
      <c r="AH1300" s="113"/>
      <c r="AQ1300" s="72"/>
      <c r="AS1300" s="115"/>
      <c r="AW1300" s="113"/>
      <c r="AX1300" s="113"/>
      <c r="AY1300" s="113"/>
    </row>
    <row r="1301" spans="9:51">
      <c r="I1301" s="72"/>
      <c r="K1301" s="115"/>
      <c r="M1301" s="113"/>
      <c r="N1301" s="113"/>
      <c r="O1301" s="113"/>
      <c r="P1301" s="113"/>
      <c r="Q1301" s="113"/>
      <c r="Z1301" s="72"/>
      <c r="AB1301" s="115"/>
      <c r="AD1301" s="113"/>
      <c r="AE1301" s="113"/>
      <c r="AF1301" s="113"/>
      <c r="AG1301" s="113"/>
      <c r="AH1301" s="113"/>
      <c r="AQ1301" s="72"/>
      <c r="AS1301" s="115"/>
      <c r="AW1301" s="113"/>
      <c r="AX1301" s="113"/>
      <c r="AY1301" s="113"/>
    </row>
    <row r="1302" spans="9:51">
      <c r="I1302" s="72"/>
      <c r="K1302" s="115"/>
      <c r="M1302" s="113"/>
      <c r="N1302" s="113"/>
      <c r="O1302" s="113"/>
      <c r="P1302" s="113"/>
      <c r="Q1302" s="113"/>
      <c r="Z1302" s="72"/>
      <c r="AB1302" s="115"/>
      <c r="AD1302" s="113"/>
      <c r="AE1302" s="113"/>
      <c r="AF1302" s="113"/>
      <c r="AG1302" s="113"/>
      <c r="AH1302" s="113"/>
      <c r="AQ1302" s="72"/>
      <c r="AS1302" s="115"/>
      <c r="AW1302" s="113"/>
      <c r="AX1302" s="113"/>
      <c r="AY1302" s="113"/>
    </row>
    <row r="1303" spans="9:51">
      <c r="I1303" s="72"/>
      <c r="K1303" s="115"/>
      <c r="M1303" s="113"/>
      <c r="N1303" s="113"/>
      <c r="O1303" s="113"/>
      <c r="P1303" s="113"/>
      <c r="Q1303" s="113"/>
      <c r="Z1303" s="72"/>
      <c r="AB1303" s="115"/>
      <c r="AD1303" s="113"/>
      <c r="AE1303" s="113"/>
      <c r="AF1303" s="113"/>
      <c r="AG1303" s="113"/>
      <c r="AH1303" s="113"/>
      <c r="AQ1303" s="72"/>
      <c r="AS1303" s="115"/>
      <c r="AW1303" s="113"/>
      <c r="AX1303" s="113"/>
      <c r="AY1303" s="113"/>
    </row>
    <row r="1304" spans="9:51">
      <c r="I1304" s="72"/>
      <c r="K1304" s="115"/>
      <c r="M1304" s="113"/>
      <c r="N1304" s="113"/>
      <c r="O1304" s="113"/>
      <c r="P1304" s="113"/>
      <c r="Q1304" s="113"/>
      <c r="Z1304" s="72"/>
      <c r="AB1304" s="115"/>
      <c r="AD1304" s="113"/>
      <c r="AE1304" s="113"/>
      <c r="AF1304" s="113"/>
      <c r="AG1304" s="113"/>
      <c r="AH1304" s="113"/>
      <c r="AQ1304" s="72"/>
      <c r="AS1304" s="115"/>
      <c r="AW1304" s="113"/>
      <c r="AX1304" s="113"/>
      <c r="AY1304" s="113"/>
    </row>
    <row r="1305" spans="9:51">
      <c r="I1305" s="72"/>
      <c r="K1305" s="115"/>
      <c r="M1305" s="113"/>
      <c r="N1305" s="113"/>
      <c r="O1305" s="113"/>
      <c r="P1305" s="113"/>
      <c r="Q1305" s="113"/>
      <c r="Z1305" s="72"/>
      <c r="AB1305" s="115"/>
      <c r="AD1305" s="113"/>
      <c r="AE1305" s="113"/>
      <c r="AF1305" s="113"/>
      <c r="AG1305" s="113"/>
      <c r="AH1305" s="113"/>
      <c r="AQ1305" s="72"/>
      <c r="AS1305" s="115"/>
      <c r="AW1305" s="113"/>
      <c r="AX1305" s="113"/>
      <c r="AY1305" s="113"/>
    </row>
    <row r="1306" spans="9:51">
      <c r="I1306" s="72"/>
      <c r="K1306" s="115"/>
      <c r="M1306" s="113"/>
      <c r="N1306" s="113"/>
      <c r="O1306" s="113"/>
      <c r="P1306" s="113"/>
      <c r="Q1306" s="113"/>
      <c r="Z1306" s="72"/>
      <c r="AB1306" s="115"/>
      <c r="AD1306" s="113"/>
      <c r="AE1306" s="113"/>
      <c r="AF1306" s="113"/>
      <c r="AG1306" s="113"/>
      <c r="AH1306" s="113"/>
      <c r="AQ1306" s="72"/>
      <c r="AS1306" s="115"/>
      <c r="AW1306" s="113"/>
      <c r="AX1306" s="113"/>
      <c r="AY1306" s="113"/>
    </row>
    <row r="1307" spans="9:51">
      <c r="I1307" s="72"/>
      <c r="K1307" s="115"/>
      <c r="M1307" s="113"/>
      <c r="N1307" s="113"/>
      <c r="O1307" s="113"/>
      <c r="P1307" s="113"/>
      <c r="Q1307" s="113"/>
      <c r="Z1307" s="72"/>
      <c r="AB1307" s="115"/>
      <c r="AD1307" s="113"/>
      <c r="AE1307" s="113"/>
      <c r="AF1307" s="113"/>
      <c r="AG1307" s="113"/>
      <c r="AH1307" s="113"/>
      <c r="AQ1307" s="72"/>
      <c r="AS1307" s="115"/>
      <c r="AW1307" s="113"/>
      <c r="AX1307" s="113"/>
      <c r="AY1307" s="113"/>
    </row>
    <row r="1308" spans="9:51">
      <c r="I1308" s="72"/>
      <c r="K1308" s="115"/>
      <c r="M1308" s="113"/>
      <c r="N1308" s="113"/>
      <c r="O1308" s="113"/>
      <c r="P1308" s="113"/>
      <c r="Q1308" s="113"/>
      <c r="Z1308" s="72"/>
      <c r="AB1308" s="115"/>
      <c r="AD1308" s="113"/>
      <c r="AE1308" s="113"/>
      <c r="AF1308" s="113"/>
      <c r="AG1308" s="113"/>
      <c r="AH1308" s="113"/>
      <c r="AQ1308" s="72"/>
      <c r="AS1308" s="115"/>
      <c r="AW1308" s="113"/>
      <c r="AX1308" s="113"/>
      <c r="AY1308" s="113"/>
    </row>
    <row r="1309" spans="9:51">
      <c r="I1309" s="72"/>
      <c r="K1309" s="115"/>
      <c r="M1309" s="113"/>
      <c r="N1309" s="113"/>
      <c r="O1309" s="113"/>
      <c r="P1309" s="113"/>
      <c r="Q1309" s="113"/>
      <c r="Z1309" s="72"/>
      <c r="AB1309" s="115"/>
      <c r="AD1309" s="113"/>
      <c r="AE1309" s="113"/>
      <c r="AF1309" s="113"/>
      <c r="AG1309" s="113"/>
      <c r="AH1309" s="113"/>
      <c r="AQ1309" s="72"/>
      <c r="AS1309" s="115"/>
      <c r="AW1309" s="113"/>
      <c r="AX1309" s="113"/>
      <c r="AY1309" s="113"/>
    </row>
    <row r="1310" spans="9:51">
      <c r="I1310" s="72"/>
      <c r="K1310" s="115"/>
      <c r="M1310" s="113"/>
      <c r="N1310" s="113"/>
      <c r="O1310" s="113"/>
      <c r="P1310" s="113"/>
      <c r="Q1310" s="113"/>
      <c r="Z1310" s="72"/>
      <c r="AB1310" s="115"/>
      <c r="AD1310" s="113"/>
      <c r="AE1310" s="113"/>
      <c r="AF1310" s="113"/>
      <c r="AG1310" s="113"/>
      <c r="AH1310" s="113"/>
      <c r="AQ1310" s="72"/>
      <c r="AS1310" s="115"/>
      <c r="AW1310" s="113"/>
      <c r="AX1310" s="113"/>
      <c r="AY1310" s="113"/>
    </row>
    <row r="1311" spans="9:51">
      <c r="I1311" s="72"/>
      <c r="K1311" s="115"/>
      <c r="M1311" s="113"/>
      <c r="N1311" s="113"/>
      <c r="O1311" s="113"/>
      <c r="P1311" s="113"/>
      <c r="Q1311" s="113"/>
      <c r="Z1311" s="72"/>
      <c r="AB1311" s="115"/>
      <c r="AD1311" s="113"/>
      <c r="AE1311" s="113"/>
      <c r="AF1311" s="113"/>
      <c r="AG1311" s="113"/>
      <c r="AH1311" s="113"/>
      <c r="AQ1311" s="72"/>
      <c r="AS1311" s="115"/>
      <c r="AW1311" s="113"/>
      <c r="AX1311" s="113"/>
      <c r="AY1311" s="113"/>
    </row>
    <row r="1312" spans="9:51">
      <c r="I1312" s="72"/>
      <c r="K1312" s="115"/>
      <c r="M1312" s="113"/>
      <c r="N1312" s="113"/>
      <c r="O1312" s="113"/>
      <c r="P1312" s="113"/>
      <c r="Q1312" s="113"/>
      <c r="Z1312" s="72"/>
      <c r="AB1312" s="115"/>
      <c r="AD1312" s="113"/>
      <c r="AE1312" s="113"/>
      <c r="AF1312" s="113"/>
      <c r="AG1312" s="113"/>
      <c r="AH1312" s="113"/>
      <c r="AQ1312" s="72"/>
      <c r="AS1312" s="115"/>
      <c r="AW1312" s="113"/>
      <c r="AX1312" s="113"/>
      <c r="AY1312" s="113"/>
    </row>
    <row r="1313" spans="9:51">
      <c r="I1313" s="72"/>
      <c r="K1313" s="115"/>
      <c r="M1313" s="113"/>
      <c r="N1313" s="113"/>
      <c r="O1313" s="113"/>
      <c r="P1313" s="113"/>
      <c r="Q1313" s="113"/>
      <c r="Z1313" s="72"/>
      <c r="AB1313" s="115"/>
      <c r="AD1313" s="113"/>
      <c r="AE1313" s="113"/>
      <c r="AF1313" s="113"/>
      <c r="AG1313" s="113"/>
      <c r="AH1313" s="113"/>
      <c r="AQ1313" s="72"/>
      <c r="AS1313" s="115"/>
      <c r="AW1313" s="113"/>
      <c r="AX1313" s="113"/>
      <c r="AY1313" s="113"/>
    </row>
    <row r="1314" spans="9:51">
      <c r="I1314" s="72"/>
      <c r="K1314" s="115"/>
      <c r="M1314" s="113"/>
      <c r="N1314" s="113"/>
      <c r="O1314" s="113"/>
      <c r="P1314" s="113"/>
      <c r="Q1314" s="113"/>
      <c r="Z1314" s="72"/>
      <c r="AB1314" s="115"/>
      <c r="AD1314" s="113"/>
      <c r="AE1314" s="113"/>
      <c r="AF1314" s="113"/>
      <c r="AG1314" s="113"/>
      <c r="AH1314" s="113"/>
      <c r="AQ1314" s="72"/>
      <c r="AS1314" s="115"/>
      <c r="AW1314" s="113"/>
      <c r="AX1314" s="113"/>
      <c r="AY1314" s="113"/>
    </row>
    <row r="1315" spans="9:51">
      <c r="I1315" s="72"/>
      <c r="K1315" s="115"/>
      <c r="M1315" s="113"/>
      <c r="N1315" s="113"/>
      <c r="O1315" s="113"/>
      <c r="P1315" s="113"/>
      <c r="Q1315" s="113"/>
      <c r="Z1315" s="72"/>
      <c r="AB1315" s="115"/>
      <c r="AD1315" s="113"/>
      <c r="AE1315" s="113"/>
      <c r="AF1315" s="113"/>
      <c r="AG1315" s="113"/>
      <c r="AH1315" s="113"/>
      <c r="AQ1315" s="72"/>
      <c r="AS1315" s="115"/>
      <c r="AW1315" s="113"/>
      <c r="AX1315" s="113"/>
      <c r="AY1315" s="113"/>
    </row>
    <row r="1316" spans="9:51">
      <c r="I1316" s="72"/>
      <c r="K1316" s="115"/>
      <c r="M1316" s="113"/>
      <c r="N1316" s="113"/>
      <c r="O1316" s="113"/>
      <c r="P1316" s="113"/>
      <c r="Q1316" s="113"/>
      <c r="Z1316" s="72"/>
      <c r="AB1316" s="115"/>
      <c r="AD1316" s="113"/>
      <c r="AE1316" s="113"/>
      <c r="AF1316" s="113"/>
      <c r="AG1316" s="113"/>
      <c r="AH1316" s="113"/>
      <c r="AQ1316" s="72"/>
      <c r="AS1316" s="115"/>
      <c r="AW1316" s="113"/>
      <c r="AX1316" s="113"/>
      <c r="AY1316" s="113"/>
    </row>
    <row r="1317" spans="9:51">
      <c r="I1317" s="72"/>
      <c r="K1317" s="115"/>
      <c r="M1317" s="113"/>
      <c r="N1317" s="113"/>
      <c r="O1317" s="113"/>
      <c r="P1317" s="113"/>
      <c r="Q1317" s="113"/>
      <c r="Z1317" s="72"/>
      <c r="AB1317" s="115"/>
      <c r="AD1317" s="113"/>
      <c r="AE1317" s="113"/>
      <c r="AF1317" s="113"/>
      <c r="AG1317" s="113"/>
      <c r="AH1317" s="113"/>
      <c r="AQ1317" s="72"/>
      <c r="AS1317" s="115"/>
      <c r="AW1317" s="113"/>
      <c r="AX1317" s="113"/>
      <c r="AY1317" s="113"/>
    </row>
    <row r="1318" spans="9:51">
      <c r="I1318" s="72"/>
      <c r="K1318" s="115"/>
      <c r="M1318" s="113"/>
      <c r="N1318" s="113"/>
      <c r="O1318" s="113"/>
      <c r="P1318" s="113"/>
      <c r="Q1318" s="113"/>
      <c r="Z1318" s="72"/>
      <c r="AB1318" s="115"/>
      <c r="AD1318" s="113"/>
      <c r="AE1318" s="113"/>
      <c r="AF1318" s="113"/>
      <c r="AG1318" s="113"/>
      <c r="AH1318" s="113"/>
      <c r="AQ1318" s="72"/>
      <c r="AS1318" s="115"/>
      <c r="AW1318" s="113"/>
      <c r="AX1318" s="113"/>
      <c r="AY1318" s="113"/>
    </row>
    <row r="1319" spans="9:51">
      <c r="I1319" s="72"/>
      <c r="K1319" s="115"/>
      <c r="M1319" s="113"/>
      <c r="N1319" s="113"/>
      <c r="O1319" s="113"/>
      <c r="P1319" s="113"/>
      <c r="Q1319" s="113"/>
      <c r="Z1319" s="72"/>
      <c r="AB1319" s="115"/>
      <c r="AD1319" s="113"/>
      <c r="AE1319" s="113"/>
      <c r="AF1319" s="113"/>
      <c r="AG1319" s="113"/>
      <c r="AH1319" s="113"/>
      <c r="AQ1319" s="72"/>
      <c r="AS1319" s="115"/>
      <c r="AW1319" s="113"/>
      <c r="AX1319" s="113"/>
      <c r="AY1319" s="113"/>
    </row>
    <row r="1320" spans="9:51">
      <c r="I1320" s="72"/>
      <c r="K1320" s="115"/>
      <c r="M1320" s="113"/>
      <c r="N1320" s="113"/>
      <c r="O1320" s="113"/>
      <c r="P1320" s="113"/>
      <c r="Q1320" s="113"/>
      <c r="Z1320" s="72"/>
      <c r="AB1320" s="115"/>
      <c r="AD1320" s="113"/>
      <c r="AE1320" s="113"/>
      <c r="AF1320" s="113"/>
      <c r="AG1320" s="113"/>
      <c r="AH1320" s="113"/>
      <c r="AQ1320" s="72"/>
      <c r="AS1320" s="115"/>
      <c r="AW1320" s="113"/>
      <c r="AX1320" s="113"/>
      <c r="AY1320" s="113"/>
    </row>
    <row r="1321" spans="9:51">
      <c r="I1321" s="72"/>
      <c r="K1321" s="115"/>
      <c r="M1321" s="113"/>
      <c r="N1321" s="113"/>
      <c r="O1321" s="113"/>
      <c r="P1321" s="113"/>
      <c r="Q1321" s="113"/>
      <c r="Z1321" s="72"/>
      <c r="AB1321" s="115"/>
      <c r="AD1321" s="113"/>
      <c r="AE1321" s="113"/>
      <c r="AF1321" s="113"/>
      <c r="AG1321" s="113"/>
      <c r="AH1321" s="113"/>
      <c r="AQ1321" s="72"/>
      <c r="AS1321" s="115"/>
      <c r="AW1321" s="113"/>
      <c r="AX1321" s="113"/>
      <c r="AY1321" s="113"/>
    </row>
    <row r="1322" spans="9:51">
      <c r="I1322" s="72"/>
      <c r="K1322" s="115"/>
      <c r="M1322" s="113"/>
      <c r="N1322" s="113"/>
      <c r="O1322" s="113"/>
      <c r="P1322" s="113"/>
      <c r="Q1322" s="113"/>
      <c r="Z1322" s="72"/>
      <c r="AB1322" s="115"/>
      <c r="AD1322" s="113"/>
      <c r="AE1322" s="113"/>
      <c r="AF1322" s="113"/>
      <c r="AG1322" s="113"/>
      <c r="AH1322" s="113"/>
      <c r="AQ1322" s="72"/>
      <c r="AS1322" s="115"/>
      <c r="AW1322" s="113"/>
      <c r="AX1322" s="113"/>
      <c r="AY1322" s="113"/>
    </row>
    <row r="1323" spans="9:51">
      <c r="I1323" s="72"/>
      <c r="K1323" s="115"/>
      <c r="M1323" s="113"/>
      <c r="N1323" s="113"/>
      <c r="O1323" s="113"/>
      <c r="P1323" s="113"/>
      <c r="Q1323" s="113"/>
      <c r="Z1323" s="72"/>
      <c r="AB1323" s="115"/>
      <c r="AD1323" s="113"/>
      <c r="AE1323" s="113"/>
      <c r="AF1323" s="113"/>
      <c r="AG1323" s="113"/>
      <c r="AH1323" s="113"/>
      <c r="AQ1323" s="72"/>
      <c r="AS1323" s="115"/>
      <c r="AW1323" s="113"/>
      <c r="AX1323" s="113"/>
      <c r="AY1323" s="113"/>
    </row>
    <row r="1324" spans="9:51">
      <c r="I1324" s="72"/>
      <c r="K1324" s="115"/>
      <c r="M1324" s="113"/>
      <c r="N1324" s="113"/>
      <c r="O1324" s="113"/>
      <c r="P1324" s="113"/>
      <c r="Q1324" s="113"/>
      <c r="Z1324" s="72"/>
      <c r="AB1324" s="115"/>
      <c r="AD1324" s="113"/>
      <c r="AE1324" s="113"/>
      <c r="AF1324" s="113"/>
      <c r="AG1324" s="113"/>
      <c r="AH1324" s="113"/>
      <c r="AQ1324" s="72"/>
      <c r="AS1324" s="115"/>
      <c r="AW1324" s="113"/>
      <c r="AX1324" s="113"/>
      <c r="AY1324" s="113"/>
    </row>
    <row r="1325" spans="9:51">
      <c r="I1325" s="72"/>
      <c r="K1325" s="115"/>
      <c r="M1325" s="113"/>
      <c r="N1325" s="113"/>
      <c r="O1325" s="113"/>
      <c r="P1325" s="113"/>
      <c r="Q1325" s="113"/>
      <c r="Z1325" s="72"/>
      <c r="AB1325" s="115"/>
      <c r="AD1325" s="113"/>
      <c r="AE1325" s="113"/>
      <c r="AF1325" s="113"/>
      <c r="AG1325" s="113"/>
      <c r="AH1325" s="113"/>
      <c r="AQ1325" s="72"/>
      <c r="AS1325" s="115"/>
      <c r="AW1325" s="113"/>
      <c r="AX1325" s="113"/>
      <c r="AY1325" s="113"/>
    </row>
    <row r="1326" spans="9:51">
      <c r="I1326" s="72"/>
      <c r="K1326" s="115"/>
      <c r="M1326" s="113"/>
      <c r="N1326" s="113"/>
      <c r="O1326" s="113"/>
      <c r="P1326" s="113"/>
      <c r="Q1326" s="113"/>
      <c r="Z1326" s="72"/>
      <c r="AB1326" s="115"/>
      <c r="AD1326" s="113"/>
      <c r="AE1326" s="113"/>
      <c r="AF1326" s="113"/>
      <c r="AG1326" s="113"/>
      <c r="AH1326" s="113"/>
      <c r="AQ1326" s="72"/>
      <c r="AS1326" s="115"/>
      <c r="AW1326" s="113"/>
      <c r="AX1326" s="113"/>
      <c r="AY1326" s="113"/>
    </row>
    <row r="1327" spans="9:51">
      <c r="I1327" s="72"/>
      <c r="K1327" s="115"/>
      <c r="M1327" s="113"/>
      <c r="N1327" s="113"/>
      <c r="O1327" s="113"/>
      <c r="P1327" s="113"/>
      <c r="Q1327" s="113"/>
      <c r="Z1327" s="72"/>
      <c r="AB1327" s="115"/>
      <c r="AD1327" s="113"/>
      <c r="AE1327" s="113"/>
      <c r="AF1327" s="113"/>
      <c r="AG1327" s="113"/>
      <c r="AH1327" s="113"/>
      <c r="AQ1327" s="72"/>
      <c r="AS1327" s="115"/>
      <c r="AW1327" s="113"/>
      <c r="AX1327" s="113"/>
      <c r="AY1327" s="113"/>
    </row>
    <row r="1328" spans="9:51">
      <c r="I1328" s="72"/>
      <c r="K1328" s="115"/>
      <c r="M1328" s="113"/>
      <c r="N1328" s="113"/>
      <c r="O1328" s="113"/>
      <c r="P1328" s="113"/>
      <c r="Q1328" s="113"/>
      <c r="Z1328" s="72"/>
      <c r="AB1328" s="115"/>
      <c r="AD1328" s="113"/>
      <c r="AE1328" s="113"/>
      <c r="AF1328" s="113"/>
      <c r="AG1328" s="113"/>
      <c r="AH1328" s="113"/>
      <c r="AQ1328" s="72"/>
      <c r="AS1328" s="115"/>
      <c r="AW1328" s="113"/>
      <c r="AX1328" s="113"/>
      <c r="AY1328" s="113"/>
    </row>
    <row r="1329" spans="9:51">
      <c r="I1329" s="72"/>
      <c r="K1329" s="115"/>
      <c r="M1329" s="113"/>
      <c r="N1329" s="113"/>
      <c r="O1329" s="113"/>
      <c r="P1329" s="113"/>
      <c r="Q1329" s="113"/>
      <c r="Z1329" s="72"/>
      <c r="AB1329" s="115"/>
      <c r="AD1329" s="113"/>
      <c r="AE1329" s="113"/>
      <c r="AF1329" s="113"/>
      <c r="AG1329" s="113"/>
      <c r="AH1329" s="113"/>
      <c r="AQ1329" s="72"/>
      <c r="AS1329" s="115"/>
      <c r="AW1329" s="113"/>
      <c r="AX1329" s="113"/>
      <c r="AY1329" s="113"/>
    </row>
    <row r="1330" spans="9:51">
      <c r="I1330" s="72"/>
      <c r="K1330" s="115"/>
      <c r="M1330" s="113"/>
      <c r="N1330" s="113"/>
      <c r="O1330" s="113"/>
      <c r="P1330" s="113"/>
      <c r="Q1330" s="113"/>
      <c r="Z1330" s="72"/>
      <c r="AB1330" s="115"/>
      <c r="AD1330" s="113"/>
      <c r="AE1330" s="113"/>
      <c r="AF1330" s="113"/>
      <c r="AG1330" s="113"/>
      <c r="AH1330" s="113"/>
      <c r="AQ1330" s="72"/>
      <c r="AS1330" s="115"/>
      <c r="AW1330" s="113"/>
      <c r="AX1330" s="113"/>
      <c r="AY1330" s="113"/>
    </row>
    <row r="1331" spans="9:51">
      <c r="I1331" s="72"/>
      <c r="K1331" s="115"/>
      <c r="M1331" s="113"/>
      <c r="N1331" s="113"/>
      <c r="O1331" s="113"/>
      <c r="P1331" s="113"/>
      <c r="Q1331" s="113"/>
      <c r="Z1331" s="72"/>
      <c r="AB1331" s="115"/>
      <c r="AD1331" s="113"/>
      <c r="AE1331" s="113"/>
      <c r="AF1331" s="113"/>
      <c r="AG1331" s="113"/>
      <c r="AH1331" s="113"/>
      <c r="AQ1331" s="72"/>
      <c r="AS1331" s="115"/>
      <c r="AW1331" s="113"/>
      <c r="AX1331" s="113"/>
      <c r="AY1331" s="113"/>
    </row>
    <row r="1332" spans="9:51">
      <c r="I1332" s="72"/>
      <c r="K1332" s="115"/>
      <c r="M1332" s="113"/>
      <c r="N1332" s="113"/>
      <c r="O1332" s="113"/>
      <c r="P1332" s="113"/>
      <c r="Q1332" s="113"/>
      <c r="Z1332" s="72"/>
      <c r="AB1332" s="115"/>
      <c r="AD1332" s="113"/>
      <c r="AE1332" s="113"/>
      <c r="AF1332" s="113"/>
      <c r="AG1332" s="113"/>
      <c r="AH1332" s="113"/>
      <c r="AQ1332" s="72"/>
      <c r="AS1332" s="115"/>
      <c r="AW1332" s="113"/>
      <c r="AX1332" s="113"/>
      <c r="AY1332" s="113"/>
    </row>
    <row r="1333" spans="9:51">
      <c r="I1333" s="72"/>
      <c r="K1333" s="115"/>
      <c r="M1333" s="113"/>
      <c r="N1333" s="113"/>
      <c r="O1333" s="113"/>
      <c r="P1333" s="113"/>
      <c r="Q1333" s="113"/>
      <c r="Z1333" s="72"/>
      <c r="AB1333" s="115"/>
      <c r="AD1333" s="113"/>
      <c r="AE1333" s="113"/>
      <c r="AF1333" s="113"/>
      <c r="AG1333" s="113"/>
      <c r="AH1333" s="113"/>
      <c r="AQ1333" s="72"/>
      <c r="AS1333" s="115"/>
      <c r="AW1333" s="113"/>
      <c r="AX1333" s="113"/>
      <c r="AY1333" s="113"/>
    </row>
    <row r="1334" spans="9:51">
      <c r="I1334" s="72"/>
      <c r="K1334" s="115"/>
      <c r="M1334" s="113"/>
      <c r="N1334" s="113"/>
      <c r="O1334" s="113"/>
      <c r="P1334" s="113"/>
      <c r="Q1334" s="113"/>
      <c r="Z1334" s="72"/>
      <c r="AB1334" s="115"/>
      <c r="AD1334" s="113"/>
      <c r="AE1334" s="113"/>
      <c r="AF1334" s="113"/>
      <c r="AG1334" s="113"/>
      <c r="AH1334" s="113"/>
      <c r="AQ1334" s="72"/>
      <c r="AS1334" s="115"/>
      <c r="AW1334" s="113"/>
      <c r="AX1334" s="113"/>
      <c r="AY1334" s="113"/>
    </row>
    <row r="1335" spans="9:51">
      <c r="I1335" s="72"/>
      <c r="K1335" s="115"/>
      <c r="M1335" s="113"/>
      <c r="N1335" s="113"/>
      <c r="O1335" s="113"/>
      <c r="P1335" s="113"/>
      <c r="Q1335" s="113"/>
      <c r="Z1335" s="72"/>
      <c r="AB1335" s="115"/>
      <c r="AD1335" s="113"/>
      <c r="AE1335" s="113"/>
      <c r="AF1335" s="113"/>
      <c r="AG1335" s="113"/>
      <c r="AH1335" s="113"/>
      <c r="AQ1335" s="72"/>
      <c r="AS1335" s="115"/>
      <c r="AW1335" s="113"/>
      <c r="AX1335" s="113"/>
      <c r="AY1335" s="113"/>
    </row>
    <row r="1336" spans="9:51">
      <c r="I1336" s="72"/>
      <c r="K1336" s="115"/>
      <c r="M1336" s="113"/>
      <c r="N1336" s="113"/>
      <c r="O1336" s="113"/>
      <c r="P1336" s="113"/>
      <c r="Q1336" s="113"/>
      <c r="Z1336" s="72"/>
      <c r="AB1336" s="115"/>
      <c r="AD1336" s="113"/>
      <c r="AE1336" s="113"/>
      <c r="AF1336" s="113"/>
      <c r="AG1336" s="113"/>
      <c r="AH1336" s="113"/>
      <c r="AQ1336" s="72"/>
      <c r="AS1336" s="115"/>
      <c r="AW1336" s="113"/>
      <c r="AX1336" s="113"/>
      <c r="AY1336" s="113"/>
    </row>
    <row r="1337" spans="9:51">
      <c r="I1337" s="72"/>
      <c r="K1337" s="115"/>
      <c r="M1337" s="113"/>
      <c r="N1337" s="113"/>
      <c r="O1337" s="113"/>
      <c r="P1337" s="113"/>
      <c r="Q1337" s="113"/>
      <c r="Z1337" s="72"/>
      <c r="AB1337" s="115"/>
      <c r="AD1337" s="113"/>
      <c r="AE1337" s="113"/>
      <c r="AF1337" s="113"/>
      <c r="AG1337" s="113"/>
      <c r="AH1337" s="113"/>
      <c r="AQ1337" s="72"/>
      <c r="AS1337" s="115"/>
      <c r="AW1337" s="113"/>
      <c r="AX1337" s="113"/>
      <c r="AY1337" s="113"/>
    </row>
    <row r="1338" spans="9:51">
      <c r="I1338" s="72"/>
      <c r="K1338" s="115"/>
      <c r="M1338" s="113"/>
      <c r="N1338" s="113"/>
      <c r="O1338" s="113"/>
      <c r="P1338" s="113"/>
      <c r="Q1338" s="113"/>
      <c r="Z1338" s="72"/>
      <c r="AB1338" s="115"/>
      <c r="AD1338" s="113"/>
      <c r="AE1338" s="113"/>
      <c r="AF1338" s="113"/>
      <c r="AG1338" s="113"/>
      <c r="AH1338" s="113"/>
      <c r="AQ1338" s="72"/>
      <c r="AS1338" s="115"/>
      <c r="AW1338" s="113"/>
      <c r="AX1338" s="113"/>
      <c r="AY1338" s="113"/>
    </row>
    <row r="1339" spans="9:51">
      <c r="I1339" s="72"/>
      <c r="K1339" s="115"/>
      <c r="M1339" s="113"/>
      <c r="N1339" s="113"/>
      <c r="O1339" s="113"/>
      <c r="P1339" s="113"/>
      <c r="Q1339" s="113"/>
      <c r="Z1339" s="72"/>
      <c r="AB1339" s="115"/>
      <c r="AD1339" s="113"/>
      <c r="AE1339" s="113"/>
      <c r="AF1339" s="113"/>
      <c r="AG1339" s="113"/>
      <c r="AH1339" s="113"/>
      <c r="AQ1339" s="72"/>
      <c r="AS1339" s="115"/>
      <c r="AW1339" s="113"/>
      <c r="AX1339" s="113"/>
      <c r="AY1339" s="113"/>
    </row>
    <row r="1340" spans="9:51">
      <c r="I1340" s="72"/>
      <c r="K1340" s="115"/>
      <c r="M1340" s="113"/>
      <c r="N1340" s="113"/>
      <c r="O1340" s="113"/>
      <c r="P1340" s="113"/>
      <c r="Q1340" s="113"/>
      <c r="Z1340" s="72"/>
      <c r="AB1340" s="115"/>
      <c r="AD1340" s="113"/>
      <c r="AE1340" s="113"/>
      <c r="AF1340" s="113"/>
      <c r="AG1340" s="113"/>
      <c r="AH1340" s="113"/>
      <c r="AQ1340" s="72"/>
      <c r="AS1340" s="115"/>
      <c r="AW1340" s="113"/>
      <c r="AX1340" s="113"/>
      <c r="AY1340" s="113"/>
    </row>
    <row r="1341" spans="9:51">
      <c r="I1341" s="72"/>
      <c r="K1341" s="115"/>
      <c r="M1341" s="113"/>
      <c r="N1341" s="113"/>
      <c r="O1341" s="113"/>
      <c r="P1341" s="113"/>
      <c r="Q1341" s="113"/>
      <c r="Z1341" s="72"/>
      <c r="AB1341" s="115"/>
      <c r="AD1341" s="113"/>
      <c r="AE1341" s="113"/>
      <c r="AF1341" s="113"/>
      <c r="AG1341" s="113"/>
      <c r="AH1341" s="113"/>
      <c r="AQ1341" s="72"/>
      <c r="AS1341" s="115"/>
      <c r="AW1341" s="113"/>
      <c r="AX1341" s="113"/>
      <c r="AY1341" s="113"/>
    </row>
    <row r="1342" spans="9:51">
      <c r="I1342" s="72"/>
      <c r="K1342" s="115"/>
      <c r="M1342" s="113"/>
      <c r="N1342" s="113"/>
      <c r="O1342" s="113"/>
      <c r="P1342" s="113"/>
      <c r="Q1342" s="113"/>
      <c r="Z1342" s="72"/>
      <c r="AB1342" s="115"/>
      <c r="AD1342" s="113"/>
      <c r="AE1342" s="113"/>
      <c r="AF1342" s="113"/>
      <c r="AG1342" s="113"/>
      <c r="AH1342" s="113"/>
      <c r="AQ1342" s="72"/>
      <c r="AS1342" s="115"/>
      <c r="AW1342" s="113"/>
      <c r="AX1342" s="113"/>
      <c r="AY1342" s="113"/>
    </row>
    <row r="1343" spans="9:51">
      <c r="I1343" s="72"/>
      <c r="K1343" s="115"/>
      <c r="M1343" s="113"/>
      <c r="N1343" s="113"/>
      <c r="O1343" s="113"/>
      <c r="P1343" s="113"/>
      <c r="Q1343" s="113"/>
      <c r="Z1343" s="72"/>
      <c r="AB1343" s="115"/>
      <c r="AD1343" s="113"/>
      <c r="AE1343" s="113"/>
      <c r="AF1343" s="113"/>
      <c r="AG1343" s="113"/>
      <c r="AH1343" s="113"/>
      <c r="AQ1343" s="72"/>
      <c r="AS1343" s="115"/>
      <c r="AW1343" s="113"/>
      <c r="AX1343" s="113"/>
      <c r="AY1343" s="113"/>
    </row>
    <row r="1344" spans="9:51">
      <c r="I1344" s="72"/>
      <c r="K1344" s="115"/>
      <c r="M1344" s="113"/>
      <c r="N1344" s="113"/>
      <c r="O1344" s="113"/>
      <c r="P1344" s="113"/>
      <c r="Q1344" s="113"/>
      <c r="Z1344" s="72"/>
      <c r="AB1344" s="115"/>
      <c r="AD1344" s="113"/>
      <c r="AE1344" s="113"/>
      <c r="AF1344" s="113"/>
      <c r="AG1344" s="113"/>
      <c r="AH1344" s="113"/>
      <c r="AQ1344" s="72"/>
      <c r="AS1344" s="115"/>
      <c r="AW1344" s="113"/>
      <c r="AX1344" s="113"/>
      <c r="AY1344" s="113"/>
    </row>
    <row r="1345" spans="9:51">
      <c r="I1345" s="72"/>
      <c r="K1345" s="115"/>
      <c r="M1345" s="113"/>
      <c r="N1345" s="113"/>
      <c r="O1345" s="113"/>
      <c r="P1345" s="113"/>
      <c r="Q1345" s="113"/>
      <c r="Z1345" s="72"/>
      <c r="AB1345" s="115"/>
      <c r="AD1345" s="113"/>
      <c r="AE1345" s="113"/>
      <c r="AF1345" s="113"/>
      <c r="AG1345" s="113"/>
      <c r="AH1345" s="113"/>
      <c r="AQ1345" s="72"/>
      <c r="AS1345" s="115"/>
      <c r="AW1345" s="113"/>
      <c r="AX1345" s="113"/>
      <c r="AY1345" s="113"/>
    </row>
    <row r="1346" spans="9:51">
      <c r="I1346" s="72"/>
      <c r="K1346" s="115"/>
      <c r="M1346" s="113"/>
      <c r="N1346" s="113"/>
      <c r="O1346" s="113"/>
      <c r="P1346" s="113"/>
      <c r="Q1346" s="113"/>
      <c r="Z1346" s="72"/>
      <c r="AB1346" s="115"/>
      <c r="AD1346" s="113"/>
      <c r="AE1346" s="113"/>
      <c r="AF1346" s="113"/>
      <c r="AG1346" s="113"/>
      <c r="AH1346" s="113"/>
      <c r="AQ1346" s="72"/>
      <c r="AS1346" s="115"/>
      <c r="AW1346" s="113"/>
      <c r="AX1346" s="113"/>
      <c r="AY1346" s="113"/>
    </row>
    <row r="1347" spans="9:51">
      <c r="I1347" s="72"/>
      <c r="K1347" s="115"/>
      <c r="M1347" s="113"/>
      <c r="N1347" s="113"/>
      <c r="O1347" s="113"/>
      <c r="P1347" s="113"/>
      <c r="Q1347" s="113"/>
      <c r="Z1347" s="72"/>
      <c r="AB1347" s="115"/>
      <c r="AD1347" s="113"/>
      <c r="AE1347" s="113"/>
      <c r="AF1347" s="113"/>
      <c r="AG1347" s="113"/>
      <c r="AH1347" s="113"/>
      <c r="AQ1347" s="72"/>
      <c r="AS1347" s="115"/>
      <c r="AW1347" s="113"/>
      <c r="AX1347" s="113"/>
      <c r="AY1347" s="113"/>
    </row>
    <row r="1348" spans="9:51">
      <c r="I1348" s="72"/>
      <c r="K1348" s="115"/>
      <c r="M1348" s="113"/>
      <c r="N1348" s="113"/>
      <c r="O1348" s="113"/>
      <c r="P1348" s="113"/>
      <c r="Q1348" s="113"/>
      <c r="Z1348" s="72"/>
      <c r="AB1348" s="115"/>
      <c r="AD1348" s="113"/>
      <c r="AE1348" s="113"/>
      <c r="AF1348" s="113"/>
      <c r="AG1348" s="113"/>
      <c r="AH1348" s="113"/>
      <c r="AQ1348" s="72"/>
      <c r="AS1348" s="115"/>
      <c r="AW1348" s="113"/>
      <c r="AX1348" s="113"/>
      <c r="AY1348" s="113"/>
    </row>
    <row r="1349" spans="9:51">
      <c r="I1349" s="72"/>
      <c r="K1349" s="115"/>
      <c r="M1349" s="113"/>
      <c r="N1349" s="113"/>
      <c r="O1349" s="113"/>
      <c r="P1349" s="113"/>
      <c r="Q1349" s="113"/>
      <c r="Z1349" s="72"/>
      <c r="AB1349" s="115"/>
      <c r="AD1349" s="113"/>
      <c r="AE1349" s="113"/>
      <c r="AF1349" s="113"/>
      <c r="AG1349" s="113"/>
      <c r="AH1349" s="113"/>
      <c r="AQ1349" s="72"/>
      <c r="AS1349" s="115"/>
      <c r="AW1349" s="113"/>
      <c r="AX1349" s="113"/>
      <c r="AY1349" s="113"/>
    </row>
    <row r="1350" spans="9:51">
      <c r="I1350" s="72"/>
      <c r="K1350" s="115"/>
      <c r="M1350" s="113"/>
      <c r="N1350" s="113"/>
      <c r="O1350" s="113"/>
      <c r="P1350" s="113"/>
      <c r="Q1350" s="113"/>
      <c r="Z1350" s="72"/>
      <c r="AB1350" s="115"/>
      <c r="AD1350" s="113"/>
      <c r="AE1350" s="113"/>
      <c r="AF1350" s="113"/>
      <c r="AG1350" s="113"/>
      <c r="AH1350" s="113"/>
      <c r="AQ1350" s="72"/>
      <c r="AS1350" s="115"/>
      <c r="AW1350" s="113"/>
      <c r="AX1350" s="113"/>
      <c r="AY1350" s="113"/>
    </row>
    <row r="1351" spans="9:51">
      <c r="I1351" s="72"/>
      <c r="K1351" s="115"/>
      <c r="M1351" s="113"/>
      <c r="N1351" s="113"/>
      <c r="O1351" s="113"/>
      <c r="P1351" s="113"/>
      <c r="Q1351" s="113"/>
      <c r="Z1351" s="72"/>
      <c r="AB1351" s="115"/>
      <c r="AD1351" s="113"/>
      <c r="AE1351" s="113"/>
      <c r="AF1351" s="113"/>
      <c r="AG1351" s="113"/>
      <c r="AH1351" s="113"/>
      <c r="AQ1351" s="72"/>
      <c r="AS1351" s="115"/>
      <c r="AW1351" s="113"/>
      <c r="AX1351" s="113"/>
      <c r="AY1351" s="113"/>
    </row>
    <row r="1352" spans="9:51">
      <c r="I1352" s="72"/>
      <c r="K1352" s="115"/>
      <c r="M1352" s="113"/>
      <c r="N1352" s="113"/>
      <c r="O1352" s="113"/>
      <c r="P1352" s="113"/>
      <c r="Q1352" s="113"/>
      <c r="Z1352" s="72"/>
      <c r="AB1352" s="115"/>
      <c r="AD1352" s="113"/>
      <c r="AE1352" s="113"/>
      <c r="AF1352" s="113"/>
      <c r="AG1352" s="113"/>
      <c r="AH1352" s="113"/>
      <c r="AQ1352" s="72"/>
      <c r="AS1352" s="115"/>
      <c r="AW1352" s="113"/>
      <c r="AX1352" s="113"/>
      <c r="AY1352" s="113"/>
    </row>
    <row r="1353" spans="9:51">
      <c r="I1353" s="72"/>
      <c r="K1353" s="115"/>
      <c r="M1353" s="113"/>
      <c r="N1353" s="113"/>
      <c r="O1353" s="113"/>
      <c r="P1353" s="113"/>
      <c r="Q1353" s="113"/>
      <c r="Z1353" s="72"/>
      <c r="AB1353" s="115"/>
      <c r="AD1353" s="113"/>
      <c r="AE1353" s="113"/>
      <c r="AF1353" s="113"/>
      <c r="AG1353" s="113"/>
      <c r="AH1353" s="113"/>
      <c r="AQ1353" s="72"/>
      <c r="AS1353" s="115"/>
      <c r="AW1353" s="113"/>
      <c r="AX1353" s="113"/>
      <c r="AY1353" s="113"/>
    </row>
    <row r="1354" spans="9:51">
      <c r="I1354" s="72"/>
      <c r="K1354" s="115"/>
      <c r="M1354" s="113"/>
      <c r="N1354" s="113"/>
      <c r="O1354" s="113"/>
      <c r="P1354" s="113"/>
      <c r="Q1354" s="113"/>
      <c r="Z1354" s="72"/>
      <c r="AB1354" s="115"/>
      <c r="AD1354" s="113"/>
      <c r="AE1354" s="113"/>
      <c r="AF1354" s="113"/>
      <c r="AG1354" s="113"/>
      <c r="AH1354" s="113"/>
      <c r="AQ1354" s="72"/>
      <c r="AS1354" s="115"/>
      <c r="AW1354" s="113"/>
      <c r="AX1354" s="113"/>
      <c r="AY1354" s="113"/>
    </row>
    <row r="1355" spans="9:51">
      <c r="I1355" s="72"/>
      <c r="K1355" s="115"/>
      <c r="M1355" s="113"/>
      <c r="N1355" s="113"/>
      <c r="O1355" s="113"/>
      <c r="P1355" s="113"/>
      <c r="Q1355" s="113"/>
      <c r="Z1355" s="72"/>
      <c r="AB1355" s="115"/>
      <c r="AD1355" s="113"/>
      <c r="AE1355" s="113"/>
      <c r="AF1355" s="113"/>
      <c r="AG1355" s="113"/>
      <c r="AH1355" s="113"/>
      <c r="AQ1355" s="72"/>
      <c r="AS1355" s="115"/>
      <c r="AW1355" s="113"/>
      <c r="AX1355" s="113"/>
      <c r="AY1355" s="113"/>
    </row>
    <row r="1356" spans="9:51">
      <c r="I1356" s="72"/>
      <c r="K1356" s="115"/>
      <c r="M1356" s="113"/>
      <c r="N1356" s="113"/>
      <c r="O1356" s="113"/>
      <c r="P1356" s="113"/>
      <c r="Q1356" s="113"/>
      <c r="Z1356" s="72"/>
      <c r="AB1356" s="115"/>
      <c r="AD1356" s="113"/>
      <c r="AE1356" s="113"/>
      <c r="AF1356" s="113"/>
      <c r="AG1356" s="113"/>
      <c r="AH1356" s="113"/>
      <c r="AQ1356" s="72"/>
      <c r="AS1356" s="115"/>
      <c r="AW1356" s="113"/>
      <c r="AX1356" s="113"/>
      <c r="AY1356" s="113"/>
    </row>
    <row r="1357" spans="9:51">
      <c r="I1357" s="72"/>
      <c r="K1357" s="115"/>
      <c r="M1357" s="113"/>
      <c r="N1357" s="113"/>
      <c r="O1357" s="113"/>
      <c r="P1357" s="113"/>
      <c r="Q1357" s="113"/>
      <c r="Z1357" s="72"/>
      <c r="AB1357" s="115"/>
      <c r="AD1357" s="113"/>
      <c r="AE1357" s="113"/>
      <c r="AF1357" s="113"/>
      <c r="AG1357" s="113"/>
      <c r="AH1357" s="113"/>
      <c r="AQ1357" s="72"/>
      <c r="AS1357" s="115"/>
      <c r="AW1357" s="113"/>
      <c r="AX1357" s="113"/>
      <c r="AY1357" s="113"/>
    </row>
    <row r="1358" spans="9:51">
      <c r="I1358" s="72"/>
      <c r="K1358" s="115"/>
      <c r="M1358" s="113"/>
      <c r="N1358" s="113"/>
      <c r="O1358" s="113"/>
      <c r="P1358" s="113"/>
      <c r="Q1358" s="113"/>
      <c r="Z1358" s="72"/>
      <c r="AB1358" s="115"/>
      <c r="AD1358" s="113"/>
      <c r="AE1358" s="113"/>
      <c r="AF1358" s="113"/>
      <c r="AG1358" s="113"/>
      <c r="AH1358" s="113"/>
      <c r="AQ1358" s="72"/>
      <c r="AS1358" s="115"/>
      <c r="AW1358" s="113"/>
      <c r="AX1358" s="113"/>
      <c r="AY1358" s="113"/>
    </row>
    <row r="1359" spans="9:51">
      <c r="I1359" s="72"/>
      <c r="K1359" s="115"/>
      <c r="M1359" s="113"/>
      <c r="N1359" s="113"/>
      <c r="O1359" s="113"/>
      <c r="P1359" s="113"/>
      <c r="Q1359" s="113"/>
      <c r="Z1359" s="72"/>
      <c r="AB1359" s="115"/>
      <c r="AD1359" s="113"/>
      <c r="AE1359" s="113"/>
      <c r="AF1359" s="113"/>
      <c r="AG1359" s="113"/>
      <c r="AH1359" s="113"/>
      <c r="AQ1359" s="72"/>
      <c r="AS1359" s="115"/>
      <c r="AW1359" s="113"/>
      <c r="AX1359" s="113"/>
      <c r="AY1359" s="113"/>
    </row>
    <row r="1360" spans="9:51">
      <c r="I1360" s="72"/>
      <c r="K1360" s="115"/>
      <c r="M1360" s="113"/>
      <c r="N1360" s="113"/>
      <c r="O1360" s="113"/>
      <c r="P1360" s="113"/>
      <c r="Q1360" s="113"/>
      <c r="Z1360" s="72"/>
      <c r="AB1360" s="115"/>
      <c r="AD1360" s="113"/>
      <c r="AE1360" s="113"/>
      <c r="AF1360" s="113"/>
      <c r="AG1360" s="113"/>
      <c r="AH1360" s="113"/>
      <c r="AQ1360" s="72"/>
      <c r="AS1360" s="115"/>
      <c r="AW1360" s="113"/>
      <c r="AX1360" s="113"/>
      <c r="AY1360" s="113"/>
    </row>
    <row r="1361" spans="9:51">
      <c r="I1361" s="72"/>
      <c r="K1361" s="115"/>
      <c r="M1361" s="113"/>
      <c r="N1361" s="113"/>
      <c r="O1361" s="113"/>
      <c r="P1361" s="113"/>
      <c r="Q1361" s="113"/>
      <c r="Z1361" s="72"/>
      <c r="AB1361" s="115"/>
      <c r="AD1361" s="113"/>
      <c r="AE1361" s="113"/>
      <c r="AF1361" s="113"/>
      <c r="AG1361" s="113"/>
      <c r="AH1361" s="113"/>
      <c r="AQ1361" s="72"/>
      <c r="AS1361" s="115"/>
      <c r="AW1361" s="113"/>
      <c r="AX1361" s="113"/>
      <c r="AY1361" s="113"/>
    </row>
    <row r="1362" spans="9:51">
      <c r="I1362" s="72"/>
      <c r="K1362" s="115"/>
      <c r="M1362" s="113"/>
      <c r="N1362" s="113"/>
      <c r="O1362" s="113"/>
      <c r="P1362" s="113"/>
      <c r="Q1362" s="113"/>
      <c r="Z1362" s="72"/>
      <c r="AB1362" s="115"/>
      <c r="AD1362" s="113"/>
      <c r="AE1362" s="113"/>
      <c r="AF1362" s="113"/>
      <c r="AG1362" s="113"/>
      <c r="AH1362" s="113"/>
      <c r="AQ1362" s="72"/>
      <c r="AS1362" s="115"/>
      <c r="AW1362" s="113"/>
      <c r="AX1362" s="113"/>
      <c r="AY1362" s="113"/>
    </row>
    <row r="1363" spans="9:51">
      <c r="I1363" s="72"/>
      <c r="K1363" s="115"/>
      <c r="M1363" s="113"/>
      <c r="N1363" s="113"/>
      <c r="O1363" s="113"/>
      <c r="P1363" s="113"/>
      <c r="Q1363" s="113"/>
      <c r="Z1363" s="72"/>
      <c r="AB1363" s="115"/>
      <c r="AD1363" s="113"/>
      <c r="AE1363" s="113"/>
      <c r="AF1363" s="113"/>
      <c r="AG1363" s="113"/>
      <c r="AH1363" s="113"/>
      <c r="AQ1363" s="72"/>
      <c r="AS1363" s="115"/>
      <c r="AW1363" s="113"/>
      <c r="AX1363" s="113"/>
      <c r="AY1363" s="113"/>
    </row>
    <row r="1364" spans="9:51">
      <c r="I1364" s="72"/>
      <c r="K1364" s="115"/>
      <c r="M1364" s="113"/>
      <c r="N1364" s="113"/>
      <c r="O1364" s="113"/>
      <c r="P1364" s="113"/>
      <c r="Q1364" s="113"/>
      <c r="Z1364" s="72"/>
      <c r="AB1364" s="115"/>
      <c r="AD1364" s="113"/>
      <c r="AE1364" s="113"/>
      <c r="AF1364" s="113"/>
      <c r="AG1364" s="113"/>
      <c r="AH1364" s="113"/>
      <c r="AQ1364" s="72"/>
      <c r="AS1364" s="115"/>
      <c r="AW1364" s="113"/>
      <c r="AX1364" s="113"/>
      <c r="AY1364" s="113"/>
    </row>
    <row r="1365" spans="9:51">
      <c r="I1365" s="72"/>
      <c r="K1365" s="115"/>
      <c r="M1365" s="113"/>
      <c r="N1365" s="113"/>
      <c r="O1365" s="113"/>
      <c r="P1365" s="113"/>
      <c r="Q1365" s="113"/>
      <c r="Z1365" s="72"/>
      <c r="AB1365" s="115"/>
      <c r="AD1365" s="113"/>
      <c r="AE1365" s="113"/>
      <c r="AF1365" s="113"/>
      <c r="AG1365" s="113"/>
      <c r="AH1365" s="113"/>
      <c r="AQ1365" s="72"/>
      <c r="AS1365" s="115"/>
      <c r="AW1365" s="113"/>
      <c r="AX1365" s="113"/>
      <c r="AY1365" s="113"/>
    </row>
    <row r="1366" spans="9:51">
      <c r="I1366" s="72"/>
      <c r="K1366" s="115"/>
      <c r="M1366" s="113"/>
      <c r="N1366" s="113"/>
      <c r="O1366" s="113"/>
      <c r="P1366" s="113"/>
      <c r="Q1366" s="113"/>
      <c r="Z1366" s="72"/>
      <c r="AB1366" s="115"/>
      <c r="AD1366" s="113"/>
      <c r="AE1366" s="113"/>
      <c r="AF1366" s="113"/>
      <c r="AG1366" s="113"/>
      <c r="AH1366" s="113"/>
      <c r="AQ1366" s="72"/>
      <c r="AS1366" s="115"/>
      <c r="AW1366" s="113"/>
      <c r="AX1366" s="113"/>
      <c r="AY1366" s="113"/>
    </row>
    <row r="1367" spans="9:51">
      <c r="I1367" s="72"/>
      <c r="K1367" s="115"/>
      <c r="M1367" s="113"/>
      <c r="N1367" s="113"/>
      <c r="O1367" s="113"/>
      <c r="P1367" s="113"/>
      <c r="Q1367" s="113"/>
      <c r="Z1367" s="72"/>
      <c r="AB1367" s="115"/>
      <c r="AD1367" s="113"/>
      <c r="AE1367" s="113"/>
      <c r="AF1367" s="113"/>
      <c r="AG1367" s="113"/>
      <c r="AH1367" s="113"/>
      <c r="AQ1367" s="72"/>
      <c r="AS1367" s="115"/>
      <c r="AW1367" s="113"/>
      <c r="AX1367" s="113"/>
      <c r="AY1367" s="113"/>
    </row>
    <row r="1368" spans="9:51">
      <c r="I1368" s="72"/>
      <c r="K1368" s="115"/>
      <c r="M1368" s="113"/>
      <c r="N1368" s="113"/>
      <c r="O1368" s="113"/>
      <c r="P1368" s="113"/>
      <c r="Q1368" s="113"/>
      <c r="Z1368" s="72"/>
      <c r="AB1368" s="115"/>
      <c r="AD1368" s="113"/>
      <c r="AE1368" s="113"/>
      <c r="AF1368" s="113"/>
      <c r="AG1368" s="113"/>
      <c r="AH1368" s="113"/>
      <c r="AQ1368" s="72"/>
      <c r="AS1368" s="115"/>
      <c r="AW1368" s="113"/>
      <c r="AX1368" s="113"/>
      <c r="AY1368" s="113"/>
    </row>
    <row r="1369" spans="9:51">
      <c r="I1369" s="72"/>
      <c r="K1369" s="115"/>
      <c r="M1369" s="113"/>
      <c r="N1369" s="113"/>
      <c r="O1369" s="113"/>
      <c r="P1369" s="113"/>
      <c r="Q1369" s="113"/>
      <c r="Z1369" s="72"/>
      <c r="AB1369" s="115"/>
      <c r="AD1369" s="113"/>
      <c r="AE1369" s="113"/>
      <c r="AF1369" s="113"/>
      <c r="AG1369" s="113"/>
      <c r="AH1369" s="113"/>
      <c r="AQ1369" s="72"/>
      <c r="AS1369" s="115"/>
      <c r="AW1369" s="113"/>
      <c r="AX1369" s="113"/>
      <c r="AY1369" s="113"/>
    </row>
    <row r="1370" spans="9:51">
      <c r="I1370" s="72"/>
      <c r="K1370" s="115"/>
      <c r="M1370" s="113"/>
      <c r="N1370" s="113"/>
      <c r="O1370" s="113"/>
      <c r="P1370" s="113"/>
      <c r="Q1370" s="113"/>
      <c r="Z1370" s="72"/>
      <c r="AB1370" s="115"/>
      <c r="AD1370" s="113"/>
      <c r="AE1370" s="113"/>
      <c r="AF1370" s="113"/>
      <c r="AG1370" s="113"/>
      <c r="AH1370" s="113"/>
      <c r="AQ1370" s="72"/>
      <c r="AS1370" s="115"/>
      <c r="AW1370" s="113"/>
      <c r="AX1370" s="113"/>
      <c r="AY1370" s="113"/>
    </row>
    <row r="1371" spans="9:51">
      <c r="I1371" s="72"/>
      <c r="K1371" s="115"/>
      <c r="M1371" s="113"/>
      <c r="N1371" s="113"/>
      <c r="O1371" s="113"/>
      <c r="P1371" s="113"/>
      <c r="Q1371" s="113"/>
      <c r="Z1371" s="72"/>
      <c r="AB1371" s="115"/>
      <c r="AD1371" s="113"/>
      <c r="AE1371" s="113"/>
      <c r="AF1371" s="113"/>
      <c r="AG1371" s="113"/>
      <c r="AH1371" s="113"/>
      <c r="AQ1371" s="72"/>
      <c r="AS1371" s="115"/>
      <c r="AW1371" s="113"/>
      <c r="AX1371" s="113"/>
      <c r="AY1371" s="113"/>
    </row>
    <row r="1372" spans="9:51">
      <c r="I1372" s="72"/>
      <c r="K1372" s="115"/>
      <c r="M1372" s="113"/>
      <c r="N1372" s="113"/>
      <c r="O1372" s="113"/>
      <c r="P1372" s="113"/>
      <c r="Q1372" s="113"/>
      <c r="Z1372" s="72"/>
      <c r="AB1372" s="115"/>
      <c r="AD1372" s="113"/>
      <c r="AE1372" s="113"/>
      <c r="AF1372" s="113"/>
      <c r="AG1372" s="113"/>
      <c r="AH1372" s="113"/>
      <c r="AQ1372" s="72"/>
      <c r="AS1372" s="115"/>
      <c r="AW1372" s="113"/>
      <c r="AX1372" s="113"/>
      <c r="AY1372" s="113"/>
    </row>
    <row r="1373" spans="9:51">
      <c r="I1373" s="72"/>
      <c r="K1373" s="115"/>
      <c r="M1373" s="113"/>
      <c r="N1373" s="113"/>
      <c r="O1373" s="113"/>
      <c r="P1373" s="113"/>
      <c r="Q1373" s="113"/>
      <c r="Z1373" s="72"/>
      <c r="AB1373" s="115"/>
      <c r="AD1373" s="113"/>
      <c r="AE1373" s="113"/>
      <c r="AF1373" s="113"/>
      <c r="AG1373" s="113"/>
      <c r="AH1373" s="113"/>
      <c r="AQ1373" s="72"/>
      <c r="AS1373" s="115"/>
      <c r="AW1373" s="113"/>
      <c r="AX1373" s="113"/>
      <c r="AY1373" s="113"/>
    </row>
    <row r="1374" spans="9:51">
      <c r="I1374" s="72"/>
      <c r="K1374" s="115"/>
      <c r="M1374" s="113"/>
      <c r="N1374" s="113"/>
      <c r="O1374" s="113"/>
      <c r="P1374" s="113"/>
      <c r="Q1374" s="113"/>
      <c r="Z1374" s="72"/>
      <c r="AB1374" s="115"/>
      <c r="AD1374" s="113"/>
      <c r="AE1374" s="113"/>
      <c r="AF1374" s="113"/>
      <c r="AG1374" s="113"/>
      <c r="AH1374" s="113"/>
      <c r="AQ1374" s="72"/>
      <c r="AS1374" s="115"/>
      <c r="AW1374" s="113"/>
      <c r="AX1374" s="113"/>
      <c r="AY1374" s="113"/>
    </row>
    <row r="1375" spans="9:51">
      <c r="I1375" s="72"/>
      <c r="K1375" s="115"/>
      <c r="M1375" s="113"/>
      <c r="N1375" s="113"/>
      <c r="O1375" s="113"/>
      <c r="P1375" s="113"/>
      <c r="Q1375" s="113"/>
      <c r="Z1375" s="72"/>
      <c r="AB1375" s="115"/>
      <c r="AD1375" s="113"/>
      <c r="AE1375" s="113"/>
      <c r="AF1375" s="113"/>
      <c r="AG1375" s="113"/>
      <c r="AH1375" s="113"/>
      <c r="AQ1375" s="72"/>
      <c r="AS1375" s="115"/>
      <c r="AW1375" s="113"/>
      <c r="AX1375" s="113"/>
      <c r="AY1375" s="113"/>
    </row>
    <row r="1376" spans="9:51">
      <c r="I1376" s="72"/>
      <c r="K1376" s="115"/>
      <c r="M1376" s="113"/>
      <c r="N1376" s="113"/>
      <c r="O1376" s="113"/>
      <c r="P1376" s="113"/>
      <c r="Q1376" s="113"/>
      <c r="Z1376" s="72"/>
      <c r="AB1376" s="115"/>
      <c r="AD1376" s="113"/>
      <c r="AE1376" s="113"/>
      <c r="AF1376" s="113"/>
      <c r="AG1376" s="113"/>
      <c r="AH1376" s="113"/>
      <c r="AQ1376" s="72"/>
      <c r="AS1376" s="115"/>
      <c r="AW1376" s="113"/>
      <c r="AX1376" s="113"/>
      <c r="AY1376" s="113"/>
    </row>
    <row r="1377" spans="9:51">
      <c r="I1377" s="72"/>
      <c r="K1377" s="115"/>
      <c r="M1377" s="113"/>
      <c r="N1377" s="113"/>
      <c r="O1377" s="113"/>
      <c r="P1377" s="113"/>
      <c r="Q1377" s="113"/>
      <c r="Z1377" s="72"/>
      <c r="AB1377" s="115"/>
      <c r="AD1377" s="113"/>
      <c r="AE1377" s="113"/>
      <c r="AF1377" s="113"/>
      <c r="AG1377" s="113"/>
      <c r="AH1377" s="113"/>
      <c r="AQ1377" s="72"/>
      <c r="AS1377" s="115"/>
      <c r="AW1377" s="113"/>
      <c r="AX1377" s="113"/>
      <c r="AY1377" s="113"/>
    </row>
    <row r="1378" spans="9:51">
      <c r="I1378" s="72"/>
      <c r="K1378" s="115"/>
      <c r="M1378" s="113"/>
      <c r="N1378" s="113"/>
      <c r="O1378" s="113"/>
      <c r="P1378" s="113"/>
      <c r="Q1378" s="113"/>
      <c r="Z1378" s="72"/>
      <c r="AB1378" s="115"/>
      <c r="AD1378" s="113"/>
      <c r="AE1378" s="113"/>
      <c r="AF1378" s="113"/>
      <c r="AG1378" s="113"/>
      <c r="AH1378" s="113"/>
      <c r="AQ1378" s="72"/>
      <c r="AS1378" s="115"/>
      <c r="AW1378" s="113"/>
      <c r="AX1378" s="113"/>
      <c r="AY1378" s="113"/>
    </row>
    <row r="1379" spans="9:51">
      <c r="I1379" s="72"/>
      <c r="K1379" s="115"/>
      <c r="M1379" s="113"/>
      <c r="N1379" s="113"/>
      <c r="O1379" s="113"/>
      <c r="P1379" s="113"/>
      <c r="Q1379" s="113"/>
      <c r="Z1379" s="72"/>
      <c r="AB1379" s="115"/>
      <c r="AD1379" s="113"/>
      <c r="AE1379" s="113"/>
      <c r="AF1379" s="113"/>
      <c r="AG1379" s="113"/>
      <c r="AH1379" s="113"/>
      <c r="AQ1379" s="72"/>
      <c r="AS1379" s="115"/>
      <c r="AW1379" s="113"/>
      <c r="AX1379" s="113"/>
      <c r="AY1379" s="113"/>
    </row>
    <row r="1380" spans="9:51">
      <c r="I1380" s="72"/>
      <c r="K1380" s="115"/>
      <c r="M1380" s="113"/>
      <c r="N1380" s="113"/>
      <c r="O1380" s="113"/>
      <c r="P1380" s="113"/>
      <c r="Q1380" s="113"/>
      <c r="Z1380" s="72"/>
      <c r="AB1380" s="115"/>
      <c r="AD1380" s="113"/>
      <c r="AE1380" s="113"/>
      <c r="AF1380" s="113"/>
      <c r="AG1380" s="113"/>
      <c r="AH1380" s="113"/>
      <c r="AQ1380" s="72"/>
      <c r="AS1380" s="115"/>
      <c r="AW1380" s="113"/>
      <c r="AX1380" s="113"/>
      <c r="AY1380" s="113"/>
    </row>
    <row r="1381" spans="9:51">
      <c r="I1381" s="72"/>
      <c r="K1381" s="115"/>
      <c r="M1381" s="113"/>
      <c r="N1381" s="113"/>
      <c r="O1381" s="113"/>
      <c r="P1381" s="113"/>
      <c r="Q1381" s="113"/>
      <c r="Z1381" s="72"/>
      <c r="AB1381" s="115"/>
      <c r="AD1381" s="113"/>
      <c r="AE1381" s="113"/>
      <c r="AF1381" s="113"/>
      <c r="AG1381" s="113"/>
      <c r="AH1381" s="113"/>
      <c r="AQ1381" s="72"/>
      <c r="AS1381" s="115"/>
      <c r="AW1381" s="113"/>
      <c r="AX1381" s="113"/>
      <c r="AY1381" s="113"/>
    </row>
    <row r="1382" spans="9:51">
      <c r="I1382" s="72"/>
      <c r="K1382" s="115"/>
      <c r="M1382" s="113"/>
      <c r="N1382" s="113"/>
      <c r="O1382" s="113"/>
      <c r="P1382" s="113"/>
      <c r="Q1382" s="113"/>
      <c r="Z1382" s="72"/>
      <c r="AB1382" s="115"/>
      <c r="AD1382" s="113"/>
      <c r="AE1382" s="113"/>
      <c r="AF1382" s="113"/>
      <c r="AG1382" s="113"/>
      <c r="AH1382" s="113"/>
      <c r="AQ1382" s="72"/>
      <c r="AS1382" s="115"/>
      <c r="AW1382" s="113"/>
      <c r="AX1382" s="113"/>
      <c r="AY1382" s="113"/>
    </row>
    <row r="1383" spans="9:51">
      <c r="I1383" s="72"/>
      <c r="K1383" s="115"/>
      <c r="M1383" s="113"/>
      <c r="N1383" s="113"/>
      <c r="O1383" s="113"/>
      <c r="P1383" s="113"/>
      <c r="Q1383" s="113"/>
      <c r="Z1383" s="72"/>
      <c r="AB1383" s="115"/>
      <c r="AD1383" s="113"/>
      <c r="AE1383" s="113"/>
      <c r="AF1383" s="113"/>
      <c r="AG1383" s="113"/>
      <c r="AH1383" s="113"/>
      <c r="AQ1383" s="72"/>
      <c r="AS1383" s="115"/>
      <c r="AW1383" s="113"/>
      <c r="AX1383" s="113"/>
      <c r="AY1383" s="113"/>
    </row>
    <row r="1384" spans="9:51">
      <c r="I1384" s="72"/>
      <c r="K1384" s="115"/>
      <c r="M1384" s="113"/>
      <c r="N1384" s="113"/>
      <c r="O1384" s="113"/>
      <c r="P1384" s="113"/>
      <c r="Q1384" s="113"/>
      <c r="Z1384" s="72"/>
      <c r="AB1384" s="115"/>
      <c r="AD1384" s="113"/>
      <c r="AE1384" s="113"/>
      <c r="AF1384" s="113"/>
      <c r="AG1384" s="113"/>
      <c r="AH1384" s="113"/>
      <c r="AQ1384" s="72"/>
      <c r="AS1384" s="115"/>
      <c r="AW1384" s="113"/>
      <c r="AX1384" s="113"/>
      <c r="AY1384" s="113"/>
    </row>
    <row r="1385" spans="9:51">
      <c r="I1385" s="72"/>
      <c r="K1385" s="115"/>
      <c r="M1385" s="113"/>
      <c r="N1385" s="113"/>
      <c r="O1385" s="113"/>
      <c r="P1385" s="113"/>
      <c r="Q1385" s="113"/>
      <c r="Z1385" s="72"/>
      <c r="AB1385" s="115"/>
      <c r="AD1385" s="113"/>
      <c r="AE1385" s="113"/>
      <c r="AF1385" s="113"/>
      <c r="AG1385" s="113"/>
      <c r="AH1385" s="113"/>
      <c r="AQ1385" s="72"/>
      <c r="AS1385" s="115"/>
      <c r="AW1385" s="113"/>
      <c r="AX1385" s="113"/>
      <c r="AY1385" s="113"/>
    </row>
    <row r="1386" spans="9:51">
      <c r="I1386" s="72"/>
      <c r="K1386" s="115"/>
      <c r="M1386" s="113"/>
      <c r="N1386" s="113"/>
      <c r="O1386" s="113"/>
      <c r="P1386" s="113"/>
      <c r="Q1386" s="113"/>
      <c r="Z1386" s="72"/>
      <c r="AB1386" s="115"/>
      <c r="AD1386" s="113"/>
      <c r="AE1386" s="113"/>
      <c r="AF1386" s="113"/>
      <c r="AG1386" s="113"/>
      <c r="AH1386" s="113"/>
      <c r="AQ1386" s="72"/>
      <c r="AS1386" s="115"/>
      <c r="AW1386" s="113"/>
      <c r="AX1386" s="113"/>
      <c r="AY1386" s="113"/>
    </row>
    <row r="1387" spans="9:51">
      <c r="I1387" s="72"/>
      <c r="K1387" s="115"/>
      <c r="M1387" s="113"/>
      <c r="N1387" s="113"/>
      <c r="O1387" s="113"/>
      <c r="P1387" s="113"/>
      <c r="Q1387" s="113"/>
      <c r="Z1387" s="72"/>
      <c r="AB1387" s="115"/>
      <c r="AD1387" s="113"/>
      <c r="AE1387" s="113"/>
      <c r="AF1387" s="113"/>
      <c r="AG1387" s="113"/>
      <c r="AH1387" s="113"/>
      <c r="AQ1387" s="72"/>
      <c r="AS1387" s="115"/>
      <c r="AW1387" s="113"/>
      <c r="AX1387" s="113"/>
      <c r="AY1387" s="113"/>
    </row>
    <row r="1388" spans="9:51">
      <c r="I1388" s="72"/>
      <c r="K1388" s="115"/>
      <c r="M1388" s="113"/>
      <c r="N1388" s="113"/>
      <c r="O1388" s="113"/>
      <c r="P1388" s="113"/>
      <c r="Q1388" s="113"/>
      <c r="Z1388" s="72"/>
      <c r="AB1388" s="115"/>
      <c r="AD1388" s="113"/>
      <c r="AE1388" s="113"/>
      <c r="AF1388" s="113"/>
      <c r="AG1388" s="113"/>
      <c r="AH1388" s="113"/>
      <c r="AQ1388" s="72"/>
      <c r="AS1388" s="115"/>
      <c r="AW1388" s="113"/>
      <c r="AX1388" s="113"/>
      <c r="AY1388" s="113"/>
    </row>
    <row r="1389" spans="9:51">
      <c r="I1389" s="72"/>
      <c r="K1389" s="115"/>
      <c r="M1389" s="113"/>
      <c r="N1389" s="113"/>
      <c r="O1389" s="113"/>
      <c r="P1389" s="113"/>
      <c r="Q1389" s="113"/>
      <c r="Z1389" s="72"/>
      <c r="AB1389" s="115"/>
      <c r="AD1389" s="113"/>
      <c r="AE1389" s="113"/>
      <c r="AF1389" s="113"/>
      <c r="AG1389" s="113"/>
      <c r="AH1389" s="113"/>
      <c r="AQ1389" s="72"/>
      <c r="AS1389" s="115"/>
      <c r="AW1389" s="113"/>
      <c r="AX1389" s="113"/>
      <c r="AY1389" s="113"/>
    </row>
    <row r="1390" spans="9:51">
      <c r="I1390" s="72"/>
      <c r="K1390" s="115"/>
      <c r="M1390" s="113"/>
      <c r="N1390" s="113"/>
      <c r="O1390" s="113"/>
      <c r="P1390" s="113"/>
      <c r="Q1390" s="113"/>
      <c r="Z1390" s="72"/>
      <c r="AB1390" s="115"/>
      <c r="AD1390" s="113"/>
      <c r="AE1390" s="113"/>
      <c r="AF1390" s="113"/>
      <c r="AG1390" s="113"/>
      <c r="AH1390" s="113"/>
      <c r="AQ1390" s="72"/>
      <c r="AS1390" s="115"/>
      <c r="AW1390" s="113"/>
      <c r="AX1390" s="113"/>
      <c r="AY1390" s="113"/>
    </row>
    <row r="1391" spans="9:51">
      <c r="I1391" s="72"/>
      <c r="K1391" s="115"/>
      <c r="M1391" s="113"/>
      <c r="N1391" s="113"/>
      <c r="O1391" s="113"/>
      <c r="P1391" s="113"/>
      <c r="Q1391" s="113"/>
      <c r="Z1391" s="72"/>
      <c r="AB1391" s="115"/>
      <c r="AD1391" s="113"/>
      <c r="AE1391" s="113"/>
      <c r="AF1391" s="113"/>
      <c r="AG1391" s="113"/>
      <c r="AH1391" s="113"/>
      <c r="AQ1391" s="72"/>
      <c r="AS1391" s="115"/>
      <c r="AW1391" s="113"/>
      <c r="AX1391" s="113"/>
      <c r="AY1391" s="113"/>
    </row>
    <row r="1392" spans="9:51">
      <c r="I1392" s="72"/>
      <c r="K1392" s="115"/>
      <c r="M1392" s="113"/>
      <c r="N1392" s="113"/>
      <c r="O1392" s="113"/>
      <c r="P1392" s="113"/>
      <c r="Q1392" s="113"/>
      <c r="Z1392" s="72"/>
      <c r="AB1392" s="115"/>
      <c r="AD1392" s="113"/>
      <c r="AE1392" s="113"/>
      <c r="AF1392" s="113"/>
      <c r="AG1392" s="113"/>
      <c r="AH1392" s="113"/>
      <c r="AQ1392" s="72"/>
      <c r="AS1392" s="115"/>
      <c r="AW1392" s="113"/>
      <c r="AX1392" s="113"/>
      <c r="AY1392" s="113"/>
    </row>
    <row r="1393" spans="9:51">
      <c r="I1393" s="72"/>
      <c r="K1393" s="115"/>
      <c r="M1393" s="113"/>
      <c r="N1393" s="113"/>
      <c r="O1393" s="113"/>
      <c r="P1393" s="113"/>
      <c r="Q1393" s="113"/>
      <c r="Z1393" s="72"/>
      <c r="AB1393" s="115"/>
      <c r="AD1393" s="113"/>
      <c r="AE1393" s="113"/>
      <c r="AF1393" s="113"/>
      <c r="AG1393" s="113"/>
      <c r="AH1393" s="113"/>
      <c r="AQ1393" s="72"/>
      <c r="AS1393" s="115"/>
      <c r="AW1393" s="113"/>
      <c r="AX1393" s="113"/>
      <c r="AY1393" s="113"/>
    </row>
    <row r="1394" spans="9:51">
      <c r="I1394" s="72"/>
      <c r="K1394" s="115"/>
      <c r="M1394" s="113"/>
      <c r="N1394" s="113"/>
      <c r="O1394" s="113"/>
      <c r="P1394" s="113"/>
      <c r="Q1394" s="113"/>
      <c r="Z1394" s="72"/>
      <c r="AB1394" s="115"/>
      <c r="AD1394" s="113"/>
      <c r="AE1394" s="113"/>
      <c r="AF1394" s="113"/>
      <c r="AG1394" s="113"/>
      <c r="AH1394" s="113"/>
      <c r="AQ1394" s="72"/>
      <c r="AS1394" s="115"/>
      <c r="AW1394" s="113"/>
      <c r="AX1394" s="113"/>
      <c r="AY1394" s="113"/>
    </row>
    <row r="1395" spans="9:51">
      <c r="I1395" s="72"/>
      <c r="K1395" s="115"/>
      <c r="M1395" s="113"/>
      <c r="N1395" s="113"/>
      <c r="O1395" s="113"/>
      <c r="P1395" s="113"/>
      <c r="Q1395" s="113"/>
      <c r="Z1395" s="72"/>
      <c r="AB1395" s="115"/>
      <c r="AD1395" s="113"/>
      <c r="AE1395" s="113"/>
      <c r="AF1395" s="113"/>
      <c r="AG1395" s="113"/>
      <c r="AH1395" s="113"/>
      <c r="AQ1395" s="72"/>
      <c r="AS1395" s="115"/>
      <c r="AW1395" s="113"/>
      <c r="AX1395" s="113"/>
      <c r="AY1395" s="113"/>
    </row>
    <row r="1396" spans="9:51">
      <c r="I1396" s="72"/>
      <c r="K1396" s="115"/>
      <c r="M1396" s="113"/>
      <c r="N1396" s="113"/>
      <c r="O1396" s="113"/>
      <c r="P1396" s="113"/>
      <c r="Q1396" s="113"/>
      <c r="Z1396" s="72"/>
      <c r="AB1396" s="115"/>
      <c r="AD1396" s="113"/>
      <c r="AE1396" s="113"/>
      <c r="AF1396" s="113"/>
      <c r="AG1396" s="113"/>
      <c r="AH1396" s="113"/>
      <c r="AQ1396" s="72"/>
      <c r="AS1396" s="115"/>
      <c r="AW1396" s="113"/>
      <c r="AX1396" s="113"/>
      <c r="AY1396" s="113"/>
    </row>
    <row r="1397" spans="9:51">
      <c r="I1397" s="72"/>
      <c r="K1397" s="115"/>
      <c r="M1397" s="113"/>
      <c r="N1397" s="113"/>
      <c r="O1397" s="113"/>
      <c r="P1397" s="113"/>
      <c r="Q1397" s="113"/>
      <c r="Z1397" s="72"/>
      <c r="AB1397" s="115"/>
      <c r="AD1397" s="113"/>
      <c r="AE1397" s="113"/>
      <c r="AF1397" s="113"/>
      <c r="AG1397" s="113"/>
      <c r="AH1397" s="113"/>
      <c r="AQ1397" s="72"/>
      <c r="AS1397" s="115"/>
      <c r="AW1397" s="113"/>
      <c r="AX1397" s="113"/>
      <c r="AY1397" s="113"/>
    </row>
    <row r="1398" spans="9:51">
      <c r="I1398" s="72"/>
      <c r="K1398" s="115"/>
      <c r="M1398" s="113"/>
      <c r="N1398" s="113"/>
      <c r="O1398" s="113"/>
      <c r="P1398" s="113"/>
      <c r="Q1398" s="113"/>
      <c r="Z1398" s="72"/>
      <c r="AB1398" s="115"/>
      <c r="AD1398" s="113"/>
      <c r="AE1398" s="113"/>
      <c r="AF1398" s="113"/>
      <c r="AG1398" s="113"/>
      <c r="AH1398" s="113"/>
      <c r="AQ1398" s="72"/>
      <c r="AS1398" s="115"/>
      <c r="AW1398" s="113"/>
      <c r="AX1398" s="113"/>
      <c r="AY1398" s="113"/>
    </row>
    <row r="1399" spans="9:51">
      <c r="I1399" s="72"/>
      <c r="K1399" s="115"/>
      <c r="M1399" s="113"/>
      <c r="N1399" s="113"/>
      <c r="O1399" s="113"/>
      <c r="P1399" s="113"/>
      <c r="Q1399" s="113"/>
      <c r="Z1399" s="72"/>
      <c r="AB1399" s="115"/>
      <c r="AD1399" s="113"/>
      <c r="AE1399" s="113"/>
      <c r="AF1399" s="113"/>
      <c r="AG1399" s="113"/>
      <c r="AH1399" s="113"/>
      <c r="AQ1399" s="72"/>
      <c r="AS1399" s="115"/>
      <c r="AW1399" s="113"/>
      <c r="AX1399" s="113"/>
      <c r="AY1399" s="113"/>
    </row>
    <row r="1400" spans="9:51">
      <c r="I1400" s="72"/>
      <c r="K1400" s="115"/>
      <c r="M1400" s="113"/>
      <c r="N1400" s="113"/>
      <c r="O1400" s="113"/>
      <c r="P1400" s="113"/>
      <c r="Q1400" s="113"/>
      <c r="Z1400" s="72"/>
      <c r="AB1400" s="115"/>
      <c r="AD1400" s="113"/>
      <c r="AE1400" s="113"/>
      <c r="AF1400" s="113"/>
      <c r="AG1400" s="113"/>
      <c r="AH1400" s="113"/>
      <c r="AQ1400" s="72"/>
      <c r="AS1400" s="115"/>
      <c r="AW1400" s="113"/>
      <c r="AX1400" s="113"/>
      <c r="AY1400" s="113"/>
    </row>
    <row r="1401" spans="9:51">
      <c r="I1401" s="72"/>
      <c r="K1401" s="115"/>
      <c r="M1401" s="113"/>
      <c r="N1401" s="113"/>
      <c r="O1401" s="113"/>
      <c r="P1401" s="113"/>
      <c r="Q1401" s="113"/>
      <c r="Z1401" s="72"/>
      <c r="AB1401" s="115"/>
      <c r="AD1401" s="113"/>
      <c r="AE1401" s="113"/>
      <c r="AF1401" s="113"/>
      <c r="AG1401" s="113"/>
      <c r="AH1401" s="113"/>
      <c r="AQ1401" s="72"/>
      <c r="AS1401" s="115"/>
      <c r="AW1401" s="113"/>
      <c r="AX1401" s="113"/>
      <c r="AY1401" s="113"/>
    </row>
    <row r="1402" spans="9:51">
      <c r="I1402" s="72"/>
      <c r="K1402" s="115"/>
      <c r="M1402" s="113"/>
      <c r="N1402" s="113"/>
      <c r="O1402" s="113"/>
      <c r="P1402" s="113"/>
      <c r="Q1402" s="113"/>
      <c r="Z1402" s="72"/>
      <c r="AB1402" s="115"/>
      <c r="AD1402" s="113"/>
      <c r="AE1402" s="113"/>
      <c r="AF1402" s="113"/>
      <c r="AG1402" s="113"/>
      <c r="AH1402" s="113"/>
      <c r="AQ1402" s="72"/>
      <c r="AS1402" s="115"/>
      <c r="AW1402" s="113"/>
      <c r="AX1402" s="113"/>
      <c r="AY1402" s="113"/>
    </row>
    <row r="1403" spans="9:51">
      <c r="I1403" s="72"/>
      <c r="K1403" s="115"/>
      <c r="M1403" s="113"/>
      <c r="N1403" s="113"/>
      <c r="O1403" s="113"/>
      <c r="P1403" s="113"/>
      <c r="Q1403" s="113"/>
      <c r="Z1403" s="72"/>
      <c r="AB1403" s="115"/>
      <c r="AD1403" s="113"/>
      <c r="AE1403" s="113"/>
      <c r="AF1403" s="113"/>
      <c r="AG1403" s="113"/>
      <c r="AH1403" s="113"/>
      <c r="AQ1403" s="72"/>
      <c r="AS1403" s="115"/>
      <c r="AW1403" s="113"/>
      <c r="AX1403" s="113"/>
      <c r="AY1403" s="113"/>
    </row>
    <row r="1404" spans="9:51">
      <c r="I1404" s="72"/>
      <c r="K1404" s="115"/>
      <c r="M1404" s="113"/>
      <c r="N1404" s="113"/>
      <c r="O1404" s="113"/>
      <c r="P1404" s="113"/>
      <c r="Q1404" s="113"/>
      <c r="Z1404" s="72"/>
      <c r="AB1404" s="115"/>
      <c r="AD1404" s="113"/>
      <c r="AE1404" s="113"/>
      <c r="AF1404" s="113"/>
      <c r="AG1404" s="113"/>
      <c r="AH1404" s="113"/>
      <c r="AQ1404" s="72"/>
      <c r="AS1404" s="115"/>
      <c r="AW1404" s="113"/>
      <c r="AX1404" s="113"/>
      <c r="AY1404" s="113"/>
    </row>
    <row r="1405" spans="9:51">
      <c r="I1405" s="72"/>
      <c r="K1405" s="115"/>
      <c r="M1405" s="113"/>
      <c r="N1405" s="113"/>
      <c r="O1405" s="113"/>
      <c r="P1405" s="113"/>
      <c r="Q1405" s="113"/>
      <c r="Z1405" s="72"/>
      <c r="AB1405" s="115"/>
      <c r="AD1405" s="113"/>
      <c r="AE1405" s="113"/>
      <c r="AF1405" s="113"/>
      <c r="AG1405" s="113"/>
      <c r="AH1405" s="113"/>
      <c r="AQ1405" s="72"/>
      <c r="AS1405" s="115"/>
      <c r="AW1405" s="113"/>
      <c r="AX1405" s="113"/>
      <c r="AY1405" s="113"/>
    </row>
    <row r="1406" spans="9:51">
      <c r="I1406" s="72"/>
      <c r="K1406" s="115"/>
      <c r="M1406" s="113"/>
      <c r="N1406" s="113"/>
      <c r="O1406" s="113"/>
      <c r="P1406" s="113"/>
      <c r="Q1406" s="113"/>
      <c r="Z1406" s="72"/>
      <c r="AB1406" s="115"/>
      <c r="AD1406" s="113"/>
      <c r="AE1406" s="113"/>
      <c r="AF1406" s="113"/>
      <c r="AG1406" s="113"/>
      <c r="AH1406" s="113"/>
      <c r="AQ1406" s="72"/>
      <c r="AS1406" s="115"/>
      <c r="AW1406" s="113"/>
      <c r="AX1406" s="113"/>
      <c r="AY1406" s="113"/>
    </row>
    <row r="1407" spans="9:51">
      <c r="I1407" s="72"/>
      <c r="K1407" s="115"/>
      <c r="M1407" s="113"/>
      <c r="N1407" s="113"/>
      <c r="O1407" s="113"/>
      <c r="P1407" s="113"/>
      <c r="Q1407" s="113"/>
      <c r="Z1407" s="72"/>
      <c r="AB1407" s="115"/>
      <c r="AD1407" s="113"/>
      <c r="AE1407" s="113"/>
      <c r="AF1407" s="113"/>
      <c r="AG1407" s="113"/>
      <c r="AH1407" s="113"/>
      <c r="AQ1407" s="72"/>
      <c r="AS1407" s="115"/>
      <c r="AW1407" s="113"/>
      <c r="AX1407" s="113"/>
      <c r="AY1407" s="113"/>
    </row>
    <row r="1408" spans="9:51">
      <c r="I1408" s="72"/>
      <c r="K1408" s="115"/>
      <c r="M1408" s="113"/>
      <c r="N1408" s="113"/>
      <c r="O1408" s="113"/>
      <c r="P1408" s="113"/>
      <c r="Q1408" s="113"/>
      <c r="Z1408" s="72"/>
      <c r="AB1408" s="115"/>
      <c r="AD1408" s="113"/>
      <c r="AE1408" s="113"/>
      <c r="AF1408" s="113"/>
      <c r="AG1408" s="113"/>
      <c r="AH1408" s="113"/>
      <c r="AQ1408" s="72"/>
      <c r="AS1408" s="115"/>
      <c r="AW1408" s="113"/>
      <c r="AX1408" s="113"/>
      <c r="AY1408" s="113"/>
    </row>
    <row r="1409" spans="9:51">
      <c r="I1409" s="72"/>
      <c r="K1409" s="115"/>
      <c r="M1409" s="113"/>
      <c r="N1409" s="113"/>
      <c r="O1409" s="113"/>
      <c r="P1409" s="113"/>
      <c r="Q1409" s="113"/>
      <c r="Z1409" s="72"/>
      <c r="AB1409" s="115"/>
      <c r="AD1409" s="113"/>
      <c r="AE1409" s="113"/>
      <c r="AF1409" s="113"/>
      <c r="AG1409" s="113"/>
      <c r="AH1409" s="113"/>
      <c r="AQ1409" s="72"/>
      <c r="AS1409" s="115"/>
      <c r="AW1409" s="113"/>
      <c r="AX1409" s="113"/>
      <c r="AY1409" s="113"/>
    </row>
    <row r="1410" spans="9:51">
      <c r="I1410" s="72"/>
      <c r="K1410" s="115"/>
      <c r="M1410" s="113"/>
      <c r="N1410" s="113"/>
      <c r="O1410" s="113"/>
      <c r="P1410" s="113"/>
      <c r="Q1410" s="113"/>
      <c r="Z1410" s="72"/>
      <c r="AB1410" s="115"/>
      <c r="AD1410" s="113"/>
      <c r="AE1410" s="113"/>
      <c r="AF1410" s="113"/>
      <c r="AG1410" s="113"/>
      <c r="AH1410" s="113"/>
      <c r="AQ1410" s="72"/>
      <c r="AS1410" s="115"/>
      <c r="AW1410" s="113"/>
      <c r="AX1410" s="113"/>
      <c r="AY1410" s="113"/>
    </row>
    <row r="1411" spans="9:51">
      <c r="I1411" s="72"/>
      <c r="K1411" s="115"/>
      <c r="M1411" s="113"/>
      <c r="N1411" s="113"/>
      <c r="O1411" s="113"/>
      <c r="P1411" s="113"/>
      <c r="Q1411" s="113"/>
      <c r="Z1411" s="72"/>
      <c r="AB1411" s="115"/>
      <c r="AD1411" s="113"/>
      <c r="AE1411" s="113"/>
      <c r="AF1411" s="113"/>
      <c r="AG1411" s="113"/>
      <c r="AH1411" s="113"/>
      <c r="AQ1411" s="72"/>
      <c r="AS1411" s="115"/>
      <c r="AW1411" s="113"/>
      <c r="AX1411" s="113"/>
      <c r="AY1411" s="113"/>
    </row>
    <row r="1412" spans="9:51">
      <c r="I1412" s="72"/>
      <c r="K1412" s="115"/>
      <c r="M1412" s="113"/>
      <c r="N1412" s="113"/>
      <c r="O1412" s="113"/>
      <c r="P1412" s="113"/>
      <c r="Q1412" s="113"/>
      <c r="Z1412" s="72"/>
      <c r="AB1412" s="115"/>
      <c r="AD1412" s="113"/>
      <c r="AE1412" s="113"/>
      <c r="AF1412" s="113"/>
      <c r="AG1412" s="113"/>
      <c r="AH1412" s="113"/>
      <c r="AQ1412" s="72"/>
      <c r="AS1412" s="115"/>
      <c r="AW1412" s="113"/>
      <c r="AX1412" s="113"/>
      <c r="AY1412" s="113"/>
    </row>
    <row r="1413" spans="9:51">
      <c r="I1413" s="72"/>
      <c r="K1413" s="115"/>
      <c r="M1413" s="113"/>
      <c r="N1413" s="113"/>
      <c r="O1413" s="113"/>
      <c r="P1413" s="113"/>
      <c r="Q1413" s="113"/>
      <c r="Z1413" s="72"/>
      <c r="AB1413" s="115"/>
      <c r="AD1413" s="113"/>
      <c r="AE1413" s="113"/>
      <c r="AF1413" s="113"/>
      <c r="AG1413" s="113"/>
      <c r="AH1413" s="113"/>
      <c r="AQ1413" s="72"/>
      <c r="AS1413" s="115"/>
      <c r="AW1413" s="113"/>
      <c r="AX1413" s="113"/>
      <c r="AY1413" s="113"/>
    </row>
    <row r="1414" spans="9:51">
      <c r="I1414" s="72"/>
      <c r="K1414" s="115"/>
      <c r="M1414" s="113"/>
      <c r="N1414" s="113"/>
      <c r="O1414" s="113"/>
      <c r="P1414" s="113"/>
      <c r="Q1414" s="113"/>
      <c r="Z1414" s="72"/>
      <c r="AB1414" s="115"/>
      <c r="AD1414" s="113"/>
      <c r="AE1414" s="113"/>
      <c r="AF1414" s="113"/>
      <c r="AG1414" s="113"/>
      <c r="AH1414" s="113"/>
      <c r="AQ1414" s="72"/>
      <c r="AS1414" s="115"/>
      <c r="AW1414" s="113"/>
      <c r="AX1414" s="113"/>
      <c r="AY1414" s="113"/>
    </row>
    <row r="1415" spans="9:51">
      <c r="I1415" s="72"/>
      <c r="K1415" s="115"/>
      <c r="M1415" s="113"/>
      <c r="N1415" s="113"/>
      <c r="O1415" s="113"/>
      <c r="P1415" s="113"/>
      <c r="Q1415" s="113"/>
      <c r="Z1415" s="72"/>
      <c r="AB1415" s="115"/>
      <c r="AD1415" s="113"/>
      <c r="AE1415" s="113"/>
      <c r="AF1415" s="113"/>
      <c r="AG1415" s="113"/>
      <c r="AH1415" s="113"/>
      <c r="AQ1415" s="72"/>
      <c r="AS1415" s="115"/>
      <c r="AW1415" s="113"/>
      <c r="AX1415" s="113"/>
      <c r="AY1415" s="113"/>
    </row>
    <row r="1416" spans="9:51">
      <c r="I1416" s="72"/>
      <c r="K1416" s="115"/>
      <c r="M1416" s="113"/>
      <c r="N1416" s="113"/>
      <c r="O1416" s="113"/>
      <c r="P1416" s="113"/>
      <c r="Q1416" s="113"/>
      <c r="Z1416" s="72"/>
      <c r="AB1416" s="115"/>
      <c r="AD1416" s="113"/>
      <c r="AE1416" s="113"/>
      <c r="AF1416" s="113"/>
      <c r="AG1416" s="113"/>
      <c r="AH1416" s="113"/>
      <c r="AQ1416" s="72"/>
      <c r="AS1416" s="115"/>
      <c r="AW1416" s="113"/>
      <c r="AX1416" s="113"/>
      <c r="AY1416" s="113"/>
    </row>
    <row r="1417" spans="9:51">
      <c r="I1417" s="72"/>
      <c r="K1417" s="115"/>
      <c r="M1417" s="113"/>
      <c r="N1417" s="113"/>
      <c r="O1417" s="113"/>
      <c r="P1417" s="113"/>
      <c r="Q1417" s="113"/>
      <c r="Z1417" s="72"/>
      <c r="AB1417" s="115"/>
      <c r="AD1417" s="113"/>
      <c r="AE1417" s="113"/>
      <c r="AF1417" s="113"/>
      <c r="AG1417" s="113"/>
      <c r="AH1417" s="113"/>
      <c r="AQ1417" s="72"/>
      <c r="AS1417" s="115"/>
      <c r="AW1417" s="113"/>
      <c r="AX1417" s="113"/>
      <c r="AY1417" s="113"/>
    </row>
    <row r="1418" spans="9:51">
      <c r="I1418" s="72"/>
      <c r="K1418" s="115"/>
      <c r="M1418" s="113"/>
      <c r="N1418" s="113"/>
      <c r="O1418" s="113"/>
      <c r="P1418" s="113"/>
      <c r="Q1418" s="113"/>
      <c r="Z1418" s="72"/>
      <c r="AB1418" s="115"/>
      <c r="AD1418" s="113"/>
      <c r="AE1418" s="113"/>
      <c r="AF1418" s="113"/>
      <c r="AG1418" s="113"/>
      <c r="AH1418" s="113"/>
      <c r="AQ1418" s="72"/>
      <c r="AS1418" s="115"/>
      <c r="AW1418" s="113"/>
      <c r="AX1418" s="113"/>
      <c r="AY1418" s="113"/>
    </row>
    <row r="1419" spans="9:51">
      <c r="I1419" s="72"/>
      <c r="K1419" s="115"/>
      <c r="M1419" s="113"/>
      <c r="N1419" s="113"/>
      <c r="O1419" s="113"/>
      <c r="P1419" s="113"/>
      <c r="Q1419" s="113"/>
      <c r="Z1419" s="72"/>
      <c r="AB1419" s="115"/>
      <c r="AD1419" s="113"/>
      <c r="AE1419" s="113"/>
      <c r="AF1419" s="113"/>
      <c r="AG1419" s="113"/>
      <c r="AH1419" s="113"/>
      <c r="AQ1419" s="72"/>
      <c r="AS1419" s="115"/>
      <c r="AW1419" s="113"/>
      <c r="AX1419" s="113"/>
      <c r="AY1419" s="113"/>
    </row>
    <row r="1420" spans="9:51">
      <c r="I1420" s="72"/>
      <c r="K1420" s="115"/>
      <c r="M1420" s="113"/>
      <c r="N1420" s="113"/>
      <c r="O1420" s="113"/>
      <c r="P1420" s="113"/>
      <c r="Q1420" s="113"/>
      <c r="Z1420" s="72"/>
      <c r="AB1420" s="115"/>
      <c r="AD1420" s="113"/>
      <c r="AE1420" s="113"/>
      <c r="AF1420" s="113"/>
      <c r="AG1420" s="113"/>
      <c r="AH1420" s="113"/>
      <c r="AQ1420" s="72"/>
      <c r="AS1420" s="115"/>
      <c r="AW1420" s="113"/>
      <c r="AX1420" s="113"/>
      <c r="AY1420" s="113"/>
    </row>
    <row r="1421" spans="9:51">
      <c r="I1421" s="72"/>
      <c r="K1421" s="115"/>
      <c r="M1421" s="113"/>
      <c r="N1421" s="113"/>
      <c r="O1421" s="113"/>
      <c r="P1421" s="113"/>
      <c r="Q1421" s="113"/>
      <c r="Z1421" s="72"/>
      <c r="AB1421" s="115"/>
      <c r="AD1421" s="113"/>
      <c r="AE1421" s="113"/>
      <c r="AF1421" s="113"/>
      <c r="AG1421" s="113"/>
      <c r="AH1421" s="113"/>
      <c r="AQ1421" s="72"/>
      <c r="AS1421" s="115"/>
      <c r="AW1421" s="113"/>
      <c r="AX1421" s="113"/>
      <c r="AY1421" s="113"/>
    </row>
    <row r="1422" spans="9:51">
      <c r="I1422" s="72"/>
      <c r="K1422" s="115"/>
      <c r="M1422" s="113"/>
      <c r="N1422" s="113"/>
      <c r="O1422" s="113"/>
      <c r="P1422" s="113"/>
      <c r="Q1422" s="113"/>
      <c r="Z1422" s="72"/>
      <c r="AB1422" s="115"/>
      <c r="AD1422" s="113"/>
      <c r="AE1422" s="113"/>
      <c r="AF1422" s="113"/>
      <c r="AG1422" s="113"/>
      <c r="AH1422" s="113"/>
      <c r="AQ1422" s="72"/>
      <c r="AS1422" s="115"/>
      <c r="AW1422" s="113"/>
      <c r="AX1422" s="113"/>
      <c r="AY1422" s="113"/>
    </row>
    <row r="1423" spans="9:51">
      <c r="I1423" s="72"/>
      <c r="K1423" s="115"/>
      <c r="M1423" s="113"/>
      <c r="N1423" s="113"/>
      <c r="O1423" s="113"/>
      <c r="P1423" s="113"/>
      <c r="Q1423" s="113"/>
      <c r="Z1423" s="72"/>
      <c r="AB1423" s="115"/>
      <c r="AD1423" s="113"/>
      <c r="AE1423" s="113"/>
      <c r="AF1423" s="113"/>
      <c r="AG1423" s="113"/>
      <c r="AH1423" s="113"/>
      <c r="AQ1423" s="72"/>
      <c r="AS1423" s="115"/>
      <c r="AW1423" s="113"/>
      <c r="AX1423" s="113"/>
      <c r="AY1423" s="113"/>
    </row>
    <row r="1424" spans="9:51">
      <c r="I1424" s="72"/>
      <c r="K1424" s="115"/>
      <c r="M1424" s="113"/>
      <c r="N1424" s="113"/>
      <c r="O1424" s="113"/>
      <c r="P1424" s="113"/>
      <c r="Q1424" s="113"/>
      <c r="Z1424" s="72"/>
      <c r="AB1424" s="115"/>
      <c r="AD1424" s="113"/>
      <c r="AE1424" s="113"/>
      <c r="AF1424" s="113"/>
      <c r="AG1424" s="113"/>
      <c r="AH1424" s="113"/>
      <c r="AQ1424" s="72"/>
      <c r="AS1424" s="115"/>
      <c r="AW1424" s="113"/>
      <c r="AX1424" s="113"/>
      <c r="AY1424" s="113"/>
    </row>
    <row r="1425" spans="9:51">
      <c r="I1425" s="72"/>
      <c r="K1425" s="115"/>
      <c r="M1425" s="113"/>
      <c r="N1425" s="113"/>
      <c r="O1425" s="113"/>
      <c r="P1425" s="113"/>
      <c r="Q1425" s="113"/>
      <c r="Z1425" s="72"/>
      <c r="AB1425" s="115"/>
      <c r="AD1425" s="113"/>
      <c r="AE1425" s="113"/>
      <c r="AF1425" s="113"/>
      <c r="AG1425" s="113"/>
      <c r="AH1425" s="113"/>
      <c r="AQ1425" s="72"/>
      <c r="AS1425" s="115"/>
      <c r="AW1425" s="113"/>
      <c r="AX1425" s="113"/>
      <c r="AY1425" s="113"/>
    </row>
    <row r="1426" spans="9:51">
      <c r="I1426" s="72"/>
      <c r="K1426" s="115"/>
      <c r="M1426" s="113"/>
      <c r="N1426" s="113"/>
      <c r="O1426" s="113"/>
      <c r="P1426" s="113"/>
      <c r="Q1426" s="113"/>
      <c r="Z1426" s="72"/>
      <c r="AB1426" s="115"/>
      <c r="AD1426" s="113"/>
      <c r="AE1426" s="113"/>
      <c r="AF1426" s="113"/>
      <c r="AG1426" s="113"/>
      <c r="AH1426" s="113"/>
      <c r="AQ1426" s="72"/>
      <c r="AS1426" s="115"/>
      <c r="AW1426" s="113"/>
      <c r="AX1426" s="113"/>
      <c r="AY1426" s="113"/>
    </row>
    <row r="1427" spans="9:51">
      <c r="I1427" s="72"/>
      <c r="K1427" s="115"/>
      <c r="M1427" s="113"/>
      <c r="N1427" s="113"/>
      <c r="O1427" s="113"/>
      <c r="P1427" s="113"/>
      <c r="Q1427" s="113"/>
      <c r="Z1427" s="72"/>
      <c r="AB1427" s="115"/>
      <c r="AD1427" s="113"/>
      <c r="AE1427" s="113"/>
      <c r="AF1427" s="113"/>
      <c r="AG1427" s="113"/>
      <c r="AH1427" s="113"/>
      <c r="AQ1427" s="72"/>
      <c r="AS1427" s="115"/>
      <c r="AW1427" s="113"/>
      <c r="AX1427" s="113"/>
      <c r="AY1427" s="113"/>
    </row>
    <row r="1428" spans="9:51">
      <c r="I1428" s="72"/>
      <c r="K1428" s="115"/>
      <c r="M1428" s="113"/>
      <c r="N1428" s="113"/>
      <c r="O1428" s="113"/>
      <c r="P1428" s="113"/>
      <c r="Q1428" s="113"/>
      <c r="Z1428" s="72"/>
      <c r="AB1428" s="115"/>
      <c r="AD1428" s="113"/>
      <c r="AE1428" s="113"/>
      <c r="AF1428" s="113"/>
      <c r="AG1428" s="113"/>
      <c r="AH1428" s="113"/>
      <c r="AQ1428" s="72"/>
      <c r="AS1428" s="115"/>
      <c r="AW1428" s="113"/>
      <c r="AX1428" s="113"/>
      <c r="AY1428" s="113"/>
    </row>
    <row r="1429" spans="9:51">
      <c r="I1429" s="72"/>
      <c r="K1429" s="115"/>
      <c r="M1429" s="113"/>
      <c r="N1429" s="113"/>
      <c r="O1429" s="113"/>
      <c r="P1429" s="113"/>
      <c r="Q1429" s="113"/>
      <c r="Z1429" s="72"/>
      <c r="AB1429" s="115"/>
      <c r="AD1429" s="113"/>
      <c r="AE1429" s="113"/>
      <c r="AF1429" s="113"/>
      <c r="AG1429" s="113"/>
      <c r="AH1429" s="113"/>
      <c r="AQ1429" s="72"/>
      <c r="AS1429" s="115"/>
      <c r="AW1429" s="113"/>
      <c r="AX1429" s="113"/>
      <c r="AY1429" s="113"/>
    </row>
    <row r="1430" spans="9:51">
      <c r="I1430" s="72"/>
      <c r="K1430" s="115"/>
      <c r="M1430" s="113"/>
      <c r="N1430" s="113"/>
      <c r="O1430" s="113"/>
      <c r="P1430" s="113"/>
      <c r="Q1430" s="113"/>
      <c r="Z1430" s="72"/>
      <c r="AB1430" s="115"/>
      <c r="AD1430" s="113"/>
      <c r="AE1430" s="113"/>
      <c r="AF1430" s="113"/>
      <c r="AG1430" s="113"/>
      <c r="AH1430" s="113"/>
      <c r="AQ1430" s="72"/>
      <c r="AS1430" s="115"/>
      <c r="AW1430" s="113"/>
      <c r="AX1430" s="113"/>
      <c r="AY1430" s="113"/>
    </row>
    <row r="1431" spans="9:51">
      <c r="I1431" s="72"/>
      <c r="K1431" s="115"/>
      <c r="M1431" s="113"/>
      <c r="N1431" s="113"/>
      <c r="O1431" s="113"/>
      <c r="P1431" s="113"/>
      <c r="Q1431" s="113"/>
      <c r="Z1431" s="72"/>
      <c r="AB1431" s="115"/>
      <c r="AD1431" s="113"/>
      <c r="AE1431" s="113"/>
      <c r="AF1431" s="113"/>
      <c r="AG1431" s="113"/>
      <c r="AH1431" s="113"/>
      <c r="AQ1431" s="72"/>
      <c r="AS1431" s="115"/>
      <c r="AW1431" s="113"/>
      <c r="AX1431" s="113"/>
      <c r="AY1431" s="113"/>
    </row>
    <row r="1432" spans="9:51">
      <c r="I1432" s="72"/>
      <c r="K1432" s="115"/>
      <c r="M1432" s="113"/>
      <c r="N1432" s="113"/>
      <c r="O1432" s="113"/>
      <c r="P1432" s="113"/>
      <c r="Q1432" s="113"/>
      <c r="Z1432" s="72"/>
      <c r="AB1432" s="115"/>
      <c r="AD1432" s="113"/>
      <c r="AE1432" s="113"/>
      <c r="AF1432" s="113"/>
      <c r="AG1432" s="113"/>
      <c r="AH1432" s="113"/>
      <c r="AQ1432" s="72"/>
      <c r="AS1432" s="115"/>
      <c r="AW1432" s="113"/>
      <c r="AX1432" s="113"/>
      <c r="AY1432" s="113"/>
    </row>
    <row r="1433" spans="9:51">
      <c r="I1433" s="72"/>
      <c r="K1433" s="115"/>
      <c r="M1433" s="113"/>
      <c r="N1433" s="113"/>
      <c r="O1433" s="113"/>
      <c r="P1433" s="113"/>
      <c r="Q1433" s="113"/>
      <c r="Z1433" s="72"/>
      <c r="AB1433" s="115"/>
      <c r="AD1433" s="113"/>
      <c r="AE1433" s="113"/>
      <c r="AF1433" s="113"/>
      <c r="AG1433" s="113"/>
      <c r="AH1433" s="113"/>
      <c r="AQ1433" s="72"/>
      <c r="AS1433" s="115"/>
      <c r="AW1433" s="113"/>
      <c r="AX1433" s="113"/>
      <c r="AY1433" s="113"/>
    </row>
    <row r="1434" spans="9:51">
      <c r="I1434" s="72"/>
      <c r="K1434" s="115"/>
      <c r="M1434" s="113"/>
      <c r="N1434" s="113"/>
      <c r="O1434" s="113"/>
      <c r="P1434" s="113"/>
      <c r="Q1434" s="113"/>
      <c r="Z1434" s="72"/>
      <c r="AB1434" s="115"/>
      <c r="AD1434" s="113"/>
      <c r="AE1434" s="113"/>
      <c r="AF1434" s="113"/>
      <c r="AG1434" s="113"/>
      <c r="AH1434" s="113"/>
      <c r="AQ1434" s="72"/>
      <c r="AS1434" s="115"/>
      <c r="AW1434" s="113"/>
      <c r="AX1434" s="113"/>
      <c r="AY1434" s="113"/>
    </row>
    <row r="1435" spans="9:51">
      <c r="I1435" s="72"/>
      <c r="K1435" s="115"/>
      <c r="M1435" s="113"/>
      <c r="N1435" s="113"/>
      <c r="O1435" s="113"/>
      <c r="P1435" s="113"/>
      <c r="Q1435" s="113"/>
      <c r="Z1435" s="72"/>
      <c r="AB1435" s="115"/>
      <c r="AD1435" s="113"/>
      <c r="AE1435" s="113"/>
      <c r="AF1435" s="113"/>
      <c r="AG1435" s="113"/>
      <c r="AH1435" s="113"/>
      <c r="AQ1435" s="72"/>
      <c r="AS1435" s="115"/>
      <c r="AW1435" s="113"/>
      <c r="AX1435" s="113"/>
      <c r="AY1435" s="113"/>
    </row>
    <row r="1436" spans="9:51">
      <c r="I1436" s="72"/>
      <c r="K1436" s="115"/>
      <c r="M1436" s="113"/>
      <c r="N1436" s="113"/>
      <c r="O1436" s="113"/>
      <c r="P1436" s="113"/>
      <c r="Q1436" s="113"/>
      <c r="Z1436" s="72"/>
      <c r="AB1436" s="115"/>
      <c r="AD1436" s="113"/>
      <c r="AE1436" s="113"/>
      <c r="AF1436" s="113"/>
      <c r="AG1436" s="113"/>
      <c r="AH1436" s="113"/>
      <c r="AQ1436" s="72"/>
      <c r="AS1436" s="115"/>
      <c r="AW1436" s="113"/>
      <c r="AX1436" s="113"/>
      <c r="AY1436" s="113"/>
    </row>
    <row r="1437" spans="9:51">
      <c r="I1437" s="72"/>
      <c r="K1437" s="115"/>
      <c r="M1437" s="113"/>
      <c r="N1437" s="113"/>
      <c r="O1437" s="113"/>
      <c r="P1437" s="113"/>
      <c r="Q1437" s="113"/>
      <c r="Z1437" s="72"/>
      <c r="AB1437" s="115"/>
      <c r="AD1437" s="113"/>
      <c r="AE1437" s="113"/>
      <c r="AF1437" s="113"/>
      <c r="AG1437" s="113"/>
      <c r="AH1437" s="113"/>
      <c r="AQ1437" s="72"/>
      <c r="AS1437" s="115"/>
      <c r="AW1437" s="113"/>
      <c r="AX1437" s="113"/>
      <c r="AY1437" s="113"/>
    </row>
    <row r="1438" spans="9:51">
      <c r="I1438" s="72"/>
      <c r="K1438" s="115"/>
      <c r="M1438" s="113"/>
      <c r="N1438" s="113"/>
      <c r="O1438" s="113"/>
      <c r="P1438" s="113"/>
      <c r="Q1438" s="113"/>
      <c r="Z1438" s="72"/>
      <c r="AB1438" s="115"/>
      <c r="AD1438" s="113"/>
      <c r="AE1438" s="113"/>
      <c r="AF1438" s="113"/>
      <c r="AG1438" s="113"/>
      <c r="AH1438" s="113"/>
      <c r="AQ1438" s="72"/>
      <c r="AS1438" s="115"/>
      <c r="AW1438" s="113"/>
      <c r="AX1438" s="113"/>
      <c r="AY1438" s="113"/>
    </row>
    <row r="1439" spans="9:51">
      <c r="I1439" s="72"/>
      <c r="K1439" s="115"/>
      <c r="M1439" s="113"/>
      <c r="N1439" s="113"/>
      <c r="O1439" s="113"/>
      <c r="P1439" s="113"/>
      <c r="Q1439" s="113"/>
      <c r="Z1439" s="72"/>
      <c r="AB1439" s="115"/>
      <c r="AD1439" s="113"/>
      <c r="AE1439" s="113"/>
      <c r="AF1439" s="113"/>
      <c r="AG1439" s="113"/>
      <c r="AH1439" s="113"/>
      <c r="AQ1439" s="72"/>
      <c r="AS1439" s="115"/>
      <c r="AW1439" s="113"/>
      <c r="AX1439" s="113"/>
      <c r="AY1439" s="113"/>
    </row>
    <row r="1440" spans="9:51">
      <c r="I1440" s="72"/>
      <c r="K1440" s="115"/>
      <c r="M1440" s="113"/>
      <c r="N1440" s="113"/>
      <c r="O1440" s="113"/>
      <c r="P1440" s="113"/>
      <c r="Q1440" s="113"/>
      <c r="Z1440" s="72"/>
      <c r="AB1440" s="115"/>
      <c r="AD1440" s="113"/>
      <c r="AE1440" s="113"/>
      <c r="AF1440" s="113"/>
      <c r="AG1440" s="113"/>
      <c r="AH1440" s="113"/>
      <c r="AQ1440" s="72"/>
      <c r="AS1440" s="115"/>
      <c r="AW1440" s="113"/>
      <c r="AX1440" s="113"/>
      <c r="AY1440" s="113"/>
    </row>
    <row r="1441" spans="9:51">
      <c r="I1441" s="72"/>
      <c r="K1441" s="115"/>
      <c r="M1441" s="113"/>
      <c r="N1441" s="113"/>
      <c r="O1441" s="113"/>
      <c r="P1441" s="113"/>
      <c r="Q1441" s="113"/>
      <c r="Z1441" s="72"/>
      <c r="AB1441" s="115"/>
      <c r="AD1441" s="113"/>
      <c r="AE1441" s="113"/>
      <c r="AF1441" s="113"/>
      <c r="AG1441" s="113"/>
      <c r="AH1441" s="113"/>
      <c r="AQ1441" s="72"/>
      <c r="AS1441" s="115"/>
      <c r="AW1441" s="113"/>
      <c r="AX1441" s="113"/>
      <c r="AY1441" s="113"/>
    </row>
    <row r="1442" spans="9:51">
      <c r="I1442" s="72"/>
      <c r="K1442" s="115"/>
      <c r="M1442" s="113"/>
      <c r="N1442" s="113"/>
      <c r="O1442" s="113"/>
      <c r="P1442" s="113"/>
      <c r="Q1442" s="113"/>
      <c r="Z1442" s="72"/>
      <c r="AB1442" s="115"/>
      <c r="AD1442" s="113"/>
      <c r="AE1442" s="113"/>
      <c r="AF1442" s="113"/>
      <c r="AG1442" s="113"/>
      <c r="AH1442" s="113"/>
      <c r="AQ1442" s="72"/>
      <c r="AS1442" s="115"/>
      <c r="AW1442" s="113"/>
      <c r="AX1442" s="113"/>
      <c r="AY1442" s="113"/>
    </row>
    <row r="1443" spans="9:51">
      <c r="I1443" s="72"/>
      <c r="K1443" s="115"/>
      <c r="M1443" s="113"/>
      <c r="N1443" s="113"/>
      <c r="O1443" s="113"/>
      <c r="P1443" s="113"/>
      <c r="Q1443" s="113"/>
      <c r="Z1443" s="72"/>
      <c r="AB1443" s="115"/>
      <c r="AD1443" s="113"/>
      <c r="AE1443" s="113"/>
      <c r="AF1443" s="113"/>
      <c r="AG1443" s="113"/>
      <c r="AH1443" s="113"/>
      <c r="AQ1443" s="72"/>
      <c r="AS1443" s="115"/>
      <c r="AW1443" s="113"/>
      <c r="AX1443" s="113"/>
      <c r="AY1443" s="113"/>
    </row>
    <row r="1444" spans="9:51">
      <c r="I1444" s="72"/>
      <c r="K1444" s="115"/>
      <c r="M1444" s="113"/>
      <c r="N1444" s="113"/>
      <c r="O1444" s="113"/>
      <c r="P1444" s="113"/>
      <c r="Q1444" s="113"/>
      <c r="Z1444" s="72"/>
      <c r="AB1444" s="115"/>
      <c r="AD1444" s="113"/>
      <c r="AE1444" s="113"/>
      <c r="AF1444" s="113"/>
      <c r="AG1444" s="113"/>
      <c r="AH1444" s="113"/>
      <c r="AQ1444" s="72"/>
      <c r="AS1444" s="115"/>
      <c r="AW1444" s="113"/>
      <c r="AX1444" s="113"/>
      <c r="AY1444" s="113"/>
    </row>
    <row r="1445" spans="9:51">
      <c r="I1445" s="72"/>
      <c r="K1445" s="115"/>
      <c r="M1445" s="113"/>
      <c r="N1445" s="113"/>
      <c r="O1445" s="113"/>
      <c r="P1445" s="113"/>
      <c r="Q1445" s="113"/>
      <c r="Z1445" s="72"/>
      <c r="AB1445" s="115"/>
      <c r="AD1445" s="113"/>
      <c r="AE1445" s="113"/>
      <c r="AF1445" s="113"/>
      <c r="AG1445" s="113"/>
      <c r="AH1445" s="113"/>
      <c r="AQ1445" s="72"/>
      <c r="AS1445" s="115"/>
      <c r="AW1445" s="113"/>
      <c r="AX1445" s="113"/>
      <c r="AY1445" s="113"/>
    </row>
    <row r="1446" spans="9:51">
      <c r="I1446" s="72"/>
      <c r="K1446" s="115"/>
      <c r="M1446" s="113"/>
      <c r="N1446" s="113"/>
      <c r="O1446" s="113"/>
      <c r="P1446" s="113"/>
      <c r="Q1446" s="113"/>
      <c r="Z1446" s="72"/>
      <c r="AB1446" s="115"/>
      <c r="AD1446" s="113"/>
      <c r="AE1446" s="113"/>
      <c r="AF1446" s="113"/>
      <c r="AG1446" s="113"/>
      <c r="AH1446" s="113"/>
      <c r="AQ1446" s="72"/>
      <c r="AS1446" s="115"/>
      <c r="AW1446" s="113"/>
      <c r="AX1446" s="113"/>
      <c r="AY1446" s="113"/>
    </row>
    <row r="1447" spans="9:51">
      <c r="I1447" s="72"/>
      <c r="K1447" s="115"/>
      <c r="M1447" s="113"/>
      <c r="N1447" s="113"/>
      <c r="O1447" s="113"/>
      <c r="P1447" s="113"/>
      <c r="Q1447" s="113"/>
      <c r="Z1447" s="72"/>
      <c r="AB1447" s="115"/>
      <c r="AD1447" s="113"/>
      <c r="AE1447" s="113"/>
      <c r="AF1447" s="113"/>
      <c r="AG1447" s="113"/>
      <c r="AH1447" s="113"/>
      <c r="AQ1447" s="72"/>
      <c r="AS1447" s="115"/>
      <c r="AW1447" s="113"/>
      <c r="AX1447" s="113"/>
      <c r="AY1447" s="113"/>
    </row>
    <row r="1448" spans="9:51">
      <c r="I1448" s="72"/>
      <c r="K1448" s="115"/>
      <c r="M1448" s="113"/>
      <c r="N1448" s="113"/>
      <c r="O1448" s="113"/>
      <c r="P1448" s="113"/>
      <c r="Q1448" s="113"/>
      <c r="Z1448" s="72"/>
      <c r="AB1448" s="115"/>
      <c r="AD1448" s="113"/>
      <c r="AE1448" s="113"/>
      <c r="AF1448" s="113"/>
      <c r="AG1448" s="113"/>
      <c r="AH1448" s="113"/>
      <c r="AQ1448" s="72"/>
      <c r="AS1448" s="115"/>
      <c r="AW1448" s="113"/>
      <c r="AX1448" s="113"/>
      <c r="AY1448" s="113"/>
    </row>
    <row r="1449" spans="9:51">
      <c r="I1449" s="72"/>
      <c r="K1449" s="115"/>
      <c r="M1449" s="113"/>
      <c r="N1449" s="113"/>
      <c r="O1449" s="113"/>
      <c r="P1449" s="113"/>
      <c r="Q1449" s="113"/>
      <c r="Z1449" s="72"/>
      <c r="AB1449" s="115"/>
      <c r="AD1449" s="113"/>
      <c r="AE1449" s="113"/>
      <c r="AF1449" s="113"/>
      <c r="AG1449" s="113"/>
      <c r="AH1449" s="113"/>
      <c r="AQ1449" s="72"/>
      <c r="AS1449" s="115"/>
      <c r="AW1449" s="113"/>
      <c r="AX1449" s="113"/>
      <c r="AY1449" s="113"/>
    </row>
    <row r="1450" spans="9:51">
      <c r="I1450" s="72"/>
      <c r="K1450" s="115"/>
      <c r="M1450" s="113"/>
      <c r="N1450" s="113"/>
      <c r="O1450" s="113"/>
      <c r="P1450" s="113"/>
      <c r="Q1450" s="113"/>
      <c r="Z1450" s="72"/>
      <c r="AB1450" s="115"/>
      <c r="AD1450" s="113"/>
      <c r="AE1450" s="113"/>
      <c r="AF1450" s="113"/>
      <c r="AG1450" s="113"/>
      <c r="AH1450" s="113"/>
      <c r="AQ1450" s="72"/>
      <c r="AS1450" s="115"/>
      <c r="AW1450" s="113"/>
      <c r="AX1450" s="113"/>
      <c r="AY1450" s="113"/>
    </row>
    <row r="1451" spans="9:51">
      <c r="I1451" s="72"/>
      <c r="K1451" s="115"/>
      <c r="M1451" s="113"/>
      <c r="N1451" s="113"/>
      <c r="O1451" s="113"/>
      <c r="P1451" s="113"/>
      <c r="Q1451" s="113"/>
      <c r="Z1451" s="72"/>
      <c r="AB1451" s="115"/>
      <c r="AD1451" s="113"/>
      <c r="AE1451" s="113"/>
      <c r="AF1451" s="113"/>
      <c r="AG1451" s="113"/>
      <c r="AH1451" s="113"/>
      <c r="AQ1451" s="72"/>
      <c r="AS1451" s="115"/>
      <c r="AW1451" s="113"/>
      <c r="AX1451" s="113"/>
      <c r="AY1451" s="113"/>
    </row>
    <row r="1452" spans="9:51">
      <c r="I1452" s="72"/>
      <c r="K1452" s="115"/>
      <c r="M1452" s="113"/>
      <c r="N1452" s="113"/>
      <c r="O1452" s="113"/>
      <c r="P1452" s="113"/>
      <c r="Q1452" s="113"/>
      <c r="Z1452" s="72"/>
      <c r="AB1452" s="115"/>
      <c r="AD1452" s="113"/>
      <c r="AE1452" s="113"/>
      <c r="AF1452" s="113"/>
      <c r="AG1452" s="113"/>
      <c r="AH1452" s="113"/>
      <c r="AQ1452" s="72"/>
      <c r="AS1452" s="115"/>
      <c r="AW1452" s="113"/>
      <c r="AX1452" s="113"/>
      <c r="AY1452" s="113"/>
    </row>
    <row r="1453" spans="9:51">
      <c r="I1453" s="72"/>
      <c r="K1453" s="115"/>
      <c r="M1453" s="113"/>
      <c r="N1453" s="113"/>
      <c r="O1453" s="113"/>
      <c r="P1453" s="113"/>
      <c r="Q1453" s="113"/>
      <c r="Z1453" s="72"/>
      <c r="AB1453" s="115"/>
      <c r="AD1453" s="113"/>
      <c r="AE1453" s="113"/>
      <c r="AF1453" s="113"/>
      <c r="AG1453" s="113"/>
      <c r="AH1453" s="113"/>
      <c r="AQ1453" s="72"/>
      <c r="AS1453" s="115"/>
      <c r="AW1453" s="113"/>
      <c r="AX1453" s="113"/>
      <c r="AY1453" s="113"/>
    </row>
    <row r="1454" spans="9:51">
      <c r="I1454" s="72"/>
      <c r="K1454" s="115"/>
      <c r="M1454" s="113"/>
      <c r="N1454" s="113"/>
      <c r="O1454" s="113"/>
      <c r="P1454" s="113"/>
      <c r="Q1454" s="113"/>
      <c r="Z1454" s="72"/>
      <c r="AB1454" s="115"/>
      <c r="AD1454" s="113"/>
      <c r="AE1454" s="113"/>
      <c r="AF1454" s="113"/>
      <c r="AG1454" s="113"/>
      <c r="AH1454" s="113"/>
      <c r="AQ1454" s="72"/>
      <c r="AS1454" s="115"/>
      <c r="AW1454" s="113"/>
      <c r="AX1454" s="113"/>
      <c r="AY1454" s="113"/>
    </row>
    <row r="1455" spans="9:51">
      <c r="I1455" s="72"/>
      <c r="K1455" s="115"/>
      <c r="M1455" s="113"/>
      <c r="N1455" s="113"/>
      <c r="O1455" s="113"/>
      <c r="P1455" s="113"/>
      <c r="Q1455" s="113"/>
      <c r="Z1455" s="72"/>
      <c r="AB1455" s="115"/>
      <c r="AD1455" s="113"/>
      <c r="AE1455" s="113"/>
      <c r="AF1455" s="113"/>
      <c r="AG1455" s="113"/>
      <c r="AH1455" s="113"/>
      <c r="AQ1455" s="72"/>
      <c r="AS1455" s="115"/>
      <c r="AW1455" s="113"/>
      <c r="AX1455" s="113"/>
      <c r="AY1455" s="113"/>
    </row>
    <row r="1456" spans="9:51">
      <c r="I1456" s="72"/>
      <c r="K1456" s="115"/>
      <c r="M1456" s="113"/>
      <c r="N1456" s="113"/>
      <c r="O1456" s="113"/>
      <c r="P1456" s="113"/>
      <c r="Q1456" s="113"/>
      <c r="Z1456" s="72"/>
      <c r="AB1456" s="115"/>
      <c r="AD1456" s="113"/>
      <c r="AE1456" s="113"/>
      <c r="AF1456" s="113"/>
      <c r="AG1456" s="113"/>
      <c r="AH1456" s="113"/>
      <c r="AQ1456" s="72"/>
      <c r="AS1456" s="115"/>
      <c r="AW1456" s="113"/>
      <c r="AX1456" s="113"/>
      <c r="AY1456" s="113"/>
    </row>
    <row r="1457" spans="9:51">
      <c r="I1457" s="72"/>
      <c r="K1457" s="115"/>
      <c r="M1457" s="113"/>
      <c r="N1457" s="113"/>
      <c r="O1457" s="113"/>
      <c r="P1457" s="113"/>
      <c r="Q1457" s="113"/>
      <c r="Z1457" s="72"/>
      <c r="AB1457" s="115"/>
      <c r="AD1457" s="113"/>
      <c r="AE1457" s="113"/>
      <c r="AF1457" s="113"/>
      <c r="AG1457" s="113"/>
      <c r="AH1457" s="113"/>
      <c r="AQ1457" s="72"/>
      <c r="AS1457" s="115"/>
      <c r="AW1457" s="113"/>
      <c r="AX1457" s="113"/>
      <c r="AY1457" s="113"/>
    </row>
    <row r="1458" spans="9:51">
      <c r="I1458" s="72"/>
      <c r="K1458" s="115"/>
      <c r="M1458" s="113"/>
      <c r="N1458" s="113"/>
      <c r="O1458" s="113"/>
      <c r="P1458" s="113"/>
      <c r="Q1458" s="113"/>
      <c r="Z1458" s="72"/>
      <c r="AB1458" s="115"/>
      <c r="AD1458" s="113"/>
      <c r="AE1458" s="113"/>
      <c r="AF1458" s="113"/>
      <c r="AG1458" s="113"/>
      <c r="AH1458" s="113"/>
      <c r="AQ1458" s="72"/>
      <c r="AS1458" s="115"/>
      <c r="AW1458" s="113"/>
      <c r="AX1458" s="113"/>
      <c r="AY1458" s="113"/>
    </row>
    <row r="1459" spans="9:51">
      <c r="I1459" s="72"/>
      <c r="K1459" s="115"/>
      <c r="M1459" s="113"/>
      <c r="N1459" s="113"/>
      <c r="O1459" s="113"/>
      <c r="P1459" s="113"/>
      <c r="Q1459" s="113"/>
      <c r="Z1459" s="72"/>
      <c r="AB1459" s="115"/>
      <c r="AD1459" s="113"/>
      <c r="AE1459" s="113"/>
      <c r="AF1459" s="113"/>
      <c r="AG1459" s="113"/>
      <c r="AH1459" s="113"/>
      <c r="AQ1459" s="72"/>
      <c r="AS1459" s="115"/>
      <c r="AW1459" s="113"/>
      <c r="AX1459" s="113"/>
      <c r="AY1459" s="113"/>
    </row>
    <row r="1460" spans="9:51">
      <c r="I1460" s="72"/>
      <c r="K1460" s="115"/>
      <c r="M1460" s="113"/>
      <c r="N1460" s="113"/>
      <c r="O1460" s="113"/>
      <c r="P1460" s="113"/>
      <c r="Q1460" s="113"/>
      <c r="Z1460" s="72"/>
      <c r="AB1460" s="115"/>
      <c r="AD1460" s="113"/>
      <c r="AE1460" s="113"/>
      <c r="AF1460" s="113"/>
      <c r="AG1460" s="113"/>
      <c r="AH1460" s="113"/>
      <c r="AQ1460" s="72"/>
      <c r="AS1460" s="115"/>
      <c r="AW1460" s="113"/>
      <c r="AX1460" s="113"/>
      <c r="AY1460" s="113"/>
    </row>
    <row r="1461" spans="9:51">
      <c r="I1461" s="72"/>
      <c r="K1461" s="115"/>
      <c r="M1461" s="113"/>
      <c r="N1461" s="113"/>
      <c r="O1461" s="113"/>
      <c r="P1461" s="113"/>
      <c r="Q1461" s="113"/>
      <c r="Z1461" s="72"/>
      <c r="AB1461" s="115"/>
      <c r="AD1461" s="113"/>
      <c r="AE1461" s="113"/>
      <c r="AF1461" s="113"/>
      <c r="AG1461" s="113"/>
      <c r="AH1461" s="113"/>
      <c r="AQ1461" s="72"/>
      <c r="AS1461" s="115"/>
      <c r="AW1461" s="113"/>
      <c r="AX1461" s="113"/>
      <c r="AY1461" s="113"/>
    </row>
    <row r="1462" spans="9:51">
      <c r="I1462" s="72"/>
      <c r="K1462" s="115"/>
      <c r="M1462" s="113"/>
      <c r="N1462" s="113"/>
      <c r="O1462" s="113"/>
      <c r="P1462" s="113"/>
      <c r="Q1462" s="113"/>
      <c r="Z1462" s="72"/>
      <c r="AB1462" s="115"/>
      <c r="AD1462" s="113"/>
      <c r="AE1462" s="113"/>
      <c r="AF1462" s="113"/>
      <c r="AG1462" s="113"/>
      <c r="AH1462" s="113"/>
      <c r="AQ1462" s="72"/>
      <c r="AS1462" s="115"/>
      <c r="AW1462" s="113"/>
      <c r="AX1462" s="113"/>
      <c r="AY1462" s="113"/>
    </row>
    <row r="1463" spans="9:51">
      <c r="I1463" s="72"/>
      <c r="K1463" s="115"/>
      <c r="M1463" s="113"/>
      <c r="N1463" s="113"/>
      <c r="O1463" s="113"/>
      <c r="P1463" s="113"/>
      <c r="Q1463" s="113"/>
      <c r="Z1463" s="72"/>
      <c r="AB1463" s="115"/>
      <c r="AD1463" s="113"/>
      <c r="AE1463" s="113"/>
      <c r="AF1463" s="113"/>
      <c r="AG1463" s="113"/>
      <c r="AH1463" s="113"/>
      <c r="AQ1463" s="72"/>
      <c r="AS1463" s="115"/>
      <c r="AW1463" s="113"/>
      <c r="AX1463" s="113"/>
      <c r="AY1463" s="113"/>
    </row>
    <row r="1464" spans="9:51">
      <c r="I1464" s="72"/>
      <c r="K1464" s="115"/>
      <c r="M1464" s="113"/>
      <c r="N1464" s="113"/>
      <c r="O1464" s="113"/>
      <c r="P1464" s="113"/>
      <c r="Q1464" s="113"/>
      <c r="Z1464" s="72"/>
      <c r="AB1464" s="115"/>
      <c r="AD1464" s="113"/>
      <c r="AE1464" s="113"/>
      <c r="AF1464" s="113"/>
      <c r="AG1464" s="113"/>
      <c r="AH1464" s="113"/>
      <c r="AQ1464" s="72"/>
      <c r="AS1464" s="115"/>
      <c r="AW1464" s="113"/>
      <c r="AX1464" s="113"/>
      <c r="AY1464" s="113"/>
    </row>
    <row r="1465" spans="9:51">
      <c r="I1465" s="72"/>
      <c r="K1465" s="115"/>
      <c r="M1465" s="113"/>
      <c r="N1465" s="113"/>
      <c r="O1465" s="113"/>
      <c r="P1465" s="113"/>
      <c r="Q1465" s="113"/>
      <c r="Z1465" s="72"/>
      <c r="AB1465" s="115"/>
      <c r="AD1465" s="113"/>
      <c r="AE1465" s="113"/>
      <c r="AF1465" s="113"/>
      <c r="AG1465" s="113"/>
      <c r="AH1465" s="113"/>
      <c r="AQ1465" s="72"/>
      <c r="AS1465" s="115"/>
      <c r="AW1465" s="113"/>
      <c r="AX1465" s="113"/>
      <c r="AY1465" s="113"/>
    </row>
    <row r="1466" spans="9:51">
      <c r="I1466" s="72"/>
      <c r="K1466" s="115"/>
      <c r="M1466" s="113"/>
      <c r="N1466" s="113"/>
      <c r="O1466" s="113"/>
      <c r="P1466" s="113"/>
      <c r="Q1466" s="113"/>
      <c r="Z1466" s="72"/>
      <c r="AB1466" s="115"/>
      <c r="AD1466" s="113"/>
      <c r="AE1466" s="113"/>
      <c r="AF1466" s="113"/>
      <c r="AG1466" s="113"/>
      <c r="AH1466" s="113"/>
      <c r="AQ1466" s="72"/>
      <c r="AS1466" s="115"/>
      <c r="AW1466" s="113"/>
      <c r="AX1466" s="113"/>
      <c r="AY1466" s="113"/>
    </row>
    <row r="1467" spans="9:51">
      <c r="I1467" s="72"/>
      <c r="K1467" s="115"/>
      <c r="M1467" s="113"/>
      <c r="N1467" s="113"/>
      <c r="O1467" s="113"/>
      <c r="P1467" s="113"/>
      <c r="Q1467" s="113"/>
      <c r="Z1467" s="72"/>
      <c r="AB1467" s="115"/>
      <c r="AD1467" s="113"/>
      <c r="AE1467" s="113"/>
      <c r="AF1467" s="113"/>
      <c r="AG1467" s="113"/>
      <c r="AH1467" s="113"/>
      <c r="AQ1467" s="72"/>
      <c r="AS1467" s="115"/>
      <c r="AW1467" s="113"/>
      <c r="AX1467" s="113"/>
      <c r="AY1467" s="113"/>
    </row>
    <row r="1468" spans="9:51">
      <c r="I1468" s="72"/>
      <c r="K1468" s="115"/>
      <c r="M1468" s="113"/>
      <c r="N1468" s="113"/>
      <c r="O1468" s="113"/>
      <c r="P1468" s="113"/>
      <c r="Q1468" s="113"/>
      <c r="Z1468" s="72"/>
      <c r="AB1468" s="115"/>
      <c r="AD1468" s="113"/>
      <c r="AE1468" s="113"/>
      <c r="AF1468" s="113"/>
      <c r="AG1468" s="113"/>
      <c r="AH1468" s="113"/>
      <c r="AQ1468" s="72"/>
      <c r="AS1468" s="115"/>
      <c r="AW1468" s="113"/>
      <c r="AX1468" s="113"/>
      <c r="AY1468" s="113"/>
    </row>
    <row r="1469" spans="9:51">
      <c r="I1469" s="72"/>
      <c r="K1469" s="115"/>
      <c r="M1469" s="113"/>
      <c r="N1469" s="113"/>
      <c r="O1469" s="113"/>
      <c r="P1469" s="113"/>
      <c r="Q1469" s="113"/>
      <c r="Z1469" s="72"/>
      <c r="AB1469" s="115"/>
      <c r="AD1469" s="113"/>
      <c r="AE1469" s="113"/>
      <c r="AF1469" s="113"/>
      <c r="AG1469" s="113"/>
      <c r="AH1469" s="113"/>
      <c r="AQ1469" s="72"/>
      <c r="AS1469" s="115"/>
      <c r="AW1469" s="113"/>
      <c r="AX1469" s="113"/>
      <c r="AY1469" s="113"/>
    </row>
    <row r="1470" spans="9:51">
      <c r="I1470" s="72"/>
      <c r="K1470" s="115"/>
      <c r="M1470" s="113"/>
      <c r="N1470" s="113"/>
      <c r="O1470" s="113"/>
      <c r="P1470" s="113"/>
      <c r="Q1470" s="113"/>
      <c r="Z1470" s="72"/>
      <c r="AB1470" s="115"/>
      <c r="AD1470" s="113"/>
      <c r="AE1470" s="113"/>
      <c r="AF1470" s="113"/>
      <c r="AG1470" s="113"/>
      <c r="AH1470" s="113"/>
      <c r="AQ1470" s="72"/>
      <c r="AS1470" s="115"/>
      <c r="AW1470" s="113"/>
      <c r="AX1470" s="113"/>
      <c r="AY1470" s="113"/>
    </row>
    <row r="1471" spans="9:51">
      <c r="I1471" s="72"/>
      <c r="K1471" s="115"/>
      <c r="M1471" s="113"/>
      <c r="N1471" s="113"/>
      <c r="O1471" s="113"/>
      <c r="P1471" s="113"/>
      <c r="Q1471" s="113"/>
      <c r="Z1471" s="72"/>
      <c r="AB1471" s="115"/>
      <c r="AD1471" s="113"/>
      <c r="AE1471" s="113"/>
      <c r="AF1471" s="113"/>
      <c r="AG1471" s="113"/>
      <c r="AH1471" s="113"/>
      <c r="AQ1471" s="72"/>
      <c r="AS1471" s="115"/>
      <c r="AW1471" s="113"/>
      <c r="AX1471" s="113"/>
      <c r="AY1471" s="113"/>
    </row>
    <row r="1472" spans="9:51">
      <c r="I1472" s="72"/>
      <c r="K1472" s="115"/>
      <c r="M1472" s="113"/>
      <c r="N1472" s="113"/>
      <c r="O1472" s="113"/>
      <c r="P1472" s="113"/>
      <c r="Q1472" s="113"/>
      <c r="Z1472" s="72"/>
      <c r="AB1472" s="115"/>
      <c r="AD1472" s="113"/>
      <c r="AE1472" s="113"/>
      <c r="AF1472" s="113"/>
      <c r="AG1472" s="113"/>
      <c r="AH1472" s="113"/>
      <c r="AQ1472" s="72"/>
      <c r="AS1472" s="115"/>
      <c r="AW1472" s="113"/>
      <c r="AX1472" s="113"/>
      <c r="AY1472" s="113"/>
    </row>
    <row r="1473" spans="9:51">
      <c r="I1473" s="72"/>
      <c r="K1473" s="115"/>
      <c r="M1473" s="113"/>
      <c r="N1473" s="113"/>
      <c r="O1473" s="113"/>
      <c r="P1473" s="113"/>
      <c r="Q1473" s="113"/>
      <c r="Z1473" s="72"/>
      <c r="AB1473" s="115"/>
      <c r="AD1473" s="113"/>
      <c r="AE1473" s="113"/>
      <c r="AF1473" s="113"/>
      <c r="AG1473" s="113"/>
      <c r="AH1473" s="113"/>
      <c r="AQ1473" s="72"/>
      <c r="AS1473" s="115"/>
      <c r="AW1473" s="113"/>
      <c r="AX1473" s="113"/>
      <c r="AY1473" s="113"/>
    </row>
    <row r="1474" spans="9:51">
      <c r="I1474" s="72"/>
      <c r="K1474" s="115"/>
      <c r="M1474" s="113"/>
      <c r="N1474" s="113"/>
      <c r="O1474" s="113"/>
      <c r="P1474" s="113"/>
      <c r="Q1474" s="113"/>
      <c r="Z1474" s="72"/>
      <c r="AB1474" s="115"/>
      <c r="AD1474" s="113"/>
      <c r="AE1474" s="113"/>
      <c r="AF1474" s="113"/>
      <c r="AG1474" s="113"/>
      <c r="AH1474" s="113"/>
      <c r="AQ1474" s="72"/>
      <c r="AS1474" s="115"/>
      <c r="AW1474" s="113"/>
      <c r="AX1474" s="113"/>
      <c r="AY1474" s="113"/>
    </row>
    <row r="1475" spans="9:51">
      <c r="I1475" s="72"/>
      <c r="K1475" s="115"/>
      <c r="M1475" s="113"/>
      <c r="N1475" s="113"/>
      <c r="O1475" s="113"/>
      <c r="P1475" s="113"/>
      <c r="Q1475" s="113"/>
      <c r="Z1475" s="72"/>
      <c r="AB1475" s="115"/>
      <c r="AD1475" s="113"/>
      <c r="AE1475" s="113"/>
      <c r="AF1475" s="113"/>
      <c r="AG1475" s="113"/>
      <c r="AH1475" s="113"/>
      <c r="AQ1475" s="72"/>
      <c r="AS1475" s="115"/>
      <c r="AW1475" s="113"/>
      <c r="AX1475" s="113"/>
      <c r="AY1475" s="113"/>
    </row>
    <row r="1476" spans="9:51">
      <c r="I1476" s="72"/>
      <c r="K1476" s="115"/>
      <c r="M1476" s="113"/>
      <c r="N1476" s="113"/>
      <c r="O1476" s="113"/>
      <c r="P1476" s="113"/>
      <c r="Q1476" s="113"/>
      <c r="Z1476" s="72"/>
      <c r="AB1476" s="115"/>
      <c r="AD1476" s="113"/>
      <c r="AE1476" s="113"/>
      <c r="AF1476" s="113"/>
      <c r="AG1476" s="113"/>
      <c r="AH1476" s="113"/>
      <c r="AQ1476" s="72"/>
      <c r="AS1476" s="115"/>
      <c r="AW1476" s="113"/>
      <c r="AX1476" s="113"/>
      <c r="AY1476" s="113"/>
    </row>
    <row r="1477" spans="9:51">
      <c r="I1477" s="72"/>
      <c r="K1477" s="115"/>
      <c r="M1477" s="113"/>
      <c r="N1477" s="113"/>
      <c r="O1477" s="113"/>
      <c r="P1477" s="113"/>
      <c r="Q1477" s="113"/>
      <c r="Z1477" s="72"/>
      <c r="AB1477" s="115"/>
      <c r="AD1477" s="113"/>
      <c r="AE1477" s="113"/>
      <c r="AF1477" s="113"/>
      <c r="AG1477" s="113"/>
      <c r="AH1477" s="113"/>
      <c r="AQ1477" s="72"/>
      <c r="AS1477" s="115"/>
      <c r="AW1477" s="113"/>
      <c r="AX1477" s="113"/>
      <c r="AY1477" s="113"/>
    </row>
    <row r="1478" spans="9:51">
      <c r="I1478" s="72"/>
      <c r="K1478" s="115"/>
      <c r="M1478" s="113"/>
      <c r="N1478" s="113"/>
      <c r="O1478" s="113"/>
      <c r="P1478" s="113"/>
      <c r="Q1478" s="113"/>
      <c r="Z1478" s="72"/>
      <c r="AB1478" s="115"/>
      <c r="AD1478" s="113"/>
      <c r="AE1478" s="113"/>
      <c r="AF1478" s="113"/>
      <c r="AG1478" s="113"/>
      <c r="AH1478" s="113"/>
      <c r="AQ1478" s="72"/>
      <c r="AS1478" s="115"/>
      <c r="AW1478" s="113"/>
      <c r="AX1478" s="113"/>
      <c r="AY1478" s="113"/>
    </row>
    <row r="1479" spans="9:51">
      <c r="I1479" s="72"/>
      <c r="K1479" s="115"/>
      <c r="M1479" s="113"/>
      <c r="N1479" s="113"/>
      <c r="O1479" s="113"/>
      <c r="P1479" s="113"/>
      <c r="Q1479" s="113"/>
      <c r="Z1479" s="72"/>
      <c r="AB1479" s="115"/>
      <c r="AD1479" s="113"/>
      <c r="AE1479" s="113"/>
      <c r="AF1479" s="113"/>
      <c r="AG1479" s="113"/>
      <c r="AH1479" s="113"/>
      <c r="AQ1479" s="72"/>
      <c r="AS1479" s="115"/>
      <c r="AW1479" s="113"/>
      <c r="AX1479" s="113"/>
      <c r="AY1479" s="113"/>
    </row>
    <row r="1480" spans="9:51">
      <c r="I1480" s="72"/>
      <c r="K1480" s="115"/>
      <c r="M1480" s="113"/>
      <c r="N1480" s="113"/>
      <c r="O1480" s="113"/>
      <c r="P1480" s="113"/>
      <c r="Q1480" s="113"/>
      <c r="Z1480" s="72"/>
      <c r="AB1480" s="115"/>
      <c r="AD1480" s="113"/>
      <c r="AE1480" s="113"/>
      <c r="AF1480" s="113"/>
      <c r="AG1480" s="113"/>
      <c r="AH1480" s="113"/>
      <c r="AQ1480" s="72"/>
      <c r="AS1480" s="115"/>
      <c r="AW1480" s="113"/>
      <c r="AX1480" s="113"/>
      <c r="AY1480" s="113"/>
    </row>
    <row r="1481" spans="9:51">
      <c r="I1481" s="72"/>
      <c r="K1481" s="115"/>
      <c r="M1481" s="113"/>
      <c r="N1481" s="113"/>
      <c r="O1481" s="113"/>
      <c r="P1481" s="113"/>
      <c r="Q1481" s="113"/>
      <c r="Z1481" s="72"/>
      <c r="AB1481" s="115"/>
      <c r="AD1481" s="113"/>
      <c r="AE1481" s="113"/>
      <c r="AF1481" s="113"/>
      <c r="AG1481" s="113"/>
      <c r="AH1481" s="113"/>
      <c r="AQ1481" s="72"/>
      <c r="AS1481" s="115"/>
      <c r="AW1481" s="113"/>
      <c r="AX1481" s="113"/>
      <c r="AY1481" s="113"/>
    </row>
    <row r="1482" spans="9:51">
      <c r="I1482" s="72"/>
      <c r="K1482" s="115"/>
      <c r="M1482" s="113"/>
      <c r="N1482" s="113"/>
      <c r="O1482" s="113"/>
      <c r="P1482" s="113"/>
      <c r="Q1482" s="113"/>
      <c r="Z1482" s="72"/>
      <c r="AB1482" s="115"/>
      <c r="AD1482" s="113"/>
      <c r="AE1482" s="113"/>
      <c r="AF1482" s="113"/>
      <c r="AG1482" s="113"/>
      <c r="AH1482" s="113"/>
      <c r="AQ1482" s="72"/>
      <c r="AS1482" s="115"/>
      <c r="AW1482" s="113"/>
      <c r="AX1482" s="113"/>
      <c r="AY1482" s="113"/>
    </row>
    <row r="1483" spans="9:51">
      <c r="I1483" s="72"/>
      <c r="K1483" s="115"/>
      <c r="M1483" s="113"/>
      <c r="N1483" s="113"/>
      <c r="O1483" s="113"/>
      <c r="P1483" s="113"/>
      <c r="Q1483" s="113"/>
      <c r="Z1483" s="72"/>
      <c r="AB1483" s="115"/>
      <c r="AD1483" s="113"/>
      <c r="AE1483" s="113"/>
      <c r="AF1483" s="113"/>
      <c r="AG1483" s="113"/>
      <c r="AH1483" s="113"/>
      <c r="AQ1483" s="72"/>
      <c r="AS1483" s="115"/>
      <c r="AW1483" s="113"/>
      <c r="AX1483" s="113"/>
      <c r="AY1483" s="113"/>
    </row>
    <row r="1484" spans="9:51">
      <c r="I1484" s="72"/>
      <c r="K1484" s="115"/>
      <c r="M1484" s="113"/>
      <c r="N1484" s="113"/>
      <c r="O1484" s="113"/>
      <c r="P1484" s="113"/>
      <c r="Q1484" s="113"/>
      <c r="Z1484" s="72"/>
      <c r="AB1484" s="115"/>
      <c r="AD1484" s="113"/>
      <c r="AE1484" s="113"/>
      <c r="AF1484" s="113"/>
      <c r="AG1484" s="113"/>
      <c r="AH1484" s="113"/>
      <c r="AQ1484" s="72"/>
      <c r="AS1484" s="115"/>
      <c r="AW1484" s="113"/>
      <c r="AX1484" s="113"/>
      <c r="AY1484" s="113"/>
    </row>
    <row r="1485" spans="9:51">
      <c r="I1485" s="72"/>
      <c r="K1485" s="115"/>
      <c r="M1485" s="113"/>
      <c r="N1485" s="113"/>
      <c r="O1485" s="113"/>
      <c r="P1485" s="113"/>
      <c r="Q1485" s="113"/>
      <c r="Z1485" s="72"/>
      <c r="AB1485" s="115"/>
      <c r="AD1485" s="113"/>
      <c r="AE1485" s="113"/>
      <c r="AF1485" s="113"/>
      <c r="AG1485" s="113"/>
      <c r="AH1485" s="113"/>
      <c r="AQ1485" s="72"/>
      <c r="AS1485" s="115"/>
      <c r="AW1485" s="113"/>
      <c r="AX1485" s="113"/>
      <c r="AY1485" s="113"/>
    </row>
    <row r="1486" spans="9:51">
      <c r="I1486" s="72"/>
      <c r="K1486" s="115"/>
      <c r="M1486" s="113"/>
      <c r="N1486" s="113"/>
      <c r="O1486" s="113"/>
      <c r="P1486" s="113"/>
      <c r="Q1486" s="113"/>
      <c r="Z1486" s="72"/>
      <c r="AB1486" s="115"/>
      <c r="AD1486" s="113"/>
      <c r="AE1486" s="113"/>
      <c r="AF1486" s="113"/>
      <c r="AG1486" s="113"/>
      <c r="AH1486" s="113"/>
      <c r="AQ1486" s="72"/>
      <c r="AS1486" s="115"/>
      <c r="AW1486" s="113"/>
      <c r="AX1486" s="113"/>
      <c r="AY1486" s="113"/>
    </row>
    <row r="1487" spans="9:51">
      <c r="I1487" s="72"/>
      <c r="K1487" s="115"/>
      <c r="M1487" s="113"/>
      <c r="N1487" s="113"/>
      <c r="O1487" s="113"/>
      <c r="P1487" s="113"/>
      <c r="Q1487" s="113"/>
      <c r="Z1487" s="72"/>
      <c r="AB1487" s="115"/>
      <c r="AD1487" s="113"/>
      <c r="AE1487" s="113"/>
      <c r="AF1487" s="113"/>
      <c r="AG1487" s="113"/>
      <c r="AH1487" s="113"/>
      <c r="AQ1487" s="72"/>
      <c r="AS1487" s="115"/>
      <c r="AW1487" s="113"/>
      <c r="AX1487" s="113"/>
      <c r="AY1487" s="113"/>
    </row>
    <row r="1488" spans="9:51">
      <c r="I1488" s="72"/>
      <c r="K1488" s="115"/>
      <c r="M1488" s="113"/>
      <c r="N1488" s="113"/>
      <c r="O1488" s="113"/>
      <c r="P1488" s="113"/>
      <c r="Q1488" s="113"/>
      <c r="Z1488" s="72"/>
      <c r="AB1488" s="115"/>
      <c r="AD1488" s="113"/>
      <c r="AE1488" s="113"/>
      <c r="AF1488" s="113"/>
      <c r="AG1488" s="113"/>
      <c r="AH1488" s="113"/>
      <c r="AQ1488" s="72"/>
      <c r="AS1488" s="115"/>
      <c r="AW1488" s="113"/>
      <c r="AX1488" s="113"/>
      <c r="AY1488" s="113"/>
    </row>
    <row r="1489" spans="9:51">
      <c r="I1489" s="72"/>
      <c r="K1489" s="115"/>
      <c r="M1489" s="113"/>
      <c r="N1489" s="113"/>
      <c r="O1489" s="113"/>
      <c r="P1489" s="113"/>
      <c r="Q1489" s="113"/>
      <c r="Z1489" s="72"/>
      <c r="AB1489" s="115"/>
      <c r="AD1489" s="113"/>
      <c r="AE1489" s="113"/>
      <c r="AF1489" s="113"/>
      <c r="AG1489" s="113"/>
      <c r="AH1489" s="113"/>
      <c r="AQ1489" s="72"/>
      <c r="AS1489" s="115"/>
      <c r="AW1489" s="113"/>
      <c r="AX1489" s="113"/>
      <c r="AY1489" s="113"/>
    </row>
    <row r="1490" spans="9:51">
      <c r="I1490" s="72"/>
      <c r="K1490" s="115"/>
      <c r="M1490" s="113"/>
      <c r="N1490" s="113"/>
      <c r="O1490" s="113"/>
      <c r="P1490" s="113"/>
      <c r="Q1490" s="113"/>
      <c r="Z1490" s="72"/>
      <c r="AB1490" s="115"/>
      <c r="AD1490" s="113"/>
      <c r="AE1490" s="113"/>
      <c r="AF1490" s="113"/>
      <c r="AG1490" s="113"/>
      <c r="AH1490" s="113"/>
      <c r="AQ1490" s="72"/>
      <c r="AS1490" s="115"/>
      <c r="AW1490" s="113"/>
      <c r="AX1490" s="113"/>
      <c r="AY1490" s="113"/>
    </row>
    <row r="1491" spans="9:51">
      <c r="I1491" s="72"/>
      <c r="K1491" s="115"/>
      <c r="M1491" s="113"/>
      <c r="N1491" s="113"/>
      <c r="O1491" s="113"/>
      <c r="P1491" s="113"/>
      <c r="Q1491" s="113"/>
      <c r="Z1491" s="72"/>
      <c r="AB1491" s="115"/>
      <c r="AD1491" s="113"/>
      <c r="AE1491" s="113"/>
      <c r="AF1491" s="113"/>
      <c r="AG1491" s="113"/>
      <c r="AH1491" s="113"/>
      <c r="AQ1491" s="72"/>
      <c r="AS1491" s="115"/>
      <c r="AW1491" s="113"/>
      <c r="AX1491" s="113"/>
      <c r="AY1491" s="113"/>
    </row>
    <row r="1492" spans="9:51">
      <c r="I1492" s="72"/>
      <c r="K1492" s="115"/>
      <c r="M1492" s="113"/>
      <c r="N1492" s="113"/>
      <c r="O1492" s="113"/>
      <c r="P1492" s="113"/>
      <c r="Q1492" s="113"/>
      <c r="Z1492" s="72"/>
      <c r="AB1492" s="115"/>
      <c r="AD1492" s="113"/>
      <c r="AE1492" s="113"/>
      <c r="AF1492" s="113"/>
      <c r="AG1492" s="113"/>
      <c r="AH1492" s="113"/>
      <c r="AQ1492" s="72"/>
      <c r="AS1492" s="115"/>
      <c r="AW1492" s="113"/>
      <c r="AX1492" s="113"/>
      <c r="AY1492" s="113"/>
    </row>
    <row r="1493" spans="9:51">
      <c r="I1493" s="72"/>
      <c r="K1493" s="115"/>
      <c r="M1493" s="113"/>
      <c r="N1493" s="113"/>
      <c r="O1493" s="113"/>
      <c r="P1493" s="113"/>
      <c r="Q1493" s="113"/>
      <c r="Z1493" s="72"/>
      <c r="AB1493" s="115"/>
      <c r="AD1493" s="113"/>
      <c r="AE1493" s="113"/>
      <c r="AF1493" s="113"/>
      <c r="AG1493" s="113"/>
      <c r="AH1493" s="113"/>
      <c r="AQ1493" s="72"/>
      <c r="AS1493" s="115"/>
      <c r="AW1493" s="113"/>
      <c r="AX1493" s="113"/>
      <c r="AY1493" s="113"/>
    </row>
    <row r="1494" spans="9:51">
      <c r="I1494" s="72"/>
      <c r="K1494" s="115"/>
      <c r="M1494" s="113"/>
      <c r="N1494" s="113"/>
      <c r="O1494" s="113"/>
      <c r="P1494" s="113"/>
      <c r="Q1494" s="113"/>
      <c r="Z1494" s="72"/>
      <c r="AB1494" s="115"/>
      <c r="AD1494" s="113"/>
      <c r="AE1494" s="113"/>
      <c r="AF1494" s="113"/>
      <c r="AG1494" s="113"/>
      <c r="AH1494" s="113"/>
      <c r="AQ1494" s="72"/>
      <c r="AS1494" s="115"/>
      <c r="AW1494" s="113"/>
      <c r="AX1494" s="113"/>
      <c r="AY1494" s="113"/>
    </row>
    <row r="1495" spans="9:51">
      <c r="I1495" s="72"/>
      <c r="K1495" s="115"/>
      <c r="M1495" s="113"/>
      <c r="N1495" s="113"/>
      <c r="O1495" s="113"/>
      <c r="P1495" s="113"/>
      <c r="Q1495" s="113"/>
      <c r="Z1495" s="72"/>
      <c r="AB1495" s="115"/>
      <c r="AD1495" s="113"/>
      <c r="AE1495" s="113"/>
      <c r="AF1495" s="113"/>
      <c r="AG1495" s="113"/>
      <c r="AH1495" s="113"/>
      <c r="AQ1495" s="72"/>
      <c r="AS1495" s="115"/>
      <c r="AW1495" s="113"/>
      <c r="AX1495" s="113"/>
      <c r="AY1495" s="113"/>
    </row>
    <row r="1496" spans="9:51">
      <c r="I1496" s="72"/>
      <c r="K1496" s="115"/>
      <c r="M1496" s="113"/>
      <c r="N1496" s="113"/>
      <c r="O1496" s="113"/>
      <c r="P1496" s="113"/>
      <c r="Q1496" s="113"/>
      <c r="Z1496" s="72"/>
      <c r="AB1496" s="115"/>
      <c r="AD1496" s="113"/>
      <c r="AE1496" s="113"/>
      <c r="AF1496" s="113"/>
      <c r="AG1496" s="113"/>
      <c r="AH1496" s="113"/>
      <c r="AQ1496" s="72"/>
      <c r="AS1496" s="115"/>
      <c r="AW1496" s="113"/>
      <c r="AX1496" s="113"/>
      <c r="AY1496" s="113"/>
    </row>
    <row r="1497" spans="9:51">
      <c r="I1497" s="72"/>
      <c r="K1497" s="115"/>
      <c r="M1497" s="113"/>
      <c r="N1497" s="113"/>
      <c r="O1497" s="113"/>
      <c r="P1497" s="113"/>
      <c r="Q1497" s="113"/>
      <c r="Z1497" s="72"/>
      <c r="AB1497" s="115"/>
      <c r="AD1497" s="113"/>
      <c r="AE1497" s="113"/>
      <c r="AF1497" s="113"/>
      <c r="AG1497" s="113"/>
      <c r="AH1497" s="113"/>
      <c r="AQ1497" s="72"/>
      <c r="AS1497" s="115"/>
      <c r="AW1497" s="113"/>
      <c r="AX1497" s="113"/>
      <c r="AY1497" s="113"/>
    </row>
    <row r="1498" spans="9:51">
      <c r="I1498" s="72"/>
      <c r="K1498" s="115"/>
      <c r="M1498" s="113"/>
      <c r="N1498" s="113"/>
      <c r="O1498" s="113"/>
      <c r="P1498" s="113"/>
      <c r="Q1498" s="113"/>
      <c r="Z1498" s="72"/>
      <c r="AB1498" s="115"/>
      <c r="AD1498" s="113"/>
      <c r="AE1498" s="113"/>
      <c r="AF1498" s="113"/>
      <c r="AG1498" s="113"/>
      <c r="AH1498" s="113"/>
      <c r="AQ1498" s="72"/>
      <c r="AS1498" s="115"/>
      <c r="AW1498" s="113"/>
      <c r="AX1498" s="113"/>
      <c r="AY1498" s="113"/>
    </row>
    <row r="1499" spans="9:51">
      <c r="I1499" s="72"/>
      <c r="K1499" s="115"/>
      <c r="M1499" s="113"/>
      <c r="N1499" s="113"/>
      <c r="O1499" s="113"/>
      <c r="P1499" s="113"/>
      <c r="Q1499" s="113"/>
      <c r="Z1499" s="72"/>
      <c r="AB1499" s="115"/>
      <c r="AD1499" s="113"/>
      <c r="AE1499" s="113"/>
      <c r="AF1499" s="113"/>
      <c r="AG1499" s="113"/>
      <c r="AH1499" s="113"/>
      <c r="AQ1499" s="72"/>
      <c r="AS1499" s="115"/>
      <c r="AW1499" s="113"/>
      <c r="AX1499" s="113"/>
      <c r="AY1499" s="113"/>
    </row>
    <row r="1500" spans="9:51">
      <c r="I1500" s="72"/>
      <c r="K1500" s="115"/>
      <c r="M1500" s="113"/>
      <c r="N1500" s="113"/>
      <c r="O1500" s="113"/>
      <c r="P1500" s="113"/>
      <c r="Q1500" s="113"/>
      <c r="Z1500" s="72"/>
      <c r="AB1500" s="115"/>
      <c r="AD1500" s="113"/>
      <c r="AE1500" s="113"/>
      <c r="AF1500" s="113"/>
      <c r="AG1500" s="113"/>
      <c r="AH1500" s="113"/>
      <c r="AQ1500" s="72"/>
      <c r="AS1500" s="115"/>
      <c r="AW1500" s="113"/>
      <c r="AX1500" s="113"/>
      <c r="AY1500" s="113"/>
    </row>
    <row r="1501" spans="9:51">
      <c r="I1501" s="72"/>
      <c r="K1501" s="115"/>
      <c r="M1501" s="113"/>
      <c r="N1501" s="113"/>
      <c r="O1501" s="113"/>
      <c r="P1501" s="113"/>
      <c r="Q1501" s="113"/>
      <c r="Z1501" s="72"/>
      <c r="AB1501" s="115"/>
      <c r="AD1501" s="113"/>
      <c r="AE1501" s="113"/>
      <c r="AF1501" s="113"/>
      <c r="AG1501" s="113"/>
      <c r="AH1501" s="113"/>
      <c r="AQ1501" s="72"/>
      <c r="AS1501" s="115"/>
      <c r="AW1501" s="113"/>
      <c r="AX1501" s="113"/>
      <c r="AY1501" s="113"/>
    </row>
    <row r="1502" spans="9:51">
      <c r="I1502" s="72"/>
      <c r="K1502" s="115"/>
      <c r="M1502" s="113"/>
      <c r="N1502" s="113"/>
      <c r="O1502" s="113"/>
      <c r="P1502" s="113"/>
      <c r="Q1502" s="113"/>
      <c r="Z1502" s="72"/>
      <c r="AB1502" s="115"/>
      <c r="AD1502" s="113"/>
      <c r="AE1502" s="113"/>
      <c r="AF1502" s="113"/>
      <c r="AG1502" s="113"/>
      <c r="AH1502" s="113"/>
      <c r="AQ1502" s="72"/>
      <c r="AS1502" s="115"/>
      <c r="AW1502" s="113"/>
      <c r="AX1502" s="113"/>
      <c r="AY1502" s="113"/>
    </row>
    <row r="1503" spans="9:51">
      <c r="I1503" s="72"/>
      <c r="K1503" s="115"/>
      <c r="M1503" s="113"/>
      <c r="N1503" s="113"/>
      <c r="O1503" s="113"/>
      <c r="P1503" s="113"/>
      <c r="Q1503" s="113"/>
      <c r="Z1503" s="72"/>
      <c r="AB1503" s="115"/>
      <c r="AD1503" s="113"/>
      <c r="AE1503" s="113"/>
      <c r="AF1503" s="113"/>
      <c r="AG1503" s="113"/>
      <c r="AH1503" s="113"/>
      <c r="AQ1503" s="72"/>
      <c r="AS1503" s="115"/>
      <c r="AW1503" s="113"/>
      <c r="AX1503" s="113"/>
      <c r="AY1503" s="113"/>
    </row>
    <row r="1504" spans="9:51">
      <c r="I1504" s="72"/>
      <c r="K1504" s="115"/>
      <c r="M1504" s="113"/>
      <c r="N1504" s="113"/>
      <c r="O1504" s="113"/>
      <c r="P1504" s="113"/>
      <c r="Q1504" s="113"/>
      <c r="Z1504" s="72"/>
      <c r="AB1504" s="115"/>
      <c r="AD1504" s="113"/>
      <c r="AE1504" s="113"/>
      <c r="AF1504" s="113"/>
      <c r="AG1504" s="113"/>
      <c r="AH1504" s="113"/>
      <c r="AQ1504" s="72"/>
      <c r="AS1504" s="115"/>
      <c r="AW1504" s="113"/>
      <c r="AX1504" s="113"/>
      <c r="AY1504" s="113"/>
    </row>
    <row r="1505" spans="9:51">
      <c r="I1505" s="72"/>
      <c r="K1505" s="115"/>
      <c r="M1505" s="113"/>
      <c r="N1505" s="113"/>
      <c r="O1505" s="113"/>
      <c r="P1505" s="113"/>
      <c r="Q1505" s="113"/>
      <c r="Z1505" s="72"/>
      <c r="AB1505" s="115"/>
      <c r="AD1505" s="113"/>
      <c r="AE1505" s="113"/>
      <c r="AF1505" s="113"/>
      <c r="AG1505" s="113"/>
      <c r="AH1505" s="113"/>
      <c r="AQ1505" s="72"/>
      <c r="AS1505" s="115"/>
      <c r="AW1505" s="113"/>
      <c r="AX1505" s="113"/>
      <c r="AY1505" s="113"/>
    </row>
    <row r="1506" spans="9:51">
      <c r="I1506" s="72"/>
      <c r="K1506" s="115"/>
      <c r="M1506" s="113"/>
      <c r="N1506" s="113"/>
      <c r="O1506" s="113"/>
      <c r="P1506" s="113"/>
      <c r="Q1506" s="113"/>
      <c r="Z1506" s="72"/>
      <c r="AB1506" s="115"/>
      <c r="AD1506" s="113"/>
      <c r="AE1506" s="113"/>
      <c r="AF1506" s="113"/>
      <c r="AG1506" s="113"/>
      <c r="AH1506" s="113"/>
      <c r="AQ1506" s="72"/>
      <c r="AS1506" s="115"/>
      <c r="AW1506" s="113"/>
      <c r="AX1506" s="113"/>
      <c r="AY1506" s="113"/>
    </row>
    <row r="1507" spans="9:51">
      <c r="I1507" s="72"/>
      <c r="K1507" s="115"/>
      <c r="M1507" s="113"/>
      <c r="N1507" s="113"/>
      <c r="O1507" s="113"/>
      <c r="P1507" s="113"/>
      <c r="Q1507" s="113"/>
      <c r="Z1507" s="72"/>
      <c r="AB1507" s="115"/>
      <c r="AD1507" s="113"/>
      <c r="AE1507" s="113"/>
      <c r="AF1507" s="113"/>
      <c r="AG1507" s="113"/>
      <c r="AH1507" s="113"/>
      <c r="AQ1507" s="72"/>
      <c r="AS1507" s="115"/>
      <c r="AW1507" s="113"/>
      <c r="AX1507" s="113"/>
      <c r="AY1507" s="113"/>
    </row>
    <row r="1508" spans="9:51">
      <c r="I1508" s="72"/>
      <c r="K1508" s="115"/>
      <c r="M1508" s="113"/>
      <c r="N1508" s="113"/>
      <c r="O1508" s="113"/>
      <c r="P1508" s="113"/>
      <c r="Q1508" s="113"/>
      <c r="Z1508" s="72"/>
      <c r="AB1508" s="115"/>
      <c r="AD1508" s="113"/>
      <c r="AE1508" s="113"/>
      <c r="AF1508" s="113"/>
      <c r="AG1508" s="113"/>
      <c r="AH1508" s="113"/>
      <c r="AQ1508" s="72"/>
      <c r="AS1508" s="115"/>
      <c r="AW1508" s="113"/>
      <c r="AX1508" s="113"/>
      <c r="AY1508" s="113"/>
    </row>
    <row r="1509" spans="9:51">
      <c r="I1509" s="72"/>
      <c r="K1509" s="115"/>
      <c r="M1509" s="113"/>
      <c r="N1509" s="113"/>
      <c r="O1509" s="113"/>
      <c r="P1509" s="113"/>
      <c r="Q1509" s="113"/>
      <c r="Z1509" s="72"/>
      <c r="AB1509" s="115"/>
      <c r="AD1509" s="113"/>
      <c r="AE1509" s="113"/>
      <c r="AF1509" s="113"/>
      <c r="AG1509" s="113"/>
      <c r="AH1509" s="113"/>
      <c r="AQ1509" s="72"/>
      <c r="AS1509" s="115"/>
      <c r="AW1509" s="113"/>
      <c r="AX1509" s="113"/>
      <c r="AY1509" s="113"/>
    </row>
    <row r="1510" spans="9:51">
      <c r="I1510" s="72"/>
      <c r="K1510" s="115"/>
      <c r="M1510" s="113"/>
      <c r="N1510" s="113"/>
      <c r="O1510" s="113"/>
      <c r="P1510" s="113"/>
      <c r="Q1510" s="113"/>
      <c r="Z1510" s="72"/>
      <c r="AB1510" s="115"/>
      <c r="AD1510" s="113"/>
      <c r="AE1510" s="113"/>
      <c r="AF1510" s="113"/>
      <c r="AG1510" s="113"/>
      <c r="AH1510" s="113"/>
      <c r="AQ1510" s="72"/>
      <c r="AS1510" s="115"/>
      <c r="AW1510" s="113"/>
      <c r="AX1510" s="113"/>
      <c r="AY1510" s="113"/>
    </row>
    <row r="1511" spans="9:51">
      <c r="I1511" s="72"/>
      <c r="K1511" s="115"/>
      <c r="M1511" s="113"/>
      <c r="N1511" s="113"/>
      <c r="O1511" s="113"/>
      <c r="P1511" s="113"/>
      <c r="Q1511" s="113"/>
      <c r="Z1511" s="72"/>
      <c r="AB1511" s="115"/>
      <c r="AD1511" s="113"/>
      <c r="AE1511" s="113"/>
      <c r="AF1511" s="113"/>
      <c r="AG1511" s="113"/>
      <c r="AH1511" s="113"/>
      <c r="AQ1511" s="72"/>
      <c r="AS1511" s="115"/>
      <c r="AW1511" s="113"/>
      <c r="AX1511" s="113"/>
      <c r="AY1511" s="113"/>
    </row>
    <row r="1512" spans="9:51">
      <c r="I1512" s="72"/>
      <c r="K1512" s="115"/>
      <c r="M1512" s="113"/>
      <c r="N1512" s="113"/>
      <c r="O1512" s="113"/>
      <c r="P1512" s="113"/>
      <c r="Q1512" s="113"/>
      <c r="Z1512" s="72"/>
      <c r="AB1512" s="115"/>
      <c r="AD1512" s="113"/>
      <c r="AE1512" s="113"/>
      <c r="AF1512" s="113"/>
      <c r="AG1512" s="113"/>
      <c r="AH1512" s="113"/>
      <c r="AQ1512" s="72"/>
      <c r="AS1512" s="115"/>
      <c r="AW1512" s="113"/>
      <c r="AX1512" s="113"/>
      <c r="AY1512" s="113"/>
    </row>
    <row r="1513" spans="9:51">
      <c r="I1513" s="72"/>
      <c r="K1513" s="115"/>
      <c r="M1513" s="113"/>
      <c r="N1513" s="113"/>
      <c r="O1513" s="113"/>
      <c r="P1513" s="113"/>
      <c r="Q1513" s="113"/>
      <c r="Z1513" s="72"/>
      <c r="AB1513" s="115"/>
      <c r="AD1513" s="113"/>
      <c r="AE1513" s="113"/>
      <c r="AF1513" s="113"/>
      <c r="AG1513" s="113"/>
      <c r="AH1513" s="113"/>
      <c r="AQ1513" s="72"/>
      <c r="AS1513" s="115"/>
      <c r="AW1513" s="113"/>
      <c r="AX1513" s="113"/>
      <c r="AY1513" s="113"/>
    </row>
    <row r="1514" spans="9:51">
      <c r="I1514" s="72"/>
      <c r="K1514" s="115"/>
      <c r="M1514" s="113"/>
      <c r="N1514" s="113"/>
      <c r="O1514" s="113"/>
      <c r="P1514" s="113"/>
      <c r="Q1514" s="113"/>
      <c r="Z1514" s="72"/>
      <c r="AB1514" s="115"/>
      <c r="AD1514" s="113"/>
      <c r="AE1514" s="113"/>
      <c r="AF1514" s="113"/>
      <c r="AG1514" s="113"/>
      <c r="AH1514" s="113"/>
      <c r="AQ1514" s="72"/>
      <c r="AS1514" s="115"/>
      <c r="AW1514" s="113"/>
      <c r="AX1514" s="113"/>
      <c r="AY1514" s="113"/>
    </row>
    <row r="1515" spans="9:51">
      <c r="I1515" s="72"/>
      <c r="K1515" s="115"/>
      <c r="M1515" s="113"/>
      <c r="N1515" s="113"/>
      <c r="O1515" s="113"/>
      <c r="P1515" s="113"/>
      <c r="Q1515" s="113"/>
      <c r="Z1515" s="72"/>
      <c r="AB1515" s="115"/>
      <c r="AD1515" s="113"/>
      <c r="AE1515" s="113"/>
      <c r="AF1515" s="113"/>
      <c r="AG1515" s="113"/>
      <c r="AH1515" s="113"/>
      <c r="AQ1515" s="72"/>
      <c r="AS1515" s="115"/>
      <c r="AW1515" s="113"/>
      <c r="AX1515" s="113"/>
      <c r="AY1515" s="113"/>
    </row>
    <row r="1516" spans="9:51">
      <c r="I1516" s="72"/>
      <c r="K1516" s="115"/>
      <c r="M1516" s="113"/>
      <c r="N1516" s="113"/>
      <c r="O1516" s="113"/>
      <c r="P1516" s="113"/>
      <c r="Q1516" s="113"/>
      <c r="Z1516" s="72"/>
      <c r="AB1516" s="115"/>
      <c r="AD1516" s="113"/>
      <c r="AE1516" s="113"/>
      <c r="AF1516" s="113"/>
      <c r="AG1516" s="113"/>
      <c r="AH1516" s="113"/>
      <c r="AQ1516" s="72"/>
      <c r="AS1516" s="115"/>
      <c r="AW1516" s="113"/>
      <c r="AX1516" s="113"/>
      <c r="AY1516" s="113"/>
    </row>
    <row r="1517" spans="9:51">
      <c r="I1517" s="72"/>
      <c r="K1517" s="115"/>
      <c r="M1517" s="113"/>
      <c r="N1517" s="113"/>
      <c r="O1517" s="113"/>
      <c r="P1517" s="113"/>
      <c r="Q1517" s="113"/>
      <c r="Z1517" s="72"/>
      <c r="AB1517" s="115"/>
      <c r="AD1517" s="113"/>
      <c r="AE1517" s="113"/>
      <c r="AF1517" s="113"/>
      <c r="AG1517" s="113"/>
      <c r="AH1517" s="113"/>
      <c r="AQ1517" s="72"/>
      <c r="AS1517" s="115"/>
      <c r="AW1517" s="113"/>
      <c r="AX1517" s="113"/>
      <c r="AY1517" s="113"/>
    </row>
    <row r="1518" spans="9:51">
      <c r="I1518" s="72"/>
      <c r="K1518" s="115"/>
      <c r="M1518" s="113"/>
      <c r="N1518" s="113"/>
      <c r="O1518" s="113"/>
      <c r="P1518" s="113"/>
      <c r="Q1518" s="113"/>
      <c r="Z1518" s="72"/>
      <c r="AB1518" s="115"/>
      <c r="AD1518" s="113"/>
      <c r="AE1518" s="113"/>
      <c r="AF1518" s="113"/>
      <c r="AG1518" s="113"/>
      <c r="AH1518" s="113"/>
      <c r="AQ1518" s="72"/>
      <c r="AS1518" s="115"/>
      <c r="AW1518" s="113"/>
      <c r="AX1518" s="113"/>
      <c r="AY1518" s="113"/>
    </row>
    <row r="1519" spans="9:51">
      <c r="I1519" s="72"/>
      <c r="K1519" s="115"/>
      <c r="M1519" s="113"/>
      <c r="N1519" s="113"/>
      <c r="O1519" s="113"/>
      <c r="P1519" s="113"/>
      <c r="Q1519" s="113"/>
      <c r="Z1519" s="72"/>
      <c r="AB1519" s="115"/>
      <c r="AD1519" s="113"/>
      <c r="AE1519" s="113"/>
      <c r="AF1519" s="113"/>
      <c r="AG1519" s="113"/>
      <c r="AH1519" s="113"/>
      <c r="AQ1519" s="72"/>
      <c r="AS1519" s="115"/>
      <c r="AW1519" s="113"/>
      <c r="AX1519" s="113"/>
      <c r="AY1519" s="113"/>
    </row>
    <row r="1520" spans="9:51">
      <c r="I1520" s="72"/>
      <c r="K1520" s="115"/>
      <c r="M1520" s="113"/>
      <c r="N1520" s="113"/>
      <c r="O1520" s="113"/>
      <c r="P1520" s="113"/>
      <c r="Q1520" s="113"/>
      <c r="Z1520" s="72"/>
      <c r="AB1520" s="115"/>
      <c r="AD1520" s="113"/>
      <c r="AE1520" s="113"/>
      <c r="AF1520" s="113"/>
      <c r="AG1520" s="113"/>
      <c r="AH1520" s="113"/>
      <c r="AQ1520" s="72"/>
      <c r="AS1520" s="115"/>
      <c r="AW1520" s="113"/>
      <c r="AX1520" s="113"/>
      <c r="AY1520" s="113"/>
    </row>
    <row r="1521" spans="9:51">
      <c r="I1521" s="72"/>
      <c r="K1521" s="115"/>
      <c r="M1521" s="113"/>
      <c r="N1521" s="113"/>
      <c r="O1521" s="113"/>
      <c r="P1521" s="113"/>
      <c r="Q1521" s="113"/>
      <c r="Z1521" s="72"/>
      <c r="AB1521" s="115"/>
      <c r="AD1521" s="113"/>
      <c r="AE1521" s="113"/>
      <c r="AF1521" s="113"/>
      <c r="AG1521" s="113"/>
      <c r="AH1521" s="113"/>
      <c r="AQ1521" s="72"/>
      <c r="AS1521" s="115"/>
      <c r="AW1521" s="113"/>
      <c r="AX1521" s="113"/>
      <c r="AY1521" s="113"/>
    </row>
    <row r="1522" spans="9:51">
      <c r="I1522" s="72"/>
      <c r="K1522" s="115"/>
      <c r="M1522" s="113"/>
      <c r="N1522" s="113"/>
      <c r="O1522" s="113"/>
      <c r="P1522" s="113"/>
      <c r="Q1522" s="113"/>
      <c r="Z1522" s="72"/>
      <c r="AB1522" s="115"/>
      <c r="AD1522" s="113"/>
      <c r="AE1522" s="113"/>
      <c r="AF1522" s="113"/>
      <c r="AG1522" s="113"/>
      <c r="AH1522" s="113"/>
      <c r="AQ1522" s="72"/>
      <c r="AS1522" s="115"/>
      <c r="AW1522" s="113"/>
      <c r="AX1522" s="113"/>
      <c r="AY1522" s="113"/>
    </row>
    <row r="1523" spans="9:51">
      <c r="I1523" s="72"/>
      <c r="K1523" s="115"/>
      <c r="M1523" s="113"/>
      <c r="N1523" s="113"/>
      <c r="O1523" s="113"/>
      <c r="P1523" s="113"/>
      <c r="Q1523" s="113"/>
      <c r="Z1523" s="72"/>
      <c r="AB1523" s="115"/>
      <c r="AD1523" s="113"/>
      <c r="AE1523" s="113"/>
      <c r="AF1523" s="113"/>
      <c r="AG1523" s="113"/>
      <c r="AH1523" s="113"/>
      <c r="AQ1523" s="72"/>
      <c r="AS1523" s="115"/>
      <c r="AW1523" s="113"/>
      <c r="AX1523" s="113"/>
      <c r="AY1523" s="113"/>
    </row>
    <row r="1524" spans="9:51">
      <c r="I1524" s="72"/>
      <c r="K1524" s="115"/>
      <c r="M1524" s="113"/>
      <c r="N1524" s="113"/>
      <c r="O1524" s="113"/>
      <c r="P1524" s="113"/>
      <c r="Q1524" s="113"/>
      <c r="Z1524" s="72"/>
      <c r="AB1524" s="115"/>
      <c r="AD1524" s="113"/>
      <c r="AE1524" s="113"/>
      <c r="AF1524" s="113"/>
      <c r="AG1524" s="113"/>
      <c r="AH1524" s="113"/>
      <c r="AQ1524" s="72"/>
      <c r="AS1524" s="115"/>
      <c r="AW1524" s="113"/>
      <c r="AX1524" s="113"/>
      <c r="AY1524" s="113"/>
    </row>
    <row r="1525" spans="9:51">
      <c r="I1525" s="72"/>
      <c r="K1525" s="115"/>
      <c r="M1525" s="113"/>
      <c r="N1525" s="113"/>
      <c r="O1525" s="113"/>
      <c r="P1525" s="113"/>
      <c r="Q1525" s="113"/>
      <c r="Z1525" s="72"/>
      <c r="AB1525" s="115"/>
      <c r="AD1525" s="113"/>
      <c r="AE1525" s="113"/>
      <c r="AF1525" s="113"/>
      <c r="AG1525" s="113"/>
      <c r="AH1525" s="113"/>
      <c r="AQ1525" s="72"/>
      <c r="AS1525" s="115"/>
      <c r="AW1525" s="113"/>
      <c r="AX1525" s="113"/>
      <c r="AY1525" s="113"/>
    </row>
    <row r="1526" spans="9:51">
      <c r="I1526" s="72"/>
      <c r="K1526" s="115"/>
      <c r="M1526" s="113"/>
      <c r="N1526" s="113"/>
      <c r="O1526" s="113"/>
      <c r="P1526" s="113"/>
      <c r="Q1526" s="113"/>
      <c r="Z1526" s="72"/>
      <c r="AB1526" s="115"/>
      <c r="AD1526" s="113"/>
      <c r="AE1526" s="113"/>
      <c r="AF1526" s="113"/>
      <c r="AG1526" s="113"/>
      <c r="AH1526" s="113"/>
      <c r="AQ1526" s="72"/>
      <c r="AS1526" s="115"/>
      <c r="AW1526" s="113"/>
      <c r="AX1526" s="113"/>
      <c r="AY1526" s="113"/>
    </row>
    <row r="1527" spans="9:51">
      <c r="I1527" s="72"/>
      <c r="K1527" s="115"/>
      <c r="M1527" s="113"/>
      <c r="N1527" s="113"/>
      <c r="O1527" s="113"/>
      <c r="P1527" s="113"/>
      <c r="Q1527" s="113"/>
      <c r="Z1527" s="72"/>
      <c r="AB1527" s="115"/>
      <c r="AD1527" s="113"/>
      <c r="AE1527" s="113"/>
      <c r="AF1527" s="113"/>
      <c r="AG1527" s="113"/>
      <c r="AH1527" s="113"/>
      <c r="AQ1527" s="72"/>
      <c r="AS1527" s="115"/>
      <c r="AW1527" s="113"/>
      <c r="AX1527" s="113"/>
      <c r="AY1527" s="113"/>
    </row>
    <row r="1528" spans="9:51">
      <c r="I1528" s="72"/>
      <c r="K1528" s="115"/>
      <c r="M1528" s="113"/>
      <c r="N1528" s="113"/>
      <c r="O1528" s="113"/>
      <c r="P1528" s="113"/>
      <c r="Q1528" s="113"/>
      <c r="Z1528" s="72"/>
      <c r="AB1528" s="115"/>
      <c r="AD1528" s="113"/>
      <c r="AE1528" s="113"/>
      <c r="AF1528" s="113"/>
      <c r="AG1528" s="113"/>
      <c r="AH1528" s="113"/>
      <c r="AQ1528" s="72"/>
      <c r="AS1528" s="115"/>
      <c r="AW1528" s="113"/>
      <c r="AX1528" s="113"/>
      <c r="AY1528" s="113"/>
    </row>
    <row r="1529" spans="9:51">
      <c r="I1529" s="72"/>
      <c r="K1529" s="115"/>
      <c r="M1529" s="113"/>
      <c r="N1529" s="113"/>
      <c r="O1529" s="113"/>
      <c r="P1529" s="113"/>
      <c r="Q1529" s="113"/>
      <c r="Z1529" s="72"/>
      <c r="AB1529" s="115"/>
      <c r="AD1529" s="113"/>
      <c r="AE1529" s="113"/>
      <c r="AF1529" s="113"/>
      <c r="AG1529" s="113"/>
      <c r="AH1529" s="113"/>
      <c r="AQ1529" s="72"/>
      <c r="AS1529" s="115"/>
      <c r="AW1529" s="113"/>
      <c r="AX1529" s="113"/>
      <c r="AY1529" s="113"/>
    </row>
    <row r="1530" spans="9:51">
      <c r="I1530" s="72"/>
      <c r="K1530" s="115"/>
      <c r="M1530" s="113"/>
      <c r="N1530" s="113"/>
      <c r="O1530" s="113"/>
      <c r="P1530" s="113"/>
      <c r="Q1530" s="113"/>
      <c r="Z1530" s="72"/>
      <c r="AB1530" s="115"/>
      <c r="AD1530" s="113"/>
      <c r="AE1530" s="113"/>
      <c r="AF1530" s="113"/>
      <c r="AG1530" s="113"/>
      <c r="AH1530" s="113"/>
      <c r="AQ1530" s="72"/>
      <c r="AS1530" s="115"/>
      <c r="AW1530" s="113"/>
      <c r="AX1530" s="113"/>
      <c r="AY1530" s="113"/>
    </row>
    <row r="1531" spans="9:51">
      <c r="I1531" s="72"/>
      <c r="K1531" s="115"/>
      <c r="M1531" s="113"/>
      <c r="N1531" s="113"/>
      <c r="O1531" s="113"/>
      <c r="P1531" s="113"/>
      <c r="Q1531" s="113"/>
      <c r="Z1531" s="72"/>
      <c r="AB1531" s="115"/>
      <c r="AD1531" s="113"/>
      <c r="AE1531" s="113"/>
      <c r="AF1531" s="113"/>
      <c r="AG1531" s="113"/>
      <c r="AH1531" s="113"/>
      <c r="AQ1531" s="72"/>
      <c r="AS1531" s="115"/>
      <c r="AW1531" s="113"/>
      <c r="AX1531" s="113"/>
      <c r="AY1531" s="113"/>
    </row>
    <row r="1532" spans="9:51">
      <c r="I1532" s="72"/>
      <c r="K1532" s="115"/>
      <c r="M1532" s="113"/>
      <c r="N1532" s="113"/>
      <c r="O1532" s="113"/>
      <c r="P1532" s="113"/>
      <c r="Q1532" s="113"/>
      <c r="Z1532" s="72"/>
      <c r="AB1532" s="115"/>
      <c r="AD1532" s="113"/>
      <c r="AE1532" s="113"/>
      <c r="AF1532" s="113"/>
      <c r="AG1532" s="113"/>
      <c r="AH1532" s="113"/>
      <c r="AQ1532" s="72"/>
      <c r="AS1532" s="115"/>
      <c r="AW1532" s="113"/>
      <c r="AX1532" s="113"/>
      <c r="AY1532" s="113"/>
    </row>
    <row r="1533" spans="9:51">
      <c r="I1533" s="72"/>
      <c r="K1533" s="115"/>
      <c r="M1533" s="113"/>
      <c r="N1533" s="113"/>
      <c r="O1533" s="113"/>
      <c r="P1533" s="113"/>
      <c r="Q1533" s="113"/>
      <c r="Z1533" s="72"/>
      <c r="AB1533" s="115"/>
      <c r="AD1533" s="113"/>
      <c r="AE1533" s="113"/>
      <c r="AF1533" s="113"/>
      <c r="AG1533" s="113"/>
      <c r="AH1533" s="113"/>
      <c r="AQ1533" s="72"/>
      <c r="AS1533" s="115"/>
      <c r="AW1533" s="113"/>
      <c r="AX1533" s="113"/>
      <c r="AY1533" s="113"/>
    </row>
    <row r="1534" spans="9:51">
      <c r="I1534" s="72"/>
      <c r="K1534" s="115"/>
      <c r="M1534" s="113"/>
      <c r="N1534" s="113"/>
      <c r="O1534" s="113"/>
      <c r="P1534" s="113"/>
      <c r="Q1534" s="113"/>
      <c r="Z1534" s="72"/>
      <c r="AB1534" s="115"/>
      <c r="AD1534" s="113"/>
      <c r="AE1534" s="113"/>
      <c r="AF1534" s="113"/>
      <c r="AG1534" s="113"/>
      <c r="AH1534" s="113"/>
      <c r="AQ1534" s="72"/>
      <c r="AS1534" s="115"/>
      <c r="AW1534" s="113"/>
      <c r="AX1534" s="113"/>
      <c r="AY1534" s="113"/>
    </row>
    <row r="1535" spans="9:51">
      <c r="I1535" s="72"/>
      <c r="K1535" s="115"/>
      <c r="M1535" s="113"/>
      <c r="N1535" s="113"/>
      <c r="O1535" s="113"/>
      <c r="P1535" s="113"/>
      <c r="Q1535" s="113"/>
      <c r="Z1535" s="72"/>
      <c r="AB1535" s="115"/>
      <c r="AD1535" s="113"/>
      <c r="AE1535" s="113"/>
      <c r="AF1535" s="113"/>
      <c r="AG1535" s="113"/>
      <c r="AH1535" s="113"/>
      <c r="AQ1535" s="72"/>
      <c r="AS1535" s="115"/>
      <c r="AW1535" s="113"/>
      <c r="AX1535" s="113"/>
      <c r="AY1535" s="113"/>
    </row>
    <row r="1536" spans="9:51">
      <c r="I1536" s="72"/>
      <c r="K1536" s="115"/>
      <c r="M1536" s="113"/>
      <c r="N1536" s="113"/>
      <c r="O1536" s="113"/>
      <c r="P1536" s="113"/>
      <c r="Q1536" s="113"/>
      <c r="Z1536" s="72"/>
      <c r="AB1536" s="115"/>
      <c r="AD1536" s="113"/>
      <c r="AE1536" s="113"/>
      <c r="AF1536" s="113"/>
      <c r="AG1536" s="113"/>
      <c r="AH1536" s="113"/>
      <c r="AQ1536" s="72"/>
      <c r="AS1536" s="115"/>
      <c r="AW1536" s="113"/>
      <c r="AX1536" s="113"/>
      <c r="AY1536" s="113"/>
    </row>
    <row r="1537" spans="9:51">
      <c r="I1537" s="72"/>
      <c r="K1537" s="115"/>
      <c r="M1537" s="113"/>
      <c r="N1537" s="113"/>
      <c r="O1537" s="113"/>
      <c r="P1537" s="113"/>
      <c r="Q1537" s="113"/>
      <c r="Z1537" s="72"/>
      <c r="AB1537" s="115"/>
      <c r="AD1537" s="113"/>
      <c r="AE1537" s="113"/>
      <c r="AF1537" s="113"/>
      <c r="AG1537" s="113"/>
      <c r="AH1537" s="113"/>
      <c r="AQ1537" s="72"/>
      <c r="AS1537" s="115"/>
      <c r="AW1537" s="113"/>
      <c r="AX1537" s="113"/>
      <c r="AY1537" s="113"/>
    </row>
    <row r="1538" spans="9:51">
      <c r="I1538" s="72"/>
      <c r="K1538" s="115"/>
      <c r="M1538" s="113"/>
      <c r="N1538" s="113"/>
      <c r="O1538" s="113"/>
      <c r="P1538" s="113"/>
      <c r="Q1538" s="113"/>
      <c r="Z1538" s="72"/>
      <c r="AB1538" s="115"/>
      <c r="AD1538" s="113"/>
      <c r="AE1538" s="113"/>
      <c r="AF1538" s="113"/>
      <c r="AG1538" s="113"/>
      <c r="AH1538" s="113"/>
      <c r="AQ1538" s="72"/>
      <c r="AS1538" s="115"/>
      <c r="AW1538" s="113"/>
      <c r="AX1538" s="113"/>
      <c r="AY1538" s="113"/>
    </row>
    <row r="1539" spans="9:51">
      <c r="I1539" s="72"/>
      <c r="K1539" s="115"/>
      <c r="M1539" s="113"/>
      <c r="N1539" s="113"/>
      <c r="O1539" s="113"/>
      <c r="P1539" s="113"/>
      <c r="Q1539" s="113"/>
      <c r="Z1539" s="72"/>
      <c r="AB1539" s="115"/>
      <c r="AD1539" s="113"/>
      <c r="AE1539" s="113"/>
      <c r="AF1539" s="113"/>
      <c r="AG1539" s="113"/>
      <c r="AH1539" s="113"/>
      <c r="AQ1539" s="72"/>
      <c r="AS1539" s="115"/>
      <c r="AW1539" s="113"/>
      <c r="AX1539" s="113"/>
      <c r="AY1539" s="113"/>
    </row>
    <row r="1540" spans="9:51">
      <c r="I1540" s="72"/>
      <c r="K1540" s="115"/>
      <c r="M1540" s="113"/>
      <c r="N1540" s="113"/>
      <c r="O1540" s="113"/>
      <c r="P1540" s="113"/>
      <c r="Q1540" s="113"/>
      <c r="Z1540" s="72"/>
      <c r="AB1540" s="115"/>
      <c r="AD1540" s="113"/>
      <c r="AE1540" s="113"/>
      <c r="AF1540" s="113"/>
      <c r="AG1540" s="113"/>
      <c r="AH1540" s="113"/>
      <c r="AQ1540" s="72"/>
      <c r="AS1540" s="115"/>
      <c r="AW1540" s="113"/>
      <c r="AX1540" s="113"/>
      <c r="AY1540" s="113"/>
    </row>
    <row r="1541" spans="9:51">
      <c r="I1541" s="72"/>
      <c r="K1541" s="115"/>
      <c r="M1541" s="113"/>
      <c r="N1541" s="113"/>
      <c r="O1541" s="113"/>
      <c r="P1541" s="113"/>
      <c r="Q1541" s="113"/>
      <c r="Z1541" s="72"/>
      <c r="AB1541" s="115"/>
      <c r="AD1541" s="113"/>
      <c r="AE1541" s="113"/>
      <c r="AF1541" s="113"/>
      <c r="AG1541" s="113"/>
      <c r="AH1541" s="113"/>
      <c r="AQ1541" s="72"/>
      <c r="AS1541" s="115"/>
      <c r="AW1541" s="113"/>
      <c r="AX1541" s="113"/>
      <c r="AY1541" s="113"/>
    </row>
    <row r="1542" spans="9:51">
      <c r="I1542" s="72"/>
      <c r="K1542" s="115"/>
      <c r="M1542" s="113"/>
      <c r="N1542" s="113"/>
      <c r="O1542" s="113"/>
      <c r="P1542" s="113"/>
      <c r="Q1542" s="113"/>
      <c r="Z1542" s="72"/>
      <c r="AB1542" s="115"/>
      <c r="AD1542" s="113"/>
      <c r="AE1542" s="113"/>
      <c r="AF1542" s="113"/>
      <c r="AG1542" s="113"/>
      <c r="AH1542" s="113"/>
      <c r="AQ1542" s="72"/>
      <c r="AS1542" s="115"/>
      <c r="AW1542" s="113"/>
      <c r="AX1542" s="113"/>
      <c r="AY1542" s="113"/>
    </row>
    <row r="1543" spans="9:51">
      <c r="I1543" s="72"/>
      <c r="K1543" s="115"/>
      <c r="M1543" s="113"/>
      <c r="N1543" s="113"/>
      <c r="O1543" s="113"/>
      <c r="P1543" s="113"/>
      <c r="Q1543" s="113"/>
      <c r="Z1543" s="72"/>
      <c r="AB1543" s="115"/>
      <c r="AD1543" s="113"/>
      <c r="AE1543" s="113"/>
      <c r="AF1543" s="113"/>
      <c r="AG1543" s="113"/>
      <c r="AH1543" s="113"/>
      <c r="AQ1543" s="72"/>
      <c r="AS1543" s="115"/>
      <c r="AW1543" s="113"/>
      <c r="AX1543" s="113"/>
      <c r="AY1543" s="113"/>
    </row>
    <row r="1544" spans="9:51">
      <c r="I1544" s="72"/>
      <c r="K1544" s="115"/>
      <c r="M1544" s="113"/>
      <c r="N1544" s="113"/>
      <c r="O1544" s="113"/>
      <c r="P1544" s="113"/>
      <c r="Q1544" s="113"/>
      <c r="Z1544" s="72"/>
      <c r="AB1544" s="115"/>
      <c r="AD1544" s="113"/>
      <c r="AE1544" s="113"/>
      <c r="AF1544" s="113"/>
      <c r="AG1544" s="113"/>
      <c r="AH1544" s="113"/>
      <c r="AQ1544" s="72"/>
      <c r="AS1544" s="115"/>
      <c r="AW1544" s="113"/>
      <c r="AX1544" s="113"/>
      <c r="AY1544" s="113"/>
    </row>
    <row r="1545" spans="9:51">
      <c r="I1545" s="72"/>
      <c r="K1545" s="115"/>
      <c r="M1545" s="113"/>
      <c r="N1545" s="113"/>
      <c r="O1545" s="113"/>
      <c r="P1545" s="113"/>
      <c r="Q1545" s="113"/>
      <c r="Z1545" s="72"/>
      <c r="AB1545" s="115"/>
      <c r="AD1545" s="113"/>
      <c r="AE1545" s="113"/>
      <c r="AF1545" s="113"/>
      <c r="AG1545" s="113"/>
      <c r="AH1545" s="113"/>
      <c r="AQ1545" s="72"/>
      <c r="AS1545" s="115"/>
      <c r="AW1545" s="113"/>
      <c r="AX1545" s="113"/>
      <c r="AY1545" s="113"/>
    </row>
    <row r="1546" spans="9:51">
      <c r="I1546" s="72"/>
      <c r="K1546" s="115"/>
      <c r="M1546" s="113"/>
      <c r="N1546" s="113"/>
      <c r="O1546" s="113"/>
      <c r="P1546" s="113"/>
      <c r="Q1546" s="113"/>
      <c r="Z1546" s="72"/>
      <c r="AB1546" s="115"/>
      <c r="AD1546" s="113"/>
      <c r="AE1546" s="113"/>
      <c r="AF1546" s="113"/>
      <c r="AG1546" s="113"/>
      <c r="AH1546" s="113"/>
      <c r="AQ1546" s="72"/>
      <c r="AS1546" s="115"/>
      <c r="AW1546" s="113"/>
      <c r="AX1546" s="113"/>
      <c r="AY1546" s="113"/>
    </row>
    <row r="1547" spans="9:51">
      <c r="I1547" s="72"/>
      <c r="K1547" s="115"/>
      <c r="M1547" s="113"/>
      <c r="N1547" s="113"/>
      <c r="O1547" s="113"/>
      <c r="P1547" s="113"/>
      <c r="Q1547" s="113"/>
      <c r="Z1547" s="72"/>
      <c r="AB1547" s="115"/>
      <c r="AD1547" s="113"/>
      <c r="AE1547" s="113"/>
      <c r="AF1547" s="113"/>
      <c r="AG1547" s="113"/>
      <c r="AH1547" s="113"/>
      <c r="AQ1547" s="72"/>
      <c r="AS1547" s="115"/>
      <c r="AW1547" s="113"/>
      <c r="AX1547" s="113"/>
      <c r="AY1547" s="113"/>
    </row>
    <row r="1548" spans="9:51">
      <c r="I1548" s="72"/>
      <c r="K1548" s="115"/>
      <c r="M1548" s="113"/>
      <c r="N1548" s="113"/>
      <c r="O1548" s="113"/>
      <c r="P1548" s="113"/>
      <c r="Q1548" s="113"/>
      <c r="Z1548" s="72"/>
      <c r="AB1548" s="115"/>
      <c r="AD1548" s="113"/>
      <c r="AE1548" s="113"/>
      <c r="AF1548" s="113"/>
      <c r="AG1548" s="113"/>
      <c r="AH1548" s="113"/>
      <c r="AQ1548" s="72"/>
      <c r="AS1548" s="115"/>
      <c r="AW1548" s="113"/>
      <c r="AX1548" s="113"/>
      <c r="AY1548" s="113"/>
    </row>
    <row r="1549" spans="9:51">
      <c r="I1549" s="72"/>
      <c r="K1549" s="115"/>
      <c r="M1549" s="113"/>
      <c r="N1549" s="113"/>
      <c r="O1549" s="113"/>
      <c r="P1549" s="113"/>
      <c r="Q1549" s="113"/>
      <c r="Z1549" s="72"/>
      <c r="AB1549" s="115"/>
      <c r="AD1549" s="113"/>
      <c r="AE1549" s="113"/>
      <c r="AF1549" s="113"/>
      <c r="AG1549" s="113"/>
      <c r="AH1549" s="113"/>
      <c r="AQ1549" s="72"/>
      <c r="AS1549" s="115"/>
      <c r="AW1549" s="113"/>
      <c r="AX1549" s="113"/>
      <c r="AY1549" s="113"/>
    </row>
    <row r="1550" spans="9:51">
      <c r="I1550" s="72"/>
      <c r="K1550" s="115"/>
      <c r="M1550" s="113"/>
      <c r="N1550" s="113"/>
      <c r="O1550" s="113"/>
      <c r="P1550" s="113"/>
      <c r="Q1550" s="113"/>
      <c r="Z1550" s="72"/>
      <c r="AB1550" s="115"/>
      <c r="AD1550" s="113"/>
      <c r="AE1550" s="113"/>
      <c r="AF1550" s="113"/>
      <c r="AG1550" s="113"/>
      <c r="AH1550" s="113"/>
      <c r="AQ1550" s="72"/>
      <c r="AS1550" s="115"/>
      <c r="AW1550" s="113"/>
      <c r="AX1550" s="113"/>
      <c r="AY1550" s="113"/>
    </row>
    <row r="1551" spans="9:51">
      <c r="I1551" s="72"/>
      <c r="K1551" s="115"/>
      <c r="M1551" s="113"/>
      <c r="N1551" s="113"/>
      <c r="O1551" s="113"/>
      <c r="P1551" s="113"/>
      <c r="Q1551" s="113"/>
      <c r="Z1551" s="72"/>
      <c r="AB1551" s="115"/>
      <c r="AD1551" s="113"/>
      <c r="AE1551" s="113"/>
      <c r="AF1551" s="113"/>
      <c r="AG1551" s="113"/>
      <c r="AH1551" s="113"/>
      <c r="AQ1551" s="72"/>
      <c r="AS1551" s="115"/>
      <c r="AW1551" s="113"/>
      <c r="AX1551" s="113"/>
      <c r="AY1551" s="113"/>
    </row>
    <row r="1552" spans="9:51">
      <c r="I1552" s="72"/>
      <c r="K1552" s="115"/>
      <c r="M1552" s="113"/>
      <c r="N1552" s="113"/>
      <c r="O1552" s="113"/>
      <c r="P1552" s="113"/>
      <c r="Q1552" s="113"/>
      <c r="Z1552" s="72"/>
      <c r="AB1552" s="115"/>
      <c r="AD1552" s="113"/>
      <c r="AE1552" s="113"/>
      <c r="AF1552" s="113"/>
      <c r="AG1552" s="113"/>
      <c r="AH1552" s="113"/>
      <c r="AQ1552" s="72"/>
      <c r="AS1552" s="115"/>
      <c r="AW1552" s="113"/>
      <c r="AX1552" s="113"/>
      <c r="AY1552" s="113"/>
    </row>
    <row r="1553" spans="9:51">
      <c r="I1553" s="72"/>
      <c r="K1553" s="115"/>
      <c r="M1553" s="113"/>
      <c r="N1553" s="113"/>
      <c r="O1553" s="113"/>
      <c r="P1553" s="113"/>
      <c r="Q1553" s="113"/>
      <c r="Z1553" s="72"/>
      <c r="AB1553" s="115"/>
      <c r="AD1553" s="113"/>
      <c r="AE1553" s="113"/>
      <c r="AF1553" s="113"/>
      <c r="AG1553" s="113"/>
      <c r="AH1553" s="113"/>
      <c r="AQ1553" s="72"/>
      <c r="AS1553" s="115"/>
      <c r="AW1553" s="113"/>
      <c r="AX1553" s="113"/>
      <c r="AY1553" s="113"/>
    </row>
    <row r="1554" spans="9:51">
      <c r="I1554" s="72"/>
      <c r="K1554" s="115"/>
      <c r="M1554" s="113"/>
      <c r="N1554" s="113"/>
      <c r="O1554" s="113"/>
      <c r="P1554" s="113"/>
      <c r="Q1554" s="113"/>
      <c r="Z1554" s="72"/>
      <c r="AB1554" s="115"/>
      <c r="AD1554" s="113"/>
      <c r="AE1554" s="113"/>
      <c r="AF1554" s="113"/>
      <c r="AG1554" s="113"/>
      <c r="AH1554" s="113"/>
      <c r="AQ1554" s="72"/>
      <c r="AS1554" s="115"/>
      <c r="AW1554" s="113"/>
      <c r="AX1554" s="113"/>
      <c r="AY1554" s="113"/>
    </row>
    <row r="1555" spans="9:51">
      <c r="I1555" s="72"/>
      <c r="K1555" s="115"/>
      <c r="M1555" s="113"/>
      <c r="N1555" s="113"/>
      <c r="O1555" s="113"/>
      <c r="P1555" s="113"/>
      <c r="Q1555" s="113"/>
      <c r="Z1555" s="72"/>
      <c r="AB1555" s="115"/>
      <c r="AD1555" s="113"/>
      <c r="AE1555" s="113"/>
      <c r="AF1555" s="113"/>
      <c r="AG1555" s="113"/>
      <c r="AH1555" s="113"/>
      <c r="AQ1555" s="72"/>
      <c r="AS1555" s="115"/>
      <c r="AW1555" s="113"/>
      <c r="AX1555" s="113"/>
      <c r="AY1555" s="113"/>
    </row>
    <row r="1556" spans="9:51">
      <c r="I1556" s="72"/>
      <c r="K1556" s="115"/>
      <c r="M1556" s="113"/>
      <c r="N1556" s="113"/>
      <c r="O1556" s="113"/>
      <c r="P1556" s="113"/>
      <c r="Q1556" s="113"/>
      <c r="Z1556" s="72"/>
      <c r="AB1556" s="115"/>
      <c r="AD1556" s="113"/>
      <c r="AE1556" s="113"/>
      <c r="AF1556" s="113"/>
      <c r="AG1556" s="113"/>
      <c r="AH1556" s="113"/>
      <c r="AQ1556" s="72"/>
      <c r="AS1556" s="115"/>
      <c r="AW1556" s="113"/>
      <c r="AX1556" s="113"/>
      <c r="AY1556" s="113"/>
    </row>
    <row r="1557" spans="9:51">
      <c r="I1557" s="72"/>
      <c r="K1557" s="115"/>
      <c r="M1557" s="113"/>
      <c r="N1557" s="113"/>
      <c r="O1557" s="113"/>
      <c r="P1557" s="113"/>
      <c r="Q1557" s="113"/>
      <c r="Z1557" s="72"/>
      <c r="AB1557" s="115"/>
      <c r="AD1557" s="113"/>
      <c r="AE1557" s="113"/>
      <c r="AF1557" s="113"/>
      <c r="AG1557" s="113"/>
      <c r="AH1557" s="113"/>
      <c r="AQ1557" s="72"/>
      <c r="AS1557" s="115"/>
      <c r="AW1557" s="113"/>
      <c r="AX1557" s="113"/>
      <c r="AY1557" s="113"/>
    </row>
    <row r="1558" spans="9:51">
      <c r="I1558" s="72"/>
      <c r="K1558" s="115"/>
      <c r="M1558" s="113"/>
      <c r="N1558" s="113"/>
      <c r="O1558" s="113"/>
      <c r="P1558" s="113"/>
      <c r="Q1558" s="113"/>
      <c r="Z1558" s="72"/>
      <c r="AB1558" s="115"/>
      <c r="AD1558" s="113"/>
      <c r="AE1558" s="113"/>
      <c r="AF1558" s="113"/>
      <c r="AG1558" s="113"/>
      <c r="AH1558" s="113"/>
      <c r="AQ1558" s="72"/>
      <c r="AS1558" s="115"/>
      <c r="AW1558" s="113"/>
      <c r="AX1558" s="113"/>
      <c r="AY1558" s="113"/>
    </row>
    <row r="1559" spans="9:51">
      <c r="I1559" s="72"/>
      <c r="K1559" s="115"/>
      <c r="M1559" s="113"/>
      <c r="N1559" s="113"/>
      <c r="O1559" s="113"/>
      <c r="P1559" s="113"/>
      <c r="Q1559" s="113"/>
      <c r="Z1559" s="72"/>
      <c r="AB1559" s="115"/>
      <c r="AD1559" s="113"/>
      <c r="AE1559" s="113"/>
      <c r="AF1559" s="113"/>
      <c r="AG1559" s="113"/>
      <c r="AH1559" s="113"/>
      <c r="AQ1559" s="72"/>
      <c r="AS1559" s="115"/>
      <c r="AW1559" s="113"/>
      <c r="AX1559" s="113"/>
      <c r="AY1559" s="113"/>
    </row>
    <row r="1560" spans="9:51">
      <c r="I1560" s="72"/>
      <c r="K1560" s="115"/>
      <c r="M1560" s="113"/>
      <c r="N1560" s="113"/>
      <c r="O1560" s="113"/>
      <c r="P1560" s="113"/>
      <c r="Q1560" s="113"/>
      <c r="Z1560" s="72"/>
      <c r="AB1560" s="115"/>
      <c r="AD1560" s="113"/>
      <c r="AE1560" s="113"/>
      <c r="AF1560" s="113"/>
      <c r="AG1560" s="113"/>
      <c r="AH1560" s="113"/>
      <c r="AQ1560" s="72"/>
      <c r="AS1560" s="115"/>
      <c r="AW1560" s="113"/>
      <c r="AX1560" s="113"/>
      <c r="AY1560" s="113"/>
    </row>
    <row r="1561" spans="9:51">
      <c r="I1561" s="72"/>
      <c r="K1561" s="115"/>
      <c r="M1561" s="113"/>
      <c r="N1561" s="113"/>
      <c r="O1561" s="113"/>
      <c r="P1561" s="113"/>
      <c r="Q1561" s="113"/>
      <c r="Z1561" s="72"/>
      <c r="AB1561" s="115"/>
      <c r="AD1561" s="113"/>
      <c r="AE1561" s="113"/>
      <c r="AF1561" s="113"/>
      <c r="AG1561" s="113"/>
      <c r="AH1561" s="113"/>
      <c r="AQ1561" s="72"/>
      <c r="AS1561" s="115"/>
      <c r="AW1561" s="113"/>
      <c r="AX1561" s="113"/>
      <c r="AY1561" s="113"/>
    </row>
    <row r="1562" spans="9:51">
      <c r="I1562" s="72"/>
      <c r="K1562" s="115"/>
      <c r="M1562" s="113"/>
      <c r="N1562" s="113"/>
      <c r="O1562" s="113"/>
      <c r="P1562" s="113"/>
      <c r="Q1562" s="113"/>
      <c r="Z1562" s="72"/>
      <c r="AB1562" s="115"/>
      <c r="AD1562" s="113"/>
      <c r="AE1562" s="113"/>
      <c r="AF1562" s="113"/>
      <c r="AG1562" s="113"/>
      <c r="AH1562" s="113"/>
      <c r="AQ1562" s="72"/>
      <c r="AS1562" s="115"/>
      <c r="AW1562" s="113"/>
      <c r="AX1562" s="113"/>
      <c r="AY1562" s="113"/>
    </row>
    <row r="1563" spans="9:51">
      <c r="I1563" s="72"/>
      <c r="K1563" s="115"/>
      <c r="M1563" s="113"/>
      <c r="N1563" s="113"/>
      <c r="O1563" s="113"/>
      <c r="P1563" s="113"/>
      <c r="Q1563" s="113"/>
      <c r="Z1563" s="72"/>
      <c r="AB1563" s="115"/>
      <c r="AD1563" s="113"/>
      <c r="AE1563" s="113"/>
      <c r="AF1563" s="113"/>
      <c r="AG1563" s="113"/>
      <c r="AH1563" s="113"/>
      <c r="AQ1563" s="72"/>
      <c r="AS1563" s="115"/>
      <c r="AW1563" s="113"/>
      <c r="AX1563" s="113"/>
      <c r="AY1563" s="113"/>
    </row>
    <row r="1564" spans="9:51">
      <c r="I1564" s="72"/>
      <c r="K1564" s="115"/>
      <c r="M1564" s="113"/>
      <c r="N1564" s="113"/>
      <c r="O1564" s="113"/>
      <c r="P1564" s="113"/>
      <c r="Q1564" s="113"/>
      <c r="Z1564" s="72"/>
      <c r="AB1564" s="115"/>
      <c r="AD1564" s="113"/>
      <c r="AE1564" s="113"/>
      <c r="AF1564" s="113"/>
      <c r="AG1564" s="113"/>
      <c r="AH1564" s="113"/>
      <c r="AQ1564" s="72"/>
      <c r="AS1564" s="115"/>
      <c r="AW1564" s="113"/>
      <c r="AX1564" s="113"/>
      <c r="AY1564" s="113"/>
    </row>
    <row r="1565" spans="9:51">
      <c r="I1565" s="72"/>
      <c r="K1565" s="115"/>
      <c r="M1565" s="113"/>
      <c r="N1565" s="113"/>
      <c r="O1565" s="113"/>
      <c r="P1565" s="113"/>
      <c r="Q1565" s="113"/>
      <c r="Z1565" s="72"/>
      <c r="AB1565" s="115"/>
      <c r="AD1565" s="113"/>
      <c r="AE1565" s="113"/>
      <c r="AF1565" s="113"/>
      <c r="AG1565" s="113"/>
      <c r="AH1565" s="113"/>
      <c r="AQ1565" s="72"/>
      <c r="AS1565" s="115"/>
      <c r="AW1565" s="113"/>
      <c r="AX1565" s="113"/>
      <c r="AY1565" s="113"/>
    </row>
    <row r="1566" spans="9:51">
      <c r="I1566" s="72"/>
      <c r="K1566" s="115"/>
      <c r="M1566" s="113"/>
      <c r="N1566" s="113"/>
      <c r="O1566" s="113"/>
      <c r="P1566" s="113"/>
      <c r="Q1566" s="113"/>
      <c r="Z1566" s="72"/>
      <c r="AB1566" s="115"/>
      <c r="AD1566" s="113"/>
      <c r="AE1566" s="113"/>
      <c r="AF1566" s="113"/>
      <c r="AG1566" s="113"/>
      <c r="AH1566" s="113"/>
      <c r="AQ1566" s="72"/>
      <c r="AS1566" s="115"/>
      <c r="AW1566" s="113"/>
      <c r="AX1566" s="113"/>
      <c r="AY1566" s="113"/>
    </row>
    <row r="1567" spans="9:51">
      <c r="I1567" s="72"/>
      <c r="K1567" s="115"/>
      <c r="M1567" s="113"/>
      <c r="N1567" s="113"/>
      <c r="O1567" s="113"/>
      <c r="P1567" s="113"/>
      <c r="Q1567" s="113"/>
      <c r="Z1567" s="72"/>
      <c r="AB1567" s="115"/>
      <c r="AD1567" s="113"/>
      <c r="AE1567" s="113"/>
      <c r="AF1567" s="113"/>
      <c r="AG1567" s="113"/>
      <c r="AH1567" s="113"/>
      <c r="AQ1567" s="72"/>
      <c r="AS1567" s="115"/>
      <c r="AW1567" s="113"/>
      <c r="AX1567" s="113"/>
      <c r="AY1567" s="113"/>
    </row>
    <row r="1568" spans="9:51">
      <c r="I1568" s="72"/>
      <c r="K1568" s="115"/>
      <c r="M1568" s="113"/>
      <c r="N1568" s="113"/>
      <c r="O1568" s="113"/>
      <c r="P1568" s="113"/>
      <c r="Q1568" s="113"/>
      <c r="Z1568" s="72"/>
      <c r="AB1568" s="115"/>
      <c r="AD1568" s="113"/>
      <c r="AE1568" s="113"/>
      <c r="AF1568" s="113"/>
      <c r="AG1568" s="113"/>
      <c r="AH1568" s="113"/>
      <c r="AQ1568" s="72"/>
      <c r="AS1568" s="115"/>
      <c r="AW1568" s="113"/>
      <c r="AX1568" s="113"/>
      <c r="AY1568" s="113"/>
    </row>
    <row r="1569" spans="9:51">
      <c r="I1569" s="72"/>
      <c r="K1569" s="115"/>
      <c r="M1569" s="113"/>
      <c r="N1569" s="113"/>
      <c r="O1569" s="113"/>
      <c r="P1569" s="113"/>
      <c r="Q1569" s="113"/>
      <c r="Z1569" s="72"/>
      <c r="AB1569" s="115"/>
      <c r="AD1569" s="113"/>
      <c r="AE1569" s="113"/>
      <c r="AF1569" s="113"/>
      <c r="AG1569" s="113"/>
      <c r="AH1569" s="113"/>
      <c r="AQ1569" s="72"/>
      <c r="AS1569" s="115"/>
      <c r="AW1569" s="113"/>
      <c r="AX1569" s="113"/>
      <c r="AY1569" s="113"/>
    </row>
    <row r="1570" spans="9:51">
      <c r="I1570" s="72"/>
      <c r="K1570" s="115"/>
      <c r="M1570" s="113"/>
      <c r="N1570" s="113"/>
      <c r="O1570" s="113"/>
      <c r="P1570" s="113"/>
      <c r="Q1570" s="113"/>
      <c r="Z1570" s="72"/>
      <c r="AB1570" s="115"/>
      <c r="AD1570" s="113"/>
      <c r="AE1570" s="113"/>
      <c r="AF1570" s="113"/>
      <c r="AG1570" s="113"/>
      <c r="AH1570" s="113"/>
      <c r="AQ1570" s="72"/>
      <c r="AS1570" s="115"/>
      <c r="AW1570" s="113"/>
      <c r="AX1570" s="113"/>
      <c r="AY1570" s="113"/>
    </row>
    <row r="1571" spans="9:51">
      <c r="I1571" s="72"/>
      <c r="K1571" s="115"/>
      <c r="M1571" s="113"/>
      <c r="N1571" s="113"/>
      <c r="O1571" s="113"/>
      <c r="P1571" s="113"/>
      <c r="Q1571" s="113"/>
      <c r="Z1571" s="72"/>
      <c r="AB1571" s="115"/>
      <c r="AD1571" s="113"/>
      <c r="AE1571" s="113"/>
      <c r="AF1571" s="113"/>
      <c r="AG1571" s="113"/>
      <c r="AH1571" s="113"/>
      <c r="AQ1571" s="72"/>
      <c r="AS1571" s="115"/>
      <c r="AW1571" s="113"/>
      <c r="AX1571" s="113"/>
      <c r="AY1571" s="113"/>
    </row>
    <row r="1572" spans="9:51">
      <c r="I1572" s="72"/>
      <c r="K1572" s="115"/>
      <c r="M1572" s="113"/>
      <c r="N1572" s="113"/>
      <c r="O1572" s="113"/>
      <c r="P1572" s="113"/>
      <c r="Q1572" s="113"/>
      <c r="Z1572" s="72"/>
      <c r="AB1572" s="115"/>
      <c r="AD1572" s="113"/>
      <c r="AE1572" s="113"/>
      <c r="AF1572" s="113"/>
      <c r="AG1572" s="113"/>
      <c r="AH1572" s="113"/>
      <c r="AQ1572" s="72"/>
      <c r="AS1572" s="115"/>
      <c r="AW1572" s="113"/>
      <c r="AX1572" s="113"/>
      <c r="AY1572" s="113"/>
    </row>
    <row r="1573" spans="9:51">
      <c r="I1573" s="72"/>
      <c r="K1573" s="115"/>
      <c r="M1573" s="113"/>
      <c r="N1573" s="113"/>
      <c r="O1573" s="113"/>
      <c r="P1573" s="113"/>
      <c r="Q1573" s="113"/>
      <c r="Z1573" s="72"/>
      <c r="AB1573" s="115"/>
      <c r="AD1573" s="113"/>
      <c r="AE1573" s="113"/>
      <c r="AF1573" s="113"/>
      <c r="AG1573" s="113"/>
      <c r="AH1573" s="113"/>
      <c r="AQ1573" s="72"/>
      <c r="AS1573" s="115"/>
      <c r="AW1573" s="113"/>
      <c r="AX1573" s="113"/>
      <c r="AY1573" s="113"/>
    </row>
    <row r="1574" spans="9:51">
      <c r="I1574" s="72"/>
      <c r="K1574" s="115"/>
      <c r="M1574" s="113"/>
      <c r="N1574" s="113"/>
      <c r="O1574" s="113"/>
      <c r="P1574" s="113"/>
      <c r="Q1574" s="113"/>
      <c r="Z1574" s="72"/>
      <c r="AB1574" s="115"/>
      <c r="AD1574" s="113"/>
      <c r="AE1574" s="113"/>
      <c r="AF1574" s="113"/>
      <c r="AG1574" s="113"/>
      <c r="AH1574" s="113"/>
      <c r="AQ1574" s="72"/>
      <c r="AS1574" s="115"/>
      <c r="AW1574" s="113"/>
      <c r="AX1574" s="113"/>
      <c r="AY1574" s="113"/>
    </row>
    <row r="1575" spans="9:51">
      <c r="I1575" s="72"/>
      <c r="K1575" s="115"/>
      <c r="M1575" s="113"/>
      <c r="N1575" s="113"/>
      <c r="O1575" s="113"/>
      <c r="P1575" s="113"/>
      <c r="Q1575" s="113"/>
      <c r="Z1575" s="72"/>
      <c r="AB1575" s="115"/>
      <c r="AD1575" s="113"/>
      <c r="AE1575" s="113"/>
      <c r="AF1575" s="113"/>
      <c r="AG1575" s="113"/>
      <c r="AH1575" s="113"/>
      <c r="AQ1575" s="72"/>
      <c r="AS1575" s="115"/>
      <c r="AW1575" s="113"/>
      <c r="AX1575" s="113"/>
      <c r="AY1575" s="113"/>
    </row>
    <row r="1576" spans="9:51">
      <c r="I1576" s="72"/>
      <c r="K1576" s="115"/>
      <c r="M1576" s="113"/>
      <c r="N1576" s="113"/>
      <c r="O1576" s="113"/>
      <c r="P1576" s="113"/>
      <c r="Q1576" s="113"/>
      <c r="Z1576" s="72"/>
      <c r="AB1576" s="115"/>
      <c r="AD1576" s="113"/>
      <c r="AE1576" s="113"/>
      <c r="AF1576" s="113"/>
      <c r="AG1576" s="113"/>
      <c r="AH1576" s="113"/>
      <c r="AQ1576" s="72"/>
      <c r="AS1576" s="115"/>
      <c r="AW1576" s="113"/>
      <c r="AX1576" s="113"/>
      <c r="AY1576" s="113"/>
    </row>
    <row r="1577" spans="9:51">
      <c r="I1577" s="72"/>
      <c r="K1577" s="115"/>
      <c r="M1577" s="113"/>
      <c r="N1577" s="113"/>
      <c r="O1577" s="113"/>
      <c r="P1577" s="113"/>
      <c r="Q1577" s="113"/>
      <c r="Z1577" s="72"/>
      <c r="AB1577" s="115"/>
      <c r="AD1577" s="113"/>
      <c r="AE1577" s="113"/>
      <c r="AF1577" s="113"/>
      <c r="AG1577" s="113"/>
      <c r="AH1577" s="113"/>
      <c r="AQ1577" s="72"/>
      <c r="AS1577" s="115"/>
      <c r="AW1577" s="113"/>
      <c r="AX1577" s="113"/>
      <c r="AY1577" s="113"/>
    </row>
    <row r="1578" spans="9:51">
      <c r="I1578" s="72"/>
      <c r="K1578" s="115"/>
      <c r="M1578" s="113"/>
      <c r="N1578" s="113"/>
      <c r="O1578" s="113"/>
      <c r="P1578" s="113"/>
      <c r="Q1578" s="113"/>
      <c r="Z1578" s="72"/>
      <c r="AB1578" s="115"/>
      <c r="AD1578" s="113"/>
      <c r="AE1578" s="113"/>
      <c r="AF1578" s="113"/>
      <c r="AG1578" s="113"/>
      <c r="AH1578" s="113"/>
      <c r="AQ1578" s="72"/>
      <c r="AS1578" s="115"/>
      <c r="AW1578" s="113"/>
      <c r="AX1578" s="113"/>
      <c r="AY1578" s="113"/>
    </row>
    <row r="1579" spans="9:51">
      <c r="I1579" s="72"/>
      <c r="K1579" s="115"/>
      <c r="M1579" s="113"/>
      <c r="N1579" s="113"/>
      <c r="O1579" s="113"/>
      <c r="P1579" s="113"/>
      <c r="Q1579" s="113"/>
      <c r="Z1579" s="72"/>
      <c r="AB1579" s="115"/>
      <c r="AD1579" s="113"/>
      <c r="AE1579" s="113"/>
      <c r="AF1579" s="113"/>
      <c r="AG1579" s="113"/>
      <c r="AH1579" s="113"/>
      <c r="AQ1579" s="72"/>
      <c r="AS1579" s="115"/>
      <c r="AW1579" s="113"/>
      <c r="AX1579" s="113"/>
      <c r="AY1579" s="113"/>
    </row>
    <row r="1580" spans="9:51">
      <c r="I1580" s="72"/>
      <c r="K1580" s="115"/>
      <c r="M1580" s="113"/>
      <c r="N1580" s="113"/>
      <c r="O1580" s="113"/>
      <c r="P1580" s="113"/>
      <c r="Q1580" s="113"/>
      <c r="Z1580" s="72"/>
      <c r="AB1580" s="115"/>
      <c r="AD1580" s="113"/>
      <c r="AE1580" s="113"/>
      <c r="AF1580" s="113"/>
      <c r="AG1580" s="113"/>
      <c r="AH1580" s="113"/>
      <c r="AQ1580" s="72"/>
      <c r="AS1580" s="115"/>
      <c r="AW1580" s="113"/>
      <c r="AX1580" s="113"/>
      <c r="AY1580" s="113"/>
    </row>
    <row r="1581" spans="9:51">
      <c r="I1581" s="72"/>
      <c r="K1581" s="115"/>
      <c r="M1581" s="113"/>
      <c r="N1581" s="113"/>
      <c r="O1581" s="113"/>
      <c r="P1581" s="113"/>
      <c r="Q1581" s="113"/>
      <c r="Z1581" s="72"/>
      <c r="AB1581" s="115"/>
      <c r="AD1581" s="113"/>
      <c r="AE1581" s="113"/>
      <c r="AF1581" s="113"/>
      <c r="AG1581" s="113"/>
      <c r="AH1581" s="113"/>
      <c r="AQ1581" s="72"/>
      <c r="AS1581" s="115"/>
      <c r="AW1581" s="113"/>
      <c r="AX1581" s="113"/>
      <c r="AY1581" s="113"/>
    </row>
    <row r="1582" spans="9:51">
      <c r="I1582" s="72"/>
      <c r="K1582" s="115"/>
      <c r="M1582" s="113"/>
      <c r="N1582" s="113"/>
      <c r="O1582" s="113"/>
      <c r="P1582" s="113"/>
      <c r="Q1582" s="113"/>
      <c r="Z1582" s="72"/>
      <c r="AB1582" s="115"/>
      <c r="AD1582" s="113"/>
      <c r="AE1582" s="113"/>
      <c r="AF1582" s="113"/>
      <c r="AG1582" s="113"/>
      <c r="AH1582" s="113"/>
      <c r="AQ1582" s="72"/>
      <c r="AS1582" s="115"/>
      <c r="AW1582" s="113"/>
      <c r="AX1582" s="113"/>
      <c r="AY1582" s="113"/>
    </row>
    <row r="1583" spans="9:51">
      <c r="I1583" s="72"/>
      <c r="K1583" s="115"/>
      <c r="M1583" s="113"/>
      <c r="N1583" s="113"/>
      <c r="O1583" s="113"/>
      <c r="P1583" s="113"/>
      <c r="Q1583" s="113"/>
      <c r="Z1583" s="72"/>
      <c r="AB1583" s="115"/>
      <c r="AD1583" s="113"/>
      <c r="AE1583" s="113"/>
      <c r="AF1583" s="113"/>
      <c r="AG1583" s="113"/>
      <c r="AH1583" s="113"/>
      <c r="AQ1583" s="72"/>
      <c r="AS1583" s="115"/>
      <c r="AW1583" s="113"/>
      <c r="AX1583" s="113"/>
      <c r="AY1583" s="113"/>
    </row>
    <row r="1584" spans="9:51">
      <c r="I1584" s="72"/>
      <c r="K1584" s="115"/>
      <c r="M1584" s="113"/>
      <c r="N1584" s="113"/>
      <c r="O1584" s="113"/>
      <c r="P1584" s="113"/>
      <c r="Q1584" s="113"/>
      <c r="Z1584" s="72"/>
      <c r="AB1584" s="115"/>
      <c r="AD1584" s="113"/>
      <c r="AE1584" s="113"/>
      <c r="AF1584" s="113"/>
      <c r="AG1584" s="113"/>
      <c r="AH1584" s="113"/>
      <c r="AQ1584" s="72"/>
      <c r="AS1584" s="115"/>
      <c r="AW1584" s="113"/>
      <c r="AX1584" s="113"/>
      <c r="AY1584" s="113"/>
    </row>
    <row r="1585" spans="9:51">
      <c r="I1585" s="72"/>
      <c r="K1585" s="115"/>
      <c r="M1585" s="113"/>
      <c r="N1585" s="113"/>
      <c r="O1585" s="113"/>
      <c r="P1585" s="113"/>
      <c r="Q1585" s="113"/>
      <c r="Z1585" s="72"/>
      <c r="AB1585" s="115"/>
      <c r="AD1585" s="113"/>
      <c r="AE1585" s="113"/>
      <c r="AF1585" s="113"/>
      <c r="AG1585" s="113"/>
      <c r="AH1585" s="113"/>
      <c r="AQ1585" s="72"/>
      <c r="AS1585" s="115"/>
      <c r="AW1585" s="113"/>
      <c r="AX1585" s="113"/>
      <c r="AY1585" s="113"/>
    </row>
    <row r="1586" spans="9:51">
      <c r="I1586" s="72"/>
      <c r="K1586" s="115"/>
      <c r="M1586" s="113"/>
      <c r="N1586" s="113"/>
      <c r="O1586" s="113"/>
      <c r="P1586" s="113"/>
      <c r="Q1586" s="113"/>
      <c r="Z1586" s="72"/>
      <c r="AB1586" s="115"/>
      <c r="AD1586" s="113"/>
      <c r="AE1586" s="113"/>
      <c r="AF1586" s="113"/>
      <c r="AG1586" s="113"/>
      <c r="AH1586" s="113"/>
      <c r="AQ1586" s="72"/>
      <c r="AS1586" s="115"/>
      <c r="AW1586" s="113"/>
      <c r="AX1586" s="113"/>
      <c r="AY1586" s="113"/>
    </row>
    <row r="1587" spans="9:51">
      <c r="I1587" s="72"/>
      <c r="K1587" s="115"/>
      <c r="M1587" s="113"/>
      <c r="N1587" s="113"/>
      <c r="O1587" s="113"/>
      <c r="P1587" s="113"/>
      <c r="Q1587" s="113"/>
      <c r="Z1587" s="72"/>
      <c r="AB1587" s="115"/>
      <c r="AD1587" s="113"/>
      <c r="AE1587" s="113"/>
      <c r="AF1587" s="113"/>
      <c r="AG1587" s="113"/>
      <c r="AH1587" s="113"/>
      <c r="AQ1587" s="72"/>
      <c r="AS1587" s="115"/>
      <c r="AW1587" s="113"/>
      <c r="AX1587" s="113"/>
      <c r="AY1587" s="113"/>
    </row>
    <row r="1588" spans="9:51">
      <c r="I1588" s="72"/>
      <c r="K1588" s="115"/>
      <c r="M1588" s="113"/>
      <c r="N1588" s="113"/>
      <c r="O1588" s="113"/>
      <c r="P1588" s="113"/>
      <c r="Q1588" s="113"/>
      <c r="Z1588" s="72"/>
      <c r="AB1588" s="115"/>
      <c r="AD1588" s="113"/>
      <c r="AE1588" s="113"/>
      <c r="AF1588" s="113"/>
      <c r="AG1588" s="113"/>
      <c r="AH1588" s="113"/>
      <c r="AQ1588" s="72"/>
      <c r="AS1588" s="115"/>
      <c r="AW1588" s="113"/>
      <c r="AX1588" s="113"/>
      <c r="AY1588" s="113"/>
    </row>
    <row r="1589" spans="9:51">
      <c r="I1589" s="72"/>
      <c r="K1589" s="115"/>
      <c r="M1589" s="113"/>
      <c r="N1589" s="113"/>
      <c r="O1589" s="113"/>
      <c r="P1589" s="113"/>
      <c r="Q1589" s="113"/>
      <c r="Z1589" s="72"/>
      <c r="AB1589" s="115"/>
      <c r="AD1589" s="113"/>
      <c r="AE1589" s="113"/>
      <c r="AF1589" s="113"/>
      <c r="AG1589" s="113"/>
      <c r="AH1589" s="113"/>
      <c r="AQ1589" s="72"/>
      <c r="AS1589" s="115"/>
      <c r="AW1589" s="113"/>
      <c r="AX1589" s="113"/>
      <c r="AY1589" s="113"/>
    </row>
    <row r="1590" spans="9:51">
      <c r="I1590" s="72"/>
      <c r="K1590" s="115"/>
      <c r="M1590" s="113"/>
      <c r="N1590" s="113"/>
      <c r="O1590" s="113"/>
      <c r="P1590" s="113"/>
      <c r="Q1590" s="113"/>
      <c r="Z1590" s="72"/>
      <c r="AB1590" s="115"/>
      <c r="AD1590" s="113"/>
      <c r="AE1590" s="113"/>
      <c r="AF1590" s="113"/>
      <c r="AG1590" s="113"/>
      <c r="AH1590" s="113"/>
      <c r="AQ1590" s="72"/>
      <c r="AS1590" s="115"/>
      <c r="AW1590" s="113"/>
      <c r="AX1590" s="113"/>
      <c r="AY1590" s="113"/>
    </row>
    <row r="1591" spans="9:51">
      <c r="I1591" s="72"/>
      <c r="K1591" s="115"/>
      <c r="M1591" s="113"/>
      <c r="N1591" s="113"/>
      <c r="O1591" s="113"/>
      <c r="P1591" s="113"/>
      <c r="Q1591" s="113"/>
      <c r="Z1591" s="72"/>
      <c r="AB1591" s="115"/>
      <c r="AD1591" s="113"/>
      <c r="AE1591" s="113"/>
      <c r="AF1591" s="113"/>
      <c r="AG1591" s="113"/>
      <c r="AH1591" s="113"/>
      <c r="AQ1591" s="72"/>
      <c r="AS1591" s="115"/>
      <c r="AW1591" s="113"/>
      <c r="AX1591" s="113"/>
      <c r="AY1591" s="113"/>
    </row>
    <row r="1592" spans="9:51">
      <c r="I1592" s="72"/>
      <c r="K1592" s="115"/>
      <c r="M1592" s="113"/>
      <c r="N1592" s="113"/>
      <c r="O1592" s="113"/>
      <c r="P1592" s="113"/>
      <c r="Q1592" s="113"/>
      <c r="Z1592" s="72"/>
      <c r="AB1592" s="115"/>
      <c r="AD1592" s="113"/>
      <c r="AE1592" s="113"/>
      <c r="AF1592" s="113"/>
      <c r="AG1592" s="113"/>
      <c r="AH1592" s="113"/>
      <c r="AQ1592" s="72"/>
      <c r="AS1592" s="115"/>
      <c r="AW1592" s="113"/>
      <c r="AX1592" s="113"/>
      <c r="AY1592" s="113"/>
    </row>
    <row r="1593" spans="9:51">
      <c r="I1593" s="72"/>
      <c r="K1593" s="115"/>
      <c r="M1593" s="113"/>
      <c r="N1593" s="113"/>
      <c r="O1593" s="113"/>
      <c r="P1593" s="113"/>
      <c r="Q1593" s="113"/>
      <c r="Z1593" s="72"/>
      <c r="AB1593" s="115"/>
      <c r="AD1593" s="113"/>
      <c r="AE1593" s="113"/>
      <c r="AF1593" s="113"/>
      <c r="AG1593" s="113"/>
      <c r="AH1593" s="113"/>
      <c r="AQ1593" s="72"/>
      <c r="AS1593" s="115"/>
      <c r="AW1593" s="113"/>
      <c r="AX1593" s="113"/>
      <c r="AY1593" s="113"/>
    </row>
    <row r="1594" spans="9:51">
      <c r="I1594" s="72"/>
      <c r="K1594" s="115"/>
      <c r="M1594" s="113"/>
      <c r="N1594" s="113"/>
      <c r="O1594" s="113"/>
      <c r="P1594" s="113"/>
      <c r="Q1594" s="113"/>
      <c r="Z1594" s="72"/>
      <c r="AB1594" s="115"/>
      <c r="AD1594" s="113"/>
      <c r="AE1594" s="113"/>
      <c r="AF1594" s="113"/>
      <c r="AG1594" s="113"/>
      <c r="AH1594" s="113"/>
      <c r="AQ1594" s="72"/>
      <c r="AS1594" s="115"/>
      <c r="AW1594" s="113"/>
      <c r="AX1594" s="113"/>
      <c r="AY1594" s="113"/>
    </row>
    <row r="1595" spans="9:51">
      <c r="I1595" s="72"/>
      <c r="K1595" s="115"/>
      <c r="M1595" s="113"/>
      <c r="N1595" s="113"/>
      <c r="O1595" s="113"/>
      <c r="P1595" s="113"/>
      <c r="Q1595" s="113"/>
      <c r="Z1595" s="72"/>
      <c r="AB1595" s="115"/>
      <c r="AD1595" s="113"/>
      <c r="AE1595" s="113"/>
      <c r="AF1595" s="113"/>
      <c r="AG1595" s="113"/>
      <c r="AH1595" s="113"/>
      <c r="AQ1595" s="72"/>
      <c r="AS1595" s="115"/>
      <c r="AW1595" s="113"/>
      <c r="AX1595" s="113"/>
      <c r="AY1595" s="113"/>
    </row>
    <row r="1596" spans="9:51">
      <c r="I1596" s="72"/>
      <c r="K1596" s="115"/>
      <c r="M1596" s="113"/>
      <c r="N1596" s="113"/>
      <c r="O1596" s="113"/>
      <c r="P1596" s="113"/>
      <c r="Q1596" s="113"/>
      <c r="Z1596" s="72"/>
      <c r="AB1596" s="115"/>
      <c r="AD1596" s="113"/>
      <c r="AE1596" s="113"/>
      <c r="AF1596" s="113"/>
      <c r="AG1596" s="113"/>
      <c r="AH1596" s="113"/>
      <c r="AQ1596" s="72"/>
      <c r="AS1596" s="115"/>
      <c r="AW1596" s="113"/>
      <c r="AX1596" s="113"/>
      <c r="AY1596" s="113"/>
    </row>
    <row r="1597" spans="9:51">
      <c r="I1597" s="72"/>
      <c r="K1597" s="115"/>
      <c r="M1597" s="113"/>
      <c r="N1597" s="113"/>
      <c r="O1597" s="113"/>
      <c r="P1597" s="113"/>
      <c r="Q1597" s="113"/>
      <c r="Z1597" s="72"/>
      <c r="AB1597" s="115"/>
      <c r="AD1597" s="113"/>
      <c r="AE1597" s="113"/>
      <c r="AF1597" s="113"/>
      <c r="AG1597" s="113"/>
      <c r="AH1597" s="113"/>
      <c r="AQ1597" s="72"/>
      <c r="AS1597" s="115"/>
      <c r="AW1597" s="113"/>
      <c r="AX1597" s="113"/>
      <c r="AY1597" s="113"/>
    </row>
    <row r="1598" spans="9:51">
      <c r="I1598" s="72"/>
      <c r="K1598" s="115"/>
      <c r="M1598" s="113"/>
      <c r="N1598" s="113"/>
      <c r="O1598" s="113"/>
      <c r="P1598" s="113"/>
      <c r="Q1598" s="113"/>
      <c r="Z1598" s="72"/>
      <c r="AB1598" s="115"/>
      <c r="AD1598" s="113"/>
      <c r="AE1598" s="113"/>
      <c r="AF1598" s="113"/>
      <c r="AG1598" s="113"/>
      <c r="AH1598" s="113"/>
      <c r="AQ1598" s="72"/>
      <c r="AS1598" s="115"/>
      <c r="AW1598" s="113"/>
      <c r="AX1598" s="113"/>
      <c r="AY1598" s="113"/>
    </row>
    <row r="1599" spans="9:51">
      <c r="I1599" s="72"/>
      <c r="K1599" s="115"/>
      <c r="M1599" s="113"/>
      <c r="N1599" s="113"/>
      <c r="O1599" s="113"/>
      <c r="P1599" s="113"/>
      <c r="Q1599" s="113"/>
      <c r="Z1599" s="72"/>
      <c r="AB1599" s="115"/>
      <c r="AD1599" s="113"/>
      <c r="AE1599" s="113"/>
      <c r="AF1599" s="113"/>
      <c r="AG1599" s="113"/>
      <c r="AH1599" s="113"/>
      <c r="AQ1599" s="72"/>
      <c r="AS1599" s="115"/>
      <c r="AW1599" s="113"/>
      <c r="AX1599" s="113"/>
      <c r="AY1599" s="113"/>
    </row>
    <row r="1600" spans="9:51">
      <c r="I1600" s="72"/>
      <c r="K1600" s="115"/>
      <c r="M1600" s="113"/>
      <c r="N1600" s="113"/>
      <c r="O1600" s="113"/>
      <c r="P1600" s="113"/>
      <c r="Q1600" s="113"/>
      <c r="Z1600" s="72"/>
      <c r="AB1600" s="115"/>
      <c r="AD1600" s="113"/>
      <c r="AE1600" s="113"/>
      <c r="AF1600" s="113"/>
      <c r="AG1600" s="113"/>
      <c r="AH1600" s="113"/>
      <c r="AQ1600" s="72"/>
      <c r="AS1600" s="115"/>
      <c r="AW1600" s="113"/>
      <c r="AX1600" s="113"/>
      <c r="AY1600" s="113"/>
    </row>
    <row r="1601" spans="9:51">
      <c r="I1601" s="72"/>
      <c r="K1601" s="115"/>
      <c r="M1601" s="113"/>
      <c r="N1601" s="113"/>
      <c r="O1601" s="113"/>
      <c r="P1601" s="113"/>
      <c r="Q1601" s="113"/>
      <c r="Z1601" s="72"/>
      <c r="AB1601" s="115"/>
      <c r="AD1601" s="113"/>
      <c r="AE1601" s="113"/>
      <c r="AF1601" s="113"/>
      <c r="AG1601" s="113"/>
      <c r="AH1601" s="113"/>
      <c r="AQ1601" s="72"/>
      <c r="AS1601" s="115"/>
      <c r="AW1601" s="113"/>
      <c r="AX1601" s="113"/>
      <c r="AY1601" s="113"/>
    </row>
    <row r="1602" spans="9:51">
      <c r="I1602" s="72"/>
      <c r="K1602" s="115"/>
      <c r="M1602" s="113"/>
      <c r="N1602" s="113"/>
      <c r="O1602" s="113"/>
      <c r="P1602" s="113"/>
      <c r="Q1602" s="113"/>
      <c r="Z1602" s="72"/>
      <c r="AB1602" s="115"/>
      <c r="AD1602" s="113"/>
      <c r="AE1602" s="113"/>
      <c r="AF1602" s="113"/>
      <c r="AG1602" s="113"/>
      <c r="AH1602" s="113"/>
      <c r="AQ1602" s="72"/>
      <c r="AS1602" s="115"/>
      <c r="AW1602" s="113"/>
      <c r="AX1602" s="113"/>
      <c r="AY1602" s="113"/>
    </row>
    <row r="1603" spans="9:51">
      <c r="I1603" s="72"/>
      <c r="K1603" s="115"/>
      <c r="M1603" s="113"/>
      <c r="N1603" s="113"/>
      <c r="O1603" s="113"/>
      <c r="P1603" s="113"/>
      <c r="Q1603" s="113"/>
      <c r="Z1603" s="72"/>
      <c r="AB1603" s="115"/>
      <c r="AD1603" s="113"/>
      <c r="AE1603" s="113"/>
      <c r="AF1603" s="113"/>
      <c r="AG1603" s="113"/>
      <c r="AH1603" s="113"/>
      <c r="AQ1603" s="72"/>
      <c r="AS1603" s="115"/>
      <c r="AW1603" s="113"/>
      <c r="AX1603" s="113"/>
      <c r="AY1603" s="113"/>
    </row>
    <row r="1604" spans="9:51">
      <c r="I1604" s="72"/>
      <c r="K1604" s="115"/>
      <c r="M1604" s="113"/>
      <c r="N1604" s="113"/>
      <c r="O1604" s="113"/>
      <c r="P1604" s="113"/>
      <c r="Q1604" s="113"/>
      <c r="Z1604" s="72"/>
      <c r="AB1604" s="115"/>
      <c r="AD1604" s="113"/>
      <c r="AE1604" s="113"/>
      <c r="AF1604" s="113"/>
      <c r="AG1604" s="113"/>
      <c r="AH1604" s="113"/>
      <c r="AQ1604" s="72"/>
      <c r="AS1604" s="115"/>
      <c r="AW1604" s="113"/>
      <c r="AX1604" s="113"/>
      <c r="AY1604" s="113"/>
    </row>
    <row r="1605" spans="9:51">
      <c r="I1605" s="72"/>
      <c r="K1605" s="115"/>
      <c r="M1605" s="113"/>
      <c r="N1605" s="113"/>
      <c r="O1605" s="113"/>
      <c r="P1605" s="113"/>
      <c r="Q1605" s="113"/>
      <c r="Z1605" s="72"/>
      <c r="AB1605" s="115"/>
      <c r="AD1605" s="113"/>
      <c r="AE1605" s="113"/>
      <c r="AF1605" s="113"/>
      <c r="AG1605" s="113"/>
      <c r="AH1605" s="113"/>
      <c r="AQ1605" s="72"/>
      <c r="AS1605" s="115"/>
      <c r="AW1605" s="113"/>
      <c r="AX1605" s="113"/>
      <c r="AY1605" s="113"/>
    </row>
    <row r="1606" spans="9:51">
      <c r="I1606" s="72"/>
      <c r="K1606" s="115"/>
      <c r="M1606" s="113"/>
      <c r="N1606" s="113"/>
      <c r="O1606" s="113"/>
      <c r="P1606" s="113"/>
      <c r="Q1606" s="113"/>
      <c r="Z1606" s="72"/>
      <c r="AB1606" s="115"/>
      <c r="AD1606" s="113"/>
      <c r="AE1606" s="113"/>
      <c r="AF1606" s="113"/>
      <c r="AG1606" s="113"/>
      <c r="AH1606" s="113"/>
      <c r="AQ1606" s="72"/>
      <c r="AS1606" s="115"/>
      <c r="AW1606" s="113"/>
      <c r="AX1606" s="113"/>
      <c r="AY1606" s="113"/>
    </row>
    <row r="1607" spans="9:51">
      <c r="I1607" s="72"/>
      <c r="K1607" s="115"/>
      <c r="M1607" s="113"/>
      <c r="N1607" s="113"/>
      <c r="O1607" s="113"/>
      <c r="P1607" s="113"/>
      <c r="Q1607" s="113"/>
      <c r="Z1607" s="72"/>
      <c r="AB1607" s="115"/>
      <c r="AD1607" s="113"/>
      <c r="AE1607" s="113"/>
      <c r="AF1607" s="113"/>
      <c r="AG1607" s="113"/>
      <c r="AH1607" s="113"/>
      <c r="AQ1607" s="72"/>
      <c r="AS1607" s="115"/>
      <c r="AW1607" s="113"/>
      <c r="AX1607" s="113"/>
      <c r="AY1607" s="113"/>
    </row>
    <row r="1608" spans="9:51">
      <c r="I1608" s="72"/>
      <c r="K1608" s="115"/>
      <c r="M1608" s="113"/>
      <c r="N1608" s="113"/>
      <c r="O1608" s="113"/>
      <c r="P1608" s="113"/>
      <c r="Q1608" s="113"/>
      <c r="Z1608" s="72"/>
      <c r="AB1608" s="115"/>
      <c r="AD1608" s="113"/>
      <c r="AE1608" s="113"/>
      <c r="AF1608" s="113"/>
      <c r="AG1608" s="113"/>
      <c r="AH1608" s="113"/>
      <c r="AQ1608" s="72"/>
      <c r="AS1608" s="115"/>
      <c r="AW1608" s="113"/>
      <c r="AX1608" s="113"/>
      <c r="AY1608" s="113"/>
    </row>
    <row r="1609" spans="9:51">
      <c r="I1609" s="72"/>
      <c r="K1609" s="115"/>
      <c r="M1609" s="113"/>
      <c r="N1609" s="113"/>
      <c r="O1609" s="113"/>
      <c r="P1609" s="113"/>
      <c r="Q1609" s="113"/>
      <c r="Z1609" s="72"/>
      <c r="AB1609" s="115"/>
      <c r="AD1609" s="113"/>
      <c r="AE1609" s="113"/>
      <c r="AF1609" s="113"/>
      <c r="AG1609" s="113"/>
      <c r="AH1609" s="113"/>
      <c r="AQ1609" s="72"/>
      <c r="AS1609" s="115"/>
      <c r="AW1609" s="113"/>
      <c r="AX1609" s="113"/>
      <c r="AY1609" s="113"/>
    </row>
    <row r="1610" spans="9:51">
      <c r="I1610" s="72"/>
      <c r="K1610" s="115"/>
      <c r="M1610" s="113"/>
      <c r="N1610" s="113"/>
      <c r="O1610" s="113"/>
      <c r="P1610" s="113"/>
      <c r="Q1610" s="113"/>
      <c r="Z1610" s="72"/>
      <c r="AB1610" s="115"/>
      <c r="AD1610" s="113"/>
      <c r="AE1610" s="113"/>
      <c r="AF1610" s="113"/>
      <c r="AG1610" s="113"/>
      <c r="AH1610" s="113"/>
      <c r="AQ1610" s="72"/>
      <c r="AS1610" s="115"/>
      <c r="AW1610" s="113"/>
      <c r="AX1610" s="113"/>
      <c r="AY1610" s="113"/>
    </row>
    <row r="1611" spans="9:51">
      <c r="I1611" s="72"/>
      <c r="K1611" s="115"/>
      <c r="M1611" s="113"/>
      <c r="N1611" s="113"/>
      <c r="O1611" s="113"/>
      <c r="P1611" s="113"/>
      <c r="Q1611" s="113"/>
      <c r="Z1611" s="72"/>
      <c r="AB1611" s="115"/>
      <c r="AD1611" s="113"/>
      <c r="AE1611" s="113"/>
      <c r="AF1611" s="113"/>
      <c r="AG1611" s="113"/>
      <c r="AH1611" s="113"/>
      <c r="AQ1611" s="72"/>
      <c r="AS1611" s="115"/>
      <c r="AW1611" s="113"/>
      <c r="AX1611" s="113"/>
      <c r="AY1611" s="113"/>
    </row>
    <row r="1612" spans="9:51">
      <c r="I1612" s="72"/>
      <c r="K1612" s="115"/>
      <c r="M1612" s="113"/>
      <c r="N1612" s="113"/>
      <c r="O1612" s="113"/>
      <c r="P1612" s="113"/>
      <c r="Q1612" s="113"/>
      <c r="Z1612" s="72"/>
      <c r="AB1612" s="115"/>
      <c r="AD1612" s="113"/>
      <c r="AE1612" s="113"/>
      <c r="AF1612" s="113"/>
      <c r="AG1612" s="113"/>
      <c r="AH1612" s="113"/>
      <c r="AQ1612" s="72"/>
      <c r="AS1612" s="115"/>
      <c r="AW1612" s="113"/>
      <c r="AX1612" s="113"/>
      <c r="AY1612" s="113"/>
    </row>
    <row r="1613" spans="9:51">
      <c r="I1613" s="72"/>
      <c r="K1613" s="115"/>
      <c r="M1613" s="113"/>
      <c r="N1613" s="113"/>
      <c r="O1613" s="113"/>
      <c r="P1613" s="113"/>
      <c r="Q1613" s="113"/>
      <c r="Z1613" s="72"/>
      <c r="AB1613" s="115"/>
      <c r="AD1613" s="113"/>
      <c r="AE1613" s="113"/>
      <c r="AF1613" s="113"/>
      <c r="AG1613" s="113"/>
      <c r="AH1613" s="113"/>
      <c r="AQ1613" s="72"/>
      <c r="AS1613" s="115"/>
      <c r="AW1613" s="113"/>
      <c r="AX1613" s="113"/>
      <c r="AY1613" s="113"/>
    </row>
    <row r="1614" spans="9:51">
      <c r="I1614" s="72"/>
      <c r="K1614" s="115"/>
      <c r="M1614" s="113"/>
      <c r="N1614" s="113"/>
      <c r="O1614" s="113"/>
      <c r="P1614" s="113"/>
      <c r="Q1614" s="113"/>
      <c r="Z1614" s="72"/>
      <c r="AB1614" s="115"/>
      <c r="AD1614" s="113"/>
      <c r="AE1614" s="113"/>
      <c r="AF1614" s="113"/>
      <c r="AG1614" s="113"/>
      <c r="AH1614" s="113"/>
      <c r="AQ1614" s="72"/>
      <c r="AS1614" s="115"/>
      <c r="AW1614" s="113"/>
      <c r="AX1614" s="113"/>
      <c r="AY1614" s="113"/>
    </row>
    <row r="1615" spans="9:51">
      <c r="I1615" s="72"/>
      <c r="K1615" s="115"/>
      <c r="M1615" s="113"/>
      <c r="N1615" s="113"/>
      <c r="O1615" s="113"/>
      <c r="P1615" s="113"/>
      <c r="Q1615" s="113"/>
      <c r="Z1615" s="72"/>
      <c r="AB1615" s="115"/>
      <c r="AD1615" s="113"/>
      <c r="AE1615" s="113"/>
      <c r="AF1615" s="113"/>
      <c r="AG1615" s="113"/>
      <c r="AH1615" s="113"/>
      <c r="AQ1615" s="72"/>
      <c r="AS1615" s="115"/>
      <c r="AW1615" s="113"/>
      <c r="AX1615" s="113"/>
      <c r="AY1615" s="113"/>
    </row>
    <row r="1616" spans="9:51">
      <c r="I1616" s="72"/>
      <c r="K1616" s="115"/>
      <c r="M1616" s="113"/>
      <c r="N1616" s="113"/>
      <c r="O1616" s="113"/>
      <c r="P1616" s="113"/>
      <c r="Q1616" s="113"/>
      <c r="Z1616" s="72"/>
      <c r="AB1616" s="115"/>
      <c r="AD1616" s="113"/>
      <c r="AE1616" s="113"/>
      <c r="AF1616" s="113"/>
      <c r="AG1616" s="113"/>
      <c r="AH1616" s="113"/>
      <c r="AQ1616" s="72"/>
      <c r="AS1616" s="115"/>
      <c r="AW1616" s="113"/>
      <c r="AX1616" s="113"/>
      <c r="AY1616" s="113"/>
    </row>
    <row r="1617" spans="9:51">
      <c r="I1617" s="72"/>
      <c r="K1617" s="115"/>
      <c r="M1617" s="113"/>
      <c r="N1617" s="113"/>
      <c r="O1617" s="113"/>
      <c r="P1617" s="113"/>
      <c r="Q1617" s="113"/>
      <c r="Z1617" s="72"/>
      <c r="AB1617" s="115"/>
      <c r="AD1617" s="113"/>
      <c r="AE1617" s="113"/>
      <c r="AF1617" s="113"/>
      <c r="AG1617" s="113"/>
      <c r="AH1617" s="113"/>
      <c r="AQ1617" s="72"/>
      <c r="AS1617" s="115"/>
      <c r="AW1617" s="113"/>
      <c r="AX1617" s="113"/>
      <c r="AY1617" s="113"/>
    </row>
    <row r="1618" spans="9:51">
      <c r="I1618" s="72"/>
      <c r="K1618" s="115"/>
      <c r="M1618" s="113"/>
      <c r="N1618" s="113"/>
      <c r="O1618" s="113"/>
      <c r="P1618" s="113"/>
      <c r="Q1618" s="113"/>
      <c r="Z1618" s="72"/>
      <c r="AB1618" s="115"/>
      <c r="AD1618" s="113"/>
      <c r="AE1618" s="113"/>
      <c r="AF1618" s="113"/>
      <c r="AG1618" s="113"/>
      <c r="AH1618" s="113"/>
      <c r="AQ1618" s="72"/>
      <c r="AS1618" s="115"/>
      <c r="AW1618" s="113"/>
      <c r="AX1618" s="113"/>
      <c r="AY1618" s="113"/>
    </row>
    <row r="1619" spans="9:51">
      <c r="I1619" s="72"/>
      <c r="K1619" s="115"/>
      <c r="M1619" s="113"/>
      <c r="N1619" s="113"/>
      <c r="O1619" s="113"/>
      <c r="P1619" s="113"/>
      <c r="Q1619" s="113"/>
      <c r="Z1619" s="72"/>
      <c r="AB1619" s="115"/>
      <c r="AD1619" s="113"/>
      <c r="AE1619" s="113"/>
      <c r="AF1619" s="113"/>
      <c r="AG1619" s="113"/>
      <c r="AH1619" s="113"/>
      <c r="AQ1619" s="72"/>
      <c r="AS1619" s="115"/>
      <c r="AW1619" s="113"/>
      <c r="AX1619" s="113"/>
      <c r="AY1619" s="113"/>
    </row>
    <row r="1620" spans="9:51">
      <c r="I1620" s="72"/>
      <c r="K1620" s="115"/>
      <c r="M1620" s="113"/>
      <c r="N1620" s="113"/>
      <c r="O1620" s="113"/>
      <c r="P1620" s="113"/>
      <c r="Q1620" s="113"/>
      <c r="Z1620" s="72"/>
      <c r="AB1620" s="115"/>
      <c r="AD1620" s="113"/>
      <c r="AE1620" s="113"/>
      <c r="AF1620" s="113"/>
      <c r="AG1620" s="113"/>
      <c r="AH1620" s="113"/>
      <c r="AQ1620" s="72"/>
      <c r="AS1620" s="115"/>
      <c r="AW1620" s="113"/>
      <c r="AX1620" s="113"/>
      <c r="AY1620" s="113"/>
    </row>
    <row r="1621" spans="9:51">
      <c r="I1621" s="72"/>
      <c r="K1621" s="115"/>
      <c r="M1621" s="113"/>
      <c r="N1621" s="113"/>
      <c r="O1621" s="113"/>
      <c r="P1621" s="113"/>
      <c r="Q1621" s="113"/>
      <c r="Z1621" s="72"/>
      <c r="AB1621" s="115"/>
      <c r="AD1621" s="113"/>
      <c r="AE1621" s="113"/>
      <c r="AF1621" s="113"/>
      <c r="AG1621" s="113"/>
      <c r="AH1621" s="113"/>
      <c r="AQ1621" s="72"/>
      <c r="AS1621" s="115"/>
      <c r="AW1621" s="113"/>
      <c r="AX1621" s="113"/>
      <c r="AY1621" s="113"/>
    </row>
    <row r="1622" spans="9:51">
      <c r="I1622" s="72"/>
      <c r="K1622" s="115"/>
      <c r="M1622" s="113"/>
      <c r="N1622" s="113"/>
      <c r="O1622" s="113"/>
      <c r="P1622" s="113"/>
      <c r="Q1622" s="113"/>
      <c r="Z1622" s="72"/>
      <c r="AB1622" s="115"/>
      <c r="AD1622" s="113"/>
      <c r="AE1622" s="113"/>
      <c r="AF1622" s="113"/>
      <c r="AG1622" s="113"/>
      <c r="AH1622" s="113"/>
      <c r="AQ1622" s="72"/>
      <c r="AS1622" s="115"/>
      <c r="AW1622" s="113"/>
      <c r="AX1622" s="113"/>
      <c r="AY1622" s="113"/>
    </row>
    <row r="1623" spans="9:51">
      <c r="I1623" s="72"/>
      <c r="K1623" s="115"/>
      <c r="M1623" s="113"/>
      <c r="N1623" s="113"/>
      <c r="O1623" s="113"/>
      <c r="P1623" s="113"/>
      <c r="Q1623" s="113"/>
      <c r="Z1623" s="72"/>
      <c r="AB1623" s="115"/>
      <c r="AD1623" s="113"/>
      <c r="AE1623" s="113"/>
      <c r="AF1623" s="113"/>
      <c r="AG1623" s="113"/>
      <c r="AH1623" s="113"/>
      <c r="AQ1623" s="72"/>
      <c r="AS1623" s="115"/>
      <c r="AW1623" s="113"/>
      <c r="AX1623" s="113"/>
      <c r="AY1623" s="113"/>
    </row>
    <row r="1624" spans="9:51">
      <c r="I1624" s="72"/>
      <c r="K1624" s="115"/>
      <c r="M1624" s="113"/>
      <c r="N1624" s="113"/>
      <c r="O1624" s="113"/>
      <c r="P1624" s="113"/>
      <c r="Q1624" s="113"/>
      <c r="Z1624" s="72"/>
      <c r="AB1624" s="115"/>
      <c r="AD1624" s="113"/>
      <c r="AE1624" s="113"/>
      <c r="AF1624" s="113"/>
      <c r="AG1624" s="113"/>
      <c r="AH1624" s="113"/>
      <c r="AQ1624" s="72"/>
      <c r="AS1624" s="115"/>
      <c r="AW1624" s="113"/>
      <c r="AX1624" s="113"/>
      <c r="AY1624" s="113"/>
    </row>
    <row r="1625" spans="9:51">
      <c r="I1625" s="72"/>
      <c r="K1625" s="115"/>
      <c r="M1625" s="113"/>
      <c r="N1625" s="113"/>
      <c r="O1625" s="113"/>
      <c r="P1625" s="113"/>
      <c r="Q1625" s="113"/>
      <c r="Z1625" s="72"/>
      <c r="AB1625" s="115"/>
      <c r="AD1625" s="113"/>
      <c r="AE1625" s="113"/>
      <c r="AF1625" s="113"/>
      <c r="AG1625" s="113"/>
      <c r="AH1625" s="113"/>
      <c r="AQ1625" s="72"/>
      <c r="AS1625" s="115"/>
      <c r="AW1625" s="113"/>
      <c r="AX1625" s="113"/>
      <c r="AY1625" s="113"/>
    </row>
    <row r="1626" spans="9:51">
      <c r="I1626" s="72"/>
      <c r="K1626" s="115"/>
      <c r="M1626" s="113"/>
      <c r="N1626" s="113"/>
      <c r="O1626" s="113"/>
      <c r="P1626" s="113"/>
      <c r="Q1626" s="113"/>
      <c r="Z1626" s="72"/>
      <c r="AB1626" s="115"/>
      <c r="AD1626" s="113"/>
      <c r="AE1626" s="113"/>
      <c r="AF1626" s="113"/>
      <c r="AG1626" s="113"/>
      <c r="AH1626" s="113"/>
      <c r="AQ1626" s="72"/>
      <c r="AS1626" s="115"/>
      <c r="AW1626" s="113"/>
      <c r="AX1626" s="113"/>
      <c r="AY1626" s="113"/>
    </row>
    <row r="1627" spans="9:51">
      <c r="I1627" s="72"/>
      <c r="K1627" s="115"/>
      <c r="M1627" s="113"/>
      <c r="N1627" s="113"/>
      <c r="O1627" s="113"/>
      <c r="P1627" s="113"/>
      <c r="Q1627" s="113"/>
      <c r="Z1627" s="72"/>
      <c r="AB1627" s="115"/>
      <c r="AD1627" s="113"/>
      <c r="AE1627" s="113"/>
      <c r="AF1627" s="113"/>
      <c r="AG1627" s="113"/>
      <c r="AH1627" s="113"/>
      <c r="AQ1627" s="72"/>
      <c r="AS1627" s="115"/>
      <c r="AW1627" s="113"/>
      <c r="AX1627" s="113"/>
      <c r="AY1627" s="113"/>
    </row>
    <row r="1628" spans="9:51">
      <c r="I1628" s="72"/>
      <c r="K1628" s="115"/>
      <c r="M1628" s="113"/>
      <c r="N1628" s="113"/>
      <c r="O1628" s="113"/>
      <c r="P1628" s="113"/>
      <c r="Q1628" s="113"/>
      <c r="Z1628" s="72"/>
      <c r="AB1628" s="115"/>
      <c r="AD1628" s="113"/>
      <c r="AE1628" s="113"/>
      <c r="AF1628" s="113"/>
      <c r="AG1628" s="113"/>
      <c r="AH1628" s="113"/>
      <c r="AQ1628" s="72"/>
      <c r="AS1628" s="115"/>
      <c r="AW1628" s="113"/>
      <c r="AX1628" s="113"/>
      <c r="AY1628" s="113"/>
    </row>
    <row r="1629" spans="9:51">
      <c r="I1629" s="72"/>
      <c r="K1629" s="115"/>
      <c r="M1629" s="113"/>
      <c r="N1629" s="113"/>
      <c r="O1629" s="113"/>
      <c r="P1629" s="113"/>
      <c r="Q1629" s="113"/>
      <c r="Z1629" s="72"/>
      <c r="AB1629" s="115"/>
      <c r="AD1629" s="113"/>
      <c r="AE1629" s="113"/>
      <c r="AF1629" s="113"/>
      <c r="AG1629" s="113"/>
      <c r="AH1629" s="113"/>
      <c r="AQ1629" s="72"/>
      <c r="AS1629" s="115"/>
      <c r="AW1629" s="113"/>
      <c r="AX1629" s="113"/>
      <c r="AY1629" s="113"/>
    </row>
    <row r="1630" spans="9:51">
      <c r="I1630" s="72"/>
      <c r="K1630" s="115"/>
      <c r="M1630" s="113"/>
      <c r="N1630" s="113"/>
      <c r="O1630" s="113"/>
      <c r="P1630" s="113"/>
      <c r="Q1630" s="113"/>
      <c r="Z1630" s="72"/>
      <c r="AB1630" s="115"/>
      <c r="AD1630" s="113"/>
      <c r="AE1630" s="113"/>
      <c r="AF1630" s="113"/>
      <c r="AG1630" s="113"/>
      <c r="AH1630" s="113"/>
      <c r="AQ1630" s="72"/>
      <c r="AS1630" s="115"/>
      <c r="AW1630" s="113"/>
      <c r="AX1630" s="113"/>
      <c r="AY1630" s="113"/>
    </row>
    <row r="1631" spans="9:51">
      <c r="I1631" s="72"/>
      <c r="K1631" s="115"/>
      <c r="M1631" s="113"/>
      <c r="N1631" s="113"/>
      <c r="O1631" s="113"/>
      <c r="P1631" s="113"/>
      <c r="Q1631" s="113"/>
      <c r="Z1631" s="72"/>
      <c r="AB1631" s="115"/>
      <c r="AD1631" s="113"/>
      <c r="AE1631" s="113"/>
      <c r="AF1631" s="113"/>
      <c r="AG1631" s="113"/>
      <c r="AH1631" s="113"/>
      <c r="AQ1631" s="72"/>
      <c r="AS1631" s="115"/>
      <c r="AW1631" s="113"/>
      <c r="AX1631" s="113"/>
      <c r="AY1631" s="113"/>
    </row>
    <row r="1632" spans="9:51">
      <c r="I1632" s="72"/>
      <c r="K1632" s="115"/>
      <c r="M1632" s="113"/>
      <c r="N1632" s="113"/>
      <c r="O1632" s="113"/>
      <c r="P1632" s="113"/>
      <c r="Q1632" s="113"/>
      <c r="Z1632" s="72"/>
      <c r="AB1632" s="115"/>
      <c r="AD1632" s="113"/>
      <c r="AE1632" s="113"/>
      <c r="AF1632" s="113"/>
      <c r="AG1632" s="113"/>
      <c r="AH1632" s="113"/>
      <c r="AQ1632" s="72"/>
      <c r="AS1632" s="115"/>
      <c r="AW1632" s="113"/>
      <c r="AX1632" s="113"/>
      <c r="AY1632" s="113"/>
    </row>
    <row r="1633" spans="9:51">
      <c r="I1633" s="72"/>
      <c r="K1633" s="115"/>
      <c r="M1633" s="113"/>
      <c r="N1633" s="113"/>
      <c r="O1633" s="113"/>
      <c r="P1633" s="113"/>
      <c r="Q1633" s="113"/>
      <c r="Z1633" s="72"/>
      <c r="AB1633" s="115"/>
      <c r="AD1633" s="113"/>
      <c r="AE1633" s="113"/>
      <c r="AF1633" s="113"/>
      <c r="AG1633" s="113"/>
      <c r="AH1633" s="113"/>
      <c r="AQ1633" s="72"/>
      <c r="AS1633" s="115"/>
      <c r="AW1633" s="113"/>
      <c r="AX1633" s="113"/>
      <c r="AY1633" s="113"/>
    </row>
    <row r="1634" spans="9:51">
      <c r="I1634" s="72"/>
      <c r="K1634" s="115"/>
      <c r="M1634" s="113"/>
      <c r="N1634" s="113"/>
      <c r="O1634" s="113"/>
      <c r="P1634" s="113"/>
      <c r="Q1634" s="113"/>
      <c r="Z1634" s="72"/>
      <c r="AB1634" s="115"/>
      <c r="AD1634" s="113"/>
      <c r="AE1634" s="113"/>
      <c r="AF1634" s="113"/>
      <c r="AG1634" s="113"/>
      <c r="AH1634" s="113"/>
      <c r="AQ1634" s="72"/>
      <c r="AS1634" s="115"/>
      <c r="AW1634" s="113"/>
      <c r="AX1634" s="113"/>
      <c r="AY1634" s="113"/>
    </row>
    <row r="1635" spans="9:51">
      <c r="I1635" s="72"/>
      <c r="K1635" s="115"/>
      <c r="M1635" s="113"/>
      <c r="N1635" s="113"/>
      <c r="O1635" s="113"/>
      <c r="P1635" s="113"/>
      <c r="Q1635" s="113"/>
      <c r="Z1635" s="72"/>
      <c r="AB1635" s="115"/>
      <c r="AD1635" s="113"/>
      <c r="AE1635" s="113"/>
      <c r="AF1635" s="113"/>
      <c r="AG1635" s="113"/>
      <c r="AH1635" s="113"/>
      <c r="AQ1635" s="72"/>
      <c r="AS1635" s="115"/>
      <c r="AW1635" s="113"/>
      <c r="AX1635" s="113"/>
      <c r="AY1635" s="113"/>
    </row>
    <row r="1636" spans="9:51">
      <c r="I1636" s="72"/>
      <c r="K1636" s="115"/>
      <c r="M1636" s="113"/>
      <c r="N1636" s="113"/>
      <c r="O1636" s="113"/>
      <c r="P1636" s="113"/>
      <c r="Q1636" s="113"/>
      <c r="Z1636" s="72"/>
      <c r="AB1636" s="115"/>
      <c r="AD1636" s="113"/>
      <c r="AE1636" s="113"/>
      <c r="AF1636" s="113"/>
      <c r="AG1636" s="113"/>
      <c r="AH1636" s="113"/>
      <c r="AQ1636" s="72"/>
      <c r="AS1636" s="115"/>
      <c r="AW1636" s="113"/>
      <c r="AX1636" s="113"/>
      <c r="AY1636" s="113"/>
    </row>
    <row r="1637" spans="9:51">
      <c r="I1637" s="72"/>
      <c r="K1637" s="115"/>
      <c r="M1637" s="113"/>
      <c r="N1637" s="113"/>
      <c r="O1637" s="113"/>
      <c r="P1637" s="113"/>
      <c r="Q1637" s="113"/>
      <c r="Z1637" s="72"/>
      <c r="AB1637" s="115"/>
      <c r="AD1637" s="113"/>
      <c r="AE1637" s="113"/>
      <c r="AF1637" s="113"/>
      <c r="AG1637" s="113"/>
      <c r="AH1637" s="113"/>
      <c r="AQ1637" s="72"/>
      <c r="AS1637" s="115"/>
      <c r="AW1637" s="113"/>
      <c r="AX1637" s="113"/>
      <c r="AY1637" s="113"/>
    </row>
    <row r="1638" spans="9:51">
      <c r="I1638" s="72"/>
      <c r="K1638" s="115"/>
      <c r="M1638" s="113"/>
      <c r="N1638" s="113"/>
      <c r="O1638" s="113"/>
      <c r="P1638" s="113"/>
      <c r="Q1638" s="113"/>
      <c r="Z1638" s="72"/>
      <c r="AB1638" s="115"/>
      <c r="AD1638" s="113"/>
      <c r="AE1638" s="113"/>
      <c r="AF1638" s="113"/>
      <c r="AG1638" s="113"/>
      <c r="AH1638" s="113"/>
      <c r="AQ1638" s="72"/>
      <c r="AS1638" s="115"/>
      <c r="AW1638" s="113"/>
      <c r="AX1638" s="113"/>
      <c r="AY1638" s="113"/>
    </row>
    <row r="1639" spans="9:51">
      <c r="I1639" s="72"/>
      <c r="K1639" s="115"/>
      <c r="M1639" s="113"/>
      <c r="N1639" s="113"/>
      <c r="O1639" s="113"/>
      <c r="P1639" s="113"/>
      <c r="Q1639" s="113"/>
      <c r="Z1639" s="72"/>
      <c r="AB1639" s="115"/>
      <c r="AD1639" s="113"/>
      <c r="AE1639" s="113"/>
      <c r="AF1639" s="113"/>
      <c r="AG1639" s="113"/>
      <c r="AH1639" s="113"/>
      <c r="AQ1639" s="72"/>
      <c r="AS1639" s="115"/>
      <c r="AW1639" s="113"/>
      <c r="AX1639" s="113"/>
      <c r="AY1639" s="113"/>
    </row>
    <row r="1640" spans="9:51">
      <c r="I1640" s="72"/>
      <c r="K1640" s="115"/>
      <c r="M1640" s="113"/>
      <c r="N1640" s="113"/>
      <c r="O1640" s="113"/>
      <c r="P1640" s="113"/>
      <c r="Q1640" s="113"/>
      <c r="Z1640" s="72"/>
      <c r="AB1640" s="115"/>
      <c r="AD1640" s="113"/>
      <c r="AE1640" s="113"/>
      <c r="AF1640" s="113"/>
      <c r="AG1640" s="113"/>
      <c r="AH1640" s="113"/>
      <c r="AQ1640" s="72"/>
      <c r="AS1640" s="115"/>
      <c r="AW1640" s="113"/>
      <c r="AX1640" s="113"/>
      <c r="AY1640" s="113"/>
    </row>
    <row r="1641" spans="9:51">
      <c r="I1641" s="72"/>
      <c r="K1641" s="115"/>
      <c r="M1641" s="113"/>
      <c r="N1641" s="113"/>
      <c r="O1641" s="113"/>
      <c r="P1641" s="113"/>
      <c r="Q1641" s="113"/>
      <c r="Z1641" s="72"/>
      <c r="AB1641" s="115"/>
      <c r="AD1641" s="113"/>
      <c r="AE1641" s="113"/>
      <c r="AF1641" s="113"/>
      <c r="AG1641" s="113"/>
      <c r="AH1641" s="113"/>
      <c r="AQ1641" s="72"/>
      <c r="AS1641" s="115"/>
      <c r="AW1641" s="113"/>
      <c r="AX1641" s="113"/>
      <c r="AY1641" s="113"/>
    </row>
    <row r="1642" spans="9:51">
      <c r="I1642" s="72"/>
      <c r="K1642" s="115"/>
      <c r="M1642" s="113"/>
      <c r="N1642" s="113"/>
      <c r="O1642" s="113"/>
      <c r="P1642" s="113"/>
      <c r="Q1642" s="113"/>
      <c r="Z1642" s="72"/>
      <c r="AB1642" s="115"/>
      <c r="AD1642" s="113"/>
      <c r="AE1642" s="113"/>
      <c r="AF1642" s="113"/>
      <c r="AG1642" s="113"/>
      <c r="AH1642" s="113"/>
      <c r="AQ1642" s="72"/>
      <c r="AS1642" s="115"/>
      <c r="AW1642" s="113"/>
      <c r="AX1642" s="113"/>
      <c r="AY1642" s="113"/>
    </row>
    <row r="1643" spans="9:51">
      <c r="I1643" s="72"/>
      <c r="K1643" s="115"/>
      <c r="M1643" s="113"/>
      <c r="N1643" s="113"/>
      <c r="O1643" s="113"/>
      <c r="P1643" s="113"/>
      <c r="Q1643" s="113"/>
      <c r="Z1643" s="72"/>
      <c r="AB1643" s="115"/>
      <c r="AD1643" s="113"/>
      <c r="AE1643" s="113"/>
      <c r="AF1643" s="113"/>
      <c r="AG1643" s="113"/>
      <c r="AH1643" s="113"/>
      <c r="AQ1643" s="72"/>
      <c r="AS1643" s="115"/>
      <c r="AW1643" s="113"/>
      <c r="AX1643" s="113"/>
      <c r="AY1643" s="113"/>
    </row>
    <row r="1644" spans="9:51">
      <c r="I1644" s="72"/>
      <c r="K1644" s="115"/>
      <c r="M1644" s="113"/>
      <c r="N1644" s="113"/>
      <c r="O1644" s="113"/>
      <c r="P1644" s="113"/>
      <c r="Q1644" s="113"/>
      <c r="Z1644" s="72"/>
      <c r="AB1644" s="115"/>
      <c r="AD1644" s="113"/>
      <c r="AE1644" s="113"/>
      <c r="AF1644" s="113"/>
      <c r="AG1644" s="113"/>
      <c r="AH1644" s="113"/>
      <c r="AQ1644" s="72"/>
      <c r="AS1644" s="115"/>
      <c r="AW1644" s="113"/>
      <c r="AX1644" s="113"/>
      <c r="AY1644" s="113"/>
    </row>
    <row r="1645" spans="9:51">
      <c r="I1645" s="72"/>
      <c r="K1645" s="115"/>
      <c r="M1645" s="113"/>
      <c r="N1645" s="113"/>
      <c r="O1645" s="113"/>
      <c r="P1645" s="113"/>
      <c r="Q1645" s="113"/>
      <c r="Z1645" s="72"/>
      <c r="AB1645" s="115"/>
      <c r="AD1645" s="113"/>
      <c r="AE1645" s="113"/>
      <c r="AF1645" s="113"/>
      <c r="AG1645" s="113"/>
      <c r="AH1645" s="113"/>
      <c r="AQ1645" s="72"/>
      <c r="AS1645" s="115"/>
      <c r="AW1645" s="113"/>
      <c r="AX1645" s="113"/>
      <c r="AY1645" s="113"/>
    </row>
    <row r="1646" spans="9:51">
      <c r="I1646" s="72"/>
      <c r="K1646" s="115"/>
      <c r="M1646" s="113"/>
      <c r="N1646" s="113"/>
      <c r="O1646" s="113"/>
      <c r="P1646" s="113"/>
      <c r="Q1646" s="113"/>
      <c r="Z1646" s="72"/>
      <c r="AB1646" s="115"/>
      <c r="AD1646" s="113"/>
      <c r="AE1646" s="113"/>
      <c r="AF1646" s="113"/>
      <c r="AG1646" s="113"/>
      <c r="AH1646" s="113"/>
      <c r="AQ1646" s="72"/>
      <c r="AS1646" s="115"/>
      <c r="AW1646" s="113"/>
      <c r="AX1646" s="113"/>
      <c r="AY1646" s="113"/>
    </row>
    <row r="1647" spans="9:51">
      <c r="I1647" s="72"/>
      <c r="K1647" s="115"/>
      <c r="M1647" s="113"/>
      <c r="N1647" s="113"/>
      <c r="O1647" s="113"/>
      <c r="P1647" s="113"/>
      <c r="Q1647" s="113"/>
      <c r="Z1647" s="72"/>
      <c r="AB1647" s="115"/>
      <c r="AD1647" s="113"/>
      <c r="AE1647" s="113"/>
      <c r="AF1647" s="113"/>
      <c r="AG1647" s="113"/>
      <c r="AH1647" s="113"/>
      <c r="AQ1647" s="72"/>
      <c r="AS1647" s="115"/>
      <c r="AW1647" s="113"/>
      <c r="AX1647" s="113"/>
      <c r="AY1647" s="113"/>
    </row>
    <row r="1648" spans="9:51">
      <c r="I1648" s="72"/>
      <c r="K1648" s="115"/>
      <c r="M1648" s="113"/>
      <c r="N1648" s="113"/>
      <c r="O1648" s="113"/>
      <c r="P1648" s="113"/>
      <c r="Q1648" s="113"/>
      <c r="Z1648" s="72"/>
      <c r="AB1648" s="115"/>
      <c r="AD1648" s="113"/>
      <c r="AE1648" s="113"/>
      <c r="AF1648" s="113"/>
      <c r="AG1648" s="113"/>
      <c r="AH1648" s="113"/>
      <c r="AQ1648" s="72"/>
      <c r="AS1648" s="115"/>
      <c r="AW1648" s="113"/>
      <c r="AX1648" s="113"/>
      <c r="AY1648" s="113"/>
    </row>
    <row r="1649" spans="9:51">
      <c r="I1649" s="72"/>
      <c r="K1649" s="115"/>
      <c r="M1649" s="113"/>
      <c r="N1649" s="113"/>
      <c r="O1649" s="113"/>
      <c r="P1649" s="113"/>
      <c r="Q1649" s="113"/>
      <c r="Z1649" s="72"/>
      <c r="AB1649" s="115"/>
      <c r="AD1649" s="113"/>
      <c r="AE1649" s="113"/>
      <c r="AF1649" s="113"/>
      <c r="AG1649" s="113"/>
      <c r="AH1649" s="113"/>
      <c r="AQ1649" s="72"/>
      <c r="AS1649" s="115"/>
      <c r="AW1649" s="113"/>
      <c r="AX1649" s="113"/>
      <c r="AY1649" s="113"/>
    </row>
    <row r="1650" spans="9:51">
      <c r="I1650" s="72"/>
      <c r="K1650" s="115"/>
      <c r="M1650" s="113"/>
      <c r="N1650" s="113"/>
      <c r="O1650" s="113"/>
      <c r="P1650" s="113"/>
      <c r="Q1650" s="113"/>
      <c r="Z1650" s="72"/>
      <c r="AB1650" s="115"/>
      <c r="AD1650" s="113"/>
      <c r="AE1650" s="113"/>
      <c r="AF1650" s="113"/>
      <c r="AG1650" s="113"/>
      <c r="AH1650" s="113"/>
      <c r="AQ1650" s="72"/>
      <c r="AS1650" s="115"/>
      <c r="AW1650" s="113"/>
      <c r="AX1650" s="113"/>
      <c r="AY1650" s="113"/>
    </row>
    <row r="1651" spans="9:51">
      <c r="I1651" s="72"/>
      <c r="K1651" s="115"/>
      <c r="M1651" s="113"/>
      <c r="N1651" s="113"/>
      <c r="O1651" s="113"/>
      <c r="P1651" s="113"/>
      <c r="Q1651" s="113"/>
      <c r="Z1651" s="72"/>
      <c r="AB1651" s="115"/>
      <c r="AD1651" s="113"/>
      <c r="AE1651" s="113"/>
      <c r="AF1651" s="113"/>
      <c r="AG1651" s="113"/>
      <c r="AH1651" s="113"/>
      <c r="AQ1651" s="72"/>
      <c r="AS1651" s="115"/>
      <c r="AW1651" s="113"/>
      <c r="AX1651" s="113"/>
      <c r="AY1651" s="113"/>
    </row>
    <row r="1652" spans="9:51">
      <c r="I1652" s="72"/>
      <c r="K1652" s="115"/>
      <c r="M1652" s="113"/>
      <c r="N1652" s="113"/>
      <c r="O1652" s="113"/>
      <c r="P1652" s="113"/>
      <c r="Q1652" s="113"/>
      <c r="Z1652" s="72"/>
      <c r="AB1652" s="115"/>
      <c r="AD1652" s="113"/>
      <c r="AE1652" s="113"/>
      <c r="AF1652" s="113"/>
      <c r="AG1652" s="113"/>
      <c r="AH1652" s="113"/>
      <c r="AQ1652" s="72"/>
      <c r="AS1652" s="115"/>
      <c r="AW1652" s="113"/>
      <c r="AX1652" s="113"/>
      <c r="AY1652" s="113"/>
    </row>
    <row r="1653" spans="9:51">
      <c r="I1653" s="72"/>
      <c r="K1653" s="115"/>
      <c r="M1653" s="113"/>
      <c r="N1653" s="113"/>
      <c r="O1653" s="113"/>
      <c r="P1653" s="113"/>
      <c r="Q1653" s="113"/>
      <c r="Z1653" s="72"/>
      <c r="AB1653" s="115"/>
      <c r="AD1653" s="113"/>
      <c r="AE1653" s="113"/>
      <c r="AF1653" s="113"/>
      <c r="AG1653" s="113"/>
      <c r="AH1653" s="113"/>
      <c r="AQ1653" s="72"/>
      <c r="AS1653" s="115"/>
      <c r="AW1653" s="113"/>
      <c r="AX1653" s="113"/>
      <c r="AY1653" s="113"/>
    </row>
    <row r="1654" spans="9:51">
      <c r="I1654" s="72"/>
      <c r="K1654" s="115"/>
      <c r="M1654" s="113"/>
      <c r="N1654" s="113"/>
      <c r="O1654" s="113"/>
      <c r="P1654" s="113"/>
      <c r="Q1654" s="113"/>
      <c r="Z1654" s="72"/>
      <c r="AB1654" s="115"/>
      <c r="AD1654" s="113"/>
      <c r="AE1654" s="113"/>
      <c r="AF1654" s="113"/>
      <c r="AG1654" s="113"/>
      <c r="AH1654" s="113"/>
      <c r="AQ1654" s="72"/>
      <c r="AS1654" s="115"/>
      <c r="AW1654" s="113"/>
      <c r="AX1654" s="113"/>
      <c r="AY1654" s="113"/>
    </row>
    <row r="1655" spans="9:51">
      <c r="I1655" s="72"/>
      <c r="K1655" s="115"/>
      <c r="M1655" s="113"/>
      <c r="N1655" s="113"/>
      <c r="O1655" s="113"/>
      <c r="P1655" s="113"/>
      <c r="Q1655" s="113"/>
      <c r="Z1655" s="72"/>
      <c r="AB1655" s="115"/>
      <c r="AD1655" s="113"/>
      <c r="AE1655" s="113"/>
      <c r="AF1655" s="113"/>
      <c r="AG1655" s="113"/>
      <c r="AH1655" s="113"/>
      <c r="AQ1655" s="72"/>
      <c r="AS1655" s="115"/>
      <c r="AW1655" s="113"/>
      <c r="AX1655" s="113"/>
      <c r="AY1655" s="113"/>
    </row>
    <row r="1656" spans="9:51">
      <c r="I1656" s="72"/>
      <c r="K1656" s="115"/>
      <c r="M1656" s="113"/>
      <c r="N1656" s="113"/>
      <c r="O1656" s="113"/>
      <c r="P1656" s="113"/>
      <c r="Q1656" s="113"/>
      <c r="Z1656" s="72"/>
      <c r="AB1656" s="115"/>
      <c r="AD1656" s="113"/>
      <c r="AE1656" s="113"/>
      <c r="AF1656" s="113"/>
      <c r="AG1656" s="113"/>
      <c r="AH1656" s="113"/>
      <c r="AQ1656" s="72"/>
      <c r="AS1656" s="115"/>
      <c r="AW1656" s="113"/>
      <c r="AX1656" s="113"/>
      <c r="AY1656" s="113"/>
    </row>
    <row r="1657" spans="9:51">
      <c r="I1657" s="72"/>
      <c r="K1657" s="115"/>
      <c r="M1657" s="113"/>
      <c r="N1657" s="113"/>
      <c r="O1657" s="113"/>
      <c r="P1657" s="113"/>
      <c r="Q1657" s="113"/>
      <c r="Z1657" s="72"/>
      <c r="AB1657" s="115"/>
      <c r="AD1657" s="113"/>
      <c r="AE1657" s="113"/>
      <c r="AF1657" s="113"/>
      <c r="AG1657" s="113"/>
      <c r="AH1657" s="113"/>
      <c r="AQ1657" s="72"/>
      <c r="AS1657" s="115"/>
      <c r="AW1657" s="113"/>
      <c r="AX1657" s="113"/>
      <c r="AY1657" s="113"/>
    </row>
    <row r="1658" spans="9:51">
      <c r="I1658" s="72"/>
      <c r="K1658" s="115"/>
      <c r="M1658" s="113"/>
      <c r="N1658" s="113"/>
      <c r="O1658" s="113"/>
      <c r="P1658" s="113"/>
      <c r="Q1658" s="113"/>
      <c r="Z1658" s="72"/>
      <c r="AB1658" s="115"/>
      <c r="AD1658" s="113"/>
      <c r="AE1658" s="113"/>
      <c r="AF1658" s="113"/>
      <c r="AG1658" s="113"/>
      <c r="AH1658" s="113"/>
      <c r="AQ1658" s="72"/>
      <c r="AS1658" s="115"/>
      <c r="AW1658" s="113"/>
      <c r="AX1658" s="113"/>
      <c r="AY1658" s="113"/>
    </row>
    <row r="1659" spans="9:51">
      <c r="I1659" s="72"/>
      <c r="K1659" s="115"/>
      <c r="M1659" s="113"/>
      <c r="N1659" s="113"/>
      <c r="O1659" s="113"/>
      <c r="P1659" s="113"/>
      <c r="Q1659" s="113"/>
      <c r="Z1659" s="72"/>
      <c r="AB1659" s="115"/>
      <c r="AD1659" s="113"/>
      <c r="AE1659" s="113"/>
      <c r="AF1659" s="113"/>
      <c r="AG1659" s="113"/>
      <c r="AH1659" s="113"/>
      <c r="AQ1659" s="72"/>
      <c r="AS1659" s="115"/>
      <c r="AW1659" s="113"/>
      <c r="AX1659" s="113"/>
      <c r="AY1659" s="113"/>
    </row>
    <row r="1660" spans="9:51">
      <c r="I1660" s="72"/>
      <c r="K1660" s="115"/>
      <c r="M1660" s="113"/>
      <c r="N1660" s="113"/>
      <c r="O1660" s="113"/>
      <c r="P1660" s="113"/>
      <c r="Q1660" s="113"/>
      <c r="Z1660" s="72"/>
      <c r="AB1660" s="115"/>
      <c r="AD1660" s="113"/>
      <c r="AE1660" s="113"/>
      <c r="AF1660" s="113"/>
      <c r="AG1660" s="113"/>
      <c r="AH1660" s="113"/>
      <c r="AQ1660" s="72"/>
      <c r="AS1660" s="115"/>
      <c r="AW1660" s="113"/>
      <c r="AX1660" s="113"/>
      <c r="AY1660" s="113"/>
    </row>
    <row r="1661" spans="9:51">
      <c r="I1661" s="72"/>
      <c r="K1661" s="115"/>
      <c r="M1661" s="113"/>
      <c r="N1661" s="113"/>
      <c r="O1661" s="113"/>
      <c r="P1661" s="113"/>
      <c r="Q1661" s="113"/>
      <c r="Z1661" s="72"/>
      <c r="AB1661" s="115"/>
      <c r="AD1661" s="113"/>
      <c r="AE1661" s="113"/>
      <c r="AF1661" s="113"/>
      <c r="AG1661" s="113"/>
      <c r="AH1661" s="113"/>
      <c r="AQ1661" s="72"/>
      <c r="AS1661" s="115"/>
      <c r="AW1661" s="113"/>
      <c r="AX1661" s="113"/>
      <c r="AY1661" s="113"/>
    </row>
    <row r="1662" spans="9:51">
      <c r="I1662" s="72"/>
      <c r="K1662" s="115"/>
      <c r="M1662" s="113"/>
      <c r="N1662" s="113"/>
      <c r="O1662" s="113"/>
      <c r="P1662" s="113"/>
      <c r="Q1662" s="113"/>
      <c r="Z1662" s="72"/>
      <c r="AB1662" s="115"/>
      <c r="AD1662" s="113"/>
      <c r="AE1662" s="113"/>
      <c r="AF1662" s="113"/>
      <c r="AG1662" s="113"/>
      <c r="AH1662" s="113"/>
      <c r="AQ1662" s="72"/>
      <c r="AS1662" s="115"/>
      <c r="AW1662" s="113"/>
      <c r="AX1662" s="113"/>
      <c r="AY1662" s="113"/>
    </row>
    <row r="1663" spans="9:51">
      <c r="I1663" s="72"/>
      <c r="K1663" s="115"/>
      <c r="M1663" s="113"/>
      <c r="N1663" s="113"/>
      <c r="O1663" s="113"/>
      <c r="P1663" s="113"/>
      <c r="Q1663" s="113"/>
      <c r="Z1663" s="72"/>
      <c r="AB1663" s="115"/>
      <c r="AD1663" s="113"/>
      <c r="AE1663" s="113"/>
      <c r="AF1663" s="113"/>
      <c r="AG1663" s="113"/>
      <c r="AH1663" s="113"/>
      <c r="AQ1663" s="72"/>
      <c r="AS1663" s="115"/>
      <c r="AW1663" s="113"/>
      <c r="AX1663" s="113"/>
      <c r="AY1663" s="113"/>
    </row>
    <row r="1664" spans="9:51">
      <c r="I1664" s="72"/>
      <c r="K1664" s="115"/>
      <c r="M1664" s="113"/>
      <c r="N1664" s="113"/>
      <c r="O1664" s="113"/>
      <c r="P1664" s="113"/>
      <c r="Q1664" s="113"/>
      <c r="Z1664" s="72"/>
      <c r="AB1664" s="115"/>
      <c r="AD1664" s="113"/>
      <c r="AE1664" s="113"/>
      <c r="AF1664" s="113"/>
      <c r="AG1664" s="113"/>
      <c r="AH1664" s="113"/>
      <c r="AQ1664" s="72"/>
      <c r="AS1664" s="115"/>
      <c r="AW1664" s="113"/>
      <c r="AX1664" s="113"/>
      <c r="AY1664" s="113"/>
    </row>
    <row r="1665" spans="9:51">
      <c r="I1665" s="72"/>
      <c r="K1665" s="115"/>
      <c r="M1665" s="113"/>
      <c r="N1665" s="113"/>
      <c r="O1665" s="113"/>
      <c r="P1665" s="113"/>
      <c r="Q1665" s="113"/>
      <c r="Z1665" s="72"/>
      <c r="AB1665" s="115"/>
      <c r="AD1665" s="113"/>
      <c r="AE1665" s="113"/>
      <c r="AF1665" s="113"/>
      <c r="AG1665" s="113"/>
      <c r="AH1665" s="113"/>
      <c r="AQ1665" s="72"/>
      <c r="AS1665" s="115"/>
      <c r="AW1665" s="113"/>
      <c r="AX1665" s="113"/>
      <c r="AY1665" s="113"/>
    </row>
    <row r="1666" spans="9:51">
      <c r="I1666" s="72"/>
      <c r="K1666" s="115"/>
      <c r="M1666" s="113"/>
      <c r="N1666" s="113"/>
      <c r="O1666" s="113"/>
      <c r="P1666" s="113"/>
      <c r="Q1666" s="113"/>
      <c r="Z1666" s="72"/>
      <c r="AB1666" s="115"/>
      <c r="AD1666" s="113"/>
      <c r="AE1666" s="113"/>
      <c r="AF1666" s="113"/>
      <c r="AG1666" s="113"/>
      <c r="AH1666" s="113"/>
      <c r="AQ1666" s="72"/>
      <c r="AS1666" s="115"/>
      <c r="AW1666" s="113"/>
      <c r="AX1666" s="113"/>
      <c r="AY1666" s="113"/>
    </row>
    <row r="1667" spans="9:51">
      <c r="I1667" s="72"/>
      <c r="K1667" s="115"/>
      <c r="M1667" s="113"/>
      <c r="N1667" s="113"/>
      <c r="O1667" s="113"/>
      <c r="P1667" s="113"/>
      <c r="Q1667" s="113"/>
      <c r="Z1667" s="72"/>
      <c r="AB1667" s="115"/>
      <c r="AD1667" s="113"/>
      <c r="AE1667" s="113"/>
      <c r="AF1667" s="113"/>
      <c r="AG1667" s="113"/>
      <c r="AH1667" s="113"/>
      <c r="AQ1667" s="72"/>
      <c r="AS1667" s="115"/>
      <c r="AW1667" s="113"/>
      <c r="AX1667" s="113"/>
      <c r="AY1667" s="113"/>
    </row>
    <row r="1668" spans="9:51">
      <c r="I1668" s="72"/>
      <c r="K1668" s="115"/>
      <c r="M1668" s="113"/>
      <c r="N1668" s="113"/>
      <c r="O1668" s="113"/>
      <c r="P1668" s="113"/>
      <c r="Q1668" s="113"/>
      <c r="Z1668" s="72"/>
      <c r="AB1668" s="115"/>
      <c r="AD1668" s="113"/>
      <c r="AE1668" s="113"/>
      <c r="AF1668" s="113"/>
      <c r="AG1668" s="113"/>
      <c r="AH1668" s="113"/>
      <c r="AQ1668" s="72"/>
      <c r="AS1668" s="115"/>
      <c r="AW1668" s="113"/>
      <c r="AX1668" s="113"/>
      <c r="AY1668" s="113"/>
    </row>
    <row r="1669" spans="9:51">
      <c r="I1669" s="72"/>
      <c r="K1669" s="115"/>
      <c r="M1669" s="113"/>
      <c r="N1669" s="113"/>
      <c r="O1669" s="113"/>
      <c r="P1669" s="113"/>
      <c r="Q1669" s="113"/>
      <c r="Z1669" s="72"/>
      <c r="AB1669" s="115"/>
      <c r="AD1669" s="113"/>
      <c r="AE1669" s="113"/>
      <c r="AF1669" s="113"/>
      <c r="AG1669" s="113"/>
      <c r="AH1669" s="113"/>
      <c r="AQ1669" s="72"/>
      <c r="AS1669" s="115"/>
      <c r="AW1669" s="113"/>
      <c r="AX1669" s="113"/>
      <c r="AY1669" s="113"/>
    </row>
    <row r="1670" spans="9:51">
      <c r="I1670" s="72"/>
      <c r="K1670" s="115"/>
      <c r="M1670" s="113"/>
      <c r="N1670" s="113"/>
      <c r="O1670" s="113"/>
      <c r="P1670" s="113"/>
      <c r="Q1670" s="113"/>
      <c r="Z1670" s="72"/>
      <c r="AB1670" s="115"/>
      <c r="AD1670" s="113"/>
      <c r="AE1670" s="113"/>
      <c r="AF1670" s="113"/>
      <c r="AG1670" s="113"/>
      <c r="AH1670" s="113"/>
      <c r="AQ1670" s="72"/>
      <c r="AS1670" s="115"/>
      <c r="AW1670" s="113"/>
      <c r="AX1670" s="113"/>
      <c r="AY1670" s="113"/>
    </row>
    <row r="1671" spans="9:51">
      <c r="I1671" s="72"/>
      <c r="K1671" s="115"/>
      <c r="M1671" s="113"/>
      <c r="N1671" s="113"/>
      <c r="O1671" s="113"/>
      <c r="P1671" s="113"/>
      <c r="Q1671" s="113"/>
      <c r="Z1671" s="72"/>
      <c r="AB1671" s="115"/>
      <c r="AD1671" s="113"/>
      <c r="AE1671" s="113"/>
      <c r="AF1671" s="113"/>
      <c r="AG1671" s="113"/>
      <c r="AH1671" s="113"/>
      <c r="AQ1671" s="72"/>
      <c r="AS1671" s="115"/>
      <c r="AW1671" s="113"/>
      <c r="AX1671" s="113"/>
      <c r="AY1671" s="113"/>
    </row>
    <row r="1672" spans="9:51">
      <c r="I1672" s="72"/>
      <c r="K1672" s="115"/>
      <c r="M1672" s="113"/>
      <c r="N1672" s="113"/>
      <c r="O1672" s="113"/>
      <c r="P1672" s="113"/>
      <c r="Q1672" s="113"/>
      <c r="Z1672" s="72"/>
      <c r="AB1672" s="115"/>
      <c r="AD1672" s="113"/>
      <c r="AE1672" s="113"/>
      <c r="AF1672" s="113"/>
      <c r="AG1672" s="113"/>
      <c r="AH1672" s="113"/>
      <c r="AQ1672" s="72"/>
      <c r="AS1672" s="115"/>
      <c r="AW1672" s="113"/>
      <c r="AX1672" s="113"/>
      <c r="AY1672" s="113"/>
    </row>
    <row r="1673" spans="9:51">
      <c r="I1673" s="72"/>
      <c r="K1673" s="115"/>
      <c r="M1673" s="113"/>
      <c r="N1673" s="113"/>
      <c r="O1673" s="113"/>
      <c r="P1673" s="113"/>
      <c r="Q1673" s="113"/>
      <c r="Z1673" s="72"/>
      <c r="AB1673" s="115"/>
      <c r="AD1673" s="113"/>
      <c r="AE1673" s="113"/>
      <c r="AF1673" s="113"/>
      <c r="AG1673" s="113"/>
      <c r="AH1673" s="113"/>
      <c r="AQ1673" s="72"/>
      <c r="AS1673" s="115"/>
      <c r="AW1673" s="113"/>
      <c r="AX1673" s="113"/>
      <c r="AY1673" s="113"/>
    </row>
    <row r="1674" spans="9:51">
      <c r="I1674" s="72"/>
      <c r="K1674" s="115"/>
      <c r="M1674" s="113"/>
      <c r="N1674" s="113"/>
      <c r="O1674" s="113"/>
      <c r="P1674" s="113"/>
      <c r="Q1674" s="113"/>
      <c r="Z1674" s="72"/>
      <c r="AB1674" s="115"/>
      <c r="AD1674" s="113"/>
      <c r="AE1674" s="113"/>
      <c r="AF1674" s="113"/>
      <c r="AG1674" s="113"/>
      <c r="AH1674" s="113"/>
      <c r="AQ1674" s="72"/>
      <c r="AS1674" s="115"/>
      <c r="AW1674" s="113"/>
      <c r="AX1674" s="113"/>
      <c r="AY1674" s="113"/>
    </row>
    <row r="1675" spans="9:51">
      <c r="I1675" s="72"/>
      <c r="K1675" s="115"/>
      <c r="M1675" s="113"/>
      <c r="N1675" s="113"/>
      <c r="O1675" s="113"/>
      <c r="P1675" s="113"/>
      <c r="Q1675" s="113"/>
      <c r="Z1675" s="72"/>
      <c r="AB1675" s="115"/>
      <c r="AD1675" s="113"/>
      <c r="AE1675" s="113"/>
      <c r="AF1675" s="113"/>
      <c r="AG1675" s="113"/>
      <c r="AH1675" s="113"/>
      <c r="AQ1675" s="72"/>
      <c r="AS1675" s="115"/>
      <c r="AW1675" s="113"/>
      <c r="AX1675" s="113"/>
      <c r="AY1675" s="113"/>
    </row>
    <row r="1676" spans="9:51">
      <c r="I1676" s="72"/>
      <c r="K1676" s="115"/>
      <c r="M1676" s="113"/>
      <c r="N1676" s="113"/>
      <c r="O1676" s="113"/>
      <c r="P1676" s="113"/>
      <c r="Q1676" s="113"/>
      <c r="Z1676" s="72"/>
      <c r="AB1676" s="115"/>
      <c r="AD1676" s="113"/>
      <c r="AE1676" s="113"/>
      <c r="AF1676" s="113"/>
      <c r="AG1676" s="113"/>
      <c r="AH1676" s="113"/>
      <c r="AQ1676" s="72"/>
      <c r="AS1676" s="115"/>
      <c r="AW1676" s="113"/>
      <c r="AX1676" s="113"/>
      <c r="AY1676" s="113"/>
    </row>
    <row r="1677" spans="9:51">
      <c r="I1677" s="72"/>
      <c r="K1677" s="115"/>
      <c r="M1677" s="113"/>
      <c r="N1677" s="113"/>
      <c r="O1677" s="113"/>
      <c r="P1677" s="113"/>
      <c r="Q1677" s="113"/>
      <c r="Z1677" s="72"/>
      <c r="AB1677" s="115"/>
      <c r="AD1677" s="113"/>
      <c r="AE1677" s="113"/>
      <c r="AF1677" s="113"/>
      <c r="AG1677" s="113"/>
      <c r="AH1677" s="113"/>
      <c r="AQ1677" s="72"/>
      <c r="AS1677" s="115"/>
      <c r="AW1677" s="113"/>
      <c r="AX1677" s="113"/>
      <c r="AY1677" s="113"/>
    </row>
    <row r="1678" spans="9:51">
      <c r="I1678" s="72"/>
      <c r="K1678" s="115"/>
      <c r="M1678" s="113"/>
      <c r="N1678" s="113"/>
      <c r="O1678" s="113"/>
      <c r="P1678" s="113"/>
      <c r="Q1678" s="113"/>
      <c r="Z1678" s="72"/>
      <c r="AB1678" s="115"/>
      <c r="AD1678" s="113"/>
      <c r="AE1678" s="113"/>
      <c r="AF1678" s="113"/>
      <c r="AG1678" s="113"/>
      <c r="AH1678" s="113"/>
      <c r="AQ1678" s="72"/>
      <c r="AS1678" s="115"/>
      <c r="AW1678" s="113"/>
      <c r="AX1678" s="113"/>
      <c r="AY1678" s="113"/>
    </row>
    <row r="1679" spans="9:51">
      <c r="I1679" s="72"/>
      <c r="K1679" s="115"/>
      <c r="M1679" s="113"/>
      <c r="N1679" s="113"/>
      <c r="O1679" s="113"/>
      <c r="P1679" s="113"/>
      <c r="Q1679" s="113"/>
      <c r="Z1679" s="72"/>
      <c r="AB1679" s="115"/>
      <c r="AD1679" s="113"/>
      <c r="AE1679" s="113"/>
      <c r="AF1679" s="113"/>
      <c r="AG1679" s="113"/>
      <c r="AH1679" s="113"/>
      <c r="AQ1679" s="72"/>
      <c r="AS1679" s="115"/>
      <c r="AW1679" s="113"/>
      <c r="AX1679" s="113"/>
      <c r="AY1679" s="113"/>
    </row>
    <row r="1680" spans="9:51">
      <c r="I1680" s="72"/>
      <c r="K1680" s="115"/>
      <c r="M1680" s="113"/>
      <c r="N1680" s="113"/>
      <c r="O1680" s="113"/>
      <c r="P1680" s="113"/>
      <c r="Q1680" s="113"/>
      <c r="Z1680" s="72"/>
      <c r="AB1680" s="115"/>
      <c r="AD1680" s="113"/>
      <c r="AE1680" s="113"/>
      <c r="AF1680" s="113"/>
      <c r="AG1680" s="113"/>
      <c r="AH1680" s="113"/>
      <c r="AQ1680" s="72"/>
      <c r="AS1680" s="115"/>
      <c r="AW1680" s="113"/>
      <c r="AX1680" s="113"/>
      <c r="AY1680" s="113"/>
    </row>
    <row r="1681" spans="9:51">
      <c r="I1681" s="72"/>
      <c r="K1681" s="115"/>
      <c r="M1681" s="113"/>
      <c r="N1681" s="113"/>
      <c r="O1681" s="113"/>
      <c r="P1681" s="113"/>
      <c r="Q1681" s="113"/>
      <c r="Z1681" s="72"/>
      <c r="AB1681" s="115"/>
      <c r="AD1681" s="113"/>
      <c r="AE1681" s="113"/>
      <c r="AF1681" s="113"/>
      <c r="AG1681" s="113"/>
      <c r="AH1681" s="113"/>
      <c r="AQ1681" s="72"/>
      <c r="AS1681" s="115"/>
      <c r="AW1681" s="113"/>
      <c r="AX1681" s="113"/>
      <c r="AY1681" s="113"/>
    </row>
    <row r="1682" spans="9:51">
      <c r="I1682" s="72"/>
      <c r="K1682" s="115"/>
      <c r="M1682" s="113"/>
      <c r="N1682" s="113"/>
      <c r="O1682" s="113"/>
      <c r="P1682" s="113"/>
      <c r="Q1682" s="113"/>
      <c r="Z1682" s="72"/>
      <c r="AB1682" s="115"/>
      <c r="AD1682" s="113"/>
      <c r="AE1682" s="113"/>
      <c r="AF1682" s="113"/>
      <c r="AG1682" s="113"/>
      <c r="AH1682" s="113"/>
      <c r="AQ1682" s="72"/>
      <c r="AS1682" s="115"/>
      <c r="AW1682" s="113"/>
      <c r="AX1682" s="113"/>
      <c r="AY1682" s="113"/>
    </row>
    <row r="1683" spans="9:51">
      <c r="I1683" s="72"/>
      <c r="K1683" s="115"/>
      <c r="M1683" s="113"/>
      <c r="N1683" s="113"/>
      <c r="O1683" s="113"/>
      <c r="P1683" s="113"/>
      <c r="Q1683" s="113"/>
      <c r="Z1683" s="72"/>
      <c r="AB1683" s="115"/>
      <c r="AD1683" s="113"/>
      <c r="AE1683" s="113"/>
      <c r="AF1683" s="113"/>
      <c r="AG1683" s="113"/>
      <c r="AH1683" s="113"/>
      <c r="AQ1683" s="72"/>
      <c r="AS1683" s="115"/>
      <c r="AW1683" s="113"/>
      <c r="AX1683" s="113"/>
      <c r="AY1683" s="113"/>
    </row>
    <row r="1684" spans="9:51">
      <c r="I1684" s="72"/>
      <c r="K1684" s="115"/>
      <c r="M1684" s="113"/>
      <c r="N1684" s="113"/>
      <c r="O1684" s="113"/>
      <c r="P1684" s="113"/>
      <c r="Q1684" s="113"/>
      <c r="Z1684" s="72"/>
      <c r="AB1684" s="115"/>
      <c r="AD1684" s="113"/>
      <c r="AE1684" s="113"/>
      <c r="AF1684" s="113"/>
      <c r="AG1684" s="113"/>
      <c r="AH1684" s="113"/>
      <c r="AQ1684" s="72"/>
      <c r="AS1684" s="115"/>
      <c r="AW1684" s="113"/>
      <c r="AX1684" s="113"/>
      <c r="AY1684" s="113"/>
    </row>
    <row r="1685" spans="9:51">
      <c r="I1685" s="72"/>
      <c r="K1685" s="115"/>
      <c r="M1685" s="113"/>
      <c r="N1685" s="113"/>
      <c r="O1685" s="113"/>
      <c r="P1685" s="113"/>
      <c r="Q1685" s="113"/>
      <c r="Z1685" s="72"/>
      <c r="AB1685" s="115"/>
      <c r="AD1685" s="113"/>
      <c r="AE1685" s="113"/>
      <c r="AF1685" s="113"/>
      <c r="AG1685" s="113"/>
      <c r="AH1685" s="113"/>
      <c r="AQ1685" s="72"/>
      <c r="AS1685" s="115"/>
      <c r="AW1685" s="113"/>
      <c r="AX1685" s="113"/>
      <c r="AY1685" s="113"/>
    </row>
    <row r="1686" spans="9:51">
      <c r="I1686" s="72"/>
      <c r="K1686" s="115"/>
      <c r="M1686" s="113"/>
      <c r="N1686" s="113"/>
      <c r="O1686" s="113"/>
      <c r="P1686" s="113"/>
      <c r="Q1686" s="113"/>
      <c r="Z1686" s="72"/>
      <c r="AB1686" s="115"/>
      <c r="AD1686" s="113"/>
      <c r="AE1686" s="113"/>
      <c r="AF1686" s="113"/>
      <c r="AG1686" s="113"/>
      <c r="AH1686" s="113"/>
      <c r="AQ1686" s="72"/>
      <c r="AS1686" s="115"/>
      <c r="AW1686" s="113"/>
      <c r="AX1686" s="113"/>
      <c r="AY1686" s="113"/>
    </row>
    <row r="1687" spans="9:51">
      <c r="I1687" s="72"/>
      <c r="K1687" s="115"/>
      <c r="M1687" s="113"/>
      <c r="N1687" s="113"/>
      <c r="O1687" s="113"/>
      <c r="P1687" s="113"/>
      <c r="Q1687" s="113"/>
      <c r="Z1687" s="72"/>
      <c r="AB1687" s="115"/>
      <c r="AD1687" s="113"/>
      <c r="AE1687" s="113"/>
      <c r="AF1687" s="113"/>
      <c r="AG1687" s="113"/>
      <c r="AH1687" s="113"/>
      <c r="AQ1687" s="72"/>
      <c r="AS1687" s="115"/>
      <c r="AW1687" s="113"/>
      <c r="AX1687" s="113"/>
      <c r="AY1687" s="113"/>
    </row>
    <row r="1688" spans="9:51">
      <c r="I1688" s="72"/>
      <c r="K1688" s="115"/>
      <c r="M1688" s="113"/>
      <c r="N1688" s="113"/>
      <c r="O1688" s="113"/>
      <c r="P1688" s="113"/>
      <c r="Q1688" s="113"/>
      <c r="Z1688" s="72"/>
      <c r="AB1688" s="115"/>
      <c r="AD1688" s="113"/>
      <c r="AE1688" s="113"/>
      <c r="AF1688" s="113"/>
      <c r="AG1688" s="113"/>
      <c r="AH1688" s="113"/>
      <c r="AQ1688" s="72"/>
      <c r="AS1688" s="115"/>
      <c r="AW1688" s="113"/>
      <c r="AX1688" s="113"/>
      <c r="AY1688" s="113"/>
    </row>
    <row r="1689" spans="9:51">
      <c r="I1689" s="72"/>
      <c r="K1689" s="115"/>
      <c r="M1689" s="113"/>
      <c r="N1689" s="113"/>
      <c r="O1689" s="113"/>
      <c r="P1689" s="113"/>
      <c r="Q1689" s="113"/>
      <c r="Z1689" s="72"/>
      <c r="AB1689" s="115"/>
      <c r="AD1689" s="113"/>
      <c r="AE1689" s="113"/>
      <c r="AF1689" s="113"/>
      <c r="AG1689" s="113"/>
      <c r="AH1689" s="113"/>
      <c r="AQ1689" s="72"/>
      <c r="AS1689" s="115"/>
      <c r="AW1689" s="113"/>
      <c r="AX1689" s="113"/>
      <c r="AY1689" s="113"/>
    </row>
    <row r="1690" spans="9:51">
      <c r="I1690" s="72"/>
      <c r="K1690" s="115"/>
      <c r="M1690" s="113"/>
      <c r="N1690" s="113"/>
      <c r="O1690" s="113"/>
      <c r="P1690" s="113"/>
      <c r="Q1690" s="113"/>
      <c r="Z1690" s="72"/>
      <c r="AB1690" s="115"/>
      <c r="AD1690" s="113"/>
      <c r="AE1690" s="113"/>
      <c r="AF1690" s="113"/>
      <c r="AG1690" s="113"/>
      <c r="AH1690" s="113"/>
      <c r="AQ1690" s="72"/>
      <c r="AS1690" s="115"/>
      <c r="AW1690" s="113"/>
      <c r="AX1690" s="113"/>
      <c r="AY1690" s="113"/>
    </row>
    <row r="1691" spans="9:51">
      <c r="I1691" s="72"/>
      <c r="K1691" s="115"/>
      <c r="M1691" s="113"/>
      <c r="N1691" s="113"/>
      <c r="O1691" s="113"/>
      <c r="P1691" s="113"/>
      <c r="Q1691" s="113"/>
      <c r="Z1691" s="72"/>
      <c r="AB1691" s="115"/>
      <c r="AD1691" s="113"/>
      <c r="AE1691" s="113"/>
      <c r="AF1691" s="113"/>
      <c r="AG1691" s="113"/>
      <c r="AH1691" s="113"/>
      <c r="AQ1691" s="72"/>
      <c r="AS1691" s="115"/>
      <c r="AW1691" s="113"/>
      <c r="AX1691" s="113"/>
      <c r="AY1691" s="113"/>
    </row>
    <row r="1692" spans="9:51">
      <c r="I1692" s="72"/>
      <c r="K1692" s="115"/>
      <c r="M1692" s="113"/>
      <c r="N1692" s="113"/>
      <c r="O1692" s="113"/>
      <c r="P1692" s="113"/>
      <c r="Q1692" s="113"/>
      <c r="Z1692" s="72"/>
      <c r="AB1692" s="115"/>
      <c r="AD1692" s="113"/>
      <c r="AE1692" s="113"/>
      <c r="AF1692" s="113"/>
      <c r="AG1692" s="113"/>
      <c r="AH1692" s="113"/>
      <c r="AQ1692" s="72"/>
      <c r="AS1692" s="115"/>
      <c r="AW1692" s="113"/>
      <c r="AX1692" s="113"/>
      <c r="AY1692" s="113"/>
    </row>
    <row r="1693" spans="9:51">
      <c r="I1693" s="72"/>
      <c r="K1693" s="115"/>
      <c r="M1693" s="113"/>
      <c r="N1693" s="113"/>
      <c r="O1693" s="113"/>
      <c r="P1693" s="113"/>
      <c r="Q1693" s="113"/>
      <c r="Z1693" s="72"/>
      <c r="AB1693" s="115"/>
      <c r="AD1693" s="113"/>
      <c r="AE1693" s="113"/>
      <c r="AF1693" s="113"/>
      <c r="AG1693" s="113"/>
      <c r="AH1693" s="113"/>
      <c r="AQ1693" s="72"/>
      <c r="AS1693" s="115"/>
      <c r="AW1693" s="113"/>
      <c r="AX1693" s="113"/>
      <c r="AY1693" s="113"/>
    </row>
    <row r="1694" spans="9:51">
      <c r="I1694" s="72"/>
      <c r="K1694" s="115"/>
      <c r="M1694" s="113"/>
      <c r="N1694" s="113"/>
      <c r="O1694" s="113"/>
      <c r="P1694" s="113"/>
      <c r="Q1694" s="113"/>
      <c r="Z1694" s="72"/>
      <c r="AB1694" s="115"/>
      <c r="AD1694" s="113"/>
      <c r="AE1694" s="113"/>
      <c r="AF1694" s="113"/>
      <c r="AG1694" s="113"/>
      <c r="AH1694" s="113"/>
      <c r="AQ1694" s="72"/>
      <c r="AS1694" s="115"/>
      <c r="AW1694" s="113"/>
      <c r="AX1694" s="113"/>
      <c r="AY1694" s="113"/>
    </row>
    <row r="1695" spans="9:51">
      <c r="I1695" s="72"/>
      <c r="K1695" s="115"/>
      <c r="M1695" s="113"/>
      <c r="N1695" s="113"/>
      <c r="O1695" s="113"/>
      <c r="P1695" s="113"/>
      <c r="Q1695" s="113"/>
      <c r="Z1695" s="72"/>
      <c r="AB1695" s="115"/>
      <c r="AD1695" s="113"/>
      <c r="AE1695" s="113"/>
      <c r="AF1695" s="113"/>
      <c r="AG1695" s="113"/>
      <c r="AH1695" s="113"/>
      <c r="AQ1695" s="72"/>
      <c r="AS1695" s="115"/>
      <c r="AW1695" s="113"/>
      <c r="AX1695" s="113"/>
      <c r="AY1695" s="113"/>
    </row>
    <row r="1696" spans="9:51">
      <c r="I1696" s="72"/>
      <c r="K1696" s="115"/>
      <c r="M1696" s="113"/>
      <c r="N1696" s="113"/>
      <c r="O1696" s="113"/>
      <c r="P1696" s="113"/>
      <c r="Q1696" s="113"/>
      <c r="Z1696" s="72"/>
      <c r="AB1696" s="115"/>
      <c r="AD1696" s="113"/>
      <c r="AE1696" s="113"/>
      <c r="AF1696" s="113"/>
      <c r="AG1696" s="113"/>
      <c r="AH1696" s="113"/>
      <c r="AQ1696" s="72"/>
      <c r="AS1696" s="115"/>
      <c r="AW1696" s="113"/>
      <c r="AX1696" s="113"/>
      <c r="AY1696" s="113"/>
    </row>
    <row r="1697" spans="9:51">
      <c r="I1697" s="72"/>
      <c r="K1697" s="115"/>
      <c r="M1697" s="113"/>
      <c r="N1697" s="113"/>
      <c r="O1697" s="113"/>
      <c r="P1697" s="113"/>
      <c r="Q1697" s="113"/>
      <c r="Z1697" s="72"/>
      <c r="AB1697" s="115"/>
      <c r="AD1697" s="113"/>
      <c r="AE1697" s="113"/>
      <c r="AF1697" s="113"/>
      <c r="AG1697" s="113"/>
      <c r="AH1697" s="113"/>
      <c r="AQ1697" s="72"/>
      <c r="AS1697" s="115"/>
      <c r="AW1697" s="113"/>
      <c r="AX1697" s="113"/>
      <c r="AY1697" s="113"/>
    </row>
    <row r="1698" spans="9:51">
      <c r="I1698" s="72"/>
      <c r="K1698" s="115"/>
      <c r="M1698" s="113"/>
      <c r="N1698" s="113"/>
      <c r="O1698" s="113"/>
      <c r="P1698" s="113"/>
      <c r="Q1698" s="113"/>
      <c r="Z1698" s="72"/>
      <c r="AB1698" s="115"/>
      <c r="AD1698" s="113"/>
      <c r="AE1698" s="113"/>
      <c r="AF1698" s="113"/>
      <c r="AG1698" s="113"/>
      <c r="AH1698" s="113"/>
      <c r="AQ1698" s="72"/>
      <c r="AS1698" s="115"/>
      <c r="AW1698" s="113"/>
      <c r="AX1698" s="113"/>
      <c r="AY1698" s="113"/>
    </row>
    <row r="1699" spans="9:51">
      <c r="I1699" s="72"/>
      <c r="K1699" s="115"/>
      <c r="M1699" s="113"/>
      <c r="N1699" s="113"/>
      <c r="O1699" s="113"/>
      <c r="P1699" s="113"/>
      <c r="Q1699" s="113"/>
      <c r="Z1699" s="72"/>
      <c r="AB1699" s="115"/>
      <c r="AD1699" s="113"/>
      <c r="AE1699" s="113"/>
      <c r="AF1699" s="113"/>
      <c r="AG1699" s="113"/>
      <c r="AH1699" s="113"/>
      <c r="AQ1699" s="72"/>
      <c r="AS1699" s="115"/>
      <c r="AW1699" s="113"/>
      <c r="AX1699" s="113"/>
      <c r="AY1699" s="113"/>
    </row>
    <row r="1700" spans="9:51">
      <c r="I1700" s="72"/>
      <c r="K1700" s="115"/>
      <c r="M1700" s="113"/>
      <c r="N1700" s="113"/>
      <c r="O1700" s="113"/>
      <c r="P1700" s="113"/>
      <c r="Q1700" s="113"/>
      <c r="Z1700" s="72"/>
      <c r="AB1700" s="115"/>
      <c r="AD1700" s="113"/>
      <c r="AE1700" s="113"/>
      <c r="AF1700" s="113"/>
      <c r="AG1700" s="113"/>
      <c r="AH1700" s="113"/>
      <c r="AQ1700" s="72"/>
      <c r="AS1700" s="115"/>
      <c r="AW1700" s="113"/>
      <c r="AX1700" s="113"/>
      <c r="AY1700" s="113"/>
    </row>
    <row r="1701" spans="9:51">
      <c r="I1701" s="72"/>
      <c r="K1701" s="115"/>
      <c r="M1701" s="113"/>
      <c r="N1701" s="113"/>
      <c r="O1701" s="113"/>
      <c r="P1701" s="113"/>
      <c r="Q1701" s="113"/>
      <c r="Z1701" s="72"/>
      <c r="AB1701" s="115"/>
      <c r="AD1701" s="113"/>
      <c r="AE1701" s="113"/>
      <c r="AF1701" s="113"/>
      <c r="AG1701" s="113"/>
      <c r="AH1701" s="113"/>
      <c r="AQ1701" s="72"/>
      <c r="AS1701" s="115"/>
      <c r="AW1701" s="113"/>
      <c r="AX1701" s="113"/>
      <c r="AY1701" s="113"/>
    </row>
    <row r="1702" spans="9:51">
      <c r="I1702" s="72"/>
      <c r="K1702" s="115"/>
      <c r="M1702" s="113"/>
      <c r="N1702" s="113"/>
      <c r="O1702" s="113"/>
      <c r="P1702" s="113"/>
      <c r="Q1702" s="113"/>
      <c r="Z1702" s="72"/>
      <c r="AB1702" s="115"/>
      <c r="AD1702" s="113"/>
      <c r="AE1702" s="113"/>
      <c r="AF1702" s="113"/>
      <c r="AG1702" s="113"/>
      <c r="AH1702" s="113"/>
      <c r="AQ1702" s="72"/>
      <c r="AS1702" s="115"/>
      <c r="AW1702" s="113"/>
      <c r="AX1702" s="113"/>
      <c r="AY1702" s="113"/>
    </row>
    <row r="1703" spans="9:51">
      <c r="I1703" s="72"/>
      <c r="K1703" s="115"/>
      <c r="M1703" s="113"/>
      <c r="N1703" s="113"/>
      <c r="O1703" s="113"/>
      <c r="P1703" s="113"/>
      <c r="Q1703" s="113"/>
      <c r="Z1703" s="72"/>
      <c r="AB1703" s="115"/>
      <c r="AD1703" s="113"/>
      <c r="AE1703" s="113"/>
      <c r="AF1703" s="113"/>
      <c r="AG1703" s="113"/>
      <c r="AH1703" s="113"/>
      <c r="AQ1703" s="72"/>
      <c r="AS1703" s="115"/>
      <c r="AW1703" s="113"/>
      <c r="AX1703" s="113"/>
      <c r="AY1703" s="113"/>
    </row>
    <row r="1704" spans="9:51">
      <c r="I1704" s="72"/>
      <c r="K1704" s="115"/>
      <c r="M1704" s="113"/>
      <c r="N1704" s="113"/>
      <c r="O1704" s="113"/>
      <c r="P1704" s="113"/>
      <c r="Q1704" s="113"/>
      <c r="Z1704" s="72"/>
      <c r="AB1704" s="115"/>
      <c r="AD1704" s="113"/>
      <c r="AE1704" s="113"/>
      <c r="AF1704" s="113"/>
      <c r="AG1704" s="113"/>
      <c r="AH1704" s="113"/>
      <c r="AQ1704" s="72"/>
      <c r="AS1704" s="115"/>
      <c r="AW1704" s="113"/>
      <c r="AX1704" s="113"/>
      <c r="AY1704" s="113"/>
    </row>
    <row r="1705" spans="9:51">
      <c r="I1705" s="72"/>
      <c r="K1705" s="115"/>
      <c r="M1705" s="113"/>
      <c r="N1705" s="113"/>
      <c r="O1705" s="113"/>
      <c r="P1705" s="113"/>
      <c r="Q1705" s="113"/>
      <c r="Z1705" s="72"/>
      <c r="AB1705" s="115"/>
      <c r="AD1705" s="113"/>
      <c r="AE1705" s="113"/>
      <c r="AF1705" s="113"/>
      <c r="AG1705" s="113"/>
      <c r="AH1705" s="113"/>
      <c r="AQ1705" s="72"/>
      <c r="AS1705" s="115"/>
      <c r="AW1705" s="113"/>
      <c r="AX1705" s="113"/>
      <c r="AY1705" s="113"/>
    </row>
    <row r="1706" spans="9:51">
      <c r="I1706" s="72"/>
      <c r="K1706" s="115"/>
      <c r="M1706" s="113"/>
      <c r="N1706" s="113"/>
      <c r="O1706" s="113"/>
      <c r="P1706" s="113"/>
      <c r="Q1706" s="113"/>
      <c r="Z1706" s="72"/>
      <c r="AB1706" s="115"/>
      <c r="AD1706" s="113"/>
      <c r="AE1706" s="113"/>
      <c r="AF1706" s="113"/>
      <c r="AG1706" s="113"/>
      <c r="AH1706" s="113"/>
      <c r="AQ1706" s="72"/>
      <c r="AS1706" s="115"/>
      <c r="AW1706" s="113"/>
      <c r="AX1706" s="113"/>
      <c r="AY1706" s="113"/>
    </row>
    <row r="1707" spans="9:51">
      <c r="I1707" s="72"/>
      <c r="K1707" s="115"/>
      <c r="M1707" s="113"/>
      <c r="N1707" s="113"/>
      <c r="O1707" s="113"/>
      <c r="P1707" s="113"/>
      <c r="Q1707" s="113"/>
      <c r="Z1707" s="72"/>
      <c r="AB1707" s="115"/>
      <c r="AD1707" s="113"/>
      <c r="AE1707" s="113"/>
      <c r="AF1707" s="113"/>
      <c r="AG1707" s="113"/>
      <c r="AH1707" s="113"/>
      <c r="AQ1707" s="72"/>
      <c r="AS1707" s="115"/>
      <c r="AW1707" s="113"/>
      <c r="AX1707" s="113"/>
      <c r="AY1707" s="113"/>
    </row>
    <row r="1708" spans="9:51">
      <c r="I1708" s="72"/>
      <c r="K1708" s="115"/>
      <c r="M1708" s="113"/>
      <c r="N1708" s="113"/>
      <c r="O1708" s="113"/>
      <c r="P1708" s="113"/>
      <c r="Q1708" s="113"/>
      <c r="Z1708" s="72"/>
      <c r="AB1708" s="115"/>
      <c r="AD1708" s="113"/>
      <c r="AE1708" s="113"/>
      <c r="AF1708" s="113"/>
      <c r="AG1708" s="113"/>
      <c r="AH1708" s="113"/>
      <c r="AQ1708" s="72"/>
      <c r="AS1708" s="115"/>
      <c r="AW1708" s="113"/>
      <c r="AX1708" s="113"/>
      <c r="AY1708" s="113"/>
    </row>
    <row r="1709" spans="9:51">
      <c r="I1709" s="72"/>
      <c r="K1709" s="115"/>
      <c r="M1709" s="113"/>
      <c r="N1709" s="113"/>
      <c r="O1709" s="113"/>
      <c r="P1709" s="113"/>
      <c r="Q1709" s="113"/>
      <c r="Z1709" s="72"/>
      <c r="AB1709" s="115"/>
      <c r="AD1709" s="113"/>
      <c r="AE1709" s="113"/>
      <c r="AF1709" s="113"/>
      <c r="AG1709" s="113"/>
      <c r="AH1709" s="113"/>
      <c r="AQ1709" s="72"/>
      <c r="AS1709" s="115"/>
      <c r="AW1709" s="113"/>
      <c r="AX1709" s="113"/>
      <c r="AY1709" s="113"/>
    </row>
    <row r="1710" spans="9:51">
      <c r="I1710" s="72"/>
      <c r="K1710" s="115"/>
      <c r="M1710" s="113"/>
      <c r="N1710" s="113"/>
      <c r="O1710" s="113"/>
      <c r="P1710" s="113"/>
      <c r="Q1710" s="113"/>
      <c r="Z1710" s="72"/>
      <c r="AB1710" s="115"/>
      <c r="AD1710" s="113"/>
      <c r="AE1710" s="113"/>
      <c r="AF1710" s="113"/>
      <c r="AG1710" s="113"/>
      <c r="AH1710" s="113"/>
      <c r="AQ1710" s="72"/>
      <c r="AS1710" s="115"/>
      <c r="AW1710" s="113"/>
      <c r="AX1710" s="113"/>
      <c r="AY1710" s="113"/>
    </row>
    <row r="1711" spans="9:51">
      <c r="I1711" s="72"/>
      <c r="K1711" s="115"/>
      <c r="M1711" s="113"/>
      <c r="N1711" s="113"/>
      <c r="O1711" s="113"/>
      <c r="P1711" s="113"/>
      <c r="Q1711" s="113"/>
      <c r="Z1711" s="72"/>
      <c r="AB1711" s="115"/>
      <c r="AD1711" s="113"/>
      <c r="AE1711" s="113"/>
      <c r="AF1711" s="113"/>
      <c r="AG1711" s="113"/>
      <c r="AH1711" s="113"/>
      <c r="AQ1711" s="72"/>
      <c r="AS1711" s="115"/>
      <c r="AW1711" s="113"/>
      <c r="AX1711" s="113"/>
      <c r="AY1711" s="113"/>
    </row>
    <row r="1712" spans="9:51">
      <c r="I1712" s="72"/>
      <c r="K1712" s="115"/>
      <c r="M1712" s="113"/>
      <c r="N1712" s="113"/>
      <c r="O1712" s="113"/>
      <c r="P1712" s="113"/>
      <c r="Q1712" s="113"/>
      <c r="Z1712" s="72"/>
      <c r="AB1712" s="115"/>
      <c r="AD1712" s="113"/>
      <c r="AE1712" s="113"/>
      <c r="AF1712" s="113"/>
      <c r="AG1712" s="113"/>
      <c r="AH1712" s="113"/>
      <c r="AQ1712" s="72"/>
      <c r="AS1712" s="115"/>
      <c r="AW1712" s="113"/>
      <c r="AX1712" s="113"/>
      <c r="AY1712" s="113"/>
    </row>
    <row r="1713" spans="9:51">
      <c r="I1713" s="72"/>
      <c r="K1713" s="115"/>
      <c r="M1713" s="113"/>
      <c r="N1713" s="113"/>
      <c r="O1713" s="113"/>
      <c r="P1713" s="113"/>
      <c r="Q1713" s="113"/>
      <c r="Z1713" s="72"/>
      <c r="AB1713" s="115"/>
      <c r="AD1713" s="113"/>
      <c r="AE1713" s="113"/>
      <c r="AF1713" s="113"/>
      <c r="AG1713" s="113"/>
      <c r="AH1713" s="113"/>
      <c r="AQ1713" s="72"/>
      <c r="AS1713" s="115"/>
      <c r="AW1713" s="113"/>
      <c r="AX1713" s="113"/>
      <c r="AY1713" s="113"/>
    </row>
    <row r="1714" spans="9:51">
      <c r="I1714" s="72"/>
      <c r="K1714" s="115"/>
      <c r="M1714" s="113"/>
      <c r="N1714" s="113"/>
      <c r="O1714" s="113"/>
      <c r="P1714" s="113"/>
      <c r="Q1714" s="113"/>
      <c r="Z1714" s="72"/>
      <c r="AB1714" s="115"/>
      <c r="AD1714" s="113"/>
      <c r="AE1714" s="113"/>
      <c r="AF1714" s="113"/>
      <c r="AG1714" s="113"/>
      <c r="AH1714" s="113"/>
      <c r="AQ1714" s="72"/>
      <c r="AS1714" s="115"/>
      <c r="AW1714" s="113"/>
      <c r="AX1714" s="113"/>
      <c r="AY1714" s="113"/>
    </row>
    <row r="1715" spans="9:51">
      <c r="I1715" s="72"/>
      <c r="K1715" s="115"/>
      <c r="M1715" s="113"/>
      <c r="N1715" s="113"/>
      <c r="O1715" s="113"/>
      <c r="P1715" s="113"/>
      <c r="Q1715" s="113"/>
      <c r="Z1715" s="72"/>
      <c r="AB1715" s="115"/>
      <c r="AD1715" s="113"/>
      <c r="AE1715" s="113"/>
      <c r="AF1715" s="113"/>
      <c r="AG1715" s="113"/>
      <c r="AH1715" s="113"/>
      <c r="AQ1715" s="72"/>
      <c r="AS1715" s="115"/>
      <c r="AW1715" s="113"/>
      <c r="AX1715" s="113"/>
      <c r="AY1715" s="113"/>
    </row>
    <row r="1716" spans="9:51">
      <c r="I1716" s="72"/>
      <c r="K1716" s="115"/>
      <c r="M1716" s="113"/>
      <c r="N1716" s="113"/>
      <c r="O1716" s="113"/>
      <c r="P1716" s="113"/>
      <c r="Q1716" s="113"/>
      <c r="Z1716" s="72"/>
      <c r="AB1716" s="115"/>
      <c r="AD1716" s="113"/>
      <c r="AE1716" s="113"/>
      <c r="AF1716" s="113"/>
      <c r="AG1716" s="113"/>
      <c r="AH1716" s="113"/>
      <c r="AQ1716" s="72"/>
      <c r="AS1716" s="115"/>
      <c r="AW1716" s="113"/>
      <c r="AX1716" s="113"/>
      <c r="AY1716" s="113"/>
    </row>
    <row r="1717" spans="9:51">
      <c r="I1717" s="72"/>
      <c r="K1717" s="115"/>
      <c r="M1717" s="113"/>
      <c r="N1717" s="113"/>
      <c r="O1717" s="113"/>
      <c r="P1717" s="113"/>
      <c r="Q1717" s="113"/>
      <c r="Z1717" s="72"/>
      <c r="AB1717" s="115"/>
      <c r="AD1717" s="113"/>
      <c r="AE1717" s="113"/>
      <c r="AF1717" s="113"/>
      <c r="AG1717" s="113"/>
      <c r="AH1717" s="113"/>
      <c r="AQ1717" s="72"/>
      <c r="AS1717" s="115"/>
      <c r="AW1717" s="113"/>
      <c r="AX1717" s="113"/>
      <c r="AY1717" s="113"/>
    </row>
    <row r="1718" spans="9:51">
      <c r="I1718" s="72"/>
      <c r="K1718" s="115"/>
      <c r="M1718" s="113"/>
      <c r="N1718" s="113"/>
      <c r="O1718" s="113"/>
      <c r="P1718" s="113"/>
      <c r="Q1718" s="113"/>
      <c r="Z1718" s="72"/>
      <c r="AB1718" s="115"/>
      <c r="AD1718" s="113"/>
      <c r="AE1718" s="113"/>
      <c r="AF1718" s="113"/>
      <c r="AG1718" s="113"/>
      <c r="AH1718" s="113"/>
      <c r="AQ1718" s="72"/>
      <c r="AS1718" s="115"/>
      <c r="AW1718" s="113"/>
      <c r="AX1718" s="113"/>
      <c r="AY1718" s="113"/>
    </row>
    <row r="1719" spans="9:51">
      <c r="I1719" s="72"/>
      <c r="K1719" s="115"/>
      <c r="M1719" s="113"/>
      <c r="N1719" s="113"/>
      <c r="O1719" s="113"/>
      <c r="P1719" s="113"/>
      <c r="Q1719" s="113"/>
      <c r="Z1719" s="72"/>
      <c r="AB1719" s="115"/>
      <c r="AD1719" s="113"/>
      <c r="AE1719" s="113"/>
      <c r="AF1719" s="113"/>
      <c r="AG1719" s="113"/>
      <c r="AH1719" s="113"/>
      <c r="AQ1719" s="72"/>
      <c r="AS1719" s="115"/>
      <c r="AW1719" s="113"/>
      <c r="AX1719" s="113"/>
      <c r="AY1719" s="113"/>
    </row>
    <row r="1720" spans="9:51">
      <c r="I1720" s="72"/>
      <c r="K1720" s="115"/>
      <c r="M1720" s="113"/>
      <c r="N1720" s="113"/>
      <c r="O1720" s="113"/>
      <c r="P1720" s="113"/>
      <c r="Q1720" s="113"/>
      <c r="Z1720" s="72"/>
      <c r="AB1720" s="115"/>
      <c r="AD1720" s="113"/>
      <c r="AE1720" s="113"/>
      <c r="AF1720" s="113"/>
      <c r="AG1720" s="113"/>
      <c r="AH1720" s="113"/>
      <c r="AQ1720" s="72"/>
      <c r="AS1720" s="115"/>
      <c r="AW1720" s="113"/>
      <c r="AX1720" s="113"/>
      <c r="AY1720" s="113"/>
    </row>
    <row r="1721" spans="9:51">
      <c r="I1721" s="72"/>
      <c r="K1721" s="115"/>
      <c r="M1721" s="113"/>
      <c r="N1721" s="113"/>
      <c r="O1721" s="113"/>
      <c r="P1721" s="113"/>
      <c r="Q1721" s="113"/>
      <c r="Z1721" s="72"/>
      <c r="AB1721" s="115"/>
      <c r="AD1721" s="113"/>
      <c r="AE1721" s="113"/>
      <c r="AF1721" s="113"/>
      <c r="AG1721" s="113"/>
      <c r="AH1721" s="113"/>
      <c r="AQ1721" s="72"/>
      <c r="AS1721" s="115"/>
      <c r="AW1721" s="113"/>
      <c r="AX1721" s="113"/>
      <c r="AY1721" s="113"/>
    </row>
    <row r="1722" spans="9:51">
      <c r="I1722" s="72"/>
      <c r="K1722" s="115"/>
      <c r="M1722" s="113"/>
      <c r="N1722" s="113"/>
      <c r="O1722" s="113"/>
      <c r="P1722" s="113"/>
      <c r="Q1722" s="113"/>
      <c r="Z1722" s="72"/>
      <c r="AB1722" s="115"/>
      <c r="AD1722" s="113"/>
      <c r="AE1722" s="113"/>
      <c r="AF1722" s="113"/>
      <c r="AG1722" s="113"/>
      <c r="AH1722" s="113"/>
      <c r="AQ1722" s="72"/>
      <c r="AS1722" s="115"/>
      <c r="AW1722" s="113"/>
      <c r="AX1722" s="113"/>
      <c r="AY1722" s="113"/>
    </row>
    <row r="1723" spans="9:51">
      <c r="I1723" s="72"/>
      <c r="K1723" s="115"/>
      <c r="M1723" s="113"/>
      <c r="N1723" s="113"/>
      <c r="O1723" s="113"/>
      <c r="P1723" s="113"/>
      <c r="Q1723" s="113"/>
      <c r="Z1723" s="72"/>
      <c r="AB1723" s="115"/>
      <c r="AD1723" s="113"/>
      <c r="AE1723" s="113"/>
      <c r="AF1723" s="113"/>
      <c r="AG1723" s="113"/>
      <c r="AH1723" s="113"/>
      <c r="AQ1723" s="72"/>
      <c r="AS1723" s="115"/>
      <c r="AW1723" s="113"/>
      <c r="AX1723" s="113"/>
      <c r="AY1723" s="113"/>
    </row>
    <row r="1724" spans="9:51">
      <c r="I1724" s="72"/>
      <c r="K1724" s="115"/>
      <c r="M1724" s="113"/>
      <c r="N1724" s="113"/>
      <c r="O1724" s="113"/>
      <c r="P1724" s="113"/>
      <c r="Q1724" s="113"/>
      <c r="Z1724" s="72"/>
      <c r="AB1724" s="115"/>
      <c r="AD1724" s="113"/>
      <c r="AE1724" s="113"/>
      <c r="AF1724" s="113"/>
      <c r="AG1724" s="113"/>
      <c r="AH1724" s="113"/>
      <c r="AQ1724" s="72"/>
      <c r="AS1724" s="115"/>
      <c r="AW1724" s="113"/>
      <c r="AX1724" s="113"/>
      <c r="AY1724" s="113"/>
    </row>
    <row r="1725" spans="9:51">
      <c r="I1725" s="72"/>
      <c r="K1725" s="115"/>
      <c r="M1725" s="113"/>
      <c r="N1725" s="113"/>
      <c r="O1725" s="113"/>
      <c r="P1725" s="113"/>
      <c r="Q1725" s="113"/>
      <c r="Z1725" s="72"/>
      <c r="AB1725" s="115"/>
      <c r="AD1725" s="113"/>
      <c r="AE1725" s="113"/>
      <c r="AF1725" s="113"/>
      <c r="AG1725" s="113"/>
      <c r="AH1725" s="113"/>
      <c r="AQ1725" s="72"/>
      <c r="AS1725" s="115"/>
      <c r="AW1725" s="113"/>
      <c r="AX1725" s="113"/>
      <c r="AY1725" s="113"/>
    </row>
    <row r="1726" spans="9:51">
      <c r="I1726" s="72"/>
      <c r="K1726" s="115"/>
      <c r="M1726" s="113"/>
      <c r="N1726" s="113"/>
      <c r="O1726" s="113"/>
      <c r="P1726" s="113"/>
      <c r="Q1726" s="113"/>
      <c r="Z1726" s="72"/>
      <c r="AB1726" s="115"/>
      <c r="AD1726" s="113"/>
      <c r="AE1726" s="113"/>
      <c r="AF1726" s="113"/>
      <c r="AG1726" s="113"/>
      <c r="AH1726" s="113"/>
      <c r="AQ1726" s="72"/>
      <c r="AS1726" s="115"/>
      <c r="AW1726" s="113"/>
      <c r="AX1726" s="113"/>
      <c r="AY1726" s="113"/>
    </row>
    <row r="1727" spans="9:51">
      <c r="I1727" s="72"/>
      <c r="K1727" s="115"/>
      <c r="M1727" s="113"/>
      <c r="N1727" s="113"/>
      <c r="O1727" s="113"/>
      <c r="P1727" s="113"/>
      <c r="Q1727" s="113"/>
      <c r="Z1727" s="72"/>
      <c r="AB1727" s="115"/>
      <c r="AD1727" s="113"/>
      <c r="AE1727" s="113"/>
      <c r="AF1727" s="113"/>
      <c r="AG1727" s="113"/>
      <c r="AH1727" s="113"/>
      <c r="AQ1727" s="72"/>
      <c r="AS1727" s="115"/>
      <c r="AW1727" s="113"/>
      <c r="AX1727" s="113"/>
      <c r="AY1727" s="113"/>
    </row>
    <row r="1728" spans="9:51">
      <c r="I1728" s="72"/>
      <c r="K1728" s="115"/>
      <c r="M1728" s="113"/>
      <c r="N1728" s="113"/>
      <c r="O1728" s="113"/>
      <c r="P1728" s="113"/>
      <c r="Q1728" s="113"/>
      <c r="Z1728" s="72"/>
      <c r="AB1728" s="115"/>
      <c r="AD1728" s="113"/>
      <c r="AE1728" s="113"/>
      <c r="AF1728" s="113"/>
      <c r="AG1728" s="113"/>
      <c r="AH1728" s="113"/>
      <c r="AQ1728" s="72"/>
      <c r="AS1728" s="115"/>
      <c r="AW1728" s="113"/>
      <c r="AX1728" s="113"/>
      <c r="AY1728" s="113"/>
    </row>
    <row r="1729" spans="9:51">
      <c r="I1729" s="72"/>
      <c r="K1729" s="115"/>
      <c r="M1729" s="113"/>
      <c r="N1729" s="113"/>
      <c r="O1729" s="113"/>
      <c r="P1729" s="113"/>
      <c r="Q1729" s="113"/>
      <c r="Z1729" s="72"/>
      <c r="AB1729" s="115"/>
      <c r="AD1729" s="113"/>
      <c r="AE1729" s="113"/>
      <c r="AF1729" s="113"/>
      <c r="AG1729" s="113"/>
      <c r="AH1729" s="113"/>
      <c r="AQ1729" s="72"/>
      <c r="AS1729" s="115"/>
      <c r="AW1729" s="113"/>
      <c r="AX1729" s="113"/>
      <c r="AY1729" s="113"/>
    </row>
    <row r="1730" spans="9:51">
      <c r="I1730" s="72"/>
      <c r="K1730" s="115"/>
      <c r="M1730" s="113"/>
      <c r="N1730" s="113"/>
      <c r="O1730" s="113"/>
      <c r="P1730" s="113"/>
      <c r="Q1730" s="113"/>
      <c r="Z1730" s="72"/>
      <c r="AB1730" s="115"/>
      <c r="AD1730" s="113"/>
      <c r="AE1730" s="113"/>
      <c r="AF1730" s="113"/>
      <c r="AG1730" s="113"/>
      <c r="AH1730" s="113"/>
      <c r="AQ1730" s="72"/>
      <c r="AS1730" s="115"/>
      <c r="AW1730" s="113"/>
      <c r="AX1730" s="113"/>
      <c r="AY1730" s="113"/>
    </row>
    <row r="1731" spans="9:51">
      <c r="I1731" s="72"/>
      <c r="K1731" s="115"/>
      <c r="M1731" s="113"/>
      <c r="N1731" s="113"/>
      <c r="O1731" s="113"/>
      <c r="P1731" s="113"/>
      <c r="Q1731" s="113"/>
      <c r="Z1731" s="72"/>
      <c r="AB1731" s="115"/>
      <c r="AD1731" s="113"/>
      <c r="AE1731" s="113"/>
      <c r="AF1731" s="113"/>
      <c r="AG1731" s="113"/>
      <c r="AH1731" s="113"/>
      <c r="AQ1731" s="72"/>
      <c r="AS1731" s="115"/>
      <c r="AW1731" s="113"/>
      <c r="AX1731" s="113"/>
      <c r="AY1731" s="113"/>
    </row>
    <row r="1732" spans="9:51">
      <c r="I1732" s="72"/>
      <c r="K1732" s="115"/>
      <c r="M1732" s="113"/>
      <c r="N1732" s="113"/>
      <c r="O1732" s="113"/>
      <c r="P1732" s="113"/>
      <c r="Q1732" s="113"/>
      <c r="Z1732" s="72"/>
      <c r="AB1732" s="115"/>
      <c r="AD1732" s="113"/>
      <c r="AE1732" s="113"/>
      <c r="AF1732" s="113"/>
      <c r="AG1732" s="113"/>
      <c r="AH1732" s="113"/>
      <c r="AQ1732" s="72"/>
      <c r="AS1732" s="115"/>
      <c r="AW1732" s="113"/>
      <c r="AX1732" s="113"/>
      <c r="AY1732" s="113"/>
    </row>
    <row r="1733" spans="9:51">
      <c r="I1733" s="72"/>
      <c r="K1733" s="115"/>
      <c r="M1733" s="113"/>
      <c r="N1733" s="113"/>
      <c r="O1733" s="113"/>
      <c r="P1733" s="113"/>
      <c r="Q1733" s="113"/>
      <c r="Z1733" s="72"/>
      <c r="AB1733" s="115"/>
      <c r="AD1733" s="113"/>
      <c r="AE1733" s="113"/>
      <c r="AF1733" s="113"/>
      <c r="AG1733" s="113"/>
      <c r="AH1733" s="113"/>
      <c r="AQ1733" s="72"/>
      <c r="AS1733" s="115"/>
      <c r="AW1733" s="113"/>
      <c r="AX1733" s="113"/>
      <c r="AY1733" s="113"/>
    </row>
    <row r="1734" spans="9:51">
      <c r="I1734" s="72"/>
      <c r="K1734" s="115"/>
      <c r="M1734" s="113"/>
      <c r="N1734" s="113"/>
      <c r="O1734" s="113"/>
      <c r="P1734" s="113"/>
      <c r="Q1734" s="113"/>
      <c r="Z1734" s="72"/>
      <c r="AB1734" s="115"/>
      <c r="AD1734" s="113"/>
      <c r="AE1734" s="113"/>
      <c r="AF1734" s="113"/>
      <c r="AG1734" s="113"/>
      <c r="AH1734" s="113"/>
      <c r="AQ1734" s="72"/>
      <c r="AS1734" s="115"/>
      <c r="AW1734" s="113"/>
      <c r="AX1734" s="113"/>
      <c r="AY1734" s="113"/>
    </row>
    <row r="1735" spans="9:51">
      <c r="I1735" s="72"/>
      <c r="K1735" s="115"/>
      <c r="M1735" s="113"/>
      <c r="N1735" s="113"/>
      <c r="O1735" s="113"/>
      <c r="P1735" s="113"/>
      <c r="Q1735" s="113"/>
      <c r="Z1735" s="72"/>
      <c r="AB1735" s="115"/>
      <c r="AD1735" s="113"/>
      <c r="AE1735" s="113"/>
      <c r="AF1735" s="113"/>
      <c r="AG1735" s="113"/>
      <c r="AH1735" s="113"/>
      <c r="AQ1735" s="72"/>
      <c r="AS1735" s="115"/>
      <c r="AW1735" s="113"/>
      <c r="AX1735" s="113"/>
      <c r="AY1735" s="113"/>
    </row>
    <row r="1736" spans="9:51">
      <c r="I1736" s="72"/>
      <c r="K1736" s="115"/>
      <c r="M1736" s="113"/>
      <c r="N1736" s="113"/>
      <c r="O1736" s="113"/>
      <c r="P1736" s="113"/>
      <c r="Q1736" s="113"/>
      <c r="Z1736" s="72"/>
      <c r="AB1736" s="115"/>
      <c r="AD1736" s="113"/>
      <c r="AE1736" s="113"/>
      <c r="AF1736" s="113"/>
      <c r="AG1736" s="113"/>
      <c r="AH1736" s="113"/>
      <c r="AQ1736" s="72"/>
      <c r="AS1736" s="115"/>
      <c r="AW1736" s="113"/>
      <c r="AX1736" s="113"/>
      <c r="AY1736" s="113"/>
    </row>
    <row r="1737" spans="9:51">
      <c r="I1737" s="72"/>
      <c r="K1737" s="115"/>
      <c r="M1737" s="113"/>
      <c r="N1737" s="113"/>
      <c r="O1737" s="113"/>
      <c r="P1737" s="113"/>
      <c r="Q1737" s="113"/>
      <c r="Z1737" s="72"/>
      <c r="AB1737" s="115"/>
      <c r="AD1737" s="113"/>
      <c r="AE1737" s="113"/>
      <c r="AF1737" s="113"/>
      <c r="AG1737" s="113"/>
      <c r="AH1737" s="113"/>
      <c r="AQ1737" s="72"/>
      <c r="AS1737" s="115"/>
      <c r="AW1737" s="113"/>
      <c r="AX1737" s="113"/>
      <c r="AY1737" s="113"/>
    </row>
    <row r="1738" spans="9:51">
      <c r="I1738" s="72"/>
      <c r="K1738" s="115"/>
      <c r="M1738" s="113"/>
      <c r="N1738" s="113"/>
      <c r="O1738" s="113"/>
      <c r="P1738" s="113"/>
      <c r="Q1738" s="113"/>
      <c r="Z1738" s="72"/>
      <c r="AB1738" s="115"/>
      <c r="AD1738" s="113"/>
      <c r="AE1738" s="113"/>
      <c r="AF1738" s="113"/>
      <c r="AG1738" s="113"/>
      <c r="AH1738" s="113"/>
      <c r="AQ1738" s="72"/>
      <c r="AS1738" s="115"/>
      <c r="AW1738" s="113"/>
      <c r="AX1738" s="113"/>
      <c r="AY1738" s="113"/>
    </row>
    <row r="1739" spans="9:51">
      <c r="I1739" s="72"/>
      <c r="K1739" s="115"/>
      <c r="M1739" s="113"/>
      <c r="N1739" s="113"/>
      <c r="O1739" s="113"/>
      <c r="P1739" s="113"/>
      <c r="Q1739" s="113"/>
      <c r="Z1739" s="72"/>
      <c r="AB1739" s="115"/>
      <c r="AD1739" s="113"/>
      <c r="AE1739" s="113"/>
      <c r="AF1739" s="113"/>
      <c r="AG1739" s="113"/>
      <c r="AH1739" s="113"/>
      <c r="AQ1739" s="72"/>
      <c r="AS1739" s="115"/>
      <c r="AW1739" s="113"/>
      <c r="AX1739" s="113"/>
      <c r="AY1739" s="113"/>
    </row>
    <row r="1740" spans="9:51">
      <c r="I1740" s="72"/>
      <c r="K1740" s="115"/>
      <c r="M1740" s="113"/>
      <c r="N1740" s="113"/>
      <c r="O1740" s="113"/>
      <c r="P1740" s="113"/>
      <c r="Q1740" s="113"/>
      <c r="Z1740" s="72"/>
      <c r="AB1740" s="115"/>
      <c r="AD1740" s="113"/>
      <c r="AE1740" s="113"/>
      <c r="AF1740" s="113"/>
      <c r="AG1740" s="113"/>
      <c r="AH1740" s="113"/>
      <c r="AQ1740" s="72"/>
      <c r="AS1740" s="115"/>
      <c r="AW1740" s="113"/>
      <c r="AX1740" s="113"/>
      <c r="AY1740" s="113"/>
    </row>
    <row r="1741" spans="9:51">
      <c r="I1741" s="72"/>
      <c r="K1741" s="115"/>
      <c r="M1741" s="113"/>
      <c r="N1741" s="113"/>
      <c r="O1741" s="113"/>
      <c r="P1741" s="113"/>
      <c r="Q1741" s="113"/>
      <c r="Z1741" s="72"/>
      <c r="AB1741" s="115"/>
      <c r="AD1741" s="113"/>
      <c r="AE1741" s="113"/>
      <c r="AF1741" s="113"/>
      <c r="AG1741" s="113"/>
      <c r="AH1741" s="113"/>
      <c r="AQ1741" s="72"/>
      <c r="AS1741" s="115"/>
      <c r="AW1741" s="113"/>
      <c r="AX1741" s="113"/>
      <c r="AY1741" s="113"/>
    </row>
    <row r="1742" spans="9:51">
      <c r="I1742" s="72"/>
      <c r="K1742" s="115"/>
      <c r="M1742" s="113"/>
      <c r="N1742" s="113"/>
      <c r="O1742" s="113"/>
      <c r="P1742" s="113"/>
      <c r="Q1742" s="113"/>
      <c r="Z1742" s="72"/>
      <c r="AB1742" s="115"/>
      <c r="AD1742" s="113"/>
      <c r="AE1742" s="113"/>
      <c r="AF1742" s="113"/>
      <c r="AG1742" s="113"/>
      <c r="AH1742" s="113"/>
      <c r="AQ1742" s="72"/>
      <c r="AS1742" s="115"/>
      <c r="AW1742" s="113"/>
      <c r="AX1742" s="113"/>
      <c r="AY1742" s="113"/>
    </row>
    <row r="1743" spans="9:51">
      <c r="I1743" s="72"/>
      <c r="K1743" s="115"/>
      <c r="M1743" s="113"/>
      <c r="N1743" s="113"/>
      <c r="O1743" s="113"/>
      <c r="P1743" s="113"/>
      <c r="Q1743" s="113"/>
      <c r="Z1743" s="72"/>
      <c r="AB1743" s="115"/>
      <c r="AD1743" s="113"/>
      <c r="AE1743" s="113"/>
      <c r="AF1743" s="113"/>
      <c r="AG1743" s="113"/>
      <c r="AH1743" s="113"/>
      <c r="AQ1743" s="72"/>
      <c r="AS1743" s="115"/>
      <c r="AW1743" s="113"/>
      <c r="AX1743" s="113"/>
      <c r="AY1743" s="113"/>
    </row>
    <row r="1744" spans="9:51">
      <c r="I1744" s="72"/>
      <c r="K1744" s="115"/>
      <c r="M1744" s="113"/>
      <c r="N1744" s="113"/>
      <c r="O1744" s="113"/>
      <c r="P1744" s="113"/>
      <c r="Q1744" s="113"/>
      <c r="Z1744" s="72"/>
      <c r="AB1744" s="115"/>
      <c r="AD1744" s="113"/>
      <c r="AE1744" s="113"/>
      <c r="AF1744" s="113"/>
      <c r="AG1744" s="113"/>
      <c r="AH1744" s="113"/>
      <c r="AQ1744" s="72"/>
      <c r="AS1744" s="115"/>
      <c r="AW1744" s="113"/>
      <c r="AX1744" s="113"/>
      <c r="AY1744" s="113"/>
    </row>
    <row r="1745" spans="9:51">
      <c r="I1745" s="72"/>
      <c r="K1745" s="115"/>
      <c r="M1745" s="113"/>
      <c r="N1745" s="113"/>
      <c r="O1745" s="113"/>
      <c r="P1745" s="113"/>
      <c r="Q1745" s="113"/>
      <c r="Z1745" s="72"/>
      <c r="AB1745" s="115"/>
      <c r="AD1745" s="113"/>
      <c r="AE1745" s="113"/>
      <c r="AF1745" s="113"/>
      <c r="AG1745" s="113"/>
      <c r="AH1745" s="113"/>
      <c r="AQ1745" s="72"/>
      <c r="AS1745" s="115"/>
      <c r="AW1745" s="113"/>
      <c r="AX1745" s="113"/>
      <c r="AY1745" s="113"/>
    </row>
    <row r="1746" spans="9:51">
      <c r="I1746" s="72"/>
      <c r="K1746" s="115"/>
      <c r="M1746" s="113"/>
      <c r="N1746" s="113"/>
      <c r="O1746" s="113"/>
      <c r="P1746" s="113"/>
      <c r="Q1746" s="113"/>
      <c r="Z1746" s="72"/>
      <c r="AB1746" s="115"/>
      <c r="AD1746" s="113"/>
      <c r="AE1746" s="113"/>
      <c r="AF1746" s="113"/>
      <c r="AG1746" s="113"/>
      <c r="AH1746" s="113"/>
      <c r="AQ1746" s="72"/>
      <c r="AS1746" s="115"/>
      <c r="AW1746" s="113"/>
      <c r="AX1746" s="113"/>
      <c r="AY1746" s="113"/>
    </row>
    <row r="1747" spans="9:51">
      <c r="I1747" s="72"/>
      <c r="K1747" s="115"/>
      <c r="M1747" s="113"/>
      <c r="N1747" s="113"/>
      <c r="O1747" s="113"/>
      <c r="P1747" s="113"/>
      <c r="Q1747" s="113"/>
      <c r="Z1747" s="72"/>
      <c r="AB1747" s="115"/>
      <c r="AD1747" s="113"/>
      <c r="AE1747" s="113"/>
      <c r="AF1747" s="113"/>
      <c r="AG1747" s="113"/>
      <c r="AH1747" s="113"/>
      <c r="AQ1747" s="72"/>
      <c r="AS1747" s="115"/>
      <c r="AW1747" s="113"/>
      <c r="AX1747" s="113"/>
      <c r="AY1747" s="113"/>
    </row>
    <row r="1748" spans="9:51">
      <c r="I1748" s="72"/>
      <c r="K1748" s="115"/>
      <c r="M1748" s="113"/>
      <c r="N1748" s="113"/>
      <c r="O1748" s="113"/>
      <c r="P1748" s="113"/>
      <c r="Q1748" s="113"/>
      <c r="Z1748" s="72"/>
      <c r="AB1748" s="115"/>
      <c r="AD1748" s="113"/>
      <c r="AE1748" s="113"/>
      <c r="AF1748" s="113"/>
      <c r="AG1748" s="113"/>
      <c r="AH1748" s="113"/>
      <c r="AQ1748" s="72"/>
      <c r="AS1748" s="115"/>
      <c r="AW1748" s="113"/>
      <c r="AX1748" s="113"/>
      <c r="AY1748" s="113"/>
    </row>
    <row r="1749" spans="9:51">
      <c r="I1749" s="72"/>
      <c r="K1749" s="115"/>
      <c r="M1749" s="113"/>
      <c r="N1749" s="113"/>
      <c r="O1749" s="113"/>
      <c r="P1749" s="113"/>
      <c r="Q1749" s="113"/>
      <c r="Z1749" s="72"/>
      <c r="AB1749" s="115"/>
      <c r="AD1749" s="113"/>
      <c r="AE1749" s="113"/>
      <c r="AF1749" s="113"/>
      <c r="AG1749" s="113"/>
      <c r="AH1749" s="113"/>
      <c r="AQ1749" s="72"/>
      <c r="AS1749" s="115"/>
      <c r="AW1749" s="113"/>
      <c r="AX1749" s="113"/>
      <c r="AY1749" s="113"/>
    </row>
    <row r="1750" spans="9:51">
      <c r="I1750" s="72"/>
      <c r="K1750" s="115"/>
      <c r="M1750" s="113"/>
      <c r="N1750" s="113"/>
      <c r="O1750" s="113"/>
      <c r="P1750" s="113"/>
      <c r="Q1750" s="113"/>
      <c r="Z1750" s="72"/>
      <c r="AB1750" s="115"/>
      <c r="AD1750" s="113"/>
      <c r="AE1750" s="113"/>
      <c r="AF1750" s="113"/>
      <c r="AG1750" s="113"/>
      <c r="AH1750" s="113"/>
      <c r="AQ1750" s="72"/>
      <c r="AS1750" s="115"/>
      <c r="AW1750" s="113"/>
      <c r="AX1750" s="113"/>
      <c r="AY1750" s="113"/>
    </row>
    <row r="1751" spans="9:51">
      <c r="I1751" s="72"/>
      <c r="K1751" s="115"/>
      <c r="M1751" s="113"/>
      <c r="N1751" s="113"/>
      <c r="O1751" s="113"/>
      <c r="P1751" s="113"/>
      <c r="Q1751" s="113"/>
      <c r="Z1751" s="72"/>
      <c r="AB1751" s="115"/>
      <c r="AD1751" s="113"/>
      <c r="AE1751" s="113"/>
      <c r="AF1751" s="113"/>
      <c r="AG1751" s="113"/>
      <c r="AH1751" s="113"/>
      <c r="AQ1751" s="72"/>
      <c r="AS1751" s="115"/>
      <c r="AW1751" s="113"/>
      <c r="AX1751" s="113"/>
      <c r="AY1751" s="113"/>
    </row>
    <row r="1752" spans="9:51">
      <c r="I1752" s="72"/>
      <c r="K1752" s="115"/>
      <c r="M1752" s="113"/>
      <c r="N1752" s="113"/>
      <c r="O1752" s="113"/>
      <c r="P1752" s="113"/>
      <c r="Q1752" s="113"/>
      <c r="Z1752" s="72"/>
      <c r="AB1752" s="115"/>
      <c r="AD1752" s="113"/>
      <c r="AE1752" s="113"/>
      <c r="AF1752" s="113"/>
      <c r="AG1752" s="113"/>
      <c r="AH1752" s="113"/>
      <c r="AQ1752" s="72"/>
      <c r="AS1752" s="115"/>
      <c r="AW1752" s="113"/>
      <c r="AX1752" s="113"/>
      <c r="AY1752" s="113"/>
    </row>
    <row r="1753" spans="9:51">
      <c r="I1753" s="72"/>
      <c r="K1753" s="115"/>
      <c r="M1753" s="113"/>
      <c r="N1753" s="113"/>
      <c r="O1753" s="113"/>
      <c r="P1753" s="113"/>
      <c r="Q1753" s="113"/>
      <c r="Z1753" s="72"/>
      <c r="AB1753" s="115"/>
      <c r="AD1753" s="113"/>
      <c r="AE1753" s="113"/>
      <c r="AF1753" s="113"/>
      <c r="AG1753" s="113"/>
      <c r="AH1753" s="113"/>
      <c r="AQ1753" s="72"/>
      <c r="AS1753" s="115"/>
      <c r="AW1753" s="113"/>
      <c r="AX1753" s="113"/>
      <c r="AY1753" s="113"/>
    </row>
    <row r="1754" spans="9:51">
      <c r="I1754" s="72"/>
      <c r="K1754" s="115"/>
      <c r="M1754" s="113"/>
      <c r="N1754" s="113"/>
      <c r="O1754" s="113"/>
      <c r="P1754" s="113"/>
      <c r="Q1754" s="113"/>
      <c r="Z1754" s="72"/>
      <c r="AB1754" s="115"/>
      <c r="AD1754" s="113"/>
      <c r="AE1754" s="113"/>
      <c r="AF1754" s="113"/>
      <c r="AG1754" s="113"/>
      <c r="AH1754" s="113"/>
      <c r="AQ1754" s="72"/>
      <c r="AS1754" s="115"/>
      <c r="AW1754" s="113"/>
      <c r="AX1754" s="113"/>
      <c r="AY1754" s="113"/>
    </row>
    <row r="1755" spans="9:51">
      <c r="I1755" s="72"/>
      <c r="K1755" s="115"/>
      <c r="M1755" s="113"/>
      <c r="N1755" s="113"/>
      <c r="O1755" s="113"/>
      <c r="P1755" s="113"/>
      <c r="Q1755" s="113"/>
      <c r="Z1755" s="72"/>
      <c r="AB1755" s="115"/>
      <c r="AD1755" s="113"/>
      <c r="AE1755" s="113"/>
      <c r="AF1755" s="113"/>
      <c r="AG1755" s="113"/>
      <c r="AH1755" s="113"/>
      <c r="AQ1755" s="72"/>
      <c r="AS1755" s="115"/>
      <c r="AW1755" s="113"/>
      <c r="AX1755" s="113"/>
      <c r="AY1755" s="113"/>
    </row>
    <row r="1756" spans="9:51">
      <c r="I1756" s="72"/>
      <c r="K1756" s="115"/>
      <c r="M1756" s="113"/>
      <c r="N1756" s="113"/>
      <c r="O1756" s="113"/>
      <c r="P1756" s="113"/>
      <c r="Q1756" s="113"/>
      <c r="Z1756" s="72"/>
      <c r="AB1756" s="115"/>
      <c r="AD1756" s="113"/>
      <c r="AE1756" s="113"/>
      <c r="AF1756" s="113"/>
      <c r="AG1756" s="113"/>
      <c r="AH1756" s="113"/>
      <c r="AQ1756" s="72"/>
      <c r="AS1756" s="115"/>
      <c r="AW1756" s="113"/>
      <c r="AX1756" s="113"/>
      <c r="AY1756" s="113"/>
    </row>
    <row r="1757" spans="9:51">
      <c r="I1757" s="72"/>
      <c r="K1757" s="115"/>
      <c r="M1757" s="113"/>
      <c r="N1757" s="113"/>
      <c r="O1757" s="113"/>
      <c r="P1757" s="113"/>
      <c r="Q1757" s="113"/>
      <c r="Z1757" s="72"/>
      <c r="AB1757" s="115"/>
      <c r="AD1757" s="113"/>
      <c r="AE1757" s="113"/>
      <c r="AF1757" s="113"/>
      <c r="AG1757" s="113"/>
      <c r="AH1757" s="113"/>
      <c r="AQ1757" s="72"/>
      <c r="AS1757" s="115"/>
      <c r="AW1757" s="113"/>
      <c r="AX1757" s="113"/>
      <c r="AY1757" s="113"/>
    </row>
    <row r="1758" spans="9:51">
      <c r="I1758" s="72"/>
      <c r="K1758" s="115"/>
      <c r="M1758" s="113"/>
      <c r="N1758" s="113"/>
      <c r="O1758" s="113"/>
      <c r="P1758" s="113"/>
      <c r="Q1758" s="113"/>
      <c r="Z1758" s="72"/>
      <c r="AB1758" s="115"/>
      <c r="AD1758" s="113"/>
      <c r="AE1758" s="113"/>
      <c r="AF1758" s="113"/>
      <c r="AG1758" s="113"/>
      <c r="AH1758" s="113"/>
      <c r="AQ1758" s="72"/>
      <c r="AS1758" s="115"/>
      <c r="AW1758" s="113"/>
      <c r="AX1758" s="113"/>
      <c r="AY1758" s="113"/>
    </row>
    <row r="1759" spans="9:51">
      <c r="I1759" s="72"/>
      <c r="K1759" s="115"/>
      <c r="M1759" s="113"/>
      <c r="N1759" s="113"/>
      <c r="O1759" s="113"/>
      <c r="P1759" s="113"/>
      <c r="Q1759" s="113"/>
      <c r="Z1759" s="72"/>
      <c r="AB1759" s="115"/>
      <c r="AD1759" s="113"/>
      <c r="AE1759" s="113"/>
      <c r="AF1759" s="113"/>
      <c r="AG1759" s="113"/>
      <c r="AH1759" s="113"/>
      <c r="AQ1759" s="72"/>
      <c r="AS1759" s="115"/>
      <c r="AW1759" s="113"/>
      <c r="AX1759" s="113"/>
      <c r="AY1759" s="113"/>
    </row>
    <row r="1760" spans="9:51">
      <c r="I1760" s="72"/>
      <c r="K1760" s="115"/>
      <c r="M1760" s="113"/>
      <c r="N1760" s="113"/>
      <c r="O1760" s="113"/>
      <c r="P1760" s="113"/>
      <c r="Q1760" s="113"/>
      <c r="Z1760" s="72"/>
      <c r="AB1760" s="115"/>
      <c r="AD1760" s="113"/>
      <c r="AE1760" s="113"/>
      <c r="AF1760" s="113"/>
      <c r="AG1760" s="113"/>
      <c r="AH1760" s="113"/>
      <c r="AQ1760" s="72"/>
      <c r="AS1760" s="115"/>
      <c r="AW1760" s="113"/>
      <c r="AX1760" s="113"/>
      <c r="AY1760" s="113"/>
    </row>
    <row r="1761" spans="9:51">
      <c r="I1761" s="72"/>
      <c r="K1761" s="115"/>
      <c r="M1761" s="113"/>
      <c r="N1761" s="113"/>
      <c r="O1761" s="113"/>
      <c r="P1761" s="113"/>
      <c r="Q1761" s="113"/>
      <c r="Z1761" s="72"/>
      <c r="AB1761" s="115"/>
      <c r="AD1761" s="113"/>
      <c r="AE1761" s="113"/>
      <c r="AF1761" s="113"/>
      <c r="AG1761" s="113"/>
      <c r="AH1761" s="113"/>
      <c r="AQ1761" s="72"/>
      <c r="AS1761" s="115"/>
      <c r="AW1761" s="113"/>
      <c r="AX1761" s="113"/>
      <c r="AY1761" s="113"/>
    </row>
    <row r="1762" spans="9:51">
      <c r="I1762" s="72"/>
      <c r="K1762" s="115"/>
      <c r="M1762" s="113"/>
      <c r="N1762" s="113"/>
      <c r="O1762" s="113"/>
      <c r="P1762" s="113"/>
      <c r="Q1762" s="113"/>
      <c r="Z1762" s="72"/>
      <c r="AB1762" s="115"/>
      <c r="AD1762" s="113"/>
      <c r="AE1762" s="113"/>
      <c r="AF1762" s="113"/>
      <c r="AG1762" s="113"/>
      <c r="AH1762" s="113"/>
      <c r="AQ1762" s="72"/>
      <c r="AS1762" s="115"/>
      <c r="AW1762" s="113"/>
      <c r="AX1762" s="113"/>
      <c r="AY1762" s="113"/>
    </row>
    <row r="1763" spans="9:51">
      <c r="I1763" s="72"/>
      <c r="K1763" s="115"/>
      <c r="M1763" s="113"/>
      <c r="N1763" s="113"/>
      <c r="O1763" s="113"/>
      <c r="P1763" s="113"/>
      <c r="Q1763" s="113"/>
      <c r="Z1763" s="72"/>
      <c r="AB1763" s="115"/>
      <c r="AD1763" s="113"/>
      <c r="AE1763" s="113"/>
      <c r="AF1763" s="113"/>
      <c r="AG1763" s="113"/>
      <c r="AH1763" s="113"/>
      <c r="AQ1763" s="72"/>
      <c r="AS1763" s="115"/>
      <c r="AW1763" s="113"/>
      <c r="AX1763" s="113"/>
      <c r="AY1763" s="113"/>
    </row>
    <row r="1764" spans="9:51">
      <c r="I1764" s="72"/>
      <c r="K1764" s="115"/>
      <c r="M1764" s="113"/>
      <c r="N1764" s="113"/>
      <c r="O1764" s="113"/>
      <c r="P1764" s="113"/>
      <c r="Q1764" s="113"/>
      <c r="Z1764" s="72"/>
      <c r="AB1764" s="115"/>
      <c r="AD1764" s="113"/>
      <c r="AE1764" s="113"/>
      <c r="AF1764" s="113"/>
      <c r="AG1764" s="113"/>
      <c r="AH1764" s="113"/>
      <c r="AQ1764" s="72"/>
      <c r="AS1764" s="115"/>
      <c r="AW1764" s="113"/>
      <c r="AX1764" s="113"/>
      <c r="AY1764" s="113"/>
    </row>
    <row r="1765" spans="9:51">
      <c r="I1765" s="72"/>
      <c r="K1765" s="115"/>
      <c r="M1765" s="113"/>
      <c r="N1765" s="113"/>
      <c r="O1765" s="113"/>
      <c r="P1765" s="113"/>
      <c r="Q1765" s="113"/>
      <c r="Z1765" s="72"/>
      <c r="AB1765" s="115"/>
      <c r="AD1765" s="113"/>
      <c r="AE1765" s="113"/>
      <c r="AF1765" s="113"/>
      <c r="AG1765" s="113"/>
      <c r="AH1765" s="113"/>
      <c r="AQ1765" s="72"/>
      <c r="AS1765" s="115"/>
      <c r="AW1765" s="113"/>
      <c r="AX1765" s="113"/>
      <c r="AY1765" s="113"/>
    </row>
    <row r="1766" spans="9:51">
      <c r="I1766" s="72"/>
      <c r="K1766" s="115"/>
      <c r="M1766" s="113"/>
      <c r="N1766" s="113"/>
      <c r="O1766" s="113"/>
      <c r="P1766" s="113"/>
      <c r="Q1766" s="113"/>
      <c r="Z1766" s="72"/>
      <c r="AB1766" s="115"/>
      <c r="AD1766" s="113"/>
      <c r="AE1766" s="113"/>
      <c r="AF1766" s="113"/>
      <c r="AG1766" s="113"/>
      <c r="AH1766" s="113"/>
      <c r="AQ1766" s="72"/>
      <c r="AS1766" s="115"/>
      <c r="AW1766" s="113"/>
      <c r="AX1766" s="113"/>
      <c r="AY1766" s="113"/>
    </row>
    <row r="1767" spans="9:51">
      <c r="I1767" s="72"/>
      <c r="K1767" s="115"/>
      <c r="M1767" s="113"/>
      <c r="N1767" s="113"/>
      <c r="O1767" s="113"/>
      <c r="P1767" s="113"/>
      <c r="Q1767" s="113"/>
      <c r="Z1767" s="72"/>
      <c r="AB1767" s="115"/>
      <c r="AD1767" s="113"/>
      <c r="AE1767" s="113"/>
      <c r="AF1767" s="113"/>
      <c r="AG1767" s="113"/>
      <c r="AH1767" s="113"/>
      <c r="AQ1767" s="72"/>
      <c r="AS1767" s="115"/>
      <c r="AW1767" s="113"/>
      <c r="AX1767" s="113"/>
      <c r="AY1767" s="113"/>
    </row>
    <row r="1768" spans="9:51">
      <c r="I1768" s="72"/>
      <c r="K1768" s="115"/>
      <c r="M1768" s="113"/>
      <c r="N1768" s="113"/>
      <c r="O1768" s="113"/>
      <c r="P1768" s="113"/>
      <c r="Q1768" s="113"/>
      <c r="Z1768" s="72"/>
      <c r="AB1768" s="115"/>
      <c r="AD1768" s="113"/>
      <c r="AE1768" s="113"/>
      <c r="AF1768" s="113"/>
      <c r="AG1768" s="113"/>
      <c r="AH1768" s="113"/>
      <c r="AQ1768" s="72"/>
      <c r="AS1768" s="115"/>
      <c r="AW1768" s="113"/>
      <c r="AX1768" s="113"/>
      <c r="AY1768" s="113"/>
    </row>
    <row r="1769" spans="9:51">
      <c r="I1769" s="72"/>
      <c r="K1769" s="115"/>
      <c r="M1769" s="113"/>
      <c r="N1769" s="113"/>
      <c r="O1769" s="113"/>
      <c r="P1769" s="113"/>
      <c r="Q1769" s="113"/>
      <c r="Z1769" s="72"/>
      <c r="AB1769" s="115"/>
      <c r="AD1769" s="113"/>
      <c r="AE1769" s="113"/>
      <c r="AF1769" s="113"/>
      <c r="AG1769" s="113"/>
      <c r="AH1769" s="113"/>
      <c r="AQ1769" s="72"/>
      <c r="AS1769" s="115"/>
      <c r="AW1769" s="113"/>
      <c r="AX1769" s="113"/>
      <c r="AY1769" s="113"/>
    </row>
    <row r="1770" spans="9:51">
      <c r="I1770" s="72"/>
      <c r="K1770" s="115"/>
      <c r="M1770" s="113"/>
      <c r="N1770" s="113"/>
      <c r="O1770" s="113"/>
      <c r="P1770" s="113"/>
      <c r="Q1770" s="113"/>
      <c r="Z1770" s="72"/>
      <c r="AB1770" s="115"/>
      <c r="AD1770" s="113"/>
      <c r="AE1770" s="113"/>
      <c r="AF1770" s="113"/>
      <c r="AG1770" s="113"/>
      <c r="AH1770" s="113"/>
      <c r="AQ1770" s="72"/>
      <c r="AS1770" s="115"/>
      <c r="AW1770" s="113"/>
      <c r="AX1770" s="113"/>
      <c r="AY1770" s="113"/>
    </row>
    <row r="1771" spans="9:51">
      <c r="I1771" s="72"/>
      <c r="K1771" s="115"/>
      <c r="M1771" s="113"/>
      <c r="N1771" s="113"/>
      <c r="O1771" s="113"/>
      <c r="P1771" s="113"/>
      <c r="Q1771" s="113"/>
      <c r="Z1771" s="72"/>
      <c r="AB1771" s="115"/>
      <c r="AD1771" s="113"/>
      <c r="AE1771" s="113"/>
      <c r="AF1771" s="113"/>
      <c r="AG1771" s="113"/>
      <c r="AH1771" s="113"/>
      <c r="AQ1771" s="72"/>
      <c r="AS1771" s="115"/>
      <c r="AW1771" s="113"/>
      <c r="AX1771" s="113"/>
      <c r="AY1771" s="113"/>
    </row>
    <row r="1772" spans="9:51">
      <c r="I1772" s="72"/>
      <c r="K1772" s="115"/>
      <c r="M1772" s="113"/>
      <c r="N1772" s="113"/>
      <c r="O1772" s="113"/>
      <c r="P1772" s="113"/>
      <c r="Q1772" s="113"/>
      <c r="Z1772" s="72"/>
      <c r="AB1772" s="115"/>
      <c r="AD1772" s="113"/>
      <c r="AE1772" s="113"/>
      <c r="AF1772" s="113"/>
      <c r="AG1772" s="113"/>
      <c r="AH1772" s="113"/>
      <c r="AQ1772" s="72"/>
      <c r="AS1772" s="115"/>
      <c r="AW1772" s="113"/>
      <c r="AX1772" s="113"/>
      <c r="AY1772" s="113"/>
    </row>
    <row r="1773" spans="9:51">
      <c r="I1773" s="72"/>
      <c r="K1773" s="115"/>
      <c r="M1773" s="113"/>
      <c r="N1773" s="113"/>
      <c r="O1773" s="113"/>
      <c r="P1773" s="113"/>
      <c r="Q1773" s="113"/>
      <c r="Z1773" s="72"/>
      <c r="AB1773" s="115"/>
      <c r="AD1773" s="113"/>
      <c r="AE1773" s="113"/>
      <c r="AF1773" s="113"/>
      <c r="AG1773" s="113"/>
      <c r="AH1773" s="113"/>
      <c r="AQ1773" s="72"/>
      <c r="AS1773" s="115"/>
      <c r="AW1773" s="113"/>
      <c r="AX1773" s="113"/>
      <c r="AY1773" s="113"/>
    </row>
    <row r="1774" spans="9:51">
      <c r="I1774" s="72"/>
      <c r="K1774" s="115"/>
      <c r="M1774" s="113"/>
      <c r="N1774" s="113"/>
      <c r="O1774" s="113"/>
      <c r="P1774" s="113"/>
      <c r="Q1774" s="113"/>
      <c r="Z1774" s="72"/>
      <c r="AB1774" s="115"/>
      <c r="AD1774" s="113"/>
      <c r="AE1774" s="113"/>
      <c r="AF1774" s="113"/>
      <c r="AG1774" s="113"/>
      <c r="AH1774" s="113"/>
      <c r="AQ1774" s="72"/>
      <c r="AS1774" s="115"/>
      <c r="AW1774" s="113"/>
      <c r="AX1774" s="113"/>
      <c r="AY1774" s="113"/>
    </row>
    <row r="1775" spans="9:51">
      <c r="I1775" s="72"/>
      <c r="K1775" s="115"/>
      <c r="M1775" s="113"/>
      <c r="N1775" s="113"/>
      <c r="O1775" s="113"/>
      <c r="P1775" s="113"/>
      <c r="Q1775" s="113"/>
      <c r="Z1775" s="72"/>
      <c r="AB1775" s="115"/>
      <c r="AD1775" s="113"/>
      <c r="AE1775" s="113"/>
      <c r="AF1775" s="113"/>
      <c r="AG1775" s="113"/>
      <c r="AH1775" s="113"/>
      <c r="AQ1775" s="72"/>
      <c r="AS1775" s="115"/>
      <c r="AW1775" s="113"/>
      <c r="AX1775" s="113"/>
      <c r="AY1775" s="113"/>
    </row>
    <row r="1776" spans="9:51">
      <c r="I1776" s="72"/>
      <c r="K1776" s="115"/>
      <c r="M1776" s="113"/>
      <c r="N1776" s="113"/>
      <c r="O1776" s="113"/>
      <c r="P1776" s="113"/>
      <c r="Q1776" s="113"/>
      <c r="Z1776" s="72"/>
      <c r="AB1776" s="115"/>
      <c r="AD1776" s="113"/>
      <c r="AE1776" s="113"/>
      <c r="AF1776" s="113"/>
      <c r="AG1776" s="113"/>
      <c r="AH1776" s="113"/>
      <c r="AQ1776" s="72"/>
      <c r="AS1776" s="115"/>
      <c r="AW1776" s="113"/>
      <c r="AX1776" s="113"/>
      <c r="AY1776" s="113"/>
    </row>
    <row r="1777" spans="9:51">
      <c r="I1777" s="72"/>
      <c r="K1777" s="115"/>
      <c r="M1777" s="113"/>
      <c r="N1777" s="113"/>
      <c r="O1777" s="113"/>
      <c r="P1777" s="113"/>
      <c r="Q1777" s="113"/>
      <c r="Z1777" s="72"/>
      <c r="AB1777" s="115"/>
      <c r="AD1777" s="113"/>
      <c r="AE1777" s="113"/>
      <c r="AF1777" s="113"/>
      <c r="AG1777" s="113"/>
      <c r="AH1777" s="113"/>
      <c r="AQ1777" s="72"/>
      <c r="AS1777" s="115"/>
      <c r="AW1777" s="113"/>
      <c r="AX1777" s="113"/>
      <c r="AY1777" s="113"/>
    </row>
    <row r="1778" spans="9:51">
      <c r="I1778" s="72"/>
      <c r="K1778" s="115"/>
      <c r="M1778" s="113"/>
      <c r="N1778" s="113"/>
      <c r="O1778" s="113"/>
      <c r="P1778" s="113"/>
      <c r="Q1778" s="113"/>
      <c r="Z1778" s="72"/>
      <c r="AB1778" s="115"/>
      <c r="AD1778" s="113"/>
      <c r="AE1778" s="113"/>
      <c r="AF1778" s="113"/>
      <c r="AG1778" s="113"/>
      <c r="AH1778" s="113"/>
      <c r="AQ1778" s="72"/>
      <c r="AS1778" s="115"/>
      <c r="AW1778" s="113"/>
      <c r="AX1778" s="113"/>
      <c r="AY1778" s="113"/>
    </row>
    <row r="1779" spans="9:51">
      <c r="I1779" s="72"/>
      <c r="K1779" s="115"/>
      <c r="M1779" s="113"/>
      <c r="N1779" s="113"/>
      <c r="O1779" s="113"/>
      <c r="P1779" s="113"/>
      <c r="Q1779" s="113"/>
      <c r="Z1779" s="72"/>
      <c r="AB1779" s="115"/>
      <c r="AD1779" s="113"/>
      <c r="AE1779" s="113"/>
      <c r="AF1779" s="113"/>
      <c r="AG1779" s="113"/>
      <c r="AH1779" s="113"/>
      <c r="AQ1779" s="72"/>
      <c r="AS1779" s="115"/>
      <c r="AW1779" s="113"/>
      <c r="AX1779" s="113"/>
      <c r="AY1779" s="113"/>
    </row>
    <row r="1780" spans="9:51">
      <c r="I1780" s="72"/>
      <c r="K1780" s="115"/>
      <c r="M1780" s="113"/>
      <c r="N1780" s="113"/>
      <c r="O1780" s="113"/>
      <c r="P1780" s="113"/>
      <c r="Q1780" s="113"/>
      <c r="Z1780" s="72"/>
      <c r="AB1780" s="115"/>
      <c r="AD1780" s="113"/>
      <c r="AE1780" s="113"/>
      <c r="AF1780" s="113"/>
      <c r="AG1780" s="113"/>
      <c r="AH1780" s="113"/>
      <c r="AQ1780" s="72"/>
      <c r="AS1780" s="115"/>
      <c r="AW1780" s="113"/>
      <c r="AX1780" s="113"/>
      <c r="AY1780" s="113"/>
    </row>
    <row r="1781" spans="9:51">
      <c r="I1781" s="72"/>
      <c r="K1781" s="115"/>
      <c r="M1781" s="113"/>
      <c r="N1781" s="113"/>
      <c r="O1781" s="113"/>
      <c r="P1781" s="113"/>
      <c r="Q1781" s="113"/>
      <c r="Z1781" s="72"/>
      <c r="AB1781" s="115"/>
      <c r="AD1781" s="113"/>
      <c r="AE1781" s="113"/>
      <c r="AF1781" s="113"/>
      <c r="AG1781" s="113"/>
      <c r="AH1781" s="113"/>
      <c r="AQ1781" s="72"/>
      <c r="AS1781" s="115"/>
      <c r="AW1781" s="113"/>
      <c r="AX1781" s="113"/>
      <c r="AY1781" s="113"/>
    </row>
    <row r="1782" spans="9:51">
      <c r="I1782" s="72"/>
      <c r="K1782" s="115"/>
      <c r="M1782" s="113"/>
      <c r="N1782" s="113"/>
      <c r="O1782" s="113"/>
      <c r="P1782" s="113"/>
      <c r="Q1782" s="113"/>
      <c r="Z1782" s="72"/>
      <c r="AB1782" s="115"/>
      <c r="AD1782" s="113"/>
      <c r="AE1782" s="113"/>
      <c r="AF1782" s="113"/>
      <c r="AG1782" s="113"/>
      <c r="AH1782" s="113"/>
      <c r="AQ1782" s="72"/>
      <c r="AS1782" s="115"/>
      <c r="AW1782" s="113"/>
      <c r="AX1782" s="113"/>
      <c r="AY1782" s="113"/>
    </row>
    <row r="1783" spans="9:51">
      <c r="I1783" s="72"/>
      <c r="K1783" s="115"/>
      <c r="M1783" s="113"/>
      <c r="N1783" s="113"/>
      <c r="O1783" s="113"/>
      <c r="P1783" s="113"/>
      <c r="Q1783" s="113"/>
      <c r="Z1783" s="72"/>
      <c r="AB1783" s="115"/>
      <c r="AD1783" s="113"/>
      <c r="AE1783" s="113"/>
      <c r="AF1783" s="113"/>
      <c r="AG1783" s="113"/>
      <c r="AH1783" s="113"/>
      <c r="AQ1783" s="72"/>
      <c r="AS1783" s="115"/>
      <c r="AW1783" s="113"/>
      <c r="AX1783" s="113"/>
      <c r="AY1783" s="113"/>
    </row>
    <row r="1784" spans="9:51">
      <c r="I1784" s="72"/>
      <c r="K1784" s="115"/>
      <c r="M1784" s="113"/>
      <c r="N1784" s="113"/>
      <c r="O1784" s="113"/>
      <c r="P1784" s="113"/>
      <c r="Q1784" s="113"/>
      <c r="Z1784" s="72"/>
      <c r="AB1784" s="115"/>
      <c r="AD1784" s="113"/>
      <c r="AE1784" s="113"/>
      <c r="AF1784" s="113"/>
      <c r="AG1784" s="113"/>
      <c r="AH1784" s="113"/>
      <c r="AQ1784" s="72"/>
      <c r="AS1784" s="115"/>
      <c r="AW1784" s="113"/>
      <c r="AX1784" s="113"/>
      <c r="AY1784" s="113"/>
    </row>
    <row r="1785" spans="9:51">
      <c r="I1785" s="72"/>
      <c r="K1785" s="115"/>
      <c r="M1785" s="113"/>
      <c r="N1785" s="113"/>
      <c r="O1785" s="113"/>
      <c r="P1785" s="113"/>
      <c r="Q1785" s="113"/>
      <c r="Z1785" s="72"/>
      <c r="AB1785" s="115"/>
      <c r="AD1785" s="113"/>
      <c r="AE1785" s="113"/>
      <c r="AF1785" s="113"/>
      <c r="AG1785" s="113"/>
      <c r="AH1785" s="113"/>
      <c r="AQ1785" s="72"/>
      <c r="AS1785" s="115"/>
      <c r="AW1785" s="113"/>
      <c r="AX1785" s="113"/>
      <c r="AY1785" s="113"/>
    </row>
    <row r="1786" spans="9:51">
      <c r="I1786" s="72"/>
      <c r="K1786" s="115"/>
      <c r="M1786" s="113"/>
      <c r="N1786" s="113"/>
      <c r="O1786" s="113"/>
      <c r="P1786" s="113"/>
      <c r="Q1786" s="113"/>
      <c r="Z1786" s="72"/>
      <c r="AB1786" s="115"/>
      <c r="AD1786" s="113"/>
      <c r="AE1786" s="113"/>
      <c r="AF1786" s="113"/>
      <c r="AG1786" s="113"/>
      <c r="AH1786" s="113"/>
      <c r="AQ1786" s="72"/>
      <c r="AS1786" s="115"/>
      <c r="AW1786" s="113"/>
      <c r="AX1786" s="113"/>
      <c r="AY1786" s="113"/>
    </row>
    <row r="1787" spans="9:51">
      <c r="I1787" s="72"/>
      <c r="K1787" s="115"/>
      <c r="M1787" s="113"/>
      <c r="N1787" s="113"/>
      <c r="O1787" s="113"/>
      <c r="P1787" s="113"/>
      <c r="Q1787" s="113"/>
      <c r="Z1787" s="72"/>
      <c r="AB1787" s="115"/>
      <c r="AD1787" s="113"/>
      <c r="AE1787" s="113"/>
      <c r="AF1787" s="113"/>
      <c r="AG1787" s="113"/>
      <c r="AH1787" s="113"/>
      <c r="AQ1787" s="72"/>
      <c r="AS1787" s="115"/>
      <c r="AW1787" s="113"/>
      <c r="AX1787" s="113"/>
      <c r="AY1787" s="113"/>
    </row>
    <row r="1788" spans="9:51">
      <c r="I1788" s="72"/>
      <c r="K1788" s="115"/>
      <c r="M1788" s="113"/>
      <c r="N1788" s="113"/>
      <c r="O1788" s="113"/>
      <c r="P1788" s="113"/>
      <c r="Q1788" s="113"/>
      <c r="Z1788" s="72"/>
      <c r="AB1788" s="115"/>
      <c r="AD1788" s="113"/>
      <c r="AE1788" s="113"/>
      <c r="AF1788" s="113"/>
      <c r="AG1788" s="113"/>
      <c r="AH1788" s="113"/>
      <c r="AQ1788" s="72"/>
      <c r="AS1788" s="115"/>
      <c r="AW1788" s="113"/>
      <c r="AX1788" s="113"/>
      <c r="AY1788" s="113"/>
    </row>
    <row r="1789" spans="9:51">
      <c r="I1789" s="72"/>
      <c r="K1789" s="115"/>
      <c r="M1789" s="113"/>
      <c r="N1789" s="113"/>
      <c r="O1789" s="113"/>
      <c r="P1789" s="113"/>
      <c r="Q1789" s="113"/>
      <c r="Z1789" s="72"/>
      <c r="AB1789" s="115"/>
      <c r="AD1789" s="113"/>
      <c r="AE1789" s="113"/>
      <c r="AF1789" s="113"/>
      <c r="AG1789" s="113"/>
      <c r="AH1789" s="113"/>
      <c r="AQ1789" s="72"/>
      <c r="AS1789" s="115"/>
      <c r="AW1789" s="113"/>
      <c r="AX1789" s="113"/>
      <c r="AY1789" s="113"/>
    </row>
    <row r="1790" spans="9:51">
      <c r="I1790" s="72"/>
      <c r="K1790" s="115"/>
      <c r="M1790" s="113"/>
      <c r="N1790" s="113"/>
      <c r="O1790" s="113"/>
      <c r="P1790" s="113"/>
      <c r="Q1790" s="113"/>
      <c r="Z1790" s="72"/>
      <c r="AB1790" s="115"/>
      <c r="AD1790" s="113"/>
      <c r="AE1790" s="113"/>
      <c r="AF1790" s="113"/>
      <c r="AG1790" s="113"/>
      <c r="AH1790" s="113"/>
      <c r="AQ1790" s="72"/>
      <c r="AS1790" s="115"/>
      <c r="AW1790" s="113"/>
      <c r="AX1790" s="113"/>
      <c r="AY1790" s="113"/>
    </row>
    <row r="1791" spans="9:51">
      <c r="I1791" s="72"/>
      <c r="K1791" s="115"/>
      <c r="M1791" s="113"/>
      <c r="N1791" s="113"/>
      <c r="O1791" s="113"/>
      <c r="P1791" s="113"/>
      <c r="Q1791" s="113"/>
      <c r="Z1791" s="72"/>
      <c r="AB1791" s="115"/>
      <c r="AD1791" s="113"/>
      <c r="AE1791" s="113"/>
      <c r="AF1791" s="113"/>
      <c r="AG1791" s="113"/>
      <c r="AH1791" s="113"/>
      <c r="AQ1791" s="72"/>
      <c r="AS1791" s="115"/>
      <c r="AW1791" s="113"/>
      <c r="AX1791" s="113"/>
      <c r="AY1791" s="113"/>
    </row>
    <row r="1792" spans="9:51">
      <c r="I1792" s="72"/>
      <c r="K1792" s="115"/>
      <c r="M1792" s="113"/>
      <c r="N1792" s="113"/>
      <c r="O1792" s="113"/>
      <c r="P1792" s="113"/>
      <c r="Q1792" s="113"/>
      <c r="Z1792" s="72"/>
      <c r="AB1792" s="115"/>
      <c r="AD1792" s="113"/>
      <c r="AE1792" s="113"/>
      <c r="AF1792" s="113"/>
      <c r="AG1792" s="113"/>
      <c r="AH1792" s="113"/>
      <c r="AQ1792" s="72"/>
      <c r="AS1792" s="115"/>
      <c r="AW1792" s="113"/>
      <c r="AX1792" s="113"/>
      <c r="AY1792" s="113"/>
    </row>
    <row r="1793" spans="9:51">
      <c r="I1793" s="72"/>
      <c r="K1793" s="115"/>
      <c r="M1793" s="113"/>
      <c r="N1793" s="113"/>
      <c r="O1793" s="113"/>
      <c r="P1793" s="113"/>
      <c r="Q1793" s="113"/>
      <c r="Z1793" s="72"/>
      <c r="AB1793" s="115"/>
      <c r="AD1793" s="113"/>
      <c r="AE1793" s="113"/>
      <c r="AF1793" s="113"/>
      <c r="AG1793" s="113"/>
      <c r="AH1793" s="113"/>
      <c r="AQ1793" s="72"/>
      <c r="AS1793" s="115"/>
      <c r="AW1793" s="113"/>
      <c r="AX1793" s="113"/>
      <c r="AY1793" s="113"/>
    </row>
    <row r="1794" spans="9:51">
      <c r="I1794" s="72"/>
      <c r="K1794" s="115"/>
      <c r="M1794" s="113"/>
      <c r="N1794" s="113"/>
      <c r="O1794" s="113"/>
      <c r="P1794" s="113"/>
      <c r="Q1794" s="113"/>
      <c r="Z1794" s="72"/>
      <c r="AB1794" s="115"/>
      <c r="AD1794" s="113"/>
      <c r="AE1794" s="113"/>
      <c r="AF1794" s="113"/>
      <c r="AG1794" s="113"/>
      <c r="AH1794" s="113"/>
      <c r="AQ1794" s="72"/>
      <c r="AS1794" s="115"/>
      <c r="AW1794" s="113"/>
      <c r="AX1794" s="113"/>
      <c r="AY1794" s="113"/>
    </row>
    <row r="1795" spans="9:51">
      <c r="I1795" s="72"/>
      <c r="K1795" s="115"/>
      <c r="M1795" s="113"/>
      <c r="N1795" s="113"/>
      <c r="O1795" s="113"/>
      <c r="P1795" s="113"/>
      <c r="Q1795" s="113"/>
      <c r="Z1795" s="72"/>
      <c r="AB1795" s="115"/>
      <c r="AD1795" s="113"/>
      <c r="AE1795" s="113"/>
      <c r="AF1795" s="113"/>
      <c r="AG1795" s="113"/>
      <c r="AH1795" s="113"/>
      <c r="AQ1795" s="72"/>
      <c r="AS1795" s="115"/>
      <c r="AW1795" s="113"/>
      <c r="AX1795" s="113"/>
      <c r="AY1795" s="113"/>
    </row>
    <row r="1796" spans="9:51">
      <c r="I1796" s="72"/>
      <c r="K1796" s="115"/>
      <c r="M1796" s="113"/>
      <c r="N1796" s="113"/>
      <c r="O1796" s="113"/>
      <c r="P1796" s="113"/>
      <c r="Q1796" s="113"/>
      <c r="Z1796" s="72"/>
      <c r="AB1796" s="115"/>
      <c r="AD1796" s="113"/>
      <c r="AE1796" s="113"/>
      <c r="AF1796" s="113"/>
      <c r="AG1796" s="113"/>
      <c r="AH1796" s="113"/>
      <c r="AQ1796" s="72"/>
      <c r="AS1796" s="115"/>
      <c r="AW1796" s="113"/>
      <c r="AX1796" s="113"/>
      <c r="AY1796" s="113"/>
    </row>
    <row r="1797" spans="9:51">
      <c r="I1797" s="72"/>
      <c r="K1797" s="115"/>
      <c r="M1797" s="113"/>
      <c r="N1797" s="113"/>
      <c r="O1797" s="113"/>
      <c r="P1797" s="113"/>
      <c r="Q1797" s="113"/>
      <c r="Z1797" s="72"/>
      <c r="AB1797" s="115"/>
      <c r="AD1797" s="113"/>
      <c r="AE1797" s="113"/>
      <c r="AF1797" s="113"/>
      <c r="AG1797" s="113"/>
      <c r="AH1797" s="113"/>
      <c r="AQ1797" s="72"/>
      <c r="AS1797" s="115"/>
      <c r="AW1797" s="113"/>
      <c r="AX1797" s="113"/>
      <c r="AY1797" s="113"/>
    </row>
    <row r="1798" spans="9:51">
      <c r="I1798" s="72"/>
      <c r="K1798" s="115"/>
      <c r="M1798" s="113"/>
      <c r="N1798" s="113"/>
      <c r="O1798" s="113"/>
      <c r="P1798" s="113"/>
      <c r="Q1798" s="113"/>
      <c r="Z1798" s="72"/>
      <c r="AB1798" s="115"/>
      <c r="AD1798" s="113"/>
      <c r="AE1798" s="113"/>
      <c r="AF1798" s="113"/>
      <c r="AG1798" s="113"/>
      <c r="AH1798" s="113"/>
      <c r="AQ1798" s="72"/>
      <c r="AS1798" s="115"/>
      <c r="AW1798" s="113"/>
      <c r="AX1798" s="113"/>
      <c r="AY1798" s="113"/>
    </row>
    <row r="1799" spans="9:51">
      <c r="I1799" s="72"/>
      <c r="K1799" s="115"/>
      <c r="M1799" s="113"/>
      <c r="N1799" s="113"/>
      <c r="O1799" s="113"/>
      <c r="P1799" s="113"/>
      <c r="Q1799" s="113"/>
      <c r="Z1799" s="72"/>
      <c r="AB1799" s="115"/>
      <c r="AD1799" s="113"/>
      <c r="AE1799" s="113"/>
      <c r="AF1799" s="113"/>
      <c r="AG1799" s="113"/>
      <c r="AH1799" s="113"/>
      <c r="AQ1799" s="72"/>
      <c r="AS1799" s="115"/>
      <c r="AW1799" s="113"/>
      <c r="AX1799" s="113"/>
      <c r="AY1799" s="113"/>
    </row>
    <row r="1800" spans="9:51">
      <c r="I1800" s="72"/>
      <c r="K1800" s="115"/>
      <c r="M1800" s="113"/>
      <c r="N1800" s="113"/>
      <c r="O1800" s="113"/>
      <c r="P1800" s="113"/>
      <c r="Q1800" s="113"/>
      <c r="Z1800" s="72"/>
      <c r="AB1800" s="115"/>
      <c r="AD1800" s="113"/>
      <c r="AE1800" s="113"/>
      <c r="AF1800" s="113"/>
      <c r="AG1800" s="113"/>
      <c r="AH1800" s="113"/>
      <c r="AQ1800" s="72"/>
      <c r="AS1800" s="115"/>
      <c r="AW1800" s="113"/>
      <c r="AX1800" s="113"/>
      <c r="AY1800" s="113"/>
    </row>
    <row r="1801" spans="9:51">
      <c r="I1801" s="72"/>
      <c r="K1801" s="115"/>
      <c r="M1801" s="113"/>
      <c r="N1801" s="113"/>
      <c r="O1801" s="113"/>
      <c r="P1801" s="113"/>
      <c r="Q1801" s="113"/>
      <c r="Z1801" s="72"/>
      <c r="AB1801" s="115"/>
      <c r="AD1801" s="113"/>
      <c r="AE1801" s="113"/>
      <c r="AF1801" s="113"/>
      <c r="AG1801" s="113"/>
      <c r="AH1801" s="113"/>
      <c r="AQ1801" s="72"/>
      <c r="AS1801" s="115"/>
      <c r="AW1801" s="113"/>
      <c r="AX1801" s="113"/>
      <c r="AY1801" s="113"/>
    </row>
    <row r="1802" spans="9:51">
      <c r="I1802" s="72"/>
      <c r="K1802" s="115"/>
      <c r="M1802" s="113"/>
      <c r="N1802" s="113"/>
      <c r="O1802" s="113"/>
      <c r="P1802" s="113"/>
      <c r="Q1802" s="113"/>
      <c r="Z1802" s="72"/>
      <c r="AB1802" s="115"/>
      <c r="AD1802" s="113"/>
      <c r="AE1802" s="113"/>
      <c r="AF1802" s="113"/>
      <c r="AG1802" s="113"/>
      <c r="AH1802" s="113"/>
      <c r="AQ1802" s="72"/>
      <c r="AS1802" s="115"/>
      <c r="AW1802" s="113"/>
      <c r="AX1802" s="113"/>
      <c r="AY1802" s="113"/>
    </row>
    <row r="1803" spans="9:51">
      <c r="I1803" s="72"/>
      <c r="K1803" s="115"/>
      <c r="M1803" s="113"/>
      <c r="N1803" s="113"/>
      <c r="O1803" s="113"/>
      <c r="P1803" s="113"/>
      <c r="Q1803" s="113"/>
      <c r="Z1803" s="72"/>
      <c r="AB1803" s="115"/>
      <c r="AD1803" s="113"/>
      <c r="AE1803" s="113"/>
      <c r="AF1803" s="113"/>
      <c r="AG1803" s="113"/>
      <c r="AH1803" s="113"/>
      <c r="AQ1803" s="72"/>
      <c r="AS1803" s="115"/>
      <c r="AW1803" s="113"/>
      <c r="AX1803" s="113"/>
      <c r="AY1803" s="113"/>
    </row>
    <row r="1804" spans="9:51">
      <c r="I1804" s="72"/>
      <c r="K1804" s="115"/>
      <c r="M1804" s="113"/>
      <c r="N1804" s="113"/>
      <c r="O1804" s="113"/>
      <c r="P1804" s="113"/>
      <c r="Q1804" s="113"/>
      <c r="Z1804" s="72"/>
      <c r="AB1804" s="115"/>
      <c r="AD1804" s="113"/>
      <c r="AE1804" s="113"/>
      <c r="AF1804" s="113"/>
      <c r="AG1804" s="113"/>
      <c r="AH1804" s="113"/>
      <c r="AQ1804" s="72"/>
      <c r="AS1804" s="115"/>
      <c r="AW1804" s="113"/>
      <c r="AX1804" s="113"/>
      <c r="AY1804" s="113"/>
    </row>
    <row r="1805" spans="9:51">
      <c r="I1805" s="72"/>
      <c r="K1805" s="115"/>
      <c r="M1805" s="113"/>
      <c r="N1805" s="113"/>
      <c r="O1805" s="113"/>
      <c r="P1805" s="113"/>
      <c r="Q1805" s="113"/>
      <c r="Z1805" s="72"/>
      <c r="AB1805" s="115"/>
      <c r="AD1805" s="113"/>
      <c r="AE1805" s="113"/>
      <c r="AF1805" s="113"/>
      <c r="AG1805" s="113"/>
      <c r="AH1805" s="113"/>
      <c r="AQ1805" s="72"/>
      <c r="AS1805" s="115"/>
      <c r="AW1805" s="113"/>
      <c r="AX1805" s="113"/>
      <c r="AY1805" s="113"/>
    </row>
    <row r="1806" spans="9:51">
      <c r="I1806" s="72"/>
      <c r="K1806" s="115"/>
      <c r="M1806" s="113"/>
      <c r="N1806" s="113"/>
      <c r="O1806" s="113"/>
      <c r="P1806" s="113"/>
      <c r="Q1806" s="113"/>
      <c r="Z1806" s="72"/>
      <c r="AB1806" s="115"/>
      <c r="AD1806" s="113"/>
      <c r="AE1806" s="113"/>
      <c r="AF1806" s="113"/>
      <c r="AG1806" s="113"/>
      <c r="AH1806" s="113"/>
      <c r="AQ1806" s="72"/>
      <c r="AS1806" s="115"/>
      <c r="AW1806" s="113"/>
      <c r="AX1806" s="113"/>
      <c r="AY1806" s="113"/>
    </row>
    <row r="1807" spans="9:51">
      <c r="I1807" s="72"/>
      <c r="K1807" s="115"/>
      <c r="M1807" s="113"/>
      <c r="N1807" s="113"/>
      <c r="O1807" s="113"/>
      <c r="P1807" s="113"/>
      <c r="Q1807" s="113"/>
      <c r="Z1807" s="72"/>
      <c r="AB1807" s="115"/>
      <c r="AD1807" s="113"/>
      <c r="AE1807" s="113"/>
      <c r="AF1807" s="113"/>
      <c r="AG1807" s="113"/>
      <c r="AH1807" s="113"/>
      <c r="AQ1807" s="72"/>
      <c r="AS1807" s="115"/>
      <c r="AW1807" s="113"/>
      <c r="AX1807" s="113"/>
      <c r="AY1807" s="113"/>
    </row>
    <row r="1808" spans="9:51">
      <c r="I1808" s="72"/>
      <c r="K1808" s="115"/>
      <c r="M1808" s="113"/>
      <c r="N1808" s="113"/>
      <c r="O1808" s="113"/>
      <c r="P1808" s="113"/>
      <c r="Q1808" s="113"/>
      <c r="Z1808" s="72"/>
      <c r="AB1808" s="115"/>
      <c r="AD1808" s="113"/>
      <c r="AE1808" s="113"/>
      <c r="AF1808" s="113"/>
      <c r="AG1808" s="113"/>
      <c r="AH1808" s="113"/>
      <c r="AQ1808" s="72"/>
      <c r="AS1808" s="115"/>
      <c r="AW1808" s="113"/>
      <c r="AX1808" s="113"/>
      <c r="AY1808" s="113"/>
    </row>
    <row r="1809" spans="9:51">
      <c r="I1809" s="72"/>
      <c r="K1809" s="115"/>
      <c r="M1809" s="113"/>
      <c r="N1809" s="113"/>
      <c r="O1809" s="113"/>
      <c r="P1809" s="113"/>
      <c r="Q1809" s="113"/>
      <c r="Z1809" s="72"/>
      <c r="AB1809" s="115"/>
      <c r="AD1809" s="113"/>
      <c r="AE1809" s="113"/>
      <c r="AF1809" s="113"/>
      <c r="AG1809" s="113"/>
      <c r="AH1809" s="113"/>
      <c r="AQ1809" s="72"/>
      <c r="AS1809" s="115"/>
      <c r="AW1809" s="113"/>
      <c r="AX1809" s="113"/>
      <c r="AY1809" s="113"/>
    </row>
    <row r="1810" spans="9:51">
      <c r="I1810" s="72"/>
      <c r="K1810" s="115"/>
      <c r="M1810" s="113"/>
      <c r="N1810" s="113"/>
      <c r="O1810" s="113"/>
      <c r="P1810" s="113"/>
      <c r="Q1810" s="113"/>
      <c r="Z1810" s="72"/>
      <c r="AB1810" s="115"/>
      <c r="AD1810" s="113"/>
      <c r="AE1810" s="113"/>
      <c r="AF1810" s="113"/>
      <c r="AG1810" s="113"/>
      <c r="AH1810" s="113"/>
      <c r="AQ1810" s="72"/>
      <c r="AS1810" s="115"/>
      <c r="AW1810" s="113"/>
      <c r="AX1810" s="113"/>
      <c r="AY1810" s="113"/>
    </row>
    <row r="1811" spans="9:51">
      <c r="I1811" s="72"/>
      <c r="K1811" s="115"/>
      <c r="M1811" s="113"/>
      <c r="N1811" s="113"/>
      <c r="O1811" s="113"/>
      <c r="P1811" s="113"/>
      <c r="Q1811" s="113"/>
      <c r="Z1811" s="72"/>
      <c r="AB1811" s="115"/>
      <c r="AD1811" s="113"/>
      <c r="AE1811" s="113"/>
      <c r="AF1811" s="113"/>
      <c r="AG1811" s="113"/>
      <c r="AH1811" s="113"/>
      <c r="AQ1811" s="72"/>
      <c r="AS1811" s="115"/>
      <c r="AW1811" s="113"/>
      <c r="AX1811" s="113"/>
      <c r="AY1811" s="113"/>
    </row>
    <row r="1812" spans="9:51">
      <c r="I1812" s="72"/>
      <c r="K1812" s="115"/>
      <c r="M1812" s="113"/>
      <c r="N1812" s="113"/>
      <c r="O1812" s="113"/>
      <c r="P1812" s="113"/>
      <c r="Q1812" s="113"/>
      <c r="Z1812" s="72"/>
      <c r="AB1812" s="115"/>
      <c r="AD1812" s="113"/>
      <c r="AE1812" s="113"/>
      <c r="AF1812" s="113"/>
      <c r="AG1812" s="113"/>
      <c r="AH1812" s="113"/>
      <c r="AQ1812" s="72"/>
      <c r="AS1812" s="115"/>
      <c r="AW1812" s="113"/>
      <c r="AX1812" s="113"/>
      <c r="AY1812" s="113"/>
    </row>
    <row r="1813" spans="9:51">
      <c r="I1813" s="72"/>
      <c r="K1813" s="115"/>
      <c r="M1813" s="113"/>
      <c r="N1813" s="113"/>
      <c r="O1813" s="113"/>
      <c r="P1813" s="113"/>
      <c r="Q1813" s="113"/>
      <c r="Z1813" s="72"/>
      <c r="AB1813" s="115"/>
      <c r="AD1813" s="113"/>
      <c r="AE1813" s="113"/>
      <c r="AF1813" s="113"/>
      <c r="AG1813" s="113"/>
      <c r="AH1813" s="113"/>
      <c r="AQ1813" s="72"/>
      <c r="AS1813" s="115"/>
      <c r="AW1813" s="113"/>
      <c r="AX1813" s="113"/>
      <c r="AY1813" s="113"/>
    </row>
    <row r="1814" spans="9:51">
      <c r="I1814" s="72"/>
      <c r="K1814" s="115"/>
      <c r="M1814" s="113"/>
      <c r="N1814" s="113"/>
      <c r="O1814" s="113"/>
      <c r="P1814" s="113"/>
      <c r="Q1814" s="113"/>
      <c r="Z1814" s="72"/>
      <c r="AB1814" s="115"/>
      <c r="AD1814" s="113"/>
      <c r="AE1814" s="113"/>
      <c r="AF1814" s="113"/>
      <c r="AG1814" s="113"/>
      <c r="AH1814" s="113"/>
      <c r="AQ1814" s="72"/>
      <c r="AS1814" s="115"/>
      <c r="AW1814" s="113"/>
      <c r="AX1814" s="113"/>
      <c r="AY1814" s="113"/>
    </row>
    <row r="1815" spans="9:51">
      <c r="I1815" s="72"/>
      <c r="K1815" s="115"/>
      <c r="M1815" s="113"/>
      <c r="N1815" s="113"/>
      <c r="O1815" s="113"/>
      <c r="P1815" s="113"/>
      <c r="Q1815" s="113"/>
      <c r="Z1815" s="72"/>
      <c r="AB1815" s="115"/>
      <c r="AD1815" s="113"/>
      <c r="AE1815" s="113"/>
      <c r="AF1815" s="113"/>
      <c r="AG1815" s="113"/>
      <c r="AH1815" s="113"/>
      <c r="AQ1815" s="72"/>
      <c r="AS1815" s="115"/>
      <c r="AW1815" s="113"/>
      <c r="AX1815" s="113"/>
      <c r="AY1815" s="113"/>
    </row>
    <row r="1816" spans="9:51">
      <c r="I1816" s="72"/>
      <c r="K1816" s="115"/>
      <c r="M1816" s="113"/>
      <c r="N1816" s="113"/>
      <c r="O1816" s="113"/>
      <c r="P1816" s="113"/>
      <c r="Q1816" s="113"/>
      <c r="Z1816" s="72"/>
      <c r="AB1816" s="115"/>
      <c r="AD1816" s="113"/>
      <c r="AE1816" s="113"/>
      <c r="AF1816" s="113"/>
      <c r="AG1816" s="113"/>
      <c r="AH1816" s="113"/>
      <c r="AQ1816" s="72"/>
      <c r="AS1816" s="115"/>
      <c r="AW1816" s="113"/>
      <c r="AX1816" s="113"/>
      <c r="AY1816" s="113"/>
    </row>
    <row r="1817" spans="9:51">
      <c r="I1817" s="72"/>
      <c r="K1817" s="115"/>
      <c r="M1817" s="113"/>
      <c r="N1817" s="113"/>
      <c r="O1817" s="113"/>
      <c r="P1817" s="113"/>
      <c r="Q1817" s="113"/>
      <c r="Z1817" s="72"/>
      <c r="AB1817" s="115"/>
      <c r="AD1817" s="113"/>
      <c r="AE1817" s="113"/>
      <c r="AF1817" s="113"/>
      <c r="AG1817" s="113"/>
      <c r="AH1817" s="113"/>
      <c r="AQ1817" s="72"/>
      <c r="AS1817" s="115"/>
      <c r="AW1817" s="113"/>
      <c r="AX1817" s="113"/>
      <c r="AY1817" s="113"/>
    </row>
    <row r="1818" spans="9:51">
      <c r="I1818" s="72"/>
      <c r="K1818" s="115"/>
      <c r="M1818" s="113"/>
      <c r="N1818" s="113"/>
      <c r="O1818" s="113"/>
      <c r="P1818" s="113"/>
      <c r="Q1818" s="113"/>
      <c r="Z1818" s="72"/>
      <c r="AB1818" s="115"/>
      <c r="AD1818" s="113"/>
      <c r="AE1818" s="113"/>
      <c r="AF1818" s="113"/>
      <c r="AG1818" s="113"/>
      <c r="AH1818" s="113"/>
      <c r="AQ1818" s="72"/>
      <c r="AS1818" s="115"/>
      <c r="AW1818" s="113"/>
      <c r="AX1818" s="113"/>
      <c r="AY1818" s="113"/>
    </row>
    <row r="1819" spans="9:51">
      <c r="I1819" s="72"/>
      <c r="K1819" s="115"/>
      <c r="M1819" s="113"/>
      <c r="N1819" s="113"/>
      <c r="O1819" s="113"/>
      <c r="P1819" s="113"/>
      <c r="Q1819" s="113"/>
      <c r="Z1819" s="72"/>
      <c r="AB1819" s="115"/>
      <c r="AD1819" s="113"/>
      <c r="AE1819" s="113"/>
      <c r="AF1819" s="113"/>
      <c r="AG1819" s="113"/>
      <c r="AH1819" s="113"/>
      <c r="AQ1819" s="72"/>
      <c r="AS1819" s="115"/>
      <c r="AW1819" s="113"/>
      <c r="AX1819" s="113"/>
      <c r="AY1819" s="113"/>
    </row>
    <row r="1820" spans="9:51">
      <c r="I1820" s="72"/>
      <c r="K1820" s="115"/>
      <c r="M1820" s="113"/>
      <c r="N1820" s="113"/>
      <c r="O1820" s="113"/>
      <c r="P1820" s="113"/>
      <c r="Q1820" s="113"/>
      <c r="Z1820" s="72"/>
      <c r="AB1820" s="115"/>
      <c r="AD1820" s="113"/>
      <c r="AE1820" s="113"/>
      <c r="AF1820" s="113"/>
      <c r="AG1820" s="113"/>
      <c r="AH1820" s="113"/>
      <c r="AQ1820" s="72"/>
      <c r="AS1820" s="115"/>
      <c r="AW1820" s="113"/>
      <c r="AX1820" s="113"/>
      <c r="AY1820" s="113"/>
    </row>
    <row r="1821" spans="9:51">
      <c r="I1821" s="72"/>
      <c r="K1821" s="115"/>
      <c r="M1821" s="113"/>
      <c r="N1821" s="113"/>
      <c r="O1821" s="113"/>
      <c r="P1821" s="113"/>
      <c r="Q1821" s="113"/>
      <c r="Z1821" s="72"/>
      <c r="AB1821" s="115"/>
      <c r="AD1821" s="113"/>
      <c r="AE1821" s="113"/>
      <c r="AF1821" s="113"/>
      <c r="AG1821" s="113"/>
      <c r="AH1821" s="113"/>
      <c r="AQ1821" s="72"/>
      <c r="AS1821" s="115"/>
      <c r="AW1821" s="113"/>
      <c r="AX1821" s="113"/>
      <c r="AY1821" s="113"/>
    </row>
    <row r="1822" spans="9:51">
      <c r="I1822" s="72"/>
      <c r="K1822" s="115"/>
      <c r="M1822" s="113"/>
      <c r="N1822" s="113"/>
      <c r="O1822" s="113"/>
      <c r="P1822" s="113"/>
      <c r="Q1822" s="113"/>
      <c r="Z1822" s="72"/>
      <c r="AB1822" s="115"/>
      <c r="AD1822" s="113"/>
      <c r="AE1822" s="113"/>
      <c r="AF1822" s="113"/>
      <c r="AG1822" s="113"/>
      <c r="AH1822" s="113"/>
      <c r="AQ1822" s="72"/>
      <c r="AS1822" s="115"/>
      <c r="AW1822" s="113"/>
      <c r="AX1822" s="113"/>
      <c r="AY1822" s="113"/>
    </row>
    <row r="1823" spans="9:51">
      <c r="I1823" s="72"/>
      <c r="K1823" s="115"/>
      <c r="M1823" s="113"/>
      <c r="N1823" s="113"/>
      <c r="O1823" s="113"/>
      <c r="P1823" s="113"/>
      <c r="Q1823" s="113"/>
      <c r="Z1823" s="72"/>
      <c r="AB1823" s="115"/>
      <c r="AD1823" s="113"/>
      <c r="AE1823" s="113"/>
      <c r="AF1823" s="113"/>
      <c r="AG1823" s="113"/>
      <c r="AH1823" s="113"/>
      <c r="AQ1823" s="72"/>
      <c r="AS1823" s="115"/>
      <c r="AW1823" s="113"/>
      <c r="AX1823" s="113"/>
      <c r="AY1823" s="113"/>
    </row>
    <row r="1824" spans="9:51">
      <c r="I1824" s="72"/>
      <c r="K1824" s="115"/>
      <c r="M1824" s="113"/>
      <c r="N1824" s="113"/>
      <c r="O1824" s="113"/>
      <c r="P1824" s="113"/>
      <c r="Q1824" s="113"/>
      <c r="Z1824" s="72"/>
      <c r="AB1824" s="115"/>
      <c r="AD1824" s="113"/>
      <c r="AE1824" s="113"/>
      <c r="AF1824" s="113"/>
      <c r="AG1824" s="113"/>
      <c r="AH1824" s="113"/>
      <c r="AQ1824" s="72"/>
      <c r="AS1824" s="115"/>
      <c r="AW1824" s="113"/>
      <c r="AX1824" s="113"/>
      <c r="AY1824" s="113"/>
    </row>
    <row r="1825" spans="9:51">
      <c r="I1825" s="72"/>
      <c r="K1825" s="115"/>
      <c r="M1825" s="113"/>
      <c r="N1825" s="113"/>
      <c r="O1825" s="113"/>
      <c r="P1825" s="113"/>
      <c r="Q1825" s="113"/>
      <c r="Z1825" s="72"/>
      <c r="AB1825" s="115"/>
      <c r="AD1825" s="113"/>
      <c r="AE1825" s="113"/>
      <c r="AF1825" s="113"/>
      <c r="AG1825" s="113"/>
      <c r="AH1825" s="113"/>
      <c r="AQ1825" s="72"/>
      <c r="AS1825" s="115"/>
      <c r="AW1825" s="113"/>
      <c r="AX1825" s="113"/>
      <c r="AY1825" s="113"/>
    </row>
    <row r="1826" spans="9:51">
      <c r="I1826" s="72"/>
      <c r="K1826" s="115"/>
      <c r="M1826" s="113"/>
      <c r="N1826" s="113"/>
      <c r="O1826" s="113"/>
      <c r="P1826" s="113"/>
      <c r="Q1826" s="113"/>
      <c r="Z1826" s="72"/>
      <c r="AB1826" s="115"/>
      <c r="AD1826" s="113"/>
      <c r="AE1826" s="113"/>
      <c r="AF1826" s="113"/>
      <c r="AG1826" s="113"/>
      <c r="AH1826" s="113"/>
      <c r="AQ1826" s="72"/>
      <c r="AS1826" s="115"/>
      <c r="AW1826" s="113"/>
      <c r="AX1826" s="113"/>
      <c r="AY1826" s="113"/>
    </row>
    <row r="1827" spans="9:51">
      <c r="I1827" s="72"/>
      <c r="K1827" s="115"/>
      <c r="M1827" s="113"/>
      <c r="N1827" s="113"/>
      <c r="O1827" s="113"/>
      <c r="P1827" s="113"/>
      <c r="Q1827" s="113"/>
      <c r="Z1827" s="72"/>
      <c r="AB1827" s="115"/>
      <c r="AD1827" s="113"/>
      <c r="AE1827" s="113"/>
      <c r="AF1827" s="113"/>
      <c r="AG1827" s="113"/>
      <c r="AH1827" s="113"/>
      <c r="AQ1827" s="72"/>
      <c r="AS1827" s="115"/>
      <c r="AW1827" s="113"/>
      <c r="AX1827" s="113"/>
      <c r="AY1827" s="113"/>
    </row>
    <row r="1828" spans="9:51">
      <c r="I1828" s="72"/>
      <c r="K1828" s="115"/>
      <c r="M1828" s="113"/>
      <c r="N1828" s="113"/>
      <c r="O1828" s="113"/>
      <c r="P1828" s="113"/>
      <c r="Q1828" s="113"/>
      <c r="Z1828" s="72"/>
      <c r="AB1828" s="115"/>
      <c r="AD1828" s="113"/>
      <c r="AE1828" s="113"/>
      <c r="AF1828" s="113"/>
      <c r="AG1828" s="113"/>
      <c r="AH1828" s="113"/>
      <c r="AQ1828" s="72"/>
      <c r="AS1828" s="115"/>
      <c r="AW1828" s="113"/>
      <c r="AX1828" s="113"/>
      <c r="AY1828" s="113"/>
    </row>
    <row r="1829" spans="9:51">
      <c r="I1829" s="72"/>
      <c r="K1829" s="115"/>
      <c r="M1829" s="113"/>
      <c r="N1829" s="113"/>
      <c r="O1829" s="113"/>
      <c r="P1829" s="113"/>
      <c r="Q1829" s="113"/>
      <c r="Z1829" s="72"/>
      <c r="AB1829" s="115"/>
      <c r="AD1829" s="113"/>
      <c r="AE1829" s="113"/>
      <c r="AF1829" s="113"/>
      <c r="AG1829" s="113"/>
      <c r="AH1829" s="113"/>
      <c r="AQ1829" s="72"/>
      <c r="AS1829" s="115"/>
      <c r="AW1829" s="113"/>
      <c r="AX1829" s="113"/>
      <c r="AY1829" s="113"/>
    </row>
    <row r="1830" spans="9:51">
      <c r="I1830" s="72"/>
      <c r="K1830" s="115"/>
      <c r="M1830" s="113"/>
      <c r="N1830" s="113"/>
      <c r="O1830" s="113"/>
      <c r="P1830" s="113"/>
      <c r="Q1830" s="113"/>
      <c r="Z1830" s="72"/>
      <c r="AB1830" s="115"/>
      <c r="AD1830" s="113"/>
      <c r="AE1830" s="113"/>
      <c r="AF1830" s="113"/>
      <c r="AG1830" s="113"/>
      <c r="AH1830" s="113"/>
      <c r="AQ1830" s="72"/>
      <c r="AS1830" s="115"/>
      <c r="AW1830" s="113"/>
      <c r="AX1830" s="113"/>
      <c r="AY1830" s="113"/>
    </row>
    <row r="1831" spans="9:51">
      <c r="I1831" s="72"/>
      <c r="K1831" s="115"/>
      <c r="M1831" s="113"/>
      <c r="N1831" s="113"/>
      <c r="O1831" s="113"/>
      <c r="P1831" s="113"/>
      <c r="Q1831" s="113"/>
      <c r="Z1831" s="72"/>
      <c r="AB1831" s="115"/>
      <c r="AD1831" s="113"/>
      <c r="AE1831" s="113"/>
      <c r="AF1831" s="113"/>
      <c r="AG1831" s="113"/>
      <c r="AH1831" s="113"/>
      <c r="AQ1831" s="72"/>
      <c r="AS1831" s="115"/>
      <c r="AW1831" s="113"/>
      <c r="AX1831" s="113"/>
      <c r="AY1831" s="113"/>
    </row>
    <row r="1832" spans="9:51">
      <c r="I1832" s="72"/>
      <c r="K1832" s="115"/>
      <c r="M1832" s="113"/>
      <c r="N1832" s="113"/>
      <c r="O1832" s="113"/>
      <c r="P1832" s="113"/>
      <c r="Q1832" s="113"/>
      <c r="Z1832" s="72"/>
      <c r="AB1832" s="115"/>
      <c r="AD1832" s="113"/>
      <c r="AE1832" s="113"/>
      <c r="AF1832" s="113"/>
      <c r="AG1832" s="113"/>
      <c r="AH1832" s="113"/>
      <c r="AQ1832" s="72"/>
      <c r="AS1832" s="115"/>
      <c r="AW1832" s="113"/>
      <c r="AX1832" s="113"/>
      <c r="AY1832" s="113"/>
    </row>
    <row r="1833" spans="9:51">
      <c r="I1833" s="72"/>
      <c r="K1833" s="115"/>
      <c r="M1833" s="113"/>
      <c r="N1833" s="113"/>
      <c r="O1833" s="113"/>
      <c r="P1833" s="113"/>
      <c r="Q1833" s="113"/>
      <c r="Z1833" s="72"/>
      <c r="AB1833" s="115"/>
      <c r="AD1833" s="113"/>
      <c r="AE1833" s="113"/>
      <c r="AF1833" s="113"/>
      <c r="AG1833" s="113"/>
      <c r="AH1833" s="113"/>
      <c r="AQ1833" s="72"/>
      <c r="AS1833" s="115"/>
      <c r="AW1833" s="113"/>
      <c r="AX1833" s="113"/>
      <c r="AY1833" s="113"/>
    </row>
    <row r="1834" spans="9:51">
      <c r="I1834" s="72"/>
      <c r="K1834" s="115"/>
      <c r="M1834" s="113"/>
      <c r="N1834" s="113"/>
      <c r="O1834" s="113"/>
      <c r="P1834" s="113"/>
      <c r="Q1834" s="113"/>
      <c r="Z1834" s="72"/>
      <c r="AB1834" s="115"/>
      <c r="AD1834" s="113"/>
      <c r="AE1834" s="113"/>
      <c r="AF1834" s="113"/>
      <c r="AG1834" s="113"/>
      <c r="AH1834" s="113"/>
      <c r="AQ1834" s="72"/>
      <c r="AS1834" s="115"/>
      <c r="AW1834" s="113"/>
      <c r="AX1834" s="113"/>
      <c r="AY1834" s="113"/>
    </row>
    <row r="1835" spans="9:51">
      <c r="I1835" s="72"/>
      <c r="K1835" s="115"/>
      <c r="M1835" s="113"/>
      <c r="N1835" s="113"/>
      <c r="O1835" s="113"/>
      <c r="P1835" s="113"/>
      <c r="Q1835" s="113"/>
      <c r="Z1835" s="72"/>
      <c r="AB1835" s="115"/>
      <c r="AD1835" s="113"/>
      <c r="AE1835" s="113"/>
      <c r="AF1835" s="113"/>
      <c r="AG1835" s="113"/>
      <c r="AH1835" s="113"/>
      <c r="AQ1835" s="72"/>
      <c r="AS1835" s="115"/>
      <c r="AW1835" s="113"/>
      <c r="AX1835" s="113"/>
      <c r="AY1835" s="113"/>
    </row>
    <row r="1836" spans="9:51">
      <c r="I1836" s="72"/>
      <c r="K1836" s="115"/>
      <c r="M1836" s="113"/>
      <c r="N1836" s="113"/>
      <c r="O1836" s="113"/>
      <c r="P1836" s="113"/>
      <c r="Q1836" s="113"/>
      <c r="Z1836" s="72"/>
      <c r="AB1836" s="115"/>
      <c r="AD1836" s="113"/>
      <c r="AE1836" s="113"/>
      <c r="AF1836" s="113"/>
      <c r="AG1836" s="113"/>
      <c r="AH1836" s="113"/>
      <c r="AQ1836" s="72"/>
      <c r="AS1836" s="115"/>
      <c r="AW1836" s="113"/>
      <c r="AX1836" s="113"/>
      <c r="AY1836" s="113"/>
    </row>
    <row r="1837" spans="9:51">
      <c r="I1837" s="72"/>
      <c r="K1837" s="115"/>
      <c r="M1837" s="113"/>
      <c r="N1837" s="113"/>
      <c r="O1837" s="113"/>
      <c r="P1837" s="113"/>
      <c r="Q1837" s="113"/>
      <c r="Z1837" s="72"/>
      <c r="AB1837" s="115"/>
      <c r="AD1837" s="113"/>
      <c r="AE1837" s="113"/>
      <c r="AF1837" s="113"/>
      <c r="AG1837" s="113"/>
      <c r="AH1837" s="113"/>
      <c r="AQ1837" s="72"/>
      <c r="AS1837" s="115"/>
      <c r="AW1837" s="113"/>
      <c r="AX1837" s="113"/>
      <c r="AY1837" s="113"/>
    </row>
    <row r="1838" spans="9:51">
      <c r="I1838" s="72"/>
      <c r="K1838" s="115"/>
      <c r="M1838" s="113"/>
      <c r="N1838" s="113"/>
      <c r="O1838" s="113"/>
      <c r="P1838" s="113"/>
      <c r="Q1838" s="113"/>
      <c r="Z1838" s="72"/>
      <c r="AB1838" s="115"/>
      <c r="AD1838" s="113"/>
      <c r="AE1838" s="113"/>
      <c r="AF1838" s="113"/>
      <c r="AG1838" s="113"/>
      <c r="AH1838" s="113"/>
      <c r="AQ1838" s="72"/>
      <c r="AS1838" s="115"/>
      <c r="AW1838" s="113"/>
      <c r="AX1838" s="113"/>
      <c r="AY1838" s="113"/>
    </row>
    <row r="1839" spans="9:51">
      <c r="I1839" s="72"/>
      <c r="K1839" s="115"/>
      <c r="M1839" s="113"/>
      <c r="N1839" s="113"/>
      <c r="O1839" s="113"/>
      <c r="P1839" s="113"/>
      <c r="Q1839" s="113"/>
      <c r="Z1839" s="72"/>
      <c r="AB1839" s="115"/>
      <c r="AD1839" s="113"/>
      <c r="AE1839" s="113"/>
      <c r="AF1839" s="113"/>
      <c r="AG1839" s="113"/>
      <c r="AH1839" s="113"/>
      <c r="AQ1839" s="72"/>
      <c r="AS1839" s="115"/>
      <c r="AW1839" s="113"/>
      <c r="AX1839" s="113"/>
      <c r="AY1839" s="113"/>
    </row>
    <row r="1840" spans="9:51">
      <c r="I1840" s="72"/>
      <c r="K1840" s="115"/>
      <c r="M1840" s="113"/>
      <c r="N1840" s="113"/>
      <c r="O1840" s="113"/>
      <c r="P1840" s="113"/>
      <c r="Q1840" s="113"/>
      <c r="Z1840" s="72"/>
      <c r="AB1840" s="115"/>
      <c r="AD1840" s="113"/>
      <c r="AE1840" s="113"/>
      <c r="AF1840" s="113"/>
      <c r="AG1840" s="113"/>
      <c r="AH1840" s="113"/>
      <c r="AQ1840" s="72"/>
      <c r="AS1840" s="115"/>
      <c r="AW1840" s="113"/>
      <c r="AX1840" s="113"/>
      <c r="AY1840" s="113"/>
    </row>
    <row r="1841" spans="9:51">
      <c r="I1841" s="72"/>
      <c r="K1841" s="115"/>
      <c r="M1841" s="113"/>
      <c r="N1841" s="113"/>
      <c r="O1841" s="113"/>
      <c r="P1841" s="113"/>
      <c r="Q1841" s="113"/>
      <c r="Z1841" s="72"/>
      <c r="AB1841" s="115"/>
      <c r="AD1841" s="113"/>
      <c r="AE1841" s="113"/>
      <c r="AF1841" s="113"/>
      <c r="AG1841" s="113"/>
      <c r="AH1841" s="113"/>
      <c r="AQ1841" s="72"/>
      <c r="AS1841" s="115"/>
      <c r="AW1841" s="113"/>
      <c r="AX1841" s="113"/>
      <c r="AY1841" s="113"/>
    </row>
    <row r="1842" spans="9:51">
      <c r="I1842" s="72"/>
      <c r="K1842" s="115"/>
      <c r="M1842" s="113"/>
      <c r="N1842" s="113"/>
      <c r="O1842" s="113"/>
      <c r="P1842" s="113"/>
      <c r="Q1842" s="113"/>
      <c r="Z1842" s="72"/>
      <c r="AB1842" s="115"/>
      <c r="AD1842" s="113"/>
      <c r="AE1842" s="113"/>
      <c r="AF1842" s="113"/>
      <c r="AG1842" s="113"/>
      <c r="AH1842" s="113"/>
      <c r="AQ1842" s="72"/>
      <c r="AS1842" s="115"/>
      <c r="AW1842" s="113"/>
      <c r="AX1842" s="113"/>
      <c r="AY1842" s="113"/>
    </row>
    <row r="1843" spans="9:51">
      <c r="I1843" s="72"/>
      <c r="K1843" s="115"/>
      <c r="M1843" s="113"/>
      <c r="N1843" s="113"/>
      <c r="O1843" s="113"/>
      <c r="P1843" s="113"/>
      <c r="Q1843" s="113"/>
      <c r="Z1843" s="72"/>
      <c r="AB1843" s="115"/>
      <c r="AD1843" s="113"/>
      <c r="AE1843" s="113"/>
      <c r="AF1843" s="113"/>
      <c r="AG1843" s="113"/>
      <c r="AH1843" s="113"/>
      <c r="AQ1843" s="72"/>
      <c r="AS1843" s="115"/>
      <c r="AW1843" s="113"/>
      <c r="AX1843" s="113"/>
      <c r="AY1843" s="113"/>
    </row>
    <row r="1844" spans="9:51">
      <c r="I1844" s="72"/>
      <c r="K1844" s="115"/>
      <c r="M1844" s="113"/>
      <c r="N1844" s="113"/>
      <c r="O1844" s="113"/>
      <c r="P1844" s="113"/>
      <c r="Q1844" s="113"/>
      <c r="Z1844" s="72"/>
      <c r="AB1844" s="115"/>
      <c r="AD1844" s="113"/>
      <c r="AE1844" s="113"/>
      <c r="AF1844" s="113"/>
      <c r="AG1844" s="113"/>
      <c r="AH1844" s="113"/>
      <c r="AQ1844" s="72"/>
      <c r="AS1844" s="115"/>
      <c r="AW1844" s="113"/>
      <c r="AX1844" s="113"/>
      <c r="AY1844" s="113"/>
    </row>
    <row r="1845" spans="9:51">
      <c r="I1845" s="72"/>
      <c r="K1845" s="115"/>
      <c r="M1845" s="113"/>
      <c r="N1845" s="113"/>
      <c r="O1845" s="113"/>
      <c r="P1845" s="113"/>
      <c r="Q1845" s="113"/>
      <c r="Z1845" s="72"/>
      <c r="AB1845" s="115"/>
      <c r="AD1845" s="113"/>
      <c r="AE1845" s="113"/>
      <c r="AF1845" s="113"/>
      <c r="AG1845" s="113"/>
      <c r="AH1845" s="113"/>
      <c r="AQ1845" s="72"/>
      <c r="AS1845" s="115"/>
      <c r="AW1845" s="113"/>
      <c r="AX1845" s="113"/>
      <c r="AY1845" s="113"/>
    </row>
    <row r="1846" spans="9:51">
      <c r="I1846" s="72"/>
      <c r="K1846" s="115"/>
      <c r="M1846" s="113"/>
      <c r="N1846" s="113"/>
      <c r="O1846" s="113"/>
      <c r="P1846" s="113"/>
      <c r="Q1846" s="113"/>
      <c r="Z1846" s="72"/>
      <c r="AB1846" s="115"/>
      <c r="AD1846" s="113"/>
      <c r="AE1846" s="113"/>
      <c r="AF1846" s="113"/>
      <c r="AG1846" s="113"/>
      <c r="AH1846" s="113"/>
      <c r="AQ1846" s="72"/>
      <c r="AS1846" s="115"/>
      <c r="AW1846" s="113"/>
      <c r="AX1846" s="113"/>
      <c r="AY1846" s="113"/>
    </row>
    <row r="1847" spans="9:51">
      <c r="I1847" s="72"/>
      <c r="K1847" s="115"/>
      <c r="M1847" s="113"/>
      <c r="N1847" s="113"/>
      <c r="O1847" s="113"/>
      <c r="P1847" s="113"/>
      <c r="Q1847" s="113"/>
      <c r="Z1847" s="72"/>
      <c r="AB1847" s="115"/>
      <c r="AD1847" s="113"/>
      <c r="AE1847" s="113"/>
      <c r="AF1847" s="113"/>
      <c r="AG1847" s="113"/>
      <c r="AH1847" s="113"/>
      <c r="AQ1847" s="72"/>
      <c r="AS1847" s="115"/>
      <c r="AW1847" s="113"/>
      <c r="AX1847" s="113"/>
      <c r="AY1847" s="113"/>
    </row>
    <row r="1848" spans="9:51">
      <c r="I1848" s="72"/>
      <c r="K1848" s="115"/>
      <c r="M1848" s="113"/>
      <c r="N1848" s="113"/>
      <c r="O1848" s="113"/>
      <c r="P1848" s="113"/>
      <c r="Q1848" s="113"/>
      <c r="Z1848" s="72"/>
      <c r="AB1848" s="115"/>
      <c r="AD1848" s="113"/>
      <c r="AE1848" s="113"/>
      <c r="AF1848" s="113"/>
      <c r="AG1848" s="113"/>
      <c r="AH1848" s="113"/>
      <c r="AQ1848" s="72"/>
      <c r="AS1848" s="115"/>
      <c r="AW1848" s="113"/>
      <c r="AX1848" s="113"/>
      <c r="AY1848" s="113"/>
    </row>
    <row r="1849" spans="9:51">
      <c r="I1849" s="72"/>
      <c r="K1849" s="115"/>
      <c r="M1849" s="113"/>
      <c r="N1849" s="113"/>
      <c r="O1849" s="113"/>
      <c r="P1849" s="113"/>
      <c r="Q1849" s="113"/>
      <c r="Z1849" s="72"/>
      <c r="AB1849" s="115"/>
      <c r="AD1849" s="113"/>
      <c r="AE1849" s="113"/>
      <c r="AF1849" s="113"/>
      <c r="AG1849" s="113"/>
      <c r="AH1849" s="113"/>
      <c r="AQ1849" s="72"/>
      <c r="AS1849" s="115"/>
      <c r="AW1849" s="113"/>
      <c r="AX1849" s="113"/>
      <c r="AY1849" s="113"/>
    </row>
    <row r="1850" spans="9:51">
      <c r="I1850" s="72"/>
      <c r="K1850" s="115"/>
      <c r="M1850" s="113"/>
      <c r="N1850" s="113"/>
      <c r="O1850" s="113"/>
      <c r="P1850" s="113"/>
      <c r="Q1850" s="113"/>
      <c r="Z1850" s="72"/>
      <c r="AB1850" s="115"/>
      <c r="AD1850" s="113"/>
      <c r="AE1850" s="113"/>
      <c r="AF1850" s="113"/>
      <c r="AG1850" s="113"/>
      <c r="AH1850" s="113"/>
      <c r="AQ1850" s="72"/>
      <c r="AS1850" s="115"/>
      <c r="AW1850" s="113"/>
      <c r="AX1850" s="113"/>
      <c r="AY1850" s="113"/>
    </row>
    <row r="1851" spans="9:51">
      <c r="I1851" s="72"/>
      <c r="K1851" s="115"/>
      <c r="M1851" s="113"/>
      <c r="N1851" s="113"/>
      <c r="O1851" s="113"/>
      <c r="P1851" s="113"/>
      <c r="Q1851" s="113"/>
      <c r="Z1851" s="72"/>
      <c r="AB1851" s="115"/>
      <c r="AD1851" s="113"/>
      <c r="AE1851" s="113"/>
      <c r="AF1851" s="113"/>
      <c r="AG1851" s="113"/>
      <c r="AH1851" s="113"/>
      <c r="AQ1851" s="72"/>
      <c r="AS1851" s="115"/>
      <c r="AW1851" s="113"/>
      <c r="AX1851" s="113"/>
      <c r="AY1851" s="113"/>
    </row>
    <row r="1852" spans="9:51">
      <c r="I1852" s="72"/>
      <c r="K1852" s="115"/>
      <c r="M1852" s="113"/>
      <c r="N1852" s="113"/>
      <c r="O1852" s="113"/>
      <c r="P1852" s="113"/>
      <c r="Q1852" s="113"/>
      <c r="Z1852" s="72"/>
      <c r="AB1852" s="115"/>
      <c r="AD1852" s="113"/>
      <c r="AE1852" s="113"/>
      <c r="AF1852" s="113"/>
      <c r="AG1852" s="113"/>
      <c r="AH1852" s="113"/>
      <c r="AQ1852" s="72"/>
      <c r="AS1852" s="115"/>
      <c r="AW1852" s="113"/>
      <c r="AX1852" s="113"/>
      <c r="AY1852" s="113"/>
    </row>
    <row r="1853" spans="9:51">
      <c r="I1853" s="72"/>
      <c r="K1853" s="115"/>
      <c r="M1853" s="113"/>
      <c r="N1853" s="113"/>
      <c r="O1853" s="113"/>
      <c r="P1853" s="113"/>
      <c r="Q1853" s="113"/>
      <c r="Z1853" s="72"/>
      <c r="AB1853" s="115"/>
      <c r="AD1853" s="113"/>
      <c r="AE1853" s="113"/>
      <c r="AF1853" s="113"/>
      <c r="AG1853" s="113"/>
      <c r="AH1853" s="113"/>
      <c r="AQ1853" s="72"/>
      <c r="AS1853" s="115"/>
      <c r="AW1853" s="113"/>
      <c r="AX1853" s="113"/>
      <c r="AY1853" s="113"/>
    </row>
    <row r="1854" spans="9:51">
      <c r="I1854" s="72"/>
      <c r="K1854" s="115"/>
      <c r="M1854" s="113"/>
      <c r="N1854" s="113"/>
      <c r="O1854" s="113"/>
      <c r="P1854" s="113"/>
      <c r="Q1854" s="113"/>
      <c r="Z1854" s="72"/>
      <c r="AB1854" s="115"/>
      <c r="AD1854" s="113"/>
      <c r="AE1854" s="113"/>
      <c r="AF1854" s="113"/>
      <c r="AG1854" s="113"/>
      <c r="AH1854" s="113"/>
      <c r="AQ1854" s="72"/>
      <c r="AS1854" s="115"/>
      <c r="AW1854" s="113"/>
      <c r="AX1854" s="113"/>
      <c r="AY1854" s="113"/>
    </row>
    <row r="1855" spans="9:51">
      <c r="I1855" s="72"/>
      <c r="K1855" s="115"/>
      <c r="M1855" s="113"/>
      <c r="N1855" s="113"/>
      <c r="O1855" s="113"/>
      <c r="P1855" s="113"/>
      <c r="Q1855" s="113"/>
      <c r="Z1855" s="72"/>
      <c r="AB1855" s="115"/>
      <c r="AD1855" s="113"/>
      <c r="AE1855" s="113"/>
      <c r="AF1855" s="113"/>
      <c r="AG1855" s="113"/>
      <c r="AH1855" s="113"/>
      <c r="AQ1855" s="72"/>
      <c r="AS1855" s="115"/>
      <c r="AW1855" s="113"/>
      <c r="AX1855" s="113"/>
      <c r="AY1855" s="113"/>
    </row>
    <row r="1856" spans="9:51">
      <c r="I1856" s="72"/>
      <c r="K1856" s="115"/>
      <c r="M1856" s="113"/>
      <c r="N1856" s="113"/>
      <c r="O1856" s="113"/>
      <c r="P1856" s="113"/>
      <c r="Q1856" s="113"/>
      <c r="Z1856" s="72"/>
      <c r="AB1856" s="115"/>
      <c r="AD1856" s="113"/>
      <c r="AE1856" s="113"/>
      <c r="AF1856" s="113"/>
      <c r="AG1856" s="113"/>
      <c r="AH1856" s="113"/>
      <c r="AQ1856" s="72"/>
      <c r="AS1856" s="115"/>
      <c r="AW1856" s="113"/>
      <c r="AX1856" s="113"/>
      <c r="AY1856" s="113"/>
    </row>
    <row r="1857" spans="9:51">
      <c r="I1857" s="72"/>
      <c r="K1857" s="115"/>
      <c r="M1857" s="113"/>
      <c r="N1857" s="113"/>
      <c r="O1857" s="113"/>
      <c r="P1857" s="113"/>
      <c r="Q1857" s="113"/>
      <c r="Z1857" s="72"/>
      <c r="AB1857" s="115"/>
      <c r="AD1857" s="113"/>
      <c r="AE1857" s="113"/>
      <c r="AF1857" s="113"/>
      <c r="AG1857" s="113"/>
      <c r="AH1857" s="113"/>
      <c r="AQ1857" s="72"/>
      <c r="AS1857" s="115"/>
      <c r="AW1857" s="113"/>
      <c r="AX1857" s="113"/>
      <c r="AY1857" s="113"/>
    </row>
    <row r="1858" spans="9:51">
      <c r="I1858" s="72"/>
      <c r="K1858" s="115"/>
      <c r="M1858" s="113"/>
      <c r="N1858" s="113"/>
      <c r="O1858" s="113"/>
      <c r="P1858" s="113"/>
      <c r="Q1858" s="113"/>
      <c r="Z1858" s="72"/>
      <c r="AB1858" s="115"/>
      <c r="AD1858" s="113"/>
      <c r="AE1858" s="113"/>
      <c r="AF1858" s="113"/>
      <c r="AG1858" s="113"/>
      <c r="AH1858" s="113"/>
      <c r="AQ1858" s="72"/>
      <c r="AS1858" s="115"/>
      <c r="AW1858" s="113"/>
      <c r="AX1858" s="113"/>
      <c r="AY1858" s="113"/>
    </row>
    <row r="1859" spans="9:51">
      <c r="I1859" s="72"/>
      <c r="K1859" s="115"/>
      <c r="M1859" s="113"/>
      <c r="N1859" s="113"/>
      <c r="O1859" s="113"/>
      <c r="P1859" s="113"/>
      <c r="Q1859" s="113"/>
      <c r="Z1859" s="72"/>
      <c r="AB1859" s="115"/>
      <c r="AD1859" s="113"/>
      <c r="AE1859" s="113"/>
      <c r="AF1859" s="113"/>
      <c r="AG1859" s="113"/>
      <c r="AH1859" s="113"/>
      <c r="AQ1859" s="72"/>
      <c r="AS1859" s="115"/>
      <c r="AW1859" s="113"/>
      <c r="AX1859" s="113"/>
      <c r="AY1859" s="113"/>
    </row>
    <row r="1860" spans="9:51">
      <c r="I1860" s="72"/>
      <c r="K1860" s="115"/>
      <c r="M1860" s="113"/>
      <c r="N1860" s="113"/>
      <c r="O1860" s="113"/>
      <c r="P1860" s="113"/>
      <c r="Q1860" s="113"/>
      <c r="Z1860" s="72"/>
      <c r="AB1860" s="115"/>
      <c r="AD1860" s="113"/>
      <c r="AE1860" s="113"/>
      <c r="AF1860" s="113"/>
      <c r="AG1860" s="113"/>
      <c r="AH1860" s="113"/>
      <c r="AQ1860" s="72"/>
      <c r="AS1860" s="115"/>
      <c r="AW1860" s="113"/>
      <c r="AX1860" s="113"/>
      <c r="AY1860" s="113"/>
    </row>
    <row r="1861" spans="9:51">
      <c r="I1861" s="72"/>
      <c r="K1861" s="115"/>
      <c r="M1861" s="113"/>
      <c r="N1861" s="113"/>
      <c r="O1861" s="113"/>
      <c r="P1861" s="113"/>
      <c r="Q1861" s="113"/>
      <c r="Z1861" s="72"/>
      <c r="AB1861" s="115"/>
      <c r="AD1861" s="113"/>
      <c r="AE1861" s="113"/>
      <c r="AF1861" s="113"/>
      <c r="AG1861" s="113"/>
      <c r="AH1861" s="113"/>
      <c r="AQ1861" s="72"/>
      <c r="AS1861" s="115"/>
      <c r="AW1861" s="113"/>
      <c r="AX1861" s="113"/>
      <c r="AY1861" s="113"/>
    </row>
    <row r="1862" spans="9:51">
      <c r="I1862" s="72"/>
      <c r="K1862" s="115"/>
      <c r="M1862" s="113"/>
      <c r="N1862" s="113"/>
      <c r="O1862" s="113"/>
      <c r="P1862" s="113"/>
      <c r="Q1862" s="113"/>
      <c r="Z1862" s="72"/>
      <c r="AB1862" s="115"/>
      <c r="AD1862" s="113"/>
      <c r="AE1862" s="113"/>
      <c r="AF1862" s="113"/>
      <c r="AG1862" s="113"/>
      <c r="AH1862" s="113"/>
      <c r="AQ1862" s="72"/>
      <c r="AS1862" s="115"/>
      <c r="AW1862" s="113"/>
      <c r="AX1862" s="113"/>
      <c r="AY1862" s="113"/>
    </row>
    <row r="1863" spans="9:51">
      <c r="I1863" s="72"/>
      <c r="K1863" s="115"/>
      <c r="M1863" s="113"/>
      <c r="N1863" s="113"/>
      <c r="O1863" s="113"/>
      <c r="P1863" s="113"/>
      <c r="Q1863" s="113"/>
      <c r="Z1863" s="72"/>
      <c r="AB1863" s="115"/>
      <c r="AD1863" s="113"/>
      <c r="AE1863" s="113"/>
      <c r="AF1863" s="113"/>
      <c r="AG1863" s="113"/>
      <c r="AH1863" s="113"/>
      <c r="AQ1863" s="72"/>
      <c r="AS1863" s="115"/>
      <c r="AW1863" s="113"/>
      <c r="AX1863" s="113"/>
      <c r="AY1863" s="113"/>
    </row>
    <row r="1864" spans="9:51">
      <c r="I1864" s="72"/>
      <c r="K1864" s="115"/>
      <c r="M1864" s="113"/>
      <c r="N1864" s="113"/>
      <c r="O1864" s="113"/>
      <c r="P1864" s="113"/>
      <c r="Q1864" s="113"/>
      <c r="Z1864" s="72"/>
      <c r="AB1864" s="115"/>
      <c r="AD1864" s="113"/>
      <c r="AE1864" s="113"/>
      <c r="AF1864" s="113"/>
      <c r="AG1864" s="113"/>
      <c r="AH1864" s="113"/>
      <c r="AQ1864" s="72"/>
      <c r="AS1864" s="115"/>
      <c r="AW1864" s="113"/>
      <c r="AX1864" s="113"/>
      <c r="AY1864" s="113"/>
    </row>
    <row r="1865" spans="9:51">
      <c r="I1865" s="72"/>
      <c r="K1865" s="115"/>
      <c r="M1865" s="113"/>
      <c r="N1865" s="113"/>
      <c r="O1865" s="113"/>
      <c r="P1865" s="113"/>
      <c r="Q1865" s="113"/>
      <c r="Z1865" s="72"/>
      <c r="AB1865" s="115"/>
      <c r="AD1865" s="113"/>
      <c r="AE1865" s="113"/>
      <c r="AF1865" s="113"/>
      <c r="AG1865" s="113"/>
      <c r="AH1865" s="113"/>
      <c r="AQ1865" s="72"/>
      <c r="AS1865" s="115"/>
      <c r="AW1865" s="113"/>
      <c r="AX1865" s="113"/>
      <c r="AY1865" s="113"/>
    </row>
    <row r="1866" spans="9:51">
      <c r="I1866" s="72"/>
      <c r="K1866" s="115"/>
      <c r="M1866" s="113"/>
      <c r="N1866" s="113"/>
      <c r="O1866" s="113"/>
      <c r="P1866" s="113"/>
      <c r="Q1866" s="113"/>
      <c r="Z1866" s="72"/>
      <c r="AB1866" s="115"/>
      <c r="AD1866" s="113"/>
      <c r="AE1866" s="113"/>
      <c r="AF1866" s="113"/>
      <c r="AG1866" s="113"/>
      <c r="AH1866" s="113"/>
      <c r="AQ1866" s="72"/>
      <c r="AS1866" s="115"/>
      <c r="AW1866" s="113"/>
      <c r="AX1866" s="113"/>
      <c r="AY1866" s="113"/>
    </row>
    <row r="1867" spans="9:51">
      <c r="I1867" s="72"/>
      <c r="K1867" s="115"/>
      <c r="M1867" s="113"/>
      <c r="N1867" s="113"/>
      <c r="O1867" s="113"/>
      <c r="P1867" s="113"/>
      <c r="Q1867" s="113"/>
      <c r="Z1867" s="72"/>
      <c r="AB1867" s="115"/>
      <c r="AD1867" s="113"/>
      <c r="AE1867" s="113"/>
      <c r="AF1867" s="113"/>
      <c r="AG1867" s="113"/>
      <c r="AH1867" s="113"/>
      <c r="AQ1867" s="72"/>
      <c r="AS1867" s="115"/>
      <c r="AW1867" s="113"/>
      <c r="AX1867" s="113"/>
      <c r="AY1867" s="113"/>
    </row>
    <row r="1868" spans="9:51">
      <c r="I1868" s="72"/>
      <c r="K1868" s="115"/>
      <c r="M1868" s="113"/>
      <c r="N1868" s="113"/>
      <c r="O1868" s="113"/>
      <c r="P1868" s="113"/>
      <c r="Q1868" s="113"/>
      <c r="Z1868" s="72"/>
      <c r="AB1868" s="115"/>
      <c r="AD1868" s="113"/>
      <c r="AE1868" s="113"/>
      <c r="AF1868" s="113"/>
      <c r="AG1868" s="113"/>
      <c r="AH1868" s="113"/>
      <c r="AQ1868" s="72"/>
      <c r="AS1868" s="115"/>
      <c r="AW1868" s="113"/>
      <c r="AX1868" s="113"/>
      <c r="AY1868" s="113"/>
    </row>
    <row r="1869" spans="9:51">
      <c r="I1869" s="72"/>
      <c r="K1869" s="115"/>
      <c r="M1869" s="113"/>
      <c r="N1869" s="113"/>
      <c r="O1869" s="113"/>
      <c r="P1869" s="113"/>
      <c r="Q1869" s="113"/>
      <c r="Z1869" s="72"/>
      <c r="AB1869" s="115"/>
      <c r="AD1869" s="113"/>
      <c r="AE1869" s="113"/>
      <c r="AF1869" s="113"/>
      <c r="AG1869" s="113"/>
      <c r="AH1869" s="113"/>
      <c r="AQ1869" s="72"/>
      <c r="AS1869" s="115"/>
      <c r="AW1869" s="113"/>
      <c r="AX1869" s="113"/>
      <c r="AY1869" s="113"/>
    </row>
    <row r="1870" spans="9:51">
      <c r="I1870" s="72"/>
      <c r="K1870" s="115"/>
      <c r="M1870" s="113"/>
      <c r="N1870" s="113"/>
      <c r="O1870" s="113"/>
      <c r="P1870" s="113"/>
      <c r="Q1870" s="113"/>
      <c r="Z1870" s="72"/>
      <c r="AB1870" s="115"/>
      <c r="AD1870" s="113"/>
      <c r="AE1870" s="113"/>
      <c r="AF1870" s="113"/>
      <c r="AG1870" s="113"/>
      <c r="AH1870" s="113"/>
      <c r="AQ1870" s="72"/>
      <c r="AS1870" s="115"/>
      <c r="AW1870" s="113"/>
      <c r="AX1870" s="113"/>
      <c r="AY1870" s="113"/>
    </row>
  </sheetData>
  <mergeCells count="18">
    <mergeCell ref="AJ5:AJ6"/>
    <mergeCell ref="AJ1:AV1"/>
    <mergeCell ref="AO2:AP2"/>
    <mergeCell ref="AQ2:AR2"/>
    <mergeCell ref="AO3:AP3"/>
    <mergeCell ref="AQ3:AR3"/>
    <mergeCell ref="G2:H2"/>
    <mergeCell ref="G3:H3"/>
    <mergeCell ref="B5:B6"/>
    <mergeCell ref="S1:AE1"/>
    <mergeCell ref="X2:Y2"/>
    <mergeCell ref="Z2:AA2"/>
    <mergeCell ref="X3:Y3"/>
    <mergeCell ref="Z3:AA3"/>
    <mergeCell ref="S5:S6"/>
    <mergeCell ref="B1:N1"/>
    <mergeCell ref="I2:J2"/>
    <mergeCell ref="I3:J3"/>
  </mergeCells>
  <pageMargins left="0.7" right="0.7" top="0.75" bottom="0.75" header="0.3" footer="0.3"/>
  <pageSetup orientation="portrait" horizontalDpi="4294967293" verticalDpi="4294967293"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50E6C-6313-44C0-A985-2B1B08308BDF}">
  <dimension ref="A1:BH1869"/>
  <sheetViews>
    <sheetView showGridLines="0" topLeftCell="K1" zoomScaleNormal="100" workbookViewId="0">
      <selection activeCell="L16" sqref="L16"/>
    </sheetView>
  </sheetViews>
  <sheetFormatPr defaultRowHeight="14.4"/>
  <cols>
    <col min="1" max="1" width="11.88671875" style="27" customWidth="1"/>
    <col min="2" max="2" width="17.44140625" style="113" customWidth="1"/>
    <col min="3" max="4" width="11.6640625" style="116" customWidth="1"/>
    <col min="5" max="7" width="8.88671875" customWidth="1"/>
    <col min="8" max="8" width="11.44140625" customWidth="1"/>
    <col min="9" max="11" width="8.88671875" customWidth="1"/>
    <col min="12" max="13" width="15.6640625" customWidth="1"/>
    <col min="14" max="15" width="8.88671875" customWidth="1"/>
    <col min="16" max="16" width="12.33203125" style="241" customWidth="1"/>
    <col min="17" max="17" width="8.88671875" customWidth="1"/>
    <col min="18" max="18" width="11.88671875" customWidth="1"/>
    <col min="19" max="19" width="8.88671875" customWidth="1"/>
    <col min="20" max="20" width="10.77734375" customWidth="1"/>
    <col min="21" max="22" width="10.21875" style="135" hidden="1" customWidth="1"/>
    <col min="23" max="28" width="10.21875" customWidth="1"/>
    <col min="29" max="29" width="11.88671875" customWidth="1"/>
    <col min="30" max="30" width="10.21875" customWidth="1"/>
    <col min="31" max="31" width="11.88671875" customWidth="1"/>
    <col min="32" max="32" width="10.21875" customWidth="1"/>
    <col min="33" max="33" width="11.88671875" customWidth="1"/>
    <col min="34" max="34" width="12" customWidth="1"/>
    <col min="35" max="35" width="13.33203125" customWidth="1"/>
    <col min="36" max="36" width="10.21875" customWidth="1"/>
    <col min="37" max="37" width="11.88671875" customWidth="1"/>
    <col min="38" max="40" width="10.21875" customWidth="1"/>
    <col min="41" max="42" width="18.6640625" customWidth="1"/>
    <col min="43" max="43" width="10.33203125" customWidth="1"/>
    <col min="44" max="45" width="10.21875" customWidth="1"/>
    <col min="49" max="49" width="11.5546875" customWidth="1"/>
    <col min="51" max="51" width="12" customWidth="1"/>
    <col min="52" max="54" width="14.5546875" customWidth="1"/>
  </cols>
  <sheetData>
    <row r="1" spans="1:58" ht="57.6">
      <c r="A1" s="273" t="s">
        <v>81</v>
      </c>
      <c r="B1" s="114" t="s">
        <v>458</v>
      </c>
      <c r="C1" s="64"/>
      <c r="D1" s="64"/>
      <c r="E1" s="4"/>
      <c r="F1" s="137"/>
      <c r="G1" s="137"/>
      <c r="H1" s="137"/>
      <c r="I1" s="137"/>
      <c r="J1" s="137"/>
      <c r="K1" s="137"/>
      <c r="L1" s="137"/>
      <c r="M1" s="137"/>
      <c r="N1" s="137"/>
      <c r="O1" s="137"/>
      <c r="P1" s="19" t="s">
        <v>631</v>
      </c>
      <c r="Q1" s="19" t="s">
        <v>610</v>
      </c>
      <c r="R1" s="19" t="s">
        <v>610</v>
      </c>
      <c r="S1" s="63" t="s">
        <v>610</v>
      </c>
      <c r="T1" s="63" t="s">
        <v>610</v>
      </c>
      <c r="U1" s="137" t="s">
        <v>610</v>
      </c>
      <c r="V1" s="137" t="s">
        <v>610</v>
      </c>
      <c r="W1" s="137" t="s">
        <v>611</v>
      </c>
      <c r="X1" s="137"/>
      <c r="Y1" s="137"/>
      <c r="Z1" s="137"/>
      <c r="AA1" s="137"/>
      <c r="AB1" s="137"/>
      <c r="AC1" s="137"/>
      <c r="AD1" s="137"/>
      <c r="AE1" s="137"/>
      <c r="AF1" s="137"/>
      <c r="AG1" s="137"/>
      <c r="AH1" s="137"/>
      <c r="AI1" s="137"/>
      <c r="AJ1" s="137"/>
      <c r="AK1" s="137"/>
      <c r="AL1" s="137"/>
      <c r="AM1" s="137"/>
      <c r="AN1" s="137"/>
      <c r="AO1" s="137"/>
      <c r="AP1" s="137"/>
      <c r="AQ1" s="137"/>
      <c r="AR1" s="137"/>
      <c r="AS1" s="137"/>
      <c r="AT1" s="129" t="s">
        <v>585</v>
      </c>
    </row>
    <row r="2" spans="1:58" ht="28.8">
      <c r="A2" s="273"/>
      <c r="B2" s="126" t="s">
        <v>480</v>
      </c>
      <c r="C2" s="127" t="s">
        <v>481</v>
      </c>
      <c r="D2" s="127" t="s">
        <v>482</v>
      </c>
      <c r="E2" s="16" t="s">
        <v>484</v>
      </c>
      <c r="F2" s="16" t="s">
        <v>485</v>
      </c>
      <c r="G2" s="16" t="s">
        <v>483</v>
      </c>
      <c r="H2" s="16" t="s">
        <v>626</v>
      </c>
      <c r="I2" s="16" t="s">
        <v>627</v>
      </c>
      <c r="J2" s="16" t="s">
        <v>613</v>
      </c>
      <c r="K2" s="16" t="s">
        <v>628</v>
      </c>
      <c r="L2" s="16" t="s">
        <v>629</v>
      </c>
      <c r="M2" s="16" t="s">
        <v>630</v>
      </c>
      <c r="N2" s="16" t="s">
        <v>614</v>
      </c>
      <c r="O2" s="16" t="s">
        <v>615</v>
      </c>
      <c r="P2" s="283" t="s">
        <v>632</v>
      </c>
      <c r="Q2" s="283"/>
      <c r="R2" s="283"/>
      <c r="S2" s="283" t="s">
        <v>624</v>
      </c>
      <c r="T2" s="283"/>
      <c r="Y2" s="127" t="s">
        <v>481</v>
      </c>
      <c r="Z2" s="127" t="s">
        <v>482</v>
      </c>
      <c r="AA2" s="240" t="s">
        <v>484</v>
      </c>
      <c r="AB2" s="240" t="s">
        <v>485</v>
      </c>
      <c r="AC2" s="240" t="s">
        <v>483</v>
      </c>
      <c r="AD2" s="240" t="s">
        <v>626</v>
      </c>
      <c r="AE2" s="240" t="s">
        <v>627</v>
      </c>
      <c r="AF2" s="240" t="s">
        <v>613</v>
      </c>
      <c r="AG2" s="240" t="s">
        <v>628</v>
      </c>
      <c r="AH2" s="240" t="s">
        <v>629</v>
      </c>
      <c r="AI2" s="240" t="s">
        <v>630</v>
      </c>
      <c r="AJ2" s="240" t="s">
        <v>614</v>
      </c>
      <c r="AK2" s="240" t="s">
        <v>615</v>
      </c>
      <c r="AP2" s="136" t="s">
        <v>625</v>
      </c>
    </row>
    <row r="3" spans="1:58">
      <c r="A3" s="27">
        <v>41974</v>
      </c>
      <c r="B3" s="113">
        <v>0</v>
      </c>
      <c r="C3" s="115">
        <v>0</v>
      </c>
      <c r="D3" s="115">
        <v>28.779800000000002</v>
      </c>
      <c r="E3" s="113">
        <v>0</v>
      </c>
      <c r="F3" s="113">
        <v>45.066499999999998</v>
      </c>
      <c r="G3" s="113">
        <v>0</v>
      </c>
      <c r="H3" s="113">
        <v>0</v>
      </c>
      <c r="I3" s="113">
        <v>0</v>
      </c>
      <c r="J3" s="113">
        <v>20.13</v>
      </c>
      <c r="K3" s="113">
        <v>348.54</v>
      </c>
      <c r="L3" s="113">
        <v>0.18</v>
      </c>
      <c r="M3" s="113">
        <v>100</v>
      </c>
      <c r="N3" s="113">
        <v>0</v>
      </c>
      <c r="O3" s="113">
        <v>0.04</v>
      </c>
      <c r="P3" s="113">
        <f>SUMPRODUCT(C3:O3,$Y$5:$AK$5)+AP3</f>
        <v>0.56213669961764989</v>
      </c>
      <c r="Q3" s="113">
        <f>EXP(P3)</f>
        <v>1.7544171607407015</v>
      </c>
      <c r="R3" s="113">
        <f>Q3</f>
        <v>1.7544171607407015</v>
      </c>
      <c r="S3" s="113">
        <f>SUMPRODUCT(C3:O3,$Y$3:$AK$3)</f>
        <v>3.8718413058379002</v>
      </c>
      <c r="T3" s="113">
        <f>S3</f>
        <v>3.8718413058379002</v>
      </c>
      <c r="U3" s="199">
        <f>$AY$65+$AY$66*C3+$AY$67*D3+$AY$68*E3+$AY$69*F3</f>
        <v>-1.0582383926100001</v>
      </c>
      <c r="V3" s="199">
        <f>IF(U3&lt;0,0,U3)</f>
        <v>0</v>
      </c>
      <c r="W3" s="231">
        <f>V3</f>
        <v>0</v>
      </c>
      <c r="Y3" s="239">
        <v>1.4286284170000001</v>
      </c>
      <c r="Z3" s="239">
        <v>0.118313843</v>
      </c>
      <c r="AA3" s="239">
        <v>3.5686582000000001E-2</v>
      </c>
      <c r="AB3" s="239">
        <v>6.2669809999999996E-3</v>
      </c>
      <c r="AC3" s="239">
        <v>-0.365944345</v>
      </c>
      <c r="AD3" s="239">
        <v>4.0986690000000001E-3</v>
      </c>
      <c r="AE3" s="239">
        <v>-8.0147369999999992E-3</v>
      </c>
      <c r="AF3" s="239">
        <v>9.3212269999999996E-3</v>
      </c>
      <c r="AG3" s="239">
        <v>-1.0119149999999999E-3</v>
      </c>
      <c r="AH3" s="239">
        <v>-2.8884869999999999E-3</v>
      </c>
      <c r="AI3" s="239">
        <v>3.5003450000000002E-3</v>
      </c>
      <c r="AJ3" s="239">
        <v>7.8899839999999992E-3</v>
      </c>
      <c r="AK3" s="239">
        <v>-2.4087480000000001E-3</v>
      </c>
      <c r="AL3" s="231"/>
      <c r="AM3" s="231"/>
      <c r="AN3" s="231"/>
      <c r="AO3" s="199" t="s">
        <v>624</v>
      </c>
      <c r="AP3" s="235">
        <v>-0.1126656192</v>
      </c>
      <c r="AQ3" s="231"/>
      <c r="AR3" s="231"/>
      <c r="AS3" s="231"/>
      <c r="AT3" t="s">
        <v>586</v>
      </c>
    </row>
    <row r="4" spans="1:58">
      <c r="A4" s="27">
        <v>41975</v>
      </c>
      <c r="B4" s="113">
        <v>0</v>
      </c>
      <c r="C4" s="115">
        <v>0</v>
      </c>
      <c r="D4" s="115">
        <v>30.883299999999998</v>
      </c>
      <c r="E4" s="113">
        <v>0</v>
      </c>
      <c r="F4" s="113">
        <v>36.470700000000001</v>
      </c>
      <c r="G4" s="113">
        <v>0</v>
      </c>
      <c r="H4" s="113">
        <v>0</v>
      </c>
      <c r="I4" s="113">
        <v>0</v>
      </c>
      <c r="J4" s="113">
        <v>20.11</v>
      </c>
      <c r="K4" s="113">
        <v>338.31</v>
      </c>
      <c r="L4" s="113">
        <v>0</v>
      </c>
      <c r="M4" s="113">
        <v>95.88</v>
      </c>
      <c r="N4" s="113">
        <v>0</v>
      </c>
      <c r="O4" s="113">
        <v>0.04</v>
      </c>
      <c r="P4" s="113">
        <f t="shared" ref="P4:P67" si="0">SUMPRODUCT(C4:O4,$Y$5:$AK$5)+AP4</f>
        <v>0.86943390078288985</v>
      </c>
      <c r="Q4" s="113">
        <f t="shared" ref="Q4:Q67" si="1">EXP(P4)</f>
        <v>2.3855600075512839</v>
      </c>
      <c r="R4" s="113">
        <f>SUM($Q$3:Q4)</f>
        <v>4.1399771682919857</v>
      </c>
      <c r="S4" s="113">
        <f t="shared" ref="S4:S67" si="2">SUMPRODUCT(C4:O4,$Y$3:$AK$3)</f>
        <v>4.0631087314786001</v>
      </c>
      <c r="T4" s="113">
        <f>SUM($S$3:S4)</f>
        <v>7.9349500373165007</v>
      </c>
      <c r="U4" s="199">
        <f t="shared" ref="U4:U67" si="3">$AY$65+$AY$66*C4+$AY$67*D4+$AY$68*E4+$AY$69*F4</f>
        <v>-0.84538962494000047</v>
      </c>
      <c r="V4" s="199">
        <f t="shared" ref="V4:V67" si="4">IF(U4&lt;0,0,U4)</f>
        <v>0</v>
      </c>
      <c r="W4" s="231">
        <f>SUM($V$3:V4)</f>
        <v>0</v>
      </c>
      <c r="Y4" s="231"/>
      <c r="Z4" s="231"/>
      <c r="AA4" s="231"/>
      <c r="AB4" s="231"/>
      <c r="AC4" s="231"/>
      <c r="AD4" s="231"/>
      <c r="AE4" s="231"/>
      <c r="AF4" s="231"/>
      <c r="AG4" s="231"/>
      <c r="AH4" s="231"/>
      <c r="AI4" s="231"/>
      <c r="AJ4" s="231"/>
      <c r="AK4" s="231"/>
      <c r="AL4" s="231"/>
      <c r="AM4" s="231"/>
      <c r="AN4" s="231"/>
      <c r="AO4" s="239">
        <v>1.4286284170000001</v>
      </c>
      <c r="AP4" s="235">
        <v>0.15995621630000001</v>
      </c>
      <c r="AQ4" s="231"/>
      <c r="AR4" s="236">
        <v>0.61405722620000003</v>
      </c>
      <c r="AS4" s="236"/>
      <c r="AT4" t="s">
        <v>587</v>
      </c>
    </row>
    <row r="5" spans="1:58">
      <c r="A5" s="27">
        <v>41976</v>
      </c>
      <c r="B5" s="113">
        <v>2.0789</v>
      </c>
      <c r="C5" s="115">
        <v>1.4568000000000001</v>
      </c>
      <c r="D5" s="115">
        <v>29.975899999999999</v>
      </c>
      <c r="E5" s="113">
        <v>0</v>
      </c>
      <c r="F5" s="113">
        <v>27.8749</v>
      </c>
      <c r="G5" s="113">
        <v>0</v>
      </c>
      <c r="H5" s="113">
        <v>0</v>
      </c>
      <c r="I5" s="113">
        <v>5.32</v>
      </c>
      <c r="J5" s="113">
        <v>21.48</v>
      </c>
      <c r="K5" s="113">
        <v>438.47</v>
      </c>
      <c r="L5" s="113">
        <v>0.06</v>
      </c>
      <c r="M5" s="113">
        <v>62.07</v>
      </c>
      <c r="N5" s="113">
        <v>0.01</v>
      </c>
      <c r="O5" s="113">
        <v>239.19</v>
      </c>
      <c r="P5" s="113">
        <f t="shared" si="0"/>
        <v>1.25933087740783</v>
      </c>
      <c r="Q5" s="113">
        <f t="shared" si="1"/>
        <v>3.523063337235012</v>
      </c>
      <c r="R5" s="113">
        <f>SUM($Q$3:Q5)</f>
        <v>7.6630405055269977</v>
      </c>
      <c r="S5" s="113">
        <f t="shared" si="2"/>
        <v>5.1573920286661998</v>
      </c>
      <c r="T5" s="113">
        <f>SUM($S$3:S5)</f>
        <v>13.092342065982701</v>
      </c>
      <c r="U5" s="199">
        <f t="shared" si="3"/>
        <v>0.98380668189999965</v>
      </c>
      <c r="V5" s="199">
        <f t="shared" si="4"/>
        <v>0.98380668189999965</v>
      </c>
      <c r="W5" s="231">
        <f>SUM($V$3:V5)</f>
        <v>0.98380668189999965</v>
      </c>
      <c r="Y5" s="238">
        <v>0.19040641999999999</v>
      </c>
      <c r="Z5" s="238">
        <v>1.5809576999999998E-2</v>
      </c>
      <c r="AA5" s="238">
        <v>2.0640058000000001E-3</v>
      </c>
      <c r="AB5" s="238">
        <v>-1.1594403E-3</v>
      </c>
      <c r="AC5" s="238">
        <v>-5.8026936500000001E-2</v>
      </c>
      <c r="AD5" s="238">
        <v>4.0150829000000004E-3</v>
      </c>
      <c r="AE5" s="238">
        <v>4.6098755E-3</v>
      </c>
      <c r="AF5" s="238">
        <v>1.3481178999999999E-3</v>
      </c>
      <c r="AG5" s="238">
        <v>2.8071969999999999E-4</v>
      </c>
      <c r="AH5" s="238">
        <v>-2.3766911999999999E-3</v>
      </c>
      <c r="AI5" s="238">
        <v>1.4746301E-3</v>
      </c>
      <c r="AJ5" s="238">
        <v>1.5304161E-3</v>
      </c>
      <c r="AK5" s="238">
        <v>1.0726951000000001E-3</v>
      </c>
      <c r="AL5" s="231"/>
      <c r="AM5" s="231"/>
      <c r="AN5" s="231"/>
      <c r="AO5" s="239">
        <v>0.118313843</v>
      </c>
      <c r="AP5" s="235">
        <v>1.5809576999999998E-2</v>
      </c>
      <c r="AR5" s="236">
        <v>0.1249056435</v>
      </c>
      <c r="AS5" s="236"/>
    </row>
    <row r="6" spans="1:58">
      <c r="A6" s="27">
        <v>41977</v>
      </c>
      <c r="B6" s="113">
        <v>6.8048000000000002</v>
      </c>
      <c r="C6" s="115">
        <v>4.7686000000000002</v>
      </c>
      <c r="D6" s="115">
        <v>32.296100000000003</v>
      </c>
      <c r="E6" s="113">
        <v>29.5534</v>
      </c>
      <c r="F6" s="113">
        <v>20.6111</v>
      </c>
      <c r="G6" s="113">
        <v>0</v>
      </c>
      <c r="H6" s="113">
        <v>0</v>
      </c>
      <c r="I6" s="113">
        <v>13.96</v>
      </c>
      <c r="J6" s="113">
        <v>67.92</v>
      </c>
      <c r="K6" s="113">
        <v>680.36</v>
      </c>
      <c r="L6" s="113">
        <v>0.78</v>
      </c>
      <c r="M6" s="113">
        <v>96.21</v>
      </c>
      <c r="N6" s="113">
        <v>0.26</v>
      </c>
      <c r="O6" s="113">
        <v>736.14</v>
      </c>
      <c r="P6" s="113">
        <f t="shared" si="0"/>
        <v>2.73470529572909</v>
      </c>
      <c r="Q6" s="113">
        <f t="shared" si="1"/>
        <v>15.405202787832183</v>
      </c>
      <c r="R6" s="113">
        <f>SUM($Q$3:Q6)</f>
        <v>23.068243293359181</v>
      </c>
      <c r="S6" s="113">
        <f t="shared" si="2"/>
        <v>10.213598714416403</v>
      </c>
      <c r="T6" s="113">
        <f>SUM($S$3:S6)</f>
        <v>23.305940780399105</v>
      </c>
      <c r="U6" s="199">
        <f t="shared" si="3"/>
        <v>6.6101319634399998</v>
      </c>
      <c r="V6" s="199">
        <f t="shared" si="4"/>
        <v>6.6101319634399998</v>
      </c>
      <c r="W6" s="231">
        <f>SUM($V$3:V6)</f>
        <v>7.5939386453399997</v>
      </c>
      <c r="Y6" s="231"/>
      <c r="Z6" s="231"/>
      <c r="AA6" s="231"/>
      <c r="AB6" s="231"/>
      <c r="AC6" s="231"/>
      <c r="AD6" s="231"/>
      <c r="AE6" s="231"/>
      <c r="AF6" s="231"/>
      <c r="AG6" s="231"/>
      <c r="AH6" s="231"/>
      <c r="AI6" s="231"/>
      <c r="AJ6" s="231"/>
      <c r="AK6" s="231"/>
      <c r="AL6" s="231"/>
      <c r="AM6" s="231"/>
      <c r="AN6" s="231"/>
      <c r="AO6" s="239">
        <v>3.5686582000000001E-2</v>
      </c>
      <c r="AP6" s="235">
        <v>2.0640058000000001E-3</v>
      </c>
      <c r="AR6" s="236">
        <v>1.6786185299999999E-2</v>
      </c>
      <c r="AS6" s="236"/>
      <c r="AT6" t="s">
        <v>588</v>
      </c>
    </row>
    <row r="7" spans="1:58">
      <c r="A7" s="27">
        <v>41978</v>
      </c>
      <c r="B7" s="113">
        <v>6.9245999999999999</v>
      </c>
      <c r="C7" s="115">
        <v>4.8525</v>
      </c>
      <c r="D7" s="115">
        <v>31.563099999999999</v>
      </c>
      <c r="E7" s="113">
        <v>35.119500000000002</v>
      </c>
      <c r="F7" s="113">
        <v>30.6069</v>
      </c>
      <c r="G7" s="113">
        <v>11</v>
      </c>
      <c r="H7" s="113">
        <v>48.42</v>
      </c>
      <c r="I7" s="113">
        <v>14</v>
      </c>
      <c r="J7" s="113">
        <v>76</v>
      </c>
      <c r="K7" s="113">
        <v>744.72</v>
      </c>
      <c r="L7" s="113">
        <v>14.14</v>
      </c>
      <c r="M7" s="113">
        <v>99.32</v>
      </c>
      <c r="N7" s="113">
        <v>0</v>
      </c>
      <c r="O7" s="113">
        <v>780.06</v>
      </c>
      <c r="P7" s="113">
        <f t="shared" si="0"/>
        <v>2.3405741435057297</v>
      </c>
      <c r="Q7" s="113">
        <f t="shared" si="1"/>
        <v>10.38719859365267</v>
      </c>
      <c r="R7" s="113">
        <f>SUM($Q$3:Q7)</f>
        <v>33.455441887011851</v>
      </c>
      <c r="S7" s="113">
        <f t="shared" si="2"/>
        <v>6.5554052763236994</v>
      </c>
      <c r="T7" s="113">
        <f>SUM($S$3:S7)</f>
        <v>29.861346056722805</v>
      </c>
      <c r="U7" s="199">
        <f t="shared" si="3"/>
        <v>6.8412705834700001</v>
      </c>
      <c r="V7" s="199">
        <f t="shared" si="4"/>
        <v>6.8412705834700001</v>
      </c>
      <c r="W7" s="231">
        <f>SUM($V$3:V7)</f>
        <v>14.435209228809999</v>
      </c>
      <c r="Y7" s="238"/>
      <c r="Z7" s="238"/>
      <c r="AA7" s="238"/>
      <c r="AB7" s="238"/>
      <c r="AC7" s="238"/>
      <c r="AD7" s="238"/>
      <c r="AE7" s="238"/>
      <c r="AF7" s="238"/>
      <c r="AG7" s="238"/>
      <c r="AH7" s="238"/>
      <c r="AI7" s="238"/>
      <c r="AJ7" s="238"/>
      <c r="AK7" s="238"/>
      <c r="AL7" s="231"/>
      <c r="AM7" s="231"/>
      <c r="AN7" s="231"/>
      <c r="AO7" s="239">
        <v>6.2669809999999996E-3</v>
      </c>
      <c r="AP7" s="235">
        <v>-1.1594403E-3</v>
      </c>
      <c r="AR7" s="236">
        <v>6.6382981000000004E-3</v>
      </c>
      <c r="AS7" s="236"/>
      <c r="AT7" t="s">
        <v>589</v>
      </c>
    </row>
    <row r="8" spans="1:58">
      <c r="A8" s="27">
        <v>41979</v>
      </c>
      <c r="B8" s="113">
        <v>6.9667000000000003</v>
      </c>
      <c r="C8" s="115">
        <v>4.8821000000000003</v>
      </c>
      <c r="D8" s="115">
        <v>32.033299999999997</v>
      </c>
      <c r="E8" s="113">
        <v>42.668900000000001</v>
      </c>
      <c r="F8" s="113">
        <v>58.0214</v>
      </c>
      <c r="G8" s="113">
        <v>11</v>
      </c>
      <c r="H8" s="113">
        <v>48.9</v>
      </c>
      <c r="I8" s="113">
        <v>14</v>
      </c>
      <c r="J8" s="113">
        <v>76.290000000000006</v>
      </c>
      <c r="K8" s="113">
        <v>743.4</v>
      </c>
      <c r="L8" s="113">
        <v>5.25</v>
      </c>
      <c r="M8" s="113">
        <v>93.74</v>
      </c>
      <c r="N8" s="113">
        <v>15.67</v>
      </c>
      <c r="O8" s="113">
        <v>779.98</v>
      </c>
      <c r="P8" s="113">
        <f t="shared" si="0"/>
        <v>2.3193166671932999</v>
      </c>
      <c r="Q8" s="113">
        <f t="shared" si="1"/>
        <v>10.168723309182283</v>
      </c>
      <c r="R8" s="113">
        <f>SUM($Q$3:Q8)</f>
        <v>43.624165196194134</v>
      </c>
      <c r="S8" s="113">
        <f t="shared" si="2"/>
        <v>7.2305239974208</v>
      </c>
      <c r="T8" s="113">
        <f>SUM($S$3:S8)</f>
        <v>37.091870054143605</v>
      </c>
      <c r="U8" s="199">
        <f t="shared" si="3"/>
        <v>7.2082987370799998</v>
      </c>
      <c r="V8" s="199">
        <f t="shared" si="4"/>
        <v>7.2082987370799998</v>
      </c>
      <c r="W8" s="231">
        <f>SUM($V$3:V8)</f>
        <v>21.643507965889999</v>
      </c>
      <c r="Y8" s="231"/>
      <c r="Z8" s="235"/>
      <c r="AA8" s="231"/>
      <c r="AB8" s="231"/>
      <c r="AC8" s="231"/>
      <c r="AD8" s="231"/>
      <c r="AE8" s="231"/>
      <c r="AF8" s="231"/>
      <c r="AG8" s="231"/>
      <c r="AH8" s="231"/>
      <c r="AI8" s="231"/>
      <c r="AJ8" s="231"/>
      <c r="AK8" s="231"/>
      <c r="AL8" s="231"/>
      <c r="AM8" s="231"/>
      <c r="AN8" s="231"/>
      <c r="AO8" s="239">
        <v>-0.365944345</v>
      </c>
      <c r="AP8" s="235">
        <v>-5.8026936500000001E-2</v>
      </c>
      <c r="AR8" s="236">
        <v>5.7998472000000004E-3</v>
      </c>
      <c r="AS8" s="236"/>
      <c r="AT8" t="s">
        <v>590</v>
      </c>
    </row>
    <row r="9" spans="1:58">
      <c r="A9" s="27">
        <v>41980</v>
      </c>
      <c r="B9" s="113">
        <v>7.1494</v>
      </c>
      <c r="C9" s="115">
        <v>5.0101000000000004</v>
      </c>
      <c r="D9" s="115">
        <v>30.8352</v>
      </c>
      <c r="E9" s="113">
        <v>30.9678</v>
      </c>
      <c r="F9" s="113">
        <v>54.978400000000001</v>
      </c>
      <c r="G9" s="113">
        <v>11</v>
      </c>
      <c r="H9" s="113">
        <v>49.45</v>
      </c>
      <c r="I9" s="113">
        <v>14</v>
      </c>
      <c r="J9" s="113">
        <v>80.849999999999994</v>
      </c>
      <c r="K9" s="113">
        <v>744.61</v>
      </c>
      <c r="L9" s="113">
        <v>0.26</v>
      </c>
      <c r="M9" s="113">
        <v>96.92</v>
      </c>
      <c r="N9" s="113">
        <v>28.03</v>
      </c>
      <c r="O9" s="113">
        <v>780</v>
      </c>
      <c r="P9" s="113">
        <f t="shared" si="0"/>
        <v>2.41034808647612</v>
      </c>
      <c r="Q9" s="113">
        <f t="shared" si="1"/>
        <v>11.137837400962537</v>
      </c>
      <c r="R9" s="113">
        <f>SUM($Q$3:Q9)</f>
        <v>54.762002597156673</v>
      </c>
      <c r="S9" s="113">
        <f t="shared" si="2"/>
        <v>7.0015452521053021</v>
      </c>
      <c r="T9" s="113">
        <f>SUM($S$3:S9)</f>
        <v>44.093415306248907</v>
      </c>
      <c r="U9" s="199">
        <f t="shared" si="3"/>
        <v>6.8546101169200009</v>
      </c>
      <c r="V9" s="199">
        <f t="shared" si="4"/>
        <v>6.8546101169200009</v>
      </c>
      <c r="W9" s="231">
        <f>SUM($V$3:V9)</f>
        <v>28.498118082809999</v>
      </c>
      <c r="Y9" s="231"/>
      <c r="Z9" s="245"/>
      <c r="AA9" s="246"/>
      <c r="AB9" s="245"/>
      <c r="AC9" s="231"/>
      <c r="AD9" s="231"/>
      <c r="AE9" s="231"/>
      <c r="AF9" s="231"/>
      <c r="AG9" s="231"/>
      <c r="AH9" s="231"/>
      <c r="AI9" s="231"/>
      <c r="AJ9" s="231"/>
      <c r="AK9" s="231"/>
      <c r="AL9" s="231"/>
      <c r="AM9" s="231"/>
      <c r="AN9" s="231"/>
      <c r="AO9" s="239">
        <v>4.0986690000000001E-3</v>
      </c>
      <c r="AP9" s="235">
        <v>4.0150829000000004E-3</v>
      </c>
      <c r="AR9" s="236">
        <v>-3.3685699100000001E-2</v>
      </c>
      <c r="AS9" s="236"/>
      <c r="AT9" t="s">
        <v>591</v>
      </c>
    </row>
    <row r="10" spans="1:58">
      <c r="A10" s="27">
        <v>41981</v>
      </c>
      <c r="B10" s="113">
        <v>7.1571999999999996</v>
      </c>
      <c r="C10" s="115">
        <v>5.0156000000000001</v>
      </c>
      <c r="D10" s="115">
        <v>28.614599999999999</v>
      </c>
      <c r="E10" s="113">
        <v>26.877700000000001</v>
      </c>
      <c r="F10" s="113">
        <v>61.017499999999998</v>
      </c>
      <c r="G10" s="113">
        <v>13</v>
      </c>
      <c r="H10" s="113">
        <v>48.26</v>
      </c>
      <c r="I10" s="113">
        <v>14</v>
      </c>
      <c r="J10" s="113">
        <v>76.010000000000005</v>
      </c>
      <c r="K10" s="113">
        <v>745.53</v>
      </c>
      <c r="L10" s="113">
        <v>0</v>
      </c>
      <c r="M10" s="113">
        <v>98.78</v>
      </c>
      <c r="N10" s="113">
        <v>28.43</v>
      </c>
      <c r="O10" s="113">
        <v>780.04</v>
      </c>
      <c r="P10" s="113">
        <f t="shared" si="0"/>
        <v>2.2383567774406101</v>
      </c>
      <c r="Q10" s="113">
        <f t="shared" si="1"/>
        <v>9.3779086284643434</v>
      </c>
      <c r="R10" s="113">
        <f>SUM($Q$3:Q10)</f>
        <v>64.13991122562102</v>
      </c>
      <c r="S10" s="113">
        <f t="shared" si="2"/>
        <v>5.8660697099619021</v>
      </c>
      <c r="T10" s="113">
        <f>SUM($S$3:S10)</f>
        <v>49.959485016210806</v>
      </c>
      <c r="U10" s="199">
        <f t="shared" si="3"/>
        <v>6.4964045376199993</v>
      </c>
      <c r="V10" s="199">
        <f t="shared" si="4"/>
        <v>6.4964045376199993</v>
      </c>
      <c r="W10" s="231">
        <f>SUM($V$3:V10)</f>
        <v>34.994522620429997</v>
      </c>
      <c r="Y10" s="231"/>
      <c r="Z10" s="245"/>
      <c r="AA10" s="246"/>
      <c r="AB10" s="245"/>
      <c r="AC10" s="231"/>
      <c r="AD10" s="231"/>
      <c r="AE10" s="231"/>
      <c r="AF10" s="231"/>
      <c r="AG10" s="231"/>
      <c r="AH10" s="231"/>
      <c r="AI10" s="231"/>
      <c r="AJ10" s="231"/>
      <c r="AK10" s="231"/>
      <c r="AL10" s="231"/>
      <c r="AM10" s="231"/>
      <c r="AN10" s="231"/>
      <c r="AO10" s="239">
        <v>-8.0147369999999992E-3</v>
      </c>
      <c r="AP10" s="235">
        <v>4.6098755E-3</v>
      </c>
      <c r="AR10" s="236">
        <v>3.1520237000000001E-3</v>
      </c>
      <c r="AS10" s="236"/>
      <c r="AT10" t="s">
        <v>592</v>
      </c>
    </row>
    <row r="11" spans="1:58">
      <c r="A11" s="27">
        <v>41982</v>
      </c>
      <c r="B11" s="113">
        <v>7.2385000000000002</v>
      </c>
      <c r="C11" s="115">
        <v>5.0724999999999998</v>
      </c>
      <c r="D11" s="115">
        <v>28.238099999999999</v>
      </c>
      <c r="E11" s="113">
        <v>26.5947</v>
      </c>
      <c r="F11" s="113">
        <v>61.6175</v>
      </c>
      <c r="G11" s="113">
        <v>13</v>
      </c>
      <c r="H11" s="113">
        <v>49.91</v>
      </c>
      <c r="I11" s="113">
        <v>14</v>
      </c>
      <c r="J11" s="113">
        <v>76</v>
      </c>
      <c r="K11" s="113">
        <v>745.51</v>
      </c>
      <c r="L11" s="113">
        <v>0</v>
      </c>
      <c r="M11" s="113">
        <v>73.81</v>
      </c>
      <c r="N11" s="113">
        <v>29.83</v>
      </c>
      <c r="O11" s="113">
        <v>780.03</v>
      </c>
      <c r="P11" s="113">
        <f t="shared" si="0"/>
        <v>2.2106131947807102</v>
      </c>
      <c r="Q11" s="113">
        <f t="shared" si="1"/>
        <v>9.1213078168957136</v>
      </c>
      <c r="R11" s="113">
        <f>SUM($Q$3:Q11)</f>
        <v>73.261219042516728</v>
      </c>
      <c r="S11" s="113">
        <f t="shared" si="2"/>
        <v>5.8268306712036999</v>
      </c>
      <c r="T11" s="113">
        <f>SUM($S$3:S11)</f>
        <v>55.786315687414508</v>
      </c>
      <c r="U11" s="199">
        <f t="shared" si="3"/>
        <v>6.5233842219899989</v>
      </c>
      <c r="V11" s="199">
        <f t="shared" si="4"/>
        <v>6.5233842219899989</v>
      </c>
      <c r="W11" s="231">
        <f>SUM($V$3:V11)</f>
        <v>41.517906842419997</v>
      </c>
      <c r="Y11" s="231"/>
      <c r="Z11" s="245"/>
      <c r="AA11" s="246"/>
      <c r="AB11" s="245"/>
      <c r="AC11" s="231"/>
      <c r="AD11" s="231"/>
      <c r="AE11" s="231"/>
      <c r="AF11" s="231"/>
      <c r="AG11" s="231"/>
      <c r="AH11" s="231"/>
      <c r="AI11" s="231"/>
      <c r="AJ11" s="231"/>
      <c r="AK11" s="231"/>
      <c r="AL11" s="231"/>
      <c r="AM11" s="231"/>
      <c r="AN11" s="231"/>
      <c r="AO11" s="239">
        <v>9.3212269999999996E-3</v>
      </c>
      <c r="AP11" s="235">
        <v>1.3481178999999999E-3</v>
      </c>
      <c r="AR11" s="236">
        <v>6.6038719999999998E-4</v>
      </c>
      <c r="AS11" s="236"/>
    </row>
    <row r="12" spans="1:58" ht="21">
      <c r="A12" s="27">
        <v>41983</v>
      </c>
      <c r="B12" s="113">
        <v>7.2252000000000001</v>
      </c>
      <c r="C12" s="115">
        <v>5.0632000000000001</v>
      </c>
      <c r="D12" s="115">
        <v>28.832699999999999</v>
      </c>
      <c r="E12" s="113">
        <v>27.4008</v>
      </c>
      <c r="F12" s="113">
        <v>59.7742</v>
      </c>
      <c r="G12" s="113">
        <v>13</v>
      </c>
      <c r="H12" s="113">
        <v>47.59</v>
      </c>
      <c r="I12" s="113">
        <v>14</v>
      </c>
      <c r="J12" s="113">
        <v>76</v>
      </c>
      <c r="K12" s="113">
        <v>742.71</v>
      </c>
      <c r="L12" s="113">
        <v>0.03</v>
      </c>
      <c r="M12" s="113">
        <v>59.87</v>
      </c>
      <c r="N12" s="113">
        <v>31.38</v>
      </c>
      <c r="O12" s="113">
        <v>776.02</v>
      </c>
      <c r="P12" s="113">
        <f t="shared" si="0"/>
        <v>2.1883183685252803</v>
      </c>
      <c r="Q12" s="113">
        <f t="shared" si="1"/>
        <v>8.9202000058878426</v>
      </c>
      <c r="R12" s="113">
        <f>SUM($Q$3:Q12)</f>
        <v>82.181419048404564</v>
      </c>
      <c r="S12" s="113">
        <f t="shared" si="2"/>
        <v>5.8674404063363026</v>
      </c>
      <c r="T12" s="113">
        <f>SUM($S$3:S12)</f>
        <v>61.653756093750808</v>
      </c>
      <c r="U12" s="199">
        <f t="shared" si="3"/>
        <v>6.5989594822299997</v>
      </c>
      <c r="V12" s="199">
        <f t="shared" si="4"/>
        <v>6.5989594822299997</v>
      </c>
      <c r="W12" s="231">
        <f>SUM($V$3:V12)</f>
        <v>48.116866324649997</v>
      </c>
      <c r="Y12" s="231"/>
      <c r="Z12" s="245"/>
      <c r="AA12" s="246"/>
      <c r="AB12" s="245"/>
      <c r="AC12" s="231"/>
      <c r="AD12" s="231"/>
      <c r="AE12" s="231"/>
      <c r="AF12" s="231"/>
      <c r="AG12" s="231"/>
      <c r="AH12" s="231"/>
      <c r="AI12" s="231"/>
      <c r="AJ12" s="231"/>
      <c r="AK12" s="231"/>
      <c r="AL12" s="231"/>
      <c r="AM12" s="231"/>
      <c r="AN12" s="231"/>
      <c r="AO12" s="239">
        <v>-1.0119149999999999E-3</v>
      </c>
      <c r="AP12" s="235">
        <v>2.8071969999999999E-4</v>
      </c>
      <c r="AR12" s="236">
        <v>-1.546451E-4</v>
      </c>
      <c r="AS12" s="236"/>
      <c r="AT12" s="129" t="s">
        <v>593</v>
      </c>
    </row>
    <row r="13" spans="1:58" ht="14.4" customHeight="1">
      <c r="A13" s="27">
        <v>41984</v>
      </c>
      <c r="B13" s="113">
        <v>7.1082999999999998</v>
      </c>
      <c r="C13" s="115">
        <v>4.9813000000000001</v>
      </c>
      <c r="D13" s="115">
        <v>34.457900000000002</v>
      </c>
      <c r="E13" s="113">
        <v>28.2698</v>
      </c>
      <c r="F13" s="113">
        <v>57.019300000000001</v>
      </c>
      <c r="G13" s="113">
        <v>13</v>
      </c>
      <c r="H13" s="113">
        <v>48.72</v>
      </c>
      <c r="I13" s="113">
        <v>14</v>
      </c>
      <c r="J13" s="113">
        <v>76</v>
      </c>
      <c r="K13" s="113">
        <v>677.67</v>
      </c>
      <c r="L13" s="113">
        <v>6.35</v>
      </c>
      <c r="M13" s="113">
        <v>63.61</v>
      </c>
      <c r="N13" s="113">
        <v>33.31</v>
      </c>
      <c r="O13" s="113">
        <v>710.08</v>
      </c>
      <c r="P13" s="113">
        <f t="shared" si="0"/>
        <v>2.1729801182483501</v>
      </c>
      <c r="Q13" s="113">
        <f t="shared" si="1"/>
        <v>8.7844236931166595</v>
      </c>
      <c r="R13" s="113">
        <f>SUM($Q$3:Q13)</f>
        <v>90.965842741521229</v>
      </c>
      <c r="S13" s="113">
        <f t="shared" si="2"/>
        <v>6.669064514698702</v>
      </c>
      <c r="T13" s="113">
        <f>SUM($S$3:S13)</f>
        <v>68.322820608449504</v>
      </c>
      <c r="U13" s="199">
        <f t="shared" si="3"/>
        <v>7.1062554055799998</v>
      </c>
      <c r="V13" s="199">
        <f t="shared" si="4"/>
        <v>7.1062554055799998</v>
      </c>
      <c r="W13" s="231">
        <f>SUM($V$3:V13)</f>
        <v>55.223121730229998</v>
      </c>
      <c r="Y13" s="231"/>
      <c r="Z13" s="245"/>
      <c r="AA13" s="246"/>
      <c r="AB13" s="245"/>
      <c r="AC13" s="231"/>
      <c r="AD13" s="231"/>
      <c r="AE13" s="231"/>
      <c r="AF13" s="231"/>
      <c r="AG13" s="231"/>
      <c r="AH13" s="231"/>
      <c r="AI13" s="231"/>
      <c r="AJ13" s="231"/>
      <c r="AK13" s="231"/>
      <c r="AL13" s="231"/>
      <c r="AM13" s="231"/>
      <c r="AN13" s="231"/>
      <c r="AO13" s="239">
        <v>-2.8884869999999999E-3</v>
      </c>
      <c r="AP13" s="235">
        <v>-2.3766911999999999E-3</v>
      </c>
      <c r="AT13" s="281" t="s">
        <v>594</v>
      </c>
      <c r="AU13" s="281"/>
      <c r="AV13" s="281"/>
      <c r="AW13" s="281"/>
      <c r="AX13" s="281"/>
      <c r="AY13" s="281"/>
      <c r="AZ13" s="281"/>
      <c r="BA13" s="281"/>
      <c r="BB13" s="281"/>
      <c r="BC13" s="281"/>
      <c r="BD13" s="281"/>
      <c r="BE13" s="281"/>
      <c r="BF13" s="281"/>
    </row>
    <row r="14" spans="1:58" ht="14.4" customHeight="1">
      <c r="A14" s="27">
        <v>41985</v>
      </c>
      <c r="B14" s="113">
        <v>7.6517999999999997</v>
      </c>
      <c r="C14" s="115">
        <v>5.3620999999999999</v>
      </c>
      <c r="D14" s="115">
        <v>35.111400000000003</v>
      </c>
      <c r="E14" s="113">
        <v>27.238299999999999</v>
      </c>
      <c r="F14" s="113">
        <v>55.784100000000002</v>
      </c>
      <c r="G14" s="113">
        <v>13</v>
      </c>
      <c r="H14" s="113">
        <v>48.31</v>
      </c>
      <c r="I14" s="113">
        <v>14</v>
      </c>
      <c r="J14" s="113">
        <v>76</v>
      </c>
      <c r="K14" s="113">
        <v>680.26</v>
      </c>
      <c r="L14" s="113">
        <v>11.24</v>
      </c>
      <c r="M14" s="113">
        <v>72.37</v>
      </c>
      <c r="N14" s="113">
        <v>35.01</v>
      </c>
      <c r="O14" s="113">
        <v>709.95</v>
      </c>
      <c r="P14" s="113">
        <f t="shared" si="0"/>
        <v>2.2618117582787103</v>
      </c>
      <c r="Q14" s="113">
        <f t="shared" si="1"/>
        <v>9.6004671454927415</v>
      </c>
      <c r="R14" s="113">
        <f>SUM($Q$3:Q14)</f>
        <v>100.56630988701397</v>
      </c>
      <c r="S14" s="113">
        <f t="shared" si="2"/>
        <v>7.2718157446985989</v>
      </c>
      <c r="T14" s="113">
        <f>SUM($S$3:S14)</f>
        <v>75.594636353148104</v>
      </c>
      <c r="U14" s="199">
        <f t="shared" si="3"/>
        <v>7.6436533359999999</v>
      </c>
      <c r="V14" s="199">
        <f t="shared" si="4"/>
        <v>7.6436533359999999</v>
      </c>
      <c r="W14" s="231">
        <f>SUM($V$3:V14)</f>
        <v>62.866775066229998</v>
      </c>
      <c r="Y14" s="231"/>
      <c r="Z14" s="245"/>
      <c r="AA14" s="246"/>
      <c r="AB14" s="245"/>
      <c r="AC14" s="231"/>
      <c r="AD14" s="231"/>
      <c r="AE14" s="231"/>
      <c r="AF14" s="231"/>
      <c r="AG14" s="231"/>
      <c r="AH14" s="231"/>
      <c r="AI14" s="231"/>
      <c r="AJ14" s="231"/>
      <c r="AK14" s="231"/>
      <c r="AL14" s="231"/>
      <c r="AM14" s="231"/>
      <c r="AN14" s="231"/>
      <c r="AO14" s="239">
        <v>3.5003450000000002E-3</v>
      </c>
      <c r="AP14" s="235">
        <v>1.4746301E-3</v>
      </c>
      <c r="AT14" s="281"/>
      <c r="AU14" s="281"/>
      <c r="AV14" s="281"/>
      <c r="AW14" s="281"/>
      <c r="AX14" s="281"/>
      <c r="AY14" s="281"/>
      <c r="AZ14" s="281"/>
      <c r="BA14" s="281"/>
      <c r="BB14" s="281"/>
      <c r="BC14" s="281"/>
      <c r="BD14" s="281"/>
      <c r="BE14" s="281"/>
      <c r="BF14" s="281"/>
    </row>
    <row r="15" spans="1:58">
      <c r="A15" s="27">
        <v>41986</v>
      </c>
      <c r="B15" s="113">
        <v>9.3865999999999996</v>
      </c>
      <c r="C15" s="115">
        <v>6.5777999999999999</v>
      </c>
      <c r="D15" s="115">
        <v>37.569600000000001</v>
      </c>
      <c r="E15" s="113">
        <v>23.551200000000001</v>
      </c>
      <c r="F15" s="113">
        <v>59.059800000000003</v>
      </c>
      <c r="G15" s="113">
        <v>13</v>
      </c>
      <c r="H15" s="113">
        <v>47.33</v>
      </c>
      <c r="I15" s="113">
        <v>14.01</v>
      </c>
      <c r="J15" s="113">
        <v>76</v>
      </c>
      <c r="K15" s="113">
        <v>691.91</v>
      </c>
      <c r="L15" s="113">
        <v>13.18</v>
      </c>
      <c r="M15" s="113">
        <v>69.959999999999994</v>
      </c>
      <c r="N15" s="113">
        <v>41.12</v>
      </c>
      <c r="O15" s="113">
        <v>709.96</v>
      </c>
      <c r="P15" s="113">
        <f t="shared" si="0"/>
        <v>2.5213781887492202</v>
      </c>
      <c r="Q15" s="113">
        <f t="shared" si="1"/>
        <v>12.445737424556746</v>
      </c>
      <c r="R15" s="113">
        <f>SUM($Q$3:Q15)</f>
        <v>113.01204731157071</v>
      </c>
      <c r="S15" s="113">
        <f t="shared" si="2"/>
        <v>9.2066457190676001</v>
      </c>
      <c r="T15" s="113">
        <f>SUM($S$3:S15)</f>
        <v>84.801282072215699</v>
      </c>
      <c r="U15" s="199">
        <f t="shared" si="3"/>
        <v>9.39108993306</v>
      </c>
      <c r="V15" s="199">
        <f t="shared" si="4"/>
        <v>9.39108993306</v>
      </c>
      <c r="W15" s="231">
        <f>SUM($V$3:V15)</f>
        <v>72.257864999289993</v>
      </c>
      <c r="Y15" s="231"/>
      <c r="Z15" s="245"/>
      <c r="AA15" s="246"/>
      <c r="AB15" s="245"/>
      <c r="AC15" s="231"/>
      <c r="AD15" s="231"/>
      <c r="AE15" s="231"/>
      <c r="AF15" s="231"/>
      <c r="AG15" s="231"/>
      <c r="AH15" s="231"/>
      <c r="AI15" s="231"/>
      <c r="AJ15" s="231"/>
      <c r="AK15" s="231"/>
      <c r="AL15" s="231"/>
      <c r="AM15" s="231"/>
      <c r="AN15" s="231"/>
      <c r="AO15" s="239">
        <v>7.8899839999999992E-3</v>
      </c>
      <c r="AP15" s="235">
        <v>1.5304161E-3</v>
      </c>
      <c r="AT15" s="281"/>
      <c r="AU15" s="281"/>
      <c r="AV15" s="281"/>
      <c r="AW15" s="281"/>
      <c r="AX15" s="281"/>
      <c r="AY15" s="281"/>
      <c r="AZ15" s="281"/>
      <c r="BA15" s="281"/>
      <c r="BB15" s="281"/>
      <c r="BC15" s="281"/>
      <c r="BD15" s="281"/>
      <c r="BE15" s="281"/>
      <c r="BF15" s="281"/>
    </row>
    <row r="16" spans="1:58">
      <c r="A16" s="27">
        <v>41987</v>
      </c>
      <c r="B16" s="113">
        <v>13.654999999999999</v>
      </c>
      <c r="C16" s="115">
        <v>9.5690000000000008</v>
      </c>
      <c r="D16" s="115">
        <v>37.517299999999999</v>
      </c>
      <c r="E16" s="113">
        <v>33.922899999999998</v>
      </c>
      <c r="F16" s="113">
        <v>59.6462</v>
      </c>
      <c r="G16" s="113">
        <v>12.30000019</v>
      </c>
      <c r="H16" s="113">
        <v>47.52</v>
      </c>
      <c r="I16" s="113">
        <v>14</v>
      </c>
      <c r="J16" s="113">
        <v>76</v>
      </c>
      <c r="K16" s="113">
        <v>733.18</v>
      </c>
      <c r="L16" s="113">
        <v>18.98</v>
      </c>
      <c r="M16" s="113">
        <v>48.43</v>
      </c>
      <c r="N16" s="113">
        <v>56.81</v>
      </c>
      <c r="O16" s="113">
        <v>718.58</v>
      </c>
      <c r="P16" s="113">
        <f t="shared" si="0"/>
        <v>3.1510108424379419</v>
      </c>
      <c r="Q16" s="113">
        <f t="shared" si="1"/>
        <v>23.359665591797729</v>
      </c>
      <c r="R16" s="113">
        <f>SUM($Q$3:Q16)</f>
        <v>136.37171290336843</v>
      </c>
      <c r="S16" s="113">
        <f t="shared" si="2"/>
        <v>14.073749629347477</v>
      </c>
      <c r="T16" s="113">
        <f>SUM($S$3:S16)</f>
        <v>98.875031701563174</v>
      </c>
      <c r="U16" s="199">
        <f t="shared" si="3"/>
        <v>13.70255296198</v>
      </c>
      <c r="V16" s="199">
        <f t="shared" si="4"/>
        <v>13.70255296198</v>
      </c>
      <c r="W16" s="231">
        <f>SUM($V$3:V16)</f>
        <v>85.960417961269997</v>
      </c>
      <c r="Y16" s="231"/>
      <c r="Z16" s="245"/>
      <c r="AA16" s="246"/>
      <c r="AB16" s="245"/>
      <c r="AC16" s="231"/>
      <c r="AD16" s="231"/>
      <c r="AE16" s="231"/>
      <c r="AF16" s="231"/>
      <c r="AG16" s="231"/>
      <c r="AH16" s="231"/>
      <c r="AI16" s="231"/>
      <c r="AJ16" s="231"/>
      <c r="AK16" s="231"/>
      <c r="AL16" s="231"/>
      <c r="AM16" s="231"/>
      <c r="AN16" s="231"/>
      <c r="AO16" s="239">
        <v>-2.4087480000000001E-3</v>
      </c>
      <c r="AP16" s="235">
        <v>1.0726951000000001E-3</v>
      </c>
      <c r="AT16" s="143"/>
      <c r="AU16" s="143"/>
      <c r="AV16" s="143"/>
      <c r="AW16" s="143"/>
      <c r="AX16" s="143"/>
      <c r="AY16" s="143"/>
      <c r="AZ16" s="143"/>
      <c r="BA16" s="143"/>
      <c r="BB16" s="143"/>
      <c r="BC16" s="143"/>
      <c r="BD16" s="143"/>
      <c r="BE16" s="143"/>
      <c r="BF16" s="143"/>
    </row>
    <row r="17" spans="1:58" ht="21">
      <c r="A17" s="27">
        <v>41988</v>
      </c>
      <c r="B17" s="113">
        <v>13.9102</v>
      </c>
      <c r="C17" s="115">
        <v>9.7477999999999998</v>
      </c>
      <c r="D17" s="115">
        <v>37.431699999999999</v>
      </c>
      <c r="E17" s="113">
        <v>41.9358</v>
      </c>
      <c r="F17" s="113">
        <v>58.761299999999999</v>
      </c>
      <c r="G17" s="113">
        <v>11.80000019</v>
      </c>
      <c r="H17" s="113">
        <v>50.44</v>
      </c>
      <c r="I17" s="113">
        <v>14</v>
      </c>
      <c r="J17" s="113">
        <v>76</v>
      </c>
      <c r="K17" s="113">
        <v>770.37</v>
      </c>
      <c r="L17" s="113">
        <v>25.06</v>
      </c>
      <c r="M17" s="113">
        <v>79.959999999999994</v>
      </c>
      <c r="N17" s="113">
        <v>56.85</v>
      </c>
      <c r="O17" s="113">
        <v>747.7</v>
      </c>
      <c r="P17" s="113">
        <f t="shared" si="0"/>
        <v>3.3147145547130314</v>
      </c>
      <c r="Q17" s="113">
        <f t="shared" si="1"/>
        <v>27.514538968061515</v>
      </c>
      <c r="R17" s="113">
        <f>SUM($Q$3:Q17)</f>
        <v>163.88625187142995</v>
      </c>
      <c r="S17" s="113">
        <f t="shared" si="2"/>
        <v>14.779751988387179</v>
      </c>
      <c r="T17" s="113">
        <f>SUM($S$3:S17)</f>
        <v>113.65478368995035</v>
      </c>
      <c r="U17" s="199">
        <f t="shared" si="3"/>
        <v>14.200652557220002</v>
      </c>
      <c r="V17" s="199">
        <f t="shared" si="4"/>
        <v>14.200652557220002</v>
      </c>
      <c r="W17" s="231">
        <f>SUM($V$3:V17)</f>
        <v>100.16107051848999</v>
      </c>
      <c r="Y17" s="231"/>
      <c r="Z17" s="245"/>
      <c r="AA17" s="246"/>
      <c r="AB17" s="245"/>
      <c r="AC17" s="231"/>
      <c r="AD17" s="231"/>
      <c r="AE17" s="231"/>
      <c r="AF17" s="231"/>
      <c r="AG17" s="231"/>
      <c r="AH17" s="231"/>
      <c r="AI17" s="231"/>
      <c r="AJ17" s="231"/>
      <c r="AK17" s="231"/>
      <c r="AL17" s="231"/>
      <c r="AM17" s="231"/>
      <c r="AN17" s="231"/>
      <c r="AT17" s="129" t="s">
        <v>595</v>
      </c>
      <c r="AU17" s="143"/>
      <c r="AV17" s="143"/>
      <c r="AW17" s="143"/>
      <c r="AX17" s="143"/>
      <c r="AY17" s="143"/>
      <c r="AZ17" s="143"/>
      <c r="BA17" s="143"/>
      <c r="BB17" s="143"/>
      <c r="BC17" s="143"/>
      <c r="BD17" s="143"/>
      <c r="BE17" s="143"/>
      <c r="BF17" s="143"/>
    </row>
    <row r="18" spans="1:58">
      <c r="A18" s="27">
        <v>41989</v>
      </c>
      <c r="B18" s="113">
        <v>14.0459</v>
      </c>
      <c r="C18" s="115">
        <v>9.8429000000000002</v>
      </c>
      <c r="D18" s="115">
        <v>37.324599999999997</v>
      </c>
      <c r="E18" s="113">
        <v>37.263199999999998</v>
      </c>
      <c r="F18" s="113">
        <v>58.984000000000002</v>
      </c>
      <c r="G18" s="113">
        <v>12.30000019</v>
      </c>
      <c r="H18" s="113">
        <v>46.37</v>
      </c>
      <c r="I18" s="113">
        <v>14</v>
      </c>
      <c r="J18" s="113">
        <v>76.010000000000005</v>
      </c>
      <c r="K18" s="113">
        <v>777.96</v>
      </c>
      <c r="L18" s="113">
        <v>28.28</v>
      </c>
      <c r="M18" s="113">
        <v>95</v>
      </c>
      <c r="N18" s="113">
        <v>58.37</v>
      </c>
      <c r="O18" s="113">
        <v>750.09</v>
      </c>
      <c r="P18" s="113">
        <f t="shared" si="0"/>
        <v>3.2974312715524419</v>
      </c>
      <c r="Q18" s="113">
        <f t="shared" si="1"/>
        <v>27.043083286787848</v>
      </c>
      <c r="R18" s="113">
        <f>SUM($Q$3:Q18)</f>
        <v>190.92933515821778</v>
      </c>
      <c r="S18" s="113">
        <f t="shared" si="2"/>
        <v>14.579928822584078</v>
      </c>
      <c r="T18" s="113">
        <f>SUM($S$3:S18)</f>
        <v>128.23471251253443</v>
      </c>
      <c r="U18" s="199">
        <f t="shared" si="3"/>
        <v>14.157838974160001</v>
      </c>
      <c r="V18" s="199">
        <f t="shared" si="4"/>
        <v>14.157838974160001</v>
      </c>
      <c r="W18" s="231">
        <f>SUM($V$3:V18)</f>
        <v>114.31890949264999</v>
      </c>
      <c r="Y18" s="231"/>
      <c r="Z18" s="245"/>
      <c r="AA18" s="246"/>
      <c r="AB18" s="245"/>
      <c r="AC18" s="231"/>
      <c r="AD18" s="231"/>
      <c r="AE18" s="231"/>
      <c r="AF18" s="231"/>
      <c r="AG18" s="231"/>
      <c r="AH18" s="231"/>
      <c r="AI18" s="231"/>
      <c r="AJ18" s="231"/>
      <c r="AK18" s="231"/>
      <c r="AL18" s="231"/>
      <c r="AM18" s="231"/>
      <c r="AN18" s="231"/>
      <c r="AT18" s="134" t="s">
        <v>596</v>
      </c>
    </row>
    <row r="19" spans="1:58">
      <c r="A19" s="27">
        <v>41990</v>
      </c>
      <c r="B19" s="113">
        <v>14.5975</v>
      </c>
      <c r="C19" s="115">
        <v>10.2295</v>
      </c>
      <c r="D19" s="115">
        <v>37.1751</v>
      </c>
      <c r="E19" s="113">
        <v>40.480600000000003</v>
      </c>
      <c r="F19" s="113">
        <v>57.962800000000001</v>
      </c>
      <c r="G19" s="113">
        <v>11.30000019</v>
      </c>
      <c r="H19" s="113">
        <v>47.79</v>
      </c>
      <c r="I19" s="113">
        <v>14</v>
      </c>
      <c r="J19" s="113">
        <v>76.02</v>
      </c>
      <c r="K19" s="113">
        <v>770.29</v>
      </c>
      <c r="L19" s="113">
        <v>32.979999999999997</v>
      </c>
      <c r="M19" s="113">
        <v>86.94</v>
      </c>
      <c r="N19" s="113">
        <v>60.96</v>
      </c>
      <c r="O19" s="113">
        <v>732.51</v>
      </c>
      <c r="P19" s="113">
        <f t="shared" si="0"/>
        <v>3.4001421603512223</v>
      </c>
      <c r="Q19" s="113">
        <f t="shared" si="1"/>
        <v>29.968360057178881</v>
      </c>
      <c r="R19" s="113">
        <f>SUM($Q$3:Q19)</f>
        <v>220.89769521539665</v>
      </c>
      <c r="S19" s="113">
        <f t="shared" si="2"/>
        <v>15.623578051097372</v>
      </c>
      <c r="T19" s="113">
        <f>SUM($S$3:S19)</f>
        <v>143.85829056363181</v>
      </c>
      <c r="U19" s="199">
        <f t="shared" si="3"/>
        <v>14.76261449389</v>
      </c>
      <c r="V19" s="199">
        <f t="shared" si="4"/>
        <v>14.76261449389</v>
      </c>
      <c r="W19" s="231">
        <f>SUM($V$3:V19)</f>
        <v>129.08152398653999</v>
      </c>
      <c r="Y19" s="231"/>
      <c r="Z19" s="245"/>
      <c r="AA19" s="246"/>
      <c r="AB19" s="246"/>
      <c r="AC19" s="231"/>
      <c r="AD19" s="231"/>
      <c r="AE19" s="231"/>
      <c r="AF19" s="231"/>
      <c r="AG19" s="231"/>
      <c r="AH19" s="231"/>
      <c r="AI19" s="231"/>
      <c r="AJ19" s="231"/>
      <c r="AK19" s="231"/>
      <c r="AL19" s="231"/>
      <c r="AM19" s="231"/>
      <c r="AN19" s="231"/>
      <c r="AT19" s="282" t="s">
        <v>597</v>
      </c>
      <c r="AU19" s="282"/>
      <c r="AV19" s="282"/>
      <c r="AW19" s="282"/>
      <c r="AX19" s="282"/>
      <c r="AY19" s="282"/>
      <c r="AZ19" s="282"/>
      <c r="BA19" s="282"/>
      <c r="BB19" s="282"/>
      <c r="BC19" s="282"/>
      <c r="BD19" s="282"/>
      <c r="BE19" s="282"/>
      <c r="BF19" s="282"/>
    </row>
    <row r="20" spans="1:58">
      <c r="A20" s="27">
        <v>41991</v>
      </c>
      <c r="B20" s="113">
        <v>14.9435</v>
      </c>
      <c r="C20" s="115">
        <v>10.4719</v>
      </c>
      <c r="D20" s="115">
        <v>37.630600000000001</v>
      </c>
      <c r="E20" s="113">
        <v>39.945</v>
      </c>
      <c r="F20" s="113">
        <v>58.957500000000003</v>
      </c>
      <c r="G20" s="113">
        <v>11.399999619999999</v>
      </c>
      <c r="H20" s="113">
        <v>48.62</v>
      </c>
      <c r="I20" s="113">
        <v>14</v>
      </c>
      <c r="J20" s="113">
        <v>75.91</v>
      </c>
      <c r="K20" s="113">
        <v>817.64</v>
      </c>
      <c r="L20" s="113">
        <v>85.47</v>
      </c>
      <c r="M20" s="113">
        <v>81.819999999999993</v>
      </c>
      <c r="N20" s="113">
        <v>62.71</v>
      </c>
      <c r="O20" s="113">
        <v>724.97</v>
      </c>
      <c r="P20" s="113">
        <f t="shared" si="0"/>
        <v>3.3242002850891854</v>
      </c>
      <c r="Q20" s="113">
        <f t="shared" si="1"/>
        <v>27.776776255920772</v>
      </c>
      <c r="R20" s="113">
        <f>SUM($Q$3:Q20)</f>
        <v>248.67447147131742</v>
      </c>
      <c r="S20" s="113">
        <f t="shared" si="2"/>
        <v>15.791188709574451</v>
      </c>
      <c r="T20" s="113">
        <f>SUM($S$3:S20)</f>
        <v>159.64947927320625</v>
      </c>
      <c r="U20" s="199">
        <f t="shared" si="3"/>
        <v>15.114447350249998</v>
      </c>
      <c r="V20" s="199">
        <f t="shared" si="4"/>
        <v>15.114447350249998</v>
      </c>
      <c r="W20" s="231">
        <f>SUM($V$3:V20)</f>
        <v>144.19597133679</v>
      </c>
      <c r="Y20" s="231"/>
      <c r="Z20" s="245"/>
      <c r="AA20" s="246"/>
      <c r="AB20" s="246"/>
      <c r="AC20" s="231"/>
      <c r="AD20" s="231"/>
      <c r="AE20" s="231"/>
      <c r="AF20" s="231"/>
      <c r="AG20" s="231"/>
      <c r="AH20" s="231"/>
      <c r="AI20" s="231"/>
      <c r="AJ20" s="231"/>
      <c r="AK20" s="231"/>
      <c r="AL20" s="231"/>
      <c r="AM20" s="231"/>
      <c r="AN20" s="231"/>
      <c r="AT20" s="282"/>
      <c r="AU20" s="282"/>
      <c r="AV20" s="282"/>
      <c r="AW20" s="282"/>
      <c r="AX20" s="282"/>
      <c r="AY20" s="282"/>
      <c r="AZ20" s="282"/>
      <c r="BA20" s="282"/>
      <c r="BB20" s="282"/>
      <c r="BC20" s="282"/>
      <c r="BD20" s="282"/>
      <c r="BE20" s="282"/>
      <c r="BF20" s="282"/>
    </row>
    <row r="21" spans="1:58">
      <c r="A21" s="27">
        <v>41992</v>
      </c>
      <c r="B21" s="113">
        <v>14.722099999999999</v>
      </c>
      <c r="C21" s="115">
        <v>10.316800000000001</v>
      </c>
      <c r="D21" s="115">
        <v>36.770099999999999</v>
      </c>
      <c r="E21" s="113">
        <v>32.398099999999999</v>
      </c>
      <c r="F21" s="113">
        <v>58.85</v>
      </c>
      <c r="G21" s="113">
        <v>11.69999981</v>
      </c>
      <c r="H21" s="113">
        <v>47.61</v>
      </c>
      <c r="I21" s="113">
        <v>14</v>
      </c>
      <c r="J21" s="113">
        <v>77.7</v>
      </c>
      <c r="K21" s="113">
        <v>834.41</v>
      </c>
      <c r="L21" s="113">
        <v>102.95</v>
      </c>
      <c r="M21" s="113">
        <v>82.18</v>
      </c>
      <c r="N21" s="113">
        <v>62.45</v>
      </c>
      <c r="O21" s="113">
        <v>726.77</v>
      </c>
      <c r="P21" s="113">
        <f t="shared" si="0"/>
        <v>3.2117886251587984</v>
      </c>
      <c r="Q21" s="113">
        <f t="shared" si="1"/>
        <v>24.823446381641162</v>
      </c>
      <c r="R21" s="113">
        <f>SUM($Q$3:Q21)</f>
        <v>273.49791785295861</v>
      </c>
      <c r="S21" s="113">
        <f t="shared" si="2"/>
        <v>15.027976996303535</v>
      </c>
      <c r="T21" s="113">
        <f>SUM($S$3:S21)</f>
        <v>174.67745626950978</v>
      </c>
      <c r="U21" s="199">
        <f t="shared" si="3"/>
        <v>14.5636237128</v>
      </c>
      <c r="V21" s="199">
        <f t="shared" si="4"/>
        <v>14.5636237128</v>
      </c>
      <c r="W21" s="231">
        <f>SUM($V$3:V21)</f>
        <v>158.75959504958999</v>
      </c>
      <c r="Y21" s="231"/>
      <c r="Z21" s="245"/>
      <c r="AA21" s="246"/>
      <c r="AB21" s="246"/>
      <c r="AC21" s="231"/>
      <c r="AD21" s="231"/>
      <c r="AE21" s="231"/>
      <c r="AF21" s="231"/>
      <c r="AG21" s="231"/>
      <c r="AH21" s="231"/>
      <c r="AI21" s="231"/>
      <c r="AJ21" s="231"/>
      <c r="AK21" s="231"/>
      <c r="AL21" s="231"/>
      <c r="AM21" s="231"/>
      <c r="AN21" s="231"/>
    </row>
    <row r="22" spans="1:58">
      <c r="A22" s="27">
        <v>41993</v>
      </c>
      <c r="B22" s="113">
        <v>14.806699999999999</v>
      </c>
      <c r="C22" s="115">
        <v>10.376099999999999</v>
      </c>
      <c r="D22" s="115">
        <v>36.421799999999998</v>
      </c>
      <c r="E22" s="113">
        <v>25.878</v>
      </c>
      <c r="F22" s="113">
        <v>61.424300000000002</v>
      </c>
      <c r="G22" s="113">
        <v>11.69999981</v>
      </c>
      <c r="H22" s="113">
        <v>49.5</v>
      </c>
      <c r="I22" s="113">
        <v>15.8</v>
      </c>
      <c r="J22" s="113">
        <v>80</v>
      </c>
      <c r="K22" s="113">
        <v>843.94</v>
      </c>
      <c r="L22" s="113">
        <v>102.97</v>
      </c>
      <c r="M22" s="113">
        <v>48.16</v>
      </c>
      <c r="N22" s="113">
        <v>62.94</v>
      </c>
      <c r="O22" s="113">
        <v>734.13</v>
      </c>
      <c r="P22" s="113">
        <f t="shared" si="0"/>
        <v>3.1812236813058279</v>
      </c>
      <c r="Q22" s="113">
        <f t="shared" si="1"/>
        <v>24.076197125953424</v>
      </c>
      <c r="R22" s="113">
        <f>SUM($Q$3:Q22)</f>
        <v>297.57411497891201</v>
      </c>
      <c r="S22" s="113">
        <f t="shared" si="2"/>
        <v>14.727052386004832</v>
      </c>
      <c r="T22" s="113">
        <f>SUM($S$3:S22)</f>
        <v>189.4045086555146</v>
      </c>
      <c r="U22" s="199">
        <f t="shared" si="3"/>
        <v>14.387680627149997</v>
      </c>
      <c r="V22" s="199">
        <f t="shared" si="4"/>
        <v>14.387680627149997</v>
      </c>
      <c r="W22" s="231">
        <f>SUM($V$3:V22)</f>
        <v>173.14727567673998</v>
      </c>
      <c r="Y22" s="231"/>
      <c r="Z22" s="231"/>
      <c r="AA22" s="231"/>
      <c r="AB22" s="231"/>
      <c r="AC22" s="231"/>
      <c r="AD22" s="231"/>
      <c r="AE22" s="231"/>
      <c r="AF22" s="231"/>
      <c r="AG22" s="231"/>
      <c r="AH22" s="231"/>
      <c r="AI22" s="231"/>
      <c r="AJ22" s="231"/>
      <c r="AK22" s="231"/>
      <c r="AL22" s="231"/>
      <c r="AM22" s="231"/>
      <c r="AN22" s="231"/>
      <c r="AT22" s="134" t="s">
        <v>598</v>
      </c>
    </row>
    <row r="23" spans="1:58" ht="14.4" customHeight="1">
      <c r="A23" s="27">
        <v>41994</v>
      </c>
      <c r="B23" s="113">
        <v>11.3424</v>
      </c>
      <c r="C23" s="115">
        <v>7.9484000000000004</v>
      </c>
      <c r="D23" s="115">
        <v>35.905099999999997</v>
      </c>
      <c r="E23" s="113">
        <v>42.664000000000001</v>
      </c>
      <c r="F23" s="113">
        <v>58.924399999999999</v>
      </c>
      <c r="G23" s="113">
        <v>11.69999981</v>
      </c>
      <c r="H23" s="113">
        <v>44.72</v>
      </c>
      <c r="I23" s="113">
        <v>15.51</v>
      </c>
      <c r="J23" s="113">
        <v>79.95</v>
      </c>
      <c r="K23" s="113">
        <v>873.52</v>
      </c>
      <c r="L23" s="113">
        <v>143.79</v>
      </c>
      <c r="M23" s="113">
        <v>45.6</v>
      </c>
      <c r="N23" s="113">
        <v>47.23</v>
      </c>
      <c r="O23" s="113">
        <v>742.8</v>
      </c>
      <c r="P23" s="113">
        <f t="shared" si="0"/>
        <v>2.6205232576206976</v>
      </c>
      <c r="Q23" s="113">
        <f t="shared" si="1"/>
        <v>13.742912787858151</v>
      </c>
      <c r="R23" s="113">
        <f>SUM($Q$3:Q23)</f>
        <v>311.31702776677014</v>
      </c>
      <c r="S23" s="113">
        <f t="shared" si="2"/>
        <v>11.461636267545929</v>
      </c>
      <c r="T23" s="113">
        <f>SUM($S$3:S23)</f>
        <v>200.86614492306055</v>
      </c>
      <c r="U23" s="199">
        <f t="shared" si="3"/>
        <v>11.679788140089999</v>
      </c>
      <c r="V23" s="199">
        <f t="shared" si="4"/>
        <v>11.679788140089999</v>
      </c>
      <c r="W23" s="231">
        <f>SUM($V$3:V23)</f>
        <v>184.82706381682999</v>
      </c>
      <c r="Y23" s="231"/>
      <c r="Z23" s="231"/>
      <c r="AA23" s="231"/>
      <c r="AB23" s="231"/>
      <c r="AC23" s="231"/>
      <c r="AD23" s="231"/>
      <c r="AE23" s="231"/>
      <c r="AF23" s="231"/>
      <c r="AG23" s="231"/>
      <c r="AH23" s="231"/>
      <c r="AI23" s="231"/>
      <c r="AJ23" s="231"/>
      <c r="AK23" s="231"/>
      <c r="AL23" s="231"/>
      <c r="AM23" s="231"/>
      <c r="AN23" s="231"/>
      <c r="AT23" s="271" t="s">
        <v>599</v>
      </c>
      <c r="AU23" s="271"/>
      <c r="AV23" s="271"/>
      <c r="AW23" s="271"/>
      <c r="AX23" s="271"/>
      <c r="AY23" s="271"/>
      <c r="AZ23" s="271"/>
      <c r="BA23" s="271"/>
      <c r="BB23" s="271"/>
      <c r="BC23" s="271"/>
      <c r="BD23" s="271"/>
      <c r="BE23" s="271"/>
      <c r="BF23" s="271"/>
    </row>
    <row r="24" spans="1:58">
      <c r="A24" s="27">
        <v>41995</v>
      </c>
      <c r="B24" s="113">
        <v>9.4383999999999997</v>
      </c>
      <c r="C24" s="115">
        <v>6.6140999999999996</v>
      </c>
      <c r="D24" s="115">
        <v>35.674700000000001</v>
      </c>
      <c r="E24" s="113">
        <v>43.210500000000003</v>
      </c>
      <c r="F24" s="113">
        <v>58.659399999999998</v>
      </c>
      <c r="G24" s="113">
        <v>11.69999981</v>
      </c>
      <c r="H24" s="113">
        <v>47.55</v>
      </c>
      <c r="I24" s="113">
        <v>14</v>
      </c>
      <c r="J24" s="113">
        <v>81.09</v>
      </c>
      <c r="K24" s="113">
        <v>816.23</v>
      </c>
      <c r="L24" s="113">
        <v>95.36</v>
      </c>
      <c r="M24" s="113">
        <v>46.67</v>
      </c>
      <c r="N24" s="113">
        <v>40.51</v>
      </c>
      <c r="O24" s="113">
        <v>749.93</v>
      </c>
      <c r="P24" s="113">
        <f t="shared" si="0"/>
        <v>2.4681578000120976</v>
      </c>
      <c r="Q24" s="113">
        <f t="shared" si="1"/>
        <v>11.800687588809851</v>
      </c>
      <c r="R24" s="113">
        <f>SUM($Q$3:Q24)</f>
        <v>323.11771535558</v>
      </c>
      <c r="S24" s="113">
        <f t="shared" si="2"/>
        <v>9.7117398525236283</v>
      </c>
      <c r="T24" s="113">
        <f>SUM($S$3:S24)</f>
        <v>210.57788477558418</v>
      </c>
      <c r="U24" s="199">
        <f t="shared" si="3"/>
        <v>9.9047806481800009</v>
      </c>
      <c r="V24" s="199">
        <f t="shared" si="4"/>
        <v>9.9047806481800009</v>
      </c>
      <c r="W24" s="231">
        <f>SUM($V$3:V24)</f>
        <v>194.73184446501</v>
      </c>
      <c r="Y24" s="231"/>
      <c r="Z24" s="231"/>
      <c r="AA24" s="231"/>
      <c r="AB24" s="231"/>
      <c r="AC24" s="231"/>
      <c r="AD24" s="231"/>
      <c r="AE24" s="231"/>
      <c r="AF24" s="231"/>
      <c r="AG24" s="231"/>
      <c r="AH24" s="231"/>
      <c r="AI24" s="231"/>
      <c r="AJ24" s="231"/>
      <c r="AK24" s="231"/>
      <c r="AL24" s="231"/>
      <c r="AM24" s="231"/>
      <c r="AN24" s="231"/>
      <c r="AT24" s="271"/>
      <c r="AU24" s="271"/>
      <c r="AV24" s="271"/>
      <c r="AW24" s="271"/>
      <c r="AX24" s="271"/>
      <c r="AY24" s="271"/>
      <c r="AZ24" s="271"/>
      <c r="BA24" s="271"/>
      <c r="BB24" s="271"/>
      <c r="BC24" s="271"/>
      <c r="BD24" s="271"/>
      <c r="BE24" s="271"/>
      <c r="BF24" s="271"/>
    </row>
    <row r="25" spans="1:58">
      <c r="A25" s="27">
        <v>41996</v>
      </c>
      <c r="B25" s="113">
        <v>8.4056999999999995</v>
      </c>
      <c r="C25" s="115">
        <v>5.8905000000000003</v>
      </c>
      <c r="D25" s="115">
        <v>32.2988</v>
      </c>
      <c r="E25" s="113">
        <v>43.5565</v>
      </c>
      <c r="F25" s="113">
        <v>58.4998</v>
      </c>
      <c r="G25" s="113">
        <v>11.69999981</v>
      </c>
      <c r="H25" s="113">
        <v>49.76</v>
      </c>
      <c r="I25" s="113">
        <v>13.99</v>
      </c>
      <c r="J25" s="113">
        <v>80</v>
      </c>
      <c r="K25" s="113">
        <v>865.05</v>
      </c>
      <c r="L25" s="113">
        <v>151.28</v>
      </c>
      <c r="M25" s="113">
        <v>46.14</v>
      </c>
      <c r="N25" s="113">
        <v>36.43</v>
      </c>
      <c r="O25" s="113">
        <v>750.63</v>
      </c>
      <c r="P25" s="113">
        <f t="shared" si="0"/>
        <v>2.1597905409064779</v>
      </c>
      <c r="Q25" s="113">
        <f t="shared" si="1"/>
        <v>8.6693216000313242</v>
      </c>
      <c r="R25" s="113">
        <f>SUM($Q$3:Q25)</f>
        <v>331.78703695561131</v>
      </c>
      <c r="S25" s="113">
        <f t="shared" si="2"/>
        <v>8.0422357185231235</v>
      </c>
      <c r="T25" s="113">
        <f>SUM($S$3:S25)</f>
        <v>218.62012049410731</v>
      </c>
      <c r="U25" s="199">
        <f t="shared" si="3"/>
        <v>8.6035151145699995</v>
      </c>
      <c r="V25" s="199">
        <f t="shared" si="4"/>
        <v>8.6035151145699995</v>
      </c>
      <c r="W25" s="231">
        <f>SUM($V$3:V25)</f>
        <v>203.33535957958</v>
      </c>
      <c r="Y25" s="231"/>
      <c r="Z25" s="231"/>
      <c r="AA25" s="231"/>
      <c r="AB25" s="231"/>
      <c r="AC25" s="231"/>
      <c r="AD25" s="231"/>
      <c r="AE25" s="231"/>
      <c r="AF25" s="231"/>
      <c r="AG25" s="231"/>
      <c r="AH25" s="231"/>
      <c r="AI25" s="231"/>
      <c r="AJ25" s="231"/>
      <c r="AK25" s="231"/>
      <c r="AL25" s="231"/>
      <c r="AM25" s="231"/>
      <c r="AN25" s="231"/>
      <c r="AT25" s="271"/>
      <c r="AU25" s="271"/>
      <c r="AV25" s="271"/>
      <c r="AW25" s="271"/>
      <c r="AX25" s="271"/>
      <c r="AY25" s="271"/>
      <c r="AZ25" s="271"/>
      <c r="BA25" s="271"/>
      <c r="BB25" s="271"/>
      <c r="BC25" s="271"/>
      <c r="BD25" s="271"/>
      <c r="BE25" s="271"/>
      <c r="BF25" s="271"/>
    </row>
    <row r="26" spans="1:58">
      <c r="A26" s="27">
        <v>41997</v>
      </c>
      <c r="B26" s="113">
        <v>8.8432999999999993</v>
      </c>
      <c r="C26" s="115">
        <v>6.1970999999999998</v>
      </c>
      <c r="D26" s="115">
        <v>32.454300000000003</v>
      </c>
      <c r="E26" s="113">
        <v>43.8476</v>
      </c>
      <c r="F26" s="113">
        <v>57.649900000000002</v>
      </c>
      <c r="G26" s="113">
        <v>11.69999981</v>
      </c>
      <c r="H26" s="113">
        <v>46.94</v>
      </c>
      <c r="I26" s="113">
        <v>14</v>
      </c>
      <c r="J26" s="113">
        <v>79.989999999999995</v>
      </c>
      <c r="K26" s="113">
        <v>932.38</v>
      </c>
      <c r="L26" s="113">
        <v>214.07</v>
      </c>
      <c r="M26" s="113">
        <v>48.22</v>
      </c>
      <c r="N26" s="113">
        <v>40.700000000000003</v>
      </c>
      <c r="O26" s="113">
        <v>750.04</v>
      </c>
      <c r="P26" s="113">
        <f t="shared" si="0"/>
        <v>2.0895614968983285</v>
      </c>
      <c r="Q26" s="113">
        <f t="shared" si="1"/>
        <v>8.081370681118992</v>
      </c>
      <c r="R26" s="113">
        <f>SUM($Q$3:Q26)</f>
        <v>339.8684076367303</v>
      </c>
      <c r="S26" s="113">
        <f t="shared" si="2"/>
        <v>8.2848732193301231</v>
      </c>
      <c r="T26" s="113">
        <f>SUM($S$3:S26)</f>
        <v>226.90499371343742</v>
      </c>
      <c r="U26" s="199">
        <f t="shared" si="3"/>
        <v>9.0354182731399995</v>
      </c>
      <c r="V26" s="199">
        <f t="shared" si="4"/>
        <v>9.0354182731399995</v>
      </c>
      <c r="W26" s="231">
        <f>SUM($V$3:V26)</f>
        <v>212.37077785272001</v>
      </c>
      <c r="Y26" s="231"/>
      <c r="Z26" s="231"/>
      <c r="AA26" s="231"/>
      <c r="AB26" s="231"/>
      <c r="AC26" s="231"/>
      <c r="AD26" s="231"/>
      <c r="AE26" s="231"/>
      <c r="AF26" s="231"/>
      <c r="AG26" s="231"/>
      <c r="AH26" s="231"/>
      <c r="AI26" s="231"/>
      <c r="AJ26" s="231"/>
      <c r="AK26" s="231"/>
      <c r="AL26" s="231"/>
      <c r="AM26" s="231"/>
      <c r="AN26" s="231"/>
      <c r="AT26" s="271"/>
      <c r="AU26" s="271"/>
      <c r="AV26" s="271"/>
      <c r="AW26" s="271"/>
      <c r="AX26" s="271"/>
      <c r="AY26" s="271"/>
      <c r="AZ26" s="271"/>
      <c r="BA26" s="271"/>
      <c r="BB26" s="271"/>
      <c r="BC26" s="271"/>
      <c r="BD26" s="271"/>
      <c r="BE26" s="271"/>
      <c r="BF26" s="271"/>
    </row>
    <row r="27" spans="1:58">
      <c r="A27" s="27">
        <v>41998</v>
      </c>
      <c r="B27" s="113">
        <v>8.0417000000000005</v>
      </c>
      <c r="C27" s="115">
        <v>5.6353999999999997</v>
      </c>
      <c r="D27" s="115">
        <v>29.7332</v>
      </c>
      <c r="E27" s="113">
        <v>43.958300000000001</v>
      </c>
      <c r="F27" s="113">
        <v>59.015300000000003</v>
      </c>
      <c r="G27" s="113">
        <v>12.100000380000001</v>
      </c>
      <c r="H27" s="113">
        <v>37.590000000000003</v>
      </c>
      <c r="I27" s="113">
        <v>14</v>
      </c>
      <c r="J27" s="113">
        <v>80.010000000000005</v>
      </c>
      <c r="K27" s="113">
        <v>945.82</v>
      </c>
      <c r="L27" s="113">
        <v>232.12</v>
      </c>
      <c r="M27" s="113">
        <v>52.09</v>
      </c>
      <c r="N27" s="113">
        <v>37.450000000000003</v>
      </c>
      <c r="O27" s="113">
        <v>749.86</v>
      </c>
      <c r="P27" s="113">
        <f t="shared" si="0"/>
        <v>1.8389247636857144</v>
      </c>
      <c r="Q27" s="113">
        <f t="shared" si="1"/>
        <v>6.289771632948157</v>
      </c>
      <c r="R27" s="113">
        <f>SUM($Q$3:Q27)</f>
        <v>346.15817926967844</v>
      </c>
      <c r="S27" s="113">
        <f t="shared" si="2"/>
        <v>6.9110623364404491</v>
      </c>
      <c r="T27" s="113">
        <f>SUM($S$3:S27)</f>
        <v>233.81605604987786</v>
      </c>
      <c r="U27" s="199">
        <f t="shared" si="3"/>
        <v>8.0107168461999994</v>
      </c>
      <c r="V27" s="199">
        <f t="shared" si="4"/>
        <v>8.0107168461999994</v>
      </c>
      <c r="W27" s="231">
        <f>SUM($V$3:V27)</f>
        <v>220.38149469892002</v>
      </c>
      <c r="Y27" s="231"/>
      <c r="Z27" s="231"/>
      <c r="AA27" s="231"/>
      <c r="AB27" s="231"/>
      <c r="AC27" s="231"/>
      <c r="AD27" s="231"/>
      <c r="AE27" s="231"/>
      <c r="AF27" s="231"/>
      <c r="AG27" s="231"/>
      <c r="AH27" s="231"/>
      <c r="AI27" s="231"/>
      <c r="AJ27" s="231"/>
      <c r="AK27" s="231"/>
      <c r="AL27" s="231"/>
      <c r="AM27" s="231"/>
      <c r="AN27" s="231"/>
      <c r="AT27" s="271"/>
      <c r="AU27" s="271"/>
      <c r="AV27" s="271"/>
      <c r="AW27" s="271"/>
      <c r="AX27" s="271"/>
      <c r="AY27" s="271"/>
      <c r="AZ27" s="271"/>
      <c r="BA27" s="271"/>
      <c r="BB27" s="271"/>
      <c r="BC27" s="271"/>
      <c r="BD27" s="271"/>
      <c r="BE27" s="271"/>
      <c r="BF27" s="271"/>
    </row>
    <row r="28" spans="1:58">
      <c r="A28" s="27">
        <v>41999</v>
      </c>
      <c r="B28" s="113">
        <v>8.0663</v>
      </c>
      <c r="C28" s="115">
        <v>5.6525999999999996</v>
      </c>
      <c r="D28" s="115">
        <v>33.467799999999997</v>
      </c>
      <c r="E28" s="113">
        <v>40.612299999999998</v>
      </c>
      <c r="F28" s="113">
        <v>59.869100000000003</v>
      </c>
      <c r="G28" s="113">
        <v>11.399999619999999</v>
      </c>
      <c r="H28" s="113">
        <v>52.9</v>
      </c>
      <c r="I28" s="113">
        <v>14</v>
      </c>
      <c r="J28" s="113">
        <v>80.010000000000005</v>
      </c>
      <c r="K28" s="113">
        <v>864</v>
      </c>
      <c r="L28" s="113">
        <v>152.96</v>
      </c>
      <c r="M28" s="113">
        <v>52.87</v>
      </c>
      <c r="N28" s="113">
        <v>35.26</v>
      </c>
      <c r="O28" s="113">
        <v>750</v>
      </c>
      <c r="P28" s="113">
        <f t="shared" si="0"/>
        <v>2.1585550927594461</v>
      </c>
      <c r="Q28" s="113">
        <f t="shared" si="1"/>
        <v>8.6586177161327811</v>
      </c>
      <c r="R28" s="113">
        <f>SUM($Q$3:Q28)</f>
        <v>354.81679698581121</v>
      </c>
      <c r="S28" s="113">
        <f t="shared" si="2"/>
        <v>7.8789065059341521</v>
      </c>
      <c r="T28" s="113">
        <f>SUM($S$3:S28)</f>
        <v>241.694962555812</v>
      </c>
      <c r="U28" s="199">
        <f t="shared" si="3"/>
        <v>8.3121554439199983</v>
      </c>
      <c r="V28" s="199">
        <f t="shared" si="4"/>
        <v>8.3121554439199983</v>
      </c>
      <c r="W28" s="231">
        <f>SUM($V$3:V28)</f>
        <v>228.69365014284003</v>
      </c>
      <c r="Y28" s="231"/>
      <c r="Z28" s="231"/>
      <c r="AA28" s="231"/>
      <c r="AB28" s="231"/>
      <c r="AC28" s="231"/>
      <c r="AD28" s="231"/>
      <c r="AE28" s="231"/>
      <c r="AF28" s="231"/>
      <c r="AG28" s="231"/>
      <c r="AH28" s="231"/>
      <c r="AI28" s="231"/>
      <c r="AJ28" s="231"/>
      <c r="AK28" s="231"/>
      <c r="AL28" s="231"/>
      <c r="AM28" s="231"/>
      <c r="AN28" s="231"/>
    </row>
    <row r="29" spans="1:58">
      <c r="A29" s="27">
        <v>42000</v>
      </c>
      <c r="B29" s="113">
        <v>9.2385000000000002</v>
      </c>
      <c r="C29" s="115">
        <v>6.4740000000000002</v>
      </c>
      <c r="D29" s="115">
        <v>34.875399999999999</v>
      </c>
      <c r="E29" s="113">
        <v>39.127099999999999</v>
      </c>
      <c r="F29" s="113">
        <v>60.925400000000003</v>
      </c>
      <c r="G29" s="113">
        <v>11.399999619999999</v>
      </c>
      <c r="H29" s="113">
        <v>53.94</v>
      </c>
      <c r="I29" s="113">
        <v>14.11</v>
      </c>
      <c r="J29" s="113">
        <v>79.86</v>
      </c>
      <c r="K29" s="113">
        <v>782.9</v>
      </c>
      <c r="L29" s="113">
        <v>64.62</v>
      </c>
      <c r="M29" s="113">
        <v>60.54</v>
      </c>
      <c r="N29" s="113">
        <v>40.5</v>
      </c>
      <c r="O29" s="113">
        <v>749.44</v>
      </c>
      <c r="P29" s="113">
        <f t="shared" si="0"/>
        <v>2.5433184802785958</v>
      </c>
      <c r="Q29" s="113">
        <f t="shared" si="1"/>
        <v>12.721818102424058</v>
      </c>
      <c r="R29" s="113">
        <f>SUM($Q$3:Q29)</f>
        <v>367.53861508823525</v>
      </c>
      <c r="S29" s="113">
        <f t="shared" si="2"/>
        <v>9.5812966734186542</v>
      </c>
      <c r="T29" s="113">
        <f>SUM($S$3:S29)</f>
        <v>251.27625922923065</v>
      </c>
      <c r="U29" s="199">
        <f t="shared" si="3"/>
        <v>9.4993132631899986</v>
      </c>
      <c r="V29" s="199">
        <f t="shared" si="4"/>
        <v>9.4993132631899986</v>
      </c>
      <c r="W29" s="231">
        <f>SUM($V$3:V29)</f>
        <v>238.19296340603003</v>
      </c>
      <c r="Y29" s="231"/>
      <c r="Z29" s="231"/>
      <c r="AA29" s="231"/>
      <c r="AB29" s="231"/>
      <c r="AC29" s="231"/>
      <c r="AD29" s="231"/>
      <c r="AE29" s="231"/>
      <c r="AF29" s="231"/>
      <c r="AG29" s="231"/>
      <c r="AH29" s="231"/>
      <c r="AI29" s="231"/>
      <c r="AJ29" s="231"/>
      <c r="AK29" s="231"/>
      <c r="AL29" s="231"/>
      <c r="AM29" s="231"/>
      <c r="AN29" s="231"/>
      <c r="AT29" t="s">
        <v>600</v>
      </c>
    </row>
    <row r="30" spans="1:58">
      <c r="A30" s="27">
        <v>42001</v>
      </c>
      <c r="B30" s="113">
        <v>10.4893</v>
      </c>
      <c r="C30" s="115">
        <v>7.3505000000000003</v>
      </c>
      <c r="D30" s="115">
        <v>35.267299999999999</v>
      </c>
      <c r="E30" s="113">
        <v>33.928199999999997</v>
      </c>
      <c r="F30" s="113">
        <v>61.896000000000001</v>
      </c>
      <c r="G30" s="113">
        <v>11.80000019</v>
      </c>
      <c r="H30" s="113">
        <v>66.989999999999995</v>
      </c>
      <c r="I30" s="113">
        <v>14.3</v>
      </c>
      <c r="J30" s="113">
        <v>79.89</v>
      </c>
      <c r="K30" s="113">
        <v>774.03</v>
      </c>
      <c r="L30" s="113">
        <v>47.93</v>
      </c>
      <c r="M30" s="113">
        <v>63.74</v>
      </c>
      <c r="N30" s="113">
        <v>47.19</v>
      </c>
      <c r="O30" s="113">
        <v>747.33</v>
      </c>
      <c r="P30" s="113">
        <f t="shared" si="0"/>
        <v>2.7845228179347421</v>
      </c>
      <c r="Q30" s="113">
        <f t="shared" si="1"/>
        <v>16.192089458289413</v>
      </c>
      <c r="R30" s="113">
        <f>SUM($Q$3:Q30)</f>
        <v>383.73070454652463</v>
      </c>
      <c r="S30" s="113">
        <f t="shared" si="2"/>
        <v>10.732527046551372</v>
      </c>
      <c r="T30" s="113">
        <f>SUM($S$3:S30)</f>
        <v>262.00878627578203</v>
      </c>
      <c r="U30" s="199">
        <f t="shared" si="3"/>
        <v>10.527640713749998</v>
      </c>
      <c r="V30" s="199">
        <f t="shared" si="4"/>
        <v>10.527640713749998</v>
      </c>
      <c r="W30" s="231">
        <f>SUM($V$3:V30)</f>
        <v>248.72060411978003</v>
      </c>
      <c r="Y30" s="231"/>
      <c r="Z30" s="231"/>
      <c r="AA30" s="231"/>
      <c r="AB30" s="231"/>
      <c r="AC30" s="231"/>
      <c r="AD30" s="231"/>
      <c r="AE30" s="231"/>
      <c r="AF30" s="231"/>
      <c r="AG30" s="231"/>
      <c r="AH30" s="231"/>
      <c r="AI30" s="231"/>
      <c r="AJ30" s="231"/>
      <c r="AK30" s="231"/>
      <c r="AL30" s="231"/>
      <c r="AM30" s="231"/>
      <c r="AN30" s="231"/>
    </row>
    <row r="31" spans="1:58">
      <c r="A31" s="27">
        <v>42002</v>
      </c>
      <c r="B31" s="113">
        <v>11.581300000000001</v>
      </c>
      <c r="C31" s="115">
        <v>8.1158000000000001</v>
      </c>
      <c r="D31" s="115">
        <v>35.040300000000002</v>
      </c>
      <c r="E31" s="113">
        <v>28.319800000000001</v>
      </c>
      <c r="F31" s="113">
        <v>54.686799999999998</v>
      </c>
      <c r="G31" s="113">
        <v>12</v>
      </c>
      <c r="H31" s="113">
        <v>70.010000000000005</v>
      </c>
      <c r="I31" s="113">
        <v>14.28</v>
      </c>
      <c r="J31" s="113">
        <v>80.31</v>
      </c>
      <c r="K31" s="113">
        <v>783.13</v>
      </c>
      <c r="L31" s="113">
        <v>48.76</v>
      </c>
      <c r="M31" s="113">
        <v>65.02</v>
      </c>
      <c r="N31" s="113">
        <v>53.82</v>
      </c>
      <c r="O31" s="113">
        <v>745.96</v>
      </c>
      <c r="P31" s="113">
        <f t="shared" si="0"/>
        <v>2.9355756187129001</v>
      </c>
      <c r="Q31" s="113">
        <f t="shared" si="1"/>
        <v>18.832340263321811</v>
      </c>
      <c r="R31" s="113">
        <f>SUM($Q$3:Q31)</f>
        <v>402.56304480984647</v>
      </c>
      <c r="S31" s="113">
        <f t="shared" si="2"/>
        <v>11.545424126365903</v>
      </c>
      <c r="T31" s="113">
        <f>SUM($S$3:S31)</f>
        <v>273.55421040214793</v>
      </c>
      <c r="U31" s="199">
        <f t="shared" si="3"/>
        <v>11.322900089549998</v>
      </c>
      <c r="V31" s="199">
        <f t="shared" si="4"/>
        <v>11.322900089549998</v>
      </c>
      <c r="W31" s="231">
        <f>SUM($V$3:V31)</f>
        <v>260.04350420933002</v>
      </c>
      <c r="Y31" s="231"/>
      <c r="Z31" s="231"/>
      <c r="AA31" s="231"/>
      <c r="AB31" s="231"/>
      <c r="AC31" s="231"/>
      <c r="AD31" s="231"/>
      <c r="AE31" s="231"/>
      <c r="AF31" s="231"/>
      <c r="AG31" s="231"/>
      <c r="AH31" s="231"/>
      <c r="AI31" s="231"/>
      <c r="AJ31" s="231"/>
      <c r="AK31" s="231"/>
      <c r="AL31" s="231"/>
      <c r="AM31" s="231"/>
      <c r="AN31" s="231"/>
      <c r="AT31" s="135"/>
    </row>
    <row r="32" spans="1:58">
      <c r="A32" s="27">
        <v>42003</v>
      </c>
      <c r="B32" s="113">
        <v>12.6736</v>
      </c>
      <c r="C32" s="115">
        <v>8.8812999999999995</v>
      </c>
      <c r="D32" s="115">
        <v>34.813299999999998</v>
      </c>
      <c r="E32" s="113">
        <v>22.711400000000001</v>
      </c>
      <c r="F32" s="113">
        <v>47.477699999999999</v>
      </c>
      <c r="G32" s="113">
        <v>12</v>
      </c>
      <c r="H32" s="113">
        <v>73.03</v>
      </c>
      <c r="I32" s="113">
        <v>14.26</v>
      </c>
      <c r="J32" s="113">
        <v>80.73</v>
      </c>
      <c r="K32" s="113">
        <v>792.22</v>
      </c>
      <c r="L32" s="113">
        <v>49.6</v>
      </c>
      <c r="M32" s="113">
        <v>66.31</v>
      </c>
      <c r="N32" s="113">
        <v>60.45</v>
      </c>
      <c r="O32" s="113">
        <v>744.59</v>
      </c>
      <c r="P32" s="113">
        <f t="shared" si="0"/>
        <v>3.0982599332979102</v>
      </c>
      <c r="Q32" s="113">
        <f t="shared" si="1"/>
        <v>22.159358951913561</v>
      </c>
      <c r="R32" s="113">
        <f>SUM($Q$3:Q32)</f>
        <v>424.72240376176001</v>
      </c>
      <c r="S32" s="113">
        <f t="shared" si="2"/>
        <v>12.431812595762503</v>
      </c>
      <c r="T32" s="113">
        <f>SUM($S$3:S32)</f>
        <v>285.98602299791042</v>
      </c>
      <c r="U32" s="199">
        <f t="shared" si="3"/>
        <v>12.118424727719997</v>
      </c>
      <c r="V32" s="199">
        <f t="shared" si="4"/>
        <v>12.118424727719997</v>
      </c>
      <c r="W32" s="231">
        <f>SUM($V$3:V32)</f>
        <v>272.16192893704999</v>
      </c>
      <c r="Y32" s="231"/>
      <c r="Z32" s="231"/>
      <c r="AA32" s="231"/>
      <c r="AB32" s="231"/>
      <c r="AC32" s="231"/>
      <c r="AD32" s="231"/>
      <c r="AE32" s="231"/>
      <c r="AF32" s="231"/>
      <c r="AG32" s="231"/>
      <c r="AH32" s="231"/>
      <c r="AI32" s="231"/>
      <c r="AJ32" s="231"/>
      <c r="AK32" s="231"/>
      <c r="AL32" s="231"/>
      <c r="AM32" s="231"/>
      <c r="AN32" s="231"/>
      <c r="AX32" s="18" t="s">
        <v>605</v>
      </c>
      <c r="AY32" s="18" t="s">
        <v>606</v>
      </c>
      <c r="AZ32" s="156" t="s">
        <v>601</v>
      </c>
      <c r="BA32" s="156" t="s">
        <v>602</v>
      </c>
      <c r="BB32" s="156" t="s">
        <v>603</v>
      </c>
    </row>
    <row r="33" spans="1:55">
      <c r="A33" s="27">
        <v>42004</v>
      </c>
      <c r="B33" s="113">
        <v>13.4239</v>
      </c>
      <c r="C33" s="115">
        <v>9.407</v>
      </c>
      <c r="D33" s="115">
        <v>34.6571</v>
      </c>
      <c r="E33" s="113">
        <v>17.225000000000001</v>
      </c>
      <c r="F33" s="113">
        <v>49.7087</v>
      </c>
      <c r="G33" s="113">
        <v>12.100000380000001</v>
      </c>
      <c r="H33" s="113">
        <v>57.71</v>
      </c>
      <c r="I33" s="113">
        <v>14.12</v>
      </c>
      <c r="J33" s="113">
        <v>80.540000000000006</v>
      </c>
      <c r="K33" s="113">
        <v>832.44</v>
      </c>
      <c r="L33" s="113">
        <v>81.92</v>
      </c>
      <c r="M33" s="113">
        <v>61.81</v>
      </c>
      <c r="N33" s="113">
        <v>64.38</v>
      </c>
      <c r="O33" s="113">
        <v>746.69</v>
      </c>
      <c r="P33" s="113">
        <f t="shared" si="0"/>
        <v>3.049868395217854</v>
      </c>
      <c r="Q33" s="113">
        <f t="shared" si="1"/>
        <v>21.112565725086892</v>
      </c>
      <c r="R33" s="113">
        <f>SUM($Q$3:Q33)</f>
        <v>445.83496948684689</v>
      </c>
      <c r="S33" s="113">
        <f t="shared" si="2"/>
        <v>12.758660143520146</v>
      </c>
      <c r="T33" s="113">
        <f>SUM($S$3:S33)</f>
        <v>298.74468314143058</v>
      </c>
      <c r="U33" s="199">
        <f t="shared" si="3"/>
        <v>12.615618184900002</v>
      </c>
      <c r="V33" s="199">
        <f t="shared" si="4"/>
        <v>12.615618184900002</v>
      </c>
      <c r="W33" s="231">
        <f>SUM($V$3:V33)</f>
        <v>284.77754712195002</v>
      </c>
      <c r="Y33" s="231"/>
      <c r="Z33" s="231"/>
      <c r="AA33" s="231"/>
      <c r="AB33" s="231"/>
      <c r="AC33" s="231"/>
      <c r="AD33" s="231"/>
      <c r="AE33" s="231"/>
      <c r="AF33" s="231"/>
      <c r="AG33" s="231"/>
      <c r="AH33" s="231"/>
      <c r="AI33" s="231"/>
      <c r="AJ33" s="231"/>
      <c r="AK33" s="231"/>
      <c r="AL33" s="231"/>
      <c r="AM33" s="231"/>
      <c r="AN33" s="231"/>
      <c r="AX33" s="279">
        <v>3</v>
      </c>
      <c r="AY33" s="172">
        <v>10</v>
      </c>
      <c r="AZ33" s="225">
        <v>2.3526039999999999</v>
      </c>
      <c r="BA33" s="225">
        <v>0.7617815</v>
      </c>
      <c r="BB33" s="225">
        <v>1.6633849999999999</v>
      </c>
    </row>
    <row r="34" spans="1:55">
      <c r="A34" s="27">
        <v>42005</v>
      </c>
      <c r="B34" s="113">
        <v>13.2645</v>
      </c>
      <c r="C34" s="115">
        <v>9.2952999999999992</v>
      </c>
      <c r="D34" s="115">
        <v>33.944000000000003</v>
      </c>
      <c r="E34" s="113">
        <v>45.738900000000001</v>
      </c>
      <c r="F34" s="113">
        <v>58.621200000000002</v>
      </c>
      <c r="G34" s="113">
        <v>12.100000380000001</v>
      </c>
      <c r="H34" s="113">
        <v>46.12</v>
      </c>
      <c r="I34" s="113">
        <v>14</v>
      </c>
      <c r="J34" s="113">
        <v>79.989999999999995</v>
      </c>
      <c r="K34" s="113">
        <v>811.04</v>
      </c>
      <c r="L34" s="113">
        <v>61.45</v>
      </c>
      <c r="M34" s="113">
        <v>69.989999999999995</v>
      </c>
      <c r="N34" s="113">
        <v>60.66</v>
      </c>
      <c r="O34" s="113">
        <v>750.02</v>
      </c>
      <c r="P34" s="113">
        <f t="shared" si="0"/>
        <v>3.0706009396290241</v>
      </c>
      <c r="Q34" s="113">
        <f t="shared" si="1"/>
        <v>21.554851948480511</v>
      </c>
      <c r="R34" s="113">
        <f>SUM($Q$3:Q34)</f>
        <v>467.38982143532741</v>
      </c>
      <c r="S34" s="113">
        <f t="shared" si="2"/>
        <v>13.608505627100245</v>
      </c>
      <c r="T34" s="113">
        <f>SUM($S$3:S34)</f>
        <v>312.35318876853086</v>
      </c>
      <c r="U34" s="199">
        <f t="shared" si="3"/>
        <v>13.363959876429998</v>
      </c>
      <c r="V34" s="199">
        <f t="shared" si="4"/>
        <v>13.363959876429998</v>
      </c>
      <c r="W34" s="231">
        <f>SUM($V$3:V34)</f>
        <v>298.14150699838001</v>
      </c>
      <c r="Y34" s="231"/>
      <c r="Z34" s="231"/>
      <c r="AA34" s="231"/>
      <c r="AB34" s="231"/>
      <c r="AC34" s="231"/>
      <c r="AD34" s="231"/>
      <c r="AE34" s="231"/>
      <c r="AF34" s="231"/>
      <c r="AG34" s="231"/>
      <c r="AH34" s="231"/>
      <c r="AI34" s="231"/>
      <c r="AJ34" s="231"/>
      <c r="AK34" s="231"/>
      <c r="AL34" s="231"/>
      <c r="AM34" s="231"/>
      <c r="AN34" s="231"/>
      <c r="AX34" s="279"/>
      <c r="AY34" s="226">
        <v>25</v>
      </c>
      <c r="AZ34" s="227">
        <v>2.3517519999999998</v>
      </c>
      <c r="BA34" s="227">
        <v>0.76230629999999999</v>
      </c>
      <c r="BB34" s="227">
        <v>1.6624559999999999</v>
      </c>
      <c r="BC34" t="s">
        <v>604</v>
      </c>
    </row>
    <row r="35" spans="1:55">
      <c r="A35" s="27">
        <v>42006</v>
      </c>
      <c r="B35" s="113">
        <v>12.1517</v>
      </c>
      <c r="C35" s="115">
        <v>8.5154999999999994</v>
      </c>
      <c r="D35" s="115">
        <v>31.56</v>
      </c>
      <c r="E35" s="113">
        <v>35.289299999999997</v>
      </c>
      <c r="F35" s="113">
        <v>58.009700000000002</v>
      </c>
      <c r="G35" s="113">
        <v>12.100000380000001</v>
      </c>
      <c r="H35" s="113">
        <v>45.89</v>
      </c>
      <c r="I35" s="113">
        <v>13.99</v>
      </c>
      <c r="J35" s="113">
        <v>79.98</v>
      </c>
      <c r="K35" s="113">
        <v>769.08</v>
      </c>
      <c r="L35" s="113">
        <v>27.37</v>
      </c>
      <c r="M35" s="113">
        <v>76.489999999999995</v>
      </c>
      <c r="N35" s="113">
        <v>56.22</v>
      </c>
      <c r="O35" s="113">
        <v>750.02</v>
      </c>
      <c r="P35" s="113">
        <f t="shared" si="0"/>
        <v>2.9345985811297943</v>
      </c>
      <c r="Q35" s="113">
        <f t="shared" si="1"/>
        <v>18.813949344878964</v>
      </c>
      <c r="R35" s="113">
        <f>SUM($Q$3:Q35)</f>
        <v>486.20377078020636</v>
      </c>
      <c r="S35" s="113">
        <f t="shared" si="2"/>
        <v>11.963322764792945</v>
      </c>
      <c r="T35" s="113">
        <f>SUM($S$3:S35)</f>
        <v>324.31651153332382</v>
      </c>
      <c r="U35" s="199">
        <f t="shared" si="3"/>
        <v>11.726855375559998</v>
      </c>
      <c r="V35" s="199">
        <f t="shared" si="4"/>
        <v>11.726855375559998</v>
      </c>
      <c r="W35" s="231">
        <f>SUM($V$3:V35)</f>
        <v>309.86836237393999</v>
      </c>
      <c r="Y35" s="231"/>
      <c r="Z35" s="231"/>
      <c r="AA35" s="231"/>
      <c r="AB35" s="231"/>
      <c r="AC35" s="231"/>
      <c r="AD35" s="231"/>
      <c r="AE35" s="231"/>
      <c r="AF35" s="231"/>
      <c r="AG35" s="231"/>
      <c r="AH35" s="231"/>
      <c r="AI35" s="231"/>
      <c r="AJ35" s="231"/>
      <c r="AK35" s="231"/>
      <c r="AL35" s="231"/>
      <c r="AM35" s="231"/>
      <c r="AN35" s="231"/>
      <c r="AX35" s="279"/>
      <c r="AY35" s="172">
        <v>50</v>
      </c>
      <c r="AZ35" s="225">
        <v>2.3518309999999998</v>
      </c>
      <c r="BA35" s="225">
        <v>0.76223470000000004</v>
      </c>
      <c r="BB35" s="225">
        <v>1.66276</v>
      </c>
    </row>
    <row r="36" spans="1:55">
      <c r="A36" s="27">
        <v>42007</v>
      </c>
      <c r="B36" s="113">
        <v>11.0688</v>
      </c>
      <c r="C36" s="115">
        <v>7.7567000000000004</v>
      </c>
      <c r="D36" s="115">
        <v>31.5932</v>
      </c>
      <c r="E36" s="113">
        <v>28.447199999999999</v>
      </c>
      <c r="F36" s="113">
        <v>58.722099999999998</v>
      </c>
      <c r="G36" s="113">
        <v>12.100000380000001</v>
      </c>
      <c r="H36" s="113">
        <v>46.87</v>
      </c>
      <c r="I36" s="113">
        <v>14</v>
      </c>
      <c r="J36" s="113">
        <v>80.02</v>
      </c>
      <c r="K36" s="113">
        <v>756.17</v>
      </c>
      <c r="L36" s="113">
        <v>22.24</v>
      </c>
      <c r="M36" s="113">
        <v>79.52</v>
      </c>
      <c r="N36" s="113">
        <v>51.43</v>
      </c>
      <c r="O36" s="113">
        <v>749.92</v>
      </c>
      <c r="P36" s="113">
        <f t="shared" si="0"/>
        <v>2.7853282540522937</v>
      </c>
      <c r="Q36" s="113">
        <f t="shared" si="1"/>
        <v>16.205136405493672</v>
      </c>
      <c r="R36" s="113">
        <f>SUM($Q$3:Q36)</f>
        <v>502.4089071857</v>
      </c>
      <c r="S36" s="113">
        <f t="shared" si="2"/>
        <v>10.648746031203157</v>
      </c>
      <c r="T36" s="113">
        <f>SUM($S$3:S36)</f>
        <v>334.96525756452695</v>
      </c>
      <c r="U36" s="199">
        <f t="shared" si="3"/>
        <v>10.493670449389999</v>
      </c>
      <c r="V36" s="199">
        <f t="shared" si="4"/>
        <v>10.493670449389999</v>
      </c>
      <c r="W36" s="231">
        <f>SUM($V$3:V36)</f>
        <v>320.36203282332997</v>
      </c>
      <c r="Y36" s="231"/>
      <c r="Z36" s="231"/>
      <c r="AA36" s="231"/>
      <c r="AB36" s="231"/>
      <c r="AC36" s="231"/>
      <c r="AD36" s="231"/>
      <c r="AE36" s="231"/>
      <c r="AF36" s="231"/>
      <c r="AG36" s="231"/>
      <c r="AH36" s="231"/>
      <c r="AI36" s="231"/>
      <c r="AJ36" s="231"/>
      <c r="AK36" s="231"/>
      <c r="AL36" s="231"/>
      <c r="AM36" s="231"/>
      <c r="AN36" s="231"/>
      <c r="AX36" s="279"/>
      <c r="AY36" s="172">
        <v>100</v>
      </c>
      <c r="AZ36" s="225">
        <v>2.3519749999999999</v>
      </c>
      <c r="BA36" s="225">
        <v>0.76208229999999999</v>
      </c>
      <c r="BB36" s="225">
        <v>1.6628879999999999</v>
      </c>
    </row>
    <row r="37" spans="1:55">
      <c r="A37" s="27">
        <v>42008</v>
      </c>
      <c r="B37" s="113">
        <v>11.035</v>
      </c>
      <c r="C37" s="115">
        <v>7.7329999999999997</v>
      </c>
      <c r="D37" s="115">
        <v>31.644300000000001</v>
      </c>
      <c r="E37" s="113">
        <v>24.225999999999999</v>
      </c>
      <c r="F37" s="113">
        <v>58.314100000000003</v>
      </c>
      <c r="G37" s="113">
        <v>12.100000380000001</v>
      </c>
      <c r="H37" s="113">
        <v>47.7</v>
      </c>
      <c r="I37" s="113">
        <v>14</v>
      </c>
      <c r="J37" s="113">
        <v>79.989999999999995</v>
      </c>
      <c r="K37" s="113">
        <v>760.1</v>
      </c>
      <c r="L37" s="113">
        <v>24.76</v>
      </c>
      <c r="M37" s="113">
        <v>72.95</v>
      </c>
      <c r="N37" s="113">
        <v>52.81</v>
      </c>
      <c r="O37" s="113">
        <v>749.96</v>
      </c>
      <c r="P37" s="113">
        <f t="shared" si="0"/>
        <v>2.7642565657744345</v>
      </c>
      <c r="Q37" s="113">
        <f t="shared" si="1"/>
        <v>15.867239355857061</v>
      </c>
      <c r="R37" s="113">
        <f>SUM($Q$3:Q37)</f>
        <v>518.27614654155707</v>
      </c>
      <c r="S37" s="113">
        <f t="shared" si="2"/>
        <v>10.447397253531149</v>
      </c>
      <c r="T37" s="113">
        <f>SUM($S$3:S37)</f>
        <v>345.41265481805812</v>
      </c>
      <c r="U37" s="199">
        <f t="shared" si="3"/>
        <v>10.324615791299999</v>
      </c>
      <c r="V37" s="199">
        <f t="shared" si="4"/>
        <v>10.324615791299999</v>
      </c>
      <c r="W37" s="231">
        <f>SUM($V$3:V37)</f>
        <v>330.68664861462997</v>
      </c>
      <c r="Y37" s="231"/>
      <c r="Z37" s="231"/>
      <c r="AA37" s="231"/>
      <c r="AB37" s="231"/>
      <c r="AC37" s="231"/>
      <c r="AD37" s="231"/>
      <c r="AE37" s="231"/>
      <c r="AF37" s="231"/>
      <c r="AG37" s="231"/>
      <c r="AH37" s="231"/>
      <c r="AI37" s="231"/>
      <c r="AJ37" s="231"/>
      <c r="AK37" s="231"/>
      <c r="AL37" s="231"/>
      <c r="AM37" s="231"/>
      <c r="AN37" s="231"/>
      <c r="AX37" s="279"/>
      <c r="AY37" s="172">
        <v>250</v>
      </c>
      <c r="AZ37" s="225">
        <v>2.3520029999999998</v>
      </c>
      <c r="BA37" s="225">
        <v>0.76221899999999998</v>
      </c>
      <c r="BB37" s="225">
        <v>1.662725</v>
      </c>
    </row>
    <row r="38" spans="1:55">
      <c r="A38" s="27">
        <v>42009</v>
      </c>
      <c r="B38" s="113">
        <v>10.840299999999999</v>
      </c>
      <c r="C38" s="115">
        <v>7.5964999999999998</v>
      </c>
      <c r="D38" s="115">
        <v>32.085000000000001</v>
      </c>
      <c r="E38" s="113">
        <v>26.9604</v>
      </c>
      <c r="F38" s="113">
        <v>58.4711</v>
      </c>
      <c r="G38" s="113">
        <v>12.100000380000001</v>
      </c>
      <c r="H38" s="113">
        <v>44.68</v>
      </c>
      <c r="I38" s="113">
        <v>14</v>
      </c>
      <c r="J38" s="113">
        <v>80.010000000000005</v>
      </c>
      <c r="K38" s="113">
        <v>762.76</v>
      </c>
      <c r="L38" s="113">
        <v>28.36</v>
      </c>
      <c r="M38" s="113">
        <v>72.91</v>
      </c>
      <c r="N38" s="113">
        <v>52.21</v>
      </c>
      <c r="O38" s="113">
        <v>749.95</v>
      </c>
      <c r="P38" s="113">
        <f t="shared" si="0"/>
        <v>2.7297992316277537</v>
      </c>
      <c r="Q38" s="113">
        <f t="shared" si="1"/>
        <v>15.329808970136233</v>
      </c>
      <c r="R38" s="113">
        <f>SUM($Q$3:Q38)</f>
        <v>533.60595551169331</v>
      </c>
      <c r="S38" s="113">
        <f t="shared" si="2"/>
        <v>10.37296397139855</v>
      </c>
      <c r="T38" s="113">
        <f>SUM($S$3:S38)</f>
        <v>355.78561878945669</v>
      </c>
      <c r="U38" s="199">
        <f t="shared" si="3"/>
        <v>10.282295774629999</v>
      </c>
      <c r="V38" s="199">
        <f t="shared" si="4"/>
        <v>10.282295774629999</v>
      </c>
      <c r="W38" s="231">
        <f>SUM($V$3:V38)</f>
        <v>340.96894438925995</v>
      </c>
      <c r="Y38" s="231"/>
      <c r="Z38" s="231"/>
      <c r="AA38" s="231"/>
      <c r="AB38" s="231"/>
      <c r="AC38" s="231"/>
      <c r="AD38" s="231"/>
      <c r="AE38" s="231"/>
      <c r="AF38" s="231"/>
      <c r="AG38" s="231"/>
      <c r="AH38" s="231"/>
      <c r="AI38" s="231"/>
      <c r="AJ38" s="231"/>
      <c r="AK38" s="231"/>
      <c r="AL38" s="231"/>
      <c r="AM38" s="231"/>
      <c r="AN38" s="231"/>
      <c r="AX38" s="279"/>
      <c r="AY38" s="172">
        <v>500</v>
      </c>
      <c r="AZ38" s="225">
        <v>2.3519030000000001</v>
      </c>
      <c r="BA38" s="225">
        <v>0.76219460000000006</v>
      </c>
      <c r="BB38" s="225">
        <v>1.662776</v>
      </c>
    </row>
    <row r="39" spans="1:55">
      <c r="A39" s="27">
        <v>42010</v>
      </c>
      <c r="B39" s="113">
        <v>10.859</v>
      </c>
      <c r="C39" s="115">
        <v>7.6097000000000001</v>
      </c>
      <c r="D39" s="115">
        <v>32.611499999999999</v>
      </c>
      <c r="E39" s="113">
        <v>42.769199999999998</v>
      </c>
      <c r="F39" s="113">
        <v>58.634700000000002</v>
      </c>
      <c r="G39" s="113">
        <v>12.100000380000001</v>
      </c>
      <c r="H39" s="113">
        <v>49.13</v>
      </c>
      <c r="I39" s="113">
        <v>14</v>
      </c>
      <c r="J39" s="113">
        <v>79.989999999999995</v>
      </c>
      <c r="K39" s="113">
        <v>754.23</v>
      </c>
      <c r="L39" s="113">
        <v>22.47</v>
      </c>
      <c r="M39" s="113">
        <v>78.98</v>
      </c>
      <c r="N39" s="113">
        <v>49.45</v>
      </c>
      <c r="O39" s="113">
        <v>749.92</v>
      </c>
      <c r="P39" s="113">
        <f t="shared" si="0"/>
        <v>2.8072153132122137</v>
      </c>
      <c r="Q39" s="113">
        <f t="shared" si="1"/>
        <v>16.563729139883204</v>
      </c>
      <c r="R39" s="113">
        <f>SUM($Q$3:Q39)</f>
        <v>550.16968465157652</v>
      </c>
      <c r="S39" s="113">
        <f t="shared" si="2"/>
        <v>11.062541897095652</v>
      </c>
      <c r="T39" s="113">
        <f>SUM($S$3:S39)</f>
        <v>366.84816068655232</v>
      </c>
      <c r="U39" s="199">
        <f t="shared" si="3"/>
        <v>10.889223121539999</v>
      </c>
      <c r="V39" s="199">
        <f t="shared" si="4"/>
        <v>10.889223121539999</v>
      </c>
      <c r="W39" s="231">
        <f>SUM($V$3:V39)</f>
        <v>351.85816751079994</v>
      </c>
      <c r="Y39" s="231"/>
      <c r="Z39" s="231"/>
      <c r="AA39" s="231"/>
      <c r="AB39" s="231"/>
      <c r="AC39" s="231"/>
      <c r="AD39" s="231"/>
      <c r="AE39" s="231"/>
      <c r="AF39" s="231"/>
      <c r="AG39" s="231"/>
      <c r="AH39" s="231"/>
      <c r="AI39" s="231"/>
      <c r="AJ39" s="231"/>
      <c r="AK39" s="231"/>
      <c r="AL39" s="231"/>
      <c r="AM39" s="231"/>
      <c r="AN39" s="231"/>
      <c r="AX39" s="280">
        <v>5</v>
      </c>
      <c r="AY39" s="226">
        <v>10</v>
      </c>
      <c r="AZ39" s="227">
        <v>2.3494869999999999</v>
      </c>
      <c r="BA39" s="227">
        <v>0.76251159999999996</v>
      </c>
      <c r="BB39" s="227">
        <v>1.661124</v>
      </c>
      <c r="BC39" t="s">
        <v>604</v>
      </c>
    </row>
    <row r="40" spans="1:55">
      <c r="A40" s="27">
        <v>42011</v>
      </c>
      <c r="B40" s="113">
        <v>10.3748</v>
      </c>
      <c r="C40" s="115">
        <v>7.2704000000000004</v>
      </c>
      <c r="D40" s="115">
        <v>32.9375</v>
      </c>
      <c r="E40" s="113">
        <v>36.771999999999998</v>
      </c>
      <c r="F40" s="113">
        <v>58.905500000000004</v>
      </c>
      <c r="G40" s="113">
        <v>12.100000380000001</v>
      </c>
      <c r="H40" s="113">
        <v>47.77</v>
      </c>
      <c r="I40" s="113">
        <v>15.84</v>
      </c>
      <c r="J40" s="113">
        <v>80.02</v>
      </c>
      <c r="K40" s="113">
        <v>745.85</v>
      </c>
      <c r="L40" s="113">
        <v>18.64</v>
      </c>
      <c r="M40" s="113">
        <v>82.04</v>
      </c>
      <c r="N40" s="113">
        <v>46.13</v>
      </c>
      <c r="O40" s="113">
        <v>749.86</v>
      </c>
      <c r="P40" s="113">
        <f t="shared" si="0"/>
        <v>2.7442515278622137</v>
      </c>
      <c r="Q40" s="113">
        <f t="shared" si="1"/>
        <v>15.552968610963818</v>
      </c>
      <c r="R40" s="113">
        <f>SUM($Q$3:Q40)</f>
        <v>565.72265326254035</v>
      </c>
      <c r="S40" s="113">
        <f t="shared" si="2"/>
        <v>10.388218034409952</v>
      </c>
      <c r="T40" s="113">
        <f>SUM($S$3:S40)</f>
        <v>377.23637872096225</v>
      </c>
      <c r="U40" s="199">
        <f t="shared" si="3"/>
        <v>10.27106912392</v>
      </c>
      <c r="V40" s="199">
        <f t="shared" si="4"/>
        <v>10.27106912392</v>
      </c>
      <c r="W40" s="231">
        <f>SUM($V$3:V40)</f>
        <v>362.12923663471997</v>
      </c>
      <c r="Y40" s="231"/>
      <c r="Z40" s="231"/>
      <c r="AA40" s="231"/>
      <c r="AB40" s="231"/>
      <c r="AC40" s="231"/>
      <c r="AD40" s="231"/>
      <c r="AE40" s="231"/>
      <c r="AF40" s="231"/>
      <c r="AG40" s="231"/>
      <c r="AH40" s="231"/>
      <c r="AI40" s="231"/>
      <c r="AJ40" s="231"/>
      <c r="AK40" s="231"/>
      <c r="AL40" s="231"/>
      <c r="AM40" s="231"/>
      <c r="AN40" s="231"/>
      <c r="AX40" s="280"/>
      <c r="AY40" s="223">
        <v>25</v>
      </c>
      <c r="AZ40" s="224">
        <v>2.351086</v>
      </c>
      <c r="BA40" s="224">
        <v>0.76225869999999996</v>
      </c>
      <c r="BB40" s="224">
        <v>1.662288</v>
      </c>
    </row>
    <row r="41" spans="1:55">
      <c r="A41" s="27">
        <v>42012</v>
      </c>
      <c r="B41" s="113">
        <v>0.9022</v>
      </c>
      <c r="C41" s="115">
        <v>0.63219999999999998</v>
      </c>
      <c r="D41" s="115">
        <v>30.0078</v>
      </c>
      <c r="E41" s="113">
        <v>35.5959</v>
      </c>
      <c r="F41" s="113">
        <v>58.319099999999999</v>
      </c>
      <c r="G41" s="113">
        <v>12.100000380000001</v>
      </c>
      <c r="H41" s="113">
        <v>62.48</v>
      </c>
      <c r="I41" s="113">
        <v>2.16</v>
      </c>
      <c r="J41" s="113">
        <v>78.81</v>
      </c>
      <c r="K41" s="113">
        <v>296.02999999999997</v>
      </c>
      <c r="L41" s="113">
        <v>7.06</v>
      </c>
      <c r="M41" s="113">
        <v>27.97</v>
      </c>
      <c r="N41" s="113">
        <v>4.7699999999999996</v>
      </c>
      <c r="O41" s="113">
        <v>440.33</v>
      </c>
      <c r="P41" s="113">
        <f t="shared" si="0"/>
        <v>0.85278445634785394</v>
      </c>
      <c r="Q41" s="113">
        <f t="shared" si="1"/>
        <v>2.3461705747503125</v>
      </c>
      <c r="R41" s="113">
        <f>SUM($Q$3:Q41)</f>
        <v>568.06882383729067</v>
      </c>
      <c r="S41" s="113">
        <f t="shared" si="2"/>
        <v>1.3896958633848486</v>
      </c>
      <c r="T41" s="113">
        <f>SUM($S$3:S41)</f>
        <v>378.62607458434712</v>
      </c>
      <c r="U41" s="199">
        <f t="shared" si="3"/>
        <v>1.1226462168799995</v>
      </c>
      <c r="V41" s="199">
        <f t="shared" si="4"/>
        <v>1.1226462168799995</v>
      </c>
      <c r="W41" s="231">
        <f>SUM($V$3:V41)</f>
        <v>363.25188285159999</v>
      </c>
      <c r="Y41" s="231"/>
      <c r="Z41" s="231"/>
      <c r="AA41" s="231"/>
      <c r="AB41" s="231"/>
      <c r="AC41" s="231"/>
      <c r="AD41" s="231"/>
      <c r="AE41" s="231"/>
      <c r="AF41" s="231"/>
      <c r="AG41" s="231"/>
      <c r="AH41" s="231"/>
      <c r="AI41" s="231"/>
      <c r="AJ41" s="231"/>
      <c r="AK41" s="231"/>
      <c r="AL41" s="231"/>
      <c r="AM41" s="231"/>
      <c r="AN41" s="231"/>
      <c r="AX41" s="280"/>
      <c r="AY41" s="223">
        <v>50</v>
      </c>
      <c r="AZ41" s="224">
        <v>2.3508629999999999</v>
      </c>
      <c r="BA41" s="224">
        <v>0.76218140000000001</v>
      </c>
      <c r="BB41" s="224">
        <v>1.662034</v>
      </c>
    </row>
    <row r="42" spans="1:55">
      <c r="A42" s="27">
        <v>42013</v>
      </c>
      <c r="B42" s="113">
        <v>0</v>
      </c>
      <c r="C42" s="115">
        <v>0</v>
      </c>
      <c r="D42" s="115">
        <v>30.4236</v>
      </c>
      <c r="E42" s="113">
        <v>34.117699999999999</v>
      </c>
      <c r="F42" s="113">
        <v>59.873600000000003</v>
      </c>
      <c r="G42" s="113">
        <v>12.100000380000001</v>
      </c>
      <c r="H42" s="113">
        <v>64.64</v>
      </c>
      <c r="I42" s="113">
        <v>0.82</v>
      </c>
      <c r="J42" s="113">
        <v>77.84</v>
      </c>
      <c r="K42" s="113">
        <v>311.27999999999997</v>
      </c>
      <c r="L42" s="113">
        <v>32.1</v>
      </c>
      <c r="M42" s="113">
        <v>2.8</v>
      </c>
      <c r="N42" s="113">
        <v>12.88</v>
      </c>
      <c r="O42" s="113">
        <v>81.25</v>
      </c>
      <c r="P42" s="113">
        <f t="shared" si="0"/>
        <v>0.27019795417454417</v>
      </c>
      <c r="Q42" s="113">
        <f t="shared" si="1"/>
        <v>1.3102237893325068</v>
      </c>
      <c r="R42" s="113">
        <f>SUM($Q$3:Q42)</f>
        <v>569.37904762662322</v>
      </c>
      <c r="S42" s="113">
        <f t="shared" si="2"/>
        <v>1.2563111731589485</v>
      </c>
      <c r="T42" s="113">
        <f>SUM($S$3:S42)</f>
        <v>379.88238575750609</v>
      </c>
      <c r="U42" s="199">
        <f t="shared" si="3"/>
        <v>0.27933450624999978</v>
      </c>
      <c r="V42" s="199">
        <f t="shared" si="4"/>
        <v>0.27933450624999978</v>
      </c>
      <c r="W42" s="231">
        <f>SUM($V$3:V42)</f>
        <v>363.53121735784998</v>
      </c>
      <c r="Y42" s="231"/>
      <c r="Z42" s="231"/>
      <c r="AA42" s="231"/>
      <c r="AB42" s="231"/>
      <c r="AC42" s="231"/>
      <c r="AD42" s="231"/>
      <c r="AE42" s="231"/>
      <c r="AF42" s="231"/>
      <c r="AG42" s="231"/>
      <c r="AH42" s="231"/>
      <c r="AI42" s="231"/>
      <c r="AJ42" s="231"/>
      <c r="AK42" s="231"/>
      <c r="AL42" s="231"/>
      <c r="AM42" s="231"/>
      <c r="AN42" s="231"/>
      <c r="AX42" s="280"/>
      <c r="AY42" s="223">
        <v>100</v>
      </c>
      <c r="AZ42" s="224">
        <v>2.3506330000000002</v>
      </c>
      <c r="BA42" s="224">
        <v>0.76232730000000004</v>
      </c>
      <c r="BB42" s="224">
        <v>1.662048</v>
      </c>
    </row>
    <row r="43" spans="1:55">
      <c r="A43" s="27">
        <v>42014</v>
      </c>
      <c r="B43" s="113">
        <v>0</v>
      </c>
      <c r="C43" s="115">
        <v>0</v>
      </c>
      <c r="D43" s="115">
        <v>28.133600000000001</v>
      </c>
      <c r="E43" s="113">
        <v>34.0306</v>
      </c>
      <c r="F43" s="113">
        <v>58.849800000000002</v>
      </c>
      <c r="G43" s="113">
        <v>12.100000380000001</v>
      </c>
      <c r="H43" s="113">
        <v>65.11</v>
      </c>
      <c r="I43" s="113">
        <v>1.56</v>
      </c>
      <c r="J43" s="113">
        <v>76.78</v>
      </c>
      <c r="K43" s="113">
        <v>368.05</v>
      </c>
      <c r="L43" s="113">
        <v>56.06</v>
      </c>
      <c r="M43" s="113">
        <v>5.69</v>
      </c>
      <c r="N43" s="113">
        <v>20.96</v>
      </c>
      <c r="O43" s="113">
        <v>34.450000000000003</v>
      </c>
      <c r="P43" s="113">
        <f t="shared" si="0"/>
        <v>0.16428692339150405</v>
      </c>
      <c r="Q43" s="113">
        <f t="shared" si="1"/>
        <v>1.178552420842832</v>
      </c>
      <c r="R43" s="113">
        <f>SUM($Q$3:Q43)</f>
        <v>570.55760004746605</v>
      </c>
      <c r="S43" s="113">
        <f t="shared" si="2"/>
        <v>1.0219049157789484</v>
      </c>
      <c r="T43" s="113">
        <f>SUM($S$3:S43)</f>
        <v>380.90429067328506</v>
      </c>
      <c r="U43" s="199">
        <f t="shared" si="3"/>
        <v>3.5783356040000061E-2</v>
      </c>
      <c r="V43" s="199">
        <f t="shared" si="4"/>
        <v>3.5783356040000061E-2</v>
      </c>
      <c r="W43" s="231">
        <f>SUM($V$3:V43)</f>
        <v>363.56700071388997</v>
      </c>
      <c r="Y43" s="231"/>
      <c r="Z43" s="231"/>
      <c r="AA43" s="231"/>
      <c r="AB43" s="231"/>
      <c r="AC43" s="231"/>
      <c r="AD43" s="231"/>
      <c r="AE43" s="231"/>
      <c r="AF43" s="231"/>
      <c r="AG43" s="231"/>
      <c r="AH43" s="231"/>
      <c r="AI43" s="231"/>
      <c r="AJ43" s="231"/>
      <c r="AK43" s="231"/>
      <c r="AL43" s="231"/>
      <c r="AM43" s="231"/>
      <c r="AN43" s="231"/>
      <c r="AX43" s="280"/>
      <c r="AY43" s="223">
        <v>250</v>
      </c>
      <c r="AZ43" s="224">
        <v>2.3507709999999999</v>
      </c>
      <c r="BA43" s="224">
        <v>0.76228479999999998</v>
      </c>
      <c r="BB43" s="224">
        <v>1.6621490000000001</v>
      </c>
    </row>
    <row r="44" spans="1:55">
      <c r="A44" s="27">
        <v>42015</v>
      </c>
      <c r="B44" s="113">
        <v>0</v>
      </c>
      <c r="C44" s="115">
        <v>0</v>
      </c>
      <c r="D44" s="115">
        <v>28.288599999999999</v>
      </c>
      <c r="E44" s="113">
        <v>34.3187</v>
      </c>
      <c r="F44" s="113">
        <v>61.887999999999998</v>
      </c>
      <c r="G44" s="113">
        <v>12.100000380000001</v>
      </c>
      <c r="H44" s="113">
        <v>65.75</v>
      </c>
      <c r="I44" s="113">
        <v>1.1399999999999999</v>
      </c>
      <c r="J44" s="113">
        <v>76.86</v>
      </c>
      <c r="K44" s="113">
        <v>420.81</v>
      </c>
      <c r="L44" s="113">
        <v>60.55</v>
      </c>
      <c r="M44" s="113">
        <v>6.1</v>
      </c>
      <c r="N44" s="113">
        <v>19.97</v>
      </c>
      <c r="O44" s="113">
        <v>32.86</v>
      </c>
      <c r="P44" s="113">
        <f t="shared" si="0"/>
        <v>0.16607412023302404</v>
      </c>
      <c r="Q44" s="113">
        <f t="shared" si="1"/>
        <v>1.1806606093196792</v>
      </c>
      <c r="R44" s="113">
        <f>SUM($Q$3:Q44)</f>
        <v>571.73826065678577</v>
      </c>
      <c r="S44" s="113">
        <f t="shared" si="2"/>
        <v>1.0073962678323483</v>
      </c>
      <c r="T44" s="113">
        <f>SUM($S$3:S44)</f>
        <v>381.91168694111741</v>
      </c>
      <c r="U44" s="199">
        <f t="shared" si="3"/>
        <v>6.4345432889999624E-2</v>
      </c>
      <c r="V44" s="199">
        <f t="shared" si="4"/>
        <v>6.4345432889999624E-2</v>
      </c>
      <c r="W44" s="231">
        <f>SUM($V$3:V44)</f>
        <v>363.63134614677995</v>
      </c>
      <c r="Y44" s="231"/>
      <c r="Z44" s="231"/>
      <c r="AA44" s="231"/>
      <c r="AB44" s="231"/>
      <c r="AC44" s="231"/>
      <c r="AD44" s="231"/>
      <c r="AE44" s="231"/>
      <c r="AF44" s="231"/>
      <c r="AG44" s="231"/>
      <c r="AH44" s="231"/>
      <c r="AI44" s="231"/>
      <c r="AJ44" s="231"/>
      <c r="AK44" s="231"/>
      <c r="AL44" s="231"/>
      <c r="AM44" s="231"/>
      <c r="AN44" s="231"/>
      <c r="AX44" s="280"/>
      <c r="AY44" s="223">
        <v>500</v>
      </c>
      <c r="AZ44" s="224">
        <v>2.3506830000000001</v>
      </c>
      <c r="BA44" s="224">
        <v>0.76230410000000004</v>
      </c>
      <c r="BB44" s="224">
        <v>1.6620269999999999</v>
      </c>
    </row>
    <row r="45" spans="1:55">
      <c r="A45" s="27">
        <v>42016</v>
      </c>
      <c r="B45" s="113">
        <v>0</v>
      </c>
      <c r="C45" s="115">
        <v>0</v>
      </c>
      <c r="D45" s="115">
        <v>27.9131</v>
      </c>
      <c r="E45" s="113">
        <v>34.609400000000001</v>
      </c>
      <c r="F45" s="113">
        <v>67.492199999999997</v>
      </c>
      <c r="G45" s="113">
        <v>12.100000380000001</v>
      </c>
      <c r="H45" s="113">
        <v>67.010000000000005</v>
      </c>
      <c r="I45" s="113">
        <v>1.03</v>
      </c>
      <c r="J45" s="113">
        <v>76.8</v>
      </c>
      <c r="K45" s="113">
        <v>465.73</v>
      </c>
      <c r="L45" s="113">
        <v>60.46</v>
      </c>
      <c r="M45" s="113">
        <v>7.61</v>
      </c>
      <c r="N45" s="113">
        <v>17.23</v>
      </c>
      <c r="O45" s="113">
        <v>38.869999999999997</v>
      </c>
      <c r="P45" s="113">
        <f t="shared" si="0"/>
        <v>0.17601500632132408</v>
      </c>
      <c r="Q45" s="113">
        <f t="shared" si="1"/>
        <v>1.1924559528935996</v>
      </c>
      <c r="R45" s="113">
        <f>SUM($Q$3:Q45)</f>
        <v>572.93071660967939</v>
      </c>
      <c r="S45" s="113">
        <f t="shared" si="2"/>
        <v>0.93794672582344774</v>
      </c>
      <c r="T45" s="113">
        <f>SUM($S$3:S45)</f>
        <v>382.84963366694086</v>
      </c>
      <c r="U45" s="199">
        <f t="shared" si="3"/>
        <v>3.9656032369999768E-2</v>
      </c>
      <c r="V45" s="199">
        <f t="shared" si="4"/>
        <v>3.9656032369999768E-2</v>
      </c>
      <c r="W45" s="231">
        <f>SUM($V$3:V45)</f>
        <v>363.67100217914992</v>
      </c>
      <c r="Y45" s="231"/>
      <c r="Z45" s="231"/>
      <c r="AA45" s="231"/>
      <c r="AB45" s="231"/>
      <c r="AC45" s="231"/>
      <c r="AD45" s="231"/>
      <c r="AE45" s="231"/>
      <c r="AF45" s="231"/>
      <c r="AG45" s="231"/>
      <c r="AH45" s="231"/>
      <c r="AI45" s="231"/>
      <c r="AJ45" s="231"/>
      <c r="AK45" s="231"/>
      <c r="AL45" s="231"/>
      <c r="AM45" s="231"/>
      <c r="AN45" s="231"/>
      <c r="AX45" s="279">
        <v>10</v>
      </c>
      <c r="AY45" s="226">
        <v>10</v>
      </c>
      <c r="AZ45" s="227">
        <v>2.347391</v>
      </c>
      <c r="BA45" s="227">
        <v>0.76263599999999998</v>
      </c>
      <c r="BB45" s="227">
        <v>1.660639</v>
      </c>
      <c r="BC45" t="s">
        <v>604</v>
      </c>
    </row>
    <row r="46" spans="1:55">
      <c r="A46" s="27">
        <v>42017</v>
      </c>
      <c r="B46" s="113">
        <v>0</v>
      </c>
      <c r="C46" s="115">
        <v>0</v>
      </c>
      <c r="D46" s="115">
        <v>28.918299999999999</v>
      </c>
      <c r="E46" s="113">
        <v>34.489199999999997</v>
      </c>
      <c r="F46" s="113">
        <v>52.280999999999999</v>
      </c>
      <c r="G46" s="113">
        <v>12.100000380000001</v>
      </c>
      <c r="H46" s="113">
        <v>67.17</v>
      </c>
      <c r="I46" s="113">
        <v>0.72</v>
      </c>
      <c r="J46" s="113">
        <v>76.790000000000006</v>
      </c>
      <c r="K46" s="113">
        <v>506.77</v>
      </c>
      <c r="L46" s="113">
        <v>60.36</v>
      </c>
      <c r="M46" s="113">
        <v>7.61</v>
      </c>
      <c r="N46" s="113">
        <v>14.72</v>
      </c>
      <c r="O46" s="113">
        <v>44.43</v>
      </c>
      <c r="P46" s="113">
        <f t="shared" si="0"/>
        <v>0.2223762945489241</v>
      </c>
      <c r="Q46" s="113">
        <f t="shared" si="1"/>
        <v>1.2490412968761528</v>
      </c>
      <c r="R46" s="113">
        <f>SUM($Q$3:Q46)</f>
        <v>574.17975790655555</v>
      </c>
      <c r="S46" s="113">
        <f t="shared" si="2"/>
        <v>0.88586847388344792</v>
      </c>
      <c r="T46" s="113">
        <f>SUM($S$3:S46)</f>
        <v>383.73550214082428</v>
      </c>
      <c r="U46" s="199">
        <f t="shared" si="3"/>
        <v>0.12780291894999951</v>
      </c>
      <c r="V46" s="199">
        <f t="shared" si="4"/>
        <v>0.12780291894999951</v>
      </c>
      <c r="W46" s="231">
        <f>SUM($V$3:V46)</f>
        <v>363.79880509809993</v>
      </c>
      <c r="Y46" s="231"/>
      <c r="Z46" s="231"/>
      <c r="AA46" s="231"/>
      <c r="AB46" s="231"/>
      <c r="AC46" s="231"/>
      <c r="AD46" s="231"/>
      <c r="AE46" s="231"/>
      <c r="AF46" s="231"/>
      <c r="AG46" s="231"/>
      <c r="AH46" s="231"/>
      <c r="AI46" s="231"/>
      <c r="AJ46" s="231"/>
      <c r="AK46" s="231"/>
      <c r="AL46" s="231"/>
      <c r="AM46" s="231"/>
      <c r="AN46" s="231"/>
      <c r="AX46" s="279"/>
      <c r="AY46" s="172">
        <v>25</v>
      </c>
      <c r="AZ46" s="225">
        <v>2.3477160000000001</v>
      </c>
      <c r="BA46" s="225">
        <v>0.76245300000000005</v>
      </c>
      <c r="BB46" s="225">
        <v>1.6614949999999999</v>
      </c>
      <c r="BC46" t="s">
        <v>608</v>
      </c>
    </row>
    <row r="47" spans="1:55">
      <c r="A47" s="27">
        <v>42018</v>
      </c>
      <c r="B47" s="113">
        <v>0</v>
      </c>
      <c r="C47" s="115">
        <v>0</v>
      </c>
      <c r="D47" s="115">
        <v>28.127700000000001</v>
      </c>
      <c r="E47" s="113">
        <v>34.591500000000003</v>
      </c>
      <c r="F47" s="113">
        <v>68.730199999999996</v>
      </c>
      <c r="G47" s="113">
        <v>12.100000380000001</v>
      </c>
      <c r="H47" s="113">
        <v>67.66</v>
      </c>
      <c r="I47" s="113">
        <v>0.71</v>
      </c>
      <c r="J47" s="113">
        <v>76.739999999999995</v>
      </c>
      <c r="K47" s="113">
        <v>541.14</v>
      </c>
      <c r="L47" s="113">
        <v>60.39</v>
      </c>
      <c r="M47" s="113">
        <v>8.59</v>
      </c>
      <c r="N47" s="113">
        <v>14.26</v>
      </c>
      <c r="O47" s="113">
        <v>44.17</v>
      </c>
      <c r="P47" s="113">
        <f t="shared" si="0"/>
        <v>0.202909692073304</v>
      </c>
      <c r="Q47" s="113">
        <f t="shared" si="1"/>
        <v>1.2249618394882416</v>
      </c>
      <c r="R47" s="113">
        <f>SUM($Q$3:Q47)</f>
        <v>575.40471974604384</v>
      </c>
      <c r="S47" s="113">
        <f t="shared" si="2"/>
        <v>0.86625059142144889</v>
      </c>
      <c r="T47" s="113">
        <f>SUM($S$3:S47)</f>
        <v>384.60175273224576</v>
      </c>
      <c r="U47" s="199">
        <f t="shared" si="3"/>
        <v>6.2576735680000051E-2</v>
      </c>
      <c r="V47" s="199">
        <f t="shared" si="4"/>
        <v>6.2576735680000051E-2</v>
      </c>
      <c r="W47" s="231">
        <f>SUM($V$3:V47)</f>
        <v>363.86138183377994</v>
      </c>
      <c r="Y47" s="231"/>
      <c r="Z47" s="231"/>
      <c r="AA47" s="231"/>
      <c r="AB47" s="231"/>
      <c r="AC47" s="231"/>
      <c r="AD47" s="231"/>
      <c r="AE47" s="231"/>
      <c r="AF47" s="231"/>
      <c r="AG47" s="231"/>
      <c r="AH47" s="231"/>
      <c r="AI47" s="231"/>
      <c r="AJ47" s="231"/>
      <c r="AK47" s="231"/>
      <c r="AL47" s="231"/>
      <c r="AM47" s="231"/>
      <c r="AN47" s="231"/>
      <c r="AX47" s="279"/>
      <c r="AY47" s="172">
        <v>50</v>
      </c>
      <c r="AZ47" s="225">
        <v>2.3478050000000001</v>
      </c>
      <c r="BA47" s="225">
        <v>0.76250169999999995</v>
      </c>
      <c r="BB47" s="225">
        <v>1.6611800000000001</v>
      </c>
    </row>
    <row r="48" spans="1:55">
      <c r="A48" s="27">
        <v>42019</v>
      </c>
      <c r="B48" s="113">
        <v>0</v>
      </c>
      <c r="C48" s="115">
        <v>0</v>
      </c>
      <c r="D48" s="115">
        <v>28.835599999999999</v>
      </c>
      <c r="E48" s="113">
        <v>34.575899999999997</v>
      </c>
      <c r="F48" s="113">
        <v>51.989699999999999</v>
      </c>
      <c r="G48" s="113">
        <v>12.100000380000001</v>
      </c>
      <c r="H48" s="113">
        <v>67.75</v>
      </c>
      <c r="I48" s="113">
        <v>0.8</v>
      </c>
      <c r="J48" s="113">
        <v>76.75</v>
      </c>
      <c r="K48" s="113">
        <v>547.59</v>
      </c>
      <c r="L48" s="113">
        <v>60.26</v>
      </c>
      <c r="M48" s="113">
        <v>9.1999999999999993</v>
      </c>
      <c r="N48" s="113">
        <v>12.98</v>
      </c>
      <c r="O48" s="113">
        <v>45.97</v>
      </c>
      <c r="P48" s="113">
        <f t="shared" si="0"/>
        <v>0.23725948577227404</v>
      </c>
      <c r="Q48" s="113">
        <f t="shared" si="1"/>
        <v>1.2677700433864538</v>
      </c>
      <c r="R48" s="113">
        <f>SUM($Q$3:Q48)</f>
        <v>576.6724897894303</v>
      </c>
      <c r="S48" s="113">
        <f t="shared" si="2"/>
        <v>0.82582555701144922</v>
      </c>
      <c r="T48" s="113">
        <f>SUM($S$3:S48)</f>
        <v>385.42757828925721</v>
      </c>
      <c r="U48" s="199">
        <f t="shared" si="3"/>
        <v>0.12182551231999975</v>
      </c>
      <c r="V48" s="199">
        <f t="shared" si="4"/>
        <v>0.12182551231999975</v>
      </c>
      <c r="W48" s="231">
        <f>SUM($V$3:V48)</f>
        <v>363.98320734609996</v>
      </c>
      <c r="Y48" s="231"/>
      <c r="Z48" s="231"/>
      <c r="AA48" s="231"/>
      <c r="AB48" s="231"/>
      <c r="AC48" s="231"/>
      <c r="AD48" s="231"/>
      <c r="AE48" s="231"/>
      <c r="AF48" s="231"/>
      <c r="AG48" s="231"/>
      <c r="AH48" s="231"/>
      <c r="AI48" s="231"/>
      <c r="AJ48" s="231"/>
      <c r="AK48" s="231"/>
      <c r="AL48" s="231"/>
      <c r="AM48" s="231"/>
      <c r="AN48" s="231"/>
      <c r="AX48" s="279"/>
      <c r="AY48" s="172">
        <v>100</v>
      </c>
      <c r="AZ48" s="225">
        <v>2.348357</v>
      </c>
      <c r="BA48" s="225">
        <v>0.76238419999999996</v>
      </c>
      <c r="BB48" s="225">
        <v>1.6613329999999999</v>
      </c>
    </row>
    <row r="49" spans="1:55">
      <c r="A49" s="27">
        <v>42020</v>
      </c>
      <c r="B49" s="113">
        <v>0</v>
      </c>
      <c r="C49" s="115">
        <v>0</v>
      </c>
      <c r="D49" s="115">
        <v>29.673500000000001</v>
      </c>
      <c r="E49" s="113">
        <v>34.459000000000003</v>
      </c>
      <c r="F49" s="113">
        <v>68.571299999999994</v>
      </c>
      <c r="G49" s="113">
        <v>12.100000380000001</v>
      </c>
      <c r="H49" s="113">
        <v>67.72</v>
      </c>
      <c r="I49" s="113">
        <v>0.69</v>
      </c>
      <c r="J49" s="113">
        <v>76.73</v>
      </c>
      <c r="K49" s="113">
        <v>547.16999999999996</v>
      </c>
      <c r="L49" s="113">
        <v>60.11</v>
      </c>
      <c r="M49" s="113">
        <v>8.94</v>
      </c>
      <c r="N49" s="113">
        <v>11.74</v>
      </c>
      <c r="O49" s="113">
        <v>52.93</v>
      </c>
      <c r="P49" s="113">
        <f t="shared" si="0"/>
        <v>0.23580861114607413</v>
      </c>
      <c r="Q49" s="113">
        <f t="shared" si="1"/>
        <v>1.2659320017050957</v>
      </c>
      <c r="R49" s="113">
        <f>SUM($Q$3:Q49)</f>
        <v>577.9384217911354</v>
      </c>
      <c r="S49" s="113">
        <f t="shared" si="2"/>
        <v>0.99867749464494915</v>
      </c>
      <c r="T49" s="113">
        <f>SUM($S$3:S49)</f>
        <v>386.42625578390215</v>
      </c>
      <c r="U49" s="199">
        <f t="shared" si="3"/>
        <v>0.21978770167999997</v>
      </c>
      <c r="V49" s="199">
        <f t="shared" si="4"/>
        <v>0.21978770167999997</v>
      </c>
      <c r="W49" s="231">
        <f>SUM($V$3:V49)</f>
        <v>364.20299504777995</v>
      </c>
      <c r="Y49" s="231"/>
      <c r="Z49" s="231"/>
      <c r="AA49" s="231"/>
      <c r="AB49" s="231"/>
      <c r="AC49" s="231"/>
      <c r="AD49" s="231"/>
      <c r="AE49" s="231"/>
      <c r="AF49" s="231"/>
      <c r="AG49" s="231"/>
      <c r="AH49" s="231"/>
      <c r="AI49" s="231"/>
      <c r="AJ49" s="231"/>
      <c r="AK49" s="231"/>
      <c r="AL49" s="231"/>
      <c r="AM49" s="231"/>
      <c r="AN49" s="231"/>
      <c r="AX49" s="279"/>
      <c r="AY49" s="172">
        <v>250</v>
      </c>
      <c r="AZ49" s="225">
        <v>2.3484340000000001</v>
      </c>
      <c r="BA49" s="225">
        <v>0.76234610000000003</v>
      </c>
      <c r="BB49" s="225">
        <v>1.661456</v>
      </c>
    </row>
    <row r="50" spans="1:55">
      <c r="A50" s="27">
        <v>42021</v>
      </c>
      <c r="B50" s="113">
        <v>0</v>
      </c>
      <c r="C50" s="115">
        <v>0</v>
      </c>
      <c r="D50" s="115">
        <v>28.879000000000001</v>
      </c>
      <c r="E50" s="113">
        <v>34.383099999999999</v>
      </c>
      <c r="F50" s="113">
        <v>54.606200000000001</v>
      </c>
      <c r="G50" s="113">
        <v>12.100000380000001</v>
      </c>
      <c r="H50" s="113">
        <v>68.03</v>
      </c>
      <c r="I50" s="113">
        <v>0.54</v>
      </c>
      <c r="J50" s="113">
        <v>76.64</v>
      </c>
      <c r="K50" s="113">
        <v>546.67999999999995</v>
      </c>
      <c r="L50" s="113">
        <v>60.03</v>
      </c>
      <c r="M50" s="113">
        <v>10.050000000000001</v>
      </c>
      <c r="N50" s="113">
        <v>12.61</v>
      </c>
      <c r="O50" s="113">
        <v>51.66</v>
      </c>
      <c r="P50" s="113">
        <f t="shared" si="0"/>
        <v>0.24137336895988409</v>
      </c>
      <c r="Q50" s="113">
        <f t="shared" si="1"/>
        <v>1.2729962438721558</v>
      </c>
      <c r="R50" s="113">
        <f>SUM($Q$3:Q50)</f>
        <v>579.21141803500757</v>
      </c>
      <c r="S50" s="113">
        <f t="shared" si="2"/>
        <v>0.83061910225454905</v>
      </c>
      <c r="T50" s="113">
        <f>SUM($S$3:S50)</f>
        <v>387.25687488615671</v>
      </c>
      <c r="U50" s="199">
        <f t="shared" si="3"/>
        <v>0.12209430634999971</v>
      </c>
      <c r="V50" s="199">
        <f t="shared" si="4"/>
        <v>0.12209430634999971</v>
      </c>
      <c r="W50" s="231">
        <f>SUM($V$3:V50)</f>
        <v>364.32508935412994</v>
      </c>
      <c r="Y50" s="231"/>
      <c r="Z50" s="231"/>
      <c r="AA50" s="231"/>
      <c r="AB50" s="231"/>
      <c r="AC50" s="231"/>
      <c r="AD50" s="231"/>
      <c r="AE50" s="231"/>
      <c r="AF50" s="231"/>
      <c r="AG50" s="231"/>
      <c r="AH50" s="231"/>
      <c r="AI50" s="231"/>
      <c r="AJ50" s="231"/>
      <c r="AK50" s="231"/>
      <c r="AL50" s="231"/>
      <c r="AM50" s="231"/>
      <c r="AN50" s="231"/>
      <c r="AX50" s="279"/>
      <c r="AY50" s="172">
        <v>500</v>
      </c>
      <c r="AZ50" s="225">
        <v>2.3483779999999999</v>
      </c>
      <c r="BA50" s="225">
        <v>0.76241630000000005</v>
      </c>
      <c r="BB50" s="225">
        <v>1.661538</v>
      </c>
    </row>
    <row r="51" spans="1:55">
      <c r="A51" s="27">
        <v>42022</v>
      </c>
      <c r="B51" s="113">
        <v>0</v>
      </c>
      <c r="C51" s="115">
        <v>0</v>
      </c>
      <c r="D51" s="115">
        <v>27.7302</v>
      </c>
      <c r="E51" s="113">
        <v>34.528599999999997</v>
      </c>
      <c r="F51" s="113">
        <v>58.117699999999999</v>
      </c>
      <c r="G51" s="113">
        <v>12.100000380000001</v>
      </c>
      <c r="H51" s="113">
        <v>68.91</v>
      </c>
      <c r="I51" s="113">
        <v>0.46</v>
      </c>
      <c r="J51" s="113">
        <v>76.64</v>
      </c>
      <c r="K51" s="113">
        <v>545.33000000000004</v>
      </c>
      <c r="L51" s="113">
        <v>60.04</v>
      </c>
      <c r="M51" s="113">
        <v>11.09</v>
      </c>
      <c r="N51" s="113">
        <v>13.47</v>
      </c>
      <c r="O51" s="113">
        <v>44.78</v>
      </c>
      <c r="P51" s="113">
        <f t="shared" si="0"/>
        <v>0.21767164039973408</v>
      </c>
      <c r="Q51" s="113">
        <f t="shared" si="1"/>
        <v>1.2431787909011009</v>
      </c>
      <c r="R51" s="113">
        <f>SUM($Q$3:Q51)</f>
        <v>580.45459682590865</v>
      </c>
      <c r="S51" s="113">
        <f t="shared" si="2"/>
        <v>0.75448220021864809</v>
      </c>
      <c r="T51" s="113">
        <f>SUM($S$3:S51)</f>
        <v>388.01135708637537</v>
      </c>
      <c r="U51" s="199">
        <f t="shared" si="3"/>
        <v>9.7532232099996896E-3</v>
      </c>
      <c r="V51" s="199">
        <f t="shared" si="4"/>
        <v>9.7532232099996896E-3</v>
      </c>
      <c r="W51" s="231">
        <f>SUM($V$3:V51)</f>
        <v>364.33484257733994</v>
      </c>
      <c r="Y51" s="231"/>
      <c r="Z51" s="231"/>
      <c r="AA51" s="231"/>
      <c r="AB51" s="231"/>
      <c r="AC51" s="231"/>
      <c r="AD51" s="231"/>
      <c r="AE51" s="231"/>
      <c r="AF51" s="231"/>
      <c r="AG51" s="231"/>
      <c r="AH51" s="231"/>
      <c r="AI51" s="231"/>
      <c r="AJ51" s="231"/>
      <c r="AK51" s="231"/>
      <c r="AL51" s="231"/>
      <c r="AM51" s="231"/>
      <c r="AN51" s="231"/>
      <c r="AX51" s="280">
        <v>15</v>
      </c>
      <c r="AY51" s="223">
        <v>10</v>
      </c>
      <c r="AZ51" s="224">
        <v>2.3447550000000001</v>
      </c>
      <c r="BA51" s="224">
        <v>0.76211839999999997</v>
      </c>
      <c r="BB51" s="224">
        <v>1.661092</v>
      </c>
      <c r="BC51" t="s">
        <v>607</v>
      </c>
    </row>
    <row r="52" spans="1:55">
      <c r="A52" s="27">
        <v>42023</v>
      </c>
      <c r="B52" s="113">
        <v>0</v>
      </c>
      <c r="C52" s="115">
        <v>0</v>
      </c>
      <c r="D52" s="115">
        <v>24.672599999999999</v>
      </c>
      <c r="E52" s="113">
        <v>35.415799999999997</v>
      </c>
      <c r="F52" s="113">
        <v>70.035700000000006</v>
      </c>
      <c r="G52" s="113">
        <v>12.100000380000001</v>
      </c>
      <c r="H52" s="113">
        <v>70.47</v>
      </c>
      <c r="I52" s="113">
        <v>0.44</v>
      </c>
      <c r="J52" s="113">
        <v>76.760000000000005</v>
      </c>
      <c r="K52" s="113">
        <v>543.14</v>
      </c>
      <c r="L52" s="113">
        <v>60.19</v>
      </c>
      <c r="M52" s="113">
        <v>11.89</v>
      </c>
      <c r="N52" s="113">
        <v>14.19</v>
      </c>
      <c r="O52" s="113">
        <v>34.56</v>
      </c>
      <c r="P52" s="113">
        <f t="shared" si="0"/>
        <v>0.15402574010389411</v>
      </c>
      <c r="Q52" s="113">
        <f t="shared" si="1"/>
        <v>1.1665209127614911</v>
      </c>
      <c r="R52" s="113">
        <f>SUM($Q$3:Q52)</f>
        <v>581.62111773867014</v>
      </c>
      <c r="S52" s="113">
        <f t="shared" si="2"/>
        <v>0.54163086443024855</v>
      </c>
      <c r="T52" s="113">
        <f>SUM($S$3:S52)</f>
        <v>388.55298795080563</v>
      </c>
      <c r="U52" s="199">
        <f t="shared" si="3"/>
        <v>-0.27015474091000041</v>
      </c>
      <c r="V52" s="199">
        <f t="shared" si="4"/>
        <v>0</v>
      </c>
      <c r="W52" s="231">
        <f>SUM($V$3:V52)</f>
        <v>364.33484257733994</v>
      </c>
      <c r="Y52" s="231"/>
      <c r="Z52" s="231"/>
      <c r="AA52" s="231"/>
      <c r="AB52" s="231"/>
      <c r="AC52" s="231"/>
      <c r="AD52" s="231"/>
      <c r="AE52" s="231"/>
      <c r="AF52" s="231"/>
      <c r="AG52" s="231"/>
      <c r="AH52" s="231"/>
      <c r="AI52" s="231"/>
      <c r="AJ52" s="231"/>
      <c r="AK52" s="231"/>
      <c r="AL52" s="231"/>
      <c r="AM52" s="231"/>
      <c r="AN52" s="231"/>
      <c r="AX52" s="280"/>
      <c r="AY52" s="223">
        <v>25</v>
      </c>
      <c r="AZ52" s="224">
        <v>2.3463289999999999</v>
      </c>
      <c r="BA52" s="224">
        <v>0.76268499999999995</v>
      </c>
      <c r="BB52" s="224">
        <v>1.661343</v>
      </c>
    </row>
    <row r="53" spans="1:55">
      <c r="A53" s="27">
        <v>42024</v>
      </c>
      <c r="B53" s="113">
        <v>0</v>
      </c>
      <c r="C53" s="115">
        <v>0</v>
      </c>
      <c r="D53" s="115">
        <v>28.078700000000001</v>
      </c>
      <c r="E53" s="113">
        <v>35.542299999999997</v>
      </c>
      <c r="F53" s="113">
        <v>58.587200000000003</v>
      </c>
      <c r="G53" s="113">
        <v>12.100000380000001</v>
      </c>
      <c r="H53" s="113">
        <v>70.23</v>
      </c>
      <c r="I53" s="113">
        <v>0.28999999999999998</v>
      </c>
      <c r="J53" s="113">
        <v>76.92</v>
      </c>
      <c r="K53" s="113">
        <v>542.03</v>
      </c>
      <c r="L53" s="113">
        <v>59.86</v>
      </c>
      <c r="M53" s="113">
        <v>11.77</v>
      </c>
      <c r="N53" s="113">
        <v>13.63</v>
      </c>
      <c r="O53" s="113">
        <v>33.94</v>
      </c>
      <c r="P53" s="113">
        <f t="shared" si="0"/>
        <v>0.21874393661384411</v>
      </c>
      <c r="Q53" s="113">
        <f t="shared" si="1"/>
        <v>1.2445125617829802</v>
      </c>
      <c r="R53" s="113">
        <f>SUM($Q$3:Q53)</f>
        <v>582.86563030045306</v>
      </c>
      <c r="S53" s="113">
        <f t="shared" si="2"/>
        <v>0.8778278097070491</v>
      </c>
      <c r="T53" s="113">
        <f>SUM($S$3:S53)</f>
        <v>389.4308157605127</v>
      </c>
      <c r="U53" s="199">
        <f t="shared" si="3"/>
        <v>8.0890551119999682E-2</v>
      </c>
      <c r="V53" s="199">
        <f t="shared" si="4"/>
        <v>8.0890551119999682E-2</v>
      </c>
      <c r="W53" s="231">
        <f>SUM($V$3:V53)</f>
        <v>364.41573312845992</v>
      </c>
      <c r="Y53" s="231"/>
      <c r="Z53" s="231"/>
      <c r="AA53" s="231"/>
      <c r="AB53" s="231"/>
      <c r="AC53" s="231"/>
      <c r="AD53" s="231"/>
      <c r="AE53" s="231"/>
      <c r="AF53" s="231"/>
      <c r="AG53" s="231"/>
      <c r="AH53" s="231"/>
      <c r="AI53" s="231"/>
      <c r="AJ53" s="231"/>
      <c r="AK53" s="231"/>
      <c r="AL53" s="231"/>
      <c r="AM53" s="231"/>
      <c r="AN53" s="231"/>
      <c r="AX53" s="280"/>
      <c r="AY53" s="223">
        <v>50</v>
      </c>
      <c r="AZ53" s="224">
        <v>2.346482</v>
      </c>
      <c r="BA53" s="224">
        <v>0.76283210000000001</v>
      </c>
      <c r="BB53" s="224">
        <v>1.661408</v>
      </c>
    </row>
    <row r="54" spans="1:55">
      <c r="A54" s="27">
        <v>42025</v>
      </c>
      <c r="B54" s="113">
        <v>0</v>
      </c>
      <c r="C54" s="115">
        <v>0</v>
      </c>
      <c r="D54" s="115">
        <v>29.744800000000001</v>
      </c>
      <c r="E54" s="113">
        <v>34.884099999999997</v>
      </c>
      <c r="F54" s="113">
        <v>51.295099999999998</v>
      </c>
      <c r="G54" s="113">
        <v>12.100000380000001</v>
      </c>
      <c r="H54" s="113">
        <v>69.599999999999994</v>
      </c>
      <c r="I54" s="113">
        <v>0.06</v>
      </c>
      <c r="J54" s="113">
        <v>77.47</v>
      </c>
      <c r="K54" s="113">
        <v>542.86</v>
      </c>
      <c r="L54" s="113">
        <v>59.75</v>
      </c>
      <c r="M54" s="113">
        <v>11.72</v>
      </c>
      <c r="N54" s="113">
        <v>10.26</v>
      </c>
      <c r="O54" s="113">
        <v>44.43</v>
      </c>
      <c r="P54" s="113">
        <f t="shared" si="0"/>
        <v>0.2558479613206141</v>
      </c>
      <c r="Q54" s="113">
        <f t="shared" si="1"/>
        <v>1.2915563464900213</v>
      </c>
      <c r="R54" s="113">
        <f>SUM($Q$3:Q54)</f>
        <v>584.15718664694305</v>
      </c>
      <c r="S54" s="113">
        <f t="shared" si="2"/>
        <v>0.95759586026684895</v>
      </c>
      <c r="T54" s="113">
        <f>SUM($S$3:S54)</f>
        <v>390.38841162077955</v>
      </c>
      <c r="U54" s="199">
        <f t="shared" si="3"/>
        <v>0.22682551147999966</v>
      </c>
      <c r="V54" s="199">
        <f t="shared" si="4"/>
        <v>0.22682551147999966</v>
      </c>
      <c r="W54" s="231">
        <f>SUM($V$3:V54)</f>
        <v>364.64255863993992</v>
      </c>
      <c r="Y54" s="231"/>
      <c r="Z54" s="231"/>
      <c r="AA54" s="231"/>
      <c r="AB54" s="231"/>
      <c r="AC54" s="231"/>
      <c r="AD54" s="231"/>
      <c r="AE54" s="231"/>
      <c r="AF54" s="231"/>
      <c r="AG54" s="231"/>
      <c r="AH54" s="231"/>
      <c r="AI54" s="231"/>
      <c r="AJ54" s="231"/>
      <c r="AK54" s="231"/>
      <c r="AL54" s="231"/>
      <c r="AM54" s="231"/>
      <c r="AN54" s="231"/>
      <c r="AX54" s="280"/>
      <c r="AY54" s="223">
        <v>100</v>
      </c>
      <c r="AZ54" s="224">
        <v>2.3460399999999999</v>
      </c>
      <c r="BA54" s="224">
        <v>0.76236099999999996</v>
      </c>
      <c r="BB54" s="224">
        <v>1.6613770000000001</v>
      </c>
    </row>
    <row r="55" spans="1:55">
      <c r="A55" s="27">
        <v>42026</v>
      </c>
      <c r="B55" s="113">
        <v>0</v>
      </c>
      <c r="C55" s="115">
        <v>0</v>
      </c>
      <c r="D55" s="115">
        <v>29.6553</v>
      </c>
      <c r="E55" s="113">
        <v>34.628700000000002</v>
      </c>
      <c r="F55" s="113">
        <v>60.97</v>
      </c>
      <c r="G55" s="113">
        <v>12.100000380000001</v>
      </c>
      <c r="H55" s="113">
        <v>69.81</v>
      </c>
      <c r="I55" s="113">
        <v>0.04</v>
      </c>
      <c r="J55" s="113">
        <v>77.87</v>
      </c>
      <c r="K55" s="113">
        <v>542.91999999999996</v>
      </c>
      <c r="L55" s="113">
        <v>59.64</v>
      </c>
      <c r="M55" s="113">
        <v>11.77</v>
      </c>
      <c r="N55" s="113">
        <v>9.06</v>
      </c>
      <c r="O55" s="113">
        <v>52.64</v>
      </c>
      <c r="P55" s="113">
        <f t="shared" si="0"/>
        <v>0.2513009433683242</v>
      </c>
      <c r="Q55" s="113">
        <f t="shared" si="1"/>
        <v>1.285696948086436</v>
      </c>
      <c r="R55" s="113">
        <f>SUM($Q$3:Q55)</f>
        <v>585.44288359502946</v>
      </c>
      <c r="S55" s="113">
        <f t="shared" si="2"/>
        <v>0.97446257282244964</v>
      </c>
      <c r="T55" s="113">
        <f>SUM($S$3:S55)</f>
        <v>391.36287419360201</v>
      </c>
      <c r="U55" s="199">
        <f t="shared" si="3"/>
        <v>0.21710898229999964</v>
      </c>
      <c r="V55" s="199">
        <f t="shared" si="4"/>
        <v>0.21710898229999964</v>
      </c>
      <c r="W55" s="231">
        <f>SUM($V$3:V55)</f>
        <v>364.8596676222399</v>
      </c>
      <c r="Y55" s="231"/>
      <c r="Z55" s="231"/>
      <c r="AA55" s="231"/>
      <c r="AB55" s="231"/>
      <c r="AC55" s="231"/>
      <c r="AD55" s="231"/>
      <c r="AE55" s="231"/>
      <c r="AF55" s="231"/>
      <c r="AG55" s="231"/>
      <c r="AH55" s="231"/>
      <c r="AI55" s="231"/>
      <c r="AJ55" s="231"/>
      <c r="AK55" s="231"/>
      <c r="AL55" s="231"/>
      <c r="AM55" s="231"/>
      <c r="AN55" s="231"/>
      <c r="AX55" s="280"/>
      <c r="AY55" s="223">
        <v>250</v>
      </c>
      <c r="AZ55" s="224">
        <v>2.3462420000000002</v>
      </c>
      <c r="BA55" s="224">
        <v>0.76253070000000001</v>
      </c>
      <c r="BB55" s="224">
        <v>1.661435</v>
      </c>
    </row>
    <row r="56" spans="1:55">
      <c r="A56" s="27">
        <v>42027</v>
      </c>
      <c r="B56" s="113">
        <v>0</v>
      </c>
      <c r="C56" s="115">
        <v>0</v>
      </c>
      <c r="D56" s="115">
        <v>28.8019</v>
      </c>
      <c r="E56" s="113">
        <v>34.785600000000002</v>
      </c>
      <c r="F56" s="113">
        <v>69.160600000000002</v>
      </c>
      <c r="G56" s="113">
        <v>12.100000380000001</v>
      </c>
      <c r="H56" s="113">
        <v>70.260000000000005</v>
      </c>
      <c r="I56" s="113">
        <v>0.05</v>
      </c>
      <c r="J56" s="113">
        <v>77.23</v>
      </c>
      <c r="K56" s="113">
        <v>542.65</v>
      </c>
      <c r="L56" s="113">
        <v>59.62</v>
      </c>
      <c r="M56" s="113">
        <v>12</v>
      </c>
      <c r="N56" s="113">
        <v>9.3800000000000008</v>
      </c>
      <c r="O56" s="113">
        <v>55.05</v>
      </c>
      <c r="P56" s="113">
        <f t="shared" si="0"/>
        <v>0.23301230452036417</v>
      </c>
      <c r="Q56" s="113">
        <f t="shared" si="1"/>
        <v>1.2623970124214445</v>
      </c>
      <c r="R56" s="113">
        <f>SUM($Q$3:Q56)</f>
        <v>586.70528060745085</v>
      </c>
      <c r="S56" s="113">
        <f t="shared" si="2"/>
        <v>0.92407754524064867</v>
      </c>
      <c r="T56" s="113">
        <f>SUM($S$3:S56)</f>
        <v>392.28695173884267</v>
      </c>
      <c r="U56" s="199">
        <f t="shared" si="3"/>
        <v>0.14008320770999985</v>
      </c>
      <c r="V56" s="199">
        <f t="shared" si="4"/>
        <v>0.14008320770999985</v>
      </c>
      <c r="W56" s="231">
        <f>SUM($V$3:V56)</f>
        <v>364.9997508299499</v>
      </c>
      <c r="Y56" s="231"/>
      <c r="Z56" s="231"/>
      <c r="AA56" s="231"/>
      <c r="AB56" s="231"/>
      <c r="AC56" s="231"/>
      <c r="AD56" s="231"/>
      <c r="AE56" s="231"/>
      <c r="AF56" s="231"/>
      <c r="AG56" s="231"/>
      <c r="AH56" s="231"/>
      <c r="AI56" s="231"/>
      <c r="AJ56" s="231"/>
      <c r="AK56" s="231"/>
      <c r="AL56" s="231"/>
      <c r="AM56" s="231"/>
      <c r="AN56" s="231"/>
      <c r="AX56" s="280"/>
      <c r="AY56" s="223">
        <v>500</v>
      </c>
      <c r="AZ56" s="224">
        <v>2.3460580000000002</v>
      </c>
      <c r="BA56" s="224">
        <v>0.76245810000000003</v>
      </c>
      <c r="BB56" s="224">
        <v>1.6613880000000001</v>
      </c>
    </row>
    <row r="57" spans="1:55">
      <c r="A57" s="27">
        <v>42028</v>
      </c>
      <c r="B57" s="113">
        <v>0</v>
      </c>
      <c r="C57" s="115">
        <v>0</v>
      </c>
      <c r="D57" s="115">
        <v>27.651800000000001</v>
      </c>
      <c r="E57" s="113">
        <v>35.328200000000002</v>
      </c>
      <c r="F57" s="113">
        <v>73.606999999999999</v>
      </c>
      <c r="G57" s="113">
        <v>12.100000380000001</v>
      </c>
      <c r="H57" s="113">
        <v>70.86</v>
      </c>
      <c r="I57" s="113">
        <v>7.0000000000000007E-2</v>
      </c>
      <c r="J57" s="113">
        <v>76.64</v>
      </c>
      <c r="K57" s="113">
        <v>541.12</v>
      </c>
      <c r="L57" s="113">
        <v>59.67</v>
      </c>
      <c r="M57" s="113">
        <v>12.2</v>
      </c>
      <c r="N57" s="113">
        <v>10.1</v>
      </c>
      <c r="O57" s="113">
        <v>48.32</v>
      </c>
      <c r="P57" s="113">
        <f t="shared" si="0"/>
        <v>0.20612941378682414</v>
      </c>
      <c r="Q57" s="113">
        <f t="shared" si="1"/>
        <v>1.2289122318904924</v>
      </c>
      <c r="R57" s="113">
        <f>SUM($Q$3:Q57)</f>
        <v>587.93419283934134</v>
      </c>
      <c r="S57" s="113">
        <f t="shared" si="2"/>
        <v>0.85602875796794897</v>
      </c>
      <c r="T57" s="113">
        <f>SUM($S$3:S57)</f>
        <v>393.14298049681065</v>
      </c>
      <c r="U57" s="199">
        <f t="shared" si="3"/>
        <v>4.1824131299999942E-2</v>
      </c>
      <c r="V57" s="199">
        <f t="shared" si="4"/>
        <v>4.1824131299999942E-2</v>
      </c>
      <c r="W57" s="231">
        <f>SUM($V$3:V57)</f>
        <v>365.04157496124992</v>
      </c>
      <c r="Y57" s="231"/>
      <c r="Z57" s="231"/>
      <c r="AA57" s="231"/>
      <c r="AB57" s="231"/>
      <c r="AC57" s="231"/>
      <c r="AD57" s="231"/>
      <c r="AE57" s="231"/>
      <c r="AF57" s="231"/>
      <c r="AG57" s="231"/>
      <c r="AH57" s="231"/>
      <c r="AI57" s="231"/>
      <c r="AJ57" s="231"/>
      <c r="AK57" s="231"/>
      <c r="AL57" s="231"/>
      <c r="AM57" s="231"/>
      <c r="AN57" s="231"/>
    </row>
    <row r="58" spans="1:55">
      <c r="A58" s="27">
        <v>42029</v>
      </c>
      <c r="B58" s="113">
        <v>0</v>
      </c>
      <c r="C58" s="115">
        <v>0</v>
      </c>
      <c r="D58" s="115">
        <v>28.6905</v>
      </c>
      <c r="E58" s="113">
        <v>35.699399999999997</v>
      </c>
      <c r="F58" s="113">
        <v>44.320999999999998</v>
      </c>
      <c r="G58" s="113">
        <v>12.100000380000001</v>
      </c>
      <c r="H58" s="113">
        <v>71.14</v>
      </c>
      <c r="I58" s="113">
        <v>0.06</v>
      </c>
      <c r="J58" s="113">
        <v>76.989999999999995</v>
      </c>
      <c r="K58" s="113">
        <v>540.12</v>
      </c>
      <c r="L58" s="113">
        <v>59.61</v>
      </c>
      <c r="M58" s="113">
        <v>12.32</v>
      </c>
      <c r="N58" s="113">
        <v>10.5</v>
      </c>
      <c r="O58" s="113">
        <v>44.93</v>
      </c>
      <c r="P58" s="113">
        <f t="shared" si="0"/>
        <v>0.25583688215248412</v>
      </c>
      <c r="Q58" s="113">
        <f t="shared" si="1"/>
        <v>1.2915420371993769</v>
      </c>
      <c r="R58" s="113">
        <f>SUM($Q$3:Q58)</f>
        <v>589.22573487654074</v>
      </c>
      <c r="S58" s="113">
        <f t="shared" si="2"/>
        <v>0.82605051944444863</v>
      </c>
      <c r="T58" s="113">
        <f>SUM($S$3:S58)</f>
        <v>393.96903101625509</v>
      </c>
      <c r="U58" s="199">
        <f t="shared" si="3"/>
        <v>0.13803263466999943</v>
      </c>
      <c r="V58" s="199">
        <f t="shared" si="4"/>
        <v>0.13803263466999943</v>
      </c>
      <c r="W58" s="231">
        <f>SUM($V$3:V58)</f>
        <v>365.17960759591995</v>
      </c>
      <c r="Y58" s="231"/>
      <c r="Z58" s="231"/>
      <c r="AA58" s="231"/>
      <c r="AB58" s="231"/>
      <c r="AC58" s="231"/>
      <c r="AD58" s="231"/>
      <c r="AE58" s="231"/>
      <c r="AF58" s="231"/>
      <c r="AG58" s="231"/>
      <c r="AH58" s="231"/>
      <c r="AI58" s="231"/>
      <c r="AJ58" s="231"/>
      <c r="AK58" s="231"/>
      <c r="AL58" s="231"/>
      <c r="AM58" s="231"/>
      <c r="AN58" s="231"/>
      <c r="AV58" t="s">
        <v>609</v>
      </c>
    </row>
    <row r="59" spans="1:55">
      <c r="A59" s="27">
        <v>42030</v>
      </c>
      <c r="B59" s="113">
        <v>0</v>
      </c>
      <c r="C59" s="115">
        <v>0</v>
      </c>
      <c r="D59" s="115">
        <v>28.738099999999999</v>
      </c>
      <c r="E59" s="113">
        <v>35.820700000000002</v>
      </c>
      <c r="F59" s="113">
        <v>53.012700000000002</v>
      </c>
      <c r="G59" s="113">
        <v>12.100000380000001</v>
      </c>
      <c r="H59" s="113">
        <v>71.17</v>
      </c>
      <c r="I59" s="113">
        <v>0.05</v>
      </c>
      <c r="J59" s="113">
        <v>77.260000000000005</v>
      </c>
      <c r="K59" s="113">
        <v>539.53</v>
      </c>
      <c r="L59" s="113">
        <v>59.66</v>
      </c>
      <c r="M59" s="113">
        <v>12.39</v>
      </c>
      <c r="N59" s="113">
        <v>9.86</v>
      </c>
      <c r="O59" s="113">
        <v>47.98</v>
      </c>
      <c r="P59" s="113">
        <f t="shared" si="0"/>
        <v>0.24931163890571412</v>
      </c>
      <c r="Q59" s="113">
        <f t="shared" si="1"/>
        <v>1.2831418476889702</v>
      </c>
      <c r="R59" s="113">
        <f>SUM($Q$3:Q59)</f>
        <v>590.50887672422971</v>
      </c>
      <c r="S59" s="113">
        <f t="shared" si="2"/>
        <v>0.88150295674554868</v>
      </c>
      <c r="T59" s="113">
        <f>SUM($S$3:S59)</f>
        <v>394.85053397300061</v>
      </c>
      <c r="U59" s="199">
        <f t="shared" si="3"/>
        <v>0.15455530900999967</v>
      </c>
      <c r="V59" s="199">
        <f t="shared" si="4"/>
        <v>0.15455530900999967</v>
      </c>
      <c r="W59" s="231">
        <f>SUM($V$3:V59)</f>
        <v>365.33416290492994</v>
      </c>
      <c r="Y59" s="231"/>
      <c r="Z59" s="231"/>
      <c r="AA59" s="231"/>
      <c r="AB59" s="231"/>
      <c r="AC59" s="231"/>
      <c r="AD59" s="231"/>
      <c r="AE59" s="231"/>
      <c r="AF59" s="231"/>
      <c r="AG59" s="231"/>
      <c r="AH59" s="231"/>
      <c r="AI59" s="231"/>
      <c r="AJ59" s="231"/>
      <c r="AK59" s="231"/>
      <c r="AL59" s="231"/>
      <c r="AM59" s="231"/>
      <c r="AN59" s="231"/>
      <c r="AW59" s="5" t="s">
        <v>489</v>
      </c>
      <c r="AX59" s="136" t="s">
        <v>490</v>
      </c>
      <c r="AY59" t="s">
        <v>496</v>
      </c>
    </row>
    <row r="60" spans="1:55" ht="15.6">
      <c r="A60" s="27">
        <v>42031</v>
      </c>
      <c r="B60" s="113">
        <v>0</v>
      </c>
      <c r="C60" s="115">
        <v>0</v>
      </c>
      <c r="D60" s="115">
        <v>29.168099999999999</v>
      </c>
      <c r="E60" s="113">
        <v>35.847999999999999</v>
      </c>
      <c r="F60" s="113">
        <v>60.634</v>
      </c>
      <c r="G60" s="113">
        <v>12.100000380000001</v>
      </c>
      <c r="H60" s="113">
        <v>71.14</v>
      </c>
      <c r="I60" s="113">
        <v>0.04</v>
      </c>
      <c r="J60" s="113">
        <v>77.430000000000007</v>
      </c>
      <c r="K60" s="113">
        <v>539.34</v>
      </c>
      <c r="L60" s="113">
        <v>59.64</v>
      </c>
      <c r="M60" s="113">
        <v>12.53</v>
      </c>
      <c r="N60" s="113">
        <v>9.3000000000000007</v>
      </c>
      <c r="O60" s="113">
        <v>51.28</v>
      </c>
      <c r="P60" s="113">
        <f t="shared" si="0"/>
        <v>0.2502757969256641</v>
      </c>
      <c r="Q60" s="113">
        <f t="shared" si="1"/>
        <v>1.284379595788647</v>
      </c>
      <c r="R60" s="113">
        <f>SUM($Q$3:Q60)</f>
        <v>591.79325632001837</v>
      </c>
      <c r="S60" s="113">
        <f t="shared" si="2"/>
        <v>0.97102931355944833</v>
      </c>
      <c r="T60" s="113">
        <f>SUM($S$3:S60)</f>
        <v>395.82156328656004</v>
      </c>
      <c r="U60" s="199">
        <f t="shared" si="3"/>
        <v>0.20701746082999944</v>
      </c>
      <c r="V60" s="199">
        <f t="shared" si="4"/>
        <v>0.20701746082999944</v>
      </c>
      <c r="W60" s="231">
        <f>SUM($V$3:V60)</f>
        <v>365.54118036575994</v>
      </c>
      <c r="Y60" s="231"/>
      <c r="Z60" s="231"/>
      <c r="AA60" s="231"/>
      <c r="AB60" s="231"/>
      <c r="AC60" s="231"/>
      <c r="AD60" s="231"/>
      <c r="AE60" s="231"/>
      <c r="AF60" s="231"/>
      <c r="AG60" s="231"/>
      <c r="AH60" s="231"/>
      <c r="AI60" s="231"/>
      <c r="AJ60" s="231"/>
      <c r="AK60" s="231"/>
      <c r="AL60" s="231"/>
      <c r="AM60" s="231"/>
      <c r="AN60" s="231"/>
      <c r="AW60" s="5" t="s">
        <v>491</v>
      </c>
      <c r="AX60" s="136" t="s">
        <v>490</v>
      </c>
      <c r="AY60" t="s">
        <v>502</v>
      </c>
    </row>
    <row r="61" spans="1:55" ht="15.6">
      <c r="A61" s="27">
        <v>42032</v>
      </c>
      <c r="B61" s="113">
        <v>0</v>
      </c>
      <c r="C61" s="115">
        <v>0</v>
      </c>
      <c r="D61" s="115">
        <v>29.287700000000001</v>
      </c>
      <c r="E61" s="113">
        <v>35.770600000000002</v>
      </c>
      <c r="F61" s="113">
        <v>66.677099999999996</v>
      </c>
      <c r="G61" s="113">
        <v>12.100000380000001</v>
      </c>
      <c r="H61" s="113">
        <v>71.31</v>
      </c>
      <c r="I61" s="113">
        <v>0.04</v>
      </c>
      <c r="J61" s="113">
        <v>77.61</v>
      </c>
      <c r="K61" s="113">
        <v>539.14</v>
      </c>
      <c r="L61" s="113">
        <v>59.62</v>
      </c>
      <c r="M61" s="113">
        <v>12.57</v>
      </c>
      <c r="N61" s="113">
        <v>9.16</v>
      </c>
      <c r="O61" s="113">
        <v>55.26</v>
      </c>
      <c r="P61" s="113">
        <f t="shared" si="0"/>
        <v>0.25003092325601406</v>
      </c>
      <c r="Q61" s="113">
        <f t="shared" si="1"/>
        <v>1.2840651235483598</v>
      </c>
      <c r="R61" s="113">
        <f>SUM($Q$3:Q61)</f>
        <v>593.07732144356669</v>
      </c>
      <c r="S61" s="113">
        <f t="shared" si="2"/>
        <v>1.0123728469465483</v>
      </c>
      <c r="T61" s="113">
        <f>SUM($S$3:S61)</f>
        <v>396.8339361335066</v>
      </c>
      <c r="U61" s="199">
        <f t="shared" si="3"/>
        <v>0.22209614839999964</v>
      </c>
      <c r="V61" s="199">
        <f t="shared" si="4"/>
        <v>0.22209614839999964</v>
      </c>
      <c r="W61" s="231">
        <f>SUM($V$3:V61)</f>
        <v>365.76327651415994</v>
      </c>
      <c r="Y61" s="231"/>
      <c r="Z61" s="231"/>
      <c r="AA61" s="231"/>
      <c r="AB61" s="231"/>
      <c r="AC61" s="231"/>
      <c r="AD61" s="231"/>
      <c r="AE61" s="231"/>
      <c r="AF61" s="231"/>
      <c r="AG61" s="231"/>
      <c r="AH61" s="231"/>
      <c r="AI61" s="231"/>
      <c r="AJ61" s="231"/>
      <c r="AK61" s="231"/>
      <c r="AL61" s="231"/>
      <c r="AM61" s="231"/>
      <c r="AN61" s="231"/>
      <c r="AW61" s="5" t="s">
        <v>492</v>
      </c>
      <c r="AX61" s="136" t="s">
        <v>490</v>
      </c>
      <c r="AY61" t="s">
        <v>497</v>
      </c>
    </row>
    <row r="62" spans="1:55" ht="15.6">
      <c r="A62" s="27">
        <v>42033</v>
      </c>
      <c r="B62" s="113">
        <v>0</v>
      </c>
      <c r="C62" s="115">
        <v>0</v>
      </c>
      <c r="D62" s="115">
        <v>30.002300000000002</v>
      </c>
      <c r="E62" s="113">
        <v>35.5672</v>
      </c>
      <c r="F62" s="113">
        <v>72.533799999999999</v>
      </c>
      <c r="G62" s="113">
        <v>12.100000380000001</v>
      </c>
      <c r="H62" s="113">
        <v>71.349999999999994</v>
      </c>
      <c r="I62" s="113">
        <v>0.03</v>
      </c>
      <c r="J62" s="113">
        <v>77.73</v>
      </c>
      <c r="K62" s="113">
        <v>544.69000000000005</v>
      </c>
      <c r="L62" s="113">
        <v>58.6</v>
      </c>
      <c r="M62" s="113">
        <v>12.55</v>
      </c>
      <c r="N62" s="113">
        <v>8.8699999999999992</v>
      </c>
      <c r="O62" s="113">
        <v>60.8</v>
      </c>
      <c r="P62" s="113">
        <f t="shared" si="0"/>
        <v>0.26384604984648408</v>
      </c>
      <c r="Q62" s="113">
        <f t="shared" si="1"/>
        <v>1.3019277488950265</v>
      </c>
      <c r="R62" s="113">
        <f>SUM($Q$3:Q62)</f>
        <v>594.37924919246177</v>
      </c>
      <c r="S62" s="113">
        <f t="shared" si="2"/>
        <v>1.1093552996782494</v>
      </c>
      <c r="T62" s="113">
        <f>SUM($S$3:S62)</f>
        <v>397.94329143318487</v>
      </c>
      <c r="U62" s="199">
        <f t="shared" si="3"/>
        <v>0.29504615562999992</v>
      </c>
      <c r="V62" s="199">
        <f t="shared" si="4"/>
        <v>0.29504615562999992</v>
      </c>
      <c r="W62" s="231">
        <f>SUM($V$3:V62)</f>
        <v>366.05832266978996</v>
      </c>
      <c r="Y62" s="231"/>
      <c r="Z62" s="231"/>
      <c r="AA62" s="231"/>
      <c r="AB62" s="231"/>
      <c r="AC62" s="231"/>
      <c r="AD62" s="231"/>
      <c r="AE62" s="231"/>
      <c r="AF62" s="231"/>
      <c r="AG62" s="231"/>
      <c r="AH62" s="231"/>
      <c r="AI62" s="231"/>
      <c r="AJ62" s="231"/>
      <c r="AK62" s="231"/>
      <c r="AL62" s="231"/>
      <c r="AM62" s="231"/>
      <c r="AN62" s="231"/>
      <c r="AW62" s="5" t="s">
        <v>493</v>
      </c>
      <c r="AX62" s="136" t="s">
        <v>490</v>
      </c>
      <c r="AY62" t="s">
        <v>499</v>
      </c>
    </row>
    <row r="63" spans="1:55" ht="15.6">
      <c r="A63" s="27">
        <v>42034</v>
      </c>
      <c r="B63" s="113">
        <v>6.1791</v>
      </c>
      <c r="C63" s="115">
        <v>4.3300999999999998</v>
      </c>
      <c r="D63" s="115">
        <v>29.5182</v>
      </c>
      <c r="E63" s="113">
        <v>44.723300000000002</v>
      </c>
      <c r="F63" s="113">
        <v>61.3977</v>
      </c>
      <c r="G63" s="113">
        <v>12.100000380000001</v>
      </c>
      <c r="H63" s="113">
        <v>52.01</v>
      </c>
      <c r="I63" s="113">
        <v>12.43</v>
      </c>
      <c r="J63" s="113">
        <v>79.459999999999994</v>
      </c>
      <c r="K63" s="113">
        <v>693.93</v>
      </c>
      <c r="L63" s="113">
        <v>24.86</v>
      </c>
      <c r="M63" s="113">
        <v>52.39</v>
      </c>
      <c r="N63" s="113">
        <v>13.71</v>
      </c>
      <c r="O63" s="113">
        <v>637.96</v>
      </c>
      <c r="P63" s="113">
        <f t="shared" si="0"/>
        <v>1.9016817065139944</v>
      </c>
      <c r="Q63" s="113">
        <f t="shared" si="1"/>
        <v>6.6971476141288049</v>
      </c>
      <c r="R63" s="113">
        <f>SUM($Q$3:Q63)</f>
        <v>601.07639680659054</v>
      </c>
      <c r="S63" s="113">
        <f t="shared" si="2"/>
        <v>6.0664660169797475</v>
      </c>
      <c r="T63" s="113">
        <f>SUM($S$3:S63)</f>
        <v>404.00975745016461</v>
      </c>
      <c r="U63" s="199">
        <f t="shared" si="3"/>
        <v>6.2854215546999992</v>
      </c>
      <c r="V63" s="199">
        <f t="shared" si="4"/>
        <v>6.2854215546999992</v>
      </c>
      <c r="W63" s="231">
        <f>SUM($V$3:V63)</f>
        <v>372.34374422448997</v>
      </c>
      <c r="Y63" s="231"/>
      <c r="Z63" s="231"/>
      <c r="AA63" s="231"/>
      <c r="AB63" s="231"/>
      <c r="AC63" s="231"/>
      <c r="AD63" s="231"/>
      <c r="AE63" s="231"/>
      <c r="AF63" s="231"/>
      <c r="AG63" s="231"/>
      <c r="AH63" s="231"/>
      <c r="AI63" s="231"/>
      <c r="AJ63" s="231"/>
      <c r="AK63" s="231"/>
      <c r="AL63" s="231"/>
      <c r="AM63" s="231"/>
      <c r="AN63" s="231"/>
      <c r="AW63" s="5" t="s">
        <v>494</v>
      </c>
      <c r="AX63" s="136" t="s">
        <v>490</v>
      </c>
      <c r="AY63" t="s">
        <v>500</v>
      </c>
    </row>
    <row r="64" spans="1:55">
      <c r="A64" s="27">
        <v>42035</v>
      </c>
      <c r="B64" s="113">
        <v>7.1078000000000001</v>
      </c>
      <c r="C64" s="115">
        <v>4.9809000000000001</v>
      </c>
      <c r="D64" s="115">
        <v>29.646100000000001</v>
      </c>
      <c r="E64" s="113">
        <v>38.027799999999999</v>
      </c>
      <c r="F64" s="113">
        <v>49.163600000000002</v>
      </c>
      <c r="G64" s="113">
        <v>11.30000019</v>
      </c>
      <c r="H64" s="113">
        <v>47.93</v>
      </c>
      <c r="I64" s="113">
        <v>14</v>
      </c>
      <c r="J64" s="113">
        <v>79.98</v>
      </c>
      <c r="K64" s="113">
        <v>690.29</v>
      </c>
      <c r="L64" s="113">
        <v>16.670000000000002</v>
      </c>
      <c r="M64" s="113">
        <v>66.38</v>
      </c>
      <c r="N64" s="113">
        <v>31.91</v>
      </c>
      <c r="O64" s="113">
        <v>720.1</v>
      </c>
      <c r="P64" s="113">
        <f t="shared" si="0"/>
        <v>2.2210020599777418</v>
      </c>
      <c r="Q64" s="113">
        <f t="shared" si="1"/>
        <v>9.2165617878410888</v>
      </c>
      <c r="R64" s="113">
        <f>SUM($Q$3:Q64)</f>
        <v>610.29295859443164</v>
      </c>
      <c r="S64" s="113">
        <f t="shared" si="2"/>
        <v>6.9860892799693755</v>
      </c>
      <c r="T64" s="113">
        <f>SUM($S$3:S64)</f>
        <v>410.99584673013396</v>
      </c>
      <c r="U64" s="199">
        <f t="shared" si="3"/>
        <v>6.9249862383499989</v>
      </c>
      <c r="V64" s="199">
        <f t="shared" si="4"/>
        <v>6.9249862383499989</v>
      </c>
      <c r="W64" s="231">
        <f>SUM($V$3:V64)</f>
        <v>379.26873046283998</v>
      </c>
      <c r="Y64" s="231"/>
      <c r="Z64" s="231"/>
      <c r="AA64" s="231"/>
      <c r="AB64" s="231"/>
      <c r="AC64" s="231"/>
      <c r="AD64" s="231"/>
      <c r="AE64" s="231"/>
      <c r="AF64" s="231"/>
      <c r="AG64" s="231"/>
      <c r="AH64" s="231"/>
      <c r="AI64" s="231"/>
      <c r="AJ64" s="231"/>
      <c r="AK64" s="231"/>
      <c r="AL64" s="231"/>
      <c r="AM64" s="231"/>
      <c r="AN64" s="231"/>
      <c r="AW64" s="5"/>
      <c r="AX64" s="136"/>
    </row>
    <row r="65" spans="1:60">
      <c r="A65" s="27">
        <v>42036</v>
      </c>
      <c r="B65" s="113">
        <v>10.750500000000001</v>
      </c>
      <c r="C65" s="115">
        <v>7.5335999999999999</v>
      </c>
      <c r="D65" s="115">
        <v>30.068999999999999</v>
      </c>
      <c r="E65" s="113">
        <v>35.765599999999999</v>
      </c>
      <c r="F65" s="113">
        <v>49.777299999999997</v>
      </c>
      <c r="G65" s="113">
        <v>11.899999619999999</v>
      </c>
      <c r="H65" s="113">
        <v>48.95</v>
      </c>
      <c r="I65" s="113">
        <v>14</v>
      </c>
      <c r="J65" s="113">
        <v>80.010000000000005</v>
      </c>
      <c r="K65" s="113">
        <v>719.94</v>
      </c>
      <c r="L65" s="113">
        <v>22.64</v>
      </c>
      <c r="M65" s="113">
        <v>53.59</v>
      </c>
      <c r="N65" s="113">
        <v>47.56</v>
      </c>
      <c r="O65" s="113">
        <v>720.15</v>
      </c>
      <c r="P65" s="113">
        <f t="shared" si="0"/>
        <v>2.6769559756445256</v>
      </c>
      <c r="Q65" s="113">
        <f t="shared" si="1"/>
        <v>14.540763421500264</v>
      </c>
      <c r="R65" s="113">
        <f>SUM($Q$3:Q65)</f>
        <v>624.83372201593193</v>
      </c>
      <c r="S65" s="113">
        <f t="shared" si="2"/>
        <v>10.422334557977551</v>
      </c>
      <c r="T65" s="113">
        <f>SUM($S$3:S65)</f>
        <v>421.4181812881115</v>
      </c>
      <c r="U65" s="199">
        <f t="shared" si="3"/>
        <v>10.277928884989999</v>
      </c>
      <c r="V65" s="199">
        <f t="shared" si="4"/>
        <v>10.277928884989999</v>
      </c>
      <c r="W65" s="231">
        <f>SUM($V$3:V65)</f>
        <v>389.54665934782997</v>
      </c>
      <c r="Y65" s="231"/>
      <c r="Z65" s="231"/>
      <c r="AA65" s="231"/>
      <c r="AB65" s="231"/>
      <c r="AC65" s="231"/>
      <c r="AD65" s="231"/>
      <c r="AE65" s="231"/>
      <c r="AF65" s="231"/>
      <c r="AG65" s="231"/>
      <c r="AH65" s="231"/>
      <c r="AI65" s="231"/>
      <c r="AJ65" s="231"/>
      <c r="AK65" s="231"/>
      <c r="AL65" s="231"/>
      <c r="AM65" s="231"/>
      <c r="AN65" s="231"/>
      <c r="AW65" s="228" t="s">
        <v>519</v>
      </c>
      <c r="AX65" s="136" t="s">
        <v>490</v>
      </c>
      <c r="AY65" s="222">
        <v>-4.1096706000000003</v>
      </c>
      <c r="AZ65" s="236">
        <v>0.61405722620000003</v>
      </c>
      <c r="BA65" s="235" t="s">
        <v>616</v>
      </c>
    </row>
    <row r="66" spans="1:60" ht="15.6">
      <c r="A66" s="27">
        <v>42037</v>
      </c>
      <c r="B66" s="113">
        <v>10.632</v>
      </c>
      <c r="C66" s="115">
        <v>7.4504999999999999</v>
      </c>
      <c r="D66" s="115">
        <v>29.819299999999998</v>
      </c>
      <c r="E66" s="113">
        <v>34.691099999999999</v>
      </c>
      <c r="F66" s="113">
        <v>59.978700000000003</v>
      </c>
      <c r="G66" s="113">
        <v>11.899999619999999</v>
      </c>
      <c r="H66" s="113">
        <v>47.39</v>
      </c>
      <c r="I66" s="113">
        <v>14</v>
      </c>
      <c r="J66" s="113">
        <v>80</v>
      </c>
      <c r="K66" s="113">
        <v>727.92</v>
      </c>
      <c r="L66" s="113">
        <v>28.17</v>
      </c>
      <c r="M66" s="113">
        <v>56.58</v>
      </c>
      <c r="N66" s="113">
        <v>50.07</v>
      </c>
      <c r="O66" s="113">
        <v>720.05</v>
      </c>
      <c r="P66" s="113">
        <f t="shared" si="0"/>
        <v>2.6341031115241056</v>
      </c>
      <c r="Q66" s="113">
        <f t="shared" si="1"/>
        <v>13.930812473285217</v>
      </c>
      <c r="R66" s="113">
        <f>SUM($Q$3:Q66)</f>
        <v>638.76453448921711</v>
      </c>
      <c r="S66" s="113">
        <f t="shared" si="2"/>
        <v>10.299634533012149</v>
      </c>
      <c r="T66" s="113">
        <f>SUM($S$3:S66)</f>
        <v>431.71781582112362</v>
      </c>
      <c r="U66" s="199">
        <f t="shared" si="3"/>
        <v>10.114034587789998</v>
      </c>
      <c r="V66" s="199">
        <f t="shared" si="4"/>
        <v>10.114034587789998</v>
      </c>
      <c r="W66" s="231">
        <f>SUM($V$3:V66)</f>
        <v>399.66069393561997</v>
      </c>
      <c r="Y66" s="231"/>
      <c r="Z66" s="231"/>
      <c r="AA66" s="231"/>
      <c r="AB66" s="231"/>
      <c r="AC66" s="231"/>
      <c r="AD66" s="231"/>
      <c r="AE66" s="231"/>
      <c r="AF66" s="231"/>
      <c r="AG66" s="231"/>
      <c r="AH66" s="231"/>
      <c r="AI66" s="231"/>
      <c r="AJ66" s="231"/>
      <c r="AK66" s="231"/>
      <c r="AL66" s="231"/>
      <c r="AM66" s="231"/>
      <c r="AN66" s="231"/>
      <c r="AW66" s="5" t="s">
        <v>491</v>
      </c>
      <c r="AX66" s="136" t="s">
        <v>490</v>
      </c>
      <c r="AY66" s="222">
        <v>1.3258837999999999</v>
      </c>
      <c r="AZ66" s="236">
        <v>0.1249056435</v>
      </c>
      <c r="BA66" s="235" t="s">
        <v>617</v>
      </c>
    </row>
    <row r="67" spans="1:60" ht="15.6">
      <c r="A67" s="27">
        <v>42038</v>
      </c>
      <c r="B67" s="113">
        <v>10.141</v>
      </c>
      <c r="C67" s="115">
        <v>7.1064999999999996</v>
      </c>
      <c r="D67" s="115">
        <v>28.622900000000001</v>
      </c>
      <c r="E67" s="113">
        <v>30.867799999999999</v>
      </c>
      <c r="F67" s="113">
        <v>58.578899999999997</v>
      </c>
      <c r="G67" s="113">
        <v>12</v>
      </c>
      <c r="H67" s="113">
        <v>58.09</v>
      </c>
      <c r="I67" s="113">
        <v>14.04</v>
      </c>
      <c r="J67" s="113">
        <v>80.010000000000005</v>
      </c>
      <c r="K67" s="113">
        <v>767.56</v>
      </c>
      <c r="L67" s="113">
        <v>50.4</v>
      </c>
      <c r="M67" s="113">
        <v>50.1</v>
      </c>
      <c r="N67" s="113">
        <v>47.71</v>
      </c>
      <c r="O67" s="113">
        <v>739.82</v>
      </c>
      <c r="P67" s="113">
        <f t="shared" si="0"/>
        <v>2.5471106244218702</v>
      </c>
      <c r="Q67" s="113">
        <f t="shared" si="1"/>
        <v>12.770152658312147</v>
      </c>
      <c r="R67" s="113">
        <f>SUM($Q$3:Q67)</f>
        <v>651.53468714752921</v>
      </c>
      <c r="S67" s="113">
        <f t="shared" si="2"/>
        <v>9.3352095319557016</v>
      </c>
      <c r="T67" s="113">
        <f>SUM($S$3:S67)</f>
        <v>441.05302535307931</v>
      </c>
      <c r="U67" s="199">
        <f t="shared" si="3"/>
        <v>9.4022988717999976</v>
      </c>
      <c r="V67" s="199">
        <f t="shared" si="4"/>
        <v>9.4022988717999976</v>
      </c>
      <c r="W67" s="231">
        <f>SUM($V$3:V67)</f>
        <v>409.06299280741996</v>
      </c>
      <c r="Y67" s="231"/>
      <c r="Z67" s="231"/>
      <c r="AA67" s="231"/>
      <c r="AB67" s="231"/>
      <c r="AC67" s="231"/>
      <c r="AD67" s="231"/>
      <c r="AE67" s="231"/>
      <c r="AF67" s="231"/>
      <c r="AG67" s="231"/>
      <c r="AH67" s="231"/>
      <c r="AI67" s="231"/>
      <c r="AJ67" s="231"/>
      <c r="AK67" s="231"/>
      <c r="AL67" s="231"/>
      <c r="AM67" s="231"/>
      <c r="AN67" s="231"/>
      <c r="AW67" s="5" t="s">
        <v>492</v>
      </c>
      <c r="AX67" s="136" t="s">
        <v>490</v>
      </c>
      <c r="AY67" s="222">
        <v>0.1046863</v>
      </c>
      <c r="AZ67" s="236">
        <v>1.6786185299999999E-2</v>
      </c>
      <c r="BA67" s="235" t="s">
        <v>618</v>
      </c>
    </row>
    <row r="68" spans="1:60" ht="15.6">
      <c r="A68" s="27">
        <v>42039</v>
      </c>
      <c r="B68" s="113">
        <v>10.1127</v>
      </c>
      <c r="C68" s="115">
        <v>7.0865999999999998</v>
      </c>
      <c r="D68" s="115">
        <v>28.3385</v>
      </c>
      <c r="E68" s="113">
        <v>25.9895</v>
      </c>
      <c r="F68" s="113">
        <v>60.055100000000003</v>
      </c>
      <c r="G68" s="113">
        <v>12</v>
      </c>
      <c r="H68" s="113">
        <v>59.39</v>
      </c>
      <c r="I68" s="113">
        <v>14</v>
      </c>
      <c r="J68" s="113">
        <v>79.98</v>
      </c>
      <c r="K68" s="113">
        <v>800.41</v>
      </c>
      <c r="L68" s="113">
        <v>69.34</v>
      </c>
      <c r="M68" s="113">
        <v>51.21</v>
      </c>
      <c r="N68" s="113">
        <v>45.16</v>
      </c>
      <c r="O68" s="113">
        <v>750.03</v>
      </c>
      <c r="P68" s="113">
        <f t="shared" ref="P68:P131" si="5">SUMPRODUCT(C68:O68,$Y$5:$AK$5)+AP68</f>
        <v>2.5049332630570698</v>
      </c>
      <c r="Q68" s="113">
        <f t="shared" ref="Q68:Q131" si="6">EXP(P68)</f>
        <v>12.242741895369758</v>
      </c>
      <c r="R68" s="113">
        <f>SUM($Q$3:Q68)</f>
        <v>663.77742904289892</v>
      </c>
      <c r="S68" s="113">
        <f t="shared" ref="S68:S131" si="7">SUMPRODUCT(C68:O68,$Y$3:$AK$3)</f>
        <v>8.9848853113997986</v>
      </c>
      <c r="T68" s="113">
        <f>SUM($S$3:S68)</f>
        <v>450.03791066447911</v>
      </c>
      <c r="U68" s="199">
        <f t="shared" ref="U68:U131" si="8">$AY$65+$AY$66*C68+$AY$67*D68+$AY$68*E68+$AY$69*F68</f>
        <v>9.1825704330899978</v>
      </c>
      <c r="V68" s="199">
        <f t="shared" ref="V68:V131" si="9">IF(U68&lt;0,0,U68)</f>
        <v>9.1825704330899978</v>
      </c>
      <c r="W68" s="231">
        <f>SUM($V$3:V68)</f>
        <v>418.24556324050997</v>
      </c>
      <c r="Y68" s="231"/>
      <c r="Z68" s="231"/>
      <c r="AA68" s="231"/>
      <c r="AB68" s="231"/>
      <c r="AC68" s="231"/>
      <c r="AD68" s="231"/>
      <c r="AE68" s="231"/>
      <c r="AF68" s="231"/>
      <c r="AG68" s="231"/>
      <c r="AH68" s="231"/>
      <c r="AI68" s="231"/>
      <c r="AJ68" s="231"/>
      <c r="AK68" s="231"/>
      <c r="AL68" s="231"/>
      <c r="AM68" s="231"/>
      <c r="AN68" s="231"/>
      <c r="AW68" s="5" t="s">
        <v>493</v>
      </c>
      <c r="AX68" s="136" t="s">
        <v>490</v>
      </c>
      <c r="AY68" s="222">
        <v>3.3789300000000001E-2</v>
      </c>
      <c r="AZ68" s="236">
        <v>6.6382981000000004E-3</v>
      </c>
      <c r="BA68" s="235" t="s">
        <v>619</v>
      </c>
    </row>
    <row r="69" spans="1:60" ht="15.6">
      <c r="A69" s="27">
        <v>42040</v>
      </c>
      <c r="B69" s="113">
        <v>10.79</v>
      </c>
      <c r="C69" s="115">
        <v>7.5613000000000001</v>
      </c>
      <c r="D69" s="115">
        <v>28.0123</v>
      </c>
      <c r="E69" s="113">
        <v>20.528099999999998</v>
      </c>
      <c r="F69" s="113">
        <v>59.274700000000003</v>
      </c>
      <c r="G69" s="113">
        <v>12.19999981</v>
      </c>
      <c r="H69" s="113">
        <v>59.15</v>
      </c>
      <c r="I69" s="113">
        <v>14</v>
      </c>
      <c r="J69" s="113">
        <v>79.989999999999995</v>
      </c>
      <c r="K69" s="113">
        <v>762.06</v>
      </c>
      <c r="L69" s="113">
        <v>32.770000000000003</v>
      </c>
      <c r="M69" s="113">
        <v>54.54</v>
      </c>
      <c r="N69" s="113">
        <v>47.54</v>
      </c>
      <c r="O69" s="113">
        <v>749.95</v>
      </c>
      <c r="P69" s="113">
        <f t="shared" si="5"/>
        <v>2.6518561471877882</v>
      </c>
      <c r="Q69" s="113">
        <f t="shared" si="6"/>
        <v>14.180335021825991</v>
      </c>
      <c r="R69" s="113">
        <f>SUM($Q$3:Q69)</f>
        <v>677.95776406472487</v>
      </c>
      <c r="S69" s="113">
        <f t="shared" si="7"/>
        <v>9.5256584471453269</v>
      </c>
      <c r="T69" s="113">
        <f>SUM($S$3:S69)</f>
        <v>459.56356911162442</v>
      </c>
      <c r="U69" s="199">
        <f t="shared" si="8"/>
        <v>9.5926138184299994</v>
      </c>
      <c r="V69" s="199">
        <f t="shared" si="9"/>
        <v>9.5926138184299994</v>
      </c>
      <c r="W69" s="231">
        <f>SUM($V$3:V69)</f>
        <v>427.83817705893995</v>
      </c>
      <c r="Y69" s="231"/>
      <c r="Z69" s="231"/>
      <c r="AA69" s="231"/>
      <c r="AB69" s="231"/>
      <c r="AC69" s="231"/>
      <c r="AD69" s="231"/>
      <c r="AE69" s="231"/>
      <c r="AF69" s="231"/>
      <c r="AG69" s="231"/>
      <c r="AH69" s="231"/>
      <c r="AI69" s="231"/>
      <c r="AJ69" s="231"/>
      <c r="AK69" s="231"/>
      <c r="AL69" s="231"/>
      <c r="AM69" s="231"/>
      <c r="AN69" s="231"/>
      <c r="AW69" s="5" t="s">
        <v>494</v>
      </c>
      <c r="AX69" s="136" t="s">
        <v>490</v>
      </c>
      <c r="AY69" s="222">
        <v>8.5610000000000005E-4</v>
      </c>
      <c r="AZ69" s="236">
        <v>5.7998472000000004E-3</v>
      </c>
      <c r="BA69" s="235" t="s">
        <v>485</v>
      </c>
    </row>
    <row r="70" spans="1:60">
      <c r="A70" s="27">
        <v>42041</v>
      </c>
      <c r="B70" s="113">
        <v>12.3874</v>
      </c>
      <c r="C70" s="115">
        <v>8.6806999999999999</v>
      </c>
      <c r="D70" s="115">
        <v>28.5183</v>
      </c>
      <c r="E70" s="113">
        <v>24.996099999999998</v>
      </c>
      <c r="F70" s="113">
        <v>59.677700000000002</v>
      </c>
      <c r="G70" s="113">
        <v>12.19999981</v>
      </c>
      <c r="H70" s="113">
        <v>59.3</v>
      </c>
      <c r="I70" s="113">
        <v>14</v>
      </c>
      <c r="J70" s="113">
        <v>80</v>
      </c>
      <c r="K70" s="113">
        <v>773.18</v>
      </c>
      <c r="L70" s="113">
        <v>32.22</v>
      </c>
      <c r="M70" s="113">
        <v>54.53</v>
      </c>
      <c r="N70" s="113">
        <v>53.85</v>
      </c>
      <c r="O70" s="113">
        <v>749.94</v>
      </c>
      <c r="P70" s="113">
        <f t="shared" si="5"/>
        <v>2.8964274423482887</v>
      </c>
      <c r="Q70" s="113">
        <f t="shared" si="6"/>
        <v>18.109333029185418</v>
      </c>
      <c r="R70" s="113">
        <f>SUM($Q$3:Q70)</f>
        <v>696.06709709391032</v>
      </c>
      <c r="S70" s="113">
        <f t="shared" si="7"/>
        <v>11.387524212152124</v>
      </c>
      <c r="T70" s="113">
        <f>SUM($S$3:S70)</f>
        <v>470.95109332377655</v>
      </c>
      <c r="U70" s="199">
        <f t="shared" si="8"/>
        <v>11.281095012649999</v>
      </c>
      <c r="V70" s="199">
        <f t="shared" si="9"/>
        <v>11.281095012649999</v>
      </c>
      <c r="W70" s="231">
        <f>SUM($V$3:V70)</f>
        <v>439.11927207158993</v>
      </c>
      <c r="Y70" s="231"/>
      <c r="Z70" s="231"/>
      <c r="AA70" s="231"/>
      <c r="AB70" s="231"/>
      <c r="AC70" s="231"/>
      <c r="AD70" s="231"/>
      <c r="AE70" s="231"/>
      <c r="AF70" s="231"/>
      <c r="AG70" s="231"/>
      <c r="AH70" s="231"/>
      <c r="AI70" s="231"/>
      <c r="AJ70" s="231"/>
      <c r="AK70" s="231"/>
      <c r="AL70" s="231"/>
      <c r="AM70" s="231"/>
      <c r="AN70" s="231"/>
      <c r="AZ70" s="236">
        <v>-3.3685699100000001E-2</v>
      </c>
      <c r="BA70" s="235" t="s">
        <v>620</v>
      </c>
    </row>
    <row r="71" spans="1:60">
      <c r="A71" s="27">
        <v>42042</v>
      </c>
      <c r="B71" s="113">
        <v>12.620900000000001</v>
      </c>
      <c r="C71" s="115">
        <v>8.8443000000000005</v>
      </c>
      <c r="D71" s="115">
        <v>29.285900000000002</v>
      </c>
      <c r="E71" s="113">
        <v>27.267199999999999</v>
      </c>
      <c r="F71" s="113">
        <v>59.023299999999999</v>
      </c>
      <c r="G71" s="113">
        <v>12.30000019</v>
      </c>
      <c r="H71" s="113">
        <v>41.92</v>
      </c>
      <c r="I71" s="113">
        <v>14</v>
      </c>
      <c r="J71" s="113">
        <v>79.989999999999995</v>
      </c>
      <c r="K71" s="113">
        <v>798.78</v>
      </c>
      <c r="L71" s="113">
        <v>49.95</v>
      </c>
      <c r="M71" s="113">
        <v>60.57</v>
      </c>
      <c r="N71" s="113">
        <v>56.28</v>
      </c>
      <c r="O71" s="113">
        <v>749.91</v>
      </c>
      <c r="P71" s="113">
        <f t="shared" si="5"/>
        <v>2.8472025130069527</v>
      </c>
      <c r="Q71" s="113">
        <f t="shared" si="6"/>
        <v>17.23948707920934</v>
      </c>
      <c r="R71" s="113">
        <f>SUM($Q$3:Q71)</f>
        <v>713.30658417311963</v>
      </c>
      <c r="S71" s="113">
        <f t="shared" si="7"/>
        <v>11.644358666875075</v>
      </c>
      <c r="T71" s="113">
        <f>SUM($S$3:S71)</f>
        <v>482.59545199065161</v>
      </c>
      <c r="U71" s="199">
        <f t="shared" si="8"/>
        <v>11.654545453600001</v>
      </c>
      <c r="V71" s="199">
        <f t="shared" si="9"/>
        <v>11.654545453600001</v>
      </c>
      <c r="W71" s="231">
        <f>SUM($V$3:V71)</f>
        <v>450.77381752518994</v>
      </c>
      <c r="Y71" s="231"/>
      <c r="Z71" s="231"/>
      <c r="AA71" s="231"/>
      <c r="AB71" s="231"/>
      <c r="AC71" s="231"/>
      <c r="AD71" s="231"/>
      <c r="AE71" s="231"/>
      <c r="AF71" s="231"/>
      <c r="AG71" s="231"/>
      <c r="AH71" s="231"/>
      <c r="AI71" s="231"/>
      <c r="AJ71" s="231"/>
      <c r="AK71" s="231"/>
      <c r="AL71" s="231"/>
      <c r="AM71" s="231"/>
      <c r="AN71" s="231"/>
      <c r="AZ71" s="236">
        <v>3.1520237000000001E-3</v>
      </c>
      <c r="BA71" s="235" t="s">
        <v>621</v>
      </c>
    </row>
    <row r="72" spans="1:60">
      <c r="A72" s="27">
        <v>42043</v>
      </c>
      <c r="B72" s="113">
        <v>11.998200000000001</v>
      </c>
      <c r="C72" s="115">
        <v>8.4078999999999997</v>
      </c>
      <c r="D72" s="115">
        <v>29.224399999999999</v>
      </c>
      <c r="E72" s="113">
        <v>28.6234</v>
      </c>
      <c r="F72" s="113">
        <v>59.345799999999997</v>
      </c>
      <c r="G72" s="113">
        <v>12.30000019</v>
      </c>
      <c r="H72" s="113">
        <v>36.39</v>
      </c>
      <c r="I72" s="113">
        <v>14</v>
      </c>
      <c r="J72" s="113">
        <v>79.989999999999995</v>
      </c>
      <c r="K72" s="113">
        <v>826.96</v>
      </c>
      <c r="L72" s="113">
        <v>80.349999999999994</v>
      </c>
      <c r="M72" s="113">
        <v>63.62</v>
      </c>
      <c r="N72" s="113">
        <v>54.14</v>
      </c>
      <c r="O72" s="113">
        <v>749.92</v>
      </c>
      <c r="P72" s="113">
        <f t="shared" si="5"/>
        <v>2.6802512660336619</v>
      </c>
      <c r="Q72" s="113">
        <f t="shared" si="6"/>
        <v>14.588758494874558</v>
      </c>
      <c r="R72" s="113">
        <f>SUM($Q$3:Q72)</f>
        <v>727.89534266799421</v>
      </c>
      <c r="S72" s="113">
        <f t="shared" si="7"/>
        <v>10.918824158172672</v>
      </c>
      <c r="T72" s="113">
        <f>SUM($S$3:S72)</f>
        <v>493.51427614882431</v>
      </c>
      <c r="U72" s="199">
        <f t="shared" si="8"/>
        <v>11.115592696739999</v>
      </c>
      <c r="V72" s="199">
        <f t="shared" si="9"/>
        <v>11.115592696739999</v>
      </c>
      <c r="W72" s="231">
        <f>SUM($V$3:V72)</f>
        <v>461.88941022192995</v>
      </c>
      <c r="Y72" s="231"/>
      <c r="Z72" s="231"/>
      <c r="AA72" s="231"/>
      <c r="AB72" s="231"/>
      <c r="AC72" s="231"/>
      <c r="AD72" s="231"/>
      <c r="AE72" s="231"/>
      <c r="AF72" s="231"/>
      <c r="AG72" s="231"/>
      <c r="AH72" s="231"/>
      <c r="AI72" s="231"/>
      <c r="AJ72" s="231"/>
      <c r="AK72" s="231"/>
      <c r="AL72" s="231"/>
      <c r="AM72" s="231"/>
      <c r="AN72" s="231"/>
      <c r="AZ72" s="236">
        <v>6.6038719999999998E-4</v>
      </c>
      <c r="BA72" s="235" t="s">
        <v>622</v>
      </c>
    </row>
    <row r="73" spans="1:60">
      <c r="A73" s="27">
        <v>42044</v>
      </c>
      <c r="B73" s="113">
        <v>11.371499999999999</v>
      </c>
      <c r="C73" s="115">
        <v>7.9687999999999999</v>
      </c>
      <c r="D73" s="115">
        <v>29.205200000000001</v>
      </c>
      <c r="E73" s="113">
        <v>36.969900000000003</v>
      </c>
      <c r="F73" s="113">
        <v>59.302900000000001</v>
      </c>
      <c r="G73" s="113">
        <v>12.30000019</v>
      </c>
      <c r="H73" s="113">
        <v>24.49</v>
      </c>
      <c r="I73" s="113">
        <v>14</v>
      </c>
      <c r="J73" s="113">
        <v>80</v>
      </c>
      <c r="K73" s="113">
        <v>798.15</v>
      </c>
      <c r="L73" s="113">
        <v>62.22</v>
      </c>
      <c r="M73" s="113">
        <v>66.45</v>
      </c>
      <c r="N73" s="113">
        <v>50.74</v>
      </c>
      <c r="O73" s="113">
        <v>749.97</v>
      </c>
      <c r="P73" s="113">
        <f t="shared" si="5"/>
        <v>2.5998765222978317</v>
      </c>
      <c r="Q73" s="113">
        <f t="shared" si="6"/>
        <v>13.462075666201384</v>
      </c>
      <c r="R73" s="113">
        <f>SUM($Q$3:Q73)</f>
        <v>741.35741833419559</v>
      </c>
      <c r="S73" s="113">
        <f t="shared" si="7"/>
        <v>10.602631182640476</v>
      </c>
      <c r="T73" s="113">
        <f>SUM($S$3:S73)</f>
        <v>504.1169073314648</v>
      </c>
      <c r="U73" s="199">
        <f t="shared" si="8"/>
        <v>10.813372808959999</v>
      </c>
      <c r="V73" s="199">
        <f t="shared" si="9"/>
        <v>10.813372808959999</v>
      </c>
      <c r="W73" s="231">
        <f>SUM($V$3:V73)</f>
        <v>472.70278303088998</v>
      </c>
      <c r="Y73" s="231"/>
      <c r="Z73" s="231"/>
      <c r="AA73" s="231"/>
      <c r="AB73" s="231"/>
      <c r="AC73" s="231"/>
      <c r="AD73" s="231"/>
      <c r="AE73" s="231"/>
      <c r="AF73" s="231"/>
      <c r="AG73" s="231"/>
      <c r="AH73" s="231"/>
      <c r="AI73" s="231"/>
      <c r="AJ73" s="231"/>
      <c r="AK73" s="231"/>
      <c r="AL73" s="231"/>
      <c r="AM73" s="231"/>
      <c r="AN73" s="231"/>
      <c r="AZ73" s="236">
        <v>-1.546451E-4</v>
      </c>
      <c r="BA73" s="235" t="s">
        <v>623</v>
      </c>
    </row>
    <row r="74" spans="1:60">
      <c r="A74" s="27">
        <v>42045</v>
      </c>
      <c r="B74" s="113">
        <v>11.4221</v>
      </c>
      <c r="C74" s="115">
        <v>8.0042000000000009</v>
      </c>
      <c r="D74" s="115">
        <v>29.0182</v>
      </c>
      <c r="E74" s="113">
        <v>32.938899999999997</v>
      </c>
      <c r="F74" s="113">
        <v>58.281100000000002</v>
      </c>
      <c r="G74" s="113">
        <v>12.100000380000001</v>
      </c>
      <c r="H74" s="113">
        <v>15.28</v>
      </c>
      <c r="I74" s="113">
        <v>14</v>
      </c>
      <c r="J74" s="113">
        <v>80.010000000000005</v>
      </c>
      <c r="K74" s="113">
        <v>778.36</v>
      </c>
      <c r="L74" s="113">
        <v>40.39</v>
      </c>
      <c r="M74" s="113">
        <v>70.63</v>
      </c>
      <c r="N74" s="113">
        <v>52.14</v>
      </c>
      <c r="O74" s="113">
        <v>749.92</v>
      </c>
      <c r="P74" s="113">
        <f t="shared" si="5"/>
        <v>2.6257457989664541</v>
      </c>
      <c r="Q74" s="113">
        <f t="shared" si="6"/>
        <v>13.814873463345192</v>
      </c>
      <c r="R74" s="113">
        <f>SUM($Q$3:Q74)</f>
        <v>755.17229179754077</v>
      </c>
      <c r="S74" s="113">
        <f t="shared" si="7"/>
        <v>10.625236323144051</v>
      </c>
      <c r="T74" s="113">
        <f>SUM($S$3:S74)</f>
        <v>514.74214365460887</v>
      </c>
      <c r="U74" s="199">
        <f t="shared" si="8"/>
        <v>10.7036533261</v>
      </c>
      <c r="V74" s="199">
        <f t="shared" si="9"/>
        <v>10.7036533261</v>
      </c>
      <c r="W74" s="231">
        <f>SUM($V$3:V74)</f>
        <v>483.40643635698996</v>
      </c>
      <c r="Y74" s="231"/>
      <c r="Z74" s="231"/>
      <c r="AA74" s="231"/>
      <c r="AB74" s="231"/>
      <c r="AC74" s="231"/>
      <c r="AD74" s="231"/>
      <c r="AE74" s="231"/>
      <c r="AF74" s="231"/>
      <c r="AG74" s="231"/>
      <c r="AH74" s="231"/>
      <c r="AI74" s="231"/>
      <c r="AJ74" s="231"/>
      <c r="AK74" s="231"/>
      <c r="AL74" s="231"/>
      <c r="AM74" s="231"/>
      <c r="AN74" s="231"/>
      <c r="AZ74" s="179"/>
    </row>
    <row r="75" spans="1:60">
      <c r="A75" s="27">
        <v>42046</v>
      </c>
      <c r="B75" s="113">
        <v>11.4839</v>
      </c>
      <c r="C75" s="115">
        <v>8.0474999999999994</v>
      </c>
      <c r="D75" s="115">
        <v>29.151</v>
      </c>
      <c r="E75" s="113">
        <v>28.427700000000002</v>
      </c>
      <c r="F75" s="113">
        <v>58.727400000000003</v>
      </c>
      <c r="G75" s="113">
        <v>12.30000019</v>
      </c>
      <c r="H75" s="113">
        <v>27.33</v>
      </c>
      <c r="I75" s="113">
        <v>14</v>
      </c>
      <c r="J75" s="113">
        <v>79.989999999999995</v>
      </c>
      <c r="K75" s="113">
        <v>768.17</v>
      </c>
      <c r="L75" s="113">
        <v>29.41</v>
      </c>
      <c r="M75" s="113">
        <v>76.709999999999994</v>
      </c>
      <c r="N75" s="113">
        <v>52.35</v>
      </c>
      <c r="O75" s="113">
        <v>750.07</v>
      </c>
      <c r="P75" s="113">
        <f t="shared" si="5"/>
        <v>2.6956942962063222</v>
      </c>
      <c r="Q75" s="113">
        <f t="shared" si="6"/>
        <v>14.815801738096363</v>
      </c>
      <c r="R75" s="113">
        <f>SUM($Q$3:Q75)</f>
        <v>769.98809353563718</v>
      </c>
      <c r="S75" s="113">
        <f t="shared" si="7"/>
        <v>10.585234077441873</v>
      </c>
      <c r="T75" s="113">
        <f>SUM($S$3:S75)</f>
        <v>525.32737773205076</v>
      </c>
      <c r="U75" s="199">
        <f t="shared" si="8"/>
        <v>10.622918222549998</v>
      </c>
      <c r="V75" s="199">
        <f t="shared" si="9"/>
        <v>10.622918222549998</v>
      </c>
      <c r="W75" s="231">
        <f>SUM($V$3:V75)</f>
        <v>494.02935457953993</v>
      </c>
      <c r="Y75" s="231"/>
      <c r="Z75" s="231"/>
      <c r="AA75" s="231"/>
      <c r="AB75" s="231"/>
      <c r="AC75" s="231"/>
      <c r="AD75" s="231"/>
      <c r="AE75" s="231"/>
      <c r="AF75" s="231"/>
      <c r="AG75" s="231"/>
      <c r="AH75" s="231"/>
      <c r="AI75" s="231"/>
      <c r="AJ75" s="231"/>
      <c r="AK75" s="231"/>
      <c r="AL75" s="231"/>
      <c r="AM75" s="231"/>
      <c r="AN75" s="231"/>
      <c r="AZ75" s="236">
        <v>0.61405722620000003</v>
      </c>
      <c r="BA75" s="236">
        <v>0.1249056435</v>
      </c>
      <c r="BB75" s="236">
        <v>1.6786185299999999E-2</v>
      </c>
      <c r="BC75" s="236">
        <v>6.6382981000000004E-3</v>
      </c>
      <c r="BD75" s="236">
        <v>5.7998472000000004E-3</v>
      </c>
      <c r="BE75" s="236">
        <v>-3.3685699100000001E-2</v>
      </c>
      <c r="BF75" s="236">
        <v>3.1520237000000001E-3</v>
      </c>
      <c r="BG75" s="236">
        <v>6.6038719999999998E-4</v>
      </c>
      <c r="BH75" s="236">
        <v>-1.546451E-4</v>
      </c>
    </row>
    <row r="76" spans="1:60">
      <c r="A76" s="27">
        <v>42047</v>
      </c>
      <c r="B76" s="113">
        <v>11.7454</v>
      </c>
      <c r="C76" s="115">
        <v>8.2308000000000003</v>
      </c>
      <c r="D76" s="115">
        <v>29.442799999999998</v>
      </c>
      <c r="E76" s="113">
        <v>24.319900000000001</v>
      </c>
      <c r="F76" s="113">
        <v>58.445599999999999</v>
      </c>
      <c r="G76" s="113">
        <v>12.30000019</v>
      </c>
      <c r="H76" s="113">
        <v>14.56</v>
      </c>
      <c r="I76" s="113">
        <v>14</v>
      </c>
      <c r="J76" s="113">
        <v>80</v>
      </c>
      <c r="K76" s="113">
        <v>765.41</v>
      </c>
      <c r="L76" s="113">
        <v>25.25</v>
      </c>
      <c r="M76" s="113">
        <v>72.64</v>
      </c>
      <c r="N76" s="113">
        <v>53.02</v>
      </c>
      <c r="O76" s="113">
        <v>749.96</v>
      </c>
      <c r="P76" s="113">
        <f t="shared" si="5"/>
        <v>2.6798159941972215</v>
      </c>
      <c r="Q76" s="113">
        <f t="shared" si="6"/>
        <v>14.582409800977171</v>
      </c>
      <c r="R76" s="113">
        <f>SUM($Q$3:Q76)</f>
        <v>784.57050333661437</v>
      </c>
      <c r="S76" s="113">
        <f t="shared" si="7"/>
        <v>10.687133316749971</v>
      </c>
      <c r="T76" s="113">
        <f>SUM($S$3:S76)</f>
        <v>536.01451104880073</v>
      </c>
      <c r="U76" s="199">
        <f t="shared" si="8"/>
        <v>10.757459249909997</v>
      </c>
      <c r="V76" s="199">
        <f t="shared" si="9"/>
        <v>10.757459249909997</v>
      </c>
      <c r="W76" s="231">
        <f>SUM($V$3:V76)</f>
        <v>504.7868138294499</v>
      </c>
      <c r="Y76" s="231"/>
      <c r="Z76" s="231"/>
      <c r="AA76" s="231"/>
      <c r="AB76" s="231"/>
      <c r="AC76" s="231"/>
      <c r="AD76" s="231"/>
      <c r="AE76" s="231"/>
      <c r="AF76" s="231"/>
      <c r="AG76" s="231"/>
      <c r="AH76" s="231"/>
      <c r="AI76" s="231"/>
      <c r="AJ76" s="231"/>
      <c r="AK76" s="231"/>
      <c r="AL76" s="231"/>
      <c r="AM76" s="231"/>
      <c r="AN76" s="231"/>
    </row>
    <row r="77" spans="1:60">
      <c r="A77" s="27">
        <v>42048</v>
      </c>
      <c r="B77" s="113">
        <v>13.6707</v>
      </c>
      <c r="C77" s="115">
        <v>9.58</v>
      </c>
      <c r="D77" s="115">
        <v>30.357399999999998</v>
      </c>
      <c r="E77" s="113">
        <v>17.872900000000001</v>
      </c>
      <c r="F77" s="113">
        <v>59.418300000000002</v>
      </c>
      <c r="G77" s="113">
        <v>12.30000019</v>
      </c>
      <c r="H77" s="113">
        <v>14.51</v>
      </c>
      <c r="I77" s="113">
        <v>14</v>
      </c>
      <c r="J77" s="113">
        <v>86.68</v>
      </c>
      <c r="K77" s="113">
        <v>778.4</v>
      </c>
      <c r="L77" s="113">
        <v>25.39</v>
      </c>
      <c r="M77" s="113">
        <v>59.23</v>
      </c>
      <c r="N77" s="113">
        <v>59.19</v>
      </c>
      <c r="O77" s="113">
        <v>750.08</v>
      </c>
      <c r="P77" s="113">
        <f t="shared" si="5"/>
        <v>2.938652428883012</v>
      </c>
      <c r="Q77" s="113">
        <f t="shared" si="6"/>
        <v>18.890373031494811</v>
      </c>
      <c r="R77" s="113">
        <f>SUM($Q$3:Q77)</f>
        <v>803.46087636810921</v>
      </c>
      <c r="S77" s="113">
        <f t="shared" si="7"/>
        <v>12.548837339988872</v>
      </c>
      <c r="T77" s="113">
        <f>SUM($S$3:S77)</f>
        <v>548.56334838878956</v>
      </c>
      <c r="U77" s="199">
        <f t="shared" si="8"/>
        <v>12.425080874220001</v>
      </c>
      <c r="V77" s="199">
        <f t="shared" si="9"/>
        <v>12.425080874220001</v>
      </c>
      <c r="W77" s="231">
        <f>SUM($V$3:V77)</f>
        <v>517.21189470366994</v>
      </c>
      <c r="Y77" s="231"/>
      <c r="Z77" s="231"/>
      <c r="AA77" s="231"/>
      <c r="AB77" s="231"/>
      <c r="AC77" s="231"/>
      <c r="AD77" s="231"/>
      <c r="AE77" s="231"/>
      <c r="AF77" s="231"/>
      <c r="AG77" s="231"/>
      <c r="AH77" s="231"/>
      <c r="AI77" s="231"/>
      <c r="AJ77" s="231"/>
      <c r="AK77" s="231"/>
      <c r="AL77" s="231"/>
      <c r="AM77" s="231"/>
      <c r="AN77" s="231"/>
    </row>
    <row r="78" spans="1:60">
      <c r="A78" s="27">
        <v>42049</v>
      </c>
      <c r="B78" s="113">
        <v>13.931900000000001</v>
      </c>
      <c r="C78" s="115">
        <v>9.7629999999999999</v>
      </c>
      <c r="D78" s="115">
        <v>30.312100000000001</v>
      </c>
      <c r="E78" s="113">
        <v>12.776899999999999</v>
      </c>
      <c r="F78" s="113">
        <v>58.398200000000003</v>
      </c>
      <c r="G78" s="113">
        <v>12.30000019</v>
      </c>
      <c r="H78" s="113">
        <v>34.94</v>
      </c>
      <c r="I78" s="113">
        <v>14</v>
      </c>
      <c r="J78" s="113">
        <v>80</v>
      </c>
      <c r="K78" s="113">
        <v>780.12</v>
      </c>
      <c r="L78" s="113">
        <v>23.81</v>
      </c>
      <c r="M78" s="113">
        <v>60.74</v>
      </c>
      <c r="N78" s="113">
        <v>61.12</v>
      </c>
      <c r="O78" s="113">
        <v>749.96</v>
      </c>
      <c r="P78" s="113">
        <f t="shared" si="5"/>
        <v>3.0457575985651419</v>
      </c>
      <c r="Q78" s="113">
        <f t="shared" si="6"/>
        <v>21.025954403307697</v>
      </c>
      <c r="R78" s="113">
        <f>SUM($Q$3:Q78)</f>
        <v>824.48683077141686</v>
      </c>
      <c r="S78" s="113">
        <f t="shared" si="7"/>
        <v>12.661760520821876</v>
      </c>
      <c r="T78" s="113">
        <f>SUM($S$3:S78)</f>
        <v>561.22510890961144</v>
      </c>
      <c r="U78" s="199">
        <f t="shared" si="8"/>
        <v>12.48991173982</v>
      </c>
      <c r="V78" s="199">
        <f t="shared" si="9"/>
        <v>12.48991173982</v>
      </c>
      <c r="W78" s="231">
        <f>SUM($V$3:V78)</f>
        <v>529.70180644348989</v>
      </c>
      <c r="Y78" s="231"/>
      <c r="Z78" s="231"/>
      <c r="AA78" s="231"/>
      <c r="AB78" s="231"/>
      <c r="AC78" s="231"/>
      <c r="AD78" s="231"/>
      <c r="AE78" s="231"/>
      <c r="AF78" s="231"/>
      <c r="AG78" s="231"/>
      <c r="AH78" s="231"/>
      <c r="AI78" s="231"/>
      <c r="AJ78" s="231"/>
      <c r="AK78" s="231"/>
      <c r="AL78" s="231"/>
      <c r="AM78" s="231"/>
      <c r="AN78" s="231"/>
    </row>
    <row r="79" spans="1:60">
      <c r="A79" s="27">
        <v>42050</v>
      </c>
      <c r="B79" s="113">
        <v>13.793200000000001</v>
      </c>
      <c r="C79" s="115">
        <v>9.6658000000000008</v>
      </c>
      <c r="D79" s="115">
        <v>30.6157</v>
      </c>
      <c r="E79" s="113">
        <v>16.510000000000002</v>
      </c>
      <c r="F79" s="113">
        <v>58.767800000000001</v>
      </c>
      <c r="G79" s="113">
        <v>12.30000019</v>
      </c>
      <c r="H79" s="113">
        <v>15.19</v>
      </c>
      <c r="I79" s="113">
        <v>14</v>
      </c>
      <c r="J79" s="113">
        <v>80</v>
      </c>
      <c r="K79" s="113">
        <v>780.6</v>
      </c>
      <c r="L79" s="113">
        <v>23.05</v>
      </c>
      <c r="M79" s="113">
        <v>62.38</v>
      </c>
      <c r="N79" s="113">
        <v>62.4</v>
      </c>
      <c r="O79" s="113">
        <v>750.03</v>
      </c>
      <c r="P79" s="113">
        <f t="shared" si="5"/>
        <v>2.9664220511574424</v>
      </c>
      <c r="Q79" s="113">
        <f t="shared" si="6"/>
        <v>19.422303121233508</v>
      </c>
      <c r="R79" s="113">
        <f>SUM($Q$3:Q79)</f>
        <v>843.9091338926504</v>
      </c>
      <c r="S79" s="113">
        <f t="shared" si="7"/>
        <v>12.630787727996076</v>
      </c>
      <c r="T79" s="113">
        <f>SUM($S$3:S79)</f>
        <v>573.85589663760754</v>
      </c>
      <c r="U79" s="199">
        <f t="shared" si="8"/>
        <v>12.519273845530002</v>
      </c>
      <c r="V79" s="199">
        <f t="shared" si="9"/>
        <v>12.519273845530002</v>
      </c>
      <c r="W79" s="231">
        <f>SUM($V$3:V79)</f>
        <v>542.22108028901994</v>
      </c>
      <c r="Y79" s="231"/>
      <c r="Z79" s="231"/>
      <c r="AA79" s="231"/>
      <c r="AB79" s="231"/>
      <c r="AC79" s="231"/>
      <c r="AD79" s="231"/>
      <c r="AE79" s="231"/>
      <c r="AF79" s="231"/>
      <c r="AG79" s="231"/>
      <c r="AH79" s="231"/>
      <c r="AI79" s="231"/>
      <c r="AJ79" s="231"/>
      <c r="AK79" s="231"/>
      <c r="AL79" s="231"/>
      <c r="AM79" s="231"/>
      <c r="AN79" s="231"/>
    </row>
    <row r="80" spans="1:60">
      <c r="A80" s="27">
        <v>42051</v>
      </c>
      <c r="B80" s="113">
        <v>13.617599999999999</v>
      </c>
      <c r="C80" s="115">
        <v>9.5427</v>
      </c>
      <c r="D80" s="115">
        <v>29.9589</v>
      </c>
      <c r="E80" s="113">
        <v>22.393699999999999</v>
      </c>
      <c r="F80" s="113">
        <v>58.217799999999997</v>
      </c>
      <c r="G80" s="113">
        <v>12.30000019</v>
      </c>
      <c r="H80" s="113">
        <v>16.53</v>
      </c>
      <c r="I80" s="113">
        <v>14</v>
      </c>
      <c r="J80" s="113">
        <v>80</v>
      </c>
      <c r="K80" s="113">
        <v>782.25</v>
      </c>
      <c r="L80" s="113">
        <v>22.59</v>
      </c>
      <c r="M80" s="113">
        <v>64.19</v>
      </c>
      <c r="N80" s="113">
        <v>64.47</v>
      </c>
      <c r="O80" s="113">
        <v>749.97</v>
      </c>
      <c r="P80" s="113">
        <f t="shared" si="5"/>
        <v>2.9580903304173018</v>
      </c>
      <c r="Q80" s="113">
        <f t="shared" si="6"/>
        <v>19.261154171732404</v>
      </c>
      <c r="R80" s="113">
        <f>SUM($Q$3:Q80)</f>
        <v>863.17028806438282</v>
      </c>
      <c r="S80" s="113">
        <f t="shared" si="7"/>
        <v>12.611701017684377</v>
      </c>
      <c r="T80" s="113">
        <f>SUM($S$3:S80)</f>
        <v>586.46759765529191</v>
      </c>
      <c r="U80" s="199">
        <f t="shared" si="8"/>
        <v>12.485634837320001</v>
      </c>
      <c r="V80" s="199">
        <f t="shared" si="9"/>
        <v>12.485634837320001</v>
      </c>
      <c r="W80" s="231">
        <f>SUM($V$3:V80)</f>
        <v>554.70671512633999</v>
      </c>
      <c r="Y80" s="231"/>
      <c r="Z80" s="231"/>
      <c r="AA80" s="231"/>
      <c r="AB80" s="231"/>
      <c r="AC80" s="231"/>
      <c r="AD80" s="231"/>
      <c r="AE80" s="231"/>
      <c r="AF80" s="231"/>
      <c r="AG80" s="231"/>
      <c r="AH80" s="231"/>
      <c r="AI80" s="231"/>
      <c r="AJ80" s="231"/>
      <c r="AK80" s="231"/>
      <c r="AL80" s="231"/>
      <c r="AM80" s="231"/>
      <c r="AN80" s="231"/>
    </row>
    <row r="81" spans="1:40">
      <c r="A81" s="27">
        <v>42052</v>
      </c>
      <c r="B81" s="113">
        <v>13.3713</v>
      </c>
      <c r="C81" s="115">
        <v>9.3702000000000005</v>
      </c>
      <c r="D81" s="115">
        <v>30.290400000000002</v>
      </c>
      <c r="E81" s="113">
        <v>23.5852</v>
      </c>
      <c r="F81" s="113">
        <v>58.459400000000002</v>
      </c>
      <c r="G81" s="113">
        <v>12.30000019</v>
      </c>
      <c r="H81" s="113">
        <v>15.9</v>
      </c>
      <c r="I81" s="113">
        <v>14</v>
      </c>
      <c r="J81" s="113">
        <v>80</v>
      </c>
      <c r="K81" s="113">
        <v>778.26</v>
      </c>
      <c r="L81" s="113">
        <v>21.13</v>
      </c>
      <c r="M81" s="113">
        <v>65.17</v>
      </c>
      <c r="N81" s="113">
        <v>62.15</v>
      </c>
      <c r="O81" s="113">
        <v>749.95</v>
      </c>
      <c r="P81" s="113">
        <f t="shared" si="5"/>
        <v>2.9303587534430213</v>
      </c>
      <c r="Q81" s="113">
        <f t="shared" si="6"/>
        <v>18.734350303898147</v>
      </c>
      <c r="R81" s="113">
        <f>SUM($Q$3:Q81)</f>
        <v>881.90463836828098</v>
      </c>
      <c r="S81" s="113">
        <f t="shared" si="7"/>
        <v>12.439364640348973</v>
      </c>
      <c r="T81" s="113">
        <f>SUM($S$3:S81)</f>
        <v>598.90696229564094</v>
      </c>
      <c r="U81" s="199">
        <f t="shared" si="8"/>
        <v>12.332090174980001</v>
      </c>
      <c r="V81" s="199">
        <f t="shared" si="9"/>
        <v>12.332090174980001</v>
      </c>
      <c r="W81" s="231">
        <f>SUM($V$3:V81)</f>
        <v>567.03880530131994</v>
      </c>
      <c r="Y81" s="231"/>
      <c r="Z81" s="231"/>
      <c r="AA81" s="231"/>
      <c r="AB81" s="231"/>
      <c r="AC81" s="231"/>
      <c r="AD81" s="231"/>
      <c r="AE81" s="231"/>
      <c r="AF81" s="231"/>
      <c r="AG81" s="231"/>
      <c r="AH81" s="231"/>
      <c r="AI81" s="231"/>
      <c r="AJ81" s="231"/>
      <c r="AK81" s="231"/>
      <c r="AL81" s="231"/>
      <c r="AM81" s="231"/>
      <c r="AN81" s="231"/>
    </row>
    <row r="82" spans="1:40">
      <c r="A82" s="27">
        <v>42053</v>
      </c>
      <c r="B82" s="113">
        <v>13.749499999999999</v>
      </c>
      <c r="C82" s="115">
        <v>9.6351999999999993</v>
      </c>
      <c r="D82" s="115">
        <v>30.502099999999999</v>
      </c>
      <c r="E82" s="113">
        <v>23.4437</v>
      </c>
      <c r="F82" s="113">
        <v>58.712699999999998</v>
      </c>
      <c r="G82" s="113">
        <v>12.30000019</v>
      </c>
      <c r="H82" s="113">
        <v>15.68</v>
      </c>
      <c r="I82" s="113">
        <v>14</v>
      </c>
      <c r="J82" s="113">
        <v>80</v>
      </c>
      <c r="K82" s="113">
        <v>780.87</v>
      </c>
      <c r="L82" s="113">
        <v>21.22</v>
      </c>
      <c r="M82" s="113">
        <v>66</v>
      </c>
      <c r="N82" s="113">
        <v>62.97</v>
      </c>
      <c r="O82" s="113">
        <v>749.96</v>
      </c>
      <c r="P82" s="113">
        <f t="shared" si="5"/>
        <v>2.9857026682522321</v>
      </c>
      <c r="Q82" s="113">
        <f t="shared" si="6"/>
        <v>19.800410469179113</v>
      </c>
      <c r="R82" s="113">
        <f>SUM($Q$3:Q82)</f>
        <v>901.70504883746014</v>
      </c>
      <c r="S82" s="113">
        <f t="shared" si="7"/>
        <v>12.845084202941376</v>
      </c>
      <c r="T82" s="113">
        <f>SUM($S$3:S82)</f>
        <v>611.75204649858233</v>
      </c>
      <c r="U82" s="199">
        <f t="shared" si="8"/>
        <v>12.701047135869999</v>
      </c>
      <c r="V82" s="199">
        <f t="shared" si="9"/>
        <v>12.701047135869999</v>
      </c>
      <c r="W82" s="231">
        <f>SUM($V$3:V82)</f>
        <v>579.73985243718994</v>
      </c>
      <c r="Y82" s="231"/>
      <c r="Z82" s="231"/>
      <c r="AA82" s="231"/>
      <c r="AB82" s="231"/>
      <c r="AC82" s="231"/>
      <c r="AD82" s="231"/>
      <c r="AE82" s="231"/>
      <c r="AF82" s="231"/>
      <c r="AG82" s="231"/>
      <c r="AH82" s="231"/>
      <c r="AI82" s="231"/>
      <c r="AJ82" s="231"/>
      <c r="AK82" s="231"/>
      <c r="AL82" s="231"/>
      <c r="AM82" s="231"/>
      <c r="AN82" s="231"/>
    </row>
    <row r="83" spans="1:40" ht="14.4" customHeight="1">
      <c r="A83" s="27">
        <v>42054</v>
      </c>
      <c r="B83" s="113">
        <v>13.786199999999999</v>
      </c>
      <c r="C83" s="115">
        <v>9.6608999999999998</v>
      </c>
      <c r="D83" s="115">
        <v>30.292899999999999</v>
      </c>
      <c r="E83" s="113">
        <v>27.736000000000001</v>
      </c>
      <c r="F83" s="113">
        <v>58.744700000000002</v>
      </c>
      <c r="G83" s="113">
        <v>12.30000019</v>
      </c>
      <c r="H83" s="113">
        <v>16.28</v>
      </c>
      <c r="I83" s="113">
        <v>15.29</v>
      </c>
      <c r="J83" s="113">
        <v>79.989999999999995</v>
      </c>
      <c r="K83" s="113">
        <v>783.64</v>
      </c>
      <c r="L83" s="113">
        <v>21.43</v>
      </c>
      <c r="M83" s="113">
        <v>67.14</v>
      </c>
      <c r="N83" s="113">
        <v>64.849999999999994</v>
      </c>
      <c r="O83" s="113">
        <v>749.94</v>
      </c>
      <c r="P83" s="113">
        <f t="shared" si="5"/>
        <v>3.0092685827965724</v>
      </c>
      <c r="Q83" s="113">
        <f t="shared" si="6"/>
        <v>20.272566797186588</v>
      </c>
      <c r="R83" s="113">
        <f>SUM($Q$3:Q83)</f>
        <v>921.97761563464678</v>
      </c>
      <c r="S83" s="113">
        <f t="shared" si="7"/>
        <v>13.017915886373277</v>
      </c>
      <c r="T83" s="113">
        <f>SUM($S$3:S83)</f>
        <v>624.76996238495565</v>
      </c>
      <c r="U83" s="199">
        <f t="shared" si="8"/>
        <v>12.858283183159999</v>
      </c>
      <c r="V83" s="199">
        <f t="shared" si="9"/>
        <v>12.858283183159999</v>
      </c>
      <c r="W83" s="231">
        <f>SUM($V$3:V83)</f>
        <v>592.59813562034992</v>
      </c>
      <c r="Y83" s="231"/>
      <c r="Z83" s="231"/>
      <c r="AA83" s="231"/>
      <c r="AB83" s="231"/>
      <c r="AC83" s="231"/>
      <c r="AD83" s="231"/>
      <c r="AE83" s="231"/>
      <c r="AF83" s="231"/>
      <c r="AG83" s="231"/>
      <c r="AH83" s="231"/>
      <c r="AI83" s="231"/>
      <c r="AJ83" s="231"/>
      <c r="AK83" s="231"/>
      <c r="AL83" s="231"/>
      <c r="AM83" s="231"/>
      <c r="AN83" s="231"/>
    </row>
    <row r="84" spans="1:40">
      <c r="A84" s="27">
        <v>42055</v>
      </c>
      <c r="B84" s="113">
        <v>13.085900000000001</v>
      </c>
      <c r="C84" s="115">
        <v>9.1701999999999995</v>
      </c>
      <c r="D84" s="115">
        <v>29.4846</v>
      </c>
      <c r="E84" s="113">
        <v>22.392800000000001</v>
      </c>
      <c r="F84" s="113">
        <v>58.740600000000001</v>
      </c>
      <c r="G84" s="113">
        <v>12.30000019</v>
      </c>
      <c r="H84" s="113">
        <v>15.63</v>
      </c>
      <c r="I84" s="113">
        <v>17</v>
      </c>
      <c r="J84" s="113">
        <v>80.02</v>
      </c>
      <c r="K84" s="113">
        <v>843.97</v>
      </c>
      <c r="L84" s="113">
        <v>88.34</v>
      </c>
      <c r="M84" s="113">
        <v>61.71</v>
      </c>
      <c r="N84" s="113">
        <v>60.85</v>
      </c>
      <c r="O84" s="113">
        <v>746.28</v>
      </c>
      <c r="P84" s="113">
        <f t="shared" si="5"/>
        <v>2.7372035974851414</v>
      </c>
      <c r="Q84" s="113">
        <f t="shared" si="6"/>
        <v>15.44373774894683</v>
      </c>
      <c r="R84" s="113">
        <f>SUM($Q$3:Q84)</f>
        <v>937.42135338359367</v>
      </c>
      <c r="S84" s="113">
        <f t="shared" si="7"/>
        <v>11.718390616189978</v>
      </c>
      <c r="T84" s="113">
        <f>SUM($S$3:S84)</f>
        <v>636.48835300114558</v>
      </c>
      <c r="U84" s="199">
        <f t="shared" si="8"/>
        <v>11.94250756844</v>
      </c>
      <c r="V84" s="199">
        <f t="shared" si="9"/>
        <v>11.94250756844</v>
      </c>
      <c r="W84" s="231">
        <f>SUM($V$3:V84)</f>
        <v>604.54064318878989</v>
      </c>
      <c r="Y84" s="231"/>
      <c r="Z84" s="231"/>
      <c r="AA84" s="231"/>
      <c r="AB84" s="231"/>
      <c r="AC84" s="231"/>
      <c r="AD84" s="231"/>
      <c r="AE84" s="231"/>
      <c r="AF84" s="231"/>
      <c r="AG84" s="231"/>
      <c r="AH84" s="231"/>
      <c r="AI84" s="231"/>
      <c r="AJ84" s="231"/>
      <c r="AK84" s="231"/>
      <c r="AL84" s="231"/>
      <c r="AM84" s="231"/>
      <c r="AN84" s="231"/>
    </row>
    <row r="85" spans="1:40">
      <c r="A85" s="27">
        <v>42056</v>
      </c>
      <c r="B85" s="113">
        <v>11.0008</v>
      </c>
      <c r="C85" s="115">
        <v>7.7089999999999996</v>
      </c>
      <c r="D85" s="115">
        <v>30.1526</v>
      </c>
      <c r="E85" s="113">
        <v>21.5017</v>
      </c>
      <c r="F85" s="113">
        <v>58.4512</v>
      </c>
      <c r="G85" s="113">
        <v>12.30000019</v>
      </c>
      <c r="H85" s="113">
        <v>15.01</v>
      </c>
      <c r="I85" s="113">
        <v>18.28</v>
      </c>
      <c r="J85" s="113">
        <v>79.989999999999995</v>
      </c>
      <c r="K85" s="113">
        <v>794.33</v>
      </c>
      <c r="L85" s="113">
        <v>60.06</v>
      </c>
      <c r="M85" s="113">
        <v>62.51</v>
      </c>
      <c r="N85" s="113">
        <v>50.52</v>
      </c>
      <c r="O85" s="113">
        <v>749.46</v>
      </c>
      <c r="P85" s="113">
        <f t="shared" si="5"/>
        <v>2.5134692635895823</v>
      </c>
      <c r="Q85" s="113">
        <f t="shared" si="6"/>
        <v>12.347693241824938</v>
      </c>
      <c r="R85" s="113">
        <f>SUM($Q$3:Q85)</f>
        <v>949.76904662541858</v>
      </c>
      <c r="S85" s="113">
        <f t="shared" si="7"/>
        <v>9.708773563521973</v>
      </c>
      <c r="T85" s="113">
        <f>SUM($S$3:S85)</f>
        <v>646.19712656466754</v>
      </c>
      <c r="U85" s="199">
        <f t="shared" si="8"/>
        <v>10.04469920771</v>
      </c>
      <c r="V85" s="199">
        <f t="shared" si="9"/>
        <v>10.04469920771</v>
      </c>
      <c r="W85" s="231">
        <f>SUM($V$3:V85)</f>
        <v>614.58534239649987</v>
      </c>
      <c r="Y85" s="231"/>
      <c r="Z85" s="231"/>
      <c r="AA85" s="231"/>
      <c r="AB85" s="231"/>
      <c r="AC85" s="231"/>
      <c r="AD85" s="231"/>
      <c r="AE85" s="231"/>
      <c r="AF85" s="231"/>
      <c r="AG85" s="231"/>
      <c r="AH85" s="231"/>
      <c r="AI85" s="231"/>
      <c r="AJ85" s="231"/>
      <c r="AK85" s="231"/>
      <c r="AL85" s="231"/>
      <c r="AM85" s="231"/>
      <c r="AN85" s="231"/>
    </row>
    <row r="86" spans="1:40">
      <c r="A86" s="27">
        <v>42057</v>
      </c>
      <c r="B86" s="113">
        <v>8.3440999999999992</v>
      </c>
      <c r="C86" s="115">
        <v>5.8472999999999997</v>
      </c>
      <c r="D86" s="115">
        <v>30.346299999999999</v>
      </c>
      <c r="E86" s="113">
        <v>21.614799999999999</v>
      </c>
      <c r="F86" s="113">
        <v>58.803100000000001</v>
      </c>
      <c r="G86" s="113">
        <v>12.30000019</v>
      </c>
      <c r="H86" s="113">
        <v>14.35</v>
      </c>
      <c r="I86" s="113">
        <v>20</v>
      </c>
      <c r="J86" s="113">
        <v>80</v>
      </c>
      <c r="K86" s="113">
        <v>743.16</v>
      </c>
      <c r="L86" s="113">
        <v>26.62</v>
      </c>
      <c r="M86" s="113">
        <v>60.89</v>
      </c>
      <c r="N86" s="113">
        <v>37.409999999999997</v>
      </c>
      <c r="O86" s="113">
        <v>750.01</v>
      </c>
      <c r="P86" s="113">
        <f t="shared" si="5"/>
        <v>2.2104193440308917</v>
      </c>
      <c r="Q86" s="113">
        <f t="shared" si="6"/>
        <v>9.1195398159057781</v>
      </c>
      <c r="R86" s="113">
        <f>SUM($Q$3:Q86)</f>
        <v>958.88858644132438</v>
      </c>
      <c r="S86" s="113">
        <f t="shared" si="7"/>
        <v>7.0997953124002748</v>
      </c>
      <c r="T86" s="113">
        <f>SUM($S$3:S86)</f>
        <v>653.2969218770678</v>
      </c>
      <c r="U86" s="199">
        <f t="shared" si="8"/>
        <v>7.6007019049799984</v>
      </c>
      <c r="V86" s="199">
        <f t="shared" si="9"/>
        <v>7.6007019049799984</v>
      </c>
      <c r="W86" s="231">
        <f>SUM($V$3:V86)</f>
        <v>622.18604430147991</v>
      </c>
      <c r="Y86" s="231"/>
      <c r="Z86" s="231"/>
      <c r="AA86" s="231"/>
      <c r="AB86" s="231"/>
      <c r="AC86" s="231"/>
      <c r="AD86" s="231"/>
      <c r="AE86" s="231"/>
      <c r="AF86" s="231"/>
      <c r="AG86" s="231"/>
      <c r="AH86" s="231"/>
      <c r="AI86" s="231"/>
      <c r="AJ86" s="231"/>
      <c r="AK86" s="231"/>
      <c r="AL86" s="231"/>
      <c r="AM86" s="231"/>
      <c r="AN86" s="231"/>
    </row>
    <row r="87" spans="1:40">
      <c r="A87" s="27">
        <v>42058</v>
      </c>
      <c r="B87" s="113">
        <v>8.2301000000000002</v>
      </c>
      <c r="C87" s="115">
        <v>5.7674000000000003</v>
      </c>
      <c r="D87" s="115">
        <v>30.423500000000001</v>
      </c>
      <c r="E87" s="113">
        <v>27.007000000000001</v>
      </c>
      <c r="F87" s="113">
        <v>59.963500000000003</v>
      </c>
      <c r="G87" s="113">
        <v>11.69999981</v>
      </c>
      <c r="H87" s="113">
        <v>14.11</v>
      </c>
      <c r="I87" s="113">
        <v>20</v>
      </c>
      <c r="J87" s="113">
        <v>80</v>
      </c>
      <c r="K87" s="113">
        <v>735.04</v>
      </c>
      <c r="L87" s="113">
        <v>19.600000000000001</v>
      </c>
      <c r="M87" s="113">
        <v>60.69</v>
      </c>
      <c r="N87" s="113">
        <v>36.770000000000003</v>
      </c>
      <c r="O87" s="113">
        <v>750.03</v>
      </c>
      <c r="P87" s="113">
        <f t="shared" si="5"/>
        <v>2.2532150418601682</v>
      </c>
      <c r="Q87" s="113">
        <f t="shared" si="6"/>
        <v>9.5182883917857648</v>
      </c>
      <c r="R87" s="113">
        <f>SUM($Q$3:Q87)</f>
        <v>968.40687483311012</v>
      </c>
      <c r="S87" s="113">
        <f t="shared" si="7"/>
        <v>7.4357622830932257</v>
      </c>
      <c r="T87" s="113">
        <f>SUM($S$3:S87)</f>
        <v>660.73268416016106</v>
      </c>
      <c r="U87" s="199">
        <f t="shared" si="8"/>
        <v>7.6860376536199997</v>
      </c>
      <c r="V87" s="199">
        <f t="shared" si="9"/>
        <v>7.6860376536199997</v>
      </c>
      <c r="W87" s="231">
        <f>SUM($V$3:V87)</f>
        <v>629.87208195509993</v>
      </c>
      <c r="Y87" s="231"/>
      <c r="Z87" s="231"/>
      <c r="AA87" s="231"/>
      <c r="AB87" s="231"/>
      <c r="AC87" s="231"/>
      <c r="AD87" s="231"/>
      <c r="AE87" s="231"/>
      <c r="AF87" s="231"/>
      <c r="AG87" s="231"/>
      <c r="AH87" s="231"/>
      <c r="AI87" s="231"/>
      <c r="AJ87" s="231"/>
      <c r="AK87" s="231"/>
      <c r="AL87" s="231"/>
      <c r="AM87" s="231"/>
      <c r="AN87" s="231"/>
    </row>
    <row r="88" spans="1:40">
      <c r="A88" s="27">
        <v>42059</v>
      </c>
      <c r="B88" s="113">
        <v>8.3091000000000008</v>
      </c>
      <c r="C88" s="115">
        <v>5.8227000000000002</v>
      </c>
      <c r="D88" s="115">
        <v>30.0182</v>
      </c>
      <c r="E88" s="113">
        <v>25.396699999999999</v>
      </c>
      <c r="F88" s="113">
        <v>57.864699999999999</v>
      </c>
      <c r="G88" s="113">
        <v>11.80000019</v>
      </c>
      <c r="H88" s="113">
        <v>14.29</v>
      </c>
      <c r="I88" s="113">
        <v>20</v>
      </c>
      <c r="J88" s="113">
        <v>80</v>
      </c>
      <c r="K88" s="113">
        <v>733.06</v>
      </c>
      <c r="L88" s="113">
        <v>17.170000000000002</v>
      </c>
      <c r="M88" s="113">
        <v>60.56</v>
      </c>
      <c r="N88" s="113">
        <v>37.299999999999997</v>
      </c>
      <c r="O88" s="113">
        <v>750.02</v>
      </c>
      <c r="P88" s="113">
        <f t="shared" si="5"/>
        <v>2.257194885590732</v>
      </c>
      <c r="Q88" s="113">
        <f t="shared" si="6"/>
        <v>9.5562451730963094</v>
      </c>
      <c r="R88" s="113">
        <f>SUM($Q$3:Q88)</f>
        <v>977.9631200062064</v>
      </c>
      <c r="S88" s="113">
        <f t="shared" si="7"/>
        <v>7.373110127389177</v>
      </c>
      <c r="T88" s="113">
        <f>SUM($S$3:S88)</f>
        <v>668.10579428755022</v>
      </c>
      <c r="U88" s="199">
        <f t="shared" si="8"/>
        <v>7.6607219778999998</v>
      </c>
      <c r="V88" s="199">
        <f t="shared" si="9"/>
        <v>7.6607219778999998</v>
      </c>
      <c r="W88" s="231">
        <f>SUM($V$3:V88)</f>
        <v>637.53280393299997</v>
      </c>
      <c r="Y88" s="231"/>
      <c r="Z88" s="231"/>
      <c r="AA88" s="231"/>
      <c r="AB88" s="231"/>
      <c r="AC88" s="231"/>
      <c r="AD88" s="231"/>
      <c r="AE88" s="231"/>
      <c r="AF88" s="231"/>
      <c r="AG88" s="231"/>
      <c r="AH88" s="231"/>
      <c r="AI88" s="231"/>
      <c r="AJ88" s="231"/>
      <c r="AK88" s="231"/>
      <c r="AL88" s="231"/>
      <c r="AM88" s="231"/>
      <c r="AN88" s="231"/>
    </row>
    <row r="89" spans="1:40">
      <c r="A89" s="27">
        <v>42060</v>
      </c>
      <c r="B89" s="113">
        <v>8.1042000000000005</v>
      </c>
      <c r="C89" s="115">
        <v>5.6791999999999998</v>
      </c>
      <c r="D89" s="115">
        <v>30.425599999999999</v>
      </c>
      <c r="E89" s="113">
        <v>26.6295</v>
      </c>
      <c r="F89" s="113">
        <v>59.809100000000001</v>
      </c>
      <c r="G89" s="113">
        <v>11.30000019</v>
      </c>
      <c r="H89" s="113">
        <v>13.99</v>
      </c>
      <c r="I89" s="113">
        <v>20</v>
      </c>
      <c r="J89" s="113">
        <v>80.010000000000005</v>
      </c>
      <c r="K89" s="113">
        <v>729.89</v>
      </c>
      <c r="L89" s="113">
        <v>15.22</v>
      </c>
      <c r="M89" s="113">
        <v>65.23</v>
      </c>
      <c r="N89" s="113">
        <v>36.33</v>
      </c>
      <c r="O89" s="113">
        <v>750.07</v>
      </c>
      <c r="P89" s="113">
        <f t="shared" si="5"/>
        <v>2.2736252212764523</v>
      </c>
      <c r="Q89" s="113">
        <f t="shared" si="6"/>
        <v>9.7145544652296163</v>
      </c>
      <c r="R89" s="113">
        <f>SUM($Q$3:Q89)</f>
        <v>987.67767447143603</v>
      </c>
      <c r="S89" s="113">
        <f t="shared" si="7"/>
        <v>7.4717319388738765</v>
      </c>
      <c r="T89" s="113">
        <f>SUM($S$3:S89)</f>
        <v>675.57752622642408</v>
      </c>
      <c r="U89" s="199">
        <f t="shared" si="8"/>
        <v>7.5564269010999991</v>
      </c>
      <c r="V89" s="199">
        <f t="shared" si="9"/>
        <v>7.5564269010999991</v>
      </c>
      <c r="W89" s="231">
        <f>SUM($V$3:V89)</f>
        <v>645.08923083410002</v>
      </c>
      <c r="Y89" s="231"/>
      <c r="Z89" s="231"/>
      <c r="AA89" s="231"/>
      <c r="AB89" s="231"/>
      <c r="AC89" s="231"/>
      <c r="AD89" s="231"/>
      <c r="AE89" s="231"/>
      <c r="AF89" s="231"/>
      <c r="AG89" s="231"/>
      <c r="AH89" s="231"/>
      <c r="AI89" s="231"/>
      <c r="AJ89" s="231"/>
      <c r="AK89" s="231"/>
      <c r="AL89" s="231"/>
      <c r="AM89" s="231"/>
      <c r="AN89" s="231"/>
    </row>
    <row r="90" spans="1:40">
      <c r="A90" s="27">
        <v>42061</v>
      </c>
      <c r="B90" s="113">
        <v>6.9928999999999997</v>
      </c>
      <c r="C90" s="115">
        <v>4.9004000000000003</v>
      </c>
      <c r="D90" s="115">
        <v>30.290800000000001</v>
      </c>
      <c r="E90" s="113">
        <v>33.71</v>
      </c>
      <c r="F90" s="113">
        <v>58.650100000000002</v>
      </c>
      <c r="G90" s="113">
        <v>12.19999981</v>
      </c>
      <c r="H90" s="113">
        <v>13.53</v>
      </c>
      <c r="I90" s="113">
        <v>20</v>
      </c>
      <c r="J90" s="113">
        <v>80</v>
      </c>
      <c r="K90" s="113">
        <v>719.55</v>
      </c>
      <c r="L90" s="113">
        <v>12.71</v>
      </c>
      <c r="M90" s="113">
        <v>68.599999999999994</v>
      </c>
      <c r="N90" s="113">
        <v>30.95</v>
      </c>
      <c r="O90" s="113">
        <v>749.97</v>
      </c>
      <c r="P90" s="113">
        <f t="shared" si="5"/>
        <v>2.084770363185688</v>
      </c>
      <c r="Q90" s="113">
        <f t="shared" si="6"/>
        <v>8.042744359429145</v>
      </c>
      <c r="R90" s="113">
        <f>SUM($Q$3:Q90)</f>
        <v>995.72041883086513</v>
      </c>
      <c r="S90" s="113">
        <f t="shared" si="7"/>
        <v>6.2445566900987277</v>
      </c>
      <c r="T90" s="113">
        <f>SUM($S$3:S90)</f>
        <v>681.82208291652285</v>
      </c>
      <c r="U90" s="199">
        <f t="shared" si="8"/>
        <v>6.7479698031699993</v>
      </c>
      <c r="V90" s="199">
        <f t="shared" si="9"/>
        <v>6.7479698031699993</v>
      </c>
      <c r="W90" s="231">
        <f>SUM($V$3:V90)</f>
        <v>651.83720063727003</v>
      </c>
      <c r="Y90" s="231"/>
      <c r="Z90" s="231"/>
      <c r="AA90" s="231"/>
      <c r="AB90" s="231"/>
      <c r="AC90" s="231"/>
      <c r="AD90" s="231"/>
      <c r="AE90" s="231"/>
      <c r="AF90" s="231"/>
      <c r="AG90" s="231"/>
      <c r="AH90" s="231"/>
      <c r="AI90" s="231"/>
      <c r="AJ90" s="231"/>
      <c r="AK90" s="231"/>
      <c r="AL90" s="231"/>
      <c r="AM90" s="231"/>
      <c r="AN90" s="231"/>
    </row>
    <row r="91" spans="1:40" ht="14.4" customHeight="1">
      <c r="A91" s="27">
        <v>42062</v>
      </c>
      <c r="B91" s="113">
        <v>7.0739999999999998</v>
      </c>
      <c r="C91" s="115">
        <v>4.9573</v>
      </c>
      <c r="D91" s="115">
        <v>30.917400000000001</v>
      </c>
      <c r="E91" s="113">
        <v>32.008200000000002</v>
      </c>
      <c r="F91" s="113">
        <v>58.123699999999999</v>
      </c>
      <c r="G91" s="113">
        <v>12.19999981</v>
      </c>
      <c r="H91" s="113">
        <v>12.69</v>
      </c>
      <c r="I91" s="113">
        <v>20</v>
      </c>
      <c r="J91" s="113">
        <v>79.989999999999995</v>
      </c>
      <c r="K91" s="113">
        <v>719.49</v>
      </c>
      <c r="L91" s="113">
        <v>12.44</v>
      </c>
      <c r="M91" s="113">
        <v>66.3</v>
      </c>
      <c r="N91" s="113">
        <v>30.82</v>
      </c>
      <c r="O91" s="113">
        <v>750</v>
      </c>
      <c r="P91" s="113">
        <f t="shared" si="5"/>
        <v>2.0962888638923678</v>
      </c>
      <c r="Q91" s="113">
        <f t="shared" si="6"/>
        <v>8.1359203094590224</v>
      </c>
      <c r="R91" s="113">
        <f>SUM($Q$3:Q91)</f>
        <v>1003.8563391403242</v>
      </c>
      <c r="S91" s="113">
        <f t="shared" si="7"/>
        <v>6.3241064953038251</v>
      </c>
      <c r="T91" s="113">
        <f>SUM($S$3:S91)</f>
        <v>688.14618941182664</v>
      </c>
      <c r="U91" s="199">
        <f t="shared" si="8"/>
        <v>6.8310557451899996</v>
      </c>
      <c r="V91" s="199">
        <f t="shared" si="9"/>
        <v>6.8310557451899996</v>
      </c>
      <c r="W91" s="231">
        <f>SUM($V$3:V91)</f>
        <v>658.66825638246007</v>
      </c>
      <c r="Y91" s="231"/>
      <c r="Z91" s="231"/>
      <c r="AA91" s="231"/>
      <c r="AB91" s="231"/>
      <c r="AC91" s="231"/>
      <c r="AD91" s="231"/>
      <c r="AE91" s="231"/>
      <c r="AF91" s="231"/>
      <c r="AG91" s="231"/>
      <c r="AH91" s="231"/>
      <c r="AI91" s="231"/>
      <c r="AJ91" s="231"/>
      <c r="AK91" s="231"/>
      <c r="AL91" s="231"/>
      <c r="AM91" s="231"/>
      <c r="AN91" s="231"/>
    </row>
    <row r="92" spans="1:40">
      <c r="A92" s="27">
        <v>42063</v>
      </c>
      <c r="B92" s="113">
        <v>7.1524000000000001</v>
      </c>
      <c r="C92" s="115">
        <v>5.0122</v>
      </c>
      <c r="D92" s="115">
        <v>31.2761</v>
      </c>
      <c r="E92" s="113">
        <v>28.505199999999999</v>
      </c>
      <c r="F92" s="113">
        <v>60.648499999999999</v>
      </c>
      <c r="G92" s="113">
        <v>12.19999981</v>
      </c>
      <c r="H92" s="113">
        <v>10.88</v>
      </c>
      <c r="I92" s="113">
        <v>20</v>
      </c>
      <c r="J92" s="113">
        <v>79.989999999999995</v>
      </c>
      <c r="K92" s="113">
        <v>717.45</v>
      </c>
      <c r="L92" s="113">
        <v>12.03</v>
      </c>
      <c r="M92" s="113">
        <v>64.39</v>
      </c>
      <c r="N92" s="113">
        <v>29.31</v>
      </c>
      <c r="O92" s="113">
        <v>749.99</v>
      </c>
      <c r="P92" s="113">
        <f t="shared" si="5"/>
        <v>2.0902517808354277</v>
      </c>
      <c r="Q92" s="113">
        <f t="shared" si="6"/>
        <v>8.0869510472868953</v>
      </c>
      <c r="R92" s="113">
        <f>SUM($Q$3:Q92)</f>
        <v>1011.9432901876111</v>
      </c>
      <c r="S92" s="113">
        <f t="shared" si="7"/>
        <v>6.3130446958340229</v>
      </c>
      <c r="T92" s="113">
        <f>SUM($S$3:S92)</f>
        <v>694.45923410766068</v>
      </c>
      <c r="U92" s="199">
        <f t="shared" si="8"/>
        <v>6.8251953049999994</v>
      </c>
      <c r="V92" s="199">
        <f t="shared" si="9"/>
        <v>6.8251953049999994</v>
      </c>
      <c r="W92" s="231">
        <f>SUM($V$3:V92)</f>
        <v>665.49345168746004</v>
      </c>
      <c r="Y92" s="231"/>
      <c r="Z92" s="231"/>
      <c r="AA92" s="231"/>
      <c r="AB92" s="231"/>
      <c r="AC92" s="231"/>
      <c r="AD92" s="231"/>
      <c r="AE92" s="231"/>
      <c r="AF92" s="231"/>
      <c r="AG92" s="231"/>
      <c r="AH92" s="231"/>
      <c r="AI92" s="231"/>
      <c r="AJ92" s="231"/>
      <c r="AK92" s="231"/>
      <c r="AL92" s="231"/>
      <c r="AM92" s="231"/>
      <c r="AN92" s="231"/>
    </row>
    <row r="93" spans="1:40">
      <c r="A93" s="27">
        <v>42064</v>
      </c>
      <c r="B93" s="113">
        <v>7.3349000000000002</v>
      </c>
      <c r="C93" s="115">
        <v>5.14</v>
      </c>
      <c r="D93" s="115">
        <v>31.4391</v>
      </c>
      <c r="E93" s="113">
        <v>27.747299999999999</v>
      </c>
      <c r="F93" s="113">
        <v>58.181399999999996</v>
      </c>
      <c r="G93" s="113">
        <v>12.19999981</v>
      </c>
      <c r="H93" s="113">
        <v>11</v>
      </c>
      <c r="I93" s="113">
        <v>20</v>
      </c>
      <c r="J93" s="113">
        <v>80</v>
      </c>
      <c r="K93" s="113">
        <v>718.64</v>
      </c>
      <c r="L93" s="113">
        <v>12.25</v>
      </c>
      <c r="M93" s="113">
        <v>64.819999999999993</v>
      </c>
      <c r="N93" s="113">
        <v>29.93</v>
      </c>
      <c r="O93" s="113">
        <v>750.02</v>
      </c>
      <c r="P93" s="113">
        <f t="shared" si="5"/>
        <v>2.1203804328147373</v>
      </c>
      <c r="Q93" s="113">
        <f t="shared" si="6"/>
        <v>8.3343075287276811</v>
      </c>
      <c r="R93" s="113">
        <f>SUM($Q$3:Q93)</f>
        <v>1020.2775977163387</v>
      </c>
      <c r="S93" s="113">
        <f t="shared" si="7"/>
        <v>6.4774705171627254</v>
      </c>
      <c r="T93" s="113">
        <f>SUM($S$3:S93)</f>
        <v>700.93670462482339</v>
      </c>
      <c r="U93" s="199">
        <f t="shared" si="8"/>
        <v>6.9839861267599987</v>
      </c>
      <c r="V93" s="199">
        <f t="shared" si="9"/>
        <v>6.9839861267599987</v>
      </c>
      <c r="W93" s="231">
        <f>SUM($V$3:V93)</f>
        <v>672.47743781422002</v>
      </c>
      <c r="Y93" s="231"/>
      <c r="Z93" s="231"/>
      <c r="AA93" s="231"/>
      <c r="AB93" s="231"/>
      <c r="AC93" s="231"/>
      <c r="AD93" s="231"/>
      <c r="AE93" s="231"/>
      <c r="AF93" s="231"/>
      <c r="AG93" s="231"/>
      <c r="AH93" s="231"/>
      <c r="AI93" s="231"/>
      <c r="AJ93" s="231"/>
      <c r="AK93" s="231"/>
      <c r="AL93" s="231"/>
      <c r="AM93" s="231"/>
      <c r="AN93" s="231"/>
    </row>
    <row r="94" spans="1:40">
      <c r="A94" s="27">
        <v>42065</v>
      </c>
      <c r="B94" s="113">
        <v>7.4443000000000001</v>
      </c>
      <c r="C94" s="115">
        <v>5.2167000000000003</v>
      </c>
      <c r="D94" s="115">
        <v>30.959399999999999</v>
      </c>
      <c r="E94" s="113">
        <v>27.444400000000002</v>
      </c>
      <c r="F94" s="113">
        <v>60.645099999999999</v>
      </c>
      <c r="G94" s="113">
        <v>12.19999981</v>
      </c>
      <c r="H94" s="113">
        <v>11.36</v>
      </c>
      <c r="I94" s="113">
        <v>20</v>
      </c>
      <c r="J94" s="113">
        <v>80</v>
      </c>
      <c r="K94" s="113">
        <v>719.37</v>
      </c>
      <c r="L94" s="113">
        <v>12.28</v>
      </c>
      <c r="M94" s="113">
        <v>68.94</v>
      </c>
      <c r="N94" s="113">
        <v>30.55</v>
      </c>
      <c r="O94" s="113">
        <v>750.03</v>
      </c>
      <c r="P94" s="113">
        <f t="shared" si="5"/>
        <v>2.1325331661519082</v>
      </c>
      <c r="Q94" s="113">
        <f t="shared" si="6"/>
        <v>8.4362100888404328</v>
      </c>
      <c r="R94" s="113">
        <f>SUM($Q$3:Q94)</f>
        <v>1028.7138078051792</v>
      </c>
      <c r="S94" s="113">
        <f t="shared" si="7"/>
        <v>6.5548609539414269</v>
      </c>
      <c r="T94" s="113">
        <f>SUM($S$3:S94)</f>
        <v>707.49156557876483</v>
      </c>
      <c r="U94" s="199">
        <f t="shared" si="8"/>
        <v>7.0273377907099999</v>
      </c>
      <c r="V94" s="199">
        <f t="shared" si="9"/>
        <v>7.0273377907099999</v>
      </c>
      <c r="W94" s="231">
        <f>SUM($V$3:V94)</f>
        <v>679.50477560493005</v>
      </c>
      <c r="Y94" s="231"/>
      <c r="Z94" s="231"/>
      <c r="AA94" s="231"/>
      <c r="AB94" s="231"/>
      <c r="AC94" s="231"/>
      <c r="AD94" s="231"/>
      <c r="AE94" s="231"/>
      <c r="AF94" s="231"/>
      <c r="AG94" s="231"/>
      <c r="AH94" s="231"/>
      <c r="AI94" s="231"/>
      <c r="AJ94" s="231"/>
      <c r="AK94" s="231"/>
      <c r="AL94" s="231"/>
      <c r="AM94" s="231"/>
      <c r="AN94" s="231"/>
    </row>
    <row r="95" spans="1:40">
      <c r="A95" s="27">
        <v>42066</v>
      </c>
      <c r="B95" s="113">
        <v>7.3917000000000002</v>
      </c>
      <c r="C95" s="115">
        <v>5.1798000000000002</v>
      </c>
      <c r="D95" s="115">
        <v>31.0228</v>
      </c>
      <c r="E95" s="113">
        <v>26.907800000000002</v>
      </c>
      <c r="F95" s="113">
        <v>58.306100000000001</v>
      </c>
      <c r="G95" s="113">
        <v>12.19999981</v>
      </c>
      <c r="H95" s="113">
        <v>11.91</v>
      </c>
      <c r="I95" s="113">
        <v>20</v>
      </c>
      <c r="J95" s="113">
        <v>80.02</v>
      </c>
      <c r="K95" s="113">
        <v>718.94</v>
      </c>
      <c r="L95" s="113">
        <v>11.88</v>
      </c>
      <c r="M95" s="113">
        <v>73.44</v>
      </c>
      <c r="N95" s="113">
        <v>30.54</v>
      </c>
      <c r="O95" s="113">
        <v>750.04</v>
      </c>
      <c r="P95" s="113">
        <f t="shared" si="5"/>
        <v>2.1378103649871281</v>
      </c>
      <c r="Q95" s="113">
        <f t="shared" si="6"/>
        <v>8.4808473230840384</v>
      </c>
      <c r="R95" s="113">
        <f>SUM($Q$3:Q95)</f>
        <v>1037.1946551282631</v>
      </c>
      <c r="S95" s="113">
        <f t="shared" si="7"/>
        <v>6.495517550460125</v>
      </c>
      <c r="T95" s="113">
        <f>SUM($S$3:S95)</f>
        <v>713.98708312922497</v>
      </c>
      <c r="U95" s="199">
        <f t="shared" si="8"/>
        <v>6.9649160336299998</v>
      </c>
      <c r="V95" s="199">
        <f t="shared" si="9"/>
        <v>6.9649160336299998</v>
      </c>
      <c r="W95" s="231">
        <f>SUM($V$3:V95)</f>
        <v>686.46969163855999</v>
      </c>
      <c r="Y95" s="231"/>
      <c r="Z95" s="231"/>
      <c r="AA95" s="231"/>
      <c r="AB95" s="231"/>
      <c r="AC95" s="231"/>
      <c r="AD95" s="231"/>
      <c r="AE95" s="231"/>
      <c r="AF95" s="231"/>
      <c r="AG95" s="231"/>
      <c r="AH95" s="231"/>
      <c r="AI95" s="231"/>
      <c r="AJ95" s="231"/>
      <c r="AK95" s="231"/>
      <c r="AL95" s="231"/>
      <c r="AM95" s="231"/>
      <c r="AN95" s="231"/>
    </row>
    <row r="96" spans="1:40">
      <c r="A96" s="27">
        <v>42067</v>
      </c>
      <c r="B96" s="113">
        <v>7.3148</v>
      </c>
      <c r="C96" s="115">
        <v>5.1260000000000003</v>
      </c>
      <c r="D96" s="115">
        <v>30.4925</v>
      </c>
      <c r="E96" s="113">
        <v>27.134699999999999</v>
      </c>
      <c r="F96" s="113">
        <v>59.047699999999999</v>
      </c>
      <c r="G96" s="113">
        <v>12.19999981</v>
      </c>
      <c r="H96" s="113">
        <v>12.77</v>
      </c>
      <c r="I96" s="113">
        <v>20</v>
      </c>
      <c r="J96" s="113">
        <v>80</v>
      </c>
      <c r="K96" s="113">
        <v>719.45</v>
      </c>
      <c r="L96" s="113">
        <v>11.75</v>
      </c>
      <c r="M96" s="113">
        <v>76.31</v>
      </c>
      <c r="N96" s="113">
        <v>31.34</v>
      </c>
      <c r="O96" s="113">
        <v>750</v>
      </c>
      <c r="P96" s="113">
        <f t="shared" si="5"/>
        <v>2.1280829221995679</v>
      </c>
      <c r="Q96" s="113">
        <f t="shared" si="6"/>
        <v>8.3987503103115202</v>
      </c>
      <c r="R96" s="113">
        <f>SUM($Q$3:Q96)</f>
        <v>1045.5934054385746</v>
      </c>
      <c r="S96" s="113">
        <f t="shared" si="7"/>
        <v>6.3883125739780269</v>
      </c>
      <c r="T96" s="113">
        <f>SUM($S$3:S96)</f>
        <v>720.37539570320303</v>
      </c>
      <c r="U96" s="199">
        <f t="shared" si="8"/>
        <v>6.8463700162299999</v>
      </c>
      <c r="V96" s="199">
        <f t="shared" si="9"/>
        <v>6.8463700162299999</v>
      </c>
      <c r="W96" s="231">
        <f>SUM($V$3:V96)</f>
        <v>693.31606165479002</v>
      </c>
      <c r="Y96" s="231"/>
      <c r="Z96" s="231"/>
      <c r="AA96" s="231"/>
      <c r="AB96" s="231"/>
      <c r="AC96" s="231"/>
      <c r="AD96" s="231"/>
      <c r="AE96" s="231"/>
      <c r="AF96" s="231"/>
      <c r="AG96" s="231"/>
      <c r="AH96" s="231"/>
      <c r="AI96" s="231"/>
      <c r="AJ96" s="231"/>
      <c r="AK96" s="231"/>
      <c r="AL96" s="231"/>
      <c r="AM96" s="231"/>
      <c r="AN96" s="231"/>
    </row>
    <row r="97" spans="1:40">
      <c r="A97" s="27">
        <v>42068</v>
      </c>
      <c r="B97" s="113">
        <v>7.4649999999999999</v>
      </c>
      <c r="C97" s="115">
        <v>5.2312000000000003</v>
      </c>
      <c r="D97" s="115">
        <v>31.016100000000002</v>
      </c>
      <c r="E97" s="113">
        <v>25.6309</v>
      </c>
      <c r="F97" s="113">
        <v>60.4559</v>
      </c>
      <c r="G97" s="113">
        <v>12.19999981</v>
      </c>
      <c r="H97" s="113">
        <v>12.02</v>
      </c>
      <c r="I97" s="113">
        <v>20</v>
      </c>
      <c r="J97" s="113">
        <v>79.989999999999995</v>
      </c>
      <c r="K97" s="113">
        <v>720.27</v>
      </c>
      <c r="L97" s="113">
        <v>11.74</v>
      </c>
      <c r="M97" s="113">
        <v>78.23</v>
      </c>
      <c r="N97" s="113">
        <v>31.82</v>
      </c>
      <c r="O97" s="113">
        <v>749.99</v>
      </c>
      <c r="P97" s="113">
        <f t="shared" si="5"/>
        <v>2.1524393226292684</v>
      </c>
      <c r="Q97" s="113">
        <f t="shared" si="6"/>
        <v>8.6058251985351486</v>
      </c>
      <c r="R97" s="113">
        <f>SUM($Q$3:Q97)</f>
        <v>1054.1992306371096</v>
      </c>
      <c r="S97" s="113">
        <f t="shared" si="7"/>
        <v>6.5622769350238244</v>
      </c>
      <c r="T97" s="113">
        <f>SUM($S$3:S97)</f>
        <v>726.9376726382269</v>
      </c>
      <c r="U97" s="199">
        <f t="shared" si="8"/>
        <v>6.9910599493499994</v>
      </c>
      <c r="V97" s="199">
        <f t="shared" si="9"/>
        <v>6.9910599493499994</v>
      </c>
      <c r="W97" s="231">
        <f>SUM($V$3:V97)</f>
        <v>700.30712160413998</v>
      </c>
      <c r="Y97" s="231"/>
      <c r="Z97" s="231"/>
      <c r="AA97" s="231"/>
      <c r="AB97" s="231"/>
      <c r="AC97" s="231"/>
      <c r="AD97" s="231"/>
      <c r="AE97" s="231"/>
      <c r="AF97" s="231"/>
      <c r="AG97" s="231"/>
      <c r="AH97" s="231"/>
      <c r="AI97" s="231"/>
      <c r="AJ97" s="231"/>
      <c r="AK97" s="231"/>
      <c r="AL97" s="231"/>
      <c r="AM97" s="231"/>
      <c r="AN97" s="231"/>
    </row>
    <row r="98" spans="1:40">
      <c r="A98" s="27">
        <v>42069</v>
      </c>
      <c r="B98" s="113">
        <v>8.6339000000000006</v>
      </c>
      <c r="C98" s="115">
        <v>6.0503999999999998</v>
      </c>
      <c r="D98" s="115">
        <v>30.532699999999998</v>
      </c>
      <c r="E98" s="113">
        <v>21.5105</v>
      </c>
      <c r="F98" s="113">
        <v>59.694099999999999</v>
      </c>
      <c r="G98" s="113">
        <v>12.19999981</v>
      </c>
      <c r="H98" s="113">
        <v>10.18</v>
      </c>
      <c r="I98" s="113">
        <v>20</v>
      </c>
      <c r="J98" s="113">
        <v>80</v>
      </c>
      <c r="K98" s="113">
        <v>726.78</v>
      </c>
      <c r="L98" s="113">
        <v>13.07</v>
      </c>
      <c r="M98" s="113">
        <v>64.28</v>
      </c>
      <c r="N98" s="113">
        <v>34</v>
      </c>
      <c r="O98" s="113">
        <v>750.18</v>
      </c>
      <c r="P98" s="113">
        <f t="shared" si="5"/>
        <v>2.2674178883596876</v>
      </c>
      <c r="Q98" s="113">
        <f t="shared" si="6"/>
        <v>9.6544397605415817</v>
      </c>
      <c r="R98" s="113">
        <f>SUM($Q$3:Q98)</f>
        <v>1063.8536703976513</v>
      </c>
      <c r="S98" s="113">
        <f t="shared" si="7"/>
        <v>7.4736343411254262</v>
      </c>
      <c r="T98" s="113">
        <f>SUM($S$3:S98)</f>
        <v>734.41130697935228</v>
      </c>
      <c r="U98" s="199">
        <f t="shared" si="8"/>
        <v>7.8867409921899982</v>
      </c>
      <c r="V98" s="199">
        <f t="shared" si="9"/>
        <v>7.8867409921899982</v>
      </c>
      <c r="W98" s="231">
        <f>SUM($V$3:V98)</f>
        <v>708.19386259632995</v>
      </c>
      <c r="Y98" s="231"/>
      <c r="Z98" s="231"/>
      <c r="AA98" s="231"/>
      <c r="AB98" s="231"/>
      <c r="AC98" s="231"/>
      <c r="AD98" s="231"/>
      <c r="AE98" s="231"/>
      <c r="AF98" s="231"/>
      <c r="AG98" s="231"/>
      <c r="AH98" s="231"/>
      <c r="AI98" s="231"/>
      <c r="AJ98" s="231"/>
      <c r="AK98" s="231"/>
      <c r="AL98" s="231"/>
      <c r="AM98" s="231"/>
      <c r="AN98" s="231"/>
    </row>
    <row r="99" spans="1:40" ht="14.4" customHeight="1">
      <c r="A99" s="27">
        <v>42070</v>
      </c>
      <c r="B99" s="113">
        <v>10.941800000000001</v>
      </c>
      <c r="C99" s="115">
        <v>7.6677</v>
      </c>
      <c r="D99" s="115">
        <v>31.119700000000002</v>
      </c>
      <c r="E99" s="113">
        <v>27.630199999999999</v>
      </c>
      <c r="F99" s="113">
        <v>59.529800000000002</v>
      </c>
      <c r="G99" s="113">
        <v>12.19999981</v>
      </c>
      <c r="H99" s="113">
        <v>32.799999999999997</v>
      </c>
      <c r="I99" s="113">
        <v>20</v>
      </c>
      <c r="J99" s="113">
        <v>79.989999999999995</v>
      </c>
      <c r="K99" s="113">
        <v>746.77</v>
      </c>
      <c r="L99" s="113">
        <v>16.3</v>
      </c>
      <c r="M99" s="113">
        <v>36.39</v>
      </c>
      <c r="N99" s="113">
        <v>44.15</v>
      </c>
      <c r="O99" s="113">
        <v>750.03</v>
      </c>
      <c r="P99" s="113">
        <f t="shared" si="5"/>
        <v>2.6604519593672382</v>
      </c>
      <c r="Q99" s="113">
        <f t="shared" si="6"/>
        <v>14.302751900804463</v>
      </c>
      <c r="R99" s="113">
        <f>SUM($Q$3:Q99)</f>
        <v>1078.1564222984557</v>
      </c>
      <c r="S99" s="113">
        <f t="shared" si="7"/>
        <v>10.116847531067631</v>
      </c>
      <c r="T99" s="113">
        <f>SUM($S$3:S99)</f>
        <v>744.52815451041988</v>
      </c>
      <c r="U99" s="199">
        <f t="shared" si="8"/>
        <v>10.299183442009999</v>
      </c>
      <c r="V99" s="199">
        <f t="shared" si="9"/>
        <v>10.299183442009999</v>
      </c>
      <c r="W99" s="231">
        <f>SUM($V$3:V99)</f>
        <v>718.49304603833991</v>
      </c>
      <c r="Y99" s="231"/>
      <c r="Z99" s="231"/>
      <c r="AA99" s="231"/>
      <c r="AB99" s="231"/>
      <c r="AC99" s="231"/>
      <c r="AD99" s="231"/>
      <c r="AE99" s="231"/>
      <c r="AF99" s="231"/>
      <c r="AG99" s="231"/>
      <c r="AH99" s="231"/>
      <c r="AI99" s="231"/>
      <c r="AJ99" s="231"/>
      <c r="AK99" s="231"/>
      <c r="AL99" s="231"/>
      <c r="AM99" s="231"/>
      <c r="AN99" s="231"/>
    </row>
    <row r="100" spans="1:40">
      <c r="A100" s="27">
        <v>42071</v>
      </c>
      <c r="B100" s="113">
        <v>11.0848</v>
      </c>
      <c r="C100" s="115">
        <v>7.7678000000000003</v>
      </c>
      <c r="D100" s="115">
        <v>31.242699999999999</v>
      </c>
      <c r="E100" s="113">
        <v>36.141199999999998</v>
      </c>
      <c r="F100" s="113">
        <v>59.420400000000001</v>
      </c>
      <c r="G100" s="113">
        <v>12.19999981</v>
      </c>
      <c r="H100" s="113">
        <v>42.06</v>
      </c>
      <c r="I100" s="113">
        <v>20</v>
      </c>
      <c r="J100" s="113">
        <v>80</v>
      </c>
      <c r="K100" s="113">
        <v>746.81</v>
      </c>
      <c r="L100" s="113">
        <v>16.18</v>
      </c>
      <c r="M100" s="113">
        <v>37.6</v>
      </c>
      <c r="N100" s="113">
        <v>43.16</v>
      </c>
      <c r="O100" s="113">
        <v>750.11</v>
      </c>
      <c r="P100" s="113">
        <f t="shared" si="5"/>
        <v>2.7369944027678583</v>
      </c>
      <c r="Q100" s="113">
        <f t="shared" si="6"/>
        <v>15.440507338498826</v>
      </c>
      <c r="R100" s="113">
        <f>SUM($Q$3:Q100)</f>
        <v>1093.5969296369544</v>
      </c>
      <c r="S100" s="113">
        <f t="shared" si="7"/>
        <v>10.612033392478928</v>
      </c>
      <c r="T100" s="113">
        <f>SUM($S$3:S100)</f>
        <v>755.14018790289879</v>
      </c>
      <c r="U100" s="199">
        <f t="shared" si="8"/>
        <v>10.732267900249997</v>
      </c>
      <c r="V100" s="199">
        <f t="shared" si="9"/>
        <v>10.732267900249997</v>
      </c>
      <c r="W100" s="231">
        <f>SUM($V$3:V100)</f>
        <v>729.22531393858992</v>
      </c>
      <c r="Y100" s="231"/>
      <c r="Z100" s="231"/>
      <c r="AA100" s="231"/>
      <c r="AB100" s="231"/>
      <c r="AC100" s="231"/>
      <c r="AD100" s="231"/>
      <c r="AE100" s="231"/>
      <c r="AF100" s="231"/>
      <c r="AG100" s="231"/>
      <c r="AH100" s="231"/>
      <c r="AI100" s="231"/>
      <c r="AJ100" s="231"/>
      <c r="AK100" s="231"/>
      <c r="AL100" s="231"/>
      <c r="AM100" s="231"/>
      <c r="AN100" s="231"/>
    </row>
    <row r="101" spans="1:40">
      <c r="A101" s="27">
        <v>42072</v>
      </c>
      <c r="B101" s="113">
        <v>10.923999999999999</v>
      </c>
      <c r="C101" s="115">
        <v>7.6551999999999998</v>
      </c>
      <c r="D101" s="115">
        <v>31.534700000000001</v>
      </c>
      <c r="E101" s="113">
        <v>31.939900000000002</v>
      </c>
      <c r="F101" s="113">
        <v>59.534700000000001</v>
      </c>
      <c r="G101" s="113">
        <v>12.19999981</v>
      </c>
      <c r="H101" s="113">
        <v>58.52</v>
      </c>
      <c r="I101" s="113">
        <v>20</v>
      </c>
      <c r="J101" s="113">
        <v>80</v>
      </c>
      <c r="K101" s="113">
        <v>744.99</v>
      </c>
      <c r="L101" s="113">
        <v>15.73</v>
      </c>
      <c r="M101" s="113">
        <v>38.520000000000003</v>
      </c>
      <c r="N101" s="113">
        <v>41.96</v>
      </c>
      <c r="O101" s="113">
        <v>750.02</v>
      </c>
      <c r="P101" s="113">
        <f t="shared" si="5"/>
        <v>2.7774374882990287</v>
      </c>
      <c r="Q101" s="113">
        <f t="shared" si="6"/>
        <v>16.077768645567382</v>
      </c>
      <c r="R101" s="113">
        <f>SUM($Q$3:Q101)</f>
        <v>1109.6746982825218</v>
      </c>
      <c r="S101" s="113">
        <f t="shared" si="7"/>
        <v>10.401078473962425</v>
      </c>
      <c r="T101" s="113">
        <f>SUM($S$3:S101)</f>
        <v>765.54126637686124</v>
      </c>
      <c r="U101" s="199">
        <f t="shared" si="8"/>
        <v>10.471680650109999</v>
      </c>
      <c r="V101" s="199">
        <f t="shared" si="9"/>
        <v>10.471680650109999</v>
      </c>
      <c r="W101" s="231">
        <f>SUM($V$3:V101)</f>
        <v>739.69699458869991</v>
      </c>
      <c r="Y101" s="231"/>
      <c r="Z101" s="231"/>
      <c r="AA101" s="231"/>
      <c r="AB101" s="231"/>
      <c r="AC101" s="231"/>
      <c r="AD101" s="231"/>
      <c r="AE101" s="231"/>
      <c r="AF101" s="231"/>
      <c r="AG101" s="231"/>
      <c r="AH101" s="231"/>
      <c r="AI101" s="231"/>
      <c r="AJ101" s="231"/>
      <c r="AK101" s="231"/>
      <c r="AL101" s="231"/>
      <c r="AM101" s="231"/>
      <c r="AN101" s="231"/>
    </row>
    <row r="102" spans="1:40">
      <c r="A102" s="27">
        <v>42073</v>
      </c>
      <c r="B102" s="113">
        <v>11.0442</v>
      </c>
      <c r="C102" s="115">
        <v>7.7393999999999998</v>
      </c>
      <c r="D102" s="115">
        <v>30.4527</v>
      </c>
      <c r="E102" s="113">
        <v>30.921199999999999</v>
      </c>
      <c r="F102" s="113">
        <v>59.299500000000002</v>
      </c>
      <c r="G102" s="113">
        <v>12.19999981</v>
      </c>
      <c r="H102" s="113">
        <v>48.19</v>
      </c>
      <c r="I102" s="113">
        <v>20</v>
      </c>
      <c r="J102" s="113">
        <v>80.010000000000005</v>
      </c>
      <c r="K102" s="113">
        <v>748.28</v>
      </c>
      <c r="L102" s="113">
        <v>16.239999999999998</v>
      </c>
      <c r="M102" s="113">
        <v>40.06</v>
      </c>
      <c r="N102" s="113">
        <v>43.75</v>
      </c>
      <c r="O102" s="113">
        <v>750.04</v>
      </c>
      <c r="P102" s="113">
        <f t="shared" si="5"/>
        <v>2.7378148033971281</v>
      </c>
      <c r="Q102" s="113">
        <f t="shared" si="6"/>
        <v>15.453179938029107</v>
      </c>
      <c r="R102" s="113">
        <f>SUM($Q$3:Q102)</f>
        <v>1125.1278782205509</v>
      </c>
      <c r="S102" s="113">
        <f t="shared" si="7"/>
        <v>10.32794255401323</v>
      </c>
      <c r="T102" s="113">
        <f>SUM($S$3:S102)</f>
        <v>775.86920893087449</v>
      </c>
      <c r="U102" s="199">
        <f t="shared" si="8"/>
        <v>10.435426974839999</v>
      </c>
      <c r="V102" s="199">
        <f t="shared" si="9"/>
        <v>10.435426974839999</v>
      </c>
      <c r="W102" s="231">
        <f>SUM($V$3:V102)</f>
        <v>750.13242156353988</v>
      </c>
      <c r="Y102" s="231"/>
      <c r="Z102" s="231"/>
      <c r="AA102" s="231"/>
      <c r="AB102" s="231"/>
      <c r="AC102" s="231"/>
      <c r="AD102" s="231"/>
      <c r="AE102" s="231"/>
      <c r="AF102" s="231"/>
      <c r="AG102" s="231"/>
      <c r="AH102" s="231"/>
      <c r="AI102" s="231"/>
      <c r="AJ102" s="231"/>
      <c r="AK102" s="231"/>
      <c r="AL102" s="231"/>
      <c r="AM102" s="231"/>
      <c r="AN102" s="231"/>
    </row>
    <row r="103" spans="1:40">
      <c r="A103" s="27">
        <v>42074</v>
      </c>
      <c r="B103" s="113">
        <v>10.810700000000001</v>
      </c>
      <c r="C103" s="115">
        <v>7.5758000000000001</v>
      </c>
      <c r="D103" s="115">
        <v>30.513200000000001</v>
      </c>
      <c r="E103" s="113">
        <v>28.491099999999999</v>
      </c>
      <c r="F103" s="113">
        <v>59.353999999999999</v>
      </c>
      <c r="G103" s="113">
        <v>12.19999981</v>
      </c>
      <c r="H103" s="113">
        <v>49.45</v>
      </c>
      <c r="I103" s="113">
        <v>20</v>
      </c>
      <c r="J103" s="113">
        <v>80.010000000000005</v>
      </c>
      <c r="K103" s="113">
        <v>747.33</v>
      </c>
      <c r="L103" s="113">
        <v>15.93</v>
      </c>
      <c r="M103" s="113">
        <v>41.19</v>
      </c>
      <c r="N103" s="113">
        <v>43.45</v>
      </c>
      <c r="O103" s="113">
        <v>749.92</v>
      </c>
      <c r="P103" s="113">
        <f t="shared" si="5"/>
        <v>2.7091494412846986</v>
      </c>
      <c r="Q103" s="113">
        <f t="shared" si="6"/>
        <v>15.01649766852619</v>
      </c>
      <c r="R103" s="113">
        <f>SUM($Q$3:Q103)</f>
        <v>1140.1443758890771</v>
      </c>
      <c r="S103" s="113">
        <f t="shared" si="7"/>
        <v>10.023895037609829</v>
      </c>
      <c r="T103" s="113">
        <f>SUM($S$3:S103)</f>
        <v>785.8931039684843</v>
      </c>
      <c r="U103" s="199">
        <f t="shared" si="8"/>
        <v>10.14278118583</v>
      </c>
      <c r="V103" s="199">
        <f t="shared" si="9"/>
        <v>10.14278118583</v>
      </c>
      <c r="W103" s="231">
        <f>SUM($V$3:V103)</f>
        <v>760.2752027493699</v>
      </c>
      <c r="Y103" s="231"/>
      <c r="Z103" s="231"/>
      <c r="AA103" s="231"/>
      <c r="AB103" s="231"/>
      <c r="AC103" s="231"/>
      <c r="AD103" s="231"/>
      <c r="AE103" s="231"/>
      <c r="AF103" s="231"/>
      <c r="AG103" s="231"/>
      <c r="AH103" s="231"/>
      <c r="AI103" s="231"/>
      <c r="AJ103" s="231"/>
      <c r="AK103" s="231"/>
      <c r="AL103" s="231"/>
      <c r="AM103" s="231"/>
      <c r="AN103" s="231"/>
    </row>
    <row r="104" spans="1:40">
      <c r="A104" s="27">
        <v>42075</v>
      </c>
      <c r="B104" s="113">
        <v>10.035299999999999</v>
      </c>
      <c r="C104" s="115">
        <v>7.0324</v>
      </c>
      <c r="D104" s="115">
        <v>28.165700000000001</v>
      </c>
      <c r="E104" s="113">
        <v>37.5535</v>
      </c>
      <c r="F104" s="113">
        <v>58.433700000000002</v>
      </c>
      <c r="G104" s="113">
        <v>12.19999981</v>
      </c>
      <c r="H104" s="113">
        <v>48.1</v>
      </c>
      <c r="I104" s="113">
        <v>20</v>
      </c>
      <c r="J104" s="113">
        <v>80</v>
      </c>
      <c r="K104" s="113">
        <v>743.57</v>
      </c>
      <c r="L104" s="113">
        <v>15.7</v>
      </c>
      <c r="M104" s="113">
        <v>46.99</v>
      </c>
      <c r="N104" s="113">
        <v>41.96</v>
      </c>
      <c r="O104" s="113">
        <v>750.07</v>
      </c>
      <c r="P104" s="113">
        <f t="shared" si="5"/>
        <v>2.5888322183852086</v>
      </c>
      <c r="Q104" s="113">
        <f t="shared" si="6"/>
        <v>13.314214426448647</v>
      </c>
      <c r="R104" s="113">
        <f>SUM($Q$3:Q104)</f>
        <v>1153.4585903155257</v>
      </c>
      <c r="S104" s="113">
        <f t="shared" si="7"/>
        <v>9.2945025371020247</v>
      </c>
      <c r="T104" s="113">
        <f>SUM($S$3:S104)</f>
        <v>795.18760650558636</v>
      </c>
      <c r="U104" s="199">
        <f t="shared" si="8"/>
        <v>9.4819691231499998</v>
      </c>
      <c r="V104" s="199">
        <f t="shared" si="9"/>
        <v>9.4819691231499998</v>
      </c>
      <c r="W104" s="231">
        <f>SUM($V$3:V104)</f>
        <v>769.75717187251985</v>
      </c>
      <c r="Y104" s="231"/>
      <c r="Z104" s="231"/>
      <c r="AA104" s="231"/>
      <c r="AB104" s="231"/>
      <c r="AC104" s="231"/>
      <c r="AD104" s="231"/>
      <c r="AE104" s="231"/>
      <c r="AF104" s="231"/>
      <c r="AG104" s="231"/>
      <c r="AH104" s="231"/>
      <c r="AI104" s="231"/>
      <c r="AJ104" s="231"/>
      <c r="AK104" s="231"/>
      <c r="AL104" s="231"/>
      <c r="AM104" s="231"/>
      <c r="AN104" s="231"/>
    </row>
    <row r="105" spans="1:40">
      <c r="A105" s="27">
        <v>42076</v>
      </c>
      <c r="B105" s="113">
        <v>9.9616000000000007</v>
      </c>
      <c r="C105" s="115">
        <v>6.9808000000000003</v>
      </c>
      <c r="D105" s="115">
        <v>29.813500000000001</v>
      </c>
      <c r="E105" s="113">
        <v>35.716900000000003</v>
      </c>
      <c r="F105" s="113">
        <v>59.007199999999997</v>
      </c>
      <c r="G105" s="113">
        <v>11.600000380000001</v>
      </c>
      <c r="H105" s="113">
        <v>50.39</v>
      </c>
      <c r="I105" s="113">
        <v>20</v>
      </c>
      <c r="J105" s="113">
        <v>79.989999999999995</v>
      </c>
      <c r="K105" s="113">
        <v>742.04</v>
      </c>
      <c r="L105" s="113">
        <v>15.65</v>
      </c>
      <c r="M105" s="113">
        <v>47.74</v>
      </c>
      <c r="N105" s="113">
        <v>40.47</v>
      </c>
      <c r="O105" s="113">
        <v>749.91</v>
      </c>
      <c r="P105" s="113">
        <f t="shared" si="5"/>
        <v>2.6429431183051237</v>
      </c>
      <c r="Q105" s="113">
        <f t="shared" si="6"/>
        <v>14.054506874170833</v>
      </c>
      <c r="R105" s="113">
        <f>SUM($Q$3:Q105)</f>
        <v>1167.5130971896965</v>
      </c>
      <c r="S105" s="113">
        <f t="shared" si="7"/>
        <v>9.5756013731042486</v>
      </c>
      <c r="T105" s="113">
        <f>SUM($S$3:S105)</f>
        <v>804.76320787869065</v>
      </c>
      <c r="U105" s="199">
        <f t="shared" si="8"/>
        <v>9.524489149179999</v>
      </c>
      <c r="V105" s="199">
        <f t="shared" si="9"/>
        <v>9.524489149179999</v>
      </c>
      <c r="W105" s="231">
        <f>SUM($V$3:V105)</f>
        <v>779.28166102169985</v>
      </c>
      <c r="Y105" s="231"/>
      <c r="Z105" s="231"/>
      <c r="AA105" s="231"/>
      <c r="AB105" s="231"/>
      <c r="AC105" s="231"/>
      <c r="AD105" s="231"/>
      <c r="AE105" s="231"/>
      <c r="AF105" s="231"/>
      <c r="AG105" s="231"/>
      <c r="AH105" s="231"/>
      <c r="AI105" s="231"/>
      <c r="AJ105" s="231"/>
      <c r="AK105" s="231"/>
      <c r="AL105" s="231"/>
      <c r="AM105" s="231"/>
      <c r="AN105" s="231"/>
    </row>
    <row r="106" spans="1:40">
      <c r="A106" s="27">
        <v>42077</v>
      </c>
      <c r="B106" s="113">
        <v>9.8445999999999998</v>
      </c>
      <c r="C106" s="115">
        <v>6.8987999999999996</v>
      </c>
      <c r="D106" s="115">
        <v>30.687200000000001</v>
      </c>
      <c r="E106" s="113">
        <v>32.333399999999997</v>
      </c>
      <c r="F106" s="113">
        <v>59.499499999999998</v>
      </c>
      <c r="G106" s="113">
        <v>11.80000019</v>
      </c>
      <c r="H106" s="113">
        <v>47.56</v>
      </c>
      <c r="I106" s="113">
        <v>20</v>
      </c>
      <c r="J106" s="113">
        <v>80</v>
      </c>
      <c r="K106" s="113">
        <v>740.09</v>
      </c>
      <c r="L106" s="113">
        <v>15.76</v>
      </c>
      <c r="M106" s="113">
        <v>41.05</v>
      </c>
      <c r="N106" s="113">
        <v>38.24</v>
      </c>
      <c r="O106" s="113">
        <v>749.97</v>
      </c>
      <c r="P106" s="113">
        <f t="shared" si="5"/>
        <v>2.5966111024901521</v>
      </c>
      <c r="Q106" s="113">
        <f t="shared" si="6"/>
        <v>13.418188032440478</v>
      </c>
      <c r="R106" s="113">
        <f>SUM($Q$3:Q106)</f>
        <v>1180.9312852221369</v>
      </c>
      <c r="S106" s="113">
        <f t="shared" si="7"/>
        <v>9.3199685150480764</v>
      </c>
      <c r="T106" s="113">
        <f>SUM($S$3:S106)</f>
        <v>814.08317639373877</v>
      </c>
      <c r="U106" s="199">
        <f t="shared" si="8"/>
        <v>9.3933264593699999</v>
      </c>
      <c r="V106" s="199">
        <f t="shared" si="9"/>
        <v>9.3933264593699999</v>
      </c>
      <c r="W106" s="231">
        <f>SUM($V$3:V106)</f>
        <v>788.67498748106982</v>
      </c>
      <c r="Y106" s="231"/>
      <c r="Z106" s="231"/>
      <c r="AA106" s="231"/>
      <c r="AB106" s="231"/>
      <c r="AC106" s="231"/>
      <c r="AD106" s="231"/>
      <c r="AE106" s="231"/>
      <c r="AF106" s="231"/>
      <c r="AG106" s="231"/>
      <c r="AH106" s="231"/>
      <c r="AI106" s="231"/>
      <c r="AJ106" s="231"/>
      <c r="AK106" s="231"/>
      <c r="AL106" s="231"/>
      <c r="AM106" s="231"/>
      <c r="AN106" s="231"/>
    </row>
    <row r="107" spans="1:40">
      <c r="A107" s="27">
        <v>42078</v>
      </c>
      <c r="B107" s="113">
        <v>10.1744</v>
      </c>
      <c r="C107" s="115">
        <v>7.1299000000000001</v>
      </c>
      <c r="D107" s="115">
        <v>30.558399999999999</v>
      </c>
      <c r="E107" s="113">
        <v>31.1234</v>
      </c>
      <c r="F107" s="113">
        <v>58.460500000000003</v>
      </c>
      <c r="G107" s="113">
        <v>11.69999981</v>
      </c>
      <c r="H107" s="113">
        <v>49.69</v>
      </c>
      <c r="I107" s="113">
        <v>20</v>
      </c>
      <c r="J107" s="113">
        <v>80</v>
      </c>
      <c r="K107" s="113">
        <v>744.56</v>
      </c>
      <c r="L107" s="113">
        <v>16.23</v>
      </c>
      <c r="M107" s="113">
        <v>44.82</v>
      </c>
      <c r="N107" s="113">
        <v>40.18</v>
      </c>
      <c r="O107" s="113">
        <v>750.11</v>
      </c>
      <c r="P107" s="113">
        <f t="shared" si="5"/>
        <v>2.6604561185854876</v>
      </c>
      <c r="Q107" s="113">
        <f t="shared" si="6"/>
        <v>14.302811389194897</v>
      </c>
      <c r="R107" s="113">
        <f>SUM($Q$3:Q107)</f>
        <v>1195.2340966113318</v>
      </c>
      <c r="S107" s="113">
        <f t="shared" si="7"/>
        <v>9.6528030962382267</v>
      </c>
      <c r="T107" s="113">
        <f>SUM($S$3:S107)</f>
        <v>823.73597948997701</v>
      </c>
      <c r="U107" s="199">
        <f t="shared" si="8"/>
        <v>9.6444800692099992</v>
      </c>
      <c r="V107" s="199">
        <f t="shared" si="9"/>
        <v>9.6444800692099992</v>
      </c>
      <c r="W107" s="231">
        <f>SUM($V$3:V107)</f>
        <v>798.3194675502798</v>
      </c>
      <c r="Y107" s="231"/>
      <c r="Z107" s="231"/>
      <c r="AA107" s="231"/>
      <c r="AB107" s="231"/>
      <c r="AC107" s="231"/>
      <c r="AD107" s="231"/>
      <c r="AE107" s="231"/>
      <c r="AF107" s="231"/>
      <c r="AG107" s="231"/>
      <c r="AH107" s="231"/>
      <c r="AI107" s="231"/>
      <c r="AJ107" s="231"/>
      <c r="AK107" s="231"/>
      <c r="AL107" s="231"/>
      <c r="AM107" s="231"/>
      <c r="AN107" s="231"/>
    </row>
    <row r="108" spans="1:40">
      <c r="A108" s="27">
        <v>42079</v>
      </c>
      <c r="B108" s="113">
        <v>10.800599999999999</v>
      </c>
      <c r="C108" s="115">
        <v>7.5686999999999998</v>
      </c>
      <c r="D108" s="115">
        <v>31.3596</v>
      </c>
      <c r="E108" s="113">
        <v>29.078499999999998</v>
      </c>
      <c r="F108" s="113">
        <v>58.371099999999998</v>
      </c>
      <c r="G108" s="113">
        <v>12.399999619999999</v>
      </c>
      <c r="H108" s="113">
        <v>48.2</v>
      </c>
      <c r="I108" s="113">
        <v>20.010000000000002</v>
      </c>
      <c r="J108" s="113">
        <v>79.989999999999995</v>
      </c>
      <c r="K108" s="113">
        <v>751.84</v>
      </c>
      <c r="L108" s="113">
        <v>17.190000000000001</v>
      </c>
      <c r="M108" s="113">
        <v>47.39</v>
      </c>
      <c r="N108" s="113">
        <v>43.61</v>
      </c>
      <c r="O108" s="113">
        <v>749.9</v>
      </c>
      <c r="P108" s="113">
        <f t="shared" si="5"/>
        <v>2.7145632332794061</v>
      </c>
      <c r="Q108" s="113">
        <f t="shared" si="6"/>
        <v>15.098014321395461</v>
      </c>
      <c r="R108" s="113">
        <f>SUM($Q$3:Q108)</f>
        <v>1210.3321109327273</v>
      </c>
      <c r="S108" s="113">
        <f t="shared" si="7"/>
        <v>10.064925868705647</v>
      </c>
      <c r="T108" s="113">
        <f>SUM($S$3:S108)</f>
        <v>833.80090535868271</v>
      </c>
      <c r="U108" s="199">
        <f t="shared" si="8"/>
        <v>10.2409802693</v>
      </c>
      <c r="V108" s="199">
        <f t="shared" si="9"/>
        <v>10.2409802693</v>
      </c>
      <c r="W108" s="231">
        <f>SUM($V$3:V108)</f>
        <v>808.56044781957985</v>
      </c>
      <c r="Y108" s="231"/>
      <c r="Z108" s="231"/>
      <c r="AA108" s="231"/>
      <c r="AB108" s="231"/>
      <c r="AC108" s="231"/>
      <c r="AD108" s="231"/>
      <c r="AE108" s="231"/>
      <c r="AF108" s="231"/>
      <c r="AG108" s="231"/>
      <c r="AH108" s="231"/>
      <c r="AI108" s="231"/>
      <c r="AJ108" s="231"/>
      <c r="AK108" s="231"/>
      <c r="AL108" s="231"/>
      <c r="AM108" s="231"/>
      <c r="AN108" s="231"/>
    </row>
    <row r="109" spans="1:40">
      <c r="A109" s="27">
        <v>42080</v>
      </c>
      <c r="B109" s="113">
        <v>11.327299999999999</v>
      </c>
      <c r="C109" s="115">
        <v>7.9378000000000002</v>
      </c>
      <c r="D109" s="115">
        <v>30.9815</v>
      </c>
      <c r="E109" s="113">
        <v>25.693100000000001</v>
      </c>
      <c r="F109" s="113">
        <v>58.673200000000001</v>
      </c>
      <c r="G109" s="113">
        <v>12.100000380000001</v>
      </c>
      <c r="H109" s="113">
        <v>50.9</v>
      </c>
      <c r="I109" s="113">
        <v>20.010000000000002</v>
      </c>
      <c r="J109" s="113">
        <v>80</v>
      </c>
      <c r="K109" s="113">
        <v>755.93</v>
      </c>
      <c r="L109" s="113">
        <v>17.41</v>
      </c>
      <c r="M109" s="113">
        <v>52.35</v>
      </c>
      <c r="N109" s="113">
        <v>45</v>
      </c>
      <c r="O109" s="113">
        <v>750</v>
      </c>
      <c r="P109" s="113">
        <f t="shared" si="5"/>
        <v>2.8099631162402843</v>
      </c>
      <c r="Q109" s="113">
        <f t="shared" si="6"/>
        <v>16.609305593852245</v>
      </c>
      <c r="R109" s="113">
        <f>SUM($Q$3:Q109)</f>
        <v>1226.9414165265796</v>
      </c>
      <c r="S109" s="113">
        <f t="shared" si="7"/>
        <v>10.572834412261649</v>
      </c>
      <c r="T109" s="113">
        <f>SUM($S$3:S109)</f>
        <v>844.37373977094433</v>
      </c>
      <c r="U109" s="199">
        <f t="shared" si="8"/>
        <v>10.57665042144</v>
      </c>
      <c r="V109" s="199">
        <f t="shared" si="9"/>
        <v>10.57665042144</v>
      </c>
      <c r="W109" s="231">
        <f>SUM($V$3:V109)</f>
        <v>819.13709824101988</v>
      </c>
      <c r="Y109" s="231"/>
      <c r="Z109" s="231"/>
      <c r="AA109" s="231"/>
      <c r="AB109" s="231"/>
      <c r="AC109" s="231"/>
      <c r="AD109" s="231"/>
      <c r="AE109" s="231"/>
      <c r="AF109" s="231"/>
      <c r="AG109" s="231"/>
      <c r="AH109" s="231"/>
      <c r="AI109" s="231"/>
      <c r="AJ109" s="231"/>
      <c r="AK109" s="231"/>
      <c r="AL109" s="231"/>
      <c r="AM109" s="231"/>
      <c r="AN109" s="231"/>
    </row>
    <row r="110" spans="1:40">
      <c r="A110" s="27">
        <v>42081</v>
      </c>
      <c r="B110" s="113">
        <v>9.4981000000000009</v>
      </c>
      <c r="C110" s="115">
        <v>6.6559999999999997</v>
      </c>
      <c r="D110" s="115">
        <v>31.606999999999999</v>
      </c>
      <c r="E110" s="113">
        <v>27.238199999999999</v>
      </c>
      <c r="F110" s="113">
        <v>58.882599999999996</v>
      </c>
      <c r="G110" s="113">
        <v>11.80000019</v>
      </c>
      <c r="H110" s="113">
        <v>46.69</v>
      </c>
      <c r="I110" s="113">
        <v>20</v>
      </c>
      <c r="J110" s="113">
        <v>80.010000000000005</v>
      </c>
      <c r="K110" s="113">
        <v>737.79</v>
      </c>
      <c r="L110" s="113">
        <v>14.17</v>
      </c>
      <c r="M110" s="113">
        <v>58.13</v>
      </c>
      <c r="N110" s="113">
        <v>36.97</v>
      </c>
      <c r="O110" s="113">
        <v>749.9</v>
      </c>
      <c r="P110" s="113">
        <f t="shared" si="5"/>
        <v>2.5779424167656622</v>
      </c>
      <c r="Q110" s="113">
        <f t="shared" si="6"/>
        <v>13.170011866313269</v>
      </c>
      <c r="R110" s="113">
        <f>SUM($Q$3:Q110)</f>
        <v>1240.1114283928928</v>
      </c>
      <c r="S110" s="113">
        <f t="shared" si="7"/>
        <v>8.9496079293565742</v>
      </c>
      <c r="T110" s="113">
        <f>SUM($S$3:S110)</f>
        <v>853.32334770030093</v>
      </c>
      <c r="U110" s="199">
        <f t="shared" si="8"/>
        <v>8.9950009620199989</v>
      </c>
      <c r="V110" s="199">
        <f t="shared" si="9"/>
        <v>8.9950009620199989</v>
      </c>
      <c r="W110" s="231">
        <f>SUM($V$3:V110)</f>
        <v>828.13209920303984</v>
      </c>
      <c r="Y110" s="231"/>
      <c r="Z110" s="231"/>
      <c r="AA110" s="231"/>
      <c r="AB110" s="231"/>
      <c r="AC110" s="231"/>
      <c r="AD110" s="231"/>
      <c r="AE110" s="231"/>
      <c r="AF110" s="231"/>
      <c r="AG110" s="231"/>
      <c r="AH110" s="231"/>
      <c r="AI110" s="231"/>
      <c r="AJ110" s="231"/>
      <c r="AK110" s="231"/>
      <c r="AL110" s="231"/>
      <c r="AM110" s="231"/>
      <c r="AN110" s="231"/>
    </row>
    <row r="111" spans="1:40">
      <c r="A111" s="27">
        <v>42082</v>
      </c>
      <c r="B111" s="113">
        <v>8.3124000000000002</v>
      </c>
      <c r="C111" s="115">
        <v>5.8250999999999999</v>
      </c>
      <c r="D111" s="115">
        <v>31.339200000000002</v>
      </c>
      <c r="E111" s="113">
        <v>37.6419</v>
      </c>
      <c r="F111" s="113">
        <v>60.155999999999999</v>
      </c>
      <c r="G111" s="113">
        <v>11.80000019</v>
      </c>
      <c r="H111" s="113">
        <v>49.05</v>
      </c>
      <c r="I111" s="113">
        <v>20</v>
      </c>
      <c r="J111" s="113">
        <v>79.989999999999995</v>
      </c>
      <c r="K111" s="113">
        <v>726.13</v>
      </c>
      <c r="L111" s="113">
        <v>12.19</v>
      </c>
      <c r="M111" s="113">
        <v>61.27</v>
      </c>
      <c r="N111" s="113">
        <v>31.33</v>
      </c>
      <c r="O111" s="113">
        <v>749.99</v>
      </c>
      <c r="P111" s="113">
        <f t="shared" si="5"/>
        <v>2.4424734079595023</v>
      </c>
      <c r="Q111" s="113">
        <f t="shared" si="6"/>
        <v>11.501453376619976</v>
      </c>
      <c r="R111" s="113">
        <f>SUM($Q$3:Q111)</f>
        <v>1251.6128817695128</v>
      </c>
      <c r="S111" s="113">
        <f t="shared" si="7"/>
        <v>8.1034083509546733</v>
      </c>
      <c r="T111" s="113">
        <f>SUM($S$3:S111)</f>
        <v>861.42675605125555</v>
      </c>
      <c r="U111" s="199">
        <f t="shared" si="8"/>
        <v>8.2179130196099983</v>
      </c>
      <c r="V111" s="199">
        <f t="shared" si="9"/>
        <v>8.2179130196099983</v>
      </c>
      <c r="W111" s="231">
        <f>SUM($V$3:V111)</f>
        <v>836.35001222264987</v>
      </c>
      <c r="Y111" s="231"/>
      <c r="Z111" s="231"/>
      <c r="AA111" s="231"/>
      <c r="AB111" s="231"/>
      <c r="AC111" s="231"/>
      <c r="AD111" s="231"/>
      <c r="AE111" s="231"/>
      <c r="AF111" s="231"/>
      <c r="AG111" s="231"/>
      <c r="AH111" s="231"/>
      <c r="AI111" s="231"/>
      <c r="AJ111" s="231"/>
      <c r="AK111" s="231"/>
      <c r="AL111" s="231"/>
      <c r="AM111" s="231"/>
      <c r="AN111" s="231"/>
    </row>
    <row r="112" spans="1:40">
      <c r="A112" s="27">
        <v>42083</v>
      </c>
      <c r="B112" s="113">
        <v>8.1521000000000008</v>
      </c>
      <c r="C112" s="115">
        <v>5.7126999999999999</v>
      </c>
      <c r="D112" s="115">
        <v>31.9635</v>
      </c>
      <c r="E112" s="113">
        <v>36.683799999999998</v>
      </c>
      <c r="F112" s="113">
        <v>56.579900000000002</v>
      </c>
      <c r="G112" s="113">
        <v>11.600000380000001</v>
      </c>
      <c r="H112" s="113">
        <v>31.02</v>
      </c>
      <c r="I112" s="113">
        <v>20</v>
      </c>
      <c r="J112" s="113">
        <v>80.010000000000005</v>
      </c>
      <c r="K112" s="113">
        <v>726.83</v>
      </c>
      <c r="L112" s="113">
        <v>12.04</v>
      </c>
      <c r="M112" s="113">
        <v>63.65</v>
      </c>
      <c r="N112" s="113">
        <v>32.19</v>
      </c>
      <c r="O112" s="113">
        <v>749.93</v>
      </c>
      <c r="P112" s="113">
        <f t="shared" si="5"/>
        <v>2.3776652129663338</v>
      </c>
      <c r="Q112" s="113">
        <f t="shared" si="6"/>
        <v>10.77970514392605</v>
      </c>
      <c r="R112" s="113">
        <f>SUM($Q$3:Q112)</f>
        <v>1262.3925869134389</v>
      </c>
      <c r="S112" s="113">
        <f t="shared" si="7"/>
        <v>7.974553070811047</v>
      </c>
      <c r="T112" s="113">
        <f>SUM($S$3:S112)</f>
        <v>869.40130912206655</v>
      </c>
      <c r="U112" s="199">
        <f t="shared" si="8"/>
        <v>8.0988043100400002</v>
      </c>
      <c r="V112" s="199">
        <f t="shared" si="9"/>
        <v>8.0988043100400002</v>
      </c>
      <c r="W112" s="231">
        <f>SUM($V$3:V112)</f>
        <v>844.44881653268988</v>
      </c>
      <c r="Y112" s="231"/>
      <c r="Z112" s="231"/>
      <c r="AA112" s="231"/>
      <c r="AB112" s="231"/>
      <c r="AC112" s="231"/>
      <c r="AD112" s="231"/>
      <c r="AE112" s="231"/>
      <c r="AF112" s="231"/>
      <c r="AG112" s="231"/>
      <c r="AH112" s="231"/>
      <c r="AI112" s="231"/>
      <c r="AJ112" s="231"/>
      <c r="AK112" s="231"/>
      <c r="AL112" s="231"/>
      <c r="AM112" s="231"/>
      <c r="AN112" s="231"/>
    </row>
    <row r="113" spans="1:40">
      <c r="A113" s="27">
        <v>42084</v>
      </c>
      <c r="B113" s="113">
        <v>7.6813000000000002</v>
      </c>
      <c r="C113" s="115">
        <v>5.3827999999999996</v>
      </c>
      <c r="D113" s="115">
        <v>32.381599999999999</v>
      </c>
      <c r="E113" s="113">
        <v>33.766399999999997</v>
      </c>
      <c r="F113" s="113">
        <v>60.744799999999998</v>
      </c>
      <c r="G113" s="113">
        <v>11.80000019</v>
      </c>
      <c r="H113" s="113">
        <v>22.24</v>
      </c>
      <c r="I113" s="113">
        <v>20</v>
      </c>
      <c r="J113" s="113">
        <v>80</v>
      </c>
      <c r="K113" s="113">
        <v>721.72</v>
      </c>
      <c r="L113" s="113">
        <v>10.98</v>
      </c>
      <c r="M113" s="113">
        <v>64.94</v>
      </c>
      <c r="N113" s="113">
        <v>29.19</v>
      </c>
      <c r="O113" s="113">
        <v>750.02</v>
      </c>
      <c r="P113" s="113">
        <f t="shared" si="5"/>
        <v>2.2622307325027622</v>
      </c>
      <c r="Q113" s="113">
        <f t="shared" si="6"/>
        <v>9.6044903365133756</v>
      </c>
      <c r="R113" s="113">
        <f>SUM($Q$3:Q113)</f>
        <v>1271.9970772499523</v>
      </c>
      <c r="S113" s="113">
        <f t="shared" si="7"/>
        <v>7.3542979506805732</v>
      </c>
      <c r="T113" s="113">
        <f>SUM($S$3:S113)</f>
        <v>876.75560707274713</v>
      </c>
      <c r="U113" s="199">
        <f t="shared" si="8"/>
        <v>7.6101532535199992</v>
      </c>
      <c r="V113" s="199">
        <f t="shared" si="9"/>
        <v>7.6101532535199992</v>
      </c>
      <c r="W113" s="231">
        <f>SUM($V$3:V113)</f>
        <v>852.0589697862099</v>
      </c>
      <c r="Y113" s="231"/>
      <c r="Z113" s="231"/>
      <c r="AA113" s="231"/>
      <c r="AB113" s="231"/>
      <c r="AC113" s="231"/>
      <c r="AD113" s="231"/>
      <c r="AE113" s="231"/>
      <c r="AF113" s="231"/>
      <c r="AG113" s="231"/>
      <c r="AH113" s="231"/>
      <c r="AI113" s="231"/>
      <c r="AJ113" s="231"/>
      <c r="AK113" s="231"/>
      <c r="AL113" s="231"/>
      <c r="AM113" s="231"/>
      <c r="AN113" s="231"/>
    </row>
    <row r="114" spans="1:40">
      <c r="A114" s="27">
        <v>42085</v>
      </c>
      <c r="B114" s="113">
        <v>7.6361999999999997</v>
      </c>
      <c r="C114" s="115">
        <v>5.3512000000000004</v>
      </c>
      <c r="D114" s="115">
        <v>33.459600000000002</v>
      </c>
      <c r="E114" s="113">
        <v>30.992799999999999</v>
      </c>
      <c r="F114" s="113">
        <v>57.576700000000002</v>
      </c>
      <c r="G114" s="113">
        <v>11.80000019</v>
      </c>
      <c r="H114" s="113">
        <v>42.33</v>
      </c>
      <c r="I114" s="113">
        <v>20</v>
      </c>
      <c r="J114" s="113">
        <v>80</v>
      </c>
      <c r="K114" s="113">
        <v>720.2</v>
      </c>
      <c r="L114" s="113">
        <v>10.86</v>
      </c>
      <c r="M114" s="113">
        <v>61.44</v>
      </c>
      <c r="N114" s="113">
        <v>27.59</v>
      </c>
      <c r="O114" s="113">
        <v>750.02</v>
      </c>
      <c r="P114" s="113">
        <f t="shared" si="5"/>
        <v>2.3441167633153124</v>
      </c>
      <c r="Q114" s="113">
        <f t="shared" si="6"/>
        <v>10.424061746671496</v>
      </c>
      <c r="R114" s="113">
        <f>SUM($Q$3:Q114)</f>
        <v>1282.4211389966238</v>
      </c>
      <c r="S114" s="113">
        <f t="shared" si="7"/>
        <v>7.3772126966660743</v>
      </c>
      <c r="T114" s="113">
        <f>SUM($S$3:S114)</f>
        <v>884.13281976941323</v>
      </c>
      <c r="U114" s="199">
        <f t="shared" si="8"/>
        <v>7.584676943949999</v>
      </c>
      <c r="V114" s="199">
        <f t="shared" si="9"/>
        <v>7.584676943949999</v>
      </c>
      <c r="W114" s="231">
        <f>SUM($V$3:V114)</f>
        <v>859.64364673015984</v>
      </c>
      <c r="Y114" s="231"/>
      <c r="Z114" s="231"/>
      <c r="AA114" s="231"/>
      <c r="AB114" s="231"/>
      <c r="AC114" s="231"/>
      <c r="AD114" s="231"/>
      <c r="AE114" s="231"/>
      <c r="AF114" s="231"/>
      <c r="AG114" s="231"/>
      <c r="AH114" s="231"/>
      <c r="AI114" s="231"/>
      <c r="AJ114" s="231"/>
      <c r="AK114" s="231"/>
      <c r="AL114" s="231"/>
      <c r="AM114" s="231"/>
      <c r="AN114" s="231"/>
    </row>
    <row r="115" spans="1:40">
      <c r="A115" s="27">
        <v>42086</v>
      </c>
      <c r="B115" s="113">
        <v>7.9969000000000001</v>
      </c>
      <c r="C115" s="115">
        <v>5.6039000000000003</v>
      </c>
      <c r="D115" s="115">
        <v>31.873100000000001</v>
      </c>
      <c r="E115" s="113">
        <v>31.0229</v>
      </c>
      <c r="F115" s="113">
        <v>61.186</v>
      </c>
      <c r="G115" s="113">
        <v>11.80000019</v>
      </c>
      <c r="H115" s="113">
        <v>27.18</v>
      </c>
      <c r="I115" s="113">
        <v>20</v>
      </c>
      <c r="J115" s="113">
        <v>80</v>
      </c>
      <c r="K115" s="113">
        <v>723.92</v>
      </c>
      <c r="L115" s="113">
        <v>12.22</v>
      </c>
      <c r="M115" s="113">
        <v>51.62</v>
      </c>
      <c r="N115" s="113">
        <v>28.6</v>
      </c>
      <c r="O115" s="113">
        <v>750</v>
      </c>
      <c r="P115" s="113">
        <f t="shared" si="5"/>
        <v>2.2870548005326023</v>
      </c>
      <c r="Q115" s="113">
        <f t="shared" si="6"/>
        <v>9.8458968065504351</v>
      </c>
      <c r="R115" s="113">
        <f>SUM($Q$3:Q115)</f>
        <v>1292.2670358031742</v>
      </c>
      <c r="S115" s="113">
        <f t="shared" si="7"/>
        <v>7.4780719357939756</v>
      </c>
      <c r="T115" s="113">
        <f>SUM($S$3:S115)</f>
        <v>891.61089170520722</v>
      </c>
      <c r="U115" s="199">
        <f t="shared" si="8"/>
        <v>7.7577499449199987</v>
      </c>
      <c r="V115" s="199">
        <f t="shared" si="9"/>
        <v>7.7577499449199987</v>
      </c>
      <c r="W115" s="231">
        <f>SUM($V$3:V115)</f>
        <v>867.40139667507981</v>
      </c>
      <c r="Y115" s="231"/>
      <c r="Z115" s="231"/>
      <c r="AA115" s="231"/>
      <c r="AB115" s="231"/>
      <c r="AC115" s="231"/>
      <c r="AD115" s="231"/>
      <c r="AE115" s="231"/>
      <c r="AF115" s="231"/>
      <c r="AG115" s="231"/>
      <c r="AH115" s="231"/>
      <c r="AI115" s="231"/>
      <c r="AJ115" s="231"/>
      <c r="AK115" s="231"/>
      <c r="AL115" s="231"/>
      <c r="AM115" s="231"/>
      <c r="AN115" s="231"/>
    </row>
    <row r="116" spans="1:40">
      <c r="A116" s="27">
        <v>42087</v>
      </c>
      <c r="B116" s="113">
        <v>8.4318000000000008</v>
      </c>
      <c r="C116" s="115">
        <v>5.9086999999999996</v>
      </c>
      <c r="D116" s="115">
        <v>31.695699999999999</v>
      </c>
      <c r="E116" s="113">
        <v>34.415199999999999</v>
      </c>
      <c r="F116" s="113">
        <v>56.714300000000001</v>
      </c>
      <c r="G116" s="113">
        <v>11.80000019</v>
      </c>
      <c r="H116" s="113">
        <v>59.07</v>
      </c>
      <c r="I116" s="113">
        <v>20</v>
      </c>
      <c r="J116" s="113">
        <v>79.989999999999995</v>
      </c>
      <c r="K116" s="113">
        <v>729.86</v>
      </c>
      <c r="L116" s="113">
        <v>12.8</v>
      </c>
      <c r="M116" s="113">
        <v>56.81</v>
      </c>
      <c r="N116" s="113">
        <v>31.49</v>
      </c>
      <c r="O116" s="113">
        <v>750.12</v>
      </c>
      <c r="P116" s="113">
        <f t="shared" si="5"/>
        <v>2.4949939172376521</v>
      </c>
      <c r="Q116" s="113">
        <f t="shared" si="6"/>
        <v>12.121659785189456</v>
      </c>
      <c r="R116" s="113">
        <f>SUM($Q$3:Q116)</f>
        <v>1304.3886955883636</v>
      </c>
      <c r="S116" s="113">
        <f t="shared" si="7"/>
        <v>8.1491715738582773</v>
      </c>
      <c r="T116" s="113">
        <f>SUM($S$3:S116)</f>
        <v>899.76006327906555</v>
      </c>
      <c r="U116" s="199">
        <f t="shared" si="8"/>
        <v>8.2541031975599992</v>
      </c>
      <c r="V116" s="199">
        <f t="shared" si="9"/>
        <v>8.2541031975599992</v>
      </c>
      <c r="W116" s="231">
        <f>SUM($V$3:V116)</f>
        <v>875.65549987263978</v>
      </c>
      <c r="Y116" s="231"/>
      <c r="Z116" s="231"/>
      <c r="AA116" s="231"/>
      <c r="AB116" s="231"/>
      <c r="AC116" s="231"/>
      <c r="AD116" s="231"/>
      <c r="AE116" s="231"/>
      <c r="AF116" s="231"/>
      <c r="AG116" s="231"/>
      <c r="AH116" s="231"/>
      <c r="AI116" s="231"/>
      <c r="AJ116" s="231"/>
      <c r="AK116" s="231"/>
      <c r="AL116" s="231"/>
      <c r="AM116" s="231"/>
      <c r="AN116" s="231"/>
    </row>
    <row r="117" spans="1:40">
      <c r="A117" s="27">
        <v>42088</v>
      </c>
      <c r="B117" s="113">
        <v>8.3264999999999993</v>
      </c>
      <c r="C117" s="115">
        <v>5.835</v>
      </c>
      <c r="D117" s="115">
        <v>32.186199999999999</v>
      </c>
      <c r="E117" s="113">
        <v>37.4</v>
      </c>
      <c r="F117" s="113">
        <v>56.743899999999996</v>
      </c>
      <c r="G117" s="113">
        <v>11.69999981</v>
      </c>
      <c r="H117" s="113">
        <v>53.48</v>
      </c>
      <c r="I117" s="113">
        <v>20</v>
      </c>
      <c r="J117" s="113">
        <v>80</v>
      </c>
      <c r="K117" s="113">
        <v>729.23</v>
      </c>
      <c r="L117" s="113">
        <v>12.59</v>
      </c>
      <c r="M117" s="113">
        <v>61.73</v>
      </c>
      <c r="N117" s="113">
        <v>31.17</v>
      </c>
      <c r="O117" s="113">
        <v>749.95</v>
      </c>
      <c r="P117" s="113">
        <f t="shared" si="5"/>
        <v>2.4851191106633479</v>
      </c>
      <c r="Q117" s="113">
        <f t="shared" si="6"/>
        <v>12.002549801361095</v>
      </c>
      <c r="R117" s="113">
        <f>SUM($Q$3:Q117)</f>
        <v>1316.3912453897246</v>
      </c>
      <c r="S117" s="113">
        <f t="shared" si="7"/>
        <v>8.2387441166269273</v>
      </c>
      <c r="T117" s="113">
        <f>SUM($S$3:S117)</f>
        <v>907.99880739569244</v>
      </c>
      <c r="U117" s="199">
        <f t="shared" si="8"/>
        <v>8.30861383485</v>
      </c>
      <c r="V117" s="199">
        <f t="shared" si="9"/>
        <v>8.30861383485</v>
      </c>
      <c r="W117" s="231">
        <f>SUM($V$3:V117)</f>
        <v>883.96411370748979</v>
      </c>
      <c r="Y117" s="231"/>
      <c r="Z117" s="231"/>
      <c r="AA117" s="231"/>
      <c r="AB117" s="231"/>
      <c r="AC117" s="231"/>
      <c r="AD117" s="231"/>
      <c r="AE117" s="231"/>
      <c r="AF117" s="231"/>
      <c r="AG117" s="231"/>
      <c r="AH117" s="231"/>
      <c r="AI117" s="231"/>
      <c r="AJ117" s="231"/>
      <c r="AK117" s="231"/>
      <c r="AL117" s="231"/>
      <c r="AM117" s="231"/>
      <c r="AN117" s="231"/>
    </row>
    <row r="118" spans="1:40">
      <c r="A118" s="27">
        <v>42089</v>
      </c>
      <c r="B118" s="113">
        <v>7.4766000000000004</v>
      </c>
      <c r="C118" s="115">
        <v>5.2393999999999998</v>
      </c>
      <c r="D118" s="115">
        <v>34.108499999999999</v>
      </c>
      <c r="E118" s="113">
        <v>33.536499999999997</v>
      </c>
      <c r="F118" s="113">
        <v>57.534399999999998</v>
      </c>
      <c r="G118" s="113">
        <v>11.69999981</v>
      </c>
      <c r="H118" s="113">
        <v>50.49</v>
      </c>
      <c r="I118" s="113">
        <v>20</v>
      </c>
      <c r="J118" s="113">
        <v>79.989999999999995</v>
      </c>
      <c r="K118" s="113">
        <v>692.38</v>
      </c>
      <c r="L118" s="113">
        <v>11.42</v>
      </c>
      <c r="M118" s="113">
        <v>63.43</v>
      </c>
      <c r="N118" s="113">
        <v>25.07</v>
      </c>
      <c r="O118" s="113">
        <v>722.91</v>
      </c>
      <c r="P118" s="113">
        <f t="shared" si="5"/>
        <v>2.3377962589779981</v>
      </c>
      <c r="Q118" s="113">
        <f t="shared" si="6"/>
        <v>10.358384195457548</v>
      </c>
      <c r="R118" s="113">
        <f>SUM($Q$3:Q118)</f>
        <v>1326.7496295851822</v>
      </c>
      <c r="S118" s="113">
        <f t="shared" si="7"/>
        <v>7.5336412657641283</v>
      </c>
      <c r="T118" s="113">
        <f>SUM($S$3:S118)</f>
        <v>915.53244866145656</v>
      </c>
      <c r="U118" s="199">
        <f t="shared" si="8"/>
        <v>7.5902877045599988</v>
      </c>
      <c r="V118" s="199">
        <f t="shared" si="9"/>
        <v>7.5902877045599988</v>
      </c>
      <c r="W118" s="231">
        <f>SUM($V$3:V118)</f>
        <v>891.55440141204974</v>
      </c>
      <c r="Y118" s="231"/>
      <c r="Z118" s="231"/>
      <c r="AA118" s="231"/>
      <c r="AB118" s="231"/>
      <c r="AC118" s="231"/>
      <c r="AD118" s="231"/>
      <c r="AE118" s="231"/>
      <c r="AF118" s="231"/>
      <c r="AG118" s="231"/>
      <c r="AH118" s="231"/>
      <c r="AI118" s="231"/>
      <c r="AJ118" s="231"/>
      <c r="AK118" s="231"/>
      <c r="AL118" s="231"/>
      <c r="AM118" s="231"/>
      <c r="AN118" s="231"/>
    </row>
    <row r="119" spans="1:40">
      <c r="A119" s="27">
        <v>42090</v>
      </c>
      <c r="B119" s="113">
        <v>7.4455999999999998</v>
      </c>
      <c r="C119" s="115">
        <v>5.2176</v>
      </c>
      <c r="D119" s="115">
        <v>35.425600000000003</v>
      </c>
      <c r="E119" s="113">
        <v>29.902699999999999</v>
      </c>
      <c r="F119" s="113">
        <v>60.944899999999997</v>
      </c>
      <c r="G119" s="113">
        <v>11.69999981</v>
      </c>
      <c r="H119" s="113">
        <v>49.39</v>
      </c>
      <c r="I119" s="113">
        <v>19.989999999999998</v>
      </c>
      <c r="J119" s="113">
        <v>80.010000000000005</v>
      </c>
      <c r="K119" s="113">
        <v>638.91999999999996</v>
      </c>
      <c r="L119" s="113">
        <v>11.15</v>
      </c>
      <c r="M119" s="113">
        <v>67.8</v>
      </c>
      <c r="N119" s="113">
        <v>29.7</v>
      </c>
      <c r="O119" s="113">
        <v>664.78</v>
      </c>
      <c r="P119" s="113">
        <f t="shared" si="5"/>
        <v>2.2753866352615084</v>
      </c>
      <c r="Q119" s="113">
        <f t="shared" si="6"/>
        <v>9.7316808962628194</v>
      </c>
      <c r="R119" s="113">
        <f>SUM($Q$3:Q119)</f>
        <v>1336.481310481445</v>
      </c>
      <c r="S119" s="113">
        <f t="shared" si="7"/>
        <v>7.7925065241277283</v>
      </c>
      <c r="T119" s="113">
        <f>SUM($S$3:S119)</f>
        <v>923.32495518558426</v>
      </c>
      <c r="U119" s="199">
        <f t="shared" si="8"/>
        <v>7.5794019341600007</v>
      </c>
      <c r="V119" s="199">
        <f t="shared" si="9"/>
        <v>7.5794019341600007</v>
      </c>
      <c r="W119" s="231">
        <f>SUM($V$3:V119)</f>
        <v>899.13380334620979</v>
      </c>
      <c r="Y119" s="231"/>
      <c r="Z119" s="231"/>
      <c r="AA119" s="231"/>
      <c r="AB119" s="231"/>
      <c r="AC119" s="231"/>
      <c r="AD119" s="231"/>
      <c r="AE119" s="231"/>
      <c r="AF119" s="231"/>
      <c r="AG119" s="231"/>
      <c r="AH119" s="231"/>
      <c r="AI119" s="231"/>
      <c r="AJ119" s="231"/>
      <c r="AK119" s="231"/>
      <c r="AL119" s="231"/>
      <c r="AM119" s="231"/>
      <c r="AN119" s="231"/>
    </row>
    <row r="120" spans="1:40">
      <c r="A120" s="27">
        <v>42091</v>
      </c>
      <c r="B120" s="113">
        <v>7.3605</v>
      </c>
      <c r="C120" s="115">
        <v>5.1580000000000004</v>
      </c>
      <c r="D120" s="115">
        <v>32.119</v>
      </c>
      <c r="E120" s="113">
        <v>25.021799999999999</v>
      </c>
      <c r="F120" s="113">
        <v>60.979500000000002</v>
      </c>
      <c r="G120" s="113">
        <v>11.69999981</v>
      </c>
      <c r="H120" s="113">
        <v>49.55</v>
      </c>
      <c r="I120" s="113">
        <v>20</v>
      </c>
      <c r="J120" s="113">
        <v>80</v>
      </c>
      <c r="K120" s="113">
        <v>619.51</v>
      </c>
      <c r="L120" s="113">
        <v>10.51</v>
      </c>
      <c r="M120" s="113">
        <v>70.319999999999993</v>
      </c>
      <c r="N120" s="113">
        <v>26.08</v>
      </c>
      <c r="O120" s="113">
        <v>650</v>
      </c>
      <c r="P120" s="113">
        <f t="shared" si="5"/>
        <v>2.1807170146007078</v>
      </c>
      <c r="Q120" s="113">
        <f t="shared" si="6"/>
        <v>8.8526514640012888</v>
      </c>
      <c r="R120" s="113">
        <f>SUM($Q$3:Q120)</f>
        <v>1345.3339619454464</v>
      </c>
      <c r="S120" s="113">
        <f t="shared" si="7"/>
        <v>7.1800106686595253</v>
      </c>
      <c r="T120" s="113">
        <f>SUM($S$3:S120)</f>
        <v>930.50496585424378</v>
      </c>
      <c r="U120" s="199">
        <f t="shared" si="8"/>
        <v>6.9893309667899999</v>
      </c>
      <c r="V120" s="199">
        <f t="shared" si="9"/>
        <v>6.9893309667899999</v>
      </c>
      <c r="W120" s="231">
        <f>SUM($V$3:V120)</f>
        <v>906.12313431299981</v>
      </c>
      <c r="Y120" s="231"/>
      <c r="Z120" s="231"/>
      <c r="AA120" s="231"/>
      <c r="AB120" s="231"/>
      <c r="AC120" s="231"/>
      <c r="AD120" s="231"/>
      <c r="AE120" s="231"/>
      <c r="AF120" s="231"/>
      <c r="AG120" s="231"/>
      <c r="AH120" s="231"/>
      <c r="AI120" s="231"/>
      <c r="AJ120" s="231"/>
      <c r="AK120" s="231"/>
      <c r="AL120" s="231"/>
      <c r="AM120" s="231"/>
      <c r="AN120" s="231"/>
    </row>
    <row r="121" spans="1:40">
      <c r="A121" s="27">
        <v>42092</v>
      </c>
      <c r="B121" s="113">
        <v>7.4951999999999996</v>
      </c>
      <c r="C121" s="115">
        <v>5.2523999999999997</v>
      </c>
      <c r="D121" s="115">
        <v>32.168399999999998</v>
      </c>
      <c r="E121" s="113">
        <v>24.6892</v>
      </c>
      <c r="F121" s="113">
        <v>62.120399999999997</v>
      </c>
      <c r="G121" s="113">
        <v>11.80000019</v>
      </c>
      <c r="H121" s="113">
        <v>50.45</v>
      </c>
      <c r="I121" s="113">
        <v>20</v>
      </c>
      <c r="J121" s="113">
        <v>80.010000000000005</v>
      </c>
      <c r="K121" s="113">
        <v>621.57000000000005</v>
      </c>
      <c r="L121" s="113">
        <v>10.67</v>
      </c>
      <c r="M121" s="113">
        <v>72.150000000000006</v>
      </c>
      <c r="N121" s="113">
        <v>27.19</v>
      </c>
      <c r="O121" s="113">
        <v>650.01</v>
      </c>
      <c r="P121" s="113">
        <f t="shared" si="5"/>
        <v>2.1998934939689216</v>
      </c>
      <c r="Q121" s="113">
        <f t="shared" si="6"/>
        <v>9.0240523322518271</v>
      </c>
      <c r="R121" s="113">
        <f>SUM($Q$3:Q121)</f>
        <v>1354.3580142776982</v>
      </c>
      <c r="S121" s="113">
        <f t="shared" si="7"/>
        <v>7.2957787006193744</v>
      </c>
      <c r="T121" s="113">
        <f>SUM($S$3:S121)</f>
        <v>937.80074455486317</v>
      </c>
      <c r="U121" s="199">
        <f t="shared" si="8"/>
        <v>7.109404304039999</v>
      </c>
      <c r="V121" s="199">
        <f t="shared" si="9"/>
        <v>7.109404304039999</v>
      </c>
      <c r="W121" s="231">
        <f>SUM($V$3:V121)</f>
        <v>913.23253861703984</v>
      </c>
      <c r="Y121" s="231"/>
      <c r="Z121" s="231"/>
      <c r="AA121" s="231"/>
      <c r="AB121" s="231"/>
      <c r="AC121" s="231"/>
      <c r="AD121" s="231"/>
      <c r="AE121" s="231"/>
      <c r="AF121" s="231"/>
      <c r="AG121" s="231"/>
      <c r="AH121" s="231"/>
      <c r="AI121" s="231"/>
      <c r="AJ121" s="231"/>
      <c r="AK121" s="231"/>
      <c r="AL121" s="231"/>
      <c r="AM121" s="231"/>
      <c r="AN121" s="231"/>
    </row>
    <row r="122" spans="1:40">
      <c r="A122" s="27">
        <v>42093</v>
      </c>
      <c r="B122" s="113">
        <v>7.8253000000000004</v>
      </c>
      <c r="C122" s="115">
        <v>5.4836999999999998</v>
      </c>
      <c r="D122" s="115">
        <v>32.851799999999997</v>
      </c>
      <c r="E122" s="113">
        <v>24.859500000000001</v>
      </c>
      <c r="F122" s="113">
        <v>61.524099999999997</v>
      </c>
      <c r="G122" s="113">
        <v>11.80000019</v>
      </c>
      <c r="H122" s="113">
        <v>49.22</v>
      </c>
      <c r="I122" s="113">
        <v>20</v>
      </c>
      <c r="J122" s="113">
        <v>79.959999999999994</v>
      </c>
      <c r="K122" s="113">
        <v>624.24</v>
      </c>
      <c r="L122" s="113">
        <v>10.94</v>
      </c>
      <c r="M122" s="113">
        <v>73.67</v>
      </c>
      <c r="N122" s="113">
        <v>28.22</v>
      </c>
      <c r="O122" s="113">
        <v>649.97</v>
      </c>
      <c r="P122" s="113">
        <f t="shared" si="5"/>
        <v>2.2546583539193525</v>
      </c>
      <c r="Q122" s="113">
        <f t="shared" si="6"/>
        <v>9.5320361709856201</v>
      </c>
      <c r="R122" s="113">
        <f>SUM($Q$3:Q122)</f>
        <v>1363.8900504486837</v>
      </c>
      <c r="S122" s="113">
        <f t="shared" si="7"/>
        <v>7.7139709870019733</v>
      </c>
      <c r="T122" s="113">
        <f>SUM($S$3:S122)</f>
        <v>945.51471554186514</v>
      </c>
      <c r="U122" s="199">
        <f t="shared" si="8"/>
        <v>7.492867669759999</v>
      </c>
      <c r="V122" s="199">
        <f t="shared" si="9"/>
        <v>7.492867669759999</v>
      </c>
      <c r="W122" s="231">
        <f>SUM($V$3:V122)</f>
        <v>920.72540628679985</v>
      </c>
      <c r="Y122" s="231"/>
      <c r="Z122" s="231"/>
      <c r="AA122" s="231"/>
      <c r="AB122" s="231"/>
      <c r="AC122" s="231"/>
      <c r="AD122" s="231"/>
      <c r="AE122" s="231"/>
      <c r="AF122" s="231"/>
      <c r="AG122" s="231"/>
      <c r="AH122" s="231"/>
      <c r="AI122" s="231"/>
      <c r="AJ122" s="231"/>
      <c r="AK122" s="231"/>
      <c r="AL122" s="231"/>
      <c r="AM122" s="231"/>
      <c r="AN122" s="231"/>
    </row>
    <row r="123" spans="1:40">
      <c r="A123" s="27">
        <v>42094</v>
      </c>
      <c r="B123" s="113">
        <v>8.0694999999999997</v>
      </c>
      <c r="C123" s="115">
        <v>5.6548999999999996</v>
      </c>
      <c r="D123" s="115">
        <v>32.999299999999998</v>
      </c>
      <c r="E123" s="113">
        <v>31.029399999999999</v>
      </c>
      <c r="F123" s="113">
        <v>60.906500000000001</v>
      </c>
      <c r="G123" s="113">
        <v>11.69999981</v>
      </c>
      <c r="H123" s="113">
        <v>49.8</v>
      </c>
      <c r="I123" s="113">
        <v>20</v>
      </c>
      <c r="J123" s="113">
        <v>80</v>
      </c>
      <c r="K123" s="113">
        <v>627.36</v>
      </c>
      <c r="L123" s="113">
        <v>11.24</v>
      </c>
      <c r="M123" s="113">
        <v>75.099999999999994</v>
      </c>
      <c r="N123" s="113">
        <v>29.52</v>
      </c>
      <c r="O123" s="113">
        <v>650.01</v>
      </c>
      <c r="P123" s="113">
        <f t="shared" si="5"/>
        <v>2.3155280217247882</v>
      </c>
      <c r="Q123" s="113">
        <f t="shared" si="6"/>
        <v>10.130270509704065</v>
      </c>
      <c r="R123" s="113">
        <f>SUM($Q$3:Q123)</f>
        <v>1374.0203209583879</v>
      </c>
      <c r="S123" s="113">
        <f t="shared" si="7"/>
        <v>8.2428026710399251</v>
      </c>
      <c r="T123" s="113">
        <f>SUM($S$3:S123)</f>
        <v>953.7575182129051</v>
      </c>
      <c r="U123" s="199">
        <f t="shared" si="8"/>
        <v>7.9432480802799992</v>
      </c>
      <c r="V123" s="199">
        <f t="shared" si="9"/>
        <v>7.9432480802799992</v>
      </c>
      <c r="W123" s="231">
        <f>SUM($V$3:V123)</f>
        <v>928.66865436707985</v>
      </c>
      <c r="Y123" s="231"/>
      <c r="Z123" s="231"/>
      <c r="AA123" s="231"/>
      <c r="AB123" s="231"/>
      <c r="AC123" s="231"/>
      <c r="AD123" s="231"/>
      <c r="AE123" s="231"/>
      <c r="AF123" s="231"/>
      <c r="AG123" s="231"/>
      <c r="AH123" s="231"/>
      <c r="AI123" s="231"/>
      <c r="AJ123" s="231"/>
      <c r="AK123" s="231"/>
      <c r="AL123" s="231"/>
      <c r="AM123" s="231"/>
      <c r="AN123" s="231"/>
    </row>
    <row r="124" spans="1:40">
      <c r="A124" s="27">
        <v>42095</v>
      </c>
      <c r="B124" s="113">
        <v>7.7596999999999996</v>
      </c>
      <c r="C124" s="115">
        <v>5.4377000000000004</v>
      </c>
      <c r="D124" s="115">
        <v>33.261099999999999</v>
      </c>
      <c r="E124" s="113">
        <v>28.3202</v>
      </c>
      <c r="F124" s="113">
        <v>62.738700000000001</v>
      </c>
      <c r="G124" s="113">
        <v>11.69999981</v>
      </c>
      <c r="H124" s="113">
        <v>47.28</v>
      </c>
      <c r="I124" s="113">
        <v>20</v>
      </c>
      <c r="J124" s="113">
        <v>80</v>
      </c>
      <c r="K124" s="113">
        <v>660.3</v>
      </c>
      <c r="L124" s="113">
        <v>11.09</v>
      </c>
      <c r="M124" s="113">
        <v>70.17</v>
      </c>
      <c r="N124" s="113">
        <v>27.68</v>
      </c>
      <c r="O124" s="113">
        <v>685.82</v>
      </c>
      <c r="P124" s="113">
        <f t="shared" si="5"/>
        <v>2.2984072847323684</v>
      </c>
      <c r="Q124" s="113">
        <f t="shared" si="6"/>
        <v>9.958309066386402</v>
      </c>
      <c r="R124" s="113">
        <f>SUM($Q$3:Q124)</f>
        <v>1383.9786300247742</v>
      </c>
      <c r="S124" s="113">
        <f t="shared" si="7"/>
        <v>7.7170200273787284</v>
      </c>
      <c r="T124" s="113">
        <f>SUM($S$3:S124)</f>
        <v>961.47453824028378</v>
      </c>
      <c r="U124" s="199">
        <f t="shared" si="8"/>
        <v>7.5926995671199995</v>
      </c>
      <c r="V124" s="199">
        <f t="shared" si="9"/>
        <v>7.5926995671199995</v>
      </c>
      <c r="W124" s="231">
        <f>SUM($V$3:V124)</f>
        <v>936.26135393419986</v>
      </c>
      <c r="Y124" s="231"/>
      <c r="Z124" s="231"/>
      <c r="AA124" s="231"/>
      <c r="AB124" s="231"/>
      <c r="AC124" s="231"/>
      <c r="AD124" s="231"/>
      <c r="AE124" s="231"/>
      <c r="AF124" s="231"/>
      <c r="AG124" s="231"/>
      <c r="AH124" s="231"/>
      <c r="AI124" s="231"/>
      <c r="AJ124" s="231"/>
      <c r="AK124" s="231"/>
      <c r="AL124" s="231"/>
      <c r="AM124" s="231"/>
      <c r="AN124" s="231"/>
    </row>
    <row r="125" spans="1:40">
      <c r="A125" s="27">
        <v>42096</v>
      </c>
      <c r="B125" s="113">
        <v>7.8769999999999998</v>
      </c>
      <c r="C125" s="115">
        <v>5.52</v>
      </c>
      <c r="D125" s="115">
        <v>33.345999999999997</v>
      </c>
      <c r="E125" s="113">
        <v>27.505299999999998</v>
      </c>
      <c r="F125" s="113">
        <v>60.126899999999999</v>
      </c>
      <c r="G125" s="113">
        <v>11.69999981</v>
      </c>
      <c r="H125" s="113">
        <v>49.61</v>
      </c>
      <c r="I125" s="113">
        <v>20</v>
      </c>
      <c r="J125" s="113">
        <v>79.989999999999995</v>
      </c>
      <c r="K125" s="113">
        <v>677.33</v>
      </c>
      <c r="L125" s="113">
        <v>12.17</v>
      </c>
      <c r="M125" s="113">
        <v>57.61</v>
      </c>
      <c r="N125" s="113">
        <v>28.29</v>
      </c>
      <c r="O125" s="113">
        <v>699.99</v>
      </c>
      <c r="P125" s="113">
        <f t="shared" si="5"/>
        <v>2.3259340153397878</v>
      </c>
      <c r="Q125" s="113">
        <f t="shared" si="6"/>
        <v>10.236236424054763</v>
      </c>
      <c r="R125" s="113">
        <f>SUM($Q$3:Q125)</f>
        <v>1394.2148664488291</v>
      </c>
      <c r="S125" s="113">
        <f t="shared" si="7"/>
        <v>7.7150127006909237</v>
      </c>
      <c r="T125" s="113">
        <f>SUM($S$3:S125)</f>
        <v>969.18955094097475</v>
      </c>
      <c r="U125" s="199">
        <f t="shared" si="8"/>
        <v>7.6809368081799994</v>
      </c>
      <c r="V125" s="199">
        <f t="shared" si="9"/>
        <v>7.6809368081799994</v>
      </c>
      <c r="W125" s="231">
        <f>SUM($V$3:V125)</f>
        <v>943.9422907423799</v>
      </c>
      <c r="Y125" s="231"/>
      <c r="Z125" s="231"/>
      <c r="AA125" s="231"/>
      <c r="AB125" s="231"/>
      <c r="AC125" s="231"/>
      <c r="AD125" s="231"/>
      <c r="AE125" s="231"/>
      <c r="AF125" s="231"/>
      <c r="AG125" s="231"/>
      <c r="AH125" s="231"/>
      <c r="AI125" s="231"/>
      <c r="AJ125" s="231"/>
      <c r="AK125" s="231"/>
      <c r="AL125" s="231"/>
      <c r="AM125" s="231"/>
      <c r="AN125" s="231"/>
    </row>
    <row r="126" spans="1:40">
      <c r="A126" s="27">
        <v>42097</v>
      </c>
      <c r="B126" s="113">
        <v>7.6566999999999998</v>
      </c>
      <c r="C126" s="115">
        <v>5.3655999999999997</v>
      </c>
      <c r="D126" s="115">
        <v>36.289099999999998</v>
      </c>
      <c r="E126" s="113">
        <v>29.548500000000001</v>
      </c>
      <c r="F126" s="113">
        <v>59.590600000000002</v>
      </c>
      <c r="G126" s="113">
        <v>11.69999981</v>
      </c>
      <c r="H126" s="113">
        <v>48.31</v>
      </c>
      <c r="I126" s="113">
        <v>20.010000000000002</v>
      </c>
      <c r="J126" s="113">
        <v>79.989999999999995</v>
      </c>
      <c r="K126" s="113">
        <v>635.04999999999995</v>
      </c>
      <c r="L126" s="113">
        <v>12.23</v>
      </c>
      <c r="M126" s="113">
        <v>60.8</v>
      </c>
      <c r="N126" s="113">
        <v>21.61</v>
      </c>
      <c r="O126" s="113">
        <v>667.09</v>
      </c>
      <c r="P126" s="113">
        <f t="shared" si="5"/>
        <v>2.2899076969219383</v>
      </c>
      <c r="Q126" s="113">
        <f t="shared" si="6"/>
        <v>9.8740262360947835</v>
      </c>
      <c r="R126" s="113">
        <f>SUM($Q$3:Q126)</f>
        <v>1404.0888926849238</v>
      </c>
      <c r="S126" s="113">
        <f t="shared" si="7"/>
        <v>7.9871066434115239</v>
      </c>
      <c r="T126" s="113">
        <f>SUM($S$3:S126)</f>
        <v>977.17665758438625</v>
      </c>
      <c r="U126" s="199">
        <f t="shared" si="8"/>
        <v>7.852901770319999</v>
      </c>
      <c r="V126" s="199">
        <f t="shared" si="9"/>
        <v>7.852901770319999</v>
      </c>
      <c r="W126" s="231">
        <f>SUM($V$3:V126)</f>
        <v>951.79519251269994</v>
      </c>
      <c r="Y126" s="231"/>
      <c r="Z126" s="231"/>
      <c r="AA126" s="231"/>
      <c r="AB126" s="231"/>
      <c r="AC126" s="231"/>
      <c r="AD126" s="231"/>
      <c r="AE126" s="231"/>
      <c r="AF126" s="231"/>
      <c r="AG126" s="231"/>
      <c r="AH126" s="231"/>
      <c r="AI126" s="231"/>
      <c r="AJ126" s="231"/>
      <c r="AK126" s="231"/>
      <c r="AL126" s="231"/>
      <c r="AM126" s="231"/>
      <c r="AN126" s="231"/>
    </row>
    <row r="127" spans="1:40">
      <c r="A127" s="27">
        <v>42098</v>
      </c>
      <c r="B127" s="113">
        <v>7.8609</v>
      </c>
      <c r="C127" s="115">
        <v>5.5087000000000002</v>
      </c>
      <c r="D127" s="115">
        <v>33.1922</v>
      </c>
      <c r="E127" s="113">
        <v>26.255600000000001</v>
      </c>
      <c r="F127" s="113">
        <v>60.398000000000003</v>
      </c>
      <c r="G127" s="113">
        <v>11.80000019</v>
      </c>
      <c r="H127" s="113">
        <v>48.57</v>
      </c>
      <c r="I127" s="113">
        <v>20</v>
      </c>
      <c r="J127" s="113">
        <v>79.989999999999995</v>
      </c>
      <c r="K127" s="113">
        <v>625.54999999999995</v>
      </c>
      <c r="L127" s="113">
        <v>12.05</v>
      </c>
      <c r="M127" s="113">
        <v>63.02</v>
      </c>
      <c r="N127" s="113">
        <v>26.06</v>
      </c>
      <c r="O127" s="113">
        <v>649.91</v>
      </c>
      <c r="P127" s="113">
        <f t="shared" si="5"/>
        <v>2.2450726828293623</v>
      </c>
      <c r="Q127" s="113">
        <f t="shared" si="6"/>
        <v>9.4411017375098414</v>
      </c>
      <c r="R127" s="113">
        <f>SUM($Q$3:Q127)</f>
        <v>1413.5299944224337</v>
      </c>
      <c r="S127" s="113">
        <f t="shared" si="7"/>
        <v>7.7716326773402757</v>
      </c>
      <c r="T127" s="113">
        <f>SUM($S$3:S127)</f>
        <v>984.94829026172647</v>
      </c>
      <c r="U127" s="199">
        <f t="shared" si="8"/>
        <v>7.6078591688000001</v>
      </c>
      <c r="V127" s="199">
        <f t="shared" si="9"/>
        <v>7.6078591688000001</v>
      </c>
      <c r="W127" s="231">
        <f>SUM($V$3:V127)</f>
        <v>959.40305168149996</v>
      </c>
      <c r="Y127" s="231"/>
      <c r="Z127" s="231"/>
      <c r="AA127" s="231"/>
      <c r="AB127" s="231"/>
      <c r="AC127" s="231"/>
      <c r="AD127" s="231"/>
      <c r="AE127" s="231"/>
      <c r="AF127" s="231"/>
      <c r="AG127" s="231"/>
      <c r="AH127" s="231"/>
      <c r="AI127" s="231"/>
      <c r="AJ127" s="231"/>
      <c r="AK127" s="231"/>
      <c r="AL127" s="231"/>
      <c r="AM127" s="231"/>
      <c r="AN127" s="231"/>
    </row>
    <row r="128" spans="1:40">
      <c r="A128" s="27">
        <v>42099</v>
      </c>
      <c r="B128" s="113">
        <v>7.9492000000000003</v>
      </c>
      <c r="C128" s="115">
        <v>5.5705999999999998</v>
      </c>
      <c r="D128" s="115">
        <v>33.473300000000002</v>
      </c>
      <c r="E128" s="113">
        <v>26.141200000000001</v>
      </c>
      <c r="F128" s="113">
        <v>60.973599999999998</v>
      </c>
      <c r="G128" s="113">
        <v>11.69999981</v>
      </c>
      <c r="H128" s="113">
        <v>49.54</v>
      </c>
      <c r="I128" s="113">
        <v>20</v>
      </c>
      <c r="J128" s="113">
        <v>80</v>
      </c>
      <c r="K128" s="113">
        <v>629.17999999999995</v>
      </c>
      <c r="L128" s="113">
        <v>12.07</v>
      </c>
      <c r="M128" s="113">
        <v>61.54</v>
      </c>
      <c r="N128" s="113">
        <v>28.65</v>
      </c>
      <c r="O128" s="113">
        <v>650.01</v>
      </c>
      <c r="P128" s="113">
        <f t="shared" si="5"/>
        <v>2.2729703168620983</v>
      </c>
      <c r="Q128" s="113">
        <f t="shared" si="6"/>
        <v>9.7081944434573391</v>
      </c>
      <c r="R128" s="113">
        <f>SUM($Q$3:Q128)</f>
        <v>1423.2381888658911</v>
      </c>
      <c r="S128" s="113">
        <f t="shared" si="7"/>
        <v>7.9447936736315246</v>
      </c>
      <c r="T128" s="113">
        <f>SUM($S$3:S128)</f>
        <v>992.89308393535805</v>
      </c>
      <c r="U128" s="199">
        <f t="shared" si="8"/>
        <v>7.7159859701899993</v>
      </c>
      <c r="V128" s="199">
        <f t="shared" si="9"/>
        <v>7.7159859701899993</v>
      </c>
      <c r="W128" s="231">
        <f>SUM($V$3:V128)</f>
        <v>967.11903765168995</v>
      </c>
      <c r="Y128" s="231"/>
      <c r="Z128" s="231"/>
      <c r="AA128" s="231"/>
      <c r="AB128" s="231"/>
      <c r="AC128" s="231"/>
      <c r="AD128" s="231"/>
      <c r="AE128" s="231"/>
      <c r="AF128" s="231"/>
      <c r="AG128" s="231"/>
      <c r="AH128" s="231"/>
      <c r="AI128" s="231"/>
      <c r="AJ128" s="231"/>
      <c r="AK128" s="231"/>
      <c r="AL128" s="231"/>
      <c r="AM128" s="231"/>
      <c r="AN128" s="231"/>
    </row>
    <row r="129" spans="1:40">
      <c r="A129" s="27">
        <v>42100</v>
      </c>
      <c r="B129" s="113">
        <v>7.9561999999999999</v>
      </c>
      <c r="C129" s="115">
        <v>5.5754999999999999</v>
      </c>
      <c r="D129" s="115">
        <v>33.776200000000003</v>
      </c>
      <c r="E129" s="113">
        <v>38.451799999999999</v>
      </c>
      <c r="F129" s="113">
        <v>60.847299999999997</v>
      </c>
      <c r="G129" s="113">
        <v>11.69999981</v>
      </c>
      <c r="H129" s="113">
        <v>49.4</v>
      </c>
      <c r="I129" s="113">
        <v>20</v>
      </c>
      <c r="J129" s="113">
        <v>79.98</v>
      </c>
      <c r="K129" s="113">
        <v>630.54999999999995</v>
      </c>
      <c r="L129" s="113">
        <v>11.86</v>
      </c>
      <c r="M129" s="113">
        <v>66.569999999999993</v>
      </c>
      <c r="N129" s="113">
        <v>29.49</v>
      </c>
      <c r="O129" s="113">
        <v>649.98</v>
      </c>
      <c r="P129" s="113">
        <f t="shared" si="5"/>
        <v>2.3132129915557678</v>
      </c>
      <c r="Q129" s="113">
        <f t="shared" si="6"/>
        <v>10.106845752825016</v>
      </c>
      <c r="R129" s="113">
        <f>SUM($Q$3:Q129)</f>
        <v>1433.345034618716</v>
      </c>
      <c r="S129" s="113">
        <f t="shared" si="7"/>
        <v>8.4489295374584241</v>
      </c>
      <c r="T129" s="113">
        <f>SUM($S$3:S129)</f>
        <v>1001.3420134728165</v>
      </c>
      <c r="U129" s="199">
        <f t="shared" si="8"/>
        <v>8.170050712230001</v>
      </c>
      <c r="V129" s="199">
        <f t="shared" si="9"/>
        <v>8.170050712230001</v>
      </c>
      <c r="W129" s="231">
        <f>SUM($V$3:V129)</f>
        <v>975.28908836391997</v>
      </c>
      <c r="Y129" s="231"/>
      <c r="Z129" s="231"/>
      <c r="AA129" s="231"/>
      <c r="AB129" s="231"/>
      <c r="AC129" s="231"/>
      <c r="AD129" s="231"/>
      <c r="AE129" s="231"/>
      <c r="AF129" s="231"/>
      <c r="AG129" s="231"/>
      <c r="AH129" s="231"/>
      <c r="AI129" s="231"/>
      <c r="AJ129" s="231"/>
      <c r="AK129" s="231"/>
      <c r="AL129" s="231"/>
      <c r="AM129" s="231"/>
      <c r="AN129" s="231"/>
    </row>
    <row r="130" spans="1:40">
      <c r="A130" s="27">
        <v>42101</v>
      </c>
      <c r="B130" s="113">
        <v>8.9194999999999993</v>
      </c>
      <c r="C130" s="115">
        <v>6.2504999999999997</v>
      </c>
      <c r="D130" s="115">
        <v>33.691800000000001</v>
      </c>
      <c r="E130" s="113">
        <v>37.0398</v>
      </c>
      <c r="F130" s="113">
        <v>59.392800000000001</v>
      </c>
      <c r="G130" s="113">
        <v>11.69999981</v>
      </c>
      <c r="H130" s="113">
        <v>50.54</v>
      </c>
      <c r="I130" s="113">
        <v>20</v>
      </c>
      <c r="J130" s="113">
        <v>80</v>
      </c>
      <c r="K130" s="113">
        <v>661.79</v>
      </c>
      <c r="L130" s="113">
        <v>12.93</v>
      </c>
      <c r="M130" s="113">
        <v>72.63</v>
      </c>
      <c r="N130" s="113">
        <v>34.4</v>
      </c>
      <c r="O130" s="113">
        <v>669.09</v>
      </c>
      <c r="P130" s="113">
        <f t="shared" si="5"/>
        <v>2.4869556120097185</v>
      </c>
      <c r="Q130" s="113">
        <f t="shared" si="6"/>
        <v>12.024612753350647</v>
      </c>
      <c r="R130" s="113">
        <f>SUM($Q$3:Q130)</f>
        <v>1445.3696473720665</v>
      </c>
      <c r="S130" s="113">
        <f t="shared" si="7"/>
        <v>9.3278399923057282</v>
      </c>
      <c r="T130" s="113">
        <f>SUM($S$3:S130)</f>
        <v>1010.6698534651222</v>
      </c>
      <c r="U130" s="199">
        <f t="shared" si="8"/>
        <v>9.0072310644600009</v>
      </c>
      <c r="V130" s="199">
        <f t="shared" si="9"/>
        <v>9.0072310644600009</v>
      </c>
      <c r="W130" s="231">
        <f>SUM($V$3:V130)</f>
        <v>984.29631942838</v>
      </c>
      <c r="Y130" s="231"/>
      <c r="Z130" s="231"/>
      <c r="AA130" s="231"/>
      <c r="AB130" s="231"/>
      <c r="AC130" s="231"/>
      <c r="AD130" s="231"/>
      <c r="AE130" s="231"/>
      <c r="AF130" s="231"/>
      <c r="AG130" s="231"/>
      <c r="AH130" s="231"/>
      <c r="AI130" s="231"/>
      <c r="AJ130" s="231"/>
      <c r="AK130" s="231"/>
      <c r="AL130" s="231"/>
      <c r="AM130" s="231"/>
      <c r="AN130" s="231"/>
    </row>
    <row r="131" spans="1:40">
      <c r="A131" s="27">
        <v>42102</v>
      </c>
      <c r="B131" s="113">
        <v>7.6765999999999996</v>
      </c>
      <c r="C131" s="115">
        <v>5.3795000000000002</v>
      </c>
      <c r="D131" s="115">
        <v>34.983800000000002</v>
      </c>
      <c r="E131" s="113">
        <v>36.227800000000002</v>
      </c>
      <c r="F131" s="113">
        <v>60.390599999999999</v>
      </c>
      <c r="G131" s="113">
        <v>11.899999619999999</v>
      </c>
      <c r="H131" s="113">
        <v>45.83</v>
      </c>
      <c r="I131" s="113">
        <v>20.010000000000002</v>
      </c>
      <c r="J131" s="113">
        <v>80.010000000000005</v>
      </c>
      <c r="K131" s="113">
        <v>710.17</v>
      </c>
      <c r="L131" s="113">
        <v>11.28</v>
      </c>
      <c r="M131" s="113">
        <v>76.040000000000006</v>
      </c>
      <c r="N131" s="113">
        <v>30.81</v>
      </c>
      <c r="O131" s="113">
        <v>730.11</v>
      </c>
      <c r="P131" s="113">
        <f t="shared" si="5"/>
        <v>2.3907408040428959</v>
      </c>
      <c r="Q131" s="113">
        <f t="shared" si="6"/>
        <v>10.921581698828318</v>
      </c>
      <c r="R131" s="113">
        <f>SUM($Q$3:Q131)</f>
        <v>1456.2912290708948</v>
      </c>
      <c r="S131" s="113">
        <f t="shared" si="7"/>
        <v>7.9136002365319538</v>
      </c>
      <c r="T131" s="113">
        <f>SUM($S$3:S131)</f>
        <v>1018.5834537016541</v>
      </c>
      <c r="U131" s="199">
        <f t="shared" si="8"/>
        <v>7.9610582792399995</v>
      </c>
      <c r="V131" s="199">
        <f t="shared" si="9"/>
        <v>7.9610582792399995</v>
      </c>
      <c r="W131" s="231">
        <f>SUM($V$3:V131)</f>
        <v>992.25737770761998</v>
      </c>
      <c r="Y131" s="231"/>
      <c r="Z131" s="231"/>
      <c r="AA131" s="231"/>
      <c r="AB131" s="231"/>
      <c r="AC131" s="231"/>
      <c r="AD131" s="231"/>
      <c r="AE131" s="231"/>
      <c r="AF131" s="231"/>
      <c r="AG131" s="231"/>
      <c r="AH131" s="231"/>
      <c r="AI131" s="231"/>
      <c r="AJ131" s="231"/>
      <c r="AK131" s="231"/>
      <c r="AL131" s="231"/>
      <c r="AM131" s="231"/>
      <c r="AN131" s="231"/>
    </row>
    <row r="132" spans="1:40">
      <c r="A132" s="27">
        <v>42103</v>
      </c>
      <c r="B132" s="113">
        <v>11.636200000000001</v>
      </c>
      <c r="C132" s="115">
        <v>8.1542999999999992</v>
      </c>
      <c r="D132" s="115">
        <v>32.474800000000002</v>
      </c>
      <c r="E132" s="113">
        <v>30.136900000000001</v>
      </c>
      <c r="F132" s="113">
        <v>60.862000000000002</v>
      </c>
      <c r="G132" s="113">
        <v>12</v>
      </c>
      <c r="H132" s="113">
        <v>48.31</v>
      </c>
      <c r="I132" s="113">
        <v>20</v>
      </c>
      <c r="J132" s="113">
        <v>80.77</v>
      </c>
      <c r="K132" s="113">
        <v>745.65</v>
      </c>
      <c r="L132" s="113">
        <v>16.16</v>
      </c>
      <c r="M132" s="113">
        <v>78.42</v>
      </c>
      <c r="N132" s="113">
        <v>41.58</v>
      </c>
      <c r="O132" s="113">
        <v>730.11</v>
      </c>
      <c r="P132" s="113">
        <f t="shared" ref="P132:P195" si="10">SUMPRODUCT(C132:O132,$Y$5:$AK$5)+AP132</f>
        <v>2.8897831401570202</v>
      </c>
      <c r="Q132" s="113">
        <f t="shared" ref="Q132:Q195" si="11">EXP(P132)</f>
        <v>17.989407998321258</v>
      </c>
      <c r="R132" s="113">
        <f>SUM($Q$3:Q132)</f>
        <v>1474.280637069216</v>
      </c>
      <c r="S132" s="113">
        <f t="shared" ref="S132:S195" si="12">SUMPRODUCT(C132:O132,$Y$3:$AK$3)</f>
        <v>11.390541581947302</v>
      </c>
      <c r="T132" s="113">
        <f>SUM($S$3:S132)</f>
        <v>1029.9739952836014</v>
      </c>
      <c r="U132" s="199">
        <f t="shared" ref="U132:U195" si="13">$AY$65+$AY$66*C132+$AY$67*D132+$AY$68*E132+$AY$69*F132</f>
        <v>11.172059038949998</v>
      </c>
      <c r="V132" s="199">
        <f t="shared" ref="V132:V195" si="14">IF(U132&lt;0,0,U132)</f>
        <v>11.172059038949998</v>
      </c>
      <c r="W132" s="231">
        <f>SUM($V$3:V132)</f>
        <v>1003.42943674657</v>
      </c>
      <c r="Y132" s="231"/>
      <c r="Z132" s="231"/>
      <c r="AA132" s="231"/>
      <c r="AB132" s="231"/>
      <c r="AC132" s="231"/>
      <c r="AD132" s="231"/>
      <c r="AE132" s="231"/>
      <c r="AF132" s="231"/>
      <c r="AG132" s="231"/>
      <c r="AH132" s="231"/>
      <c r="AI132" s="231"/>
      <c r="AJ132" s="231"/>
      <c r="AK132" s="231"/>
      <c r="AL132" s="231"/>
      <c r="AM132" s="231"/>
      <c r="AN132" s="231"/>
    </row>
    <row r="133" spans="1:40">
      <c r="A133" s="27">
        <v>42104</v>
      </c>
      <c r="B133" s="113">
        <v>11.878500000000001</v>
      </c>
      <c r="C133" s="115">
        <v>8.3240999999999996</v>
      </c>
      <c r="D133" s="115">
        <v>32.480499999999999</v>
      </c>
      <c r="E133" s="113">
        <v>28.7986</v>
      </c>
      <c r="F133" s="113">
        <v>60.195300000000003</v>
      </c>
      <c r="G133" s="113">
        <v>12</v>
      </c>
      <c r="H133" s="113">
        <v>49.65</v>
      </c>
      <c r="I133" s="113">
        <v>20</v>
      </c>
      <c r="J133" s="113">
        <v>79.959999999999994</v>
      </c>
      <c r="K133" s="113">
        <v>751.65</v>
      </c>
      <c r="L133" s="113">
        <v>17.239999999999998</v>
      </c>
      <c r="M133" s="113">
        <v>80.17</v>
      </c>
      <c r="N133" s="113">
        <v>46.47</v>
      </c>
      <c r="O133" s="113">
        <v>730.11</v>
      </c>
      <c r="P133" s="113">
        <f t="shared" si="10"/>
        <v>2.9336850694427903</v>
      </c>
      <c r="Q133" s="113">
        <f t="shared" si="11"/>
        <v>18.796770430038109</v>
      </c>
      <c r="R133" s="113">
        <f>SUM($Q$3:Q133)</f>
        <v>1493.0774074992542</v>
      </c>
      <c r="S133" s="113">
        <f t="shared" si="12"/>
        <v>11.615318119275701</v>
      </c>
      <c r="T133" s="113">
        <f>SUM($S$3:S133)</f>
        <v>1041.5893134028772</v>
      </c>
      <c r="U133" s="199">
        <f t="shared" si="13"/>
        <v>11.351999838039999</v>
      </c>
      <c r="V133" s="199">
        <f t="shared" si="14"/>
        <v>11.351999838039999</v>
      </c>
      <c r="W133" s="231">
        <f>SUM($V$3:V133)</f>
        <v>1014.78143658461</v>
      </c>
      <c r="Y133" s="231"/>
      <c r="Z133" s="231"/>
      <c r="AA133" s="231"/>
      <c r="AB133" s="231"/>
      <c r="AC133" s="231"/>
      <c r="AD133" s="231"/>
      <c r="AE133" s="231"/>
      <c r="AF133" s="231"/>
      <c r="AG133" s="231"/>
      <c r="AH133" s="231"/>
      <c r="AI133" s="231"/>
      <c r="AJ133" s="231"/>
      <c r="AK133" s="231"/>
      <c r="AL133" s="231"/>
      <c r="AM133" s="231"/>
      <c r="AN133" s="231"/>
    </row>
    <row r="134" spans="1:40">
      <c r="A134" s="27">
        <v>42105</v>
      </c>
      <c r="B134" s="113">
        <v>11.6876</v>
      </c>
      <c r="C134" s="115">
        <v>8.1903000000000006</v>
      </c>
      <c r="D134" s="115">
        <v>31.9056</v>
      </c>
      <c r="E134" s="113">
        <v>25.481200000000001</v>
      </c>
      <c r="F134" s="113">
        <v>59.67</v>
      </c>
      <c r="G134" s="113">
        <v>12</v>
      </c>
      <c r="H134" s="113">
        <v>48.79</v>
      </c>
      <c r="I134" s="113">
        <v>20</v>
      </c>
      <c r="J134" s="113">
        <v>79.989999999999995</v>
      </c>
      <c r="K134" s="113">
        <v>750.42</v>
      </c>
      <c r="L134" s="113">
        <v>17.12</v>
      </c>
      <c r="M134" s="113">
        <v>81.88</v>
      </c>
      <c r="N134" s="113">
        <v>47.2</v>
      </c>
      <c r="O134" s="113">
        <v>730.02</v>
      </c>
      <c r="P134" s="113">
        <f t="shared" si="10"/>
        <v>2.8929513543991603</v>
      </c>
      <c r="Q134" s="113">
        <f t="shared" si="11"/>
        <v>18.046492677446579</v>
      </c>
      <c r="R134" s="113">
        <f>SUM($Q$3:Q134)</f>
        <v>1511.1239001767008</v>
      </c>
      <c r="S134" s="113">
        <f t="shared" si="12"/>
        <v>11.2447784174443</v>
      </c>
      <c r="T134" s="113">
        <f>SUM($S$3:S134)</f>
        <v>1052.8340918203214</v>
      </c>
      <c r="U134" s="199">
        <f t="shared" si="13"/>
        <v>11.00187009858</v>
      </c>
      <c r="V134" s="199">
        <f t="shared" si="14"/>
        <v>11.00187009858</v>
      </c>
      <c r="W134" s="231">
        <f>SUM($V$3:V134)</f>
        <v>1025.7833066831899</v>
      </c>
      <c r="Y134" s="231"/>
      <c r="Z134" s="231"/>
      <c r="AA134" s="231"/>
      <c r="AB134" s="231"/>
      <c r="AC134" s="231"/>
      <c r="AD134" s="231"/>
      <c r="AE134" s="231"/>
      <c r="AF134" s="231"/>
      <c r="AG134" s="231"/>
      <c r="AH134" s="231"/>
      <c r="AI134" s="231"/>
      <c r="AJ134" s="231"/>
      <c r="AK134" s="231"/>
      <c r="AL134" s="231"/>
      <c r="AM134" s="231"/>
      <c r="AN134" s="231"/>
    </row>
    <row r="135" spans="1:40">
      <c r="A135" s="27">
        <v>42106</v>
      </c>
      <c r="B135" s="113">
        <v>11.415900000000001</v>
      </c>
      <c r="C135" s="115">
        <v>7.9999000000000002</v>
      </c>
      <c r="D135" s="115">
        <v>32.5715</v>
      </c>
      <c r="E135" s="113">
        <v>29.8005</v>
      </c>
      <c r="F135" s="113">
        <v>60.168900000000001</v>
      </c>
      <c r="G135" s="113">
        <v>11.899999619999999</v>
      </c>
      <c r="H135" s="113">
        <v>48.52</v>
      </c>
      <c r="I135" s="113">
        <v>20.010000000000002</v>
      </c>
      <c r="J135" s="113">
        <v>79.95</v>
      </c>
      <c r="K135" s="113">
        <v>746.37</v>
      </c>
      <c r="L135" s="113">
        <v>17.809999999999999</v>
      </c>
      <c r="M135" s="113">
        <v>63.78</v>
      </c>
      <c r="N135" s="113">
        <v>44.09</v>
      </c>
      <c r="O135" s="113">
        <v>730.08</v>
      </c>
      <c r="P135" s="113">
        <f t="shared" si="10"/>
        <v>2.8461101333099657</v>
      </c>
      <c r="Q135" s="113">
        <f t="shared" si="11"/>
        <v>17.220665295676298</v>
      </c>
      <c r="R135" s="113">
        <f>SUM($Q$3:Q135)</f>
        <v>1528.3445654723771</v>
      </c>
      <c r="S135" s="113">
        <f t="shared" si="12"/>
        <v>11.157921921933553</v>
      </c>
      <c r="T135" s="113">
        <f>SUM($S$3:S135)</f>
        <v>1063.992013742255</v>
      </c>
      <c r="U135" s="199">
        <f t="shared" si="13"/>
        <v>10.965505662010001</v>
      </c>
      <c r="V135" s="199">
        <f t="shared" si="14"/>
        <v>10.965505662010001</v>
      </c>
      <c r="W135" s="231">
        <f>SUM($V$3:V135)</f>
        <v>1036.7488123451999</v>
      </c>
      <c r="Y135" s="231"/>
      <c r="Z135" s="231"/>
      <c r="AA135" s="231"/>
      <c r="AB135" s="231"/>
      <c r="AC135" s="231"/>
      <c r="AD135" s="231"/>
      <c r="AE135" s="231"/>
      <c r="AF135" s="231"/>
      <c r="AG135" s="231"/>
      <c r="AH135" s="231"/>
      <c r="AI135" s="231"/>
      <c r="AJ135" s="231"/>
      <c r="AK135" s="231"/>
      <c r="AL135" s="231"/>
      <c r="AM135" s="231"/>
      <c r="AN135" s="231"/>
    </row>
    <row r="136" spans="1:40">
      <c r="A136" s="27">
        <v>42107</v>
      </c>
      <c r="B136" s="113">
        <v>13.295</v>
      </c>
      <c r="C136" s="115">
        <v>9.3167000000000009</v>
      </c>
      <c r="D136" s="115">
        <v>33.224499999999999</v>
      </c>
      <c r="E136" s="113">
        <v>35.5625</v>
      </c>
      <c r="F136" s="113">
        <v>59.384900000000002</v>
      </c>
      <c r="G136" s="113">
        <v>12</v>
      </c>
      <c r="H136" s="113">
        <v>49.06</v>
      </c>
      <c r="I136" s="113">
        <v>20</v>
      </c>
      <c r="J136" s="113">
        <v>79.989999999999995</v>
      </c>
      <c r="K136" s="113">
        <v>770.98</v>
      </c>
      <c r="L136" s="113">
        <v>21.25</v>
      </c>
      <c r="M136" s="113">
        <v>49.15</v>
      </c>
      <c r="N136" s="113">
        <v>53.72</v>
      </c>
      <c r="O136" s="113">
        <v>730.03</v>
      </c>
      <c r="P136" s="113">
        <f t="shared" si="10"/>
        <v>3.108179146602529</v>
      </c>
      <c r="Q136" s="113">
        <f t="shared" si="11"/>
        <v>22.380256111891054</v>
      </c>
      <c r="R136" s="113">
        <f>SUM($Q$3:Q136)</f>
        <v>1550.7248215842681</v>
      </c>
      <c r="S136" s="113">
        <f t="shared" si="12"/>
        <v>13.273234549989303</v>
      </c>
      <c r="T136" s="113">
        <f>SUM($S$3:S136)</f>
        <v>1077.2652482922445</v>
      </c>
      <c r="U136" s="199">
        <f t="shared" si="13"/>
        <v>12.97381236795</v>
      </c>
      <c r="V136" s="199">
        <f t="shared" si="14"/>
        <v>12.97381236795</v>
      </c>
      <c r="W136" s="231">
        <f>SUM($V$3:V136)</f>
        <v>1049.7226247131498</v>
      </c>
      <c r="Y136" s="231"/>
      <c r="Z136" s="231"/>
      <c r="AA136" s="231"/>
      <c r="AB136" s="231"/>
      <c r="AC136" s="231"/>
      <c r="AD136" s="231"/>
      <c r="AE136" s="231"/>
      <c r="AF136" s="231"/>
      <c r="AG136" s="231"/>
      <c r="AH136" s="231"/>
      <c r="AI136" s="231"/>
      <c r="AJ136" s="231"/>
      <c r="AK136" s="231"/>
      <c r="AL136" s="231"/>
      <c r="AM136" s="231"/>
      <c r="AN136" s="231"/>
    </row>
    <row r="137" spans="1:40">
      <c r="A137" s="27">
        <v>42108</v>
      </c>
      <c r="B137" s="113">
        <v>13.395099999999999</v>
      </c>
      <c r="C137" s="115">
        <v>9.3867999999999991</v>
      </c>
      <c r="D137" s="115">
        <v>33.699599999999997</v>
      </c>
      <c r="E137" s="113">
        <v>28.3047</v>
      </c>
      <c r="F137" s="113">
        <v>58.9848</v>
      </c>
      <c r="G137" s="113">
        <v>12.19999981</v>
      </c>
      <c r="H137" s="113">
        <v>50.16</v>
      </c>
      <c r="I137" s="113">
        <v>20</v>
      </c>
      <c r="J137" s="113">
        <v>79.959999999999994</v>
      </c>
      <c r="K137" s="113">
        <v>770.77</v>
      </c>
      <c r="L137" s="113">
        <v>20.059999999999999</v>
      </c>
      <c r="M137" s="113">
        <v>57.61</v>
      </c>
      <c r="N137" s="113">
        <v>55.11</v>
      </c>
      <c r="O137" s="113">
        <v>729.99</v>
      </c>
      <c r="P137" s="113">
        <f t="shared" si="10"/>
        <v>3.1246213414361375</v>
      </c>
      <c r="Q137" s="113">
        <f t="shared" si="11"/>
        <v>22.751278495814166</v>
      </c>
      <c r="R137" s="113">
        <f>SUM($Q$3:Q137)</f>
        <v>1573.4761000800822</v>
      </c>
      <c r="S137" s="113">
        <f t="shared" si="12"/>
        <v>13.143445062572026</v>
      </c>
      <c r="T137" s="113">
        <f>SUM($S$3:S137)</f>
        <v>1090.4086933548165</v>
      </c>
      <c r="U137" s="199">
        <f t="shared" si="13"/>
        <v>12.870914776309997</v>
      </c>
      <c r="V137" s="199">
        <f t="shared" si="14"/>
        <v>12.870914776309997</v>
      </c>
      <c r="W137" s="231">
        <f>SUM($V$3:V137)</f>
        <v>1062.5935394894598</v>
      </c>
      <c r="Y137" s="231"/>
      <c r="Z137" s="231"/>
      <c r="AA137" s="231"/>
      <c r="AB137" s="231"/>
      <c r="AC137" s="231"/>
      <c r="AD137" s="231"/>
      <c r="AE137" s="231"/>
      <c r="AF137" s="231"/>
      <c r="AG137" s="231"/>
      <c r="AH137" s="231"/>
      <c r="AI137" s="231"/>
      <c r="AJ137" s="231"/>
      <c r="AK137" s="231"/>
      <c r="AL137" s="231"/>
      <c r="AM137" s="231"/>
      <c r="AN137" s="231"/>
    </row>
    <row r="138" spans="1:40">
      <c r="A138" s="27">
        <v>42109</v>
      </c>
      <c r="B138" s="113">
        <v>12.1197</v>
      </c>
      <c r="C138" s="115">
        <v>8.4931000000000001</v>
      </c>
      <c r="D138" s="115">
        <v>33.489899999999999</v>
      </c>
      <c r="E138" s="113">
        <v>28.722300000000001</v>
      </c>
      <c r="F138" s="113">
        <v>58.814799999999998</v>
      </c>
      <c r="G138" s="113">
        <v>12.19999981</v>
      </c>
      <c r="H138" s="113">
        <v>50.56</v>
      </c>
      <c r="I138" s="113">
        <v>20</v>
      </c>
      <c r="J138" s="113">
        <v>80</v>
      </c>
      <c r="K138" s="113">
        <v>757.9</v>
      </c>
      <c r="L138" s="113">
        <v>19.5</v>
      </c>
      <c r="M138" s="113">
        <v>51.96</v>
      </c>
      <c r="N138" s="113">
        <v>50.39</v>
      </c>
      <c r="O138" s="113">
        <v>729.78</v>
      </c>
      <c r="P138" s="113">
        <f t="shared" si="10"/>
        <v>2.9357964416393179</v>
      </c>
      <c r="Q138" s="113">
        <f t="shared" si="11"/>
        <v>18.83649933500234</v>
      </c>
      <c r="R138" s="113">
        <f>SUM($Q$3:Q138)</f>
        <v>1592.3125994150846</v>
      </c>
      <c r="S138" s="113">
        <f t="shared" si="12"/>
        <v>11.815848142095231</v>
      </c>
      <c r="T138" s="113">
        <f>SUM($S$3:S138)</f>
        <v>1102.2245414969118</v>
      </c>
      <c r="U138" s="199">
        <f t="shared" si="13"/>
        <v>11.677984581819999</v>
      </c>
      <c r="V138" s="199">
        <f t="shared" si="14"/>
        <v>11.677984581819999</v>
      </c>
      <c r="W138" s="231">
        <f>SUM($V$3:V138)</f>
        <v>1074.2715240712798</v>
      </c>
      <c r="Y138" s="231"/>
      <c r="Z138" s="231"/>
      <c r="AA138" s="231"/>
      <c r="AB138" s="231"/>
      <c r="AC138" s="231"/>
      <c r="AD138" s="231"/>
      <c r="AE138" s="231"/>
      <c r="AF138" s="231"/>
      <c r="AG138" s="231"/>
      <c r="AH138" s="231"/>
      <c r="AI138" s="231"/>
      <c r="AJ138" s="231"/>
      <c r="AK138" s="231"/>
      <c r="AL138" s="231"/>
      <c r="AM138" s="231"/>
      <c r="AN138" s="231"/>
    </row>
    <row r="139" spans="1:40">
      <c r="A139" s="27">
        <v>42110</v>
      </c>
      <c r="B139" s="113">
        <v>10.136699999999999</v>
      </c>
      <c r="C139" s="115">
        <v>7.1033999999999997</v>
      </c>
      <c r="D139" s="115">
        <v>34.012099999999997</v>
      </c>
      <c r="E139" s="113">
        <v>37.890599999999999</v>
      </c>
      <c r="F139" s="113">
        <v>58.729399999999998</v>
      </c>
      <c r="G139" s="113">
        <v>12.19999981</v>
      </c>
      <c r="H139" s="113">
        <v>47.32</v>
      </c>
      <c r="I139" s="113">
        <v>20.010000000000002</v>
      </c>
      <c r="J139" s="113">
        <v>80</v>
      </c>
      <c r="K139" s="113">
        <v>734.33</v>
      </c>
      <c r="L139" s="113">
        <v>16.14</v>
      </c>
      <c r="M139" s="113">
        <v>61.21</v>
      </c>
      <c r="N139" s="113">
        <v>41.83</v>
      </c>
      <c r="O139" s="113">
        <v>730</v>
      </c>
      <c r="P139" s="113">
        <f t="shared" si="10"/>
        <v>2.6876491502454778</v>
      </c>
      <c r="Q139" s="113">
        <f t="shared" si="11"/>
        <v>14.697084639104627</v>
      </c>
      <c r="R139" s="113">
        <f>SUM($Q$3:Q139)</f>
        <v>1607.0096840541892</v>
      </c>
      <c r="S139" s="113">
        <f t="shared" si="12"/>
        <v>10.203423130968124</v>
      </c>
      <c r="T139" s="113">
        <f>SUM($S$3:S139)</f>
        <v>1112.4279646278799</v>
      </c>
      <c r="U139" s="199">
        <f t="shared" si="13"/>
        <v>10.199788379069998</v>
      </c>
      <c r="V139" s="199">
        <f t="shared" si="14"/>
        <v>10.199788379069998</v>
      </c>
      <c r="W139" s="231">
        <f>SUM($V$3:V139)</f>
        <v>1084.4713124503498</v>
      </c>
      <c r="Y139" s="231"/>
      <c r="Z139" s="231"/>
      <c r="AA139" s="231"/>
      <c r="AB139" s="231"/>
      <c r="AC139" s="231"/>
      <c r="AD139" s="231"/>
      <c r="AE139" s="231"/>
      <c r="AF139" s="231"/>
      <c r="AG139" s="231"/>
      <c r="AH139" s="231"/>
      <c r="AI139" s="231"/>
      <c r="AJ139" s="231"/>
      <c r="AK139" s="231"/>
      <c r="AL139" s="231"/>
      <c r="AM139" s="231"/>
      <c r="AN139" s="231"/>
    </row>
    <row r="140" spans="1:40">
      <c r="A140" s="27">
        <v>42111</v>
      </c>
      <c r="B140" s="113">
        <v>10.54</v>
      </c>
      <c r="C140" s="115">
        <v>7.3860999999999999</v>
      </c>
      <c r="D140" s="115">
        <v>34.641300000000001</v>
      </c>
      <c r="E140" s="113">
        <v>33.788400000000003</v>
      </c>
      <c r="F140" s="113">
        <v>58.362000000000002</v>
      </c>
      <c r="G140" s="113">
        <v>12.19999981</v>
      </c>
      <c r="H140" s="113">
        <v>49.45</v>
      </c>
      <c r="I140" s="113">
        <v>20</v>
      </c>
      <c r="J140" s="113">
        <v>79.95</v>
      </c>
      <c r="K140" s="113">
        <v>738.97</v>
      </c>
      <c r="L140" s="113">
        <v>15.96</v>
      </c>
      <c r="M140" s="113">
        <v>68.94</v>
      </c>
      <c r="N140" s="113">
        <v>43.98</v>
      </c>
      <c r="O140" s="113">
        <v>730.04</v>
      </c>
      <c r="P140" s="113">
        <f t="shared" si="10"/>
        <v>2.7682846036443385</v>
      </c>
      <c r="Q140" s="113">
        <f t="shared" si="11"/>
        <v>15.931282093568109</v>
      </c>
      <c r="R140" s="113">
        <f>SUM($Q$3:Q140)</f>
        <v>1622.9409661477573</v>
      </c>
      <c r="S140" s="113">
        <f t="shared" si="12"/>
        <v>10.581137144549828</v>
      </c>
      <c r="T140" s="113">
        <f>SUM($S$3:S140)</f>
        <v>1123.0091017724296</v>
      </c>
      <c r="U140" s="199">
        <f t="shared" si="13"/>
        <v>10.501559351689998</v>
      </c>
      <c r="V140" s="199">
        <f t="shared" si="14"/>
        <v>10.501559351689998</v>
      </c>
      <c r="W140" s="231">
        <f>SUM($V$3:V140)</f>
        <v>1094.9728718020399</v>
      </c>
      <c r="Y140" s="231"/>
      <c r="Z140" s="231"/>
      <c r="AA140" s="231"/>
      <c r="AB140" s="231"/>
      <c r="AC140" s="231"/>
      <c r="AD140" s="231"/>
      <c r="AE140" s="231"/>
      <c r="AF140" s="231"/>
      <c r="AG140" s="231"/>
      <c r="AH140" s="231"/>
      <c r="AI140" s="231"/>
      <c r="AJ140" s="231"/>
      <c r="AK140" s="231"/>
      <c r="AL140" s="231"/>
      <c r="AM140" s="231"/>
      <c r="AN140" s="231"/>
    </row>
    <row r="141" spans="1:40">
      <c r="A141" s="27">
        <v>42112</v>
      </c>
      <c r="B141" s="113">
        <v>10.736499999999999</v>
      </c>
      <c r="C141" s="115">
        <v>7.5237999999999996</v>
      </c>
      <c r="D141" s="115">
        <v>35.139600000000002</v>
      </c>
      <c r="E141" s="113">
        <v>33.626300000000001</v>
      </c>
      <c r="F141" s="113">
        <v>58.3324</v>
      </c>
      <c r="G141" s="113">
        <v>12</v>
      </c>
      <c r="H141" s="113">
        <v>48.91</v>
      </c>
      <c r="I141" s="113">
        <v>20</v>
      </c>
      <c r="J141" s="113">
        <v>79.98</v>
      </c>
      <c r="K141" s="113">
        <v>739.63</v>
      </c>
      <c r="L141" s="113">
        <v>15.49</v>
      </c>
      <c r="M141" s="113">
        <v>72.150000000000006</v>
      </c>
      <c r="N141" s="113">
        <v>43.6</v>
      </c>
      <c r="O141" s="113">
        <v>729.99</v>
      </c>
      <c r="P141" s="113">
        <f t="shared" si="10"/>
        <v>2.8169595886500201</v>
      </c>
      <c r="Q141" s="113">
        <f t="shared" si="11"/>
        <v>16.725919609863606</v>
      </c>
      <c r="R141" s="113">
        <f>SUM($Q$3:Q141)</f>
        <v>1639.666885757621</v>
      </c>
      <c r="S141" s="113">
        <f t="shared" si="12"/>
        <v>10.911147998898402</v>
      </c>
      <c r="T141" s="113">
        <f>SUM($S$3:S141)</f>
        <v>1133.9202497713281</v>
      </c>
      <c r="U141" s="199">
        <f t="shared" si="13"/>
        <v>10.730796148149999</v>
      </c>
      <c r="V141" s="199">
        <f t="shared" si="14"/>
        <v>10.730796148149999</v>
      </c>
      <c r="W141" s="231">
        <f>SUM($V$3:V141)</f>
        <v>1105.7036679501898</v>
      </c>
      <c r="Y141" s="231"/>
      <c r="Z141" s="231"/>
      <c r="AA141" s="231"/>
      <c r="AB141" s="231"/>
      <c r="AC141" s="231"/>
      <c r="AD141" s="231"/>
      <c r="AE141" s="231"/>
      <c r="AF141" s="231"/>
      <c r="AG141" s="231"/>
      <c r="AH141" s="231"/>
      <c r="AI141" s="231"/>
      <c r="AJ141" s="231"/>
      <c r="AK141" s="231"/>
      <c r="AL141" s="231"/>
      <c r="AM141" s="231"/>
      <c r="AN141" s="231"/>
    </row>
    <row r="142" spans="1:40">
      <c r="A142" s="27">
        <v>42113</v>
      </c>
      <c r="B142" s="113">
        <v>10.6534</v>
      </c>
      <c r="C142" s="115">
        <v>7.4656000000000002</v>
      </c>
      <c r="D142" s="115">
        <v>35.097499999999997</v>
      </c>
      <c r="E142" s="113">
        <v>36.774299999999997</v>
      </c>
      <c r="F142" s="113">
        <v>58.373699999999999</v>
      </c>
      <c r="G142" s="113">
        <v>12</v>
      </c>
      <c r="H142" s="113">
        <v>49.58</v>
      </c>
      <c r="I142" s="113">
        <v>20</v>
      </c>
      <c r="J142" s="113">
        <v>79.98</v>
      </c>
      <c r="K142" s="113">
        <v>738.83</v>
      </c>
      <c r="L142" s="113">
        <v>15.19</v>
      </c>
      <c r="M142" s="113">
        <v>74.06</v>
      </c>
      <c r="N142" s="113">
        <v>42.87</v>
      </c>
      <c r="O142" s="113">
        <v>730.01</v>
      </c>
      <c r="P142" s="113">
        <f t="shared" si="10"/>
        <v>2.8165612879713304</v>
      </c>
      <c r="Q142" s="113">
        <f t="shared" si="11"/>
        <v>16.719258991283795</v>
      </c>
      <c r="R142" s="113">
        <f>SUM($Q$3:Q142)</f>
        <v>1656.3861447489048</v>
      </c>
      <c r="S142" s="113">
        <f t="shared" si="12"/>
        <v>10.940920980690002</v>
      </c>
      <c r="T142" s="113">
        <f>SUM($S$3:S142)</f>
        <v>1144.8611707520181</v>
      </c>
      <c r="U142" s="199">
        <f t="shared" si="13"/>
        <v>10.755626491089998</v>
      </c>
      <c r="V142" s="199">
        <f t="shared" si="14"/>
        <v>10.755626491089998</v>
      </c>
      <c r="W142" s="231">
        <f>SUM($V$3:V142)</f>
        <v>1116.4592944412798</v>
      </c>
      <c r="Y142" s="231"/>
      <c r="Z142" s="231"/>
      <c r="AA142" s="231"/>
      <c r="AB142" s="231"/>
      <c r="AC142" s="231"/>
      <c r="AD142" s="231"/>
      <c r="AE142" s="231"/>
      <c r="AF142" s="231"/>
      <c r="AG142" s="231"/>
      <c r="AH142" s="231"/>
      <c r="AI142" s="231"/>
      <c r="AJ142" s="231"/>
      <c r="AK142" s="231"/>
      <c r="AL142" s="231"/>
      <c r="AM142" s="231"/>
      <c r="AN142" s="231"/>
    </row>
    <row r="143" spans="1:40">
      <c r="A143" s="27">
        <v>42114</v>
      </c>
      <c r="B143" s="113">
        <v>10.834899999999999</v>
      </c>
      <c r="C143" s="115">
        <v>7.5928000000000004</v>
      </c>
      <c r="D143" s="115">
        <v>34.8994</v>
      </c>
      <c r="E143" s="113">
        <v>33.110599999999998</v>
      </c>
      <c r="F143" s="113">
        <v>58.185400000000001</v>
      </c>
      <c r="G143" s="113">
        <v>12</v>
      </c>
      <c r="H143" s="113">
        <v>50.79</v>
      </c>
      <c r="I143" s="113">
        <v>19.989999999999998</v>
      </c>
      <c r="J143" s="113">
        <v>79.97</v>
      </c>
      <c r="K143" s="113">
        <v>741.81</v>
      </c>
      <c r="L143" s="113">
        <v>15.4</v>
      </c>
      <c r="M143" s="113">
        <v>75.739999999999995</v>
      </c>
      <c r="N143" s="113">
        <v>43.87</v>
      </c>
      <c r="O143" s="113">
        <v>729.99</v>
      </c>
      <c r="P143" s="113">
        <f t="shared" si="10"/>
        <v>2.8394279826456597</v>
      </c>
      <c r="Q143" s="113">
        <f t="shared" si="11"/>
        <v>17.10597782186419</v>
      </c>
      <c r="R143" s="113">
        <f>SUM($Q$3:Q143)</f>
        <v>1673.492122570769</v>
      </c>
      <c r="S143" s="113">
        <f t="shared" si="12"/>
        <v>10.982422514218399</v>
      </c>
      <c r="T143" s="113">
        <f>SUM($S$3:S143)</f>
        <v>1155.8435932662364</v>
      </c>
      <c r="U143" s="199">
        <f t="shared" si="13"/>
        <v>10.779585492379999</v>
      </c>
      <c r="V143" s="199">
        <f t="shared" si="14"/>
        <v>10.779585492379999</v>
      </c>
      <c r="W143" s="231">
        <f>SUM($V$3:V143)</f>
        <v>1127.2388799336597</v>
      </c>
      <c r="Y143" s="231"/>
      <c r="Z143" s="231"/>
      <c r="AA143" s="231"/>
      <c r="AB143" s="231"/>
      <c r="AC143" s="231"/>
      <c r="AD143" s="231"/>
      <c r="AE143" s="231"/>
      <c r="AF143" s="231"/>
      <c r="AG143" s="231"/>
      <c r="AH143" s="231"/>
      <c r="AI143" s="231"/>
      <c r="AJ143" s="231"/>
      <c r="AK143" s="231"/>
      <c r="AL143" s="231"/>
      <c r="AM143" s="231"/>
      <c r="AN143" s="231"/>
    </row>
    <row r="144" spans="1:40">
      <c r="A144" s="27">
        <v>42115</v>
      </c>
      <c r="B144" s="113">
        <v>10.8392</v>
      </c>
      <c r="C144" s="115">
        <v>7.5957999999999997</v>
      </c>
      <c r="D144" s="115">
        <v>35.216000000000001</v>
      </c>
      <c r="E144" s="113">
        <v>32.005600000000001</v>
      </c>
      <c r="F144" s="113">
        <v>58.700299999999999</v>
      </c>
      <c r="G144" s="113">
        <v>12.399999619999999</v>
      </c>
      <c r="H144" s="113">
        <v>47.51</v>
      </c>
      <c r="I144" s="113">
        <v>20</v>
      </c>
      <c r="J144" s="113">
        <v>79.959999999999994</v>
      </c>
      <c r="K144" s="113">
        <v>743.9</v>
      </c>
      <c r="L144" s="113">
        <v>15.85</v>
      </c>
      <c r="M144" s="113">
        <v>72.22</v>
      </c>
      <c r="N144" s="113">
        <v>44.47</v>
      </c>
      <c r="O144" s="113">
        <v>730</v>
      </c>
      <c r="P144" s="113">
        <f t="shared" si="10"/>
        <v>2.8010346566706259</v>
      </c>
      <c r="Q144" s="113">
        <f t="shared" si="11"/>
        <v>16.461670139727161</v>
      </c>
      <c r="R144" s="113">
        <f>SUM($Q$3:Q144)</f>
        <v>1689.9537927104961</v>
      </c>
      <c r="S144" s="113">
        <f t="shared" si="12"/>
        <v>10.816939131688949</v>
      </c>
      <c r="T144" s="113">
        <f>SUM($S$3:S144)</f>
        <v>1166.6605323979254</v>
      </c>
      <c r="U144" s="199">
        <f t="shared" si="13"/>
        <v>10.779810455749997</v>
      </c>
      <c r="V144" s="199">
        <f t="shared" si="14"/>
        <v>10.779810455749997</v>
      </c>
      <c r="W144" s="231">
        <f>SUM($V$3:V144)</f>
        <v>1138.0186903894098</v>
      </c>
      <c r="Y144" s="231"/>
      <c r="Z144" s="231"/>
      <c r="AA144" s="231"/>
      <c r="AB144" s="231"/>
      <c r="AC144" s="231"/>
      <c r="AD144" s="231"/>
      <c r="AE144" s="231"/>
      <c r="AF144" s="231"/>
      <c r="AG144" s="231"/>
      <c r="AH144" s="231"/>
      <c r="AI144" s="231"/>
      <c r="AJ144" s="231"/>
      <c r="AK144" s="231"/>
      <c r="AL144" s="231"/>
      <c r="AM144" s="231"/>
      <c r="AN144" s="231"/>
    </row>
    <row r="145" spans="1:40">
      <c r="A145" s="27">
        <v>42116</v>
      </c>
      <c r="B145" s="113">
        <v>10.9094</v>
      </c>
      <c r="C145" s="115">
        <v>7.6449999999999996</v>
      </c>
      <c r="D145" s="115">
        <v>34.356900000000003</v>
      </c>
      <c r="E145" s="113">
        <v>38.018500000000003</v>
      </c>
      <c r="F145" s="113">
        <v>57.073799999999999</v>
      </c>
      <c r="G145" s="113">
        <v>12.399999619999999</v>
      </c>
      <c r="H145" s="113">
        <v>49.11</v>
      </c>
      <c r="I145" s="113">
        <v>20</v>
      </c>
      <c r="J145" s="113">
        <v>79.98</v>
      </c>
      <c r="K145" s="113">
        <v>745.57</v>
      </c>
      <c r="L145" s="113">
        <v>16.239999999999998</v>
      </c>
      <c r="M145" s="113">
        <v>68.8</v>
      </c>
      <c r="N145" s="113">
        <v>44.35</v>
      </c>
      <c r="O145" s="113">
        <v>730.01</v>
      </c>
      <c r="P145" s="113">
        <f t="shared" si="10"/>
        <v>2.8118939644626959</v>
      </c>
      <c r="Q145" s="113">
        <f t="shared" si="11"/>
        <v>16.641406623168134</v>
      </c>
      <c r="R145" s="113">
        <f>SUM($Q$3:Q145)</f>
        <v>1706.5951993336644</v>
      </c>
      <c r="S145" s="113">
        <f t="shared" si="12"/>
        <v>10.980956653095353</v>
      </c>
      <c r="T145" s="113">
        <f>SUM($S$3:S145)</f>
        <v>1177.6414890510207</v>
      </c>
      <c r="U145" s="199">
        <f t="shared" si="13"/>
        <v>10.956887173699998</v>
      </c>
      <c r="V145" s="199">
        <f t="shared" si="14"/>
        <v>10.956887173699998</v>
      </c>
      <c r="W145" s="231">
        <f>SUM($V$3:V145)</f>
        <v>1148.9755775631097</v>
      </c>
      <c r="Y145" s="231"/>
      <c r="Z145" s="231"/>
      <c r="AA145" s="231"/>
      <c r="AB145" s="231"/>
      <c r="AC145" s="231"/>
      <c r="AD145" s="231"/>
      <c r="AE145" s="231"/>
      <c r="AF145" s="231"/>
      <c r="AG145" s="231"/>
      <c r="AH145" s="231"/>
      <c r="AI145" s="231"/>
      <c r="AJ145" s="231"/>
      <c r="AK145" s="231"/>
      <c r="AL145" s="231"/>
      <c r="AM145" s="231"/>
      <c r="AN145" s="231"/>
    </row>
    <row r="146" spans="1:40">
      <c r="A146" s="27">
        <v>42117</v>
      </c>
      <c r="B146" s="113">
        <v>10.964600000000001</v>
      </c>
      <c r="C146" s="115">
        <v>7.6837</v>
      </c>
      <c r="D146" s="115">
        <v>35.2729</v>
      </c>
      <c r="E146" s="113">
        <v>35.2012</v>
      </c>
      <c r="F146" s="113">
        <v>58.625599999999999</v>
      </c>
      <c r="G146" s="113">
        <v>12</v>
      </c>
      <c r="H146" s="113">
        <v>49.37</v>
      </c>
      <c r="I146" s="113">
        <v>20</v>
      </c>
      <c r="J146" s="113">
        <v>79.959999999999994</v>
      </c>
      <c r="K146" s="113">
        <v>748.15</v>
      </c>
      <c r="L146" s="113">
        <v>16.89</v>
      </c>
      <c r="M146" s="113">
        <v>65.790000000000006</v>
      </c>
      <c r="N146" s="113">
        <v>45.02</v>
      </c>
      <c r="O146" s="113">
        <v>730.01</v>
      </c>
      <c r="P146" s="113">
        <f t="shared" si="10"/>
        <v>2.8461239839285799</v>
      </c>
      <c r="Q146" s="113">
        <f t="shared" si="11"/>
        <v>17.220903814195403</v>
      </c>
      <c r="R146" s="113">
        <f>SUM($Q$3:Q146)</f>
        <v>1723.8161031478598</v>
      </c>
      <c r="S146" s="113">
        <f t="shared" si="12"/>
        <v>11.191324168589603</v>
      </c>
      <c r="T146" s="113">
        <f>SUM($S$3:S146)</f>
        <v>1188.8328132196102</v>
      </c>
      <c r="U146" s="199">
        <f t="shared" si="13"/>
        <v>11.010225428650001</v>
      </c>
      <c r="V146" s="199">
        <f t="shared" si="14"/>
        <v>11.010225428650001</v>
      </c>
      <c r="W146" s="231">
        <f>SUM($V$3:V146)</f>
        <v>1159.9858029917598</v>
      </c>
      <c r="Y146" s="231"/>
      <c r="Z146" s="231"/>
      <c r="AA146" s="231"/>
      <c r="AB146" s="231"/>
      <c r="AC146" s="231"/>
      <c r="AD146" s="231"/>
      <c r="AE146" s="231"/>
      <c r="AF146" s="231"/>
      <c r="AG146" s="231"/>
      <c r="AH146" s="231"/>
      <c r="AI146" s="231"/>
      <c r="AJ146" s="231"/>
      <c r="AK146" s="231"/>
      <c r="AL146" s="231"/>
      <c r="AM146" s="231"/>
      <c r="AN146" s="231"/>
    </row>
    <row r="147" spans="1:40">
      <c r="A147" s="27">
        <v>42118</v>
      </c>
      <c r="B147" s="113">
        <v>10.413500000000001</v>
      </c>
      <c r="C147" s="115">
        <v>7.2975000000000003</v>
      </c>
      <c r="D147" s="115">
        <v>35.480699999999999</v>
      </c>
      <c r="E147" s="113">
        <v>32.311900000000001</v>
      </c>
      <c r="F147" s="113">
        <v>57.786999999999999</v>
      </c>
      <c r="G147" s="113">
        <v>12</v>
      </c>
      <c r="H147" s="113">
        <v>49.76</v>
      </c>
      <c r="I147" s="113">
        <v>20</v>
      </c>
      <c r="J147" s="113">
        <v>79.97</v>
      </c>
      <c r="K147" s="113">
        <v>747.69</v>
      </c>
      <c r="L147" s="113">
        <v>18.2</v>
      </c>
      <c r="M147" s="113">
        <v>63.9</v>
      </c>
      <c r="N147" s="113">
        <v>45.76</v>
      </c>
      <c r="O147" s="113">
        <v>729.98</v>
      </c>
      <c r="P147" s="113">
        <f t="shared" si="10"/>
        <v>2.7675330724508203</v>
      </c>
      <c r="Q147" s="113">
        <f t="shared" si="11"/>
        <v>15.919313735982396</v>
      </c>
      <c r="R147" s="113">
        <f>SUM($Q$3:Q147)</f>
        <v>1739.7354168838422</v>
      </c>
      <c r="S147" s="113">
        <f t="shared" si="12"/>
        <v>10.553477213540402</v>
      </c>
      <c r="T147" s="113">
        <f>SUM($S$3:S147)</f>
        <v>1199.3862904331506</v>
      </c>
      <c r="U147" s="199">
        <f t="shared" si="13"/>
        <v>10.421577568280002</v>
      </c>
      <c r="V147" s="199">
        <f t="shared" si="14"/>
        <v>10.421577568280002</v>
      </c>
      <c r="W147" s="231">
        <f>SUM($V$3:V147)</f>
        <v>1170.4073805600399</v>
      </c>
      <c r="Y147" s="231"/>
      <c r="Z147" s="231"/>
      <c r="AA147" s="231"/>
      <c r="AB147" s="231"/>
      <c r="AC147" s="231"/>
      <c r="AD147" s="231"/>
      <c r="AE147" s="231"/>
      <c r="AF147" s="231"/>
      <c r="AG147" s="231"/>
      <c r="AH147" s="231"/>
      <c r="AI147" s="231"/>
      <c r="AJ147" s="231"/>
      <c r="AK147" s="231"/>
      <c r="AL147" s="231"/>
      <c r="AM147" s="231"/>
      <c r="AN147" s="231"/>
    </row>
    <row r="148" spans="1:40">
      <c r="A148" s="27">
        <v>42119</v>
      </c>
      <c r="B148" s="113">
        <v>9.7868999999999993</v>
      </c>
      <c r="C148" s="115">
        <v>6.8582999999999998</v>
      </c>
      <c r="D148" s="115">
        <v>34.460900000000002</v>
      </c>
      <c r="E148" s="113">
        <v>40.000500000000002</v>
      </c>
      <c r="F148" s="113">
        <v>57.995399999999997</v>
      </c>
      <c r="G148" s="113">
        <v>11.69999981</v>
      </c>
      <c r="H148" s="113">
        <v>51.72</v>
      </c>
      <c r="I148" s="113">
        <v>20</v>
      </c>
      <c r="J148" s="113">
        <v>79.97</v>
      </c>
      <c r="K148" s="113">
        <v>742.91</v>
      </c>
      <c r="L148" s="113">
        <v>18.690000000000001</v>
      </c>
      <c r="M148" s="113">
        <v>62.32</v>
      </c>
      <c r="N148" s="113">
        <v>43.75</v>
      </c>
      <c r="O148" s="113">
        <v>729.94</v>
      </c>
      <c r="P148" s="113">
        <f t="shared" si="10"/>
        <v>2.7007339296796982</v>
      </c>
      <c r="Q148" s="113">
        <f t="shared" si="11"/>
        <v>14.890656410096645</v>
      </c>
      <c r="R148" s="113">
        <f>SUM($Q$3:Q148)</f>
        <v>1754.6260732939388</v>
      </c>
      <c r="S148" s="113">
        <f t="shared" si="12"/>
        <v>10.180998345227627</v>
      </c>
      <c r="T148" s="113">
        <f>SUM($S$3:S148)</f>
        <v>1209.5672887783783</v>
      </c>
      <c r="U148" s="199">
        <f t="shared" si="13"/>
        <v>9.9924611377999994</v>
      </c>
      <c r="V148" s="199">
        <f t="shared" si="14"/>
        <v>9.9924611377999994</v>
      </c>
      <c r="W148" s="231">
        <f>SUM($V$3:V148)</f>
        <v>1180.39984169784</v>
      </c>
      <c r="Y148" s="231"/>
      <c r="Z148" s="231"/>
      <c r="AA148" s="231"/>
      <c r="AB148" s="231"/>
      <c r="AC148" s="231"/>
      <c r="AD148" s="231"/>
      <c r="AE148" s="231"/>
      <c r="AF148" s="231"/>
      <c r="AG148" s="231"/>
      <c r="AH148" s="231"/>
      <c r="AI148" s="231"/>
      <c r="AJ148" s="231"/>
      <c r="AK148" s="231"/>
      <c r="AL148" s="231"/>
      <c r="AM148" s="231"/>
      <c r="AN148" s="231"/>
    </row>
    <row r="149" spans="1:40">
      <c r="A149" s="27">
        <v>42120</v>
      </c>
      <c r="B149" s="113">
        <v>9.3687000000000005</v>
      </c>
      <c r="C149" s="115">
        <v>6.5652999999999997</v>
      </c>
      <c r="D149" s="115">
        <v>34.540300000000002</v>
      </c>
      <c r="E149" s="113">
        <v>40.04</v>
      </c>
      <c r="F149" s="113">
        <v>57.705599999999997</v>
      </c>
      <c r="G149" s="113">
        <v>11.69999981</v>
      </c>
      <c r="H149" s="113">
        <v>48.66</v>
      </c>
      <c r="I149" s="113">
        <v>20</v>
      </c>
      <c r="J149" s="113">
        <v>79.94</v>
      </c>
      <c r="K149" s="113">
        <v>739.1</v>
      </c>
      <c r="L149" s="113">
        <v>30.89</v>
      </c>
      <c r="M149" s="113">
        <v>68.89</v>
      </c>
      <c r="N149" s="113">
        <v>41.47</v>
      </c>
      <c r="O149" s="113">
        <v>730.03</v>
      </c>
      <c r="P149" s="113">
        <f t="shared" si="10"/>
        <v>2.6105214047615384</v>
      </c>
      <c r="Q149" s="113">
        <f t="shared" si="11"/>
        <v>13.606143310557668</v>
      </c>
      <c r="R149" s="113">
        <f>SUM($Q$3:Q149)</f>
        <v>1768.2322166044964</v>
      </c>
      <c r="S149" s="113">
        <f t="shared" si="12"/>
        <v>9.7319833936860274</v>
      </c>
      <c r="T149" s="113">
        <f>SUM($S$3:S149)</f>
        <v>1219.2992721720643</v>
      </c>
      <c r="U149" s="199">
        <f t="shared" si="13"/>
        <v>9.6133758561900002</v>
      </c>
      <c r="V149" s="199">
        <f t="shared" si="14"/>
        <v>9.6133758561900002</v>
      </c>
      <c r="W149" s="231">
        <f>SUM($V$3:V149)</f>
        <v>1190.01321755403</v>
      </c>
      <c r="Y149" s="231"/>
      <c r="Z149" s="231"/>
      <c r="AA149" s="231"/>
      <c r="AB149" s="231"/>
      <c r="AC149" s="231"/>
      <c r="AD149" s="231"/>
      <c r="AE149" s="231"/>
      <c r="AF149" s="231"/>
      <c r="AG149" s="231"/>
      <c r="AH149" s="231"/>
      <c r="AI149" s="231"/>
      <c r="AJ149" s="231"/>
      <c r="AK149" s="231"/>
      <c r="AL149" s="231"/>
      <c r="AM149" s="231"/>
      <c r="AN149" s="231"/>
    </row>
    <row r="150" spans="1:40">
      <c r="A150" s="27">
        <v>42121</v>
      </c>
      <c r="B150" s="113">
        <v>9.3165999999999993</v>
      </c>
      <c r="C150" s="115">
        <v>6.5288000000000004</v>
      </c>
      <c r="D150" s="115">
        <v>34.715400000000002</v>
      </c>
      <c r="E150" s="113">
        <v>40.128500000000003</v>
      </c>
      <c r="F150" s="113">
        <v>57.569699999999997</v>
      </c>
      <c r="G150" s="113">
        <v>11.600000380000001</v>
      </c>
      <c r="H150" s="113">
        <v>46.88</v>
      </c>
      <c r="I150" s="113">
        <v>19.989999999999998</v>
      </c>
      <c r="J150" s="113">
        <v>79.95</v>
      </c>
      <c r="K150" s="113">
        <v>737.38</v>
      </c>
      <c r="L150" s="113">
        <v>29.42</v>
      </c>
      <c r="M150" s="113">
        <v>74.209999999999994</v>
      </c>
      <c r="N150" s="113">
        <v>40.69</v>
      </c>
      <c r="O150" s="113">
        <v>730</v>
      </c>
      <c r="P150" s="113">
        <f t="shared" si="10"/>
        <v>2.6149332801519547</v>
      </c>
      <c r="Q150" s="113">
        <f t="shared" si="11"/>
        <v>13.666304533713239</v>
      </c>
      <c r="R150" s="113">
        <f>SUM($Q$3:Q150)</f>
        <v>1781.8985211382096</v>
      </c>
      <c r="S150" s="113">
        <f t="shared" si="12"/>
        <v>9.7508602249056509</v>
      </c>
      <c r="T150" s="113">
        <f>SUM($S$3:S150)</f>
        <v>1229.05013239697</v>
      </c>
      <c r="U150" s="199">
        <f t="shared" si="13"/>
        <v>9.5861856776799996</v>
      </c>
      <c r="V150" s="199">
        <f t="shared" si="14"/>
        <v>9.5861856776799996</v>
      </c>
      <c r="W150" s="231">
        <f>SUM($V$3:V150)</f>
        <v>1199.5994032317101</v>
      </c>
      <c r="Y150" s="231"/>
      <c r="Z150" s="231"/>
      <c r="AA150" s="231"/>
      <c r="AB150" s="231"/>
      <c r="AC150" s="231"/>
      <c r="AD150" s="231"/>
      <c r="AE150" s="231"/>
      <c r="AF150" s="231"/>
      <c r="AG150" s="231"/>
      <c r="AH150" s="231"/>
      <c r="AI150" s="231"/>
      <c r="AJ150" s="231"/>
      <c r="AK150" s="231"/>
      <c r="AL150" s="231"/>
      <c r="AM150" s="231"/>
      <c r="AN150" s="231"/>
    </row>
    <row r="151" spans="1:40">
      <c r="A151" s="27">
        <v>42122</v>
      </c>
      <c r="B151" s="113">
        <v>8.58</v>
      </c>
      <c r="C151" s="115">
        <v>6.0125999999999999</v>
      </c>
      <c r="D151" s="115">
        <v>34.151699999999998</v>
      </c>
      <c r="E151" s="113">
        <v>37.221699999999998</v>
      </c>
      <c r="F151" s="113">
        <v>57.4482</v>
      </c>
      <c r="G151" s="113">
        <v>11.69999981</v>
      </c>
      <c r="H151" s="113">
        <v>49.6</v>
      </c>
      <c r="I151" s="113">
        <v>20</v>
      </c>
      <c r="J151" s="113">
        <v>79.959999999999994</v>
      </c>
      <c r="K151" s="113">
        <v>726.38</v>
      </c>
      <c r="L151" s="113">
        <v>26.91</v>
      </c>
      <c r="M151" s="113">
        <v>73.61</v>
      </c>
      <c r="N151" s="113">
        <v>36.270000000000003</v>
      </c>
      <c r="O151" s="113">
        <v>729.96</v>
      </c>
      <c r="P151" s="113">
        <f t="shared" si="10"/>
        <v>2.5022382455634182</v>
      </c>
      <c r="Q151" s="113">
        <f t="shared" si="11"/>
        <v>12.209791912125407</v>
      </c>
      <c r="R151" s="113">
        <f>SUM($Q$3:Q151)</f>
        <v>1794.108313050335</v>
      </c>
      <c r="S151" s="113">
        <f t="shared" si="12"/>
        <v>8.798284327680328</v>
      </c>
      <c r="T151" s="113">
        <f>SUM($S$3:S151)</f>
        <v>1237.8484167246502</v>
      </c>
      <c r="U151" s="199">
        <f t="shared" si="13"/>
        <v>8.7444300394199992</v>
      </c>
      <c r="V151" s="199">
        <f t="shared" si="14"/>
        <v>8.7444300394199992</v>
      </c>
      <c r="W151" s="231">
        <f>SUM($V$3:V151)</f>
        <v>1208.3438332711301</v>
      </c>
      <c r="Y151" s="231"/>
      <c r="Z151" s="231"/>
      <c r="AA151" s="231"/>
      <c r="AB151" s="231"/>
      <c r="AC151" s="231"/>
      <c r="AD151" s="231"/>
      <c r="AE151" s="231"/>
      <c r="AF151" s="231"/>
      <c r="AG151" s="231"/>
      <c r="AH151" s="231"/>
      <c r="AI151" s="231"/>
      <c r="AJ151" s="231"/>
      <c r="AK151" s="231"/>
      <c r="AL151" s="231"/>
      <c r="AM151" s="231"/>
      <c r="AN151" s="231"/>
    </row>
    <row r="152" spans="1:40">
      <c r="A152" s="27">
        <v>42123</v>
      </c>
      <c r="B152" s="113">
        <v>9.0851000000000006</v>
      </c>
      <c r="C152" s="115">
        <v>6.3665000000000003</v>
      </c>
      <c r="D152" s="115">
        <v>34.166400000000003</v>
      </c>
      <c r="E152" s="113">
        <v>35.822699999999998</v>
      </c>
      <c r="F152" s="113">
        <v>58.142499999999998</v>
      </c>
      <c r="G152" s="113">
        <v>11.5</v>
      </c>
      <c r="H152" s="113">
        <v>50.26</v>
      </c>
      <c r="I152" s="113">
        <v>20</v>
      </c>
      <c r="J152" s="113">
        <v>79.959999999999994</v>
      </c>
      <c r="K152" s="113">
        <v>732.46</v>
      </c>
      <c r="L152" s="113">
        <v>26.83</v>
      </c>
      <c r="M152" s="113">
        <v>73.66</v>
      </c>
      <c r="N152" s="113">
        <v>38.51</v>
      </c>
      <c r="O152" s="113">
        <v>730.04</v>
      </c>
      <c r="P152" s="113">
        <f t="shared" si="10"/>
        <v>2.5859028561067099</v>
      </c>
      <c r="Q152" s="113">
        <f t="shared" si="11"/>
        <v>13.275269338924637</v>
      </c>
      <c r="R152" s="113">
        <f>SUM($Q$3:Q152)</f>
        <v>1807.3835823892596</v>
      </c>
      <c r="S152" s="113">
        <f t="shared" si="12"/>
        <v>9.3476692129796035</v>
      </c>
      <c r="T152" s="113">
        <f>SUM($S$3:S152)</f>
        <v>1247.1960859376297</v>
      </c>
      <c r="U152" s="199">
        <f t="shared" si="13"/>
        <v>9.1685223643799993</v>
      </c>
      <c r="V152" s="199">
        <f t="shared" si="14"/>
        <v>9.1685223643799993</v>
      </c>
      <c r="W152" s="231">
        <f>SUM($V$3:V152)</f>
        <v>1217.5123556355099</v>
      </c>
      <c r="Y152" s="231"/>
      <c r="Z152" s="231"/>
      <c r="AA152" s="231"/>
      <c r="AB152" s="231"/>
      <c r="AC152" s="231"/>
      <c r="AD152" s="231"/>
      <c r="AE152" s="231"/>
      <c r="AF152" s="231"/>
      <c r="AG152" s="231"/>
      <c r="AH152" s="231"/>
      <c r="AI152" s="231"/>
      <c r="AJ152" s="231"/>
      <c r="AK152" s="231"/>
      <c r="AL152" s="231"/>
      <c r="AM152" s="231"/>
      <c r="AN152" s="231"/>
    </row>
    <row r="153" spans="1:40">
      <c r="A153" s="27">
        <v>42124</v>
      </c>
      <c r="B153" s="113">
        <v>10.389099999999999</v>
      </c>
      <c r="C153" s="115">
        <v>7.2803000000000004</v>
      </c>
      <c r="D153" s="115">
        <v>34.670200000000001</v>
      </c>
      <c r="E153" s="113">
        <v>31.890499999999999</v>
      </c>
      <c r="F153" s="113">
        <v>59.226799999999997</v>
      </c>
      <c r="G153" s="113">
        <v>11.69999981</v>
      </c>
      <c r="H153" s="113">
        <v>48.23</v>
      </c>
      <c r="I153" s="113">
        <v>20</v>
      </c>
      <c r="J153" s="113">
        <v>79.959999999999994</v>
      </c>
      <c r="K153" s="113">
        <v>741.43</v>
      </c>
      <c r="L153" s="113">
        <v>27.09</v>
      </c>
      <c r="M153" s="113">
        <v>73.47</v>
      </c>
      <c r="N153" s="113">
        <v>39.19</v>
      </c>
      <c r="O153" s="113">
        <v>730.03</v>
      </c>
      <c r="P153" s="113">
        <f t="shared" si="10"/>
        <v>2.7413817405843783</v>
      </c>
      <c r="Q153" s="113">
        <f t="shared" si="11"/>
        <v>15.508398882919256</v>
      </c>
      <c r="R153" s="113">
        <f>SUM($Q$3:Q153)</f>
        <v>1822.8919812721788</v>
      </c>
      <c r="S153" s="113">
        <f t="shared" si="12"/>
        <v>10.492612113634928</v>
      </c>
      <c r="T153" s="113">
        <f>SUM($S$3:S153)</f>
        <v>1257.6886980512647</v>
      </c>
      <c r="U153" s="199">
        <f t="shared" si="13"/>
        <v>10.300917922529999</v>
      </c>
      <c r="V153" s="199">
        <f t="shared" si="14"/>
        <v>10.300917922529999</v>
      </c>
      <c r="W153" s="231">
        <f>SUM($V$3:V153)</f>
        <v>1227.81327355804</v>
      </c>
      <c r="Y153" s="231"/>
      <c r="Z153" s="231"/>
      <c r="AA153" s="231"/>
      <c r="AB153" s="231"/>
      <c r="AC153" s="231"/>
      <c r="AD153" s="231"/>
      <c r="AE153" s="231"/>
      <c r="AF153" s="231"/>
      <c r="AG153" s="231"/>
      <c r="AH153" s="231"/>
      <c r="AI153" s="231"/>
      <c r="AJ153" s="231"/>
      <c r="AK153" s="231"/>
      <c r="AL153" s="231"/>
      <c r="AM153" s="231"/>
      <c r="AN153" s="231"/>
    </row>
    <row r="154" spans="1:40">
      <c r="A154" s="27">
        <v>42125</v>
      </c>
      <c r="B154" s="113">
        <v>11.185</v>
      </c>
      <c r="C154" s="115">
        <v>7.8380999999999998</v>
      </c>
      <c r="D154" s="115">
        <v>35.225999999999999</v>
      </c>
      <c r="E154" s="113">
        <v>29.833600000000001</v>
      </c>
      <c r="F154" s="113">
        <v>59.015300000000003</v>
      </c>
      <c r="G154" s="113">
        <v>11.69999981</v>
      </c>
      <c r="H154" s="113">
        <v>52.24</v>
      </c>
      <c r="I154" s="113">
        <v>20</v>
      </c>
      <c r="J154" s="113">
        <v>79.97</v>
      </c>
      <c r="K154" s="113">
        <v>751.49</v>
      </c>
      <c r="L154" s="113">
        <v>27.89</v>
      </c>
      <c r="M154" s="113">
        <v>77.08</v>
      </c>
      <c r="N154" s="113">
        <v>43.68</v>
      </c>
      <c r="O154" s="113">
        <v>730.04</v>
      </c>
      <c r="P154" s="113">
        <f t="shared" si="10"/>
        <v>2.8816195333814081</v>
      </c>
      <c r="Q154" s="113">
        <f t="shared" si="11"/>
        <v>17.843147364734289</v>
      </c>
      <c r="R154" s="113">
        <f>SUM($Q$3:Q154)</f>
        <v>1840.735128636913</v>
      </c>
      <c r="S154" s="113">
        <f t="shared" si="12"/>
        <v>11.332607088169629</v>
      </c>
      <c r="T154" s="113">
        <f>SUM($S$3:S154)</f>
        <v>1269.0213051394344</v>
      </c>
      <c r="U154" s="199">
        <f t="shared" si="13"/>
        <v>11.02899827539</v>
      </c>
      <c r="V154" s="199">
        <f t="shared" si="14"/>
        <v>11.02899827539</v>
      </c>
      <c r="W154" s="231">
        <f>SUM($V$3:V154)</f>
        <v>1238.84227183343</v>
      </c>
      <c r="Y154" s="231"/>
      <c r="Z154" s="231"/>
      <c r="AA154" s="231"/>
      <c r="AB154" s="231"/>
      <c r="AC154" s="231"/>
      <c r="AD154" s="231"/>
      <c r="AE154" s="231"/>
      <c r="AF154" s="231"/>
      <c r="AG154" s="231"/>
      <c r="AH154" s="231"/>
      <c r="AI154" s="231"/>
      <c r="AJ154" s="231"/>
      <c r="AK154" s="231"/>
      <c r="AL154" s="231"/>
      <c r="AM154" s="231"/>
      <c r="AN154" s="231"/>
    </row>
    <row r="155" spans="1:40">
      <c r="A155" s="27">
        <v>42126</v>
      </c>
      <c r="B155" s="113">
        <v>12.0954</v>
      </c>
      <c r="C155" s="115">
        <v>8.4760000000000009</v>
      </c>
      <c r="D155" s="115">
        <v>35.940100000000001</v>
      </c>
      <c r="E155" s="113">
        <v>25.454799999999999</v>
      </c>
      <c r="F155" s="113">
        <v>59.654600000000002</v>
      </c>
      <c r="G155" s="113">
        <v>11.69999981</v>
      </c>
      <c r="H155" s="113">
        <v>48.63</v>
      </c>
      <c r="I155" s="113">
        <v>20</v>
      </c>
      <c r="J155" s="113">
        <v>79.98</v>
      </c>
      <c r="K155" s="113">
        <v>758</v>
      </c>
      <c r="L155" s="113">
        <v>28.02</v>
      </c>
      <c r="M155" s="113">
        <v>81.790000000000006</v>
      </c>
      <c r="N155" s="113">
        <v>45.79</v>
      </c>
      <c r="O155" s="113">
        <v>729.97</v>
      </c>
      <c r="P155" s="113">
        <f t="shared" si="10"/>
        <v>3.0017274532402789</v>
      </c>
      <c r="Q155" s="113">
        <f t="shared" si="11"/>
        <v>20.120263734864373</v>
      </c>
      <c r="R155" s="113">
        <f>SUM($Q$3:Q155)</f>
        <v>1860.8553923717775</v>
      </c>
      <c r="S155" s="113">
        <f t="shared" si="12"/>
        <v>12.18779619712193</v>
      </c>
      <c r="T155" s="113">
        <f>SUM($S$3:S155)</f>
        <v>1281.2091013365564</v>
      </c>
      <c r="U155" s="199">
        <f t="shared" si="13"/>
        <v>11.802126756129999</v>
      </c>
      <c r="V155" s="199">
        <f t="shared" si="14"/>
        <v>11.802126756129999</v>
      </c>
      <c r="W155" s="231">
        <f>SUM($V$3:V155)</f>
        <v>1250.6443985895601</v>
      </c>
      <c r="Y155" s="231"/>
      <c r="Z155" s="231"/>
      <c r="AA155" s="231"/>
      <c r="AB155" s="231"/>
      <c r="AC155" s="231"/>
      <c r="AD155" s="231"/>
      <c r="AE155" s="231"/>
      <c r="AF155" s="231"/>
      <c r="AG155" s="231"/>
      <c r="AH155" s="231"/>
      <c r="AI155" s="231"/>
      <c r="AJ155" s="231"/>
      <c r="AK155" s="231"/>
      <c r="AL155" s="231"/>
      <c r="AM155" s="231"/>
      <c r="AN155" s="231"/>
    </row>
    <row r="156" spans="1:40">
      <c r="A156" s="27">
        <v>42127</v>
      </c>
      <c r="B156" s="113">
        <v>12.2799</v>
      </c>
      <c r="C156" s="115">
        <v>8.6052999999999997</v>
      </c>
      <c r="D156" s="115">
        <v>35.690399999999997</v>
      </c>
      <c r="E156" s="113">
        <v>23.748100000000001</v>
      </c>
      <c r="F156" s="113">
        <v>58.279400000000003</v>
      </c>
      <c r="G156" s="113">
        <v>11.80000019</v>
      </c>
      <c r="H156" s="113">
        <v>48.37</v>
      </c>
      <c r="I156" s="113">
        <v>20</v>
      </c>
      <c r="J156" s="113">
        <v>79.959999999999994</v>
      </c>
      <c r="K156" s="113">
        <v>759.87</v>
      </c>
      <c r="L156" s="113">
        <v>28.19</v>
      </c>
      <c r="M156" s="113">
        <v>76.97</v>
      </c>
      <c r="N156" s="113">
        <v>47.69</v>
      </c>
      <c r="O156" s="113">
        <v>730.01</v>
      </c>
      <c r="P156" s="113">
        <f t="shared" si="10"/>
        <v>3.0095614656058425</v>
      </c>
      <c r="Q156" s="113">
        <f t="shared" si="11"/>
        <v>20.27850515307999</v>
      </c>
      <c r="R156" s="113">
        <f>SUM($Q$3:Q156)</f>
        <v>1881.1338975248575</v>
      </c>
      <c r="S156" s="113">
        <f t="shared" si="12"/>
        <v>12.231243223973477</v>
      </c>
      <c r="T156" s="113">
        <f>SUM($S$3:S156)</f>
        <v>1293.4403445605299</v>
      </c>
      <c r="U156" s="199">
        <f t="shared" si="13"/>
        <v>11.888577855329999</v>
      </c>
      <c r="V156" s="199">
        <f t="shared" si="14"/>
        <v>11.888577855329999</v>
      </c>
      <c r="W156" s="231">
        <f>SUM($V$3:V156)</f>
        <v>1262.53297644489</v>
      </c>
      <c r="Y156" s="231"/>
      <c r="Z156" s="231"/>
      <c r="AA156" s="231"/>
      <c r="AB156" s="231"/>
      <c r="AC156" s="231"/>
      <c r="AD156" s="231"/>
      <c r="AE156" s="231"/>
      <c r="AF156" s="231"/>
      <c r="AG156" s="231"/>
      <c r="AH156" s="231"/>
      <c r="AI156" s="231"/>
      <c r="AJ156" s="231"/>
      <c r="AK156" s="231"/>
      <c r="AL156" s="231"/>
      <c r="AM156" s="231"/>
      <c r="AN156" s="231"/>
    </row>
    <row r="157" spans="1:40">
      <c r="A157" s="27">
        <v>42128</v>
      </c>
      <c r="B157" s="113">
        <v>12.4048</v>
      </c>
      <c r="C157" s="115">
        <v>8.6928999999999998</v>
      </c>
      <c r="D157" s="115">
        <v>35.185400000000001</v>
      </c>
      <c r="E157" s="113">
        <v>35.886400000000002</v>
      </c>
      <c r="F157" s="113">
        <v>58.785299999999999</v>
      </c>
      <c r="G157" s="113">
        <v>11.69999981</v>
      </c>
      <c r="H157" s="113">
        <v>49.06</v>
      </c>
      <c r="I157" s="113">
        <v>20</v>
      </c>
      <c r="J157" s="113">
        <v>79.98</v>
      </c>
      <c r="K157" s="113">
        <v>761.27</v>
      </c>
      <c r="L157" s="113">
        <v>28.03</v>
      </c>
      <c r="M157" s="113">
        <v>56.08</v>
      </c>
      <c r="N157" s="113">
        <v>48.68</v>
      </c>
      <c r="O157" s="113">
        <v>729.96</v>
      </c>
      <c r="P157" s="113">
        <f t="shared" si="10"/>
        <v>3.0227540101934482</v>
      </c>
      <c r="Q157" s="113">
        <f t="shared" si="11"/>
        <v>20.54780269059432</v>
      </c>
      <c r="R157" s="113">
        <f>SUM($Q$3:Q157)</f>
        <v>1901.6817002154519</v>
      </c>
      <c r="S157" s="113">
        <f t="shared" si="12"/>
        <v>12.706451357705031</v>
      </c>
      <c r="T157" s="113">
        <f>SUM($S$3:S157)</f>
        <v>1306.1467959182348</v>
      </c>
      <c r="U157" s="199">
        <f t="shared" si="13"/>
        <v>12.36243645589</v>
      </c>
      <c r="V157" s="199">
        <f t="shared" si="14"/>
        <v>12.36243645589</v>
      </c>
      <c r="W157" s="231">
        <f>SUM($V$3:V157)</f>
        <v>1274.89541290078</v>
      </c>
      <c r="Y157" s="231"/>
      <c r="Z157" s="231"/>
      <c r="AA157" s="231"/>
      <c r="AB157" s="231"/>
      <c r="AC157" s="231"/>
      <c r="AD157" s="231"/>
      <c r="AE157" s="231"/>
      <c r="AF157" s="231"/>
      <c r="AG157" s="231"/>
      <c r="AH157" s="231"/>
      <c r="AI157" s="231"/>
      <c r="AJ157" s="231"/>
      <c r="AK157" s="231"/>
      <c r="AL157" s="231"/>
      <c r="AM157" s="231"/>
      <c r="AN157" s="231"/>
    </row>
    <row r="158" spans="1:40">
      <c r="A158" s="27">
        <v>42129</v>
      </c>
      <c r="B158" s="113">
        <v>12.1038</v>
      </c>
      <c r="C158" s="115">
        <v>8.4818999999999996</v>
      </c>
      <c r="D158" s="115">
        <v>33.683900000000001</v>
      </c>
      <c r="E158" s="113">
        <v>31.988600000000002</v>
      </c>
      <c r="F158" s="113">
        <v>58.5518</v>
      </c>
      <c r="G158" s="113">
        <v>11.80000019</v>
      </c>
      <c r="H158" s="113">
        <v>50.7</v>
      </c>
      <c r="I158" s="113">
        <v>20</v>
      </c>
      <c r="J158" s="113">
        <v>79.98</v>
      </c>
      <c r="K158" s="113">
        <v>758.2</v>
      </c>
      <c r="L158" s="113">
        <v>27.5</v>
      </c>
      <c r="M158" s="113">
        <v>58.45</v>
      </c>
      <c r="N158" s="113">
        <v>48.05</v>
      </c>
      <c r="O158" s="113">
        <v>730.01</v>
      </c>
      <c r="P158" s="113">
        <f t="shared" si="10"/>
        <v>2.9548300262725222</v>
      </c>
      <c r="Q158" s="113">
        <f t="shared" si="11"/>
        <v>19.198459208811897</v>
      </c>
      <c r="R158" s="113">
        <f>SUM($Q$3:Q158)</f>
        <v>1920.8801594242639</v>
      </c>
      <c r="S158" s="113">
        <f t="shared" si="12"/>
        <v>12.064769438161575</v>
      </c>
      <c r="T158" s="113">
        <f>SUM($S$3:S158)</f>
        <v>1318.2115653563965</v>
      </c>
      <c r="U158" s="199">
        <f t="shared" si="13"/>
        <v>11.79358466175</v>
      </c>
      <c r="V158" s="199">
        <f t="shared" si="14"/>
        <v>11.79358466175</v>
      </c>
      <c r="W158" s="231">
        <f>SUM($V$3:V158)</f>
        <v>1286.6889975625299</v>
      </c>
      <c r="Y158" s="231"/>
      <c r="Z158" s="231"/>
      <c r="AA158" s="231"/>
      <c r="AB158" s="231"/>
      <c r="AC158" s="231"/>
      <c r="AD158" s="231"/>
      <c r="AE158" s="231"/>
      <c r="AF158" s="231"/>
      <c r="AG158" s="231"/>
      <c r="AH158" s="231"/>
      <c r="AI158" s="231"/>
      <c r="AJ158" s="231"/>
      <c r="AK158" s="231"/>
      <c r="AL158" s="231"/>
      <c r="AM158" s="231"/>
      <c r="AN158" s="231"/>
    </row>
    <row r="159" spans="1:40">
      <c r="A159" s="27">
        <v>42130</v>
      </c>
      <c r="B159" s="113">
        <v>12.0741</v>
      </c>
      <c r="C159" s="115">
        <v>8.4611999999999998</v>
      </c>
      <c r="D159" s="115">
        <v>33.404299999999999</v>
      </c>
      <c r="E159" s="113">
        <v>28.3277</v>
      </c>
      <c r="F159" s="113">
        <v>58.0929</v>
      </c>
      <c r="G159" s="113">
        <v>11.80000019</v>
      </c>
      <c r="H159" s="113">
        <v>51.48</v>
      </c>
      <c r="I159" s="113">
        <v>20</v>
      </c>
      <c r="J159" s="113">
        <v>79.97</v>
      </c>
      <c r="K159" s="113">
        <v>758.67</v>
      </c>
      <c r="L159" s="113">
        <v>26.95</v>
      </c>
      <c r="M159" s="113">
        <v>60.55</v>
      </c>
      <c r="N159" s="113">
        <v>48.68</v>
      </c>
      <c r="O159" s="113">
        <v>729.99</v>
      </c>
      <c r="P159" s="113">
        <f t="shared" si="10"/>
        <v>2.9480410373227719</v>
      </c>
      <c r="Q159" s="113">
        <f t="shared" si="11"/>
        <v>19.068562513919346</v>
      </c>
      <c r="R159" s="113">
        <f>SUM($Q$3:Q159)</f>
        <v>1939.9487219381831</v>
      </c>
      <c r="S159" s="113">
        <f t="shared" si="12"/>
        <v>11.885181760532179</v>
      </c>
      <c r="T159" s="113">
        <f>SUM($S$3:S159)</f>
        <v>1330.0967471169286</v>
      </c>
      <c r="U159" s="199">
        <f t="shared" si="13"/>
        <v>11.612776464949999</v>
      </c>
      <c r="V159" s="199">
        <f t="shared" si="14"/>
        <v>11.612776464949999</v>
      </c>
      <c r="W159" s="231">
        <f>SUM($V$3:V159)</f>
        <v>1298.30177402748</v>
      </c>
      <c r="Y159" s="231"/>
      <c r="Z159" s="231"/>
      <c r="AA159" s="231"/>
      <c r="AB159" s="231"/>
      <c r="AC159" s="231"/>
      <c r="AD159" s="231"/>
      <c r="AE159" s="231"/>
      <c r="AF159" s="231"/>
      <c r="AG159" s="231"/>
      <c r="AH159" s="231"/>
      <c r="AI159" s="231"/>
      <c r="AJ159" s="231"/>
      <c r="AK159" s="231"/>
      <c r="AL159" s="231"/>
      <c r="AM159" s="231"/>
      <c r="AN159" s="231"/>
    </row>
    <row r="160" spans="1:40">
      <c r="A160" s="27">
        <v>42131</v>
      </c>
      <c r="B160" s="113">
        <v>10.3645</v>
      </c>
      <c r="C160" s="115">
        <v>7.2630999999999997</v>
      </c>
      <c r="D160" s="115">
        <v>33.675199999999997</v>
      </c>
      <c r="E160" s="113">
        <v>33.5122</v>
      </c>
      <c r="F160" s="113">
        <v>58.055999999999997</v>
      </c>
      <c r="G160" s="113">
        <v>11.80000019</v>
      </c>
      <c r="H160" s="113">
        <v>46.74</v>
      </c>
      <c r="I160" s="113">
        <v>19.989999999999998</v>
      </c>
      <c r="J160" s="113">
        <v>79.98</v>
      </c>
      <c r="K160" s="113">
        <v>738.68</v>
      </c>
      <c r="L160" s="113">
        <v>24.81</v>
      </c>
      <c r="M160" s="113">
        <v>61.45</v>
      </c>
      <c r="N160" s="113">
        <v>41.3</v>
      </c>
      <c r="O160" s="113">
        <v>729.92</v>
      </c>
      <c r="P160" s="113">
        <f t="shared" si="10"/>
        <v>2.7053095708052419</v>
      </c>
      <c r="Q160" s="113">
        <f t="shared" si="11"/>
        <v>14.958946827026345</v>
      </c>
      <c r="R160" s="113">
        <f>SUM($Q$3:Q160)</f>
        <v>1954.9076687652093</v>
      </c>
      <c r="S160" s="113">
        <f t="shared" si="12"/>
        <v>10.342625159523273</v>
      </c>
      <c r="T160" s="113">
        <f>SUM($S$3:S160)</f>
        <v>1340.4393722764519</v>
      </c>
      <c r="U160" s="199">
        <f t="shared" si="13"/>
        <v>10.2277436386</v>
      </c>
      <c r="V160" s="199">
        <f t="shared" si="14"/>
        <v>10.2277436386</v>
      </c>
      <c r="W160" s="231">
        <f>SUM($V$3:V160)</f>
        <v>1308.52951766608</v>
      </c>
      <c r="Y160" s="231"/>
      <c r="Z160" s="231"/>
      <c r="AA160" s="231"/>
      <c r="AB160" s="231"/>
      <c r="AC160" s="231"/>
      <c r="AD160" s="231"/>
      <c r="AE160" s="231"/>
      <c r="AF160" s="231"/>
      <c r="AG160" s="231"/>
      <c r="AH160" s="231"/>
      <c r="AI160" s="231"/>
      <c r="AJ160" s="231"/>
      <c r="AK160" s="231"/>
      <c r="AL160" s="231"/>
      <c r="AM160" s="231"/>
      <c r="AN160" s="231"/>
    </row>
    <row r="161" spans="1:40">
      <c r="A161" s="27">
        <v>42132</v>
      </c>
      <c r="B161" s="113">
        <v>8.7024000000000008</v>
      </c>
      <c r="C161" s="115">
        <v>6.0983999999999998</v>
      </c>
      <c r="D161" s="115">
        <v>32.241100000000003</v>
      </c>
      <c r="E161" s="113">
        <v>35.174500000000002</v>
      </c>
      <c r="F161" s="113">
        <v>58.6248</v>
      </c>
      <c r="G161" s="113">
        <v>11.69999981</v>
      </c>
      <c r="H161" s="113">
        <v>48.92</v>
      </c>
      <c r="I161" s="113">
        <v>20</v>
      </c>
      <c r="J161" s="113">
        <v>79.930000000000007</v>
      </c>
      <c r="K161" s="113">
        <v>724.91</v>
      </c>
      <c r="L161" s="113">
        <v>25.2</v>
      </c>
      <c r="M161" s="113">
        <v>49.59</v>
      </c>
      <c r="N161" s="113">
        <v>36.08</v>
      </c>
      <c r="O161" s="113">
        <v>730</v>
      </c>
      <c r="P161" s="113">
        <f t="shared" si="10"/>
        <v>2.4479920062794784</v>
      </c>
      <c r="Q161" s="113">
        <f t="shared" si="11"/>
        <v>11.565100738482364</v>
      </c>
      <c r="R161" s="113">
        <f>SUM($Q$3:Q161)</f>
        <v>1966.4727695036918</v>
      </c>
      <c r="S161" s="113">
        <f t="shared" si="12"/>
        <v>8.5468127389073274</v>
      </c>
      <c r="T161" s="113">
        <f>SUM($S$3:S161)</f>
        <v>1348.9861850153593</v>
      </c>
      <c r="U161" s="199">
        <f t="shared" si="13"/>
        <v>8.5900110569800017</v>
      </c>
      <c r="V161" s="199">
        <f t="shared" si="14"/>
        <v>8.5900110569800017</v>
      </c>
      <c r="W161" s="231">
        <f>SUM($V$3:V161)</f>
        <v>1317.1195287230601</v>
      </c>
      <c r="Y161" s="231"/>
      <c r="Z161" s="231"/>
      <c r="AA161" s="231"/>
      <c r="AB161" s="231"/>
      <c r="AC161" s="231"/>
      <c r="AD161" s="231"/>
      <c r="AE161" s="231"/>
      <c r="AF161" s="231"/>
      <c r="AG161" s="231"/>
      <c r="AH161" s="231"/>
      <c r="AI161" s="231"/>
      <c r="AJ161" s="231"/>
      <c r="AK161" s="231"/>
      <c r="AL161" s="231"/>
      <c r="AM161" s="231"/>
      <c r="AN161" s="231"/>
    </row>
    <row r="162" spans="1:40">
      <c r="A162" s="27">
        <v>42133</v>
      </c>
      <c r="B162" s="113">
        <v>9.2753999999999994</v>
      </c>
      <c r="C162" s="115">
        <v>6.4999000000000002</v>
      </c>
      <c r="D162" s="115">
        <v>32.811799999999998</v>
      </c>
      <c r="E162" s="113">
        <v>32.748399999999997</v>
      </c>
      <c r="F162" s="113">
        <v>58.874000000000002</v>
      </c>
      <c r="G162" s="113">
        <v>11.69999981</v>
      </c>
      <c r="H162" s="113">
        <v>49.78</v>
      </c>
      <c r="I162" s="113">
        <v>20</v>
      </c>
      <c r="J162" s="113">
        <v>79.94</v>
      </c>
      <c r="K162" s="113">
        <v>728.7</v>
      </c>
      <c r="L162" s="113">
        <v>24.09</v>
      </c>
      <c r="M162" s="113">
        <v>59.77</v>
      </c>
      <c r="N162" s="113">
        <v>36.479999999999997</v>
      </c>
      <c r="O162" s="113">
        <v>730.02</v>
      </c>
      <c r="P162" s="113">
        <f t="shared" si="10"/>
        <v>2.5509801546372382</v>
      </c>
      <c r="Q162" s="113">
        <f t="shared" si="11"/>
        <v>12.81966287874787</v>
      </c>
      <c r="R162" s="113">
        <f>SUM($Q$3:Q162)</f>
        <v>1979.2924323824398</v>
      </c>
      <c r="S162" s="113">
        <f t="shared" si="12"/>
        <v>9.1446417346779274</v>
      </c>
      <c r="T162" s="113">
        <f>SUM($S$3:S162)</f>
        <v>1358.1308267500372</v>
      </c>
      <c r="U162" s="199">
        <f t="shared" si="13"/>
        <v>9.1003349934800006</v>
      </c>
      <c r="V162" s="199">
        <f t="shared" si="14"/>
        <v>9.1003349934800006</v>
      </c>
      <c r="W162" s="231">
        <f>SUM($V$3:V162)</f>
        <v>1326.21986371654</v>
      </c>
      <c r="Y162" s="231"/>
      <c r="Z162" s="231"/>
      <c r="AA162" s="231"/>
      <c r="AB162" s="231"/>
      <c r="AC162" s="231"/>
      <c r="AD162" s="231"/>
      <c r="AE162" s="231"/>
      <c r="AF162" s="231"/>
      <c r="AG162" s="231"/>
      <c r="AH162" s="231"/>
      <c r="AI162" s="231"/>
      <c r="AJ162" s="231"/>
      <c r="AK162" s="231"/>
      <c r="AL162" s="231"/>
      <c r="AM162" s="231"/>
      <c r="AN162" s="231"/>
    </row>
    <row r="163" spans="1:40">
      <c r="A163" s="27">
        <v>42134</v>
      </c>
      <c r="B163" s="113">
        <v>7.1684000000000001</v>
      </c>
      <c r="C163" s="115">
        <v>5.0233999999999996</v>
      </c>
      <c r="D163" s="115">
        <v>32.895699999999998</v>
      </c>
      <c r="E163" s="113">
        <v>30.558399999999999</v>
      </c>
      <c r="F163" s="113">
        <v>60.360999999999997</v>
      </c>
      <c r="G163" s="113">
        <v>11.69999981</v>
      </c>
      <c r="H163" s="113">
        <v>49.68</v>
      </c>
      <c r="I163" s="113">
        <v>20</v>
      </c>
      <c r="J163" s="113">
        <v>79.930000000000007</v>
      </c>
      <c r="K163" s="113">
        <v>706.85</v>
      </c>
      <c r="L163" s="113">
        <v>21.6</v>
      </c>
      <c r="M163" s="113">
        <v>56.8</v>
      </c>
      <c r="N163" s="113">
        <v>27.59</v>
      </c>
      <c r="O163" s="113">
        <v>729.91</v>
      </c>
      <c r="P163" s="113">
        <f t="shared" si="10"/>
        <v>2.2461934377764381</v>
      </c>
      <c r="Q163" s="113">
        <f t="shared" si="11"/>
        <v>9.45168883064831</v>
      </c>
      <c r="R163" s="113">
        <f>SUM($Q$3:Q163)</f>
        <v>1988.744121213088</v>
      </c>
      <c r="S163" s="113">
        <f t="shared" si="12"/>
        <v>6.9248903706521272</v>
      </c>
      <c r="T163" s="113">
        <f>SUM($S$3:S163)</f>
        <v>1365.0557171206892</v>
      </c>
      <c r="U163" s="199">
        <f t="shared" si="13"/>
        <v>7.0787251970499989</v>
      </c>
      <c r="V163" s="199">
        <f t="shared" si="14"/>
        <v>7.0787251970499989</v>
      </c>
      <c r="W163" s="231">
        <f>SUM($V$3:V163)</f>
        <v>1333.29858891359</v>
      </c>
      <c r="Y163" s="231"/>
      <c r="Z163" s="231"/>
      <c r="AA163" s="231"/>
      <c r="AB163" s="231"/>
      <c r="AC163" s="231"/>
      <c r="AD163" s="231"/>
      <c r="AE163" s="231"/>
      <c r="AF163" s="231"/>
      <c r="AG163" s="231"/>
      <c r="AH163" s="231"/>
      <c r="AI163" s="231"/>
      <c r="AJ163" s="231"/>
      <c r="AK163" s="231"/>
      <c r="AL163" s="231"/>
      <c r="AM163" s="231"/>
      <c r="AN163" s="231"/>
    </row>
    <row r="164" spans="1:40">
      <c r="A164" s="27">
        <v>42135</v>
      </c>
      <c r="B164" s="113">
        <v>7.2187999999999999</v>
      </c>
      <c r="C164" s="115">
        <v>5.0587</v>
      </c>
      <c r="D164" s="115">
        <v>33.014000000000003</v>
      </c>
      <c r="E164" s="113">
        <v>30.6723</v>
      </c>
      <c r="F164" s="113">
        <v>58.682200000000002</v>
      </c>
      <c r="G164" s="113">
        <v>12</v>
      </c>
      <c r="H164" s="113">
        <v>50.65</v>
      </c>
      <c r="I164" s="113">
        <v>20</v>
      </c>
      <c r="J164" s="113">
        <v>79.959999999999994</v>
      </c>
      <c r="K164" s="113">
        <v>712.66</v>
      </c>
      <c r="L164" s="113">
        <v>27.36</v>
      </c>
      <c r="M164" s="113">
        <v>53.79</v>
      </c>
      <c r="N164" s="113">
        <v>30.02</v>
      </c>
      <c r="O164" s="113">
        <v>729.98</v>
      </c>
      <c r="P164" s="113">
        <f t="shared" si="10"/>
        <v>2.2307902012966805</v>
      </c>
      <c r="Q164" s="113">
        <f t="shared" si="11"/>
        <v>9.3072177499857869</v>
      </c>
      <c r="R164" s="113">
        <f>SUM($Q$3:Q164)</f>
        <v>1998.0513389630737</v>
      </c>
      <c r="S164" s="113">
        <f t="shared" si="12"/>
        <v>6.8632842471367006</v>
      </c>
      <c r="T164" s="113">
        <f>SUM($S$3:S164)</f>
        <v>1371.919001367826</v>
      </c>
      <c r="U164" s="199">
        <f t="shared" si="13"/>
        <v>7.1403246650699996</v>
      </c>
      <c r="V164" s="199">
        <f t="shared" si="14"/>
        <v>7.1403246650699996</v>
      </c>
      <c r="W164" s="231">
        <f>SUM($V$3:V164)</f>
        <v>1340.43891357866</v>
      </c>
      <c r="Y164" s="231"/>
      <c r="Z164" s="231"/>
      <c r="AA164" s="231"/>
      <c r="AB164" s="231"/>
      <c r="AC164" s="231"/>
      <c r="AD164" s="231"/>
      <c r="AE164" s="231"/>
      <c r="AF164" s="231"/>
      <c r="AG164" s="231"/>
      <c r="AH164" s="231"/>
      <c r="AI164" s="231"/>
      <c r="AJ164" s="231"/>
      <c r="AK164" s="231"/>
      <c r="AL164" s="231"/>
      <c r="AM164" s="231"/>
      <c r="AN164" s="231"/>
    </row>
    <row r="165" spans="1:40">
      <c r="A165" s="27">
        <v>42136</v>
      </c>
      <c r="B165" s="113">
        <v>7.6741999999999999</v>
      </c>
      <c r="C165" s="115">
        <v>5.3777999999999997</v>
      </c>
      <c r="D165" s="115">
        <v>34.238500000000002</v>
      </c>
      <c r="E165" s="113">
        <v>30.942399999999999</v>
      </c>
      <c r="F165" s="113">
        <v>58.554400000000001</v>
      </c>
      <c r="G165" s="113">
        <v>12</v>
      </c>
      <c r="H165" s="113">
        <v>47.38</v>
      </c>
      <c r="I165" s="113">
        <v>20</v>
      </c>
      <c r="J165" s="113">
        <v>79.930000000000007</v>
      </c>
      <c r="K165" s="113">
        <v>717.85</v>
      </c>
      <c r="L165" s="113">
        <v>27.61</v>
      </c>
      <c r="M165" s="113">
        <v>60.88</v>
      </c>
      <c r="N165" s="113">
        <v>31.91</v>
      </c>
      <c r="O165" s="113">
        <v>730.18</v>
      </c>
      <c r="P165" s="113">
        <f t="shared" si="10"/>
        <v>2.3128685320730997</v>
      </c>
      <c r="Q165" s="113">
        <f t="shared" si="11"/>
        <v>10.103364953497177</v>
      </c>
      <c r="R165" s="113">
        <f>SUM($Q$3:Q165)</f>
        <v>2008.154703916571</v>
      </c>
      <c r="S165" s="113">
        <f t="shared" si="12"/>
        <v>7.4924644225513006</v>
      </c>
      <c r="T165" s="113">
        <f>SUM($S$3:S165)</f>
        <v>1379.4114657903774</v>
      </c>
      <c r="U165" s="199">
        <f t="shared" si="13"/>
        <v>7.7006196403499985</v>
      </c>
      <c r="V165" s="199">
        <f t="shared" si="14"/>
        <v>7.7006196403499985</v>
      </c>
      <c r="W165" s="231">
        <f>SUM($V$3:V165)</f>
        <v>1348.13953321901</v>
      </c>
      <c r="Y165" s="231"/>
      <c r="Z165" s="231"/>
      <c r="AA165" s="231"/>
      <c r="AB165" s="231"/>
      <c r="AC165" s="231"/>
      <c r="AD165" s="231"/>
      <c r="AE165" s="231"/>
      <c r="AF165" s="231"/>
      <c r="AG165" s="231"/>
      <c r="AH165" s="231"/>
      <c r="AI165" s="231"/>
      <c r="AJ165" s="231"/>
      <c r="AK165" s="231"/>
      <c r="AL165" s="231"/>
      <c r="AM165" s="231"/>
      <c r="AN165" s="231"/>
    </row>
    <row r="166" spans="1:40">
      <c r="A166" s="27">
        <v>42137</v>
      </c>
      <c r="B166" s="113">
        <v>8.3743999999999996</v>
      </c>
      <c r="C166" s="115">
        <v>5.8685</v>
      </c>
      <c r="D166" s="115">
        <v>34.559800000000003</v>
      </c>
      <c r="E166" s="113">
        <v>34.7624</v>
      </c>
      <c r="F166" s="113">
        <v>57.309600000000003</v>
      </c>
      <c r="G166" s="113">
        <v>12</v>
      </c>
      <c r="H166" s="113">
        <v>49.45</v>
      </c>
      <c r="I166" s="113">
        <v>20</v>
      </c>
      <c r="J166" s="113">
        <v>79.959999999999994</v>
      </c>
      <c r="K166" s="113">
        <v>725.92</v>
      </c>
      <c r="L166" s="113">
        <v>28.24</v>
      </c>
      <c r="M166" s="113">
        <v>67.08</v>
      </c>
      <c r="N166" s="113">
        <v>35.07</v>
      </c>
      <c r="O166" s="113">
        <v>730.01</v>
      </c>
      <c r="P166" s="113">
        <f t="shared" si="10"/>
        <v>2.4436245738906401</v>
      </c>
      <c r="Q166" s="113">
        <f t="shared" si="11"/>
        <v>11.514701081596058</v>
      </c>
      <c r="R166" s="113">
        <f>SUM($Q$3:Q166)</f>
        <v>2019.669404998167</v>
      </c>
      <c r="S166" s="113">
        <f t="shared" si="12"/>
        <v>8.4058501862003041</v>
      </c>
      <c r="T166" s="113">
        <f>SUM($S$3:S166)</f>
        <v>1387.8173159765777</v>
      </c>
      <c r="U166" s="199">
        <f t="shared" si="13"/>
        <v>8.5128759819200006</v>
      </c>
      <c r="V166" s="199">
        <f t="shared" si="14"/>
        <v>8.5128759819200006</v>
      </c>
      <c r="W166" s="231">
        <f>SUM($V$3:V166)</f>
        <v>1356.6524092009299</v>
      </c>
      <c r="Y166" s="231"/>
      <c r="Z166" s="231"/>
      <c r="AA166" s="231"/>
      <c r="AB166" s="231"/>
      <c r="AC166" s="231"/>
      <c r="AD166" s="231"/>
      <c r="AE166" s="231"/>
      <c r="AF166" s="231"/>
      <c r="AG166" s="231"/>
      <c r="AH166" s="231"/>
      <c r="AI166" s="231"/>
      <c r="AJ166" s="231"/>
      <c r="AK166" s="231"/>
      <c r="AL166" s="231"/>
      <c r="AM166" s="231"/>
      <c r="AN166" s="231"/>
    </row>
    <row r="167" spans="1:40">
      <c r="A167" s="27">
        <v>42138</v>
      </c>
      <c r="B167" s="113">
        <v>8.4359999999999999</v>
      </c>
      <c r="C167" s="115">
        <v>5.9116</v>
      </c>
      <c r="D167" s="115">
        <v>35.007199999999997</v>
      </c>
      <c r="E167" s="113">
        <v>38.4953</v>
      </c>
      <c r="F167" s="113">
        <v>59.440300000000001</v>
      </c>
      <c r="G167" s="113">
        <v>12</v>
      </c>
      <c r="H167" s="113">
        <v>48.6</v>
      </c>
      <c r="I167" s="113">
        <v>20</v>
      </c>
      <c r="J167" s="113">
        <v>79.97</v>
      </c>
      <c r="K167" s="113">
        <v>726.2</v>
      </c>
      <c r="L167" s="113">
        <v>27.89</v>
      </c>
      <c r="M167" s="113">
        <v>70.31</v>
      </c>
      <c r="N167" s="113">
        <v>34.75</v>
      </c>
      <c r="O167" s="113">
        <v>729.94</v>
      </c>
      <c r="P167" s="113">
        <f t="shared" si="10"/>
        <v>2.4658479407100504</v>
      </c>
      <c r="Q167" s="113">
        <f t="shared" si="11"/>
        <v>11.773461117576661</v>
      </c>
      <c r="R167" s="113">
        <f>SUM($Q$3:Q167)</f>
        <v>2031.4428661157438</v>
      </c>
      <c r="S167" s="113">
        <f t="shared" si="12"/>
        <v>8.673212092395703</v>
      </c>
      <c r="T167" s="113">
        <f>SUM($S$3:S167)</f>
        <v>1396.4905280689734</v>
      </c>
      <c r="U167" s="199">
        <f t="shared" si="13"/>
        <v>8.7448143945599988</v>
      </c>
      <c r="V167" s="199">
        <f t="shared" si="14"/>
        <v>8.7448143945599988</v>
      </c>
      <c r="W167" s="231">
        <f>SUM($V$3:V167)</f>
        <v>1365.39722359549</v>
      </c>
      <c r="Y167" s="231"/>
      <c r="Z167" s="231"/>
      <c r="AA167" s="231"/>
      <c r="AB167" s="231"/>
      <c r="AC167" s="231"/>
      <c r="AD167" s="231"/>
      <c r="AE167" s="231"/>
      <c r="AF167" s="231"/>
      <c r="AG167" s="231"/>
      <c r="AH167" s="231"/>
      <c r="AI167" s="231"/>
      <c r="AJ167" s="231"/>
      <c r="AK167" s="231"/>
      <c r="AL167" s="231"/>
      <c r="AM167" s="231"/>
      <c r="AN167" s="231"/>
    </row>
    <row r="168" spans="1:40">
      <c r="A168" s="27">
        <v>42139</v>
      </c>
      <c r="B168" s="113">
        <v>8.4405000000000001</v>
      </c>
      <c r="C168" s="115">
        <v>5.9147999999999996</v>
      </c>
      <c r="D168" s="115">
        <v>34.977899999999998</v>
      </c>
      <c r="E168" s="113">
        <v>37.154800000000002</v>
      </c>
      <c r="F168" s="113">
        <v>55.77</v>
      </c>
      <c r="G168" s="113">
        <v>12</v>
      </c>
      <c r="H168" s="113">
        <v>49.15</v>
      </c>
      <c r="I168" s="113">
        <v>20</v>
      </c>
      <c r="J168" s="113">
        <v>79.94</v>
      </c>
      <c r="K168" s="113">
        <v>725.25</v>
      </c>
      <c r="L168" s="113">
        <v>27.42</v>
      </c>
      <c r="M168" s="113">
        <v>72.45</v>
      </c>
      <c r="N168" s="113">
        <v>33.549999999999997</v>
      </c>
      <c r="O168" s="113">
        <v>729.96</v>
      </c>
      <c r="P168" s="113">
        <f t="shared" si="10"/>
        <v>2.4718415908091398</v>
      </c>
      <c r="Q168" s="113">
        <f t="shared" si="11"/>
        <v>11.844239021080433</v>
      </c>
      <c r="R168" s="113">
        <f>SUM($Q$3:Q168)</f>
        <v>2043.2871051368243</v>
      </c>
      <c r="S168" s="113">
        <f t="shared" si="12"/>
        <v>8.605745666014899</v>
      </c>
      <c r="T168" s="113">
        <f>SUM($S$3:S168)</f>
        <v>1405.0962737349882</v>
      </c>
      <c r="U168" s="199">
        <f t="shared" si="13"/>
        <v>8.69755321365</v>
      </c>
      <c r="V168" s="199">
        <f t="shared" si="14"/>
        <v>8.69755321365</v>
      </c>
      <c r="W168" s="231">
        <f>SUM($V$3:V168)</f>
        <v>1374.0947768091401</v>
      </c>
      <c r="Y168" s="231"/>
      <c r="Z168" s="231"/>
      <c r="AA168" s="231"/>
      <c r="AB168" s="231"/>
      <c r="AC168" s="231"/>
      <c r="AD168" s="231"/>
      <c r="AE168" s="231"/>
      <c r="AF168" s="231"/>
      <c r="AG168" s="231"/>
      <c r="AH168" s="231"/>
      <c r="AI168" s="231"/>
      <c r="AJ168" s="231"/>
      <c r="AK168" s="231"/>
      <c r="AL168" s="231"/>
      <c r="AM168" s="231"/>
      <c r="AN168" s="231"/>
    </row>
    <row r="169" spans="1:40">
      <c r="A169" s="27">
        <v>42140</v>
      </c>
      <c r="B169" s="113">
        <v>8.5462000000000007</v>
      </c>
      <c r="C169" s="115">
        <v>5.9889000000000001</v>
      </c>
      <c r="D169" s="115">
        <v>34.93</v>
      </c>
      <c r="E169" s="113">
        <v>36.867899999999999</v>
      </c>
      <c r="F169" s="113">
        <v>58.63</v>
      </c>
      <c r="G169" s="113">
        <v>12</v>
      </c>
      <c r="H169" s="113">
        <v>48.6</v>
      </c>
      <c r="I169" s="113">
        <v>20</v>
      </c>
      <c r="J169" s="113">
        <v>79.97</v>
      </c>
      <c r="K169" s="113">
        <v>725.7</v>
      </c>
      <c r="L169" s="113">
        <v>27.32</v>
      </c>
      <c r="M169" s="113">
        <v>74.09</v>
      </c>
      <c r="N169" s="113">
        <v>32.880000000000003</v>
      </c>
      <c r="O169" s="113">
        <v>729.98</v>
      </c>
      <c r="P169" s="113">
        <f t="shared" si="10"/>
        <v>2.4808958746768202</v>
      </c>
      <c r="Q169" s="113">
        <f t="shared" si="11"/>
        <v>11.951967087659874</v>
      </c>
      <c r="R169" s="113">
        <f>SUM($Q$3:Q169)</f>
        <v>2055.2390722244841</v>
      </c>
      <c r="S169" s="113">
        <f t="shared" si="12"/>
        <v>8.7118898412890999</v>
      </c>
      <c r="T169" s="113">
        <f>SUM($S$3:S169)</f>
        <v>1413.8081635762774</v>
      </c>
      <c r="U169" s="199">
        <f t="shared" si="13"/>
        <v>8.783541025289999</v>
      </c>
      <c r="V169" s="199">
        <f t="shared" si="14"/>
        <v>8.783541025289999</v>
      </c>
      <c r="W169" s="231">
        <f>SUM($V$3:V169)</f>
        <v>1382.8783178344302</v>
      </c>
      <c r="Y169" s="231"/>
      <c r="Z169" s="231"/>
      <c r="AA169" s="231"/>
      <c r="AB169" s="231"/>
      <c r="AC169" s="231"/>
      <c r="AD169" s="231"/>
      <c r="AE169" s="231"/>
      <c r="AF169" s="231"/>
      <c r="AG169" s="231"/>
      <c r="AH169" s="231"/>
      <c r="AI169" s="231"/>
      <c r="AJ169" s="231"/>
      <c r="AK169" s="231"/>
      <c r="AL169" s="231"/>
      <c r="AM169" s="231"/>
      <c r="AN169" s="231"/>
    </row>
    <row r="170" spans="1:40">
      <c r="A170" s="27">
        <v>42141</v>
      </c>
      <c r="B170" s="113">
        <v>8.3103999999999996</v>
      </c>
      <c r="C170" s="115">
        <v>5.8236999999999997</v>
      </c>
      <c r="D170" s="115">
        <v>35.035400000000003</v>
      </c>
      <c r="E170" s="113">
        <v>38.244</v>
      </c>
      <c r="F170" s="113">
        <v>55.493499999999997</v>
      </c>
      <c r="G170" s="113">
        <v>11.600000380000001</v>
      </c>
      <c r="H170" s="113">
        <v>48.43</v>
      </c>
      <c r="I170" s="113">
        <v>19.66</v>
      </c>
      <c r="J170" s="113">
        <v>79.88</v>
      </c>
      <c r="K170" s="113">
        <v>711.78</v>
      </c>
      <c r="L170" s="113">
        <v>27.88</v>
      </c>
      <c r="M170" s="113">
        <v>75.97</v>
      </c>
      <c r="N170" s="113">
        <v>35.26</v>
      </c>
      <c r="O170" s="113">
        <v>712.92</v>
      </c>
      <c r="P170" s="113">
        <f t="shared" si="10"/>
        <v>2.4612993777707142</v>
      </c>
      <c r="Q170" s="113">
        <f t="shared" si="11"/>
        <v>11.720030397287474</v>
      </c>
      <c r="R170" s="113">
        <f>SUM($Q$3:Q170)</f>
        <v>2066.9591026217713</v>
      </c>
      <c r="S170" s="113">
        <f t="shared" si="12"/>
        <v>8.7442899062777499</v>
      </c>
      <c r="T170" s="113">
        <f>SUM($S$3:S170)</f>
        <v>1422.5524534825552</v>
      </c>
      <c r="U170" s="199">
        <f t="shared" si="13"/>
        <v>8.6193512556299989</v>
      </c>
      <c r="V170" s="199">
        <f t="shared" si="14"/>
        <v>8.6193512556299989</v>
      </c>
      <c r="W170" s="231">
        <f>SUM($V$3:V170)</f>
        <v>1391.4976690900601</v>
      </c>
      <c r="Y170" s="231"/>
      <c r="Z170" s="231"/>
      <c r="AA170" s="231"/>
      <c r="AB170" s="231"/>
      <c r="AC170" s="231"/>
      <c r="AD170" s="231"/>
      <c r="AE170" s="231"/>
      <c r="AF170" s="231"/>
      <c r="AG170" s="231"/>
      <c r="AH170" s="231"/>
      <c r="AI170" s="231"/>
      <c r="AJ170" s="231"/>
      <c r="AK170" s="231"/>
      <c r="AL170" s="231"/>
      <c r="AM170" s="231"/>
      <c r="AN170" s="231"/>
    </row>
    <row r="171" spans="1:40">
      <c r="A171" s="27">
        <v>42142</v>
      </c>
      <c r="B171" s="113">
        <v>8.0061999999999998</v>
      </c>
      <c r="C171" s="115">
        <v>5.6105</v>
      </c>
      <c r="D171" s="115">
        <v>34.556800000000003</v>
      </c>
      <c r="E171" s="113">
        <v>39.983800000000002</v>
      </c>
      <c r="F171" s="113">
        <v>57.768599999999999</v>
      </c>
      <c r="G171" s="113">
        <v>11.69999981</v>
      </c>
      <c r="H171" s="113">
        <v>47.85</v>
      </c>
      <c r="I171" s="113">
        <v>20</v>
      </c>
      <c r="J171" s="113">
        <v>79.94</v>
      </c>
      <c r="K171" s="113">
        <v>712.42</v>
      </c>
      <c r="L171" s="113">
        <v>27.87</v>
      </c>
      <c r="M171" s="113">
        <v>73.41</v>
      </c>
      <c r="N171" s="113">
        <v>34.76</v>
      </c>
      <c r="O171" s="113">
        <v>716.19</v>
      </c>
      <c r="P171" s="113">
        <f t="shared" si="10"/>
        <v>2.4067790956171784</v>
      </c>
      <c r="Q171" s="113">
        <f t="shared" si="11"/>
        <v>11.098157411968419</v>
      </c>
      <c r="R171" s="113">
        <f>SUM($Q$3:Q171)</f>
        <v>2078.0572600337396</v>
      </c>
      <c r="S171" s="113">
        <f t="shared" si="12"/>
        <v>8.396888433568531</v>
      </c>
      <c r="T171" s="113">
        <f>SUM($S$3:S171)</f>
        <v>1430.9493419161238</v>
      </c>
      <c r="U171" s="199">
        <f t="shared" si="13"/>
        <v>8.3473043035399979</v>
      </c>
      <c r="V171" s="199">
        <f t="shared" si="14"/>
        <v>8.3473043035399979</v>
      </c>
      <c r="W171" s="231">
        <f>SUM($V$3:V171)</f>
        <v>1399.8449733936</v>
      </c>
      <c r="Y171" s="231"/>
      <c r="Z171" s="231"/>
      <c r="AA171" s="231"/>
      <c r="AB171" s="231"/>
      <c r="AC171" s="231"/>
      <c r="AD171" s="231"/>
      <c r="AE171" s="231"/>
      <c r="AF171" s="231"/>
      <c r="AG171" s="231"/>
      <c r="AH171" s="231"/>
      <c r="AI171" s="231"/>
      <c r="AJ171" s="231"/>
      <c r="AK171" s="231"/>
      <c r="AL171" s="231"/>
      <c r="AM171" s="231"/>
      <c r="AN171" s="231"/>
    </row>
    <row r="172" spans="1:40">
      <c r="A172" s="27">
        <v>42143</v>
      </c>
      <c r="B172" s="113">
        <v>8.0066000000000006</v>
      </c>
      <c r="C172" s="115">
        <v>5.6108000000000002</v>
      </c>
      <c r="D172" s="115">
        <v>33.947800000000001</v>
      </c>
      <c r="E172" s="113">
        <v>39.649799999999999</v>
      </c>
      <c r="F172" s="113">
        <v>56.342700000000001</v>
      </c>
      <c r="G172" s="113">
        <v>11.69999981</v>
      </c>
      <c r="H172" s="113">
        <v>47.26</v>
      </c>
      <c r="I172" s="113">
        <v>20</v>
      </c>
      <c r="J172" s="113">
        <v>79.92</v>
      </c>
      <c r="K172" s="113">
        <v>715.23</v>
      </c>
      <c r="L172" s="113">
        <v>27.92</v>
      </c>
      <c r="M172" s="113">
        <v>66.92</v>
      </c>
      <c r="N172" s="113">
        <v>33.33</v>
      </c>
      <c r="O172" s="113">
        <v>720</v>
      </c>
      <c r="P172" s="113">
        <f t="shared" si="10"/>
        <v>2.3887743036237481</v>
      </c>
      <c r="Q172" s="113">
        <f t="shared" si="11"/>
        <v>10.900125507558856</v>
      </c>
      <c r="R172" s="113">
        <f>SUM($Q$3:Q172)</f>
        <v>2088.9573855412982</v>
      </c>
      <c r="S172" s="113">
        <f t="shared" si="12"/>
        <v>8.2556386943107292</v>
      </c>
      <c r="T172" s="113">
        <f>SUM($S$3:S172)</f>
        <v>1439.2049806104344</v>
      </c>
      <c r="U172" s="199">
        <f t="shared" si="13"/>
        <v>8.2714417727900003</v>
      </c>
      <c r="V172" s="199">
        <f t="shared" si="14"/>
        <v>8.2714417727900003</v>
      </c>
      <c r="W172" s="231">
        <f>SUM($V$3:V172)</f>
        <v>1408.11641516639</v>
      </c>
      <c r="Y172" s="231"/>
      <c r="Z172" s="231"/>
      <c r="AA172" s="231"/>
      <c r="AB172" s="231"/>
      <c r="AC172" s="231"/>
      <c r="AD172" s="231"/>
      <c r="AE172" s="231"/>
      <c r="AF172" s="231"/>
      <c r="AG172" s="231"/>
      <c r="AH172" s="231"/>
      <c r="AI172" s="231"/>
      <c r="AJ172" s="231"/>
      <c r="AK172" s="231"/>
      <c r="AL172" s="231"/>
      <c r="AM172" s="231"/>
      <c r="AN172" s="231"/>
    </row>
    <row r="173" spans="1:40">
      <c r="A173" s="27">
        <v>42144</v>
      </c>
      <c r="B173" s="113">
        <v>8.1397999999999993</v>
      </c>
      <c r="C173" s="115">
        <v>5.7041000000000004</v>
      </c>
      <c r="D173" s="115">
        <v>34.590600000000002</v>
      </c>
      <c r="E173" s="113">
        <v>39.921599999999998</v>
      </c>
      <c r="F173" s="113">
        <v>52.527500000000003</v>
      </c>
      <c r="G173" s="113">
        <v>11.69999981</v>
      </c>
      <c r="H173" s="113">
        <v>48.1</v>
      </c>
      <c r="I173" s="113">
        <v>20</v>
      </c>
      <c r="J173" s="113">
        <v>79.94</v>
      </c>
      <c r="K173" s="113">
        <v>713.87</v>
      </c>
      <c r="L173" s="113">
        <v>26.54</v>
      </c>
      <c r="M173" s="113">
        <v>71.650000000000006</v>
      </c>
      <c r="N173" s="113">
        <v>31.77</v>
      </c>
      <c r="O173" s="113">
        <v>720.01</v>
      </c>
      <c r="P173" s="113">
        <f t="shared" si="10"/>
        <v>2.4325820773803484</v>
      </c>
      <c r="Q173" s="113">
        <f t="shared" si="11"/>
        <v>11.388249490633283</v>
      </c>
      <c r="R173" s="113">
        <f>SUM($Q$3:Q173)</f>
        <v>2100.3456350319316</v>
      </c>
      <c r="S173" s="113">
        <f t="shared" si="12"/>
        <v>8.4639874832636295</v>
      </c>
      <c r="T173" s="113">
        <f>SUM($S$3:S173)</f>
        <v>1447.6689680936981</v>
      </c>
      <c r="U173" s="199">
        <f t="shared" si="13"/>
        <v>8.4683568239899998</v>
      </c>
      <c r="V173" s="199">
        <f t="shared" si="14"/>
        <v>8.4683568239899998</v>
      </c>
      <c r="W173" s="231">
        <f>SUM($V$3:V173)</f>
        <v>1416.58477199038</v>
      </c>
      <c r="Y173" s="231"/>
      <c r="Z173" s="231"/>
      <c r="AA173" s="231"/>
      <c r="AB173" s="231"/>
      <c r="AC173" s="231"/>
      <c r="AD173" s="231"/>
      <c r="AE173" s="231"/>
      <c r="AF173" s="231"/>
      <c r="AG173" s="231"/>
      <c r="AH173" s="231"/>
      <c r="AI173" s="231"/>
      <c r="AJ173" s="231"/>
      <c r="AK173" s="231"/>
      <c r="AL173" s="231"/>
      <c r="AM173" s="231"/>
      <c r="AN173" s="231"/>
    </row>
    <row r="174" spans="1:40" s="146" customFormat="1" ht="14.4" customHeight="1">
      <c r="A174" s="27">
        <v>42145</v>
      </c>
      <c r="B174" s="113">
        <v>8.5190999999999999</v>
      </c>
      <c r="C174" s="115">
        <v>5.9699</v>
      </c>
      <c r="D174" s="115">
        <v>34.722499999999997</v>
      </c>
      <c r="E174" s="113">
        <v>39.862000000000002</v>
      </c>
      <c r="F174" s="113">
        <v>53.675699999999999</v>
      </c>
      <c r="G174" s="113">
        <v>11.69999981</v>
      </c>
      <c r="H174" s="113">
        <v>49.47</v>
      </c>
      <c r="I174" s="113">
        <v>20</v>
      </c>
      <c r="J174" s="113">
        <v>79.900000000000006</v>
      </c>
      <c r="K174" s="113">
        <v>719.43</v>
      </c>
      <c r="L174" s="113">
        <v>28.73</v>
      </c>
      <c r="M174" s="113">
        <v>63.61</v>
      </c>
      <c r="N174" s="113">
        <v>32.53</v>
      </c>
      <c r="O174" s="113">
        <v>720.06</v>
      </c>
      <c r="P174" s="113">
        <f t="shared" si="10"/>
        <v>2.4749864145725078</v>
      </c>
      <c r="Q174" s="113">
        <f t="shared" si="11"/>
        <v>11.881545696125391</v>
      </c>
      <c r="R174" s="113">
        <f>SUM($Q$3:Q174)</f>
        <v>2112.2271807280572</v>
      </c>
      <c r="S174" s="113">
        <f t="shared" si="12"/>
        <v>8.8354148098509242</v>
      </c>
      <c r="T174" s="113">
        <f>SUM($S$3:S174)</f>
        <v>1456.504382903549</v>
      </c>
      <c r="U174" s="199">
        <f t="shared" si="13"/>
        <v>8.8335539927399971</v>
      </c>
      <c r="V174" s="199">
        <f t="shared" si="14"/>
        <v>8.8335539927399971</v>
      </c>
      <c r="W174" s="231">
        <f>SUM($V$3:V174)</f>
        <v>1425.41832598312</v>
      </c>
      <c r="X174"/>
      <c r="Y174" s="231"/>
      <c r="Z174" s="231"/>
      <c r="AA174" s="231"/>
      <c r="AB174" s="231"/>
      <c r="AC174" s="231"/>
      <c r="AD174" s="231"/>
      <c r="AE174" s="231"/>
      <c r="AF174" s="231"/>
      <c r="AG174" s="231"/>
      <c r="AH174" s="231"/>
      <c r="AI174" s="231"/>
      <c r="AJ174" s="231"/>
      <c r="AK174" s="231"/>
      <c r="AL174" s="231"/>
      <c r="AM174" s="231"/>
      <c r="AN174" s="231"/>
    </row>
    <row r="175" spans="1:40">
      <c r="A175" s="27">
        <v>42146</v>
      </c>
      <c r="B175" s="113">
        <v>8.3176000000000005</v>
      </c>
      <c r="C175" s="115">
        <v>5.8287000000000004</v>
      </c>
      <c r="D175" s="115">
        <v>34.912999999999997</v>
      </c>
      <c r="E175" s="113">
        <v>39.629800000000003</v>
      </c>
      <c r="F175" s="113">
        <v>50.3718</v>
      </c>
      <c r="G175" s="113">
        <v>11.600000380000001</v>
      </c>
      <c r="H175" s="113">
        <v>47.66</v>
      </c>
      <c r="I175" s="113">
        <v>20</v>
      </c>
      <c r="J175" s="113">
        <v>79.92</v>
      </c>
      <c r="K175" s="113">
        <v>723.2</v>
      </c>
      <c r="L175" s="113">
        <v>30.02</v>
      </c>
      <c r="M175" s="113">
        <v>56.02</v>
      </c>
      <c r="N175" s="113">
        <v>35.46</v>
      </c>
      <c r="O175" s="113">
        <v>720.04</v>
      </c>
      <c r="P175" s="113">
        <f t="shared" si="10"/>
        <v>2.4442890924640639</v>
      </c>
      <c r="Q175" s="113">
        <f t="shared" si="11"/>
        <v>11.522355357254705</v>
      </c>
      <c r="R175" s="113">
        <f>SUM($Q$3:Q175)</f>
        <v>2123.7495360853118</v>
      </c>
      <c r="S175" s="113">
        <f t="shared" si="12"/>
        <v>8.6456585629074478</v>
      </c>
      <c r="T175" s="113">
        <f>SUM($S$3:S175)</f>
        <v>1465.1500414664565</v>
      </c>
      <c r="U175" s="199">
        <f t="shared" si="13"/>
        <v>8.6556075960799994</v>
      </c>
      <c r="V175" s="199">
        <f t="shared" si="14"/>
        <v>8.6556075960799994</v>
      </c>
      <c r="W175" s="231">
        <f>SUM($V$3:V175)</f>
        <v>1434.0739335792</v>
      </c>
      <c r="Y175" s="231"/>
      <c r="Z175" s="231"/>
      <c r="AA175" s="231"/>
      <c r="AB175" s="231"/>
      <c r="AC175" s="231"/>
      <c r="AD175" s="231"/>
      <c r="AE175" s="231"/>
      <c r="AF175" s="231"/>
      <c r="AG175" s="231"/>
      <c r="AH175" s="231"/>
      <c r="AI175" s="231"/>
      <c r="AJ175" s="231"/>
      <c r="AK175" s="231"/>
      <c r="AL175" s="231"/>
      <c r="AM175" s="231"/>
      <c r="AN175" s="231"/>
    </row>
    <row r="176" spans="1:40">
      <c r="A176" s="27">
        <v>42147</v>
      </c>
      <c r="B176" s="113">
        <v>8.1191999999999993</v>
      </c>
      <c r="C176" s="115">
        <v>5.6896000000000004</v>
      </c>
      <c r="D176" s="115">
        <v>34.628399999999999</v>
      </c>
      <c r="E176" s="113">
        <v>39.630099999999999</v>
      </c>
      <c r="F176" s="113">
        <v>44.678699999999999</v>
      </c>
      <c r="G176" s="113">
        <v>11.600000380000001</v>
      </c>
      <c r="H176" s="113">
        <v>48.42</v>
      </c>
      <c r="I176" s="113">
        <v>20</v>
      </c>
      <c r="J176" s="113">
        <v>79.91</v>
      </c>
      <c r="K176" s="113">
        <v>721.28</v>
      </c>
      <c r="L176" s="113">
        <v>30.07</v>
      </c>
      <c r="M176" s="113">
        <v>54.05</v>
      </c>
      <c r="N176" s="113">
        <v>33.979999999999997</v>
      </c>
      <c r="O176" s="113">
        <v>720.05</v>
      </c>
      <c r="P176" s="113">
        <f t="shared" si="10"/>
        <v>2.417126437868534</v>
      </c>
      <c r="Q176" s="113">
        <f t="shared" si="11"/>
        <v>11.213590025527679</v>
      </c>
      <c r="R176" s="113">
        <f>SUM($Q$3:Q176)</f>
        <v>2134.9631261108393</v>
      </c>
      <c r="S176" s="113">
        <f t="shared" si="12"/>
        <v>8.363819671998451</v>
      </c>
      <c r="T176" s="113">
        <f>SUM($S$3:S176)</f>
        <v>1473.513861138455</v>
      </c>
      <c r="U176" s="199">
        <f t="shared" si="13"/>
        <v>8.4365197123999991</v>
      </c>
      <c r="V176" s="199">
        <f t="shared" si="14"/>
        <v>8.4365197123999991</v>
      </c>
      <c r="W176" s="231">
        <f>SUM($V$3:V176)</f>
        <v>1442.5104532916</v>
      </c>
      <c r="Y176" s="231"/>
      <c r="Z176" s="231"/>
      <c r="AA176" s="231"/>
      <c r="AB176" s="231"/>
      <c r="AC176" s="231"/>
      <c r="AD176" s="231"/>
      <c r="AE176" s="231"/>
      <c r="AF176" s="231"/>
      <c r="AG176" s="231"/>
      <c r="AH176" s="231"/>
      <c r="AI176" s="231"/>
      <c r="AJ176" s="231"/>
      <c r="AK176" s="231"/>
      <c r="AL176" s="231"/>
      <c r="AM176" s="231"/>
      <c r="AN176" s="231"/>
    </row>
    <row r="177" spans="1:40">
      <c r="A177" s="27">
        <v>42148</v>
      </c>
      <c r="B177" s="113">
        <v>8.1625999999999994</v>
      </c>
      <c r="C177" s="115">
        <v>5.7201000000000004</v>
      </c>
      <c r="D177" s="115">
        <v>34.744500000000002</v>
      </c>
      <c r="E177" s="113">
        <v>39.1081</v>
      </c>
      <c r="F177" s="113">
        <v>57.8476</v>
      </c>
      <c r="G177" s="113">
        <v>11.600000380000001</v>
      </c>
      <c r="H177" s="113">
        <v>48.4</v>
      </c>
      <c r="I177" s="113">
        <v>20</v>
      </c>
      <c r="J177" s="113">
        <v>79.87</v>
      </c>
      <c r="K177" s="113">
        <v>718.5</v>
      </c>
      <c r="L177" s="113">
        <v>28.27</v>
      </c>
      <c r="M177" s="113">
        <v>64.86</v>
      </c>
      <c r="N177" s="113">
        <v>32.42</v>
      </c>
      <c r="O177" s="113">
        <v>719.94</v>
      </c>
      <c r="P177" s="113">
        <f t="shared" si="10"/>
        <v>2.4252220839979648</v>
      </c>
      <c r="Q177" s="113">
        <f t="shared" si="11"/>
        <v>11.304739742315901</v>
      </c>
      <c r="R177" s="113">
        <f>SUM($Q$3:Q177)</f>
        <v>2146.2678658531554</v>
      </c>
      <c r="S177" s="113">
        <f t="shared" si="12"/>
        <v>8.5183828207061527</v>
      </c>
      <c r="T177" s="113">
        <f>SUM($S$3:S177)</f>
        <v>1482.0322439591612</v>
      </c>
      <c r="U177" s="199">
        <f t="shared" si="13"/>
        <v>8.4827491284200001</v>
      </c>
      <c r="V177" s="199">
        <f t="shared" si="14"/>
        <v>8.4827491284200001</v>
      </c>
      <c r="W177" s="231">
        <f>SUM($V$3:V177)</f>
        <v>1450.99320242002</v>
      </c>
      <c r="Y177" s="231"/>
      <c r="Z177" s="231"/>
      <c r="AA177" s="231"/>
      <c r="AB177" s="231"/>
      <c r="AC177" s="231"/>
      <c r="AD177" s="231"/>
      <c r="AE177" s="231"/>
      <c r="AF177" s="231"/>
      <c r="AG177" s="231"/>
      <c r="AH177" s="231"/>
      <c r="AI177" s="231"/>
      <c r="AJ177" s="231"/>
      <c r="AK177" s="231"/>
      <c r="AL177" s="231"/>
      <c r="AM177" s="231"/>
      <c r="AN177" s="231"/>
    </row>
    <row r="178" spans="1:40">
      <c r="A178" s="27">
        <v>42149</v>
      </c>
      <c r="B178" s="113">
        <v>8.2269000000000005</v>
      </c>
      <c r="C178" s="115">
        <v>5.7652000000000001</v>
      </c>
      <c r="D178" s="115">
        <v>34.667499999999997</v>
      </c>
      <c r="E178" s="113">
        <v>39.371499999999997</v>
      </c>
      <c r="F178" s="113">
        <v>45.473999999999997</v>
      </c>
      <c r="G178" s="113">
        <v>11.600000380000001</v>
      </c>
      <c r="H178" s="113">
        <v>49.73</v>
      </c>
      <c r="I178" s="113">
        <v>20</v>
      </c>
      <c r="J178" s="113">
        <v>79.88</v>
      </c>
      <c r="K178" s="113">
        <v>718.7</v>
      </c>
      <c r="L178" s="113">
        <v>27.43</v>
      </c>
      <c r="M178" s="113">
        <v>75.150000000000006</v>
      </c>
      <c r="N178" s="113">
        <v>32.479999999999997</v>
      </c>
      <c r="O178" s="113">
        <v>720.03</v>
      </c>
      <c r="P178" s="113">
        <f t="shared" si="10"/>
        <v>2.4702506029727642</v>
      </c>
      <c r="Q178" s="113">
        <f t="shared" si="11"/>
        <v>11.82540996323951</v>
      </c>
      <c r="R178" s="113">
        <f>SUM($Q$3:Q178)</f>
        <v>2158.0932758163949</v>
      </c>
      <c r="S178" s="113">
        <f t="shared" si="12"/>
        <v>8.5496020758890481</v>
      </c>
      <c r="T178" s="113">
        <f>SUM($S$3:S178)</f>
        <v>1490.5818460350501</v>
      </c>
      <c r="U178" s="199">
        <f t="shared" si="13"/>
        <v>8.5327927053599986</v>
      </c>
      <c r="V178" s="199">
        <f t="shared" si="14"/>
        <v>8.5327927053599986</v>
      </c>
      <c r="W178" s="231">
        <f>SUM($V$3:V178)</f>
        <v>1459.5259951253799</v>
      </c>
      <c r="Y178" s="231"/>
      <c r="Z178" s="231"/>
      <c r="AA178" s="231"/>
      <c r="AB178" s="231"/>
      <c r="AC178" s="231"/>
      <c r="AD178" s="231"/>
      <c r="AE178" s="231"/>
      <c r="AF178" s="231"/>
      <c r="AG178" s="231"/>
      <c r="AH178" s="231"/>
      <c r="AI178" s="231"/>
      <c r="AJ178" s="231"/>
      <c r="AK178" s="231"/>
      <c r="AL178" s="231"/>
      <c r="AM178" s="231"/>
      <c r="AN178" s="231"/>
    </row>
    <row r="179" spans="1:40">
      <c r="A179" s="27">
        <v>42150</v>
      </c>
      <c r="B179" s="113">
        <v>8.3490000000000002</v>
      </c>
      <c r="C179" s="115">
        <v>5.8506999999999998</v>
      </c>
      <c r="D179" s="115">
        <v>34.680399999999999</v>
      </c>
      <c r="E179" s="113">
        <v>39.565300000000001</v>
      </c>
      <c r="F179" s="113">
        <v>47.240600000000001</v>
      </c>
      <c r="G179" s="113">
        <v>11.600000380000001</v>
      </c>
      <c r="H179" s="113">
        <v>50.06</v>
      </c>
      <c r="I179" s="113">
        <v>20</v>
      </c>
      <c r="J179" s="113">
        <v>79.86</v>
      </c>
      <c r="K179" s="113">
        <v>719.97</v>
      </c>
      <c r="L179" s="113">
        <v>27.26</v>
      </c>
      <c r="M179" s="113">
        <v>78.930000000000007</v>
      </c>
      <c r="N179" s="113">
        <v>32.83</v>
      </c>
      <c r="O179" s="113">
        <v>719.98</v>
      </c>
      <c r="P179" s="113">
        <f t="shared" si="10"/>
        <v>2.4932007116961241</v>
      </c>
      <c r="Q179" s="113">
        <f t="shared" si="11"/>
        <v>12.099942635166467</v>
      </c>
      <c r="R179" s="113">
        <f>SUM($Q$3:Q179)</f>
        <v>2170.1932184515613</v>
      </c>
      <c r="S179" s="113">
        <f t="shared" si="12"/>
        <v>8.7077486452134494</v>
      </c>
      <c r="T179" s="113">
        <f>SUM($S$3:S179)</f>
        <v>1499.2895946802637</v>
      </c>
      <c r="U179" s="199">
        <f t="shared" si="13"/>
        <v>8.6555669761299967</v>
      </c>
      <c r="V179" s="199">
        <f t="shared" si="14"/>
        <v>8.6555669761299967</v>
      </c>
      <c r="W179" s="231">
        <f>SUM($V$3:V179)</f>
        <v>1468.1815621015101</v>
      </c>
      <c r="Y179" s="231"/>
      <c r="Z179" s="231"/>
      <c r="AA179" s="231"/>
      <c r="AB179" s="231"/>
      <c r="AC179" s="231"/>
      <c r="AD179" s="231"/>
      <c r="AE179" s="231"/>
      <c r="AF179" s="231"/>
      <c r="AG179" s="231"/>
      <c r="AH179" s="231"/>
      <c r="AI179" s="231"/>
      <c r="AJ179" s="231"/>
      <c r="AK179" s="231"/>
      <c r="AL179" s="231"/>
      <c r="AM179" s="231"/>
      <c r="AN179" s="231"/>
    </row>
    <row r="180" spans="1:40">
      <c r="A180" s="27">
        <v>42151</v>
      </c>
      <c r="B180" s="113">
        <v>8.2631999999999994</v>
      </c>
      <c r="C180" s="115">
        <v>5.7906000000000004</v>
      </c>
      <c r="D180" s="115">
        <v>34.412399999999998</v>
      </c>
      <c r="E180" s="113">
        <v>39.766199999999998</v>
      </c>
      <c r="F180" s="113">
        <v>66.464399999999998</v>
      </c>
      <c r="G180" s="113">
        <v>11.600000380000001</v>
      </c>
      <c r="H180" s="113">
        <v>48.71</v>
      </c>
      <c r="I180" s="113">
        <v>20</v>
      </c>
      <c r="J180" s="113">
        <v>79.900000000000006</v>
      </c>
      <c r="K180" s="113">
        <v>720.87</v>
      </c>
      <c r="L180" s="113">
        <v>27.42</v>
      </c>
      <c r="M180" s="113">
        <v>81.81</v>
      </c>
      <c r="N180" s="113">
        <v>34.08</v>
      </c>
      <c r="O180" s="113">
        <v>719.96</v>
      </c>
      <c r="P180" s="113">
        <f t="shared" si="10"/>
        <v>2.456290570394204</v>
      </c>
      <c r="Q180" s="113">
        <f t="shared" si="11"/>
        <v>11.661473794375944</v>
      </c>
      <c r="R180" s="113">
        <f>SUM($Q$3:Q180)</f>
        <v>2181.8546922459373</v>
      </c>
      <c r="S180" s="113">
        <f t="shared" si="12"/>
        <v>8.7312830041693505</v>
      </c>
      <c r="T180" s="113">
        <f>SUM($S$3:S180)</f>
        <v>1508.0208776844331</v>
      </c>
      <c r="U180" s="199">
        <f t="shared" si="13"/>
        <v>8.5710711969000002</v>
      </c>
      <c r="V180" s="199">
        <f t="shared" si="14"/>
        <v>8.5710711969000002</v>
      </c>
      <c r="W180" s="231">
        <f>SUM($V$3:V180)</f>
        <v>1476.75263329841</v>
      </c>
      <c r="Y180" s="231"/>
      <c r="Z180" s="231"/>
      <c r="AA180" s="231"/>
      <c r="AB180" s="231"/>
      <c r="AC180" s="231"/>
      <c r="AD180" s="231"/>
      <c r="AE180" s="231"/>
      <c r="AF180" s="231"/>
      <c r="AG180" s="231"/>
      <c r="AH180" s="231"/>
      <c r="AI180" s="231"/>
      <c r="AJ180" s="231"/>
      <c r="AK180" s="231"/>
      <c r="AL180" s="231"/>
      <c r="AM180" s="231"/>
      <c r="AN180" s="231"/>
    </row>
    <row r="181" spans="1:40">
      <c r="A181" s="27">
        <v>42152</v>
      </c>
      <c r="B181" s="113">
        <v>8.4094999999999995</v>
      </c>
      <c r="C181" s="115">
        <v>5.8930999999999996</v>
      </c>
      <c r="D181" s="115">
        <v>34.800600000000003</v>
      </c>
      <c r="E181" s="113">
        <v>39.749899999999997</v>
      </c>
      <c r="F181" s="113">
        <v>76.3536</v>
      </c>
      <c r="G181" s="113">
        <v>11.399999619999999</v>
      </c>
      <c r="H181" s="113">
        <v>49.29</v>
      </c>
      <c r="I181" s="113">
        <v>20</v>
      </c>
      <c r="J181" s="113">
        <v>79.89</v>
      </c>
      <c r="K181" s="113">
        <v>723.24</v>
      </c>
      <c r="L181" s="113">
        <v>27.34</v>
      </c>
      <c r="M181" s="113">
        <v>83.39</v>
      </c>
      <c r="N181" s="113">
        <v>35.1</v>
      </c>
      <c r="O181" s="113">
        <v>720.04</v>
      </c>
      <c r="P181" s="113">
        <f t="shared" si="10"/>
        <v>2.4891978208027759</v>
      </c>
      <c r="Q181" s="113">
        <f t="shared" si="11"/>
        <v>12.051604695275582</v>
      </c>
      <c r="R181" s="113">
        <f>SUM($Q$3:Q181)</f>
        <v>2193.906296941213</v>
      </c>
      <c r="S181" s="113">
        <f t="shared" si="12"/>
        <v>9.0717322202007509</v>
      </c>
      <c r="T181" s="113">
        <f>SUM($S$3:S181)</f>
        <v>1517.0926099046339</v>
      </c>
      <c r="U181" s="199">
        <f t="shared" si="13"/>
        <v>8.7555288865899996</v>
      </c>
      <c r="V181" s="199">
        <f t="shared" si="14"/>
        <v>8.7555288865899996</v>
      </c>
      <c r="W181" s="231">
        <f>SUM($V$3:V181)</f>
        <v>1485.5081621849999</v>
      </c>
      <c r="Y181" s="231"/>
      <c r="Z181" s="231"/>
      <c r="AA181" s="231"/>
      <c r="AB181" s="231"/>
      <c r="AC181" s="231"/>
      <c r="AD181" s="231"/>
      <c r="AE181" s="231"/>
      <c r="AF181" s="231"/>
      <c r="AG181" s="231"/>
      <c r="AH181" s="231"/>
      <c r="AI181" s="231"/>
      <c r="AJ181" s="231"/>
      <c r="AK181" s="231"/>
      <c r="AL181" s="231"/>
      <c r="AM181" s="231"/>
      <c r="AN181" s="231"/>
    </row>
    <row r="182" spans="1:40">
      <c r="A182" s="27">
        <v>42153</v>
      </c>
      <c r="B182" s="113">
        <v>8.6183999999999994</v>
      </c>
      <c r="C182" s="115">
        <v>6.0395000000000003</v>
      </c>
      <c r="D182" s="115">
        <v>35.417200000000001</v>
      </c>
      <c r="E182" s="113">
        <v>39.285800000000002</v>
      </c>
      <c r="F182" s="113">
        <v>70.777600000000007</v>
      </c>
      <c r="G182" s="113">
        <v>11.399999619999999</v>
      </c>
      <c r="H182" s="113">
        <v>49.74</v>
      </c>
      <c r="I182" s="113">
        <v>20</v>
      </c>
      <c r="J182" s="113">
        <v>77.959999999999994</v>
      </c>
      <c r="K182" s="113">
        <v>725.58</v>
      </c>
      <c r="L182" s="113">
        <v>28.27</v>
      </c>
      <c r="M182" s="113">
        <v>71.709999999999994</v>
      </c>
      <c r="N182" s="113">
        <v>35.99</v>
      </c>
      <c r="O182" s="113">
        <v>719.98</v>
      </c>
      <c r="P182" s="113">
        <f t="shared" si="10"/>
        <v>2.5140541499849962</v>
      </c>
      <c r="Q182" s="113">
        <f t="shared" si="11"/>
        <v>12.354917352052778</v>
      </c>
      <c r="R182" s="113">
        <f>SUM($Q$3:Q182)</f>
        <v>2206.2612142932658</v>
      </c>
      <c r="S182" s="113">
        <f t="shared" si="12"/>
        <v>9.247411747251153</v>
      </c>
      <c r="T182" s="113">
        <f>SUM($S$3:S182)</f>
        <v>1526.3400216518851</v>
      </c>
      <c r="U182" s="199">
        <f t="shared" si="13"/>
        <v>8.9937326197599994</v>
      </c>
      <c r="V182" s="199">
        <f t="shared" si="14"/>
        <v>8.9937326197599994</v>
      </c>
      <c r="W182" s="231">
        <f>SUM($V$3:V182)</f>
        <v>1494.50189480476</v>
      </c>
      <c r="Y182" s="231"/>
      <c r="Z182" s="231"/>
      <c r="AA182" s="231"/>
      <c r="AB182" s="231"/>
      <c r="AC182" s="231"/>
      <c r="AD182" s="231"/>
      <c r="AE182" s="231"/>
      <c r="AF182" s="231"/>
      <c r="AG182" s="231"/>
      <c r="AH182" s="231"/>
      <c r="AI182" s="231"/>
      <c r="AJ182" s="231"/>
      <c r="AK182" s="231"/>
      <c r="AL182" s="231"/>
      <c r="AM182" s="231"/>
      <c r="AN182" s="231"/>
    </row>
    <row r="183" spans="1:40">
      <c r="A183" s="27">
        <v>42154</v>
      </c>
      <c r="B183" s="113">
        <v>8.4137000000000004</v>
      </c>
      <c r="C183" s="115">
        <v>5.8960999999999997</v>
      </c>
      <c r="D183" s="115">
        <v>36.891300000000001</v>
      </c>
      <c r="E183" s="113">
        <v>39.542200000000001</v>
      </c>
      <c r="F183" s="113">
        <v>34.607700000000001</v>
      </c>
      <c r="G183" s="113">
        <v>11.399999619999999</v>
      </c>
      <c r="H183" s="113">
        <v>48.3</v>
      </c>
      <c r="I183" s="113">
        <v>20</v>
      </c>
      <c r="J183" s="113">
        <v>74.89</v>
      </c>
      <c r="K183" s="113">
        <v>721.94</v>
      </c>
      <c r="L183" s="113">
        <v>28.53</v>
      </c>
      <c r="M183" s="113">
        <v>58.86</v>
      </c>
      <c r="N183" s="113">
        <v>34.46</v>
      </c>
      <c r="O183" s="113">
        <v>719.76</v>
      </c>
      <c r="P183" s="113">
        <f t="shared" si="10"/>
        <v>2.5194340905177857</v>
      </c>
      <c r="Q183" s="113">
        <f t="shared" si="11"/>
        <v>12.421565192650698</v>
      </c>
      <c r="R183" s="113">
        <f>SUM($Q$3:Q183)</f>
        <v>2218.6827794859164</v>
      </c>
      <c r="S183" s="113">
        <f t="shared" si="12"/>
        <v>8.9113197612925532</v>
      </c>
      <c r="T183" s="113">
        <f>SUM($S$3:S183)</f>
        <v>1535.2513414131777</v>
      </c>
      <c r="U183" s="199">
        <f t="shared" si="13"/>
        <v>8.9356174827999979</v>
      </c>
      <c r="V183" s="199">
        <f t="shared" si="14"/>
        <v>8.9356174827999979</v>
      </c>
      <c r="W183" s="231">
        <f>SUM($V$3:V183)</f>
        <v>1503.4375122875599</v>
      </c>
      <c r="Y183" s="231"/>
      <c r="Z183" s="231"/>
      <c r="AA183" s="231"/>
      <c r="AB183" s="231"/>
      <c r="AC183" s="231"/>
      <c r="AD183" s="231"/>
      <c r="AE183" s="231"/>
      <c r="AF183" s="231"/>
      <c r="AG183" s="231"/>
      <c r="AH183" s="231"/>
      <c r="AI183" s="231"/>
      <c r="AJ183" s="231"/>
      <c r="AK183" s="231"/>
      <c r="AL183" s="231"/>
      <c r="AM183" s="231"/>
      <c r="AN183" s="231"/>
    </row>
    <row r="184" spans="1:40">
      <c r="A184" s="27">
        <v>42155</v>
      </c>
      <c r="B184" s="113">
        <v>7.6101999999999999</v>
      </c>
      <c r="C184" s="115">
        <v>5.3330000000000002</v>
      </c>
      <c r="D184" s="115">
        <v>35.782499999999999</v>
      </c>
      <c r="E184" s="113">
        <v>39.508400000000002</v>
      </c>
      <c r="F184" s="113">
        <v>21.709299999999999</v>
      </c>
      <c r="G184" s="113">
        <v>11.399999619999999</v>
      </c>
      <c r="H184" s="113">
        <v>48.95</v>
      </c>
      <c r="I184" s="113">
        <v>20</v>
      </c>
      <c r="J184" s="113">
        <v>74.88</v>
      </c>
      <c r="K184" s="113">
        <v>712.86</v>
      </c>
      <c r="L184" s="113">
        <v>27.7</v>
      </c>
      <c r="M184" s="113">
        <v>60.12</v>
      </c>
      <c r="N184" s="113">
        <v>31.57</v>
      </c>
      <c r="O184" s="113">
        <v>719.96</v>
      </c>
      <c r="P184" s="113">
        <f t="shared" si="10"/>
        <v>2.4092414497506658</v>
      </c>
      <c r="Q184" s="113">
        <f t="shared" si="11"/>
        <v>11.125518678485017</v>
      </c>
      <c r="R184" s="113">
        <f>SUM($Q$3:Q184)</f>
        <v>2229.8082981644015</v>
      </c>
      <c r="S184" s="113">
        <f t="shared" si="12"/>
        <v>7.8889156626894517</v>
      </c>
      <c r="T184" s="113">
        <f>SUM($S$3:S184)</f>
        <v>1543.1402570758671</v>
      </c>
      <c r="U184" s="199">
        <f t="shared" si="13"/>
        <v>8.0607517469999994</v>
      </c>
      <c r="V184" s="199">
        <f t="shared" si="14"/>
        <v>8.0607517469999994</v>
      </c>
      <c r="W184" s="231">
        <f>SUM($V$3:V184)</f>
        <v>1511.49826403456</v>
      </c>
      <c r="Y184" s="231"/>
      <c r="Z184" s="231"/>
      <c r="AA184" s="231"/>
      <c r="AB184" s="231"/>
      <c r="AC184" s="231"/>
      <c r="AD184" s="231"/>
      <c r="AE184" s="231"/>
      <c r="AF184" s="231"/>
      <c r="AG184" s="231"/>
      <c r="AH184" s="231"/>
      <c r="AI184" s="231"/>
      <c r="AJ184" s="231"/>
      <c r="AK184" s="231"/>
      <c r="AL184" s="231"/>
      <c r="AM184" s="231"/>
      <c r="AN184" s="231"/>
    </row>
    <row r="185" spans="1:40">
      <c r="A185" s="27">
        <v>42156</v>
      </c>
      <c r="B185" s="113">
        <v>7.6816000000000004</v>
      </c>
      <c r="C185" s="115">
        <v>5.383</v>
      </c>
      <c r="D185" s="115">
        <v>36.377499999999998</v>
      </c>
      <c r="E185" s="113">
        <v>39.259399999999999</v>
      </c>
      <c r="F185" s="113">
        <v>22.1892</v>
      </c>
      <c r="G185" s="113">
        <v>11.399999619999999</v>
      </c>
      <c r="H185" s="113">
        <v>49.53</v>
      </c>
      <c r="I185" s="113">
        <v>20</v>
      </c>
      <c r="J185" s="113">
        <v>74.88</v>
      </c>
      <c r="K185" s="113">
        <v>713.15</v>
      </c>
      <c r="L185" s="113">
        <v>27.63</v>
      </c>
      <c r="M185" s="113">
        <v>60.92</v>
      </c>
      <c r="N185" s="113">
        <v>31.14</v>
      </c>
      <c r="O185" s="113">
        <v>720.02</v>
      </c>
      <c r="P185" s="113">
        <f t="shared" si="10"/>
        <v>2.430260628263496</v>
      </c>
      <c r="Q185" s="113">
        <f t="shared" si="11"/>
        <v>11.361842911534653</v>
      </c>
      <c r="R185" s="113">
        <f>SUM($Q$3:Q185)</f>
        <v>2241.170141075936</v>
      </c>
      <c r="S185" s="113">
        <f t="shared" si="12"/>
        <v>8.0264144101483517</v>
      </c>
      <c r="T185" s="113">
        <f>SUM($S$3:S185)</f>
        <v>1551.1666714860155</v>
      </c>
      <c r="U185" s="199">
        <f t="shared" si="13"/>
        <v>8.1813315921899985</v>
      </c>
      <c r="V185" s="199">
        <f t="shared" si="14"/>
        <v>8.1813315921899985</v>
      </c>
      <c r="W185" s="231">
        <f>SUM($V$3:V185)</f>
        <v>1519.6795956267499</v>
      </c>
      <c r="Y185" s="231"/>
      <c r="Z185" s="231"/>
      <c r="AA185" s="231"/>
      <c r="AB185" s="231"/>
      <c r="AC185" s="231"/>
      <c r="AD185" s="231"/>
      <c r="AE185" s="231"/>
      <c r="AF185" s="231"/>
      <c r="AG185" s="231"/>
      <c r="AH185" s="231"/>
      <c r="AI185" s="231"/>
      <c r="AJ185" s="231"/>
      <c r="AK185" s="231"/>
      <c r="AL185" s="231"/>
      <c r="AM185" s="231"/>
      <c r="AN185" s="231"/>
    </row>
    <row r="186" spans="1:40">
      <c r="A186" s="27">
        <v>42157</v>
      </c>
      <c r="B186" s="113">
        <v>7.9668999999999999</v>
      </c>
      <c r="C186" s="115">
        <v>5.5830000000000002</v>
      </c>
      <c r="D186" s="115">
        <v>37.58</v>
      </c>
      <c r="E186" s="113">
        <v>39.1355</v>
      </c>
      <c r="F186" s="113">
        <v>18.432500000000001</v>
      </c>
      <c r="G186" s="113">
        <v>11.899999619999999</v>
      </c>
      <c r="H186" s="113">
        <v>48.65</v>
      </c>
      <c r="I186" s="113">
        <v>20</v>
      </c>
      <c r="J186" s="113">
        <v>74.88</v>
      </c>
      <c r="K186" s="113">
        <v>716.27</v>
      </c>
      <c r="L186" s="113">
        <v>27.79</v>
      </c>
      <c r="M186" s="113">
        <v>61.75</v>
      </c>
      <c r="N186" s="113">
        <v>31.75</v>
      </c>
      <c r="O186" s="113">
        <v>720.04</v>
      </c>
      <c r="P186" s="113">
        <f t="shared" si="10"/>
        <v>2.4615806520383856</v>
      </c>
      <c r="Q186" s="113">
        <f t="shared" si="11"/>
        <v>11.723327403914382</v>
      </c>
      <c r="R186" s="113">
        <f>SUM($Q$3:Q186)</f>
        <v>2252.8934684798505</v>
      </c>
      <c r="S186" s="113">
        <f t="shared" si="12"/>
        <v>8.2439194224133558</v>
      </c>
      <c r="T186" s="113">
        <f>SUM($S$3:S186)</f>
        <v>1559.410590908429</v>
      </c>
      <c r="U186" s="199">
        <f t="shared" si="13"/>
        <v>8.5649910227999992</v>
      </c>
      <c r="V186" s="199">
        <f t="shared" si="14"/>
        <v>8.5649910227999992</v>
      </c>
      <c r="W186" s="231">
        <f>SUM($V$3:V186)</f>
        <v>1528.24458664955</v>
      </c>
      <c r="Y186" s="231"/>
      <c r="Z186" s="231"/>
      <c r="AA186" s="231"/>
      <c r="AB186" s="231"/>
      <c r="AC186" s="231"/>
      <c r="AD186" s="231"/>
      <c r="AE186" s="231"/>
      <c r="AF186" s="231"/>
      <c r="AG186" s="231"/>
      <c r="AH186" s="231"/>
      <c r="AI186" s="231"/>
      <c r="AJ186" s="231"/>
      <c r="AK186" s="231"/>
      <c r="AL186" s="231"/>
      <c r="AM186" s="231"/>
      <c r="AN186" s="231"/>
    </row>
    <row r="187" spans="1:40">
      <c r="A187" s="27">
        <v>42158</v>
      </c>
      <c r="B187" s="113">
        <v>8.43</v>
      </c>
      <c r="C187" s="115">
        <v>5.9074999999999998</v>
      </c>
      <c r="D187" s="115">
        <v>38.454099999999997</v>
      </c>
      <c r="E187" s="113">
        <v>39.677100000000003</v>
      </c>
      <c r="F187" s="113">
        <v>17.5931</v>
      </c>
      <c r="G187" s="113">
        <v>11.600000380000001</v>
      </c>
      <c r="H187" s="113">
        <v>49.36</v>
      </c>
      <c r="I187" s="113">
        <v>20</v>
      </c>
      <c r="J187" s="113">
        <v>74.88</v>
      </c>
      <c r="K187" s="113">
        <v>720.35</v>
      </c>
      <c r="L187" s="113">
        <v>28.09</v>
      </c>
      <c r="M187" s="113">
        <v>62.43</v>
      </c>
      <c r="N187" s="113">
        <v>32.39</v>
      </c>
      <c r="O187" s="113">
        <v>720</v>
      </c>
      <c r="P187" s="113">
        <f t="shared" si="10"/>
        <v>2.5619081680057141</v>
      </c>
      <c r="Q187" s="113">
        <f t="shared" si="11"/>
        <v>12.960524593594284</v>
      </c>
      <c r="R187" s="113">
        <f>SUM($Q$3:Q187)</f>
        <v>2265.8539930734446</v>
      </c>
      <c r="S187" s="113">
        <f t="shared" si="12"/>
        <v>8.9402189182082488</v>
      </c>
      <c r="T187" s="113">
        <f>SUM($S$3:S187)</f>
        <v>1568.3508098266373</v>
      </c>
      <c r="U187" s="199">
        <f t="shared" si="13"/>
        <v>9.1043282852699985</v>
      </c>
      <c r="V187" s="199">
        <f t="shared" si="14"/>
        <v>9.1043282852699985</v>
      </c>
      <c r="W187" s="231">
        <f>SUM($V$3:V187)</f>
        <v>1537.34891493482</v>
      </c>
      <c r="Y187" s="231"/>
      <c r="Z187" s="231"/>
      <c r="AA187" s="231"/>
      <c r="AB187" s="231"/>
      <c r="AC187" s="231"/>
      <c r="AD187" s="231"/>
      <c r="AE187" s="231"/>
      <c r="AF187" s="231"/>
      <c r="AG187" s="231"/>
      <c r="AH187" s="231"/>
      <c r="AI187" s="231"/>
      <c r="AJ187" s="231"/>
      <c r="AK187" s="231"/>
      <c r="AL187" s="231"/>
      <c r="AM187" s="231"/>
      <c r="AN187" s="231"/>
    </row>
    <row r="188" spans="1:40">
      <c r="A188" s="27">
        <v>42159</v>
      </c>
      <c r="B188" s="113">
        <v>12.263999999999999</v>
      </c>
      <c r="C188" s="115">
        <v>8.5942000000000007</v>
      </c>
      <c r="D188" s="115">
        <v>37.625999999999998</v>
      </c>
      <c r="E188" s="113">
        <v>36.163200000000003</v>
      </c>
      <c r="F188" s="113">
        <v>44.960799999999999</v>
      </c>
      <c r="G188" s="113">
        <v>11.5</v>
      </c>
      <c r="H188" s="113">
        <v>50.43</v>
      </c>
      <c r="I188" s="113">
        <v>20.010000000000002</v>
      </c>
      <c r="J188" s="113">
        <v>74.849999999999994</v>
      </c>
      <c r="K188" s="113">
        <v>766.92</v>
      </c>
      <c r="L188" s="113">
        <v>31.53</v>
      </c>
      <c r="M188" s="113">
        <v>63.18</v>
      </c>
      <c r="N188" s="113">
        <v>49.48</v>
      </c>
      <c r="O188" s="113">
        <v>720.17</v>
      </c>
      <c r="P188" s="113">
        <f t="shared" si="10"/>
        <v>3.0638422118403197</v>
      </c>
      <c r="Q188" s="113">
        <f t="shared" si="11"/>
        <v>21.409659781504345</v>
      </c>
      <c r="R188" s="113">
        <f>SUM($Q$3:Q188)</f>
        <v>2287.2636528549488</v>
      </c>
      <c r="S188" s="113">
        <f t="shared" si="12"/>
        <v>12.847267654726604</v>
      </c>
      <c r="T188" s="113">
        <f>SUM($S$3:S188)</f>
        <v>1581.198077481364</v>
      </c>
      <c r="U188" s="199">
        <f t="shared" si="13"/>
        <v>12.484586832399998</v>
      </c>
      <c r="V188" s="199">
        <f t="shared" si="14"/>
        <v>12.484586832399998</v>
      </c>
      <c r="W188" s="231">
        <f>SUM($V$3:V188)</f>
        <v>1549.83350176722</v>
      </c>
      <c r="Y188" s="231"/>
      <c r="Z188" s="231"/>
      <c r="AA188" s="231"/>
      <c r="AB188" s="231"/>
      <c r="AC188" s="231"/>
      <c r="AD188" s="231"/>
      <c r="AE188" s="231"/>
      <c r="AF188" s="231"/>
      <c r="AG188" s="231"/>
      <c r="AH188" s="231"/>
      <c r="AI188" s="231"/>
      <c r="AJ188" s="231"/>
      <c r="AK188" s="231"/>
      <c r="AL188" s="231"/>
      <c r="AM188" s="231"/>
      <c r="AN188" s="231"/>
    </row>
    <row r="189" spans="1:40">
      <c r="A189" s="27">
        <v>42160</v>
      </c>
      <c r="B189" s="113">
        <v>13.382199999999999</v>
      </c>
      <c r="C189" s="115">
        <v>9.3778000000000006</v>
      </c>
      <c r="D189" s="115">
        <v>37.980499999999999</v>
      </c>
      <c r="E189" s="113">
        <v>39.738300000000002</v>
      </c>
      <c r="F189" s="113">
        <v>58.543799999999997</v>
      </c>
      <c r="G189" s="113">
        <v>11.600000380000001</v>
      </c>
      <c r="H189" s="113">
        <v>45.99</v>
      </c>
      <c r="I189" s="113">
        <v>20</v>
      </c>
      <c r="J189" s="113">
        <v>74.94</v>
      </c>
      <c r="K189" s="113">
        <v>774.49</v>
      </c>
      <c r="L189" s="113">
        <v>32.369999999999997</v>
      </c>
      <c r="M189" s="113">
        <v>64.62</v>
      </c>
      <c r="N189" s="113">
        <v>57.79</v>
      </c>
      <c r="O189" s="113">
        <v>719.93</v>
      </c>
      <c r="P189" s="113">
        <f t="shared" si="10"/>
        <v>3.2014374810512645</v>
      </c>
      <c r="Q189" s="113">
        <f t="shared" si="11"/>
        <v>24.567820602975264</v>
      </c>
      <c r="R189" s="113">
        <f>SUM($Q$3:Q189)</f>
        <v>2311.8314734579239</v>
      </c>
      <c r="S189" s="113">
        <f t="shared" si="12"/>
        <v>14.228614873473651</v>
      </c>
      <c r="T189" s="113">
        <f>SUM($S$3:S189)</f>
        <v>1595.4266923548375</v>
      </c>
      <c r="U189" s="199">
        <f t="shared" si="13"/>
        <v>13.69308920416</v>
      </c>
      <c r="V189" s="199">
        <f t="shared" si="14"/>
        <v>13.69308920416</v>
      </c>
      <c r="W189" s="231">
        <f>SUM($V$3:V189)</f>
        <v>1563.5265909713801</v>
      </c>
      <c r="Y189" s="231"/>
      <c r="Z189" s="231"/>
      <c r="AA189" s="231"/>
      <c r="AB189" s="231"/>
      <c r="AC189" s="231"/>
      <c r="AD189" s="231"/>
      <c r="AE189" s="231"/>
      <c r="AF189" s="231"/>
      <c r="AG189" s="231"/>
      <c r="AH189" s="231"/>
      <c r="AI189" s="231"/>
      <c r="AJ189" s="231"/>
      <c r="AK189" s="231"/>
      <c r="AL189" s="231"/>
      <c r="AM189" s="231"/>
      <c r="AN189" s="231"/>
    </row>
    <row r="190" spans="1:40">
      <c r="A190" s="27">
        <v>42161</v>
      </c>
      <c r="B190" s="113">
        <v>13.267300000000001</v>
      </c>
      <c r="C190" s="115">
        <v>9.2972999999999999</v>
      </c>
      <c r="D190" s="115">
        <v>37.924900000000001</v>
      </c>
      <c r="E190" s="113">
        <v>39.703200000000002</v>
      </c>
      <c r="F190" s="113">
        <v>59.078499999999998</v>
      </c>
      <c r="G190" s="113">
        <v>11.399999619999999</v>
      </c>
      <c r="H190" s="113">
        <v>48.97</v>
      </c>
      <c r="I190" s="113">
        <v>20</v>
      </c>
      <c r="J190" s="113">
        <v>77.47</v>
      </c>
      <c r="K190" s="113">
        <v>771.03</v>
      </c>
      <c r="L190" s="113">
        <v>32.18</v>
      </c>
      <c r="M190" s="113">
        <v>59.42</v>
      </c>
      <c r="N190" s="113">
        <v>56.23</v>
      </c>
      <c r="O190" s="113">
        <v>719.99</v>
      </c>
      <c r="P190" s="113">
        <f t="shared" si="10"/>
        <v>3.201008586393546</v>
      </c>
      <c r="Q190" s="113">
        <f t="shared" si="11"/>
        <v>24.557285855276856</v>
      </c>
      <c r="R190" s="113">
        <f>SUM($Q$3:Q190)</f>
        <v>2336.3887593132008</v>
      </c>
      <c r="S190" s="113">
        <f t="shared" si="12"/>
        <v>14.191511621504546</v>
      </c>
      <c r="T190" s="113">
        <f>SUM($S$3:S190)</f>
        <v>1609.6182039763421</v>
      </c>
      <c r="U190" s="199">
        <f t="shared" si="13"/>
        <v>13.579806752219998</v>
      </c>
      <c r="V190" s="199">
        <f t="shared" si="14"/>
        <v>13.579806752219998</v>
      </c>
      <c r="W190" s="231">
        <f>SUM($V$3:V190)</f>
        <v>1577.1063977236001</v>
      </c>
      <c r="Y190" s="231"/>
      <c r="Z190" s="231"/>
      <c r="AA190" s="231"/>
      <c r="AB190" s="231"/>
      <c r="AC190" s="231"/>
      <c r="AD190" s="231"/>
      <c r="AE190" s="231"/>
      <c r="AF190" s="231"/>
      <c r="AG190" s="231"/>
      <c r="AH190" s="231"/>
      <c r="AI190" s="231"/>
      <c r="AJ190" s="231"/>
      <c r="AK190" s="231"/>
      <c r="AL190" s="231"/>
      <c r="AM190" s="231"/>
      <c r="AN190" s="231"/>
    </row>
    <row r="191" spans="1:40">
      <c r="A191" s="27">
        <v>42162</v>
      </c>
      <c r="B191" s="113">
        <v>12.391299999999999</v>
      </c>
      <c r="C191" s="115">
        <v>8.6834000000000007</v>
      </c>
      <c r="D191" s="115">
        <v>37.099200000000003</v>
      </c>
      <c r="E191" s="113">
        <v>39.875700000000002</v>
      </c>
      <c r="F191" s="113">
        <v>59.030799999999999</v>
      </c>
      <c r="G191" s="113">
        <v>11.5</v>
      </c>
      <c r="H191" s="113">
        <v>48.44</v>
      </c>
      <c r="I191" s="113">
        <v>20</v>
      </c>
      <c r="J191" s="113">
        <v>79.91</v>
      </c>
      <c r="K191" s="113">
        <v>757.64</v>
      </c>
      <c r="L191" s="113">
        <v>30.63</v>
      </c>
      <c r="M191" s="113">
        <v>55.51</v>
      </c>
      <c r="N191" s="113">
        <v>52.3</v>
      </c>
      <c r="O191" s="113">
        <v>719.92</v>
      </c>
      <c r="P191" s="113">
        <f t="shared" si="10"/>
        <v>3.0549037687242198</v>
      </c>
      <c r="Q191" s="113">
        <f t="shared" si="11"/>
        <v>21.219143483411013</v>
      </c>
      <c r="R191" s="113">
        <f>SUM($Q$3:Q191)</f>
        <v>2357.6079027966116</v>
      </c>
      <c r="S191" s="113">
        <f t="shared" si="12"/>
        <v>13.180120145285601</v>
      </c>
      <c r="T191" s="113">
        <f>SUM($S$3:S191)</f>
        <v>1622.7983241216277</v>
      </c>
      <c r="U191" s="199">
        <f t="shared" si="13"/>
        <v>12.685195027770002</v>
      </c>
      <c r="V191" s="199">
        <f t="shared" si="14"/>
        <v>12.685195027770002</v>
      </c>
      <c r="W191" s="231">
        <f>SUM($V$3:V191)</f>
        <v>1589.7915927513702</v>
      </c>
      <c r="Y191" s="231"/>
      <c r="Z191" s="231"/>
      <c r="AA191" s="231"/>
      <c r="AB191" s="231"/>
      <c r="AC191" s="231"/>
      <c r="AD191" s="231"/>
      <c r="AE191" s="231"/>
      <c r="AF191" s="231"/>
      <c r="AG191" s="231"/>
      <c r="AH191" s="231"/>
      <c r="AI191" s="231"/>
      <c r="AJ191" s="231"/>
      <c r="AK191" s="231"/>
      <c r="AL191" s="231"/>
      <c r="AM191" s="231"/>
      <c r="AN191" s="231"/>
    </row>
    <row r="192" spans="1:40">
      <c r="A192" s="27">
        <v>42163</v>
      </c>
      <c r="B192" s="113">
        <v>12.4398</v>
      </c>
      <c r="C192" s="115">
        <v>8.7173999999999996</v>
      </c>
      <c r="D192" s="115">
        <v>36.164200000000001</v>
      </c>
      <c r="E192" s="113">
        <v>39.869700000000002</v>
      </c>
      <c r="F192" s="113">
        <v>58.151400000000002</v>
      </c>
      <c r="G192" s="113">
        <v>11.5</v>
      </c>
      <c r="H192" s="113">
        <v>47.4</v>
      </c>
      <c r="I192" s="113">
        <v>20</v>
      </c>
      <c r="J192" s="113">
        <v>79.92</v>
      </c>
      <c r="K192" s="113">
        <v>760.38</v>
      </c>
      <c r="L192" s="113">
        <v>30.22</v>
      </c>
      <c r="M192" s="113">
        <v>58.53</v>
      </c>
      <c r="N192" s="113">
        <v>54.18</v>
      </c>
      <c r="O192" s="113">
        <v>720.05</v>
      </c>
      <c r="P192" s="113">
        <f t="shared" si="10"/>
        <v>3.0526542861402399</v>
      </c>
      <c r="Q192" s="113">
        <f t="shared" si="11"/>
        <v>21.171465035722058</v>
      </c>
      <c r="R192" s="113">
        <f>SUM($Q$3:Q192)</f>
        <v>2378.7793678323337</v>
      </c>
      <c r="S192" s="113">
        <f t="shared" si="12"/>
        <v>13.1316780693352</v>
      </c>
      <c r="T192" s="113">
        <f>SUM($S$3:S192)</f>
        <v>1635.930002190963</v>
      </c>
      <c r="U192" s="199">
        <f t="shared" si="13"/>
        <v>12.631437796329998</v>
      </c>
      <c r="V192" s="199">
        <f t="shared" si="14"/>
        <v>12.631437796329998</v>
      </c>
      <c r="W192" s="231">
        <f>SUM($V$3:V192)</f>
        <v>1602.4230305477001</v>
      </c>
      <c r="Y192" s="231"/>
      <c r="Z192" s="231"/>
      <c r="AA192" s="231"/>
      <c r="AB192" s="231"/>
      <c r="AC192" s="231"/>
      <c r="AD192" s="231"/>
      <c r="AE192" s="231"/>
      <c r="AF192" s="231"/>
      <c r="AG192" s="231"/>
      <c r="AH192" s="231"/>
      <c r="AI192" s="231"/>
      <c r="AJ192" s="231"/>
      <c r="AK192" s="231"/>
      <c r="AL192" s="231"/>
      <c r="AM192" s="231"/>
      <c r="AN192" s="231"/>
    </row>
    <row r="193" spans="1:40">
      <c r="A193" s="27">
        <v>42164</v>
      </c>
      <c r="B193" s="113">
        <v>13.1342</v>
      </c>
      <c r="C193" s="115">
        <v>9.2040000000000006</v>
      </c>
      <c r="D193" s="115">
        <v>38.061500000000002</v>
      </c>
      <c r="E193" s="113">
        <v>39.725499999999997</v>
      </c>
      <c r="F193" s="113">
        <v>59.548299999999998</v>
      </c>
      <c r="G193" s="113">
        <v>11.5</v>
      </c>
      <c r="H193" s="113">
        <v>33.979999999999997</v>
      </c>
      <c r="I193" s="113">
        <v>20</v>
      </c>
      <c r="J193" s="113">
        <v>79.69</v>
      </c>
      <c r="K193" s="113">
        <v>767.36</v>
      </c>
      <c r="L193" s="113">
        <v>31.24</v>
      </c>
      <c r="M193" s="113">
        <v>54.39</v>
      </c>
      <c r="N193" s="113">
        <v>55.22</v>
      </c>
      <c r="O193" s="113">
        <v>719.99</v>
      </c>
      <c r="P193" s="113">
        <f t="shared" si="10"/>
        <v>3.1141493300339098</v>
      </c>
      <c r="Q193" s="113">
        <f t="shared" si="11"/>
        <v>22.514269991787494</v>
      </c>
      <c r="R193" s="113">
        <f>SUM($Q$3:Q193)</f>
        <v>2401.2936378241211</v>
      </c>
      <c r="S193" s="113">
        <f t="shared" si="12"/>
        <v>13.981635088315802</v>
      </c>
      <c r="T193" s="113">
        <f>SUM($S$3:S193)</f>
        <v>1649.9116372792789</v>
      </c>
      <c r="U193" s="199">
        <f t="shared" si="13"/>
        <v>13.471557639429999</v>
      </c>
      <c r="V193" s="199">
        <f t="shared" si="14"/>
        <v>13.471557639429999</v>
      </c>
      <c r="W193" s="231">
        <f>SUM($V$3:V193)</f>
        <v>1615.8945881871302</v>
      </c>
      <c r="Y193" s="231"/>
      <c r="Z193" s="231"/>
      <c r="AA193" s="231"/>
      <c r="AB193" s="231"/>
      <c r="AC193" s="231"/>
      <c r="AD193" s="231"/>
      <c r="AE193" s="231"/>
      <c r="AF193" s="231"/>
      <c r="AG193" s="231"/>
      <c r="AH193" s="231"/>
      <c r="AI193" s="231"/>
      <c r="AJ193" s="231"/>
      <c r="AK193" s="231"/>
      <c r="AL193" s="231"/>
      <c r="AM193" s="231"/>
      <c r="AN193" s="231"/>
    </row>
    <row r="194" spans="1:40">
      <c r="A194" s="27">
        <v>42165</v>
      </c>
      <c r="B194" s="113">
        <v>13.1732</v>
      </c>
      <c r="C194" s="115">
        <v>9.2314000000000007</v>
      </c>
      <c r="D194" s="115">
        <v>36.708500000000001</v>
      </c>
      <c r="E194" s="113">
        <v>39.511099999999999</v>
      </c>
      <c r="F194" s="113">
        <v>57.875900000000001</v>
      </c>
      <c r="G194" s="113">
        <v>11.5</v>
      </c>
      <c r="H194" s="113">
        <v>37.03</v>
      </c>
      <c r="I194" s="113">
        <v>20</v>
      </c>
      <c r="J194" s="113">
        <v>79.92</v>
      </c>
      <c r="K194" s="113">
        <v>766.47</v>
      </c>
      <c r="L194" s="113">
        <v>30.52</v>
      </c>
      <c r="M194" s="113">
        <v>58.4</v>
      </c>
      <c r="N194" s="113">
        <v>54.17</v>
      </c>
      <c r="O194" s="113">
        <v>720.01</v>
      </c>
      <c r="P194" s="113">
        <f t="shared" si="10"/>
        <v>3.1178178641661103</v>
      </c>
      <c r="Q194" s="113">
        <f t="shared" si="11"/>
        <v>22.597016045274042</v>
      </c>
      <c r="R194" s="113">
        <f>SUM($Q$3:Q194)</f>
        <v>2423.890653869395</v>
      </c>
      <c r="S194" s="113">
        <f t="shared" si="12"/>
        <v>13.865897638097405</v>
      </c>
      <c r="T194" s="113">
        <f>SUM($S$3:S194)</f>
        <v>1663.7775349173762</v>
      </c>
      <c r="U194" s="199">
        <f t="shared" si="13"/>
        <v>13.357570124090001</v>
      </c>
      <c r="V194" s="199">
        <f t="shared" si="14"/>
        <v>13.357570124090001</v>
      </c>
      <c r="W194" s="231">
        <f>SUM($V$3:V194)</f>
        <v>1629.2521583112202</v>
      </c>
      <c r="Y194" s="231"/>
      <c r="Z194" s="231"/>
      <c r="AA194" s="231"/>
      <c r="AB194" s="231"/>
      <c r="AC194" s="231"/>
      <c r="AD194" s="231"/>
      <c r="AE194" s="231"/>
      <c r="AF194" s="231"/>
      <c r="AG194" s="231"/>
      <c r="AH194" s="231"/>
      <c r="AI194" s="231"/>
      <c r="AJ194" s="231"/>
      <c r="AK194" s="231"/>
      <c r="AL194" s="231"/>
      <c r="AM194" s="231"/>
      <c r="AN194" s="231"/>
    </row>
    <row r="195" spans="1:40">
      <c r="A195" s="27">
        <v>42166</v>
      </c>
      <c r="B195" s="113">
        <v>13.528499999999999</v>
      </c>
      <c r="C195" s="115">
        <v>9.4803999999999995</v>
      </c>
      <c r="D195" s="115">
        <v>37.349400000000003</v>
      </c>
      <c r="E195" s="113">
        <v>39.886600000000001</v>
      </c>
      <c r="F195" s="113">
        <v>55.866199999999999</v>
      </c>
      <c r="G195" s="113">
        <v>11.399999619999999</v>
      </c>
      <c r="H195" s="113">
        <v>34.880000000000003</v>
      </c>
      <c r="I195" s="113">
        <v>20</v>
      </c>
      <c r="J195" s="113">
        <v>79.930000000000007</v>
      </c>
      <c r="K195" s="113">
        <v>775.28</v>
      </c>
      <c r="L195" s="113">
        <v>32.17</v>
      </c>
      <c r="M195" s="113">
        <v>55.58</v>
      </c>
      <c r="N195" s="113">
        <v>56.69</v>
      </c>
      <c r="O195" s="113">
        <v>719.98</v>
      </c>
      <c r="P195" s="113">
        <f t="shared" si="10"/>
        <v>3.1738679615524559</v>
      </c>
      <c r="Q195" s="113">
        <f t="shared" si="11"/>
        <v>23.899749113815108</v>
      </c>
      <c r="R195" s="113">
        <f>SUM($Q$3:Q195)</f>
        <v>2447.7904029832102</v>
      </c>
      <c r="S195" s="113">
        <f t="shared" si="12"/>
        <v>14.322537737733253</v>
      </c>
      <c r="T195" s="113">
        <f>SUM($S$3:S195)</f>
        <v>1678.1000726551094</v>
      </c>
      <c r="U195" s="199">
        <f t="shared" si="13"/>
        <v>13.765776017939999</v>
      </c>
      <c r="V195" s="199">
        <f t="shared" si="14"/>
        <v>13.765776017939999</v>
      </c>
      <c r="W195" s="231">
        <f>SUM($V$3:V195)</f>
        <v>1643.0179343291602</v>
      </c>
      <c r="Y195" s="231"/>
      <c r="Z195" s="231"/>
      <c r="AA195" s="231"/>
      <c r="AB195" s="231"/>
      <c r="AC195" s="231"/>
      <c r="AD195" s="231"/>
      <c r="AE195" s="231"/>
      <c r="AF195" s="231"/>
      <c r="AG195" s="231"/>
      <c r="AH195" s="231"/>
      <c r="AI195" s="231"/>
      <c r="AJ195" s="231"/>
      <c r="AK195" s="231"/>
      <c r="AL195" s="231"/>
      <c r="AM195" s="231"/>
      <c r="AN195" s="231"/>
    </row>
    <row r="196" spans="1:40">
      <c r="A196" s="27">
        <v>42167</v>
      </c>
      <c r="B196" s="113">
        <v>3.0832999999999999</v>
      </c>
      <c r="C196" s="115">
        <v>2.1606999999999998</v>
      </c>
      <c r="D196" s="115">
        <v>36.116399999999999</v>
      </c>
      <c r="E196" s="113">
        <v>41.507199999999997</v>
      </c>
      <c r="F196" s="113">
        <v>60.202500000000001</v>
      </c>
      <c r="G196" s="113">
        <v>11.399999619999999</v>
      </c>
      <c r="H196" s="113">
        <v>21.03</v>
      </c>
      <c r="I196" s="113">
        <v>10.3</v>
      </c>
      <c r="J196" s="113">
        <v>79.81</v>
      </c>
      <c r="K196" s="113">
        <v>624.22</v>
      </c>
      <c r="L196" s="113">
        <v>19.28</v>
      </c>
      <c r="M196" s="113">
        <v>64.83</v>
      </c>
      <c r="N196" s="113">
        <v>15.06</v>
      </c>
      <c r="O196" s="113">
        <v>673.27</v>
      </c>
      <c r="P196" s="113">
        <f t="shared" ref="P196:P259" si="15">SUMPRODUCT(C196:O196,$Y$5:$AK$5)+AP196</f>
        <v>1.5465412125480458</v>
      </c>
      <c r="Q196" s="113">
        <f t="shared" ref="Q196:Q259" si="16">EXP(P196)</f>
        <v>4.6952023583340923</v>
      </c>
      <c r="R196" s="113">
        <f>SUM($Q$3:Q196)</f>
        <v>2452.4856053415442</v>
      </c>
      <c r="S196" s="113">
        <f t="shared" ref="S196:S259" si="17">SUMPRODUCT(C196:O196,$Y$3:$AK$3)</f>
        <v>3.8309156196488505</v>
      </c>
      <c r="T196" s="113">
        <f>SUM($S$3:S196)</f>
        <v>1681.9309882747582</v>
      </c>
      <c r="U196" s="199">
        <f t="shared" ref="U196:U259" si="18">$AY$65+$AY$66*C196+$AY$67*D196+$AY$68*E196+$AY$69*F196</f>
        <v>3.9900974051899989</v>
      </c>
      <c r="V196" s="199">
        <f t="shared" ref="V196:V259" si="19">IF(U196&lt;0,0,U196)</f>
        <v>3.9900974051899989</v>
      </c>
      <c r="W196" s="231">
        <f>SUM($V$3:V196)</f>
        <v>1647.0080317343502</v>
      </c>
      <c r="Y196" s="231"/>
      <c r="Z196" s="231"/>
      <c r="AA196" s="231"/>
      <c r="AB196" s="231"/>
      <c r="AC196" s="231"/>
      <c r="AD196" s="231"/>
      <c r="AE196" s="231"/>
      <c r="AF196" s="231"/>
      <c r="AG196" s="231"/>
      <c r="AH196" s="231"/>
      <c r="AI196" s="231"/>
      <c r="AJ196" s="231"/>
      <c r="AK196" s="231"/>
      <c r="AL196" s="231"/>
      <c r="AM196" s="231"/>
      <c r="AN196" s="231"/>
    </row>
    <row r="197" spans="1:40">
      <c r="A197" s="27">
        <v>42168</v>
      </c>
      <c r="B197" s="113">
        <v>0</v>
      </c>
      <c r="C197" s="115">
        <v>0</v>
      </c>
      <c r="D197" s="115">
        <v>35.323300000000003</v>
      </c>
      <c r="E197" s="113">
        <v>40.954599999999999</v>
      </c>
      <c r="F197" s="113">
        <v>61.685699999999997</v>
      </c>
      <c r="G197" s="113">
        <v>11.399999619999999</v>
      </c>
      <c r="H197" s="113">
        <v>15.9</v>
      </c>
      <c r="I197" s="113">
        <v>2.78</v>
      </c>
      <c r="J197" s="113">
        <v>79.77</v>
      </c>
      <c r="K197" s="113">
        <v>491.74</v>
      </c>
      <c r="L197" s="113">
        <v>13.79</v>
      </c>
      <c r="M197" s="113">
        <v>52.26</v>
      </c>
      <c r="N197" s="113">
        <v>1.89</v>
      </c>
      <c r="O197" s="113">
        <v>493.14</v>
      </c>
      <c r="P197" s="113">
        <f t="shared" si="15"/>
        <v>0.80835571019930597</v>
      </c>
      <c r="Q197" s="113">
        <f t="shared" si="16"/>
        <v>2.2442148116581877</v>
      </c>
      <c r="R197" s="113">
        <f>SUM($Q$3:Q197)</f>
        <v>2454.7298201532026</v>
      </c>
      <c r="S197" s="113">
        <f t="shared" si="17"/>
        <v>1.1145837164896517</v>
      </c>
      <c r="T197" s="113">
        <f>SUM($S$3:S197)</f>
        <v>1683.0455719912479</v>
      </c>
      <c r="U197" s="199">
        <f t="shared" si="18"/>
        <v>1.0248313743399999</v>
      </c>
      <c r="V197" s="199">
        <f t="shared" si="19"/>
        <v>1.0248313743399999</v>
      </c>
      <c r="W197" s="231">
        <f>SUM($V$3:V197)</f>
        <v>1648.0328631086902</v>
      </c>
      <c r="Y197" s="231"/>
      <c r="Z197" s="231"/>
      <c r="AA197" s="231"/>
      <c r="AB197" s="231"/>
      <c r="AC197" s="231"/>
      <c r="AD197" s="231"/>
      <c r="AE197" s="231"/>
      <c r="AF197" s="231"/>
      <c r="AG197" s="231"/>
      <c r="AH197" s="231"/>
      <c r="AI197" s="231"/>
      <c r="AJ197" s="231"/>
      <c r="AK197" s="231"/>
      <c r="AL197" s="231"/>
      <c r="AM197" s="231"/>
      <c r="AN197" s="231"/>
    </row>
    <row r="198" spans="1:40">
      <c r="A198" s="27">
        <v>42169</v>
      </c>
      <c r="B198" s="113">
        <v>0</v>
      </c>
      <c r="C198" s="115">
        <v>0</v>
      </c>
      <c r="D198" s="115">
        <v>34.916499999999999</v>
      </c>
      <c r="E198" s="113">
        <v>40.436700000000002</v>
      </c>
      <c r="F198" s="113">
        <v>60.936700000000002</v>
      </c>
      <c r="G198" s="113">
        <v>11.399999619999999</v>
      </c>
      <c r="H198" s="113">
        <v>17.2</v>
      </c>
      <c r="I198" s="113">
        <v>0</v>
      </c>
      <c r="J198" s="113">
        <v>79.48</v>
      </c>
      <c r="K198" s="113">
        <v>412.26</v>
      </c>
      <c r="L198" s="113">
        <v>23.16</v>
      </c>
      <c r="M198" s="113">
        <v>0.35</v>
      </c>
      <c r="N198" s="113">
        <v>0.09</v>
      </c>
      <c r="O198" s="113">
        <v>144.38</v>
      </c>
      <c r="P198" s="113">
        <f t="shared" si="15"/>
        <v>0.29573990729858601</v>
      </c>
      <c r="Q198" s="113">
        <f t="shared" si="16"/>
        <v>1.3441205154285514</v>
      </c>
      <c r="R198" s="113">
        <f>SUM($Q$3:Q198)</f>
        <v>2456.0739406686312</v>
      </c>
      <c r="S198" s="113">
        <f t="shared" si="17"/>
        <v>1.7657156316404514</v>
      </c>
      <c r="T198" s="113">
        <f>SUM($S$3:S198)</f>
        <v>1684.8112876228884</v>
      </c>
      <c r="U198" s="199">
        <f t="shared" si="18"/>
        <v>0.96410429012999965</v>
      </c>
      <c r="V198" s="199">
        <f t="shared" si="19"/>
        <v>0.96410429012999965</v>
      </c>
      <c r="W198" s="231">
        <f>SUM($V$3:V198)</f>
        <v>1648.9969673988203</v>
      </c>
      <c r="Y198" s="231"/>
      <c r="Z198" s="231"/>
      <c r="AA198" s="231"/>
      <c r="AB198" s="231"/>
      <c r="AC198" s="231"/>
      <c r="AD198" s="231"/>
      <c r="AE198" s="231"/>
      <c r="AF198" s="231"/>
      <c r="AG198" s="231"/>
      <c r="AH198" s="231"/>
      <c r="AI198" s="231"/>
      <c r="AJ198" s="231"/>
      <c r="AK198" s="231"/>
      <c r="AL198" s="231"/>
      <c r="AM198" s="231"/>
      <c r="AN198" s="231"/>
    </row>
    <row r="199" spans="1:40">
      <c r="A199" s="27">
        <v>42170</v>
      </c>
      <c r="B199" s="113">
        <v>0</v>
      </c>
      <c r="C199" s="115">
        <v>0</v>
      </c>
      <c r="D199" s="115">
        <v>33.709000000000003</v>
      </c>
      <c r="E199" s="113">
        <v>40.899900000000002</v>
      </c>
      <c r="F199" s="113">
        <v>61.561300000000003</v>
      </c>
      <c r="G199" s="113">
        <v>11.399999619999999</v>
      </c>
      <c r="H199" s="113">
        <v>17.22</v>
      </c>
      <c r="I199" s="113">
        <v>0</v>
      </c>
      <c r="J199" s="113">
        <v>79.540000000000006</v>
      </c>
      <c r="K199" s="113">
        <v>717.65</v>
      </c>
      <c r="L199" s="113">
        <v>41.74</v>
      </c>
      <c r="M199" s="113">
        <v>2.21</v>
      </c>
      <c r="N199" s="113">
        <v>1.34</v>
      </c>
      <c r="O199" s="113">
        <v>60.5</v>
      </c>
      <c r="P199" s="113">
        <f t="shared" si="15"/>
        <v>0.23329112668826599</v>
      </c>
      <c r="Q199" s="113">
        <f t="shared" si="16"/>
        <v>1.2627490457682704</v>
      </c>
      <c r="R199" s="113">
        <f>SUM($Q$3:Q199)</f>
        <v>2457.3366897143997</v>
      </c>
      <c r="S199" s="113">
        <f t="shared" si="17"/>
        <v>1.4996593879629525</v>
      </c>
      <c r="T199" s="113">
        <f>SUM($S$3:S199)</f>
        <v>1686.3109470108514</v>
      </c>
      <c r="U199" s="199">
        <f>$AY$65+$AY$66*C199+$AY$67*D199+$AY$68*E199+$AY$69*F199</f>
        <v>0.85388150670000018</v>
      </c>
      <c r="V199" s="199">
        <f t="shared" si="19"/>
        <v>0.85388150670000018</v>
      </c>
      <c r="W199" s="231">
        <f>SUM($V$3:V199)</f>
        <v>1649.8508489055203</v>
      </c>
      <c r="Y199" s="231"/>
      <c r="Z199" s="231"/>
      <c r="AA199" s="231"/>
      <c r="AB199" s="231"/>
      <c r="AC199" s="231"/>
      <c r="AD199" s="231"/>
      <c r="AE199" s="231"/>
      <c r="AF199" s="231"/>
      <c r="AG199" s="231"/>
      <c r="AH199" s="231"/>
      <c r="AI199" s="231"/>
      <c r="AJ199" s="231"/>
      <c r="AK199" s="231"/>
      <c r="AL199" s="231"/>
      <c r="AM199" s="231"/>
      <c r="AN199" s="231"/>
    </row>
    <row r="200" spans="1:40">
      <c r="A200" s="27">
        <v>42171</v>
      </c>
      <c r="B200" s="113">
        <v>0</v>
      </c>
      <c r="C200" s="115">
        <v>0</v>
      </c>
      <c r="D200" s="115">
        <v>33.716799999999999</v>
      </c>
      <c r="E200" s="113">
        <v>41.224400000000003</v>
      </c>
      <c r="F200" s="113">
        <v>68.493499999999997</v>
      </c>
      <c r="G200" s="113">
        <v>11.399999619999999</v>
      </c>
      <c r="H200" s="113">
        <v>16.77</v>
      </c>
      <c r="I200" s="113">
        <v>0</v>
      </c>
      <c r="J200" s="113">
        <v>78.900000000000006</v>
      </c>
      <c r="K200" s="113">
        <v>834.8</v>
      </c>
      <c r="L200" s="113">
        <v>49.44</v>
      </c>
      <c r="M200" s="113">
        <v>4.87</v>
      </c>
      <c r="N200" s="113">
        <v>1.76</v>
      </c>
      <c r="O200" s="113">
        <v>95.14</v>
      </c>
      <c r="P200" s="113">
        <f t="shared" si="15"/>
        <v>0.27968639616930585</v>
      </c>
      <c r="Q200" s="113">
        <f t="shared" si="16"/>
        <v>1.3227149388161452</v>
      </c>
      <c r="R200" s="113">
        <f>SUM($Q$3:Q200)</f>
        <v>2458.6594046532159</v>
      </c>
      <c r="S200" s="113">
        <f t="shared" si="17"/>
        <v>1.3361949992655511</v>
      </c>
      <c r="T200" s="113">
        <f>SUM($S$3:S200)</f>
        <v>1687.6471420101168</v>
      </c>
      <c r="U200" s="199">
        <f t="shared" si="18"/>
        <v>0.87159734410999967</v>
      </c>
      <c r="V200" s="199">
        <f t="shared" si="19"/>
        <v>0.87159734410999967</v>
      </c>
      <c r="W200" s="231">
        <f>SUM($V$3:V200)</f>
        <v>1650.7224462496301</v>
      </c>
      <c r="Y200" s="231"/>
      <c r="Z200" s="231"/>
      <c r="AA200" s="231"/>
      <c r="AB200" s="231"/>
      <c r="AC200" s="231"/>
      <c r="AD200" s="231"/>
      <c r="AE200" s="231"/>
      <c r="AF200" s="231"/>
      <c r="AG200" s="231"/>
      <c r="AH200" s="231"/>
      <c r="AI200" s="231"/>
      <c r="AJ200" s="231"/>
      <c r="AK200" s="231"/>
      <c r="AL200" s="231"/>
      <c r="AM200" s="231"/>
      <c r="AN200" s="231"/>
    </row>
    <row r="201" spans="1:40">
      <c r="A201" s="27">
        <v>42172</v>
      </c>
      <c r="B201" s="113">
        <v>0</v>
      </c>
      <c r="C201" s="115">
        <v>0</v>
      </c>
      <c r="D201" s="115">
        <v>32.331299999999999</v>
      </c>
      <c r="E201" s="113">
        <v>41.013399999999997</v>
      </c>
      <c r="F201" s="113">
        <v>54.171100000000003</v>
      </c>
      <c r="G201" s="113">
        <v>11.399999619999999</v>
      </c>
      <c r="H201" s="113">
        <v>16.75</v>
      </c>
      <c r="I201" s="113">
        <v>0.03</v>
      </c>
      <c r="J201" s="113">
        <v>41.02</v>
      </c>
      <c r="K201" s="113">
        <v>833.29</v>
      </c>
      <c r="L201" s="113">
        <v>49.67</v>
      </c>
      <c r="M201" s="113">
        <v>5.18</v>
      </c>
      <c r="N201" s="113">
        <v>2.8</v>
      </c>
      <c r="O201" s="113">
        <v>48.55</v>
      </c>
      <c r="P201" s="113">
        <f t="shared" si="15"/>
        <v>0.17404535596272586</v>
      </c>
      <c r="Q201" s="113">
        <f t="shared" si="16"/>
        <v>1.1901095431603355</v>
      </c>
      <c r="R201" s="113">
        <f>SUM($Q$3:Q201)</f>
        <v>2459.8495141963763</v>
      </c>
      <c r="S201" s="113">
        <f t="shared" si="17"/>
        <v>0.84395049733265148</v>
      </c>
      <c r="T201" s="113">
        <f>SUM($S$3:S201)</f>
        <v>1688.4910925074494</v>
      </c>
      <c r="U201" s="199">
        <f t="shared" si="18"/>
        <v>0.70716352651999947</v>
      </c>
      <c r="V201" s="199">
        <f t="shared" si="19"/>
        <v>0.70716352651999947</v>
      </c>
      <c r="W201" s="231">
        <f>SUM($V$3:V201)</f>
        <v>1651.4296097761501</v>
      </c>
      <c r="Y201" s="231"/>
      <c r="Z201" s="231"/>
      <c r="AA201" s="231"/>
      <c r="AB201" s="231"/>
      <c r="AC201" s="231"/>
      <c r="AD201" s="231"/>
      <c r="AE201" s="231"/>
      <c r="AF201" s="231"/>
      <c r="AG201" s="231"/>
      <c r="AH201" s="231"/>
      <c r="AI201" s="231"/>
      <c r="AJ201" s="231"/>
      <c r="AK201" s="231"/>
      <c r="AL201" s="231"/>
      <c r="AM201" s="231"/>
      <c r="AN201" s="231"/>
    </row>
    <row r="202" spans="1:40">
      <c r="A202" s="27">
        <v>42173</v>
      </c>
      <c r="B202" s="113">
        <v>0</v>
      </c>
      <c r="C202" s="115">
        <v>0</v>
      </c>
      <c r="D202" s="115">
        <v>32.239100000000001</v>
      </c>
      <c r="E202" s="113">
        <v>41.478900000000003</v>
      </c>
      <c r="F202" s="113">
        <v>70.230999999999995</v>
      </c>
      <c r="G202" s="113">
        <v>11.399999619999999</v>
      </c>
      <c r="H202" s="113">
        <v>16.489999999999998</v>
      </c>
      <c r="I202" s="113">
        <v>0</v>
      </c>
      <c r="J202" s="113">
        <v>21.72</v>
      </c>
      <c r="K202" s="113">
        <v>818.57</v>
      </c>
      <c r="L202" s="113">
        <v>49.16</v>
      </c>
      <c r="M202" s="113">
        <v>5.17</v>
      </c>
      <c r="N202" s="113">
        <v>3.02</v>
      </c>
      <c r="O202" s="113">
        <v>51.91</v>
      </c>
      <c r="P202" s="113">
        <f t="shared" si="15"/>
        <v>0.12873323840525586</v>
      </c>
      <c r="Q202" s="113">
        <f t="shared" si="16"/>
        <v>1.1373866726102944</v>
      </c>
      <c r="R202" s="113">
        <f>SUM($Q$3:Q202)</f>
        <v>2460.9869008689866</v>
      </c>
      <c r="S202" s="113">
        <f t="shared" si="17"/>
        <v>0.77955217708095137</v>
      </c>
      <c r="T202" s="113">
        <f>SUM($S$3:S202)</f>
        <v>1689.2706446845302</v>
      </c>
      <c r="U202" s="199">
        <f t="shared" si="18"/>
        <v>0.72698924919999985</v>
      </c>
      <c r="V202" s="199">
        <f t="shared" si="19"/>
        <v>0.72698924919999985</v>
      </c>
      <c r="W202" s="231">
        <f>SUM($V$3:V202)</f>
        <v>1652.15659902535</v>
      </c>
      <c r="Y202" s="231"/>
      <c r="Z202" s="231"/>
      <c r="AA202" s="231"/>
      <c r="AB202" s="231"/>
      <c r="AC202" s="231"/>
      <c r="AD202" s="231"/>
      <c r="AE202" s="231"/>
      <c r="AF202" s="231"/>
      <c r="AG202" s="231"/>
      <c r="AH202" s="231"/>
      <c r="AI202" s="231"/>
      <c r="AJ202" s="231"/>
      <c r="AK202" s="231"/>
      <c r="AL202" s="231"/>
      <c r="AM202" s="231"/>
      <c r="AN202" s="231"/>
    </row>
    <row r="203" spans="1:40">
      <c r="A203" s="27">
        <v>42174</v>
      </c>
      <c r="B203" s="113">
        <v>0</v>
      </c>
      <c r="C203" s="115">
        <v>0</v>
      </c>
      <c r="D203" s="115">
        <v>29.528300000000002</v>
      </c>
      <c r="E203" s="113">
        <v>41.860300000000002</v>
      </c>
      <c r="F203" s="113">
        <v>50.661499999999997</v>
      </c>
      <c r="G203" s="113">
        <v>11.399999619999999</v>
      </c>
      <c r="H203" s="113">
        <v>18.43</v>
      </c>
      <c r="I203" s="113">
        <v>0</v>
      </c>
      <c r="J203" s="113">
        <v>21.7</v>
      </c>
      <c r="K203" s="113">
        <v>808.89</v>
      </c>
      <c r="L203" s="113">
        <v>48.91</v>
      </c>
      <c r="M203" s="113">
        <v>5.98</v>
      </c>
      <c r="N203" s="113">
        <v>6.11</v>
      </c>
      <c r="O203" s="113">
        <v>19.54</v>
      </c>
      <c r="P203" s="113">
        <f t="shared" si="15"/>
        <v>8.619291615162597E-2</v>
      </c>
      <c r="Q203" s="113">
        <f t="shared" si="16"/>
        <v>1.0900165898287728</v>
      </c>
      <c r="R203" s="113">
        <f>SUM($Q$3:Q203)</f>
        <v>2462.0769174588154</v>
      </c>
      <c r="S203" s="113">
        <f t="shared" si="17"/>
        <v>0.47326514421185206</v>
      </c>
      <c r="T203" s="113">
        <f>SUM($S$3:S203)</f>
        <v>1689.7439098287421</v>
      </c>
      <c r="U203" s="199">
        <f t="shared" si="18"/>
        <v>0.43933941722999986</v>
      </c>
      <c r="V203" s="199">
        <f t="shared" si="19"/>
        <v>0.43933941722999986</v>
      </c>
      <c r="W203" s="231">
        <f>SUM($V$3:V203)</f>
        <v>1652.5959384425801</v>
      </c>
      <c r="Y203" s="231"/>
      <c r="Z203" s="231"/>
      <c r="AA203" s="231"/>
      <c r="AB203" s="231"/>
      <c r="AC203" s="231"/>
      <c r="AD203" s="231"/>
      <c r="AE203" s="231"/>
      <c r="AF203" s="231"/>
      <c r="AG203" s="231"/>
      <c r="AH203" s="231"/>
      <c r="AI203" s="231"/>
      <c r="AJ203" s="231"/>
      <c r="AK203" s="231"/>
      <c r="AL203" s="231"/>
      <c r="AM203" s="231"/>
      <c r="AN203" s="231"/>
    </row>
    <row r="204" spans="1:40">
      <c r="A204" s="27">
        <v>42175</v>
      </c>
      <c r="B204" s="113">
        <v>0</v>
      </c>
      <c r="C204" s="115">
        <v>0</v>
      </c>
      <c r="D204" s="115">
        <v>30.398700000000002</v>
      </c>
      <c r="E204" s="113">
        <v>42.541600000000003</v>
      </c>
      <c r="F204" s="113">
        <v>63.300199999999997</v>
      </c>
      <c r="G204" s="113">
        <v>11.399999619999999</v>
      </c>
      <c r="H204" s="113">
        <v>18.190000000000001</v>
      </c>
      <c r="I204" s="113">
        <v>0.02</v>
      </c>
      <c r="J204" s="113">
        <v>21.69</v>
      </c>
      <c r="K204" s="113">
        <v>818.35</v>
      </c>
      <c r="L204" s="113">
        <v>48.36</v>
      </c>
      <c r="M204" s="113">
        <v>6.05</v>
      </c>
      <c r="N204" s="113">
        <v>5.23</v>
      </c>
      <c r="O204" s="113">
        <v>21.83</v>
      </c>
      <c r="P204" s="113">
        <f t="shared" si="15"/>
        <v>9.0996775679356018E-2</v>
      </c>
      <c r="Q204" s="113">
        <f t="shared" si="16"/>
        <v>1.0952654737656944</v>
      </c>
      <c r="R204" s="113">
        <f>SUM($Q$3:Q204)</f>
        <v>2463.1721829325811</v>
      </c>
      <c r="S204" s="113">
        <f t="shared" si="17"/>
        <v>0.65832984393035143</v>
      </c>
      <c r="T204" s="113">
        <f>SUM($S$3:S204)</f>
        <v>1690.4022396726725</v>
      </c>
      <c r="U204" s="199">
        <f t="shared" si="18"/>
        <v>0.56429901391000004</v>
      </c>
      <c r="V204" s="199">
        <f t="shared" si="19"/>
        <v>0.56429901391000004</v>
      </c>
      <c r="W204" s="231">
        <f>SUM($V$3:V204)</f>
        <v>1653.16023745649</v>
      </c>
      <c r="Y204" s="231"/>
      <c r="Z204" s="231"/>
      <c r="AA204" s="231"/>
      <c r="AB204" s="231"/>
      <c r="AC204" s="231"/>
      <c r="AD204" s="231"/>
      <c r="AE204" s="231"/>
      <c r="AF204" s="231"/>
      <c r="AG204" s="231"/>
      <c r="AH204" s="231"/>
      <c r="AI204" s="231"/>
      <c r="AJ204" s="231"/>
      <c r="AK204" s="231"/>
      <c r="AL204" s="231"/>
      <c r="AM204" s="231"/>
      <c r="AN204" s="231"/>
    </row>
    <row r="205" spans="1:40">
      <c r="A205" s="27">
        <v>42176</v>
      </c>
      <c r="B205" s="113">
        <v>0</v>
      </c>
      <c r="C205" s="115">
        <v>0</v>
      </c>
      <c r="D205" s="115">
        <v>29.723299999999998</v>
      </c>
      <c r="E205" s="113">
        <v>42.611199999999997</v>
      </c>
      <c r="F205" s="113">
        <v>70.982699999999994</v>
      </c>
      <c r="G205" s="113">
        <v>11.399999619999999</v>
      </c>
      <c r="H205" s="113">
        <v>18.45</v>
      </c>
      <c r="I205" s="113">
        <v>0</v>
      </c>
      <c r="J205" s="113">
        <v>21.69</v>
      </c>
      <c r="K205" s="113">
        <v>875.92</v>
      </c>
      <c r="L205" s="113">
        <v>43.95</v>
      </c>
      <c r="M205" s="113">
        <v>6.79</v>
      </c>
      <c r="N205" s="113">
        <v>3.38</v>
      </c>
      <c r="O205" s="113">
        <v>19.7</v>
      </c>
      <c r="P205" s="113">
        <f t="shared" si="15"/>
        <v>9.5124323363485808E-2</v>
      </c>
      <c r="Q205" s="113">
        <f t="shared" si="16"/>
        <v>1.0997955769123393</v>
      </c>
      <c r="R205" s="113">
        <f>SUM($Q$3:Q205)</f>
        <v>2464.2719785094932</v>
      </c>
      <c r="S205" s="113">
        <f t="shared" si="17"/>
        <v>0.57788318994785126</v>
      </c>
      <c r="T205" s="113">
        <f>SUM($S$3:S205)</f>
        <v>1690.9801228626204</v>
      </c>
      <c r="U205" s="199">
        <f t="shared" si="18"/>
        <v>0.50252261041999946</v>
      </c>
      <c r="V205" s="199">
        <f t="shared" si="19"/>
        <v>0.50252261041999946</v>
      </c>
      <c r="W205" s="231">
        <f>SUM($V$3:V205)</f>
        <v>1653.6627600669101</v>
      </c>
      <c r="Y205" s="231"/>
      <c r="Z205" s="231"/>
      <c r="AA205" s="231"/>
      <c r="AB205" s="231"/>
      <c r="AC205" s="231"/>
      <c r="AD205" s="231"/>
      <c r="AE205" s="231"/>
      <c r="AF205" s="231"/>
      <c r="AG205" s="231"/>
      <c r="AH205" s="231"/>
      <c r="AI205" s="231"/>
      <c r="AJ205" s="231"/>
      <c r="AK205" s="231"/>
      <c r="AL205" s="231"/>
      <c r="AM205" s="231"/>
      <c r="AN205" s="231"/>
    </row>
    <row r="206" spans="1:40">
      <c r="A206" s="27">
        <v>42177</v>
      </c>
      <c r="B206" s="113">
        <v>0</v>
      </c>
      <c r="C206" s="115">
        <v>0</v>
      </c>
      <c r="D206" s="115">
        <v>28.3718</v>
      </c>
      <c r="E206" s="113">
        <v>42.988999999999997</v>
      </c>
      <c r="F206" s="113">
        <v>48.187600000000003</v>
      </c>
      <c r="G206" s="113">
        <v>11.399999619999999</v>
      </c>
      <c r="H206" s="113">
        <v>19.170000000000002</v>
      </c>
      <c r="I206" s="113">
        <v>0</v>
      </c>
      <c r="J206" s="113">
        <v>21.7</v>
      </c>
      <c r="K206" s="113">
        <v>929.69</v>
      </c>
      <c r="L206" s="113">
        <v>38.6</v>
      </c>
      <c r="M206" s="113">
        <v>9.92</v>
      </c>
      <c r="N206" s="113">
        <v>3.3</v>
      </c>
      <c r="O206" s="113">
        <v>12.5</v>
      </c>
      <c r="P206" s="113">
        <f t="shared" si="15"/>
        <v>0.12845071028275587</v>
      </c>
      <c r="Q206" s="113">
        <f t="shared" si="16"/>
        <v>1.1370653742791696</v>
      </c>
      <c r="R206" s="113">
        <f>SUM($Q$3:Q206)</f>
        <v>2465.4090438837725</v>
      </c>
      <c r="S206" s="113">
        <f t="shared" si="17"/>
        <v>0.28036281979985117</v>
      </c>
      <c r="T206" s="113">
        <f>SUM($S$3:S206)</f>
        <v>1691.2604856824203</v>
      </c>
      <c r="U206" s="199">
        <f t="shared" si="18"/>
        <v>0.35428978839999947</v>
      </c>
      <c r="V206" s="199">
        <f t="shared" si="19"/>
        <v>0.35428978839999947</v>
      </c>
      <c r="W206" s="231">
        <f>SUM($V$3:V206)</f>
        <v>1654.01704985531</v>
      </c>
      <c r="Y206" s="231"/>
      <c r="Z206" s="231"/>
      <c r="AA206" s="231"/>
      <c r="AB206" s="231"/>
      <c r="AC206" s="231"/>
      <c r="AD206" s="231"/>
      <c r="AE206" s="231"/>
      <c r="AF206" s="231"/>
      <c r="AG206" s="231"/>
      <c r="AH206" s="231"/>
      <c r="AI206" s="231"/>
      <c r="AJ206" s="231"/>
      <c r="AK206" s="231"/>
      <c r="AL206" s="231"/>
      <c r="AM206" s="231"/>
      <c r="AN206" s="231"/>
    </row>
    <row r="207" spans="1:40">
      <c r="A207" s="27">
        <v>42178</v>
      </c>
      <c r="B207" s="113">
        <v>0</v>
      </c>
      <c r="C207" s="115">
        <v>0</v>
      </c>
      <c r="D207" s="115">
        <v>29.689699999999998</v>
      </c>
      <c r="E207" s="113">
        <v>45.5578</v>
      </c>
      <c r="F207" s="113">
        <v>53.434199999999997</v>
      </c>
      <c r="G207" s="113">
        <v>11.399999619999999</v>
      </c>
      <c r="H207" s="113">
        <v>18.54</v>
      </c>
      <c r="I207" s="113">
        <v>0</v>
      </c>
      <c r="J207" s="113">
        <v>21.7</v>
      </c>
      <c r="K207" s="113">
        <v>749.99</v>
      </c>
      <c r="L207" s="113">
        <v>55.5</v>
      </c>
      <c r="M207" s="113">
        <v>14.85</v>
      </c>
      <c r="N207" s="113">
        <v>1.72</v>
      </c>
      <c r="O207" s="113">
        <v>386.11</v>
      </c>
      <c r="P207" s="113">
        <f t="shared" si="15"/>
        <v>0.46098562210111599</v>
      </c>
      <c r="Q207" s="113">
        <f t="shared" si="16"/>
        <v>1.585636053001815</v>
      </c>
      <c r="R207" s="113">
        <f>SUM($Q$3:Q207)</f>
        <v>2466.9946799367744</v>
      </c>
      <c r="S207" s="113">
        <f t="shared" si="17"/>
        <v>-0.20385761257424839</v>
      </c>
      <c r="T207" s="113">
        <f>SUM($S$3:S207)</f>
        <v>1691.0566280698461</v>
      </c>
      <c r="U207" s="199">
        <f t="shared" si="18"/>
        <v>0.58354543126999958</v>
      </c>
      <c r="V207" s="199">
        <f t="shared" si="19"/>
        <v>0.58354543126999958</v>
      </c>
      <c r="W207" s="231">
        <f>SUM($V$3:V207)</f>
        <v>1654.6005952865801</v>
      </c>
      <c r="Y207" s="231"/>
      <c r="Z207" s="231"/>
      <c r="AA207" s="231"/>
      <c r="AB207" s="231"/>
      <c r="AC207" s="231"/>
      <c r="AD207" s="231"/>
      <c r="AE207" s="231"/>
      <c r="AF207" s="231"/>
      <c r="AG207" s="231"/>
      <c r="AH207" s="231"/>
      <c r="AI207" s="231"/>
      <c r="AJ207" s="231"/>
      <c r="AK207" s="231"/>
      <c r="AL207" s="231"/>
      <c r="AM207" s="231"/>
      <c r="AN207" s="231"/>
    </row>
    <row r="208" spans="1:40">
      <c r="A208" s="27">
        <v>42179</v>
      </c>
      <c r="B208" s="113">
        <v>0</v>
      </c>
      <c r="C208" s="115">
        <v>0</v>
      </c>
      <c r="D208" s="115">
        <v>30.648599999999998</v>
      </c>
      <c r="E208" s="113">
        <v>44.601900000000001</v>
      </c>
      <c r="F208" s="113">
        <v>57.454000000000001</v>
      </c>
      <c r="G208" s="113">
        <v>11.399999619999999</v>
      </c>
      <c r="H208" s="113">
        <v>17.84</v>
      </c>
      <c r="I208" s="113">
        <v>0</v>
      </c>
      <c r="J208" s="113">
        <v>21.67</v>
      </c>
      <c r="K208" s="113">
        <v>610.91999999999996</v>
      </c>
      <c r="L208" s="113">
        <v>67.17</v>
      </c>
      <c r="M208" s="113">
        <v>31.66</v>
      </c>
      <c r="N208" s="113">
        <v>0</v>
      </c>
      <c r="O208" s="113">
        <v>618.39</v>
      </c>
      <c r="P208" s="113">
        <f t="shared" si="15"/>
        <v>0.67120688179125587</v>
      </c>
      <c r="Q208" s="113">
        <f t="shared" si="16"/>
        <v>1.9565972778822698</v>
      </c>
      <c r="R208" s="113">
        <f>SUM($Q$3:Q208)</f>
        <v>2468.9512772146568</v>
      </c>
      <c r="S208" s="113">
        <f t="shared" si="17"/>
        <v>-0.5096915498515483</v>
      </c>
      <c r="T208" s="113">
        <f>SUM($S$3:S208)</f>
        <v>1690.5469365199945</v>
      </c>
      <c r="U208" s="199">
        <f t="shared" si="18"/>
        <v>0.65507128324999953</v>
      </c>
      <c r="V208" s="199">
        <f t="shared" si="19"/>
        <v>0.65507128324999953</v>
      </c>
      <c r="W208" s="231">
        <f>SUM($V$3:V208)</f>
        <v>1655.2556665698301</v>
      </c>
      <c r="Y208" s="231"/>
      <c r="Z208" s="231"/>
      <c r="AA208" s="231"/>
      <c r="AB208" s="231"/>
      <c r="AC208" s="231"/>
      <c r="AD208" s="231"/>
      <c r="AE208" s="231"/>
      <c r="AF208" s="231"/>
      <c r="AG208" s="231"/>
      <c r="AH208" s="231"/>
      <c r="AI208" s="231"/>
      <c r="AJ208" s="231"/>
      <c r="AK208" s="231"/>
      <c r="AL208" s="231"/>
      <c r="AM208" s="231"/>
      <c r="AN208" s="231"/>
    </row>
    <row r="209" spans="1:40">
      <c r="A209" s="27">
        <v>42180</v>
      </c>
      <c r="B209" s="113">
        <v>0</v>
      </c>
      <c r="C209" s="115">
        <v>0</v>
      </c>
      <c r="D209" s="115">
        <v>31.778099999999998</v>
      </c>
      <c r="E209" s="113">
        <v>41.7012</v>
      </c>
      <c r="F209" s="113">
        <v>65.042400000000001</v>
      </c>
      <c r="G209" s="113">
        <v>11.399999619999999</v>
      </c>
      <c r="H209" s="113">
        <v>16.989999999999998</v>
      </c>
      <c r="I209" s="113">
        <v>0</v>
      </c>
      <c r="J209" s="113">
        <v>21.64</v>
      </c>
      <c r="K209" s="113">
        <v>642.01</v>
      </c>
      <c r="L209" s="113">
        <v>64.680000000000007</v>
      </c>
      <c r="M209" s="113">
        <v>32.130000000000003</v>
      </c>
      <c r="N209" s="113">
        <v>0</v>
      </c>
      <c r="O209" s="113">
        <v>656.54</v>
      </c>
      <c r="P209" s="113">
        <f t="shared" si="15"/>
        <v>0.72708710738717575</v>
      </c>
      <c r="Q209" s="113">
        <f t="shared" si="16"/>
        <v>2.0690449156301063</v>
      </c>
      <c r="R209" s="113">
        <f>SUM($Q$3:Q209)</f>
        <v>2471.0203221302868</v>
      </c>
      <c r="S209" s="113">
        <f t="shared" si="17"/>
        <v>-0.5502959582000484</v>
      </c>
      <c r="T209" s="113">
        <f>SUM($S$3:S209)</f>
        <v>1689.9966405617945</v>
      </c>
      <c r="U209" s="199">
        <f t="shared" si="18"/>
        <v>0.68179826582999958</v>
      </c>
      <c r="V209" s="199">
        <f t="shared" si="19"/>
        <v>0.68179826582999958</v>
      </c>
      <c r="W209" s="231">
        <f>SUM($V$3:V209)</f>
        <v>1655.93746483566</v>
      </c>
      <c r="Y209" s="231"/>
      <c r="Z209" s="231"/>
      <c r="AA209" s="231"/>
      <c r="AB209" s="231"/>
      <c r="AC209" s="231"/>
      <c r="AD209" s="231"/>
      <c r="AE209" s="231"/>
      <c r="AF209" s="231"/>
      <c r="AG209" s="231"/>
      <c r="AH209" s="231"/>
      <c r="AI209" s="231"/>
      <c r="AJ209" s="231"/>
      <c r="AK209" s="231"/>
      <c r="AL209" s="231"/>
      <c r="AM209" s="231"/>
      <c r="AN209" s="231"/>
    </row>
    <row r="210" spans="1:40">
      <c r="A210" s="27">
        <v>42181</v>
      </c>
      <c r="B210" s="113">
        <v>2.9100000000000001E-2</v>
      </c>
      <c r="C210" s="115">
        <v>2.0400000000000001E-2</v>
      </c>
      <c r="D210" s="115">
        <v>31.742100000000001</v>
      </c>
      <c r="E210" s="113">
        <v>40.0779</v>
      </c>
      <c r="F210" s="113">
        <v>71.271199999999993</v>
      </c>
      <c r="G210" s="113">
        <v>11.399999619999999</v>
      </c>
      <c r="H210" s="113">
        <v>17</v>
      </c>
      <c r="I210" s="113">
        <v>0</v>
      </c>
      <c r="J210" s="113">
        <v>21.62</v>
      </c>
      <c r="K210" s="113">
        <v>666.77</v>
      </c>
      <c r="L210" s="113">
        <v>63.13</v>
      </c>
      <c r="M210" s="113">
        <v>29.71</v>
      </c>
      <c r="N210" s="113">
        <v>0</v>
      </c>
      <c r="O210" s="113">
        <v>682.51</v>
      </c>
      <c r="P210" s="113">
        <f t="shared" si="15"/>
        <v>0.75476679773539579</v>
      </c>
      <c r="Q210" s="113">
        <f t="shared" si="16"/>
        <v>2.1271154173786204</v>
      </c>
      <c r="R210" s="113">
        <f>SUM($Q$3:Q210)</f>
        <v>2473.1474375476655</v>
      </c>
      <c r="S210" s="113">
        <f t="shared" si="17"/>
        <v>-0.63605481300904843</v>
      </c>
      <c r="T210" s="113">
        <f>SUM($S$3:S210)</f>
        <v>1689.3605857487855</v>
      </c>
      <c r="U210" s="199">
        <f t="shared" si="18"/>
        <v>0.6555598935400001</v>
      </c>
      <c r="V210" s="199">
        <f t="shared" si="19"/>
        <v>0.6555598935400001</v>
      </c>
      <c r="W210" s="231">
        <f>SUM($V$3:V210)</f>
        <v>1656.5930247291999</v>
      </c>
      <c r="Y210" s="231"/>
      <c r="Z210" s="231"/>
      <c r="AA210" s="231"/>
      <c r="AB210" s="231"/>
      <c r="AC210" s="231"/>
      <c r="AD210" s="231"/>
      <c r="AE210" s="231"/>
      <c r="AF210" s="231"/>
      <c r="AG210" s="231"/>
      <c r="AH210" s="231"/>
      <c r="AI210" s="231"/>
      <c r="AJ210" s="231"/>
      <c r="AK210" s="231"/>
      <c r="AL210" s="231"/>
      <c r="AM210" s="231"/>
      <c r="AN210" s="231"/>
    </row>
    <row r="211" spans="1:40">
      <c r="A211" s="27">
        <v>42182</v>
      </c>
      <c r="B211" s="113">
        <v>7.8827999999999996</v>
      </c>
      <c r="C211" s="115">
        <v>5.524</v>
      </c>
      <c r="D211" s="115">
        <v>35.345999999999997</v>
      </c>
      <c r="E211" s="113">
        <v>34.918399999999998</v>
      </c>
      <c r="F211" s="113">
        <v>51.945</v>
      </c>
      <c r="G211" s="113">
        <v>11.5</v>
      </c>
      <c r="H211" s="113">
        <v>10.87</v>
      </c>
      <c r="I211" s="113">
        <v>17.899999999999999</v>
      </c>
      <c r="J211" s="113">
        <v>35.72</v>
      </c>
      <c r="K211" s="113">
        <v>695.98</v>
      </c>
      <c r="L211" s="113">
        <v>3.94</v>
      </c>
      <c r="M211" s="113">
        <v>31.71</v>
      </c>
      <c r="N211" s="113">
        <v>27.89</v>
      </c>
      <c r="O211" s="113">
        <v>725.94</v>
      </c>
      <c r="P211" s="113">
        <f t="shared" si="15"/>
        <v>2.1836279905482199</v>
      </c>
      <c r="Q211" s="113">
        <f t="shared" si="16"/>
        <v>8.878458863620633</v>
      </c>
      <c r="R211" s="113">
        <f>SUM($Q$3:Q211)</f>
        <v>2482.0258964112863</v>
      </c>
      <c r="S211" s="113">
        <f t="shared" si="17"/>
        <v>7.5377919739197994</v>
      </c>
      <c r="T211" s="113">
        <f>SUM($S$3:S211)</f>
        <v>1696.8983777227054</v>
      </c>
      <c r="U211" s="199">
        <f t="shared" si="18"/>
        <v>8.1390918786199986</v>
      </c>
      <c r="V211" s="199">
        <f t="shared" si="19"/>
        <v>8.1390918786199986</v>
      </c>
      <c r="W211" s="231">
        <f>SUM($V$3:V211)</f>
        <v>1664.73211660782</v>
      </c>
      <c r="Y211" s="231"/>
      <c r="Z211" s="231"/>
      <c r="AA211" s="231"/>
      <c r="AB211" s="231"/>
      <c r="AC211" s="231"/>
      <c r="AD211" s="231"/>
      <c r="AE211" s="231"/>
      <c r="AF211" s="231"/>
      <c r="AG211" s="231"/>
      <c r="AH211" s="231"/>
      <c r="AI211" s="231"/>
      <c r="AJ211" s="231"/>
      <c r="AK211" s="231"/>
      <c r="AL211" s="231"/>
      <c r="AM211" s="231"/>
      <c r="AN211" s="231"/>
    </row>
    <row r="212" spans="1:40">
      <c r="A212" s="27">
        <v>42183</v>
      </c>
      <c r="B212" s="113">
        <v>11.269600000000001</v>
      </c>
      <c r="C212" s="115">
        <v>7.8974000000000002</v>
      </c>
      <c r="D212" s="115">
        <v>35.281799999999997</v>
      </c>
      <c r="E212" s="113">
        <v>39.994100000000003</v>
      </c>
      <c r="F212" s="113">
        <v>56.732999999999997</v>
      </c>
      <c r="G212" s="113">
        <v>11.399999619999999</v>
      </c>
      <c r="H212" s="113">
        <v>31.36</v>
      </c>
      <c r="I212" s="113">
        <v>18</v>
      </c>
      <c r="J212" s="113">
        <v>60.01</v>
      </c>
      <c r="K212" s="113">
        <v>777.64</v>
      </c>
      <c r="L212" s="113">
        <v>9.93</v>
      </c>
      <c r="M212" s="113">
        <v>34.659999999999997</v>
      </c>
      <c r="N212" s="113">
        <v>50.42</v>
      </c>
      <c r="O212" s="113">
        <v>750.01</v>
      </c>
      <c r="P212" s="113">
        <f t="shared" si="15"/>
        <v>2.834064417676716</v>
      </c>
      <c r="Q212" s="113">
        <f t="shared" si="16"/>
        <v>17.014474410069106</v>
      </c>
      <c r="R212" s="113">
        <f>SUM($Q$3:Q212)</f>
        <v>2499.0403708213553</v>
      </c>
      <c r="S212" s="113">
        <f t="shared" si="17"/>
        <v>11.50840480777125</v>
      </c>
      <c r="T212" s="113">
        <f>SUM($S$3:S212)</f>
        <v>1708.4067825304767</v>
      </c>
      <c r="U212" s="199">
        <f t="shared" si="18"/>
        <v>11.45482698589</v>
      </c>
      <c r="V212" s="199">
        <f t="shared" si="19"/>
        <v>11.45482698589</v>
      </c>
      <c r="W212" s="231">
        <f>SUM($V$3:V212)</f>
        <v>1676.1869435937099</v>
      </c>
      <c r="Y212" s="231"/>
      <c r="Z212" s="231"/>
      <c r="AA212" s="231"/>
      <c r="AB212" s="231"/>
      <c r="AC212" s="231"/>
      <c r="AD212" s="231"/>
      <c r="AE212" s="231"/>
      <c r="AF212" s="231"/>
      <c r="AG212" s="231"/>
      <c r="AH212" s="231"/>
      <c r="AI212" s="231"/>
      <c r="AJ212" s="231"/>
      <c r="AK212" s="231"/>
      <c r="AL212" s="231"/>
      <c r="AM212" s="231"/>
      <c r="AN212" s="231"/>
    </row>
    <row r="213" spans="1:40">
      <c r="A213" s="27">
        <v>42184</v>
      </c>
      <c r="B213" s="113">
        <v>11.6167</v>
      </c>
      <c r="C213" s="115">
        <v>8.1405999999999992</v>
      </c>
      <c r="D213" s="115">
        <v>35.735599999999998</v>
      </c>
      <c r="E213" s="113">
        <v>40.123600000000003</v>
      </c>
      <c r="F213" s="113">
        <v>57.1004</v>
      </c>
      <c r="G213" s="113">
        <v>11.30000019</v>
      </c>
      <c r="H213" s="113">
        <v>61.69</v>
      </c>
      <c r="I213" s="113">
        <v>18</v>
      </c>
      <c r="J213" s="113">
        <v>77.89</v>
      </c>
      <c r="K213" s="113">
        <v>786.91</v>
      </c>
      <c r="L213" s="113">
        <v>11.94</v>
      </c>
      <c r="M213" s="113">
        <v>33.04</v>
      </c>
      <c r="N213" s="113">
        <v>53.15</v>
      </c>
      <c r="O213" s="113">
        <v>750.01</v>
      </c>
      <c r="P213" s="113">
        <f t="shared" si="15"/>
        <v>3.0386856859298415</v>
      </c>
      <c r="Q213" s="113">
        <f t="shared" si="16"/>
        <v>20.877785227943981</v>
      </c>
      <c r="R213" s="113">
        <f>SUM($Q$3:Q213)</f>
        <v>2519.9181560492993</v>
      </c>
      <c r="S213" s="113">
        <f t="shared" si="17"/>
        <v>12.244715143869175</v>
      </c>
      <c r="T213" s="113">
        <f>SUM($S$3:S213)</f>
        <v>1720.6514976743458</v>
      </c>
      <c r="U213" s="199">
        <f t="shared" si="18"/>
        <v>11.829478814479998</v>
      </c>
      <c r="V213" s="199">
        <f t="shared" si="19"/>
        <v>11.829478814479998</v>
      </c>
      <c r="W213" s="231">
        <f>SUM($V$3:V213)</f>
        <v>1688.0164224081898</v>
      </c>
      <c r="Y213" s="231"/>
      <c r="Z213" s="231"/>
      <c r="AA213" s="231"/>
      <c r="AB213" s="231"/>
      <c r="AC213" s="231"/>
      <c r="AD213" s="231"/>
      <c r="AE213" s="231"/>
      <c r="AF213" s="231"/>
      <c r="AG213" s="231"/>
      <c r="AH213" s="231"/>
      <c r="AI213" s="231"/>
      <c r="AJ213" s="231"/>
      <c r="AK213" s="231"/>
      <c r="AL213" s="231"/>
      <c r="AM213" s="231"/>
      <c r="AN213" s="231"/>
    </row>
    <row r="214" spans="1:40">
      <c r="A214" s="27">
        <v>42185</v>
      </c>
      <c r="B214" s="113">
        <v>11.369300000000001</v>
      </c>
      <c r="C214" s="115">
        <v>7.9672000000000001</v>
      </c>
      <c r="D214" s="115">
        <v>35.682699999999997</v>
      </c>
      <c r="E214" s="113">
        <v>40.257800000000003</v>
      </c>
      <c r="F214" s="113">
        <v>57.129800000000003</v>
      </c>
      <c r="G214" s="113">
        <v>11.30000019</v>
      </c>
      <c r="H214" s="113">
        <v>15.87</v>
      </c>
      <c r="I214" s="113">
        <v>18</v>
      </c>
      <c r="J214" s="113">
        <v>80</v>
      </c>
      <c r="K214" s="113">
        <v>784.81</v>
      </c>
      <c r="L214" s="113">
        <v>12.04</v>
      </c>
      <c r="M214" s="113">
        <v>35.83</v>
      </c>
      <c r="N214" s="113">
        <v>51.74</v>
      </c>
      <c r="O214" s="113">
        <v>749.98</v>
      </c>
      <c r="P214" s="113">
        <f t="shared" si="15"/>
        <v>2.8250461883380815</v>
      </c>
      <c r="Q214" s="113">
        <f t="shared" si="16"/>
        <v>16.861723783101954</v>
      </c>
      <c r="R214" s="113">
        <f>SUM($Q$3:Q214)</f>
        <v>2536.7798798324011</v>
      </c>
      <c r="S214" s="113">
        <f t="shared" si="17"/>
        <v>11.828121858352475</v>
      </c>
      <c r="T214" s="113">
        <f>SUM($S$3:S214)</f>
        <v>1732.4796195326983</v>
      </c>
      <c r="U214" s="199">
        <f t="shared" si="18"/>
        <v>11.598592351689998</v>
      </c>
      <c r="V214" s="199">
        <f t="shared" si="19"/>
        <v>11.598592351689998</v>
      </c>
      <c r="W214" s="231">
        <f>SUM($V$3:V214)</f>
        <v>1699.6150147598798</v>
      </c>
      <c r="Y214" s="231"/>
      <c r="Z214" s="231"/>
      <c r="AA214" s="231"/>
      <c r="AB214" s="231"/>
      <c r="AC214" s="231"/>
      <c r="AD214" s="231"/>
      <c r="AE214" s="231"/>
      <c r="AF214" s="231"/>
      <c r="AG214" s="231"/>
      <c r="AH214" s="231"/>
      <c r="AI214" s="231"/>
      <c r="AJ214" s="231"/>
      <c r="AK214" s="231"/>
      <c r="AL214" s="231"/>
      <c r="AM214" s="231"/>
      <c r="AN214" s="231"/>
    </row>
    <row r="215" spans="1:40">
      <c r="A215" s="27">
        <v>42186</v>
      </c>
      <c r="B215" s="113">
        <v>9.6361000000000008</v>
      </c>
      <c r="C215" s="115">
        <v>6.7526999999999999</v>
      </c>
      <c r="D215" s="115">
        <v>36.462800000000001</v>
      </c>
      <c r="E215" s="113">
        <v>40.238300000000002</v>
      </c>
      <c r="F215" s="113">
        <v>57.7485</v>
      </c>
      <c r="G215" s="113">
        <v>11.19999981</v>
      </c>
      <c r="H215" s="113">
        <v>16.239999999999998</v>
      </c>
      <c r="I215" s="113">
        <v>19.18</v>
      </c>
      <c r="J215" s="113">
        <v>80</v>
      </c>
      <c r="K215" s="113">
        <v>758.62</v>
      </c>
      <c r="L215" s="113">
        <v>10.1</v>
      </c>
      <c r="M215" s="113">
        <v>36.64</v>
      </c>
      <c r="N215" s="113">
        <v>40.82</v>
      </c>
      <c r="O215" s="113">
        <v>749.93</v>
      </c>
      <c r="P215" s="113">
        <f t="shared" si="15"/>
        <v>2.599788401701308</v>
      </c>
      <c r="Q215" s="113">
        <f t="shared" si="16"/>
        <v>13.460889432329816</v>
      </c>
      <c r="R215" s="113">
        <f>SUM($Q$3:Q215)</f>
        <v>2550.2407692647307</v>
      </c>
      <c r="S215" s="113">
        <f t="shared" si="17"/>
        <v>10.166087269254827</v>
      </c>
      <c r="T215" s="113">
        <f>SUM($S$3:S215)</f>
        <v>1742.6457068019531</v>
      </c>
      <c r="U215" s="199">
        <f t="shared" si="18"/>
        <v>10.069843036939998</v>
      </c>
      <c r="V215" s="199">
        <f t="shared" si="19"/>
        <v>10.069843036939998</v>
      </c>
      <c r="W215" s="231">
        <f>SUM($V$3:V215)</f>
        <v>1709.6848577968199</v>
      </c>
      <c r="Y215" s="231"/>
      <c r="Z215" s="231"/>
      <c r="AA215" s="231"/>
      <c r="AB215" s="231"/>
      <c r="AC215" s="231"/>
      <c r="AD215" s="231"/>
      <c r="AE215" s="231"/>
      <c r="AF215" s="231"/>
      <c r="AG215" s="231"/>
      <c r="AH215" s="231"/>
      <c r="AI215" s="231"/>
      <c r="AJ215" s="231"/>
      <c r="AK215" s="231"/>
      <c r="AL215" s="231"/>
      <c r="AM215" s="231"/>
      <c r="AN215" s="231"/>
    </row>
    <row r="216" spans="1:40">
      <c r="A216" s="27">
        <v>42187</v>
      </c>
      <c r="B216" s="113">
        <v>8.9068000000000005</v>
      </c>
      <c r="C216" s="115">
        <v>6.2416</v>
      </c>
      <c r="D216" s="115">
        <v>36.814399999999999</v>
      </c>
      <c r="E216" s="113">
        <v>40.601500000000001</v>
      </c>
      <c r="F216" s="113">
        <v>57.146299999999997</v>
      </c>
      <c r="G216" s="113">
        <v>11.399999619999999</v>
      </c>
      <c r="H216" s="113">
        <v>46.15</v>
      </c>
      <c r="I216" s="113">
        <v>20</v>
      </c>
      <c r="J216" s="113">
        <v>79.989999999999995</v>
      </c>
      <c r="K216" s="113">
        <v>755.67</v>
      </c>
      <c r="L216" s="113">
        <v>10.47</v>
      </c>
      <c r="M216" s="113">
        <v>45.34</v>
      </c>
      <c r="N216" s="113">
        <v>39.19</v>
      </c>
      <c r="O216" s="113">
        <v>750.04</v>
      </c>
      <c r="P216" s="113">
        <f t="shared" si="15"/>
        <v>2.6304757607918461</v>
      </c>
      <c r="Q216" s="113">
        <f t="shared" si="16"/>
        <v>13.8803720682858</v>
      </c>
      <c r="R216" s="113">
        <f>SUM($Q$3:Q216)</f>
        <v>2564.1211413330166</v>
      </c>
      <c r="S216" s="113">
        <f t="shared" si="17"/>
        <v>9.5486826912185521</v>
      </c>
      <c r="T216" s="113">
        <f>SUM($S$3:S216)</f>
        <v>1752.1943894931717</v>
      </c>
      <c r="U216" s="199">
        <f t="shared" si="18"/>
        <v>9.4407482601799977</v>
      </c>
      <c r="V216" s="199">
        <f t="shared" si="19"/>
        <v>9.4407482601799977</v>
      </c>
      <c r="W216" s="231">
        <f>SUM($V$3:V216)</f>
        <v>1719.1256060569999</v>
      </c>
      <c r="Y216" s="231"/>
      <c r="Z216" s="231"/>
      <c r="AA216" s="231"/>
      <c r="AB216" s="231"/>
      <c r="AC216" s="231"/>
      <c r="AD216" s="231"/>
      <c r="AE216" s="231"/>
      <c r="AF216" s="231"/>
      <c r="AG216" s="231"/>
      <c r="AH216" s="231"/>
      <c r="AI216" s="231"/>
      <c r="AJ216" s="231"/>
      <c r="AK216" s="231"/>
      <c r="AL216" s="231"/>
      <c r="AM216" s="231"/>
      <c r="AN216" s="231"/>
    </row>
    <row r="217" spans="1:40">
      <c r="A217" s="27">
        <v>42188</v>
      </c>
      <c r="B217" s="113">
        <v>6.0503</v>
      </c>
      <c r="C217" s="115">
        <v>4.2397999999999998</v>
      </c>
      <c r="D217" s="115">
        <v>34.1389</v>
      </c>
      <c r="E217" s="113">
        <v>44.188400000000001</v>
      </c>
      <c r="F217" s="113">
        <v>58.020299999999999</v>
      </c>
      <c r="G217" s="113">
        <v>11.399999619999999</v>
      </c>
      <c r="H217" s="113">
        <v>40.49</v>
      </c>
      <c r="I217" s="113">
        <v>16.670000000000002</v>
      </c>
      <c r="J217" s="113">
        <v>79.64</v>
      </c>
      <c r="K217" s="113">
        <v>614.71</v>
      </c>
      <c r="L217" s="113">
        <v>11.73</v>
      </c>
      <c r="M217" s="113">
        <v>69.3</v>
      </c>
      <c r="N217" s="113">
        <v>23.05</v>
      </c>
      <c r="O217" s="113">
        <v>639.89</v>
      </c>
      <c r="P217" s="113">
        <f t="shared" si="15"/>
        <v>2.0247725779131658</v>
      </c>
      <c r="Q217" s="113">
        <f t="shared" si="16"/>
        <v>7.5743881655821577</v>
      </c>
      <c r="R217" s="113">
        <f>SUM($Q$3:Q217)</f>
        <v>2571.6955294985987</v>
      </c>
      <c r="S217" s="113">
        <f t="shared" si="17"/>
        <v>6.8668629211312506</v>
      </c>
      <c r="T217" s="113">
        <f>SUM($S$3:S217)</f>
        <v>1759.061252414303</v>
      </c>
      <c r="U217" s="199">
        <f t="shared" si="18"/>
        <v>6.6284529452599985</v>
      </c>
      <c r="V217" s="199">
        <f t="shared" si="19"/>
        <v>6.6284529452599985</v>
      </c>
      <c r="W217" s="231">
        <f>SUM($V$3:V217)</f>
        <v>1725.75405900226</v>
      </c>
      <c r="Y217" s="231"/>
      <c r="Z217" s="231"/>
      <c r="AA217" s="231"/>
      <c r="AB217" s="231"/>
      <c r="AC217" s="231"/>
      <c r="AD217" s="231"/>
      <c r="AE217" s="231"/>
      <c r="AF217" s="231"/>
      <c r="AG217" s="231"/>
      <c r="AH217" s="231"/>
      <c r="AI217" s="231"/>
      <c r="AJ217" s="231"/>
      <c r="AK217" s="231"/>
      <c r="AL217" s="231"/>
      <c r="AM217" s="231"/>
      <c r="AN217" s="231"/>
    </row>
    <row r="218" spans="1:40">
      <c r="A218" s="27">
        <v>42189</v>
      </c>
      <c r="B218" s="113">
        <v>8.4535</v>
      </c>
      <c r="C218" s="115">
        <v>5.9240000000000004</v>
      </c>
      <c r="D218" s="115">
        <v>34.412999999999997</v>
      </c>
      <c r="E218" s="113">
        <v>40.880800000000001</v>
      </c>
      <c r="F218" s="113">
        <v>57.1372</v>
      </c>
      <c r="G218" s="113">
        <v>11.399999619999999</v>
      </c>
      <c r="H218" s="113">
        <v>35.450000000000003</v>
      </c>
      <c r="I218" s="113">
        <v>20</v>
      </c>
      <c r="J218" s="113">
        <v>80</v>
      </c>
      <c r="K218" s="113">
        <v>747.19</v>
      </c>
      <c r="L218" s="113">
        <v>11.91</v>
      </c>
      <c r="M218" s="113">
        <v>74.040000000000006</v>
      </c>
      <c r="N218" s="113">
        <v>34.020000000000003</v>
      </c>
      <c r="O218" s="113">
        <v>749.98</v>
      </c>
      <c r="P218" s="113">
        <f t="shared" si="15"/>
        <v>2.5182190180107158</v>
      </c>
      <c r="Q218" s="113">
        <f t="shared" si="16"/>
        <v>12.40648125618441</v>
      </c>
      <c r="R218" s="113">
        <f>SUM($Q$3:Q218)</f>
        <v>2584.1020107547834</v>
      </c>
      <c r="S218" s="113">
        <f t="shared" si="17"/>
        <v>8.8412139572146522</v>
      </c>
      <c r="T218" s="113">
        <f>SUM($S$3:S218)</f>
        <v>1767.9024663715177</v>
      </c>
      <c r="U218" s="199">
        <f t="shared" si="18"/>
        <v>8.7776834454599992</v>
      </c>
      <c r="V218" s="199">
        <f t="shared" si="19"/>
        <v>8.7776834454599992</v>
      </c>
      <c r="W218" s="231">
        <f>SUM($V$3:V218)</f>
        <v>1734.53174244772</v>
      </c>
      <c r="Y218" s="231"/>
      <c r="Z218" s="231"/>
      <c r="AA218" s="231"/>
      <c r="AB218" s="231"/>
      <c r="AC218" s="231"/>
      <c r="AD218" s="231"/>
      <c r="AE218" s="231"/>
      <c r="AF218" s="231"/>
      <c r="AG218" s="231"/>
      <c r="AH218" s="231"/>
      <c r="AI218" s="231"/>
      <c r="AJ218" s="231"/>
      <c r="AK218" s="231"/>
      <c r="AL218" s="231"/>
      <c r="AM218" s="231"/>
      <c r="AN218" s="231"/>
    </row>
    <row r="219" spans="1:40">
      <c r="A219" s="27">
        <v>42190</v>
      </c>
      <c r="B219" s="113">
        <v>8.6324000000000005</v>
      </c>
      <c r="C219" s="115">
        <v>6.0492999999999997</v>
      </c>
      <c r="D219" s="115">
        <v>33.925699999999999</v>
      </c>
      <c r="E219" s="113">
        <v>40.463000000000001</v>
      </c>
      <c r="F219" s="113">
        <v>57.040399999999998</v>
      </c>
      <c r="G219" s="113">
        <v>11.399999619999999</v>
      </c>
      <c r="H219" s="113">
        <v>77.62</v>
      </c>
      <c r="I219" s="113">
        <v>20</v>
      </c>
      <c r="J219" s="113">
        <v>79.98</v>
      </c>
      <c r="K219" s="113">
        <v>752.07</v>
      </c>
      <c r="L219" s="113">
        <v>12.37</v>
      </c>
      <c r="M219" s="113">
        <v>76.959999999999994</v>
      </c>
      <c r="N219" s="113">
        <v>36.54</v>
      </c>
      <c r="O219" s="113">
        <v>750.02</v>
      </c>
      <c r="P219" s="113">
        <f t="shared" si="15"/>
        <v>2.7113940217494159</v>
      </c>
      <c r="Q219" s="113">
        <f t="shared" si="16"/>
        <v>15.050241261779469</v>
      </c>
      <c r="R219" s="113">
        <f>SUM($Q$3:Q219)</f>
        <v>2599.1522520165627</v>
      </c>
      <c r="S219" s="113">
        <f t="shared" si="17"/>
        <v>9.1434452795804528</v>
      </c>
      <c r="T219" s="113">
        <f>SUM($S$3:S219)</f>
        <v>1777.0459116510981</v>
      </c>
      <c r="U219" s="199">
        <f t="shared" si="18"/>
        <v>8.8786030115900001</v>
      </c>
      <c r="V219" s="199">
        <f t="shared" si="19"/>
        <v>8.8786030115900001</v>
      </c>
      <c r="W219" s="231">
        <f>SUM($V$3:V219)</f>
        <v>1743.4103454593101</v>
      </c>
      <c r="Y219" s="231"/>
      <c r="Z219" s="231"/>
      <c r="AA219" s="231"/>
      <c r="AB219" s="231"/>
      <c r="AC219" s="231"/>
      <c r="AD219" s="231"/>
      <c r="AE219" s="231"/>
      <c r="AF219" s="231"/>
      <c r="AG219" s="231"/>
      <c r="AH219" s="231"/>
      <c r="AI219" s="231"/>
      <c r="AJ219" s="231"/>
      <c r="AK219" s="231"/>
      <c r="AL219" s="231"/>
      <c r="AM219" s="231"/>
      <c r="AN219" s="231"/>
    </row>
    <row r="220" spans="1:40">
      <c r="A220" s="27">
        <v>42191</v>
      </c>
      <c r="B220" s="113">
        <v>11.101900000000001</v>
      </c>
      <c r="C220" s="115">
        <v>7.7798999999999996</v>
      </c>
      <c r="D220" s="115">
        <v>30.532499999999999</v>
      </c>
      <c r="E220" s="113">
        <v>40.071800000000003</v>
      </c>
      <c r="F220" s="113">
        <v>57.292999999999999</v>
      </c>
      <c r="G220" s="113">
        <v>11.399999619999999</v>
      </c>
      <c r="H220" s="113">
        <v>67.73</v>
      </c>
      <c r="I220" s="113">
        <v>20.010000000000002</v>
      </c>
      <c r="J220" s="113">
        <v>80.02</v>
      </c>
      <c r="K220" s="113">
        <v>787.95</v>
      </c>
      <c r="L220" s="113">
        <v>16.309999999999999</v>
      </c>
      <c r="M220" s="113">
        <v>79.47</v>
      </c>
      <c r="N220" s="113">
        <v>47.39</v>
      </c>
      <c r="O220" s="113">
        <v>749.99</v>
      </c>
      <c r="P220" s="113">
        <f t="shared" si="15"/>
        <v>2.9675390703172759</v>
      </c>
      <c r="Q220" s="113">
        <f t="shared" si="16"/>
        <v>19.44401032737354</v>
      </c>
      <c r="R220" s="113">
        <f>SUM($Q$3:Q220)</f>
        <v>2618.5962623439364</v>
      </c>
      <c r="S220" s="113">
        <f t="shared" si="17"/>
        <v>11.208522705605249</v>
      </c>
      <c r="T220" s="113">
        <f>SUM($S$3:S220)</f>
        <v>1788.2544343567033</v>
      </c>
      <c r="U220" s="199">
        <f t="shared" si="18"/>
        <v>10.804953839409999</v>
      </c>
      <c r="V220" s="199">
        <f t="shared" si="19"/>
        <v>10.804953839409999</v>
      </c>
      <c r="W220" s="231">
        <f>SUM($V$3:V220)</f>
        <v>1754.2152992987201</v>
      </c>
      <c r="Y220" s="231"/>
      <c r="Z220" s="231"/>
      <c r="AA220" s="231"/>
      <c r="AB220" s="231"/>
      <c r="AC220" s="231"/>
      <c r="AD220" s="231"/>
      <c r="AE220" s="231"/>
      <c r="AF220" s="231"/>
      <c r="AG220" s="231"/>
      <c r="AH220" s="231"/>
      <c r="AI220" s="231"/>
      <c r="AJ220" s="231"/>
      <c r="AK220" s="231"/>
      <c r="AL220" s="231"/>
      <c r="AM220" s="231"/>
      <c r="AN220" s="231"/>
    </row>
    <row r="221" spans="1:40">
      <c r="A221" s="27">
        <v>42192</v>
      </c>
      <c r="B221" s="113">
        <v>12.464399999999999</v>
      </c>
      <c r="C221" s="115">
        <v>8.7347000000000001</v>
      </c>
      <c r="D221" s="115">
        <v>29.175699999999999</v>
      </c>
      <c r="E221" s="113">
        <v>40</v>
      </c>
      <c r="F221" s="113">
        <v>57.227600000000002</v>
      </c>
      <c r="G221" s="113">
        <v>11.399999619999999</v>
      </c>
      <c r="H221" s="113">
        <v>73.180000000000007</v>
      </c>
      <c r="I221" s="113">
        <v>20</v>
      </c>
      <c r="J221" s="113">
        <v>79.98</v>
      </c>
      <c r="K221" s="113">
        <v>810.63</v>
      </c>
      <c r="L221" s="113">
        <v>18.3</v>
      </c>
      <c r="M221" s="113">
        <v>81.52</v>
      </c>
      <c r="N221" s="113">
        <v>54.58</v>
      </c>
      <c r="O221" s="113">
        <v>749.99</v>
      </c>
      <c r="P221" s="113">
        <f t="shared" si="15"/>
        <v>3.1652622869448566</v>
      </c>
      <c r="Q221" s="113">
        <f t="shared" si="16"/>
        <v>23.694958096029154</v>
      </c>
      <c r="R221" s="113">
        <f>SUM($Q$3:Q221)</f>
        <v>2642.2912204399654</v>
      </c>
      <c r="S221" s="113">
        <f t="shared" si="17"/>
        <v>12.466328154049451</v>
      </c>
      <c r="T221" s="113">
        <f>SUM($S$3:S221)</f>
        <v>1800.7207625107528</v>
      </c>
      <c r="U221" s="199">
        <f t="shared" si="18"/>
        <v>11.926387259129998</v>
      </c>
      <c r="V221" s="199">
        <f t="shared" si="19"/>
        <v>11.926387259129998</v>
      </c>
      <c r="W221" s="231">
        <f>SUM($V$3:V221)</f>
        <v>1766.1416865578501</v>
      </c>
      <c r="Y221" s="231"/>
      <c r="Z221" s="231"/>
      <c r="AA221" s="231"/>
      <c r="AB221" s="231"/>
      <c r="AC221" s="231"/>
      <c r="AD221" s="231"/>
      <c r="AE221" s="231"/>
      <c r="AF221" s="231"/>
      <c r="AG221" s="231"/>
      <c r="AH221" s="231"/>
      <c r="AI221" s="231"/>
      <c r="AJ221" s="231"/>
      <c r="AK221" s="231"/>
      <c r="AL221" s="231"/>
      <c r="AM221" s="231"/>
      <c r="AN221" s="231"/>
    </row>
    <row r="222" spans="1:40">
      <c r="A222" s="27">
        <v>42193</v>
      </c>
      <c r="B222" s="113">
        <v>12.3718</v>
      </c>
      <c r="C222" s="115">
        <v>8.6698000000000004</v>
      </c>
      <c r="D222" s="115">
        <v>32.128399999999999</v>
      </c>
      <c r="E222" s="113">
        <v>40.028199999999998</v>
      </c>
      <c r="F222" s="113">
        <v>56.727600000000002</v>
      </c>
      <c r="G222" s="113">
        <v>11.399999619999999</v>
      </c>
      <c r="H222" s="113">
        <v>66.95</v>
      </c>
      <c r="I222" s="113">
        <v>20</v>
      </c>
      <c r="J222" s="113">
        <v>80</v>
      </c>
      <c r="K222" s="113">
        <v>808.58</v>
      </c>
      <c r="L222" s="113">
        <v>17.98</v>
      </c>
      <c r="M222" s="113">
        <v>82.37</v>
      </c>
      <c r="N222" s="113">
        <v>52.69</v>
      </c>
      <c r="O222" s="113">
        <v>749.98</v>
      </c>
      <c r="P222" s="113">
        <f t="shared" si="15"/>
        <v>3.1737720573033164</v>
      </c>
      <c r="Q222" s="113">
        <f t="shared" si="16"/>
        <v>23.897457136228677</v>
      </c>
      <c r="R222" s="113">
        <f>SUM($Q$3:Q222)</f>
        <v>2666.1886775761941</v>
      </c>
      <c r="S222" s="113">
        <f t="shared" si="17"/>
        <v>12.686566094354651</v>
      </c>
      <c r="T222" s="113">
        <f>SUM($S$3:S222)</f>
        <v>1813.4073286051075</v>
      </c>
      <c r="U222" s="199">
        <f t="shared" si="18"/>
        <v>12.14996944678</v>
      </c>
      <c r="V222" s="199">
        <f t="shared" si="19"/>
        <v>12.14996944678</v>
      </c>
      <c r="W222" s="231">
        <f>SUM($V$3:V222)</f>
        <v>1778.2916560046301</v>
      </c>
      <c r="Y222" s="231"/>
      <c r="Z222" s="231"/>
      <c r="AA222" s="231"/>
      <c r="AB222" s="231"/>
      <c r="AC222" s="231"/>
      <c r="AD222" s="231"/>
      <c r="AE222" s="231"/>
      <c r="AF222" s="231"/>
      <c r="AG222" s="231"/>
      <c r="AH222" s="231"/>
      <c r="AI222" s="231"/>
      <c r="AJ222" s="231"/>
      <c r="AK222" s="231"/>
      <c r="AL222" s="231"/>
      <c r="AM222" s="231"/>
      <c r="AN222" s="231"/>
    </row>
    <row r="223" spans="1:40">
      <c r="A223" s="27">
        <v>42194</v>
      </c>
      <c r="B223" s="113">
        <v>11.981</v>
      </c>
      <c r="C223" s="115">
        <v>8.3958999999999993</v>
      </c>
      <c r="D223" s="115">
        <v>30.580200000000001</v>
      </c>
      <c r="E223" s="113">
        <v>39.89</v>
      </c>
      <c r="F223" s="113">
        <v>46.877899999999997</v>
      </c>
      <c r="G223" s="113">
        <v>11.399999619999999</v>
      </c>
      <c r="H223" s="113">
        <v>87.8</v>
      </c>
      <c r="I223" s="113">
        <v>20.010000000000002</v>
      </c>
      <c r="J223" s="113">
        <v>79.92</v>
      </c>
      <c r="K223" s="113">
        <v>808.63</v>
      </c>
      <c r="L223" s="113">
        <v>18.25</v>
      </c>
      <c r="M223" s="113">
        <v>84.98</v>
      </c>
      <c r="N223" s="113">
        <v>54.8</v>
      </c>
      <c r="O223" s="113">
        <v>750.57</v>
      </c>
      <c r="P223" s="113">
        <f t="shared" si="15"/>
        <v>3.1990141550652664</v>
      </c>
      <c r="Q223" s="113">
        <f t="shared" si="16"/>
        <v>24.508356844024998</v>
      </c>
      <c r="R223" s="113">
        <f>SUM($Q$3:Q223)</f>
        <v>2690.6970344202191</v>
      </c>
      <c r="S223" s="113">
        <f t="shared" si="17"/>
        <v>12.153595032067653</v>
      </c>
      <c r="T223" s="113">
        <f>SUM($S$3:S223)</f>
        <v>1825.5609236371752</v>
      </c>
      <c r="U223" s="199">
        <f t="shared" si="18"/>
        <v>11.611632534869999</v>
      </c>
      <c r="V223" s="199">
        <f t="shared" si="19"/>
        <v>11.611632534869999</v>
      </c>
      <c r="W223" s="231">
        <f>SUM($V$3:V223)</f>
        <v>1789.9032885395002</v>
      </c>
      <c r="Y223" s="231"/>
      <c r="Z223" s="231"/>
      <c r="AA223" s="231"/>
      <c r="AB223" s="231"/>
      <c r="AC223" s="231"/>
      <c r="AD223" s="231"/>
      <c r="AE223" s="231"/>
      <c r="AF223" s="231"/>
      <c r="AG223" s="231"/>
      <c r="AH223" s="231"/>
      <c r="AI223" s="231"/>
      <c r="AJ223" s="231"/>
      <c r="AK223" s="231"/>
      <c r="AL223" s="231"/>
      <c r="AM223" s="231"/>
      <c r="AN223" s="231"/>
    </row>
    <row r="224" spans="1:40">
      <c r="A224" s="27">
        <v>42195</v>
      </c>
      <c r="B224" s="113">
        <v>11.9925</v>
      </c>
      <c r="C224" s="115">
        <v>8.4039000000000001</v>
      </c>
      <c r="D224" s="115">
        <v>29.679099999999998</v>
      </c>
      <c r="E224" s="113">
        <v>40.029600000000002</v>
      </c>
      <c r="F224" s="113">
        <v>51.870899999999999</v>
      </c>
      <c r="G224" s="113">
        <v>11.399999619999999</v>
      </c>
      <c r="H224" s="113">
        <v>74.98</v>
      </c>
      <c r="I224" s="113">
        <v>20.04</v>
      </c>
      <c r="J224" s="113">
        <v>79.930000000000007</v>
      </c>
      <c r="K224" s="113">
        <v>809.89</v>
      </c>
      <c r="L224" s="113">
        <v>18.47</v>
      </c>
      <c r="M224" s="113">
        <v>87.93</v>
      </c>
      <c r="N224" s="113">
        <v>55.1</v>
      </c>
      <c r="O224" s="113">
        <v>749.9</v>
      </c>
      <c r="P224" s="113">
        <f t="shared" si="15"/>
        <v>3.1333902737143458</v>
      </c>
      <c r="Q224" s="113">
        <f t="shared" si="16"/>
        <v>22.951660198965172</v>
      </c>
      <c r="R224" s="113">
        <f>SUM($Q$3:Q224)</f>
        <v>2713.6486946191844</v>
      </c>
      <c r="S224" s="113">
        <f t="shared" si="17"/>
        <v>12.05438856610655</v>
      </c>
      <c r="T224" s="113">
        <f>SUM($S$3:S224)</f>
        <v>1837.6153122032817</v>
      </c>
      <c r="U224" s="199">
        <f t="shared" si="18"/>
        <v>11.536898273919999</v>
      </c>
      <c r="V224" s="199">
        <f t="shared" si="19"/>
        <v>11.536898273919999</v>
      </c>
      <c r="W224" s="231">
        <f>SUM($V$3:V224)</f>
        <v>1801.4401868134203</v>
      </c>
      <c r="Y224" s="231"/>
      <c r="Z224" s="231"/>
      <c r="AA224" s="231"/>
      <c r="AB224" s="231"/>
      <c r="AC224" s="231"/>
      <c r="AD224" s="231"/>
      <c r="AE224" s="231"/>
      <c r="AF224" s="231"/>
      <c r="AG224" s="231"/>
      <c r="AH224" s="231"/>
      <c r="AI224" s="231"/>
      <c r="AJ224" s="231"/>
      <c r="AK224" s="231"/>
      <c r="AL224" s="231"/>
      <c r="AM224" s="231"/>
      <c r="AN224" s="231"/>
    </row>
    <row r="225" spans="1:40">
      <c r="A225" s="27">
        <v>42196</v>
      </c>
      <c r="B225" s="113">
        <v>11.899900000000001</v>
      </c>
      <c r="C225" s="115">
        <v>8.3390000000000004</v>
      </c>
      <c r="D225" s="115">
        <v>29.435199999999998</v>
      </c>
      <c r="E225" s="113">
        <v>40.0199</v>
      </c>
      <c r="F225" s="113">
        <v>53.145499999999998</v>
      </c>
      <c r="G225" s="113">
        <v>11.399999619999999</v>
      </c>
      <c r="H225" s="113">
        <v>74.739999999999995</v>
      </c>
      <c r="I225" s="113">
        <v>20</v>
      </c>
      <c r="J225" s="113">
        <v>80.02</v>
      </c>
      <c r="K225" s="113">
        <v>812.2</v>
      </c>
      <c r="L225" s="113">
        <v>18.8</v>
      </c>
      <c r="M225" s="113">
        <v>91.1</v>
      </c>
      <c r="N225" s="113">
        <v>56.27</v>
      </c>
      <c r="O225" s="113">
        <v>750.01</v>
      </c>
      <c r="P225" s="113">
        <f t="shared" si="15"/>
        <v>3.1210997285844053</v>
      </c>
      <c r="Q225" s="113">
        <f t="shared" si="16"/>
        <v>22.671298213522956</v>
      </c>
      <c r="R225" s="113">
        <f>SUM($Q$3:Q225)</f>
        <v>2736.3199928327072</v>
      </c>
      <c r="S225" s="113">
        <f t="shared" si="17"/>
        <v>11.957403077312753</v>
      </c>
      <c r="T225" s="113">
        <f>SUM($S$3:S225)</f>
        <v>1849.5727152805946</v>
      </c>
      <c r="U225" s="199">
        <f t="shared" si="18"/>
        <v>11.42607885558</v>
      </c>
      <c r="V225" s="199">
        <f t="shared" si="19"/>
        <v>11.42607885558</v>
      </c>
      <c r="W225" s="231">
        <f>SUM($V$3:V225)</f>
        <v>1812.8662656690003</v>
      </c>
      <c r="Y225" s="231"/>
      <c r="Z225" s="231"/>
      <c r="AA225" s="231"/>
      <c r="AB225" s="231"/>
      <c r="AC225" s="231"/>
      <c r="AD225" s="231"/>
      <c r="AE225" s="231"/>
      <c r="AF225" s="231"/>
      <c r="AG225" s="231"/>
      <c r="AH225" s="231"/>
      <c r="AI225" s="231"/>
      <c r="AJ225" s="231"/>
      <c r="AK225" s="231"/>
      <c r="AL225" s="231"/>
      <c r="AM225" s="231"/>
      <c r="AN225" s="231"/>
    </row>
    <row r="226" spans="1:40">
      <c r="A226" s="27">
        <v>42197</v>
      </c>
      <c r="B226" s="113">
        <v>11.758900000000001</v>
      </c>
      <c r="C226" s="115">
        <v>8.2402999999999995</v>
      </c>
      <c r="D226" s="115">
        <v>31.429500000000001</v>
      </c>
      <c r="E226" s="113">
        <v>40.3369</v>
      </c>
      <c r="F226" s="113">
        <v>53.031599999999997</v>
      </c>
      <c r="G226" s="113">
        <v>11.100000380000001</v>
      </c>
      <c r="H226" s="113">
        <v>78.25</v>
      </c>
      <c r="I226" s="113">
        <v>20</v>
      </c>
      <c r="J226" s="113">
        <v>79.97</v>
      </c>
      <c r="K226" s="113">
        <v>808.21</v>
      </c>
      <c r="L226" s="113">
        <v>19.38</v>
      </c>
      <c r="M226" s="113">
        <v>82.42</v>
      </c>
      <c r="N226" s="113">
        <v>51.58</v>
      </c>
      <c r="O226" s="113">
        <v>749.93</v>
      </c>
      <c r="P226" s="113">
        <f t="shared" si="15"/>
        <v>3.143493767479804</v>
      </c>
      <c r="Q226" s="113">
        <f t="shared" si="16"/>
        <v>23.184727569420051</v>
      </c>
      <c r="R226" s="113">
        <f>SUM($Q$3:Q226)</f>
        <v>2759.5047204021271</v>
      </c>
      <c r="S226" s="113">
        <f t="shared" si="17"/>
        <v>12.121820777900151</v>
      </c>
      <c r="T226" s="113">
        <f>SUM($S$3:S226)</f>
        <v>1861.6945360584948</v>
      </c>
      <c r="U226" s="199">
        <f t="shared" si="18"/>
        <v>11.514603710919999</v>
      </c>
      <c r="V226" s="199">
        <f t="shared" si="19"/>
        <v>11.514603710919999</v>
      </c>
      <c r="W226" s="231">
        <f>SUM($V$3:V226)</f>
        <v>1824.3808693799203</v>
      </c>
      <c r="Y226" s="231"/>
      <c r="Z226" s="231"/>
      <c r="AA226" s="231"/>
      <c r="AB226" s="231"/>
      <c r="AC226" s="231"/>
      <c r="AD226" s="231"/>
      <c r="AE226" s="231"/>
      <c r="AF226" s="231"/>
      <c r="AG226" s="231"/>
      <c r="AH226" s="231"/>
      <c r="AI226" s="231"/>
      <c r="AJ226" s="231"/>
      <c r="AK226" s="231"/>
      <c r="AL226" s="231"/>
      <c r="AM226" s="231"/>
      <c r="AN226" s="231"/>
    </row>
    <row r="227" spans="1:40">
      <c r="A227" s="27">
        <v>42198</v>
      </c>
      <c r="B227" s="113">
        <v>10.1312</v>
      </c>
      <c r="C227" s="115">
        <v>7.0995999999999997</v>
      </c>
      <c r="D227" s="115">
        <v>31.238299999999999</v>
      </c>
      <c r="E227" s="113">
        <v>40.081099999999999</v>
      </c>
      <c r="F227" s="113">
        <v>52.492800000000003</v>
      </c>
      <c r="G227" s="113">
        <v>10.600000380000001</v>
      </c>
      <c r="H227" s="113">
        <v>64.28</v>
      </c>
      <c r="I227" s="113">
        <v>20.010000000000002</v>
      </c>
      <c r="J227" s="113">
        <v>80.02</v>
      </c>
      <c r="K227" s="113">
        <v>782.19</v>
      </c>
      <c r="L227" s="113">
        <v>15.74</v>
      </c>
      <c r="M227" s="113">
        <v>54.75</v>
      </c>
      <c r="N227" s="113">
        <v>45.35</v>
      </c>
      <c r="O227" s="113">
        <v>749.94</v>
      </c>
      <c r="P227" s="113">
        <f t="shared" si="15"/>
        <v>2.8474274207554036</v>
      </c>
      <c r="Q227" s="113">
        <f t="shared" si="16"/>
        <v>17.24336480948222</v>
      </c>
      <c r="R227" s="113">
        <f>SUM($Q$3:Q227)</f>
        <v>2776.7480852116091</v>
      </c>
      <c r="S227" s="113">
        <f t="shared" si="17"/>
        <v>10.473968026388249</v>
      </c>
      <c r="T227" s="113">
        <f>SUM($S$3:S227)</f>
        <v>1872.1685040848831</v>
      </c>
      <c r="U227" s="199">
        <f t="shared" si="18"/>
        <v>9.9730474700799974</v>
      </c>
      <c r="V227" s="199">
        <f t="shared" si="19"/>
        <v>9.9730474700799974</v>
      </c>
      <c r="W227" s="231">
        <f>SUM($V$3:V227)</f>
        <v>1834.3539168500004</v>
      </c>
      <c r="Y227" s="231"/>
      <c r="Z227" s="231"/>
      <c r="AA227" s="231"/>
      <c r="AB227" s="231"/>
      <c r="AC227" s="231"/>
      <c r="AD227" s="231"/>
      <c r="AE227" s="231"/>
      <c r="AF227" s="231"/>
      <c r="AG227" s="231"/>
      <c r="AH227" s="231"/>
      <c r="AI227" s="231"/>
      <c r="AJ227" s="231"/>
      <c r="AK227" s="231"/>
      <c r="AL227" s="231"/>
      <c r="AM227" s="231"/>
      <c r="AN227" s="231"/>
    </row>
    <row r="228" spans="1:40">
      <c r="A228" s="27">
        <v>42199</v>
      </c>
      <c r="B228" s="113">
        <v>8.9518000000000004</v>
      </c>
      <c r="C228" s="115">
        <v>6.2731000000000003</v>
      </c>
      <c r="D228" s="115">
        <v>32.455500000000001</v>
      </c>
      <c r="E228" s="113">
        <v>40.055999999999997</v>
      </c>
      <c r="F228" s="113">
        <v>53.502899999999997</v>
      </c>
      <c r="G228" s="113">
        <v>10.600000380000001</v>
      </c>
      <c r="H228" s="113">
        <v>34.659999999999997</v>
      </c>
      <c r="I228" s="113">
        <v>20</v>
      </c>
      <c r="J228" s="113">
        <v>84.11</v>
      </c>
      <c r="K228" s="113">
        <v>766.56</v>
      </c>
      <c r="L228" s="113">
        <v>13.35</v>
      </c>
      <c r="M228" s="113">
        <v>49.33</v>
      </c>
      <c r="N228" s="113">
        <v>40.299999999999997</v>
      </c>
      <c r="O228" s="113">
        <v>750.03</v>
      </c>
      <c r="P228" s="113">
        <f t="shared" si="15"/>
        <v>2.5802860116841941</v>
      </c>
      <c r="Q228" s="113">
        <f t="shared" si="16"/>
        <v>13.200913235202067</v>
      </c>
      <c r="R228" s="113">
        <f>SUM($Q$3:Q228)</f>
        <v>2789.9489984468114</v>
      </c>
      <c r="S228" s="113">
        <f t="shared" si="17"/>
        <v>9.3231408227172476</v>
      </c>
      <c r="T228" s="113">
        <f>SUM($S$3:S228)</f>
        <v>1881.4916449076004</v>
      </c>
      <c r="U228" s="199">
        <f t="shared" si="18"/>
        <v>9.0046453089199989</v>
      </c>
      <c r="V228" s="199">
        <f t="shared" si="19"/>
        <v>9.0046453089199989</v>
      </c>
      <c r="W228" s="231">
        <f>SUM($V$3:V228)</f>
        <v>1843.3585621589204</v>
      </c>
      <c r="Y228" s="231"/>
      <c r="Z228" s="231"/>
      <c r="AA228" s="231"/>
      <c r="AB228" s="231"/>
      <c r="AC228" s="231"/>
      <c r="AD228" s="231"/>
      <c r="AE228" s="231"/>
      <c r="AF228" s="231"/>
      <c r="AG228" s="231"/>
      <c r="AH228" s="231"/>
      <c r="AI228" s="231"/>
      <c r="AJ228" s="231"/>
      <c r="AK228" s="231"/>
      <c r="AL228" s="231"/>
      <c r="AM228" s="231"/>
      <c r="AN228" s="231"/>
    </row>
    <row r="229" spans="1:40">
      <c r="A229" s="27">
        <v>42200</v>
      </c>
      <c r="B229" s="113">
        <v>10.424300000000001</v>
      </c>
      <c r="C229" s="115">
        <v>7.3049999999999997</v>
      </c>
      <c r="D229" s="115">
        <v>33.030099999999997</v>
      </c>
      <c r="E229" s="113">
        <v>39.999699999999997</v>
      </c>
      <c r="F229" s="113">
        <v>54.312800000000003</v>
      </c>
      <c r="G229" s="113">
        <v>10.600000380000001</v>
      </c>
      <c r="H229" s="113">
        <v>36.21</v>
      </c>
      <c r="I229" s="113">
        <v>20</v>
      </c>
      <c r="J229" s="113">
        <v>79.989999999999995</v>
      </c>
      <c r="K229" s="113">
        <v>790.56</v>
      </c>
      <c r="L229" s="113">
        <v>15.86</v>
      </c>
      <c r="M229" s="113">
        <v>50.36</v>
      </c>
      <c r="N229" s="113">
        <v>47.42</v>
      </c>
      <c r="O229" s="113">
        <v>750.01</v>
      </c>
      <c r="P229" s="113">
        <f t="shared" si="15"/>
        <v>2.7986302335688835</v>
      </c>
      <c r="Q229" s="113">
        <f t="shared" si="16"/>
        <v>16.422136866154048</v>
      </c>
      <c r="R229" s="113">
        <f>SUM($Q$3:Q229)</f>
        <v>2806.3711353129656</v>
      </c>
      <c r="S229" s="113">
        <f t="shared" si="17"/>
        <v>10.86463572948265</v>
      </c>
      <c r="T229" s="113">
        <f>SUM($S$3:S229)</f>
        <v>1892.356280637083</v>
      </c>
      <c r="U229" s="199">
        <f t="shared" si="18"/>
        <v>10.431768567919999</v>
      </c>
      <c r="V229" s="199">
        <f t="shared" si="19"/>
        <v>10.431768567919999</v>
      </c>
      <c r="W229" s="231">
        <f>SUM($V$3:V229)</f>
        <v>1853.7903307268405</v>
      </c>
      <c r="Y229" s="231"/>
      <c r="Z229" s="231"/>
      <c r="AA229" s="231"/>
      <c r="AB229" s="231"/>
      <c r="AC229" s="231"/>
      <c r="AD229" s="231"/>
      <c r="AE229" s="231"/>
      <c r="AF229" s="231"/>
      <c r="AG229" s="231"/>
      <c r="AH229" s="231"/>
      <c r="AI229" s="231"/>
      <c r="AJ229" s="231"/>
      <c r="AK229" s="231"/>
      <c r="AL229" s="231"/>
      <c r="AM229" s="231"/>
      <c r="AN229" s="231"/>
    </row>
    <row r="230" spans="1:40">
      <c r="A230" s="27">
        <v>42201</v>
      </c>
      <c r="B230" s="113">
        <v>10.8758</v>
      </c>
      <c r="C230" s="115">
        <v>7.6214000000000004</v>
      </c>
      <c r="D230" s="115">
        <v>33.308500000000002</v>
      </c>
      <c r="E230" s="113">
        <v>40.000300000000003</v>
      </c>
      <c r="F230" s="113">
        <v>53.728999999999999</v>
      </c>
      <c r="G230" s="113">
        <v>11.5</v>
      </c>
      <c r="H230" s="113">
        <v>38.880000000000003</v>
      </c>
      <c r="I230" s="113">
        <v>20</v>
      </c>
      <c r="J230" s="113">
        <v>81.41</v>
      </c>
      <c r="K230" s="113">
        <v>802.34</v>
      </c>
      <c r="L230" s="113">
        <v>17.37</v>
      </c>
      <c r="M230" s="113">
        <v>46.39</v>
      </c>
      <c r="N230" s="113">
        <v>51.23</v>
      </c>
      <c r="O230" s="113">
        <v>750.01</v>
      </c>
      <c r="P230" s="113">
        <f t="shared" si="15"/>
        <v>2.8240593869035404</v>
      </c>
      <c r="Q230" s="113">
        <f t="shared" si="16"/>
        <v>16.845092816964147</v>
      </c>
      <c r="R230" s="113">
        <f>SUM($Q$3:Q230)</f>
        <v>2823.2162281299297</v>
      </c>
      <c r="S230" s="113">
        <f t="shared" si="17"/>
        <v>11.040667395402904</v>
      </c>
      <c r="T230" s="113">
        <f>SUM($S$3:S230)</f>
        <v>1903.3969480324859</v>
      </c>
      <c r="U230" s="199">
        <f t="shared" si="18"/>
        <v>10.879943350560001</v>
      </c>
      <c r="V230" s="199">
        <f t="shared" si="19"/>
        <v>10.879943350560001</v>
      </c>
      <c r="W230" s="231">
        <f>SUM($V$3:V230)</f>
        <v>1864.6702740774006</v>
      </c>
      <c r="Y230" s="231"/>
      <c r="Z230" s="231"/>
      <c r="AA230" s="231"/>
      <c r="AB230" s="231"/>
      <c r="AC230" s="231"/>
      <c r="AD230" s="231"/>
      <c r="AE230" s="231"/>
      <c r="AF230" s="231"/>
      <c r="AG230" s="231"/>
      <c r="AH230" s="231"/>
      <c r="AI230" s="231"/>
      <c r="AJ230" s="231"/>
      <c r="AK230" s="231"/>
      <c r="AL230" s="231"/>
      <c r="AM230" s="231"/>
      <c r="AN230" s="231"/>
    </row>
    <row r="231" spans="1:40">
      <c r="A231" s="27">
        <v>42202</v>
      </c>
      <c r="B231" s="113">
        <v>11.058199999999999</v>
      </c>
      <c r="C231" s="115">
        <v>7.7492000000000001</v>
      </c>
      <c r="D231" s="115">
        <v>31.436</v>
      </c>
      <c r="E231" s="113">
        <v>40.0167</v>
      </c>
      <c r="F231" s="113">
        <v>53.866799999999998</v>
      </c>
      <c r="G231" s="113">
        <v>11.5</v>
      </c>
      <c r="H231" s="113">
        <v>24.9</v>
      </c>
      <c r="I231" s="113">
        <v>20</v>
      </c>
      <c r="J231" s="113">
        <v>79.989999999999995</v>
      </c>
      <c r="K231" s="113">
        <v>809.26</v>
      </c>
      <c r="L231" s="113">
        <v>18.25</v>
      </c>
      <c r="M231" s="113">
        <v>49.35</v>
      </c>
      <c r="N231" s="113">
        <v>54.56</v>
      </c>
      <c r="O231" s="113">
        <v>749.91</v>
      </c>
      <c r="P231" s="113">
        <f t="shared" si="15"/>
        <v>2.7698238001758204</v>
      </c>
      <c r="Q231" s="113">
        <f t="shared" si="16"/>
        <v>15.9558223490017</v>
      </c>
      <c r="R231" s="113">
        <f>SUM($Q$3:Q231)</f>
        <v>2839.1720504789314</v>
      </c>
      <c r="S231" s="113">
        <f t="shared" si="17"/>
        <v>10.959947973404606</v>
      </c>
      <c r="T231" s="113">
        <f>SUM($S$3:S231)</f>
        <v>1914.3568960058903</v>
      </c>
      <c r="U231" s="199">
        <f t="shared" si="18"/>
        <v>10.854038318549998</v>
      </c>
      <c r="V231" s="199">
        <f t="shared" si="19"/>
        <v>10.854038318549998</v>
      </c>
      <c r="W231" s="231">
        <f>SUM($V$3:V231)</f>
        <v>1875.5243123959506</v>
      </c>
      <c r="Y231" s="231"/>
      <c r="Z231" s="231"/>
      <c r="AA231" s="231"/>
      <c r="AB231" s="231"/>
      <c r="AC231" s="231"/>
      <c r="AD231" s="231"/>
      <c r="AE231" s="231"/>
      <c r="AF231" s="231"/>
      <c r="AG231" s="231"/>
      <c r="AH231" s="231"/>
      <c r="AI231" s="231"/>
      <c r="AJ231" s="231"/>
      <c r="AK231" s="231"/>
      <c r="AL231" s="231"/>
      <c r="AM231" s="231"/>
      <c r="AN231" s="231"/>
    </row>
    <row r="232" spans="1:40">
      <c r="A232" s="27">
        <v>42203</v>
      </c>
      <c r="B232" s="113">
        <v>12.4564</v>
      </c>
      <c r="C232" s="115">
        <v>8.7291000000000007</v>
      </c>
      <c r="D232" s="115">
        <v>32.503399999999999</v>
      </c>
      <c r="E232" s="113">
        <v>40.000999999999998</v>
      </c>
      <c r="F232" s="113">
        <v>51.856000000000002</v>
      </c>
      <c r="G232" s="113">
        <v>11.600000380000001</v>
      </c>
      <c r="H232" s="113">
        <v>15.08</v>
      </c>
      <c r="I232" s="113">
        <v>20</v>
      </c>
      <c r="J232" s="113">
        <v>80.12</v>
      </c>
      <c r="K232" s="113">
        <v>826.74</v>
      </c>
      <c r="L232" s="113">
        <v>19.73</v>
      </c>
      <c r="M232" s="113">
        <v>53.63</v>
      </c>
      <c r="N232" s="113">
        <v>59.65</v>
      </c>
      <c r="O232" s="113">
        <v>743.01</v>
      </c>
      <c r="P232" s="113">
        <f t="shared" si="15"/>
        <v>2.9386107328035642</v>
      </c>
      <c r="Q232" s="113">
        <f t="shared" si="16"/>
        <v>18.889585393420916</v>
      </c>
      <c r="R232" s="113">
        <f>SUM($Q$3:Q232)</f>
        <v>2858.0616358723523</v>
      </c>
      <c r="S232" s="113">
        <f t="shared" si="17"/>
        <v>12.447154108280051</v>
      </c>
      <c r="T232" s="113">
        <f>SUM($S$3:S232)</f>
        <v>1926.8040501141704</v>
      </c>
      <c r="U232" s="199">
        <f t="shared" si="18"/>
        <v>12.262762072899999</v>
      </c>
      <c r="V232" s="199">
        <f t="shared" si="19"/>
        <v>12.262762072899999</v>
      </c>
      <c r="W232" s="231">
        <f>SUM($V$3:V232)</f>
        <v>1887.7870744688505</v>
      </c>
      <c r="Y232" s="231"/>
      <c r="Z232" s="231"/>
      <c r="AA232" s="231"/>
      <c r="AB232" s="231"/>
      <c r="AC232" s="231"/>
      <c r="AD232" s="231"/>
      <c r="AE232" s="231"/>
      <c r="AF232" s="231"/>
      <c r="AG232" s="231"/>
      <c r="AH232" s="231"/>
      <c r="AI232" s="231"/>
      <c r="AJ232" s="231"/>
      <c r="AK232" s="231"/>
      <c r="AL232" s="231"/>
      <c r="AM232" s="231"/>
      <c r="AN232" s="231"/>
    </row>
    <row r="233" spans="1:40">
      <c r="A233" s="27">
        <v>42204</v>
      </c>
      <c r="B233" s="113">
        <v>13.8759</v>
      </c>
      <c r="C233" s="115">
        <v>9.7238000000000007</v>
      </c>
      <c r="D233" s="115">
        <v>34.236699999999999</v>
      </c>
      <c r="E233" s="113">
        <v>39.926299999999998</v>
      </c>
      <c r="F233" s="113">
        <v>49.412599999999998</v>
      </c>
      <c r="G233" s="113">
        <v>11.600000380000001</v>
      </c>
      <c r="H233" s="113">
        <v>41.46</v>
      </c>
      <c r="I233" s="113">
        <v>20</v>
      </c>
      <c r="J233" s="113">
        <v>80</v>
      </c>
      <c r="K233" s="113">
        <v>833.78</v>
      </c>
      <c r="L233" s="113">
        <v>21.08</v>
      </c>
      <c r="M233" s="113">
        <v>57.37</v>
      </c>
      <c r="N233" s="113">
        <v>62.85</v>
      </c>
      <c r="O233" s="113">
        <v>729.53</v>
      </c>
      <c r="P233" s="113">
        <f t="shared" si="15"/>
        <v>3.2585658982554238</v>
      </c>
      <c r="Q233" s="113">
        <f t="shared" si="16"/>
        <v>26.012206230417981</v>
      </c>
      <c r="R233" s="113">
        <f>SUM($Q$3:Q233)</f>
        <v>2884.0738421027704</v>
      </c>
      <c r="S233" s="113">
        <f t="shared" si="17"/>
        <v>14.222095813761051</v>
      </c>
      <c r="T233" s="113">
        <f>SUM($S$3:S233)</f>
        <v>1941.0261459279316</v>
      </c>
      <c r="U233" s="199">
        <f t="shared" si="18"/>
        <v>13.758455597099998</v>
      </c>
      <c r="V233" s="199">
        <f t="shared" si="19"/>
        <v>13.758455597099998</v>
      </c>
      <c r="W233" s="231">
        <f>SUM($V$3:V233)</f>
        <v>1901.5455300659505</v>
      </c>
      <c r="Y233" s="231"/>
      <c r="Z233" s="231"/>
      <c r="AA233" s="231"/>
      <c r="AB233" s="231"/>
      <c r="AC233" s="231"/>
      <c r="AD233" s="231"/>
      <c r="AE233" s="231"/>
      <c r="AF233" s="231"/>
      <c r="AG233" s="231"/>
      <c r="AH233" s="231"/>
      <c r="AI233" s="231"/>
      <c r="AJ233" s="231"/>
      <c r="AK233" s="231"/>
      <c r="AL233" s="231"/>
      <c r="AM233" s="231"/>
      <c r="AN233" s="231"/>
    </row>
    <row r="234" spans="1:40">
      <c r="A234" s="27">
        <v>42205</v>
      </c>
      <c r="B234" s="113">
        <v>13.381</v>
      </c>
      <c r="C234" s="115">
        <v>9.3768999999999991</v>
      </c>
      <c r="D234" s="115">
        <v>34.796500000000002</v>
      </c>
      <c r="E234" s="113">
        <v>40.008600000000001</v>
      </c>
      <c r="F234" s="113">
        <v>47.7804</v>
      </c>
      <c r="G234" s="113">
        <v>11.600000380000001</v>
      </c>
      <c r="H234" s="113">
        <v>18.14</v>
      </c>
      <c r="I234" s="113">
        <v>20</v>
      </c>
      <c r="J234" s="113">
        <v>80.010000000000005</v>
      </c>
      <c r="K234" s="113">
        <v>844.01</v>
      </c>
      <c r="L234" s="113">
        <v>20.75</v>
      </c>
      <c r="M234" s="113">
        <v>59.35</v>
      </c>
      <c r="N234" s="113">
        <v>59.72</v>
      </c>
      <c r="O234" s="113">
        <v>750.01</v>
      </c>
      <c r="P234" s="113">
        <f t="shared" si="15"/>
        <v>3.1335625979280239</v>
      </c>
      <c r="Q234" s="113">
        <f t="shared" si="16"/>
        <v>22.955615666563201</v>
      </c>
      <c r="R234" s="113">
        <f>SUM($Q$3:Q234)</f>
        <v>2907.0294577693335</v>
      </c>
      <c r="S234" s="113">
        <f t="shared" si="17"/>
        <v>13.613462180115551</v>
      </c>
      <c r="T234" s="113">
        <f>SUM($S$3:S234)</f>
        <v>1954.639608108047</v>
      </c>
      <c r="U234" s="199">
        <f t="shared" si="18"/>
        <v>13.358493430589997</v>
      </c>
      <c r="V234" s="199">
        <f t="shared" si="19"/>
        <v>13.358493430589997</v>
      </c>
      <c r="W234" s="231">
        <f>SUM($V$3:V234)</f>
        <v>1914.9040234965405</v>
      </c>
      <c r="Y234" s="231"/>
      <c r="Z234" s="231"/>
      <c r="AA234" s="231"/>
      <c r="AB234" s="231"/>
      <c r="AC234" s="231"/>
      <c r="AD234" s="231"/>
      <c r="AE234" s="231"/>
      <c r="AF234" s="231"/>
      <c r="AG234" s="231"/>
      <c r="AH234" s="231"/>
      <c r="AI234" s="231"/>
      <c r="AJ234" s="231"/>
      <c r="AK234" s="231"/>
      <c r="AL234" s="231"/>
      <c r="AM234" s="231"/>
      <c r="AN234" s="231"/>
    </row>
    <row r="235" spans="1:40">
      <c r="A235" s="27">
        <v>42206</v>
      </c>
      <c r="B235" s="113">
        <v>13.729799999999999</v>
      </c>
      <c r="C235" s="115">
        <v>9.6213999999999995</v>
      </c>
      <c r="D235" s="115">
        <v>36.707799999999999</v>
      </c>
      <c r="E235" s="113">
        <v>39.999600000000001</v>
      </c>
      <c r="F235" s="113">
        <v>47.752000000000002</v>
      </c>
      <c r="G235" s="113">
        <v>11.5</v>
      </c>
      <c r="H235" s="113">
        <v>25.17</v>
      </c>
      <c r="I235" s="113">
        <v>20</v>
      </c>
      <c r="J235" s="113">
        <v>79.989999999999995</v>
      </c>
      <c r="K235" s="113">
        <v>840.77</v>
      </c>
      <c r="L235" s="113">
        <v>21.05</v>
      </c>
      <c r="M235" s="113">
        <v>64.45</v>
      </c>
      <c r="N235" s="113">
        <v>65.3</v>
      </c>
      <c r="O235" s="113">
        <v>736.16</v>
      </c>
      <c r="P235" s="113">
        <f t="shared" si="15"/>
        <v>3.2439309193446806</v>
      </c>
      <c r="Q235" s="113">
        <f t="shared" si="16"/>
        <v>25.634290282009275</v>
      </c>
      <c r="R235" s="113">
        <f>SUM($Q$3:Q235)</f>
        <v>2932.6637480513427</v>
      </c>
      <c r="S235" s="113">
        <f t="shared" si="17"/>
        <v>14.3512687953084</v>
      </c>
      <c r="T235" s="113">
        <f>SUM($S$3:S235)</f>
        <v>1968.9908769033555</v>
      </c>
      <c r="U235" s="199">
        <f t="shared" si="18"/>
        <v>13.882430527939997</v>
      </c>
      <c r="V235" s="199">
        <f t="shared" si="19"/>
        <v>13.882430527939997</v>
      </c>
      <c r="W235" s="231">
        <f>SUM($V$3:V235)</f>
        <v>1928.7864540244805</v>
      </c>
      <c r="Y235" s="231"/>
      <c r="Z235" s="231"/>
      <c r="AA235" s="231"/>
      <c r="AB235" s="231"/>
      <c r="AC235" s="231"/>
      <c r="AD235" s="231"/>
      <c r="AE235" s="231"/>
      <c r="AF235" s="231"/>
      <c r="AG235" s="231"/>
      <c r="AH235" s="231"/>
      <c r="AI235" s="231"/>
      <c r="AJ235" s="231"/>
      <c r="AK235" s="231"/>
      <c r="AL235" s="231"/>
      <c r="AM235" s="231"/>
      <c r="AN235" s="231"/>
    </row>
    <row r="236" spans="1:40">
      <c r="A236" s="27">
        <v>42207</v>
      </c>
      <c r="B236" s="113">
        <v>14.5379</v>
      </c>
      <c r="C236" s="115">
        <v>10.1877</v>
      </c>
      <c r="D236" s="115">
        <v>41.261699999999998</v>
      </c>
      <c r="E236" s="113">
        <v>40.004800000000003</v>
      </c>
      <c r="F236" s="113">
        <v>46.123100000000001</v>
      </c>
      <c r="G236" s="113">
        <v>11.399999619999999</v>
      </c>
      <c r="H236" s="113">
        <v>16.66</v>
      </c>
      <c r="I236" s="113">
        <v>20</v>
      </c>
      <c r="J236" s="113">
        <v>79.989999999999995</v>
      </c>
      <c r="K236" s="113">
        <v>840.39</v>
      </c>
      <c r="L236" s="113">
        <v>21.11</v>
      </c>
      <c r="M236" s="113">
        <v>73.38</v>
      </c>
      <c r="N236" s="113">
        <v>66.66</v>
      </c>
      <c r="O236" s="113">
        <v>726.62</v>
      </c>
      <c r="P236" s="113">
        <f t="shared" si="15"/>
        <v>3.4020540395240455</v>
      </c>
      <c r="Q236" s="113">
        <f t="shared" si="16"/>
        <v>30.025710746941108</v>
      </c>
      <c r="R236" s="113">
        <f>SUM($Q$3:Q236)</f>
        <v>2962.6894587982838</v>
      </c>
      <c r="S236" s="113">
        <f t="shared" si="17"/>
        <v>15.755961796227554</v>
      </c>
      <c r="T236" s="113">
        <f>SUM($S$3:S236)</f>
        <v>1984.7468386995831</v>
      </c>
      <c r="U236" s="199">
        <f t="shared" si="18"/>
        <v>15.108790668519999</v>
      </c>
      <c r="V236" s="199">
        <f t="shared" si="19"/>
        <v>15.108790668519999</v>
      </c>
      <c r="W236" s="231">
        <f>SUM($V$3:V236)</f>
        <v>1943.8952446930004</v>
      </c>
      <c r="Y236" s="231"/>
      <c r="Z236" s="231"/>
      <c r="AA236" s="231"/>
      <c r="AB236" s="231"/>
      <c r="AC236" s="231"/>
      <c r="AD236" s="231"/>
      <c r="AE236" s="231"/>
      <c r="AF236" s="231"/>
      <c r="AG236" s="231"/>
      <c r="AH236" s="231"/>
      <c r="AI236" s="231"/>
      <c r="AJ236" s="231"/>
      <c r="AK236" s="231"/>
      <c r="AL236" s="231"/>
      <c r="AM236" s="231"/>
      <c r="AN236" s="231"/>
    </row>
    <row r="237" spans="1:40">
      <c r="A237" s="27">
        <v>42208</v>
      </c>
      <c r="B237" s="113">
        <v>13.9476</v>
      </c>
      <c r="C237" s="115">
        <v>9.7739999999999991</v>
      </c>
      <c r="D237" s="115">
        <v>39.3247</v>
      </c>
      <c r="E237" s="113">
        <v>40.027700000000003</v>
      </c>
      <c r="F237" s="113">
        <v>49.7393</v>
      </c>
      <c r="G237" s="113">
        <v>11.30000019</v>
      </c>
      <c r="H237" s="113">
        <v>54.52</v>
      </c>
      <c r="I237" s="113">
        <v>20</v>
      </c>
      <c r="J237" s="113">
        <v>80</v>
      </c>
      <c r="K237" s="113">
        <v>830.18</v>
      </c>
      <c r="L237" s="113">
        <v>20.12</v>
      </c>
      <c r="M237" s="113">
        <v>78.599999999999994</v>
      </c>
      <c r="N237" s="113">
        <v>64</v>
      </c>
      <c r="O237" s="113">
        <v>729.94</v>
      </c>
      <c r="P237" s="113">
        <f t="shared" si="15"/>
        <v>3.4530162171676526</v>
      </c>
      <c r="Q237" s="113">
        <f t="shared" si="16"/>
        <v>31.595547765438159</v>
      </c>
      <c r="R237" s="113">
        <f>SUM($Q$3:Q237)</f>
        <v>2994.2850065637222</v>
      </c>
      <c r="S237" s="113">
        <f t="shared" si="17"/>
        <v>15.153585886545374</v>
      </c>
      <c r="T237" s="113">
        <f>SUM($S$3:S237)</f>
        <v>1999.9004245861286</v>
      </c>
      <c r="U237" s="199">
        <f t="shared" si="18"/>
        <v>14.361364781149996</v>
      </c>
      <c r="V237" s="199">
        <f t="shared" si="19"/>
        <v>14.361364781149996</v>
      </c>
      <c r="W237" s="231">
        <f>SUM($V$3:V237)</f>
        <v>1958.2566094741505</v>
      </c>
      <c r="Y237" s="231"/>
      <c r="Z237" s="231"/>
      <c r="AA237" s="231"/>
      <c r="AB237" s="231"/>
      <c r="AC237" s="231"/>
      <c r="AD237" s="231"/>
      <c r="AE237" s="231"/>
      <c r="AF237" s="231"/>
      <c r="AG237" s="231"/>
      <c r="AH237" s="231"/>
      <c r="AI237" s="231"/>
      <c r="AJ237" s="231"/>
      <c r="AK237" s="231"/>
      <c r="AL237" s="231"/>
      <c r="AM237" s="231"/>
      <c r="AN237" s="231"/>
    </row>
    <row r="238" spans="1:40">
      <c r="A238" s="27">
        <v>42209</v>
      </c>
      <c r="B238" s="113">
        <v>13.818</v>
      </c>
      <c r="C238" s="115">
        <v>9.6831999999999994</v>
      </c>
      <c r="D238" s="115">
        <v>39.302900000000001</v>
      </c>
      <c r="E238" s="113">
        <v>40.043799999999997</v>
      </c>
      <c r="F238" s="113">
        <v>53.579000000000001</v>
      </c>
      <c r="G238" s="113">
        <v>11.69999981</v>
      </c>
      <c r="H238" s="113">
        <v>11.14</v>
      </c>
      <c r="I238" s="113">
        <v>19.989999999999998</v>
      </c>
      <c r="J238" s="113">
        <v>79.97</v>
      </c>
      <c r="K238" s="113">
        <v>828.45</v>
      </c>
      <c r="L238" s="113">
        <v>19.59</v>
      </c>
      <c r="M238" s="113">
        <v>82.82</v>
      </c>
      <c r="N238" s="113">
        <v>63.83</v>
      </c>
      <c r="O238" s="113">
        <v>730.15</v>
      </c>
      <c r="P238" s="113">
        <f t="shared" si="15"/>
        <v>3.2404544374937583</v>
      </c>
      <c r="Q238" s="113">
        <f t="shared" si="16"/>
        <v>25.545327864796437</v>
      </c>
      <c r="R238" s="113">
        <f>SUM($Q$3:Q238)</f>
        <v>3019.8303344285187</v>
      </c>
      <c r="S238" s="113">
        <f t="shared" si="17"/>
        <v>14.737753548419128</v>
      </c>
      <c r="T238" s="113">
        <f>SUM($S$3:S238)</f>
        <v>2014.6381781345476</v>
      </c>
      <c r="U238" s="199">
        <f t="shared" si="18"/>
        <v>14.242523545669997</v>
      </c>
      <c r="V238" s="199">
        <f t="shared" si="19"/>
        <v>14.242523545669997</v>
      </c>
      <c r="W238" s="231">
        <f>SUM($V$3:V238)</f>
        <v>1972.4991330198204</v>
      </c>
      <c r="Y238" s="231"/>
      <c r="Z238" s="231"/>
      <c r="AA238" s="231"/>
      <c r="AB238" s="231"/>
      <c r="AC238" s="231"/>
      <c r="AD238" s="231"/>
      <c r="AE238" s="231"/>
      <c r="AF238" s="231"/>
      <c r="AG238" s="231"/>
      <c r="AH238" s="231"/>
      <c r="AI238" s="231"/>
      <c r="AJ238" s="231"/>
      <c r="AK238" s="231"/>
      <c r="AL238" s="231"/>
      <c r="AM238" s="231"/>
      <c r="AN238" s="231"/>
    </row>
    <row r="239" spans="1:40">
      <c r="A239" s="27">
        <v>42210</v>
      </c>
      <c r="B239" s="113">
        <v>13.263199999999999</v>
      </c>
      <c r="C239" s="115">
        <v>9.2943999999999996</v>
      </c>
      <c r="D239" s="115">
        <v>38.393500000000003</v>
      </c>
      <c r="E239" s="113">
        <v>39.9968</v>
      </c>
      <c r="F239" s="113">
        <v>52.919400000000003</v>
      </c>
      <c r="G239" s="113">
        <v>11.69999981</v>
      </c>
      <c r="H239" s="113">
        <v>30.01</v>
      </c>
      <c r="I239" s="113">
        <v>20</v>
      </c>
      <c r="J239" s="113">
        <v>80.010000000000005</v>
      </c>
      <c r="K239" s="113">
        <v>820.44</v>
      </c>
      <c r="L239" s="113">
        <v>19.36</v>
      </c>
      <c r="M239" s="113">
        <v>87.04</v>
      </c>
      <c r="N239" s="113">
        <v>62.81</v>
      </c>
      <c r="O239" s="113">
        <v>729.89</v>
      </c>
      <c r="P239" s="113">
        <f t="shared" si="15"/>
        <v>3.2312606764702383</v>
      </c>
      <c r="Q239" s="113">
        <f t="shared" si="16"/>
        <v>25.311546536670928</v>
      </c>
      <c r="R239" s="113">
        <f>SUM($Q$3:Q239)</f>
        <v>3045.1418809651896</v>
      </c>
      <c r="S239" s="113">
        <f t="shared" si="17"/>
        <v>14.162651564643728</v>
      </c>
      <c r="T239" s="113">
        <f>SUM($S$3:S239)</f>
        <v>2028.8008296991914</v>
      </c>
      <c r="U239" s="199">
        <f t="shared" si="18"/>
        <v>13.62966542235</v>
      </c>
      <c r="V239" s="199">
        <f t="shared" si="19"/>
        <v>13.62966542235</v>
      </c>
      <c r="W239" s="231">
        <f>SUM($V$3:V239)</f>
        <v>1986.1287984421704</v>
      </c>
      <c r="Y239" s="231"/>
      <c r="Z239" s="231"/>
      <c r="AA239" s="231"/>
      <c r="AB239" s="231"/>
      <c r="AC239" s="231"/>
      <c r="AD239" s="231"/>
      <c r="AE239" s="231"/>
      <c r="AF239" s="231"/>
      <c r="AG239" s="231"/>
      <c r="AH239" s="231"/>
      <c r="AI239" s="231"/>
      <c r="AJ239" s="231"/>
      <c r="AK239" s="231"/>
      <c r="AL239" s="231"/>
      <c r="AM239" s="231"/>
      <c r="AN239" s="231"/>
    </row>
    <row r="240" spans="1:40">
      <c r="A240" s="27">
        <v>42211</v>
      </c>
      <c r="B240" s="113">
        <v>12.464399999999999</v>
      </c>
      <c r="C240" s="115">
        <v>8.7346000000000004</v>
      </c>
      <c r="D240" s="115">
        <v>37.744900000000001</v>
      </c>
      <c r="E240" s="113">
        <v>40.004100000000001</v>
      </c>
      <c r="F240" s="113">
        <v>52.726599999999998</v>
      </c>
      <c r="G240" s="113">
        <v>11.69999981</v>
      </c>
      <c r="H240" s="113">
        <v>35.35</v>
      </c>
      <c r="I240" s="113">
        <v>20</v>
      </c>
      <c r="J240" s="113">
        <v>80</v>
      </c>
      <c r="K240" s="113">
        <v>807.93</v>
      </c>
      <c r="L240" s="113">
        <v>18.39</v>
      </c>
      <c r="M240" s="113">
        <v>92</v>
      </c>
      <c r="N240" s="113">
        <v>60.21</v>
      </c>
      <c r="O240" s="113">
        <v>729.98</v>
      </c>
      <c r="P240" s="113">
        <f t="shared" si="15"/>
        <v>3.1383079527632183</v>
      </c>
      <c r="Q240" s="113">
        <f t="shared" si="16"/>
        <v>23.064807079459783</v>
      </c>
      <c r="R240" s="113">
        <f>SUM($Q$3:Q240)</f>
        <v>3068.2066880446491</v>
      </c>
      <c r="S240" s="113">
        <f t="shared" si="17"/>
        <v>13.31910479105913</v>
      </c>
      <c r="T240" s="113">
        <f>SUM($S$3:S240)</f>
        <v>2042.1199344902504</v>
      </c>
      <c r="U240" s="199">
        <f t="shared" si="18"/>
        <v>12.819617742739998</v>
      </c>
      <c r="V240" s="199">
        <f t="shared" si="19"/>
        <v>12.819617742739998</v>
      </c>
      <c r="W240" s="231">
        <f>SUM($V$3:V240)</f>
        <v>1998.9484161849105</v>
      </c>
      <c r="Y240" s="231"/>
      <c r="Z240" s="231"/>
      <c r="AA240" s="231"/>
      <c r="AB240" s="231"/>
      <c r="AC240" s="231"/>
      <c r="AD240" s="231"/>
      <c r="AE240" s="231"/>
      <c r="AF240" s="231"/>
      <c r="AG240" s="231"/>
      <c r="AH240" s="231"/>
      <c r="AI240" s="231"/>
      <c r="AJ240" s="231"/>
      <c r="AK240" s="231"/>
      <c r="AL240" s="231"/>
      <c r="AM240" s="231"/>
      <c r="AN240" s="231"/>
    </row>
    <row r="241" spans="1:40">
      <c r="A241" s="27">
        <v>42212</v>
      </c>
      <c r="B241" s="113">
        <v>12.365399999999999</v>
      </c>
      <c r="C241" s="115">
        <v>8.6653000000000002</v>
      </c>
      <c r="D241" s="115">
        <v>36.787799999999997</v>
      </c>
      <c r="E241" s="113">
        <v>40.023800000000001</v>
      </c>
      <c r="F241" s="113">
        <v>52.813000000000002</v>
      </c>
      <c r="G241" s="113">
        <v>11.69999981</v>
      </c>
      <c r="H241" s="113">
        <v>29.62</v>
      </c>
      <c r="I241" s="113">
        <v>20</v>
      </c>
      <c r="J241" s="113">
        <v>80</v>
      </c>
      <c r="K241" s="113">
        <v>806.65</v>
      </c>
      <c r="L241" s="113">
        <v>18.440000000000001</v>
      </c>
      <c r="M241" s="113">
        <v>71.22</v>
      </c>
      <c r="N241" s="113">
        <v>60.36</v>
      </c>
      <c r="O241" s="113">
        <v>730.08</v>
      </c>
      <c r="P241" s="113">
        <f t="shared" si="15"/>
        <v>3.0561313646368582</v>
      </c>
      <c r="Q241" s="113">
        <f t="shared" si="16"/>
        <v>21.24520801230225</v>
      </c>
      <c r="R241" s="113">
        <f>SUM($Q$3:Q241)</f>
        <v>3089.4518960569512</v>
      </c>
      <c r="S241" s="113">
        <f t="shared" si="17"/>
        <v>13.013978062629526</v>
      </c>
      <c r="T241" s="113">
        <f>SUM($S$3:S241)</f>
        <v>2055.1339125528798</v>
      </c>
      <c r="U241" s="199">
        <f t="shared" si="18"/>
        <v>12.628278353920001</v>
      </c>
      <c r="V241" s="199">
        <f t="shared" si="19"/>
        <v>12.628278353920001</v>
      </c>
      <c r="W241" s="231">
        <f>SUM($V$3:V241)</f>
        <v>2011.5766945388305</v>
      </c>
      <c r="Y241" s="231"/>
      <c r="Z241" s="231"/>
      <c r="AA241" s="231"/>
      <c r="AB241" s="231"/>
      <c r="AC241" s="231"/>
      <c r="AD241" s="231"/>
      <c r="AE241" s="231"/>
      <c r="AF241" s="231"/>
      <c r="AG241" s="231"/>
      <c r="AH241" s="231"/>
      <c r="AI241" s="231"/>
      <c r="AJ241" s="231"/>
      <c r="AK241" s="231"/>
      <c r="AL241" s="231"/>
      <c r="AM241" s="231"/>
      <c r="AN241" s="231"/>
    </row>
    <row r="242" spans="1:40">
      <c r="A242" s="27">
        <v>42213</v>
      </c>
      <c r="B242" s="113">
        <v>12.3978</v>
      </c>
      <c r="C242" s="115">
        <v>8.6879000000000008</v>
      </c>
      <c r="D242" s="115">
        <v>36.836399999999998</v>
      </c>
      <c r="E242" s="113">
        <v>40.078699999999998</v>
      </c>
      <c r="F242" s="113">
        <v>53.048000000000002</v>
      </c>
      <c r="G242" s="113">
        <v>11.69999981</v>
      </c>
      <c r="H242" s="113">
        <v>33.15</v>
      </c>
      <c r="I242" s="113">
        <v>20</v>
      </c>
      <c r="J242" s="113">
        <v>80</v>
      </c>
      <c r="K242" s="113">
        <v>807.88</v>
      </c>
      <c r="L242" s="113">
        <v>18.8</v>
      </c>
      <c r="M242" s="113">
        <v>65.52</v>
      </c>
      <c r="N242" s="113">
        <v>61.12</v>
      </c>
      <c r="O242" s="113">
        <v>729.96</v>
      </c>
      <c r="P242" s="113">
        <f t="shared" si="15"/>
        <v>3.0673356609089781</v>
      </c>
      <c r="Q242" s="113">
        <f t="shared" si="16"/>
        <v>21.48458413353303</v>
      </c>
      <c r="R242" s="113">
        <f>SUM($Q$3:Q242)</f>
        <v>3110.9364801904844</v>
      </c>
      <c r="S242" s="113">
        <f t="shared" si="17"/>
        <v>13.053964313410331</v>
      </c>
      <c r="T242" s="113">
        <f>SUM($S$3:S242)</f>
        <v>2068.18787686629</v>
      </c>
      <c r="U242" s="199">
        <f t="shared" si="18"/>
        <v>12.66538729805</v>
      </c>
      <c r="V242" s="199">
        <f t="shared" si="19"/>
        <v>12.66538729805</v>
      </c>
      <c r="W242" s="231">
        <f>SUM($V$3:V242)</f>
        <v>2024.2420818368805</v>
      </c>
      <c r="Y242" s="231"/>
      <c r="Z242" s="231"/>
      <c r="AA242" s="231"/>
      <c r="AB242" s="231"/>
      <c r="AC242" s="231"/>
      <c r="AD242" s="231"/>
      <c r="AE242" s="231"/>
      <c r="AF242" s="231"/>
      <c r="AG242" s="231"/>
      <c r="AH242" s="231"/>
      <c r="AI242" s="231"/>
      <c r="AJ242" s="231"/>
      <c r="AK242" s="231"/>
      <c r="AL242" s="231"/>
      <c r="AM242" s="231"/>
      <c r="AN242" s="231"/>
    </row>
    <row r="243" spans="1:40">
      <c r="A243" s="27">
        <v>42214</v>
      </c>
      <c r="B243" s="113">
        <v>12.445499999999999</v>
      </c>
      <c r="C243" s="115">
        <v>8.7213999999999992</v>
      </c>
      <c r="D243" s="115">
        <v>37.691200000000002</v>
      </c>
      <c r="E243" s="113">
        <v>40.005800000000001</v>
      </c>
      <c r="F243" s="113">
        <v>52.597099999999998</v>
      </c>
      <c r="G243" s="113">
        <v>11.5</v>
      </c>
      <c r="H243" s="113">
        <v>41.14</v>
      </c>
      <c r="I243" s="113">
        <v>20</v>
      </c>
      <c r="J243" s="113">
        <v>79.989999999999995</v>
      </c>
      <c r="K243" s="113">
        <v>809.69</v>
      </c>
      <c r="L243" s="113">
        <v>18.86</v>
      </c>
      <c r="M243" s="113">
        <v>69.91</v>
      </c>
      <c r="N243" s="113">
        <v>61.71</v>
      </c>
      <c r="O243" s="113">
        <v>730.02</v>
      </c>
      <c r="P243" s="113">
        <f t="shared" si="15"/>
        <v>3.1390794700029101</v>
      </c>
      <c r="Q243" s="113">
        <f t="shared" si="16"/>
        <v>23.082608842052096</v>
      </c>
      <c r="R243" s="113">
        <f>SUM($Q$3:Q243)</f>
        <v>3134.0190890325366</v>
      </c>
      <c r="S243" s="113">
        <f t="shared" si="17"/>
        <v>13.321246862186101</v>
      </c>
      <c r="T243" s="113">
        <f>SUM($S$3:S243)</f>
        <v>2081.509123728476</v>
      </c>
      <c r="U243" s="199">
        <f t="shared" si="18"/>
        <v>12.796440999129999</v>
      </c>
      <c r="V243" s="199">
        <f t="shared" si="19"/>
        <v>12.796440999129999</v>
      </c>
      <c r="W243" s="231">
        <f>SUM($V$3:V243)</f>
        <v>2037.0385228360105</v>
      </c>
      <c r="Y243" s="231"/>
      <c r="Z243" s="231"/>
      <c r="AA243" s="231"/>
      <c r="AB243" s="231"/>
      <c r="AC243" s="231"/>
      <c r="AD243" s="231"/>
      <c r="AE243" s="231"/>
      <c r="AF243" s="231"/>
      <c r="AG243" s="231"/>
      <c r="AH243" s="231"/>
      <c r="AI243" s="231"/>
      <c r="AJ243" s="231"/>
      <c r="AK243" s="231"/>
      <c r="AL243" s="231"/>
      <c r="AM243" s="231"/>
      <c r="AN243" s="231"/>
    </row>
    <row r="244" spans="1:40">
      <c r="A244" s="27">
        <v>42215</v>
      </c>
      <c r="B244" s="113">
        <v>12.7545</v>
      </c>
      <c r="C244" s="115">
        <v>8.9380000000000006</v>
      </c>
      <c r="D244" s="115">
        <v>38.653399999999998</v>
      </c>
      <c r="E244" s="113">
        <v>40.018000000000001</v>
      </c>
      <c r="F244" s="113">
        <v>51.6218</v>
      </c>
      <c r="G244" s="113">
        <v>11.5</v>
      </c>
      <c r="H244" s="113">
        <v>32.75</v>
      </c>
      <c r="I244" s="113">
        <v>20</v>
      </c>
      <c r="J244" s="113">
        <v>80.010000000000005</v>
      </c>
      <c r="K244" s="113">
        <v>815.65</v>
      </c>
      <c r="L244" s="113">
        <v>19.350000000000001</v>
      </c>
      <c r="M244" s="113">
        <v>74.739999999999995</v>
      </c>
      <c r="N244" s="113">
        <v>63.21</v>
      </c>
      <c r="O244" s="113">
        <v>729.99</v>
      </c>
      <c r="P244" s="113">
        <f t="shared" si="15"/>
        <v>3.1729242927906598</v>
      </c>
      <c r="Q244" s="113">
        <f t="shared" si="16"/>
        <v>23.877206305306618</v>
      </c>
      <c r="R244" s="113">
        <f>SUM($Q$3:Q244)</f>
        <v>3157.8962953378432</v>
      </c>
      <c r="S244" s="113">
        <f t="shared" si="17"/>
        <v>13.726018671164002</v>
      </c>
      <c r="T244" s="113">
        <f>SUM($S$3:S244)</f>
        <v>2095.2351423996402</v>
      </c>
      <c r="U244" s="199">
        <f t="shared" si="18"/>
        <v>13.183933863199998</v>
      </c>
      <c r="V244" s="199">
        <f t="shared" si="19"/>
        <v>13.183933863199998</v>
      </c>
      <c r="W244" s="231">
        <f>SUM($V$3:V244)</f>
        <v>2050.2224566992104</v>
      </c>
      <c r="Y244" s="231"/>
      <c r="Z244" s="231"/>
      <c r="AA244" s="231"/>
      <c r="AB244" s="231"/>
      <c r="AC244" s="231"/>
      <c r="AD244" s="231"/>
      <c r="AE244" s="231"/>
      <c r="AF244" s="231"/>
      <c r="AG244" s="231"/>
      <c r="AH244" s="231"/>
      <c r="AI244" s="231"/>
      <c r="AJ244" s="231"/>
      <c r="AK244" s="231"/>
      <c r="AL244" s="231"/>
      <c r="AM244" s="231"/>
      <c r="AN244" s="231"/>
    </row>
    <row r="245" spans="1:40">
      <c r="A245" s="27">
        <v>42216</v>
      </c>
      <c r="B245" s="113">
        <v>12.0235</v>
      </c>
      <c r="C245" s="115">
        <v>8.4257000000000009</v>
      </c>
      <c r="D245" s="115">
        <v>34.645499999999998</v>
      </c>
      <c r="E245" s="113">
        <v>40.0886</v>
      </c>
      <c r="F245" s="113">
        <v>52.979900000000001</v>
      </c>
      <c r="G245" s="113">
        <v>11.5</v>
      </c>
      <c r="H245" s="113">
        <v>27.41</v>
      </c>
      <c r="I245" s="113">
        <v>20</v>
      </c>
      <c r="J245" s="113">
        <v>79.989999999999995</v>
      </c>
      <c r="K245" s="113">
        <v>803.76</v>
      </c>
      <c r="L245" s="113">
        <v>18.53</v>
      </c>
      <c r="M245" s="113">
        <v>79.56</v>
      </c>
      <c r="N245" s="113">
        <v>60.85</v>
      </c>
      <c r="O245" s="113">
        <v>729.94</v>
      </c>
      <c r="P245" s="113">
        <f t="shared" si="15"/>
        <v>2.99117288794241</v>
      </c>
      <c r="Q245" s="113">
        <f t="shared" si="16"/>
        <v>19.909019852164736</v>
      </c>
      <c r="R245" s="113">
        <f>SUM($Q$3:Q245)</f>
        <v>3177.8053151900081</v>
      </c>
      <c r="S245" s="113">
        <f t="shared" si="17"/>
        <v>12.521671591110501</v>
      </c>
      <c r="T245" s="113">
        <f>SUM($S$3:S245)</f>
        <v>2107.7568139907507</v>
      </c>
      <c r="U245" s="199">
        <f t="shared" si="18"/>
        <v>12.088659564679999</v>
      </c>
      <c r="V245" s="199">
        <f t="shared" si="19"/>
        <v>12.088659564679999</v>
      </c>
      <c r="W245" s="231">
        <f>SUM($V$3:V245)</f>
        <v>2062.3111162638902</v>
      </c>
      <c r="Y245" s="231"/>
      <c r="Z245" s="231"/>
      <c r="AA245" s="231"/>
      <c r="AB245" s="231"/>
      <c r="AC245" s="231"/>
      <c r="AD245" s="231"/>
      <c r="AE245" s="231"/>
      <c r="AF245" s="231"/>
      <c r="AG245" s="231"/>
      <c r="AH245" s="231"/>
      <c r="AI245" s="231"/>
      <c r="AJ245" s="231"/>
      <c r="AK245" s="231"/>
      <c r="AL245" s="231"/>
      <c r="AM245" s="231"/>
      <c r="AN245" s="231"/>
    </row>
    <row r="246" spans="1:40">
      <c r="A246" s="27">
        <v>42217</v>
      </c>
      <c r="B246" s="113">
        <v>11.736000000000001</v>
      </c>
      <c r="C246" s="115">
        <v>8.2241999999999997</v>
      </c>
      <c r="D246" s="115">
        <v>34.750500000000002</v>
      </c>
      <c r="E246" s="113">
        <v>40.045499999999997</v>
      </c>
      <c r="F246" s="113">
        <v>49.857599999999998</v>
      </c>
      <c r="G246" s="113">
        <v>11.19999981</v>
      </c>
      <c r="H246" s="113">
        <v>21</v>
      </c>
      <c r="I246" s="113">
        <v>20</v>
      </c>
      <c r="J246" s="113">
        <v>79.989999999999995</v>
      </c>
      <c r="K246" s="113">
        <v>798.82</v>
      </c>
      <c r="L246" s="113">
        <v>17.829999999999998</v>
      </c>
      <c r="M246" s="113">
        <v>83.66</v>
      </c>
      <c r="N246" s="113">
        <v>59.36</v>
      </c>
      <c r="O246" s="113">
        <v>730.02</v>
      </c>
      <c r="P246" s="113">
        <f t="shared" si="15"/>
        <v>2.9537969798332386</v>
      </c>
      <c r="Q246" s="113">
        <f t="shared" si="16"/>
        <v>19.178636549513179</v>
      </c>
      <c r="R246" s="113">
        <f>SUM($Q$3:Q246)</f>
        <v>3196.9839517395212</v>
      </c>
      <c r="S246" s="113">
        <f t="shared" si="17"/>
        <v>12.318054776378927</v>
      </c>
      <c r="T246" s="113">
        <f>SUM($S$3:S246)</f>
        <v>2120.0748687671298</v>
      </c>
      <c r="U246" s="199">
        <f t="shared" si="18"/>
        <v>11.828356720619999</v>
      </c>
      <c r="V246" s="199">
        <f t="shared" si="19"/>
        <v>11.828356720619999</v>
      </c>
      <c r="W246" s="231">
        <f>SUM($V$3:V246)</f>
        <v>2074.1394729845101</v>
      </c>
      <c r="Y246" s="231"/>
      <c r="Z246" s="231"/>
      <c r="AA246" s="231"/>
      <c r="AB246" s="231"/>
      <c r="AC246" s="231"/>
      <c r="AD246" s="231"/>
      <c r="AE246" s="231"/>
      <c r="AF246" s="231"/>
      <c r="AG246" s="231"/>
      <c r="AH246" s="231"/>
      <c r="AI246" s="231"/>
      <c r="AJ246" s="231"/>
      <c r="AK246" s="231"/>
      <c r="AL246" s="231"/>
      <c r="AM246" s="231"/>
      <c r="AN246" s="231"/>
    </row>
    <row r="247" spans="1:40">
      <c r="A247" s="27">
        <v>42218</v>
      </c>
      <c r="B247" s="113">
        <v>11.6777</v>
      </c>
      <c r="C247" s="115">
        <v>8.1832999999999991</v>
      </c>
      <c r="D247" s="115">
        <v>34.530799999999999</v>
      </c>
      <c r="E247" s="113">
        <v>40.047199999999997</v>
      </c>
      <c r="F247" s="113">
        <v>49.553699999999999</v>
      </c>
      <c r="G247" s="113">
        <v>11.19999981</v>
      </c>
      <c r="H247" s="113">
        <v>22.71</v>
      </c>
      <c r="I247" s="113">
        <v>20</v>
      </c>
      <c r="J247" s="113">
        <v>80.010000000000005</v>
      </c>
      <c r="K247" s="113">
        <v>799.43</v>
      </c>
      <c r="L247" s="113">
        <v>17.88</v>
      </c>
      <c r="M247" s="113">
        <v>84.43</v>
      </c>
      <c r="N247" s="113">
        <v>59.72</v>
      </c>
      <c r="O247" s="113">
        <v>729.92</v>
      </c>
      <c r="P247" s="113">
        <f t="shared" si="15"/>
        <v>2.9514161599423687</v>
      </c>
      <c r="Q247" s="113">
        <f t="shared" si="16"/>
        <v>19.133029982190301</v>
      </c>
      <c r="R247" s="113">
        <f>SUM($Q$3:Q247)</f>
        <v>3216.1169817217115</v>
      </c>
      <c r="S247" s="113">
        <f t="shared" si="17"/>
        <v>12.243996445200025</v>
      </c>
      <c r="T247" s="113">
        <f>SUM($S$3:S247)</f>
        <v>2132.3188652123299</v>
      </c>
      <c r="U247" s="199">
        <f t="shared" si="18"/>
        <v>11.750925766109997</v>
      </c>
      <c r="V247" s="199">
        <f t="shared" si="19"/>
        <v>11.750925766109997</v>
      </c>
      <c r="W247" s="231">
        <f>SUM($V$3:V247)</f>
        <v>2085.8903987506201</v>
      </c>
      <c r="Y247" s="231"/>
      <c r="Z247" s="231"/>
      <c r="AA247" s="231"/>
      <c r="AB247" s="231"/>
      <c r="AC247" s="231"/>
      <c r="AD247" s="231"/>
      <c r="AE247" s="231"/>
      <c r="AF247" s="231"/>
      <c r="AG247" s="231"/>
      <c r="AH247" s="231"/>
      <c r="AI247" s="231"/>
      <c r="AJ247" s="231"/>
      <c r="AK247" s="231"/>
      <c r="AL247" s="231"/>
      <c r="AM247" s="231"/>
      <c r="AN247" s="231"/>
    </row>
    <row r="248" spans="1:40">
      <c r="A248" s="27">
        <v>42219</v>
      </c>
      <c r="B248" s="113">
        <v>11.434100000000001</v>
      </c>
      <c r="C248" s="115">
        <v>8.0126000000000008</v>
      </c>
      <c r="D248" s="115">
        <v>33.5291</v>
      </c>
      <c r="E248" s="113">
        <v>40.084600000000002</v>
      </c>
      <c r="F248" s="113">
        <v>48.174199999999999</v>
      </c>
      <c r="G248" s="113">
        <v>11.399999619999999</v>
      </c>
      <c r="H248" s="113">
        <v>48.21</v>
      </c>
      <c r="I248" s="113">
        <v>20</v>
      </c>
      <c r="J248" s="113">
        <v>80.010000000000005</v>
      </c>
      <c r="K248" s="113">
        <v>795.07</v>
      </c>
      <c r="L248" s="113">
        <v>17.059999999999999</v>
      </c>
      <c r="M248" s="113">
        <v>86.38</v>
      </c>
      <c r="N248" s="113">
        <v>58</v>
      </c>
      <c r="O248" s="113">
        <v>729.99</v>
      </c>
      <c r="P248" s="113">
        <f t="shared" si="15"/>
        <v>2.9965764607053562</v>
      </c>
      <c r="Q248" s="113">
        <f t="shared" si="16"/>
        <v>20.016890871552565</v>
      </c>
      <c r="R248" s="113">
        <f>SUM($Q$3:Q248)</f>
        <v>3236.1338725932642</v>
      </c>
      <c r="S248" s="113">
        <f t="shared" si="17"/>
        <v>11.905498032441752</v>
      </c>
      <c r="T248" s="113">
        <f>SUM($S$3:S248)</f>
        <v>2144.2243632447717</v>
      </c>
      <c r="U248" s="199">
        <f t="shared" si="18"/>
        <v>11.419815864610001</v>
      </c>
      <c r="V248" s="199">
        <f t="shared" si="19"/>
        <v>11.419815864610001</v>
      </c>
      <c r="W248" s="231">
        <f>SUM($V$3:V248)</f>
        <v>2097.3102146152301</v>
      </c>
      <c r="Y248" s="231"/>
      <c r="Z248" s="231"/>
      <c r="AA248" s="231"/>
      <c r="AB248" s="231"/>
      <c r="AC248" s="231"/>
      <c r="AD248" s="231"/>
      <c r="AE248" s="231"/>
      <c r="AF248" s="231"/>
      <c r="AG248" s="231"/>
      <c r="AH248" s="231"/>
      <c r="AI248" s="231"/>
      <c r="AJ248" s="231"/>
      <c r="AK248" s="231"/>
      <c r="AL248" s="231"/>
      <c r="AM248" s="231"/>
      <c r="AN248" s="231"/>
    </row>
    <row r="249" spans="1:40">
      <c r="A249" s="27">
        <v>42220</v>
      </c>
      <c r="B249" s="113">
        <v>11.537699999999999</v>
      </c>
      <c r="C249" s="115">
        <v>8.0852000000000004</v>
      </c>
      <c r="D249" s="115">
        <v>34.067599999999999</v>
      </c>
      <c r="E249" s="113">
        <v>40.039099999999998</v>
      </c>
      <c r="F249" s="113">
        <v>48.373800000000003</v>
      </c>
      <c r="G249" s="113">
        <v>10.899999619999999</v>
      </c>
      <c r="H249" s="113">
        <v>10.49</v>
      </c>
      <c r="I249" s="113">
        <v>20</v>
      </c>
      <c r="J249" s="113">
        <v>80</v>
      </c>
      <c r="K249" s="113">
        <v>793.89</v>
      </c>
      <c r="L249" s="113">
        <v>16.37</v>
      </c>
      <c r="M249" s="113">
        <v>88.6</v>
      </c>
      <c r="N249" s="113">
        <v>55.41</v>
      </c>
      <c r="O249" s="113">
        <v>730.01</v>
      </c>
      <c r="P249" s="113">
        <f t="shared" si="15"/>
        <v>2.8967791702540753</v>
      </c>
      <c r="Q249" s="113">
        <f t="shared" si="16"/>
        <v>18.115703707273919</v>
      </c>
      <c r="R249" s="113">
        <f>SUM($Q$3:Q249)</f>
        <v>3254.2495763005381</v>
      </c>
      <c r="S249" s="113">
        <f t="shared" si="17"/>
        <v>12.091307423558053</v>
      </c>
      <c r="T249" s="113">
        <f>SUM($S$3:S249)</f>
        <v>2156.3156706683299</v>
      </c>
      <c r="U249" s="199">
        <f t="shared" si="18"/>
        <v>11.571082065450002</v>
      </c>
      <c r="V249" s="199">
        <f t="shared" si="19"/>
        <v>11.571082065450002</v>
      </c>
      <c r="W249" s="231">
        <f>SUM($V$3:V249)</f>
        <v>2108.88129668068</v>
      </c>
      <c r="Y249" s="231"/>
      <c r="Z249" s="231"/>
      <c r="AA249" s="231"/>
      <c r="AB249" s="231"/>
      <c r="AC249" s="231"/>
      <c r="AD249" s="231"/>
      <c r="AE249" s="231"/>
      <c r="AF249" s="231"/>
      <c r="AG249" s="231"/>
      <c r="AH249" s="231"/>
      <c r="AI249" s="231"/>
      <c r="AJ249" s="231"/>
      <c r="AK249" s="231"/>
      <c r="AL249" s="231"/>
      <c r="AM249" s="231"/>
      <c r="AN249" s="231"/>
    </row>
    <row r="250" spans="1:40">
      <c r="A250" s="27">
        <v>42221</v>
      </c>
      <c r="B250" s="113">
        <v>11.007899999999999</v>
      </c>
      <c r="C250" s="115">
        <v>7.7138999999999998</v>
      </c>
      <c r="D250" s="115">
        <v>34.012999999999998</v>
      </c>
      <c r="E250" s="113">
        <v>40.113300000000002</v>
      </c>
      <c r="F250" s="113">
        <v>47.8782</v>
      </c>
      <c r="G250" s="113">
        <v>10.899999619999999</v>
      </c>
      <c r="H250" s="113">
        <v>12.92</v>
      </c>
      <c r="I250" s="113">
        <v>20</v>
      </c>
      <c r="J250" s="113">
        <v>80</v>
      </c>
      <c r="K250" s="113">
        <v>788.16</v>
      </c>
      <c r="L250" s="113">
        <v>17.71</v>
      </c>
      <c r="M250" s="113">
        <v>50.58</v>
      </c>
      <c r="N250" s="113">
        <v>53</v>
      </c>
      <c r="O250" s="113">
        <v>729.94</v>
      </c>
      <c r="P250" s="113">
        <f t="shared" si="15"/>
        <v>2.7710803649449165</v>
      </c>
      <c r="Q250" s="113">
        <f t="shared" si="16"/>
        <v>15.975884475268174</v>
      </c>
      <c r="R250" s="113">
        <f>SUM($Q$3:Q250)</f>
        <v>3270.2254607758064</v>
      </c>
      <c r="S250" s="113">
        <f t="shared" si="17"/>
        <v>11.413897885158955</v>
      </c>
      <c r="T250" s="113">
        <f>SUM($S$3:S250)</f>
        <v>2167.7295685534887</v>
      </c>
      <c r="U250" s="199">
        <f t="shared" si="18"/>
        <v>11.075148421429999</v>
      </c>
      <c r="V250" s="199">
        <f t="shared" si="19"/>
        <v>11.075148421429999</v>
      </c>
      <c r="W250" s="231">
        <f>SUM($V$3:V250)</f>
        <v>2119.9564451021101</v>
      </c>
      <c r="Y250" s="231"/>
      <c r="Z250" s="231"/>
      <c r="AA250" s="231"/>
      <c r="AB250" s="231"/>
      <c r="AC250" s="231"/>
      <c r="AD250" s="231"/>
      <c r="AE250" s="231"/>
      <c r="AF250" s="231"/>
      <c r="AG250" s="231"/>
      <c r="AH250" s="231"/>
      <c r="AI250" s="231"/>
      <c r="AJ250" s="231"/>
      <c r="AK250" s="231"/>
      <c r="AL250" s="231"/>
      <c r="AM250" s="231"/>
      <c r="AN250" s="231"/>
    </row>
    <row r="251" spans="1:40">
      <c r="A251" s="27">
        <v>42222</v>
      </c>
      <c r="B251" s="113">
        <v>11.038600000000001</v>
      </c>
      <c r="C251" s="115">
        <v>7.7355</v>
      </c>
      <c r="D251" s="115">
        <v>33.575800000000001</v>
      </c>
      <c r="E251" s="113">
        <v>40.195300000000003</v>
      </c>
      <c r="F251" s="113">
        <v>51.969499999999996</v>
      </c>
      <c r="G251" s="113">
        <v>10.899999619999999</v>
      </c>
      <c r="H251" s="113">
        <v>62.64</v>
      </c>
      <c r="I251" s="113">
        <v>20.02</v>
      </c>
      <c r="J251" s="113">
        <v>79.98</v>
      </c>
      <c r="K251" s="113">
        <v>776.62</v>
      </c>
      <c r="L251" s="113">
        <v>19.489999999999998</v>
      </c>
      <c r="M251" s="113">
        <v>44.42</v>
      </c>
      <c r="N251" s="113">
        <v>53.9</v>
      </c>
      <c r="O251" s="113">
        <v>713.93</v>
      </c>
      <c r="P251" s="113">
        <f t="shared" si="15"/>
        <v>2.9310517727177263</v>
      </c>
      <c r="Q251" s="113">
        <f t="shared" si="16"/>
        <v>18.747338069624004</v>
      </c>
      <c r="R251" s="113">
        <f>SUM($Q$3:Q251)</f>
        <v>3288.9727988454306</v>
      </c>
      <c r="S251" s="113">
        <f t="shared" si="17"/>
        <v>11.655673857415849</v>
      </c>
      <c r="T251" s="113">
        <f>SUM($S$3:S251)</f>
        <v>2179.3852424109045</v>
      </c>
      <c r="U251" s="199">
        <f t="shared" si="18"/>
        <v>11.064291945679999</v>
      </c>
      <c r="V251" s="199">
        <f t="shared" si="19"/>
        <v>11.064291945679999</v>
      </c>
      <c r="W251" s="231">
        <f>SUM($V$3:V251)</f>
        <v>2131.0207370477901</v>
      </c>
      <c r="Y251" s="231"/>
      <c r="Z251" s="231"/>
      <c r="AA251" s="231"/>
      <c r="AB251" s="231"/>
      <c r="AC251" s="231"/>
      <c r="AD251" s="231"/>
      <c r="AE251" s="231"/>
      <c r="AF251" s="231"/>
      <c r="AG251" s="231"/>
      <c r="AH251" s="231"/>
      <c r="AI251" s="231"/>
      <c r="AJ251" s="231"/>
      <c r="AK251" s="231"/>
      <c r="AL251" s="231"/>
      <c r="AM251" s="231"/>
      <c r="AN251" s="231"/>
    </row>
    <row r="252" spans="1:40">
      <c r="A252" s="27">
        <v>42223</v>
      </c>
      <c r="B252" s="113">
        <v>10.4899</v>
      </c>
      <c r="C252" s="115">
        <v>7.351</v>
      </c>
      <c r="D252" s="115">
        <v>34.015599999999999</v>
      </c>
      <c r="E252" s="113">
        <v>40.0364</v>
      </c>
      <c r="F252" s="113">
        <v>48.887700000000002</v>
      </c>
      <c r="G252" s="113">
        <v>11.69999981</v>
      </c>
      <c r="H252" s="113">
        <v>55.27</v>
      </c>
      <c r="I252" s="113">
        <v>20</v>
      </c>
      <c r="J252" s="113">
        <v>80.010000000000005</v>
      </c>
      <c r="K252" s="113">
        <v>746.96</v>
      </c>
      <c r="L252" s="113">
        <v>14.9</v>
      </c>
      <c r="M252" s="113">
        <v>66.33</v>
      </c>
      <c r="N252" s="113">
        <v>49.63</v>
      </c>
      <c r="O252" s="113">
        <v>700.02</v>
      </c>
      <c r="P252" s="113">
        <f t="shared" si="15"/>
        <v>2.8054102198251281</v>
      </c>
      <c r="Q252" s="113">
        <f t="shared" si="16"/>
        <v>16.533857031031573</v>
      </c>
      <c r="R252" s="113">
        <f>SUM($Q$3:Q252)</f>
        <v>3305.506655876462</v>
      </c>
      <c r="S252" s="113">
        <f t="shared" si="17"/>
        <v>10.930673240975727</v>
      </c>
      <c r="T252" s="113">
        <f>SUM($S$3:S252)</f>
        <v>2190.3159156518805</v>
      </c>
      <c r="U252" s="199">
        <f t="shared" si="18"/>
        <v>10.592523210569999</v>
      </c>
      <c r="V252" s="199">
        <f t="shared" si="19"/>
        <v>10.592523210569999</v>
      </c>
      <c r="W252" s="231">
        <f>SUM($V$3:V252)</f>
        <v>2141.6132602583602</v>
      </c>
      <c r="Y252" s="231"/>
      <c r="Z252" s="231"/>
      <c r="AA252" s="231"/>
      <c r="AB252" s="231"/>
      <c r="AC252" s="231"/>
      <c r="AD252" s="231"/>
      <c r="AE252" s="231"/>
      <c r="AF252" s="231"/>
      <c r="AG252" s="231"/>
      <c r="AH252" s="231"/>
      <c r="AI252" s="231"/>
      <c r="AJ252" s="231"/>
      <c r="AK252" s="231"/>
      <c r="AL252" s="231"/>
      <c r="AM252" s="231"/>
      <c r="AN252" s="231"/>
    </row>
    <row r="253" spans="1:40">
      <c r="A253" s="27">
        <v>42224</v>
      </c>
      <c r="B253" s="113">
        <v>11.085100000000001</v>
      </c>
      <c r="C253" s="115">
        <v>7.7680999999999996</v>
      </c>
      <c r="D253" s="115">
        <v>34.744599999999998</v>
      </c>
      <c r="E253" s="113">
        <v>40.033000000000001</v>
      </c>
      <c r="F253" s="113">
        <v>49.322699999999998</v>
      </c>
      <c r="G253" s="113">
        <v>11.69999981</v>
      </c>
      <c r="H253" s="113">
        <v>30.16</v>
      </c>
      <c r="I253" s="113">
        <v>20</v>
      </c>
      <c r="J253" s="113">
        <v>80</v>
      </c>
      <c r="K253" s="113">
        <v>757.44</v>
      </c>
      <c r="L253" s="113">
        <v>15.43</v>
      </c>
      <c r="M253" s="113">
        <v>68.569999999999993</v>
      </c>
      <c r="N253" s="113">
        <v>51.82</v>
      </c>
      <c r="O253" s="113">
        <v>700.17</v>
      </c>
      <c r="P253" s="113">
        <f t="shared" si="15"/>
        <v>2.8035083153599079</v>
      </c>
      <c r="Q253" s="113">
        <f t="shared" si="16"/>
        <v>16.502441099037526</v>
      </c>
      <c r="R253" s="113">
        <f>SUM($Q$3:Q253)</f>
        <v>3322.0090969754997</v>
      </c>
      <c r="S253" s="113">
        <f t="shared" si="17"/>
        <v>11.525021714999628</v>
      </c>
      <c r="T253" s="113">
        <f>SUM($S$3:S253)</f>
        <v>2201.8409373668801</v>
      </c>
      <c r="U253" s="199">
        <f t="shared" si="18"/>
        <v>11.222123176129999</v>
      </c>
      <c r="V253" s="199">
        <f t="shared" si="19"/>
        <v>11.222123176129999</v>
      </c>
      <c r="W253" s="231">
        <f>SUM($V$3:V253)</f>
        <v>2152.8353834344903</v>
      </c>
      <c r="Y253" s="231"/>
      <c r="Z253" s="231"/>
      <c r="AA253" s="231"/>
      <c r="AB253" s="231"/>
      <c r="AC253" s="231"/>
      <c r="AD253" s="231"/>
      <c r="AE253" s="231"/>
      <c r="AF253" s="231"/>
      <c r="AG253" s="231"/>
      <c r="AH253" s="231"/>
      <c r="AI253" s="231"/>
      <c r="AJ253" s="231"/>
      <c r="AK253" s="231"/>
      <c r="AL253" s="231"/>
      <c r="AM253" s="231"/>
      <c r="AN253" s="231"/>
    </row>
    <row r="254" spans="1:40">
      <c r="A254" s="27">
        <v>42225</v>
      </c>
      <c r="B254" s="113">
        <v>11.8934</v>
      </c>
      <c r="C254" s="115">
        <v>8.3345000000000002</v>
      </c>
      <c r="D254" s="115">
        <v>33.143900000000002</v>
      </c>
      <c r="E254" s="113">
        <v>39.975099999999998</v>
      </c>
      <c r="F254" s="113">
        <v>49.108400000000003</v>
      </c>
      <c r="G254" s="113">
        <v>11.30000019</v>
      </c>
      <c r="H254" s="113">
        <v>19.98</v>
      </c>
      <c r="I254" s="113">
        <v>20</v>
      </c>
      <c r="J254" s="113">
        <v>80</v>
      </c>
      <c r="K254" s="113">
        <v>773.62</v>
      </c>
      <c r="L254" s="113">
        <v>16.850000000000001</v>
      </c>
      <c r="M254" s="113">
        <v>73.569999999999993</v>
      </c>
      <c r="N254" s="113">
        <v>56.77</v>
      </c>
      <c r="O254" s="113">
        <v>699.95</v>
      </c>
      <c r="P254" s="113">
        <f t="shared" si="15"/>
        <v>2.8843941530072419</v>
      </c>
      <c r="Q254" s="113">
        <f t="shared" si="16"/>
        <v>17.892724058026655</v>
      </c>
      <c r="R254" s="113">
        <f>SUM($Q$3:Q254)</f>
        <v>3339.9018210335262</v>
      </c>
      <c r="S254" s="113">
        <f t="shared" si="17"/>
        <v>12.282668397413378</v>
      </c>
      <c r="T254" s="113">
        <f>SUM($S$3:S254)</f>
        <v>2214.1236057642936</v>
      </c>
      <c r="U254" s="199">
        <f t="shared" si="18"/>
        <v>11.803392537339999</v>
      </c>
      <c r="V254" s="199">
        <f t="shared" si="19"/>
        <v>11.803392537339999</v>
      </c>
      <c r="W254" s="231">
        <f>SUM($V$3:V254)</f>
        <v>2164.6387759718305</v>
      </c>
      <c r="Y254" s="231"/>
      <c r="Z254" s="231"/>
      <c r="AA254" s="231"/>
      <c r="AB254" s="231"/>
      <c r="AC254" s="231"/>
      <c r="AD254" s="231"/>
      <c r="AE254" s="231"/>
      <c r="AF254" s="231"/>
      <c r="AG254" s="231"/>
      <c r="AH254" s="231"/>
      <c r="AI254" s="231"/>
      <c r="AJ254" s="231"/>
      <c r="AK254" s="231"/>
      <c r="AL254" s="231"/>
      <c r="AM254" s="231"/>
      <c r="AN254" s="231"/>
    </row>
    <row r="255" spans="1:40">
      <c r="A255" s="27">
        <v>42226</v>
      </c>
      <c r="B255" s="113">
        <v>12.0434</v>
      </c>
      <c r="C255" s="115">
        <v>8.4396000000000004</v>
      </c>
      <c r="D255" s="115">
        <v>32.046100000000003</v>
      </c>
      <c r="E255" s="113">
        <v>39.941200000000002</v>
      </c>
      <c r="F255" s="113">
        <v>42.214599999999997</v>
      </c>
      <c r="G255" s="113">
        <v>11.399999619999999</v>
      </c>
      <c r="H255" s="113">
        <v>33.39</v>
      </c>
      <c r="I255" s="113">
        <v>20</v>
      </c>
      <c r="J255" s="113">
        <v>80</v>
      </c>
      <c r="K255" s="113">
        <v>782.47</v>
      </c>
      <c r="L255" s="113">
        <v>18.91</v>
      </c>
      <c r="M255" s="113">
        <v>74.67</v>
      </c>
      <c r="N255" s="113">
        <v>61.26</v>
      </c>
      <c r="O255" s="113">
        <v>700.05</v>
      </c>
      <c r="P255" s="113">
        <f t="shared" si="15"/>
        <v>2.949202011358516</v>
      </c>
      <c r="Q255" s="113">
        <f t="shared" si="16"/>
        <v>19.090713475754715</v>
      </c>
      <c r="R255" s="113">
        <f>SUM($Q$3:Q255)</f>
        <v>3358.9925345092811</v>
      </c>
      <c r="S255" s="113">
        <f t="shared" si="17"/>
        <v>12.301017945715351</v>
      </c>
      <c r="T255" s="113">
        <f>SUM($S$3:S255)</f>
        <v>2226.4246237100092</v>
      </c>
      <c r="U255" s="199">
        <f t="shared" si="18"/>
        <v>11.82077106513</v>
      </c>
      <c r="V255" s="199">
        <f t="shared" si="19"/>
        <v>11.82077106513</v>
      </c>
      <c r="W255" s="231">
        <f>SUM($V$3:V255)</f>
        <v>2176.4595470369604</v>
      </c>
      <c r="Y255" s="231"/>
      <c r="Z255" s="231"/>
      <c r="AA255" s="231"/>
      <c r="AB255" s="231"/>
      <c r="AC255" s="231"/>
      <c r="AD255" s="231"/>
      <c r="AE255" s="231"/>
      <c r="AF255" s="231"/>
      <c r="AG255" s="231"/>
      <c r="AH255" s="231"/>
      <c r="AI255" s="231"/>
      <c r="AJ255" s="231"/>
      <c r="AK255" s="231"/>
      <c r="AL255" s="231"/>
      <c r="AM255" s="231"/>
      <c r="AN255" s="231"/>
    </row>
    <row r="256" spans="1:40">
      <c r="A256" s="27">
        <v>42227</v>
      </c>
      <c r="B256" s="113">
        <v>10.988200000000001</v>
      </c>
      <c r="C256" s="115">
        <v>7.7001999999999997</v>
      </c>
      <c r="D256" s="115">
        <v>32.381900000000002</v>
      </c>
      <c r="E256" s="113">
        <v>39.834899999999998</v>
      </c>
      <c r="F256" s="113">
        <v>48.617199999999997</v>
      </c>
      <c r="G256" s="113">
        <v>11.399999619999999</v>
      </c>
      <c r="H256" s="113">
        <v>24.25</v>
      </c>
      <c r="I256" s="113">
        <v>19.989999999999998</v>
      </c>
      <c r="J256" s="113">
        <v>80</v>
      </c>
      <c r="K256" s="113">
        <v>762.1</v>
      </c>
      <c r="L256" s="113">
        <v>16.73</v>
      </c>
      <c r="M256" s="113">
        <v>76.23</v>
      </c>
      <c r="N256" s="113">
        <v>55.37</v>
      </c>
      <c r="O256" s="113">
        <v>700.04</v>
      </c>
      <c r="P256" s="113">
        <f t="shared" si="15"/>
        <v>2.7620760393277957</v>
      </c>
      <c r="Q256" s="113">
        <f t="shared" si="16"/>
        <v>15.832678115349957</v>
      </c>
      <c r="R256" s="113">
        <f>SUM($Q$3:Q256)</f>
        <v>3374.8252126246311</v>
      </c>
      <c r="S256" s="113">
        <f t="shared" si="17"/>
        <v>11.269291914388951</v>
      </c>
      <c r="T256" s="113">
        <f>SUM($S$3:S256)</f>
        <v>2237.693915624398</v>
      </c>
      <c r="U256" s="199">
        <f t="shared" si="18"/>
        <v>10.877455706220001</v>
      </c>
      <c r="V256" s="199">
        <f t="shared" si="19"/>
        <v>10.877455706220001</v>
      </c>
      <c r="W256" s="231">
        <f>SUM($V$3:V256)</f>
        <v>2187.3370027431806</v>
      </c>
      <c r="Y256" s="231"/>
      <c r="Z256" s="231"/>
      <c r="AA256" s="231"/>
      <c r="AB256" s="231"/>
      <c r="AC256" s="231"/>
      <c r="AD256" s="231"/>
      <c r="AE256" s="231"/>
      <c r="AF256" s="231"/>
      <c r="AG256" s="231"/>
      <c r="AH256" s="231"/>
      <c r="AI256" s="231"/>
      <c r="AJ256" s="231"/>
      <c r="AK256" s="231"/>
      <c r="AL256" s="231"/>
      <c r="AM256" s="231"/>
      <c r="AN256" s="231"/>
    </row>
    <row r="257" spans="1:40">
      <c r="A257" s="27">
        <v>42228</v>
      </c>
      <c r="B257" s="113">
        <v>9.8175000000000008</v>
      </c>
      <c r="C257" s="115">
        <v>6.8798000000000004</v>
      </c>
      <c r="D257" s="115">
        <v>32.297800000000002</v>
      </c>
      <c r="E257" s="113">
        <v>39.948599999999999</v>
      </c>
      <c r="F257" s="113">
        <v>60.9146</v>
      </c>
      <c r="G257" s="113">
        <v>11.399999619999999</v>
      </c>
      <c r="H257" s="113">
        <v>30.84</v>
      </c>
      <c r="I257" s="113">
        <v>20</v>
      </c>
      <c r="J257" s="113">
        <v>80</v>
      </c>
      <c r="K257" s="113">
        <v>741.19</v>
      </c>
      <c r="L257" s="113">
        <v>15.02</v>
      </c>
      <c r="M257" s="113">
        <v>78.94</v>
      </c>
      <c r="N257" s="113">
        <v>50.1</v>
      </c>
      <c r="O257" s="113">
        <v>700</v>
      </c>
      <c r="P257" s="113">
        <f t="shared" si="15"/>
        <v>2.611101438259336</v>
      </c>
      <c r="Q257" s="113">
        <f t="shared" si="16"/>
        <v>13.614037618713883</v>
      </c>
      <c r="R257" s="113">
        <f>SUM($Q$3:Q257)</f>
        <v>3388.4392502433452</v>
      </c>
      <c r="S257" s="113">
        <f t="shared" si="17"/>
        <v>10.189450709358654</v>
      </c>
      <c r="T257" s="113">
        <f>SUM($S$3:S257)</f>
        <v>2247.8833663337568</v>
      </c>
      <c r="U257" s="199">
        <f t="shared" si="18"/>
        <v>9.7952661664200011</v>
      </c>
      <c r="V257" s="199">
        <f t="shared" si="19"/>
        <v>9.7952661664200011</v>
      </c>
      <c r="W257" s="231">
        <f>SUM($V$3:V257)</f>
        <v>2197.1322689096005</v>
      </c>
      <c r="Y257" s="231"/>
      <c r="Z257" s="231"/>
      <c r="AA257" s="231"/>
      <c r="AB257" s="231"/>
      <c r="AC257" s="231"/>
      <c r="AD257" s="231"/>
      <c r="AE257" s="231"/>
      <c r="AF257" s="231"/>
      <c r="AG257" s="231"/>
      <c r="AH257" s="231"/>
      <c r="AI257" s="231"/>
      <c r="AJ257" s="231"/>
      <c r="AK257" s="231"/>
      <c r="AL257" s="231"/>
      <c r="AM257" s="231"/>
      <c r="AN257" s="231"/>
    </row>
    <row r="258" spans="1:40">
      <c r="A258" s="27">
        <v>42229</v>
      </c>
      <c r="B258" s="113">
        <v>10.6989</v>
      </c>
      <c r="C258" s="115">
        <v>7.4973999999999998</v>
      </c>
      <c r="D258" s="115">
        <v>32.033000000000001</v>
      </c>
      <c r="E258" s="113">
        <v>39.949300000000001</v>
      </c>
      <c r="F258" s="113">
        <v>56.381900000000002</v>
      </c>
      <c r="G258" s="113">
        <v>11.5</v>
      </c>
      <c r="H258" s="113">
        <v>19.670000000000002</v>
      </c>
      <c r="I258" s="113">
        <v>20</v>
      </c>
      <c r="J258" s="113">
        <v>80.010000000000005</v>
      </c>
      <c r="K258" s="113">
        <v>758.19</v>
      </c>
      <c r="L258" s="113">
        <v>16.13</v>
      </c>
      <c r="M258" s="113">
        <v>81.510000000000005</v>
      </c>
      <c r="N258" s="113">
        <v>54.33</v>
      </c>
      <c r="O258" s="113">
        <v>700.11</v>
      </c>
      <c r="P258" s="113">
        <f t="shared" si="15"/>
        <v>2.6916447601883706</v>
      </c>
      <c r="Q258" s="113">
        <f t="shared" si="16"/>
        <v>14.755925931764255</v>
      </c>
      <c r="R258" s="113">
        <f>SUM($Q$3:Q258)</f>
        <v>3403.1951761751093</v>
      </c>
      <c r="S258" s="113">
        <f t="shared" si="17"/>
        <v>10.951474037001304</v>
      </c>
      <c r="T258" s="113">
        <f>SUM($S$3:S258)</f>
        <v>2258.8348403707582</v>
      </c>
      <c r="U258" s="199">
        <f t="shared" si="18"/>
        <v>10.582554277099998</v>
      </c>
      <c r="V258" s="199">
        <f t="shared" si="19"/>
        <v>10.582554277099998</v>
      </c>
      <c r="W258" s="231">
        <f>SUM($V$3:V258)</f>
        <v>2207.7148231867004</v>
      </c>
      <c r="Y258" s="231"/>
      <c r="Z258" s="231"/>
      <c r="AA258" s="231"/>
      <c r="AB258" s="231"/>
      <c r="AC258" s="231"/>
      <c r="AD258" s="231"/>
      <c r="AE258" s="231"/>
      <c r="AF258" s="231"/>
      <c r="AG258" s="231"/>
      <c r="AH258" s="231"/>
      <c r="AI258" s="231"/>
      <c r="AJ258" s="231"/>
      <c r="AK258" s="231"/>
      <c r="AL258" s="231"/>
      <c r="AM258" s="231"/>
      <c r="AN258" s="231"/>
    </row>
    <row r="259" spans="1:40">
      <c r="A259" s="27">
        <v>42230</v>
      </c>
      <c r="B259" s="113">
        <v>12.814399999999999</v>
      </c>
      <c r="C259" s="115">
        <v>8.9799000000000007</v>
      </c>
      <c r="D259" s="115">
        <v>34.322800000000001</v>
      </c>
      <c r="E259" s="113">
        <v>39.981999999999999</v>
      </c>
      <c r="F259" s="113">
        <v>51.791499999999999</v>
      </c>
      <c r="G259" s="113">
        <v>12</v>
      </c>
      <c r="H259" s="113">
        <v>10.73</v>
      </c>
      <c r="I259" s="113">
        <v>20.010000000000002</v>
      </c>
      <c r="J259" s="113">
        <v>79.989999999999995</v>
      </c>
      <c r="K259" s="113">
        <v>798.15</v>
      </c>
      <c r="L259" s="113">
        <v>17.96</v>
      </c>
      <c r="M259" s="113">
        <v>88.1</v>
      </c>
      <c r="N259" s="113">
        <v>63.42</v>
      </c>
      <c r="O259" s="113">
        <v>699.95</v>
      </c>
      <c r="P259" s="113">
        <f t="shared" si="15"/>
        <v>2.9809495398247501</v>
      </c>
      <c r="Q259" s="113">
        <f t="shared" si="16"/>
        <v>19.706519889061358</v>
      </c>
      <c r="R259" s="113">
        <f>SUM($Q$3:Q259)</f>
        <v>3422.9016960641707</v>
      </c>
      <c r="S259" s="113">
        <f t="shared" si="17"/>
        <v>13.142299432464203</v>
      </c>
      <c r="T259" s="113">
        <f>SUM($S$3:S259)</f>
        <v>2271.9771398032226</v>
      </c>
      <c r="U259" s="199">
        <f t="shared" si="18"/>
        <v>12.78506276901</v>
      </c>
      <c r="V259" s="199">
        <f t="shared" si="19"/>
        <v>12.78506276901</v>
      </c>
      <c r="W259" s="231">
        <f>SUM($V$3:V259)</f>
        <v>2220.4998859557104</v>
      </c>
      <c r="Y259" s="231"/>
      <c r="Z259" s="231"/>
      <c r="AA259" s="231"/>
      <c r="AB259" s="231"/>
      <c r="AC259" s="231"/>
      <c r="AD259" s="231"/>
      <c r="AE259" s="231"/>
      <c r="AF259" s="231"/>
      <c r="AG259" s="231"/>
      <c r="AH259" s="231"/>
      <c r="AI259" s="231"/>
      <c r="AJ259" s="231"/>
      <c r="AK259" s="231"/>
      <c r="AL259" s="231"/>
      <c r="AM259" s="231"/>
      <c r="AN259" s="231"/>
    </row>
    <row r="260" spans="1:40">
      <c r="A260" s="27">
        <v>42231</v>
      </c>
      <c r="B260" s="113">
        <v>12.866</v>
      </c>
      <c r="C260" s="115">
        <v>9.0160999999999998</v>
      </c>
      <c r="D260" s="115">
        <v>34.200400000000002</v>
      </c>
      <c r="E260" s="113">
        <v>39.360399999999998</v>
      </c>
      <c r="F260" s="113">
        <v>47.511299999999999</v>
      </c>
      <c r="G260" s="113">
        <v>11.600000380000001</v>
      </c>
      <c r="H260" s="113">
        <v>11.85</v>
      </c>
      <c r="I260" s="113">
        <v>20</v>
      </c>
      <c r="J260" s="113">
        <v>80</v>
      </c>
      <c r="K260" s="113">
        <v>801.28</v>
      </c>
      <c r="L260" s="113">
        <v>18.190000000000001</v>
      </c>
      <c r="M260" s="113">
        <v>94.32</v>
      </c>
      <c r="N260" s="113">
        <v>65.760000000000005</v>
      </c>
      <c r="O260" s="113">
        <v>699.97</v>
      </c>
      <c r="P260" s="113">
        <f t="shared" ref="P260:P323" si="20">SUMPRODUCT(C260:O260,$Y$5:$AK$5)+AP260</f>
        <v>3.0303686786754938</v>
      </c>
      <c r="Q260" s="113">
        <f t="shared" ref="Q260:Q323" si="21">EXP(P260)</f>
        <v>20.704864624484792</v>
      </c>
      <c r="R260" s="113">
        <f>SUM($Q$3:Q260)</f>
        <v>3443.6065606886555</v>
      </c>
      <c r="S260" s="113">
        <f t="shared" ref="S260:S323" si="22">SUMPRODUCT(C260:O260,$Y$3:$AK$3)</f>
        <v>13.318023810730145</v>
      </c>
      <c r="T260" s="113">
        <f>SUM($S$3:S260)</f>
        <v>2285.2951636139528</v>
      </c>
      <c r="U260" s="199">
        <f t="shared" ref="U260:U323" si="23">$AY$65+$AY$66*C260+$AY$67*D260+$AY$68*E260+$AY$69*F260</f>
        <v>12.795578451349998</v>
      </c>
      <c r="V260" s="199">
        <f t="shared" ref="V260:V323" si="24">IF(U260&lt;0,0,U260)</f>
        <v>12.795578451349998</v>
      </c>
      <c r="W260" s="231">
        <f>SUM($V$3:V260)</f>
        <v>2233.2954644070605</v>
      </c>
      <c r="Y260" s="231"/>
      <c r="Z260" s="231"/>
      <c r="AA260" s="231"/>
      <c r="AB260" s="231"/>
      <c r="AC260" s="231"/>
      <c r="AD260" s="231"/>
      <c r="AE260" s="231"/>
      <c r="AF260" s="231"/>
      <c r="AG260" s="231"/>
      <c r="AH260" s="231"/>
      <c r="AI260" s="231"/>
      <c r="AJ260" s="231"/>
      <c r="AK260" s="231"/>
      <c r="AL260" s="231"/>
      <c r="AM260" s="231"/>
      <c r="AN260" s="231"/>
    </row>
    <row r="261" spans="1:40">
      <c r="A261" s="27">
        <v>42232</v>
      </c>
      <c r="B261" s="113">
        <v>12.4682</v>
      </c>
      <c r="C261" s="115">
        <v>8.7372999999999994</v>
      </c>
      <c r="D261" s="115">
        <v>35.300600000000003</v>
      </c>
      <c r="E261" s="113">
        <v>39.500399999999999</v>
      </c>
      <c r="F261" s="113">
        <v>41.716099999999997</v>
      </c>
      <c r="G261" s="113">
        <v>11.69999981</v>
      </c>
      <c r="H261" s="113">
        <v>15.16</v>
      </c>
      <c r="I261" s="113">
        <v>20</v>
      </c>
      <c r="J261" s="113">
        <v>80.02</v>
      </c>
      <c r="K261" s="113">
        <v>800.38</v>
      </c>
      <c r="L261" s="113">
        <v>21.28</v>
      </c>
      <c r="M261" s="113">
        <v>93.68</v>
      </c>
      <c r="N261" s="113">
        <v>65.25</v>
      </c>
      <c r="O261" s="113">
        <v>700.05</v>
      </c>
      <c r="P261" s="113">
        <f t="shared" si="20"/>
        <v>2.9999643574108084</v>
      </c>
      <c r="Q261" s="113">
        <f t="shared" si="21"/>
        <v>20.084821035404545</v>
      </c>
      <c r="R261" s="113">
        <f>SUM($Q$3:Q261)</f>
        <v>3463.6913817240602</v>
      </c>
      <c r="S261" s="113">
        <f t="shared" si="22"/>
        <v>12.981256090536226</v>
      </c>
      <c r="T261" s="113">
        <f>SUM($S$3:S261)</f>
        <v>2298.2764197044889</v>
      </c>
      <c r="U261" s="199">
        <f t="shared" si="23"/>
        <v>12.540867146449999</v>
      </c>
      <c r="V261" s="199">
        <f t="shared" si="24"/>
        <v>12.540867146449999</v>
      </c>
      <c r="W261" s="231">
        <f>SUM($V$3:V261)</f>
        <v>2245.8363315535107</v>
      </c>
      <c r="Y261" s="231"/>
      <c r="Z261" s="231"/>
      <c r="AA261" s="231"/>
      <c r="AB261" s="231"/>
      <c r="AC261" s="231"/>
      <c r="AD261" s="231"/>
      <c r="AE261" s="231"/>
      <c r="AF261" s="231"/>
      <c r="AG261" s="231"/>
      <c r="AH261" s="231"/>
      <c r="AI261" s="231"/>
      <c r="AJ261" s="231"/>
      <c r="AK261" s="231"/>
      <c r="AL261" s="231"/>
      <c r="AM261" s="231"/>
      <c r="AN261" s="231"/>
    </row>
    <row r="262" spans="1:40">
      <c r="A262" s="27">
        <v>42233</v>
      </c>
      <c r="B262" s="113">
        <v>12.1951</v>
      </c>
      <c r="C262" s="115">
        <v>8.5458999999999996</v>
      </c>
      <c r="D262" s="115">
        <v>35.178600000000003</v>
      </c>
      <c r="E262" s="113">
        <v>39.6828</v>
      </c>
      <c r="F262" s="113">
        <v>39.4129</v>
      </c>
      <c r="G262" s="113">
        <v>11.69999981</v>
      </c>
      <c r="H262" s="113">
        <v>41.87</v>
      </c>
      <c r="I262" s="113">
        <v>20</v>
      </c>
      <c r="J262" s="113">
        <v>80</v>
      </c>
      <c r="K262" s="113">
        <v>788.78</v>
      </c>
      <c r="L262" s="113">
        <v>16.12</v>
      </c>
      <c r="M262" s="113">
        <v>64.2</v>
      </c>
      <c r="N262" s="113">
        <v>61.78</v>
      </c>
      <c r="O262" s="113">
        <v>699.99</v>
      </c>
      <c r="P262" s="113">
        <f t="shared" si="20"/>
        <v>3.0320149768376878</v>
      </c>
      <c r="Q262" s="113">
        <f t="shared" si="21"/>
        <v>20.738979078641123</v>
      </c>
      <c r="R262" s="113">
        <f>SUM($Q$3:Q262)</f>
        <v>3484.4303608027012</v>
      </c>
      <c r="S262" s="113">
        <f t="shared" si="22"/>
        <v>12.690965385764029</v>
      </c>
      <c r="T262" s="113">
        <f>SUM($S$3:S262)</f>
        <v>2310.9673850902532</v>
      </c>
      <c r="U262" s="199">
        <f t="shared" si="23"/>
        <v>12.278512657329998</v>
      </c>
      <c r="V262" s="199">
        <f t="shared" si="24"/>
        <v>12.278512657329998</v>
      </c>
      <c r="W262" s="231">
        <f>SUM($V$3:V262)</f>
        <v>2258.1148442108406</v>
      </c>
      <c r="Y262" s="231"/>
      <c r="Z262" s="231"/>
      <c r="AA262" s="231"/>
      <c r="AB262" s="231"/>
      <c r="AC262" s="231"/>
      <c r="AD262" s="231"/>
      <c r="AE262" s="231"/>
      <c r="AF262" s="231"/>
      <c r="AG262" s="231"/>
      <c r="AH262" s="231"/>
      <c r="AI262" s="231"/>
      <c r="AJ262" s="231"/>
      <c r="AK262" s="231"/>
      <c r="AL262" s="231"/>
      <c r="AM262" s="231"/>
      <c r="AN262" s="231"/>
    </row>
    <row r="263" spans="1:40">
      <c r="A263" s="27">
        <v>42234</v>
      </c>
      <c r="B263" s="113">
        <v>12.5716</v>
      </c>
      <c r="C263" s="115">
        <v>8.8096999999999994</v>
      </c>
      <c r="D263" s="115">
        <v>35.579000000000001</v>
      </c>
      <c r="E263" s="113">
        <v>39.584499999999998</v>
      </c>
      <c r="F263" s="113">
        <v>50.208100000000002</v>
      </c>
      <c r="G263" s="113">
        <v>11.69999981</v>
      </c>
      <c r="H263" s="113">
        <v>47.1</v>
      </c>
      <c r="I263" s="113">
        <v>20</v>
      </c>
      <c r="J263" s="113">
        <v>80</v>
      </c>
      <c r="K263" s="113">
        <v>797.12</v>
      </c>
      <c r="L263" s="113">
        <v>16.57</v>
      </c>
      <c r="M263" s="113">
        <v>54.45</v>
      </c>
      <c r="N263" s="113">
        <v>62.67</v>
      </c>
      <c r="O263" s="113">
        <v>700.01</v>
      </c>
      <c r="P263" s="113">
        <f t="shared" si="20"/>
        <v>3.085131518948788</v>
      </c>
      <c r="Q263" s="113">
        <f t="shared" si="21"/>
        <v>21.87034301745862</v>
      </c>
      <c r="R263" s="113">
        <f>SUM($Q$3:Q263)</f>
        <v>3506.3007038201599</v>
      </c>
      <c r="S263" s="113">
        <f t="shared" si="22"/>
        <v>13.163898142856432</v>
      </c>
      <c r="T263" s="113">
        <f>SUM($S$3:S263)</f>
        <v>2324.1312832331096</v>
      </c>
      <c r="U263" s="199">
        <f t="shared" si="23"/>
        <v>12.676117480819999</v>
      </c>
      <c r="V263" s="199">
        <f t="shared" si="24"/>
        <v>12.676117480819999</v>
      </c>
      <c r="W263" s="231">
        <f>SUM($V$3:V263)</f>
        <v>2270.7909616916604</v>
      </c>
      <c r="Y263" s="231"/>
      <c r="Z263" s="231"/>
      <c r="AA263" s="231"/>
      <c r="AB263" s="231"/>
      <c r="AC263" s="231"/>
      <c r="AD263" s="231"/>
      <c r="AE263" s="231"/>
      <c r="AF263" s="231"/>
      <c r="AG263" s="231"/>
      <c r="AH263" s="231"/>
      <c r="AI263" s="231"/>
      <c r="AJ263" s="231"/>
      <c r="AK263" s="231"/>
      <c r="AL263" s="231"/>
      <c r="AM263" s="231"/>
      <c r="AN263" s="231"/>
    </row>
    <row r="264" spans="1:40">
      <c r="A264" s="27">
        <v>42235</v>
      </c>
      <c r="B264" s="113">
        <v>12.2699</v>
      </c>
      <c r="C264" s="115">
        <v>8.5983999999999998</v>
      </c>
      <c r="D264" s="115">
        <v>34.732100000000003</v>
      </c>
      <c r="E264" s="113">
        <v>39.307400000000001</v>
      </c>
      <c r="F264" s="113">
        <v>47.787199999999999</v>
      </c>
      <c r="G264" s="113">
        <v>12.100000380000001</v>
      </c>
      <c r="H264" s="113">
        <v>46.69</v>
      </c>
      <c r="I264" s="113">
        <v>20</v>
      </c>
      <c r="J264" s="113">
        <v>79.989999999999995</v>
      </c>
      <c r="K264" s="113">
        <v>795.93</v>
      </c>
      <c r="L264" s="113">
        <v>16.75</v>
      </c>
      <c r="M264" s="113">
        <v>57.24</v>
      </c>
      <c r="N264" s="113">
        <v>64.36</v>
      </c>
      <c r="O264" s="113">
        <v>700.04</v>
      </c>
      <c r="P264" s="113">
        <f t="shared" si="20"/>
        <v>3.0148449329952247</v>
      </c>
      <c r="Q264" s="113">
        <f t="shared" si="21"/>
        <v>20.385929510410058</v>
      </c>
      <c r="R264" s="113">
        <f>SUM($Q$3:Q264)</f>
        <v>3526.6866333305702</v>
      </c>
      <c r="S264" s="113">
        <f t="shared" si="22"/>
        <v>12.612328889644255</v>
      </c>
      <c r="T264" s="113">
        <f>SUM($S$3:S264)</f>
        <v>2336.7436121227538</v>
      </c>
      <c r="U264" s="199">
        <f t="shared" si="23"/>
        <v>12.29586385889</v>
      </c>
      <c r="V264" s="199">
        <f t="shared" si="24"/>
        <v>12.29586385889</v>
      </c>
      <c r="W264" s="231">
        <f>SUM($V$3:V264)</f>
        <v>2283.0868255505502</v>
      </c>
      <c r="Y264" s="231"/>
      <c r="Z264" s="231"/>
      <c r="AA264" s="231"/>
      <c r="AB264" s="231"/>
      <c r="AC264" s="231"/>
      <c r="AD264" s="231"/>
      <c r="AE264" s="231"/>
      <c r="AF264" s="231"/>
      <c r="AG264" s="231"/>
      <c r="AH264" s="231"/>
      <c r="AI264" s="231"/>
      <c r="AJ264" s="231"/>
      <c r="AK264" s="231"/>
      <c r="AL264" s="231"/>
      <c r="AM264" s="231"/>
      <c r="AN264" s="231"/>
    </row>
    <row r="265" spans="1:40">
      <c r="A265" s="27">
        <v>42236</v>
      </c>
      <c r="B265" s="113">
        <v>10.729699999999999</v>
      </c>
      <c r="C265" s="115">
        <v>7.5190000000000001</v>
      </c>
      <c r="D265" s="115">
        <v>33.1648</v>
      </c>
      <c r="E265" s="113">
        <v>38.265900000000002</v>
      </c>
      <c r="F265" s="113">
        <v>42.756999999999998</v>
      </c>
      <c r="G265" s="113">
        <v>12.100000380000001</v>
      </c>
      <c r="H265" s="113">
        <v>47.16</v>
      </c>
      <c r="I265" s="113">
        <v>20</v>
      </c>
      <c r="J265" s="113">
        <v>80.010000000000005</v>
      </c>
      <c r="K265" s="113">
        <v>767.38</v>
      </c>
      <c r="L265" s="113">
        <v>14.91</v>
      </c>
      <c r="M265" s="113">
        <v>59.64</v>
      </c>
      <c r="N265" s="113">
        <v>57.6</v>
      </c>
      <c r="O265" s="113">
        <v>699.95</v>
      </c>
      <c r="P265" s="113">
        <f t="shared" si="20"/>
        <v>2.7795940203104843</v>
      </c>
      <c r="Q265" s="113">
        <f t="shared" si="21"/>
        <v>16.112478281092578</v>
      </c>
      <c r="R265" s="113">
        <f>SUM($Q$3:Q265)</f>
        <v>3542.7991116116627</v>
      </c>
      <c r="S265" s="113">
        <f t="shared" si="22"/>
        <v>10.807741459001349</v>
      </c>
      <c r="T265" s="113">
        <f>SUM($S$3:S265)</f>
        <v>2347.5513535817549</v>
      </c>
      <c r="U265" s="199">
        <f t="shared" si="23"/>
        <v>10.661132137009998</v>
      </c>
      <c r="V265" s="199">
        <f t="shared" si="24"/>
        <v>10.661132137009998</v>
      </c>
      <c r="W265" s="231">
        <f>SUM($V$3:V265)</f>
        <v>2293.7479576875603</v>
      </c>
      <c r="Y265" s="231"/>
      <c r="Z265" s="231"/>
      <c r="AA265" s="231"/>
      <c r="AB265" s="231"/>
      <c r="AC265" s="231"/>
      <c r="AD265" s="231"/>
      <c r="AE265" s="231"/>
      <c r="AF265" s="231"/>
      <c r="AG265" s="231"/>
      <c r="AH265" s="231"/>
      <c r="AI265" s="231"/>
      <c r="AJ265" s="231"/>
      <c r="AK265" s="231"/>
      <c r="AL265" s="231"/>
      <c r="AM265" s="231"/>
      <c r="AN265" s="231"/>
    </row>
    <row r="266" spans="1:40">
      <c r="A266" s="27">
        <v>42237</v>
      </c>
      <c r="B266" s="113">
        <v>10.389099999999999</v>
      </c>
      <c r="C266" s="115">
        <v>7.2803000000000004</v>
      </c>
      <c r="D266" s="115">
        <v>31.9773</v>
      </c>
      <c r="E266" s="113">
        <v>39.341099999999997</v>
      </c>
      <c r="F266" s="113">
        <v>48.183599999999998</v>
      </c>
      <c r="G266" s="113">
        <v>12.100000380000001</v>
      </c>
      <c r="H266" s="113">
        <v>49.63</v>
      </c>
      <c r="I266" s="113">
        <v>20</v>
      </c>
      <c r="J266" s="113">
        <v>79.989999999999995</v>
      </c>
      <c r="K266" s="113">
        <v>764.01</v>
      </c>
      <c r="L266" s="113">
        <v>14.88</v>
      </c>
      <c r="M266" s="113">
        <v>61.87</v>
      </c>
      <c r="N266" s="113">
        <v>57.59</v>
      </c>
      <c r="O266" s="113">
        <v>699.99</v>
      </c>
      <c r="P266" s="113">
        <f t="shared" si="20"/>
        <v>2.7236291319911641</v>
      </c>
      <c r="Q266" s="113">
        <f t="shared" si="21"/>
        <v>15.235513726058704</v>
      </c>
      <c r="R266" s="113">
        <f>SUM($Q$3:Q266)</f>
        <v>3558.0346253377215</v>
      </c>
      <c r="S266" s="113">
        <f t="shared" si="22"/>
        <v>10.419673395001949</v>
      </c>
      <c r="T266" s="113">
        <f>SUM($S$3:S266)</f>
        <v>2357.971026976757</v>
      </c>
      <c r="U266" s="199">
        <f t="shared" si="23"/>
        <v>10.261304660319999</v>
      </c>
      <c r="V266" s="199">
        <f t="shared" si="24"/>
        <v>10.261304660319999</v>
      </c>
      <c r="W266" s="231">
        <f>SUM($V$3:V266)</f>
        <v>2304.0092623478804</v>
      </c>
      <c r="Y266" s="231"/>
      <c r="Z266" s="231"/>
      <c r="AA266" s="231"/>
      <c r="AB266" s="231"/>
      <c r="AC266" s="231"/>
      <c r="AD266" s="231"/>
      <c r="AE266" s="231"/>
      <c r="AF266" s="231"/>
      <c r="AG266" s="231"/>
      <c r="AH266" s="231"/>
      <c r="AI266" s="231"/>
      <c r="AJ266" s="231"/>
      <c r="AK266" s="231"/>
      <c r="AL266" s="231"/>
      <c r="AM266" s="231"/>
      <c r="AN266" s="231"/>
    </row>
    <row r="267" spans="1:40">
      <c r="A267" s="27">
        <v>42238</v>
      </c>
      <c r="B267" s="113">
        <v>11.036</v>
      </c>
      <c r="C267" s="115">
        <v>7.7336999999999998</v>
      </c>
      <c r="D267" s="115">
        <v>31.244299999999999</v>
      </c>
      <c r="E267" s="113">
        <v>37.909700000000001</v>
      </c>
      <c r="F267" s="113">
        <v>43.274799999999999</v>
      </c>
      <c r="G267" s="113">
        <v>12.100000380000001</v>
      </c>
      <c r="H267" s="113">
        <v>48.64</v>
      </c>
      <c r="I267" s="113">
        <v>20</v>
      </c>
      <c r="J267" s="113">
        <v>80.010000000000005</v>
      </c>
      <c r="K267" s="113">
        <v>776.2</v>
      </c>
      <c r="L267" s="113">
        <v>15.57</v>
      </c>
      <c r="M267" s="113">
        <v>60.91</v>
      </c>
      <c r="N267" s="113">
        <v>58.58</v>
      </c>
      <c r="O267" s="113">
        <v>700.02</v>
      </c>
      <c r="P267" s="113">
        <f t="shared" si="20"/>
        <v>2.7990737599186843</v>
      </c>
      <c r="Q267" s="113">
        <f t="shared" si="21"/>
        <v>16.429422132058495</v>
      </c>
      <c r="R267" s="113">
        <f>SUM($Q$3:Q267)</f>
        <v>3574.4640474697799</v>
      </c>
      <c r="S267" s="113">
        <f t="shared" si="22"/>
        <v>10.885023275413149</v>
      </c>
      <c r="T267" s="113">
        <f>SUM($S$3:S267)</f>
        <v>2368.85605025217</v>
      </c>
      <c r="U267" s="199">
        <f t="shared" si="23"/>
        <v>10.733156889639998</v>
      </c>
      <c r="V267" s="199">
        <f t="shared" si="24"/>
        <v>10.733156889639998</v>
      </c>
      <c r="W267" s="231">
        <f>SUM($V$3:V267)</f>
        <v>2314.7424192375206</v>
      </c>
      <c r="Y267" s="231"/>
      <c r="Z267" s="231"/>
      <c r="AA267" s="231"/>
      <c r="AB267" s="231"/>
      <c r="AC267" s="231"/>
      <c r="AD267" s="231"/>
      <c r="AE267" s="231"/>
      <c r="AF267" s="231"/>
      <c r="AG267" s="231"/>
      <c r="AH267" s="231"/>
      <c r="AI267" s="231"/>
      <c r="AJ267" s="231"/>
      <c r="AK267" s="231"/>
      <c r="AL267" s="231"/>
      <c r="AM267" s="231"/>
      <c r="AN267" s="231"/>
    </row>
    <row r="268" spans="1:40">
      <c r="A268" s="27">
        <v>42239</v>
      </c>
      <c r="B268" s="113">
        <v>10.3996</v>
      </c>
      <c r="C268" s="115">
        <v>7.2877000000000001</v>
      </c>
      <c r="D268" s="115">
        <v>31.2163</v>
      </c>
      <c r="E268" s="113">
        <v>39.1586</v>
      </c>
      <c r="F268" s="113">
        <v>48.102600000000002</v>
      </c>
      <c r="G268" s="113">
        <v>12.100000380000001</v>
      </c>
      <c r="H268" s="113">
        <v>47.82</v>
      </c>
      <c r="I268" s="113">
        <v>19.989999999999998</v>
      </c>
      <c r="J268" s="113">
        <v>80.02</v>
      </c>
      <c r="K268" s="113">
        <v>771.49</v>
      </c>
      <c r="L268" s="113">
        <v>15.85</v>
      </c>
      <c r="M268" s="113">
        <v>62.96</v>
      </c>
      <c r="N268" s="113">
        <v>59.79</v>
      </c>
      <c r="O268" s="113">
        <v>699.91</v>
      </c>
      <c r="P268" s="113">
        <f t="shared" si="20"/>
        <v>2.7101341692539638</v>
      </c>
      <c r="Q268" s="113">
        <f t="shared" si="21"/>
        <v>15.031292116838815</v>
      </c>
      <c r="R268" s="113">
        <f>SUM($Q$3:Q268)</f>
        <v>3589.4953395866187</v>
      </c>
      <c r="S268" s="113">
        <f t="shared" si="22"/>
        <v>10.337124261478749</v>
      </c>
      <c r="T268" s="113">
        <f>SUM($S$3:S268)</f>
        <v>2379.193174513649</v>
      </c>
      <c r="U268" s="199">
        <f t="shared" si="23"/>
        <v>10.185214034789999</v>
      </c>
      <c r="V268" s="199">
        <f t="shared" si="24"/>
        <v>10.185214034789999</v>
      </c>
      <c r="W268" s="231">
        <f>SUM($V$3:V268)</f>
        <v>2324.9276332723107</v>
      </c>
      <c r="Y268" s="231"/>
      <c r="Z268" s="231"/>
      <c r="AA268" s="231"/>
      <c r="AB268" s="231"/>
      <c r="AC268" s="231"/>
      <c r="AD268" s="231"/>
      <c r="AE268" s="231"/>
      <c r="AF268" s="231"/>
      <c r="AG268" s="231"/>
      <c r="AH268" s="231"/>
      <c r="AI268" s="231"/>
      <c r="AJ268" s="231"/>
      <c r="AK268" s="231"/>
      <c r="AL268" s="231"/>
      <c r="AM268" s="231"/>
      <c r="AN268" s="231"/>
    </row>
    <row r="269" spans="1:40">
      <c r="A269" s="27">
        <v>42240</v>
      </c>
      <c r="B269" s="113">
        <v>9.7606999999999999</v>
      </c>
      <c r="C269" s="115">
        <v>6.84</v>
      </c>
      <c r="D269" s="115">
        <v>30.450700000000001</v>
      </c>
      <c r="E269" s="113">
        <v>39.724699999999999</v>
      </c>
      <c r="F269" s="113">
        <v>36.517000000000003</v>
      </c>
      <c r="G269" s="113">
        <v>11.899999619999999</v>
      </c>
      <c r="H269" s="113">
        <v>48.6</v>
      </c>
      <c r="I269" s="113">
        <v>20</v>
      </c>
      <c r="J269" s="113">
        <v>80</v>
      </c>
      <c r="K269" s="113">
        <v>764.45</v>
      </c>
      <c r="L269" s="113">
        <v>14.79</v>
      </c>
      <c r="M269" s="113">
        <v>64.489999999999995</v>
      </c>
      <c r="N269" s="113">
        <v>59.52</v>
      </c>
      <c r="O269" s="113">
        <v>699.98</v>
      </c>
      <c r="P269" s="113">
        <f t="shared" si="20"/>
        <v>2.644604066898296</v>
      </c>
      <c r="Q269" s="113">
        <f t="shared" si="21"/>
        <v>14.077870084765998</v>
      </c>
      <c r="R269" s="113">
        <f>SUM($Q$3:Q269)</f>
        <v>3603.5732096713846</v>
      </c>
      <c r="S269" s="113">
        <f t="shared" si="22"/>
        <v>9.6439035146413552</v>
      </c>
      <c r="T269" s="113">
        <f>SUM($S$3:S269)</f>
        <v>2388.8370780282903</v>
      </c>
      <c r="U269" s="199">
        <f t="shared" si="23"/>
        <v>9.5206777168199999</v>
      </c>
      <c r="V269" s="199">
        <f t="shared" si="24"/>
        <v>9.5206777168199999</v>
      </c>
      <c r="W269" s="231">
        <f>SUM($V$3:V269)</f>
        <v>2334.4483109891307</v>
      </c>
      <c r="Y269" s="231"/>
      <c r="Z269" s="231"/>
      <c r="AA269" s="231"/>
      <c r="AB269" s="231"/>
      <c r="AC269" s="231"/>
      <c r="AD269" s="231"/>
      <c r="AE269" s="231"/>
      <c r="AF269" s="231"/>
      <c r="AG269" s="231"/>
      <c r="AH269" s="231"/>
      <c r="AI269" s="231"/>
      <c r="AJ269" s="231"/>
      <c r="AK269" s="231"/>
      <c r="AL269" s="231"/>
      <c r="AM269" s="231"/>
      <c r="AN269" s="231"/>
    </row>
    <row r="270" spans="1:40">
      <c r="A270" s="27">
        <v>42241</v>
      </c>
      <c r="B270" s="113">
        <v>10.299799999999999</v>
      </c>
      <c r="C270" s="115">
        <v>7.2178000000000004</v>
      </c>
      <c r="D270" s="115">
        <v>31.261900000000001</v>
      </c>
      <c r="E270" s="113">
        <v>39.640999999999998</v>
      </c>
      <c r="F270" s="113">
        <v>40.390599999999999</v>
      </c>
      <c r="G270" s="113">
        <v>11.899999619999999</v>
      </c>
      <c r="H270" s="113">
        <v>50.32</v>
      </c>
      <c r="I270" s="113">
        <v>20</v>
      </c>
      <c r="J270" s="113">
        <v>79.94</v>
      </c>
      <c r="K270" s="113">
        <v>777.5</v>
      </c>
      <c r="L270" s="113">
        <v>15.2</v>
      </c>
      <c r="M270" s="113">
        <v>68.59</v>
      </c>
      <c r="N270" s="113">
        <v>62.28</v>
      </c>
      <c r="O270" s="113">
        <v>699.99</v>
      </c>
      <c r="P270" s="113">
        <f t="shared" si="20"/>
        <v>2.744495039009156</v>
      </c>
      <c r="Q270" s="113">
        <f t="shared" si="21"/>
        <v>15.556756393353533</v>
      </c>
      <c r="R270" s="113">
        <f>SUM($Q$3:Q270)</f>
        <v>3619.1299660647383</v>
      </c>
      <c r="S270" s="113">
        <f t="shared" si="22"/>
        <v>10.329108680213752</v>
      </c>
      <c r="T270" s="113">
        <f>SUM($S$3:S270)</f>
        <v>2399.166186708504</v>
      </c>
      <c r="U270" s="199">
        <f t="shared" si="23"/>
        <v>10.107006167570002</v>
      </c>
      <c r="V270" s="199">
        <f t="shared" si="24"/>
        <v>10.107006167570002</v>
      </c>
      <c r="W270" s="231">
        <f>SUM($V$3:V270)</f>
        <v>2344.5553171567008</v>
      </c>
      <c r="Y270" s="231"/>
      <c r="Z270" s="231"/>
      <c r="AA270" s="231"/>
      <c r="AB270" s="231"/>
      <c r="AC270" s="231"/>
      <c r="AD270" s="231"/>
      <c r="AE270" s="231"/>
      <c r="AF270" s="231"/>
      <c r="AG270" s="231"/>
      <c r="AH270" s="231"/>
      <c r="AI270" s="231"/>
      <c r="AJ270" s="231"/>
      <c r="AK270" s="231"/>
      <c r="AL270" s="231"/>
      <c r="AM270" s="231"/>
      <c r="AN270" s="231"/>
    </row>
    <row r="271" spans="1:40">
      <c r="A271" s="27">
        <v>42242</v>
      </c>
      <c r="B271" s="113">
        <v>10.244999999999999</v>
      </c>
      <c r="C271" s="115">
        <v>7.1792999999999996</v>
      </c>
      <c r="D271" s="115">
        <v>31.738800000000001</v>
      </c>
      <c r="E271" s="113">
        <v>39.564799999999998</v>
      </c>
      <c r="F271" s="113">
        <v>40.134799999999998</v>
      </c>
      <c r="G271" s="113">
        <v>11.5</v>
      </c>
      <c r="H271" s="113">
        <v>47.86</v>
      </c>
      <c r="I271" s="113">
        <v>20</v>
      </c>
      <c r="J271" s="113">
        <v>79.989999999999995</v>
      </c>
      <c r="K271" s="113">
        <v>788.04</v>
      </c>
      <c r="L271" s="113">
        <v>24.73</v>
      </c>
      <c r="M271" s="113">
        <v>58.64</v>
      </c>
      <c r="N271" s="113">
        <v>62.07</v>
      </c>
      <c r="O271" s="113">
        <v>699.99</v>
      </c>
      <c r="P271" s="113">
        <f t="shared" si="20"/>
        <v>2.7235593028339999</v>
      </c>
      <c r="Q271" s="113">
        <f t="shared" si="21"/>
        <v>15.234449880120415</v>
      </c>
      <c r="R271" s="113">
        <f>SUM($Q$3:Q271)</f>
        <v>3634.3644159448586</v>
      </c>
      <c r="S271" s="113">
        <f t="shared" si="22"/>
        <v>10.388290686548904</v>
      </c>
      <c r="T271" s="113">
        <f>SUM($S$3:S271)</f>
        <v>2409.5544773950528</v>
      </c>
      <c r="U271" s="199">
        <f t="shared" si="23"/>
        <v>10.103090802699999</v>
      </c>
      <c r="V271" s="199">
        <f t="shared" si="24"/>
        <v>10.103090802699999</v>
      </c>
      <c r="W271" s="231">
        <f>SUM($V$3:V271)</f>
        <v>2354.6584079594008</v>
      </c>
      <c r="Y271" s="231"/>
      <c r="Z271" s="231"/>
      <c r="AA271" s="231"/>
      <c r="AB271" s="231"/>
      <c r="AC271" s="231"/>
      <c r="AD271" s="231"/>
      <c r="AE271" s="231"/>
      <c r="AF271" s="231"/>
      <c r="AG271" s="231"/>
      <c r="AH271" s="231"/>
      <c r="AI271" s="231"/>
      <c r="AJ271" s="231"/>
      <c r="AK271" s="231"/>
      <c r="AL271" s="231"/>
      <c r="AM271" s="231"/>
      <c r="AN271" s="231"/>
    </row>
    <row r="272" spans="1:40">
      <c r="A272" s="27">
        <v>42243</v>
      </c>
      <c r="B272" s="113">
        <v>10.2568</v>
      </c>
      <c r="C272" s="115">
        <v>7.1875999999999998</v>
      </c>
      <c r="D272" s="115">
        <v>31.676500000000001</v>
      </c>
      <c r="E272" s="113">
        <v>39.267200000000003</v>
      </c>
      <c r="F272" s="113">
        <v>46.4694</v>
      </c>
      <c r="G272" s="113">
        <v>12</v>
      </c>
      <c r="H272" s="113">
        <v>49.13</v>
      </c>
      <c r="I272" s="113">
        <v>20</v>
      </c>
      <c r="J272" s="113">
        <v>80.010000000000005</v>
      </c>
      <c r="K272" s="113">
        <v>781.26</v>
      </c>
      <c r="L272" s="113">
        <v>15.26</v>
      </c>
      <c r="M272" s="113">
        <v>65.760000000000005</v>
      </c>
      <c r="N272" s="113">
        <v>62.73</v>
      </c>
      <c r="O272" s="113">
        <v>700.01</v>
      </c>
      <c r="P272" s="113">
        <f t="shared" si="20"/>
        <v>2.7244434311514398</v>
      </c>
      <c r="Q272" s="113">
        <f t="shared" si="21"/>
        <v>15.247925044669554</v>
      </c>
      <c r="R272" s="113">
        <f>SUM($Q$3:Q272)</f>
        <v>3649.6123409895281</v>
      </c>
      <c r="S272" s="113">
        <f t="shared" si="22"/>
        <v>10.3085718291705</v>
      </c>
      <c r="T272" s="113">
        <f>SUM($S$3:S272)</f>
        <v>2419.8630492242232</v>
      </c>
      <c r="U272" s="199">
        <f t="shared" si="23"/>
        <v>10.102941037129998</v>
      </c>
      <c r="V272" s="199">
        <f t="shared" si="24"/>
        <v>10.102941037129998</v>
      </c>
      <c r="W272" s="231">
        <f>SUM($V$3:V272)</f>
        <v>2364.7613489965311</v>
      </c>
      <c r="Y272" s="231"/>
      <c r="Z272" s="231"/>
      <c r="AA272" s="231"/>
      <c r="AB272" s="231"/>
      <c r="AC272" s="231"/>
      <c r="AD272" s="231"/>
      <c r="AE272" s="231"/>
      <c r="AF272" s="231"/>
      <c r="AG272" s="231"/>
      <c r="AH272" s="231"/>
      <c r="AI272" s="231"/>
      <c r="AJ272" s="231"/>
      <c r="AK272" s="231"/>
      <c r="AL272" s="231"/>
      <c r="AM272" s="231"/>
      <c r="AN272" s="231"/>
    </row>
    <row r="273" spans="1:40">
      <c r="A273" s="27">
        <v>42244</v>
      </c>
      <c r="B273" s="113">
        <v>10.3028</v>
      </c>
      <c r="C273" s="115">
        <v>7.2198000000000002</v>
      </c>
      <c r="D273" s="115">
        <v>32.3078</v>
      </c>
      <c r="E273" s="113">
        <v>39.390799999999999</v>
      </c>
      <c r="F273" s="113">
        <v>33.934600000000003</v>
      </c>
      <c r="G273" s="113">
        <v>11.899999619999999</v>
      </c>
      <c r="H273" s="113">
        <v>50.59</v>
      </c>
      <c r="I273" s="113">
        <v>20</v>
      </c>
      <c r="J273" s="113">
        <v>79.989999999999995</v>
      </c>
      <c r="K273" s="113">
        <v>783.17</v>
      </c>
      <c r="L273" s="113">
        <v>15.38</v>
      </c>
      <c r="M273" s="113">
        <v>67.83</v>
      </c>
      <c r="N273" s="113">
        <v>62.77</v>
      </c>
      <c r="O273" s="113">
        <v>699.97</v>
      </c>
      <c r="P273" s="113">
        <f t="shared" si="20"/>
        <v>2.7703031064310961</v>
      </c>
      <c r="Q273" s="113">
        <f t="shared" si="21"/>
        <v>15.96347190755583</v>
      </c>
      <c r="R273" s="113">
        <f>SUM($Q$3:Q273)</f>
        <v>3665.5758128970838</v>
      </c>
      <c r="S273" s="113">
        <f t="shared" si="22"/>
        <v>10.402891194479054</v>
      </c>
      <c r="T273" s="113">
        <f>SUM($S$3:S273)</f>
        <v>2430.2659404187025</v>
      </c>
      <c r="U273" s="199">
        <f t="shared" si="23"/>
        <v>10.205168271879998</v>
      </c>
      <c r="V273" s="199">
        <f t="shared" si="24"/>
        <v>10.205168271879998</v>
      </c>
      <c r="W273" s="231">
        <f>SUM($V$3:V273)</f>
        <v>2374.9665172684113</v>
      </c>
      <c r="Y273" s="231"/>
      <c r="Z273" s="231"/>
      <c r="AA273" s="231"/>
      <c r="AB273" s="231"/>
      <c r="AC273" s="231"/>
      <c r="AD273" s="231"/>
      <c r="AE273" s="231"/>
      <c r="AF273" s="231"/>
      <c r="AG273" s="231"/>
      <c r="AH273" s="231"/>
      <c r="AI273" s="231"/>
      <c r="AJ273" s="231"/>
      <c r="AK273" s="231"/>
      <c r="AL273" s="231"/>
      <c r="AM273" s="231"/>
      <c r="AN273" s="231"/>
    </row>
    <row r="274" spans="1:40">
      <c r="A274" s="27">
        <v>42245</v>
      </c>
      <c r="B274" s="113">
        <v>10.359299999999999</v>
      </c>
      <c r="C274" s="115">
        <v>7.2595000000000001</v>
      </c>
      <c r="D274" s="115">
        <v>32.258099999999999</v>
      </c>
      <c r="E274" s="113">
        <v>39.187100000000001</v>
      </c>
      <c r="F274" s="113">
        <v>49.268599999999999</v>
      </c>
      <c r="G274" s="113">
        <v>11.5</v>
      </c>
      <c r="H274" s="113">
        <v>47.43</v>
      </c>
      <c r="I274" s="113">
        <v>20</v>
      </c>
      <c r="J274" s="113">
        <v>79.989999999999995</v>
      </c>
      <c r="K274" s="113">
        <v>785.4</v>
      </c>
      <c r="L274" s="113">
        <v>15.23</v>
      </c>
      <c r="M274" s="113">
        <v>70.45</v>
      </c>
      <c r="N274" s="113">
        <v>63.51</v>
      </c>
      <c r="O274" s="113">
        <v>700</v>
      </c>
      <c r="P274" s="113">
        <f t="shared" si="20"/>
        <v>2.7754110286122993</v>
      </c>
      <c r="Q274" s="113">
        <f t="shared" si="21"/>
        <v>16.04522068525759</v>
      </c>
      <c r="R274" s="113">
        <f>SUM($Q$3:Q274)</f>
        <v>3681.6210335823412</v>
      </c>
      <c r="S274" s="113">
        <f t="shared" si="22"/>
        <v>10.6890958116586</v>
      </c>
      <c r="T274" s="113">
        <f>SUM($S$3:S274)</f>
        <v>2440.9550362303612</v>
      </c>
      <c r="U274" s="199">
        <f t="shared" si="23"/>
        <v>10.25884750662</v>
      </c>
      <c r="V274" s="199">
        <f t="shared" si="24"/>
        <v>10.25884750662</v>
      </c>
      <c r="W274" s="231">
        <f>SUM($V$3:V274)</f>
        <v>2385.2253647750313</v>
      </c>
      <c r="Y274" s="231"/>
      <c r="Z274" s="231"/>
      <c r="AA274" s="231"/>
      <c r="AB274" s="231"/>
      <c r="AC274" s="231"/>
      <c r="AD274" s="231"/>
      <c r="AE274" s="231"/>
      <c r="AF274" s="231"/>
      <c r="AG274" s="231"/>
      <c r="AH274" s="231"/>
      <c r="AI274" s="231"/>
      <c r="AJ274" s="231"/>
      <c r="AK274" s="231"/>
      <c r="AL274" s="231"/>
      <c r="AM274" s="231"/>
      <c r="AN274" s="231"/>
    </row>
    <row r="275" spans="1:40">
      <c r="A275" s="27">
        <v>42246</v>
      </c>
      <c r="B275" s="113">
        <v>10.3393</v>
      </c>
      <c r="C275" s="115">
        <v>7.2454000000000001</v>
      </c>
      <c r="D275" s="115">
        <v>32.010599999999997</v>
      </c>
      <c r="E275" s="113">
        <v>39.148699999999998</v>
      </c>
      <c r="F275" s="113">
        <v>42.206499999999998</v>
      </c>
      <c r="G275" s="113">
        <v>11.399999619999999</v>
      </c>
      <c r="H275" s="113">
        <v>47.43</v>
      </c>
      <c r="I275" s="113">
        <v>20</v>
      </c>
      <c r="J275" s="113">
        <v>80.010000000000005</v>
      </c>
      <c r="K275" s="113">
        <v>787.28</v>
      </c>
      <c r="L275" s="113">
        <v>15.2</v>
      </c>
      <c r="M275" s="113">
        <v>75.64</v>
      </c>
      <c r="N275" s="113">
        <v>64.760000000000005</v>
      </c>
      <c r="O275" s="113">
        <v>700.01</v>
      </c>
      <c r="P275" s="113">
        <f t="shared" si="20"/>
        <v>2.7929280624279458</v>
      </c>
      <c r="Q275" s="113">
        <f t="shared" si="21"/>
        <v>16.32876150539332</v>
      </c>
      <c r="R275" s="113">
        <f>SUM($Q$3:Q275)</f>
        <v>3697.9497950877344</v>
      </c>
      <c r="S275" s="113">
        <f t="shared" si="22"/>
        <v>10.657011499146352</v>
      </c>
      <c r="T275" s="113">
        <f>SUM($S$3:S275)</f>
        <v>2451.6120477295076</v>
      </c>
      <c r="U275" s="199">
        <f t="shared" si="23"/>
        <v>10.206899312859997</v>
      </c>
      <c r="V275" s="199">
        <f t="shared" si="24"/>
        <v>10.206899312859997</v>
      </c>
      <c r="W275" s="231">
        <f>SUM($V$3:V275)</f>
        <v>2395.4322640878913</v>
      </c>
      <c r="Y275" s="231"/>
      <c r="Z275" s="231"/>
      <c r="AA275" s="231"/>
      <c r="AB275" s="231"/>
      <c r="AC275" s="231"/>
      <c r="AD275" s="231"/>
      <c r="AE275" s="231"/>
      <c r="AF275" s="231"/>
      <c r="AG275" s="231"/>
      <c r="AH275" s="231"/>
      <c r="AI275" s="231"/>
      <c r="AJ275" s="231"/>
      <c r="AK275" s="231"/>
      <c r="AL275" s="231"/>
      <c r="AM275" s="231"/>
      <c r="AN275" s="231"/>
    </row>
    <row r="276" spans="1:40">
      <c r="A276" s="27">
        <v>42247</v>
      </c>
      <c r="B276" s="113">
        <v>10.894399999999999</v>
      </c>
      <c r="C276" s="115">
        <v>7.6345000000000001</v>
      </c>
      <c r="D276" s="115">
        <v>32.17</v>
      </c>
      <c r="E276" s="113">
        <v>39.219499999999996</v>
      </c>
      <c r="F276" s="113">
        <v>40.739199999999997</v>
      </c>
      <c r="G276" s="113">
        <v>11.399999619999999</v>
      </c>
      <c r="H276" s="113">
        <v>48.21</v>
      </c>
      <c r="I276" s="113">
        <v>20</v>
      </c>
      <c r="J276" s="113">
        <v>79.989999999999995</v>
      </c>
      <c r="K276" s="113">
        <v>799.87</v>
      </c>
      <c r="L276" s="113">
        <v>15.55</v>
      </c>
      <c r="M276" s="113">
        <v>80.28</v>
      </c>
      <c r="N276" s="113">
        <v>67.349999999999994</v>
      </c>
      <c r="O276" s="113">
        <v>699.99</v>
      </c>
      <c r="P276" s="113">
        <f t="shared" si="20"/>
        <v>2.8879744542545764</v>
      </c>
      <c r="Q276" s="113">
        <f t="shared" si="21"/>
        <v>17.956900216726542</v>
      </c>
      <c r="R276" s="113">
        <f>SUM($Q$3:Q276)</f>
        <v>3715.9066953044608</v>
      </c>
      <c r="S276" s="113">
        <f t="shared" si="22"/>
        <v>11.251065502859552</v>
      </c>
      <c r="T276" s="113">
        <f>SUM($S$3:S276)</f>
        <v>2462.8631132323671</v>
      </c>
      <c r="U276" s="199">
        <f t="shared" si="23"/>
        <v>10.740623822570001</v>
      </c>
      <c r="V276" s="199">
        <f t="shared" si="24"/>
        <v>10.740623822570001</v>
      </c>
      <c r="W276" s="231">
        <f>SUM($V$3:V276)</f>
        <v>2406.1728879104612</v>
      </c>
      <c r="Y276" s="231"/>
      <c r="Z276" s="231"/>
      <c r="AA276" s="231"/>
      <c r="AB276" s="231"/>
      <c r="AC276" s="231"/>
      <c r="AD276" s="231"/>
      <c r="AE276" s="231"/>
      <c r="AF276" s="231"/>
      <c r="AG276" s="231"/>
      <c r="AH276" s="231"/>
      <c r="AI276" s="231"/>
      <c r="AJ276" s="231"/>
      <c r="AK276" s="231"/>
      <c r="AL276" s="231"/>
      <c r="AM276" s="231"/>
      <c r="AN276" s="231"/>
    </row>
    <row r="277" spans="1:40">
      <c r="A277" s="27">
        <v>42248</v>
      </c>
      <c r="B277" s="113">
        <v>10.9826</v>
      </c>
      <c r="C277" s="115">
        <v>7.6962999999999999</v>
      </c>
      <c r="D277" s="115">
        <v>32.3352</v>
      </c>
      <c r="E277" s="113">
        <v>38.927799999999998</v>
      </c>
      <c r="F277" s="113">
        <v>32.679200000000002</v>
      </c>
      <c r="G277" s="113">
        <v>11.5</v>
      </c>
      <c r="H277" s="113">
        <v>50.63</v>
      </c>
      <c r="I277" s="113">
        <v>20</v>
      </c>
      <c r="J277" s="113">
        <v>80.010000000000005</v>
      </c>
      <c r="K277" s="113">
        <v>798.61</v>
      </c>
      <c r="L277" s="113">
        <v>15.27</v>
      </c>
      <c r="M277" s="113">
        <v>82.65</v>
      </c>
      <c r="N277" s="113">
        <v>66.17</v>
      </c>
      <c r="O277" s="113">
        <v>699.96</v>
      </c>
      <c r="P277" s="113">
        <f t="shared" si="20"/>
        <v>2.9170056469328802</v>
      </c>
      <c r="Q277" s="113">
        <f t="shared" si="21"/>
        <v>18.485851337854946</v>
      </c>
      <c r="R277" s="113">
        <f>SUM($Q$3:Q277)</f>
        <v>3734.3925466423157</v>
      </c>
      <c r="S277" s="113">
        <f t="shared" si="22"/>
        <v>11.272630861255504</v>
      </c>
      <c r="T277" s="113">
        <f>SUM($S$3:S277)</f>
        <v>2474.1357440936226</v>
      </c>
      <c r="U277" s="199">
        <f t="shared" si="23"/>
        <v>10.82310111336</v>
      </c>
      <c r="V277" s="199">
        <f t="shared" si="24"/>
        <v>10.82310111336</v>
      </c>
      <c r="W277" s="231">
        <f>SUM($V$3:V277)</f>
        <v>2416.995989023821</v>
      </c>
      <c r="Y277" s="231"/>
      <c r="Z277" s="231"/>
      <c r="AA277" s="231"/>
      <c r="AB277" s="231"/>
      <c r="AC277" s="231"/>
      <c r="AD277" s="231"/>
      <c r="AE277" s="231"/>
      <c r="AF277" s="231"/>
      <c r="AG277" s="231"/>
      <c r="AH277" s="231"/>
      <c r="AI277" s="231"/>
      <c r="AJ277" s="231"/>
      <c r="AK277" s="231"/>
      <c r="AL277" s="231"/>
      <c r="AM277" s="231"/>
      <c r="AN277" s="231"/>
    </row>
    <row r="278" spans="1:40">
      <c r="A278" s="27">
        <v>42249</v>
      </c>
      <c r="B278" s="113">
        <v>11.454499999999999</v>
      </c>
      <c r="C278" s="115">
        <v>8.0268999999999995</v>
      </c>
      <c r="D278" s="115">
        <v>32.953600000000002</v>
      </c>
      <c r="E278" s="113">
        <v>39.494300000000003</v>
      </c>
      <c r="F278" s="113">
        <v>41.331299999999999</v>
      </c>
      <c r="G278" s="113">
        <v>11.69999981</v>
      </c>
      <c r="H278" s="113">
        <v>49.64</v>
      </c>
      <c r="I278" s="113">
        <v>20</v>
      </c>
      <c r="J278" s="113">
        <v>80</v>
      </c>
      <c r="K278" s="113">
        <v>809.47</v>
      </c>
      <c r="L278" s="113">
        <v>15.66</v>
      </c>
      <c r="M278" s="113">
        <v>84.51</v>
      </c>
      <c r="N278" s="113">
        <v>67.510000000000005</v>
      </c>
      <c r="O278" s="113">
        <v>700.06</v>
      </c>
      <c r="P278" s="113">
        <f t="shared" si="20"/>
        <v>2.9722970735868679</v>
      </c>
      <c r="Q278" s="113">
        <f t="shared" si="21"/>
        <v>19.536745434106372</v>
      </c>
      <c r="R278" s="113">
        <f>SUM($Q$3:Q278)</f>
        <v>3753.9292920764219</v>
      </c>
      <c r="S278" s="113">
        <f t="shared" si="22"/>
        <v>11.819926436019427</v>
      </c>
      <c r="T278" s="113">
        <f>SUM($S$3:S278)</f>
        <v>2485.9556705296422</v>
      </c>
      <c r="U278" s="199">
        <f t="shared" si="23"/>
        <v>11.352725006819998</v>
      </c>
      <c r="V278" s="199">
        <f t="shared" si="24"/>
        <v>11.352725006819998</v>
      </c>
      <c r="W278" s="231">
        <f>SUM($V$3:V278)</f>
        <v>2428.3487140306411</v>
      </c>
      <c r="Y278" s="231"/>
      <c r="Z278" s="231"/>
      <c r="AA278" s="231"/>
      <c r="AB278" s="231"/>
      <c r="AC278" s="231"/>
      <c r="AD278" s="231"/>
      <c r="AE278" s="231"/>
      <c r="AF278" s="231"/>
      <c r="AG278" s="231"/>
      <c r="AH278" s="231"/>
      <c r="AI278" s="231"/>
      <c r="AJ278" s="231"/>
      <c r="AK278" s="231"/>
      <c r="AL278" s="231"/>
      <c r="AM278" s="231"/>
      <c r="AN278" s="231"/>
    </row>
    <row r="279" spans="1:40">
      <c r="A279" s="27">
        <v>42250</v>
      </c>
      <c r="B279" s="113">
        <v>11.5296</v>
      </c>
      <c r="C279" s="115">
        <v>8.0795999999999992</v>
      </c>
      <c r="D279" s="115">
        <v>32.737499999999997</v>
      </c>
      <c r="E279" s="113">
        <v>39.625100000000003</v>
      </c>
      <c r="F279" s="113">
        <v>36.567900000000002</v>
      </c>
      <c r="G279" s="113">
        <v>11.69999981</v>
      </c>
      <c r="H279" s="113">
        <v>47.74</v>
      </c>
      <c r="I279" s="113">
        <v>20</v>
      </c>
      <c r="J279" s="113">
        <v>80</v>
      </c>
      <c r="K279" s="113">
        <v>810.72</v>
      </c>
      <c r="L279" s="113">
        <v>16.510000000000002</v>
      </c>
      <c r="M279" s="113">
        <v>65.72</v>
      </c>
      <c r="N279" s="113">
        <v>69.959999999999994</v>
      </c>
      <c r="O279" s="113">
        <v>700.01</v>
      </c>
      <c r="P279" s="113">
        <f t="shared" si="20"/>
        <v>2.9513975319208283</v>
      </c>
      <c r="Q279" s="113">
        <f t="shared" si="21"/>
        <v>19.132673575015254</v>
      </c>
      <c r="R279" s="113">
        <f>SUM($Q$3:Q279)</f>
        <v>3773.0619656514373</v>
      </c>
      <c r="S279" s="113">
        <f t="shared" si="22"/>
        <v>11.786635036603226</v>
      </c>
      <c r="T279" s="113">
        <f>SUM($S$3:S279)</f>
        <v>2497.7423055662452</v>
      </c>
      <c r="U279" s="199">
        <f t="shared" si="23"/>
        <v>11.400318067349998</v>
      </c>
      <c r="V279" s="199">
        <f t="shared" si="24"/>
        <v>11.400318067349998</v>
      </c>
      <c r="W279" s="231">
        <f>SUM($V$3:V279)</f>
        <v>2439.7490320979909</v>
      </c>
      <c r="Y279" s="231"/>
      <c r="Z279" s="231"/>
      <c r="AA279" s="231"/>
      <c r="AB279" s="231"/>
      <c r="AC279" s="231"/>
      <c r="AD279" s="231"/>
      <c r="AE279" s="231"/>
      <c r="AF279" s="231"/>
      <c r="AG279" s="231"/>
      <c r="AH279" s="231"/>
      <c r="AI279" s="231"/>
      <c r="AJ279" s="231"/>
      <c r="AK279" s="231"/>
      <c r="AL279" s="231"/>
      <c r="AM279" s="231"/>
      <c r="AN279" s="231"/>
    </row>
    <row r="280" spans="1:40">
      <c r="A280" s="27">
        <v>42251</v>
      </c>
      <c r="B280" s="113">
        <v>10.822100000000001</v>
      </c>
      <c r="C280" s="115">
        <v>7.5838000000000001</v>
      </c>
      <c r="D280" s="115">
        <v>32.859299999999998</v>
      </c>
      <c r="E280" s="113">
        <v>38.8917</v>
      </c>
      <c r="F280" s="113">
        <v>58.661299999999997</v>
      </c>
      <c r="G280" s="113">
        <v>11.80000019</v>
      </c>
      <c r="H280" s="113">
        <v>47.96</v>
      </c>
      <c r="I280" s="113">
        <v>20</v>
      </c>
      <c r="J280" s="113">
        <v>80</v>
      </c>
      <c r="K280" s="113">
        <v>795.55</v>
      </c>
      <c r="L280" s="113">
        <v>15.74</v>
      </c>
      <c r="M280" s="113">
        <v>62.62</v>
      </c>
      <c r="N280" s="113">
        <v>69.73</v>
      </c>
      <c r="O280" s="113">
        <v>700.02</v>
      </c>
      <c r="P280" s="113">
        <f t="shared" si="20"/>
        <v>2.819529430036452</v>
      </c>
      <c r="Q280" s="113">
        <f t="shared" si="21"/>
        <v>16.768957847339419</v>
      </c>
      <c r="R280" s="113">
        <f>SUM($Q$3:Q280)</f>
        <v>3789.8309234987769</v>
      </c>
      <c r="S280" s="113">
        <f t="shared" si="22"/>
        <v>11.174210238179773</v>
      </c>
      <c r="T280" s="113">
        <f>SUM($S$3:S280)</f>
        <v>2508.9165158044252</v>
      </c>
      <c r="U280" s="199">
        <f t="shared" si="23"/>
        <v>10.749828757770002</v>
      </c>
      <c r="V280" s="199">
        <f t="shared" si="24"/>
        <v>10.749828757770002</v>
      </c>
      <c r="W280" s="231">
        <f>SUM($V$3:V280)</f>
        <v>2450.498860855761</v>
      </c>
      <c r="Y280" s="231"/>
      <c r="Z280" s="231"/>
      <c r="AA280" s="231"/>
      <c r="AB280" s="231"/>
      <c r="AC280" s="231"/>
      <c r="AD280" s="231"/>
      <c r="AE280" s="231"/>
      <c r="AF280" s="231"/>
      <c r="AG280" s="231"/>
      <c r="AH280" s="231"/>
      <c r="AI280" s="231"/>
      <c r="AJ280" s="231"/>
      <c r="AK280" s="231"/>
      <c r="AL280" s="231"/>
      <c r="AM280" s="231"/>
      <c r="AN280" s="231"/>
    </row>
    <row r="281" spans="1:40">
      <c r="A281" s="27">
        <v>42252</v>
      </c>
      <c r="B281" s="113">
        <v>11.4808</v>
      </c>
      <c r="C281" s="115">
        <v>8.0452999999999992</v>
      </c>
      <c r="D281" s="115">
        <v>33.015300000000003</v>
      </c>
      <c r="E281" s="113">
        <v>38.043199999999999</v>
      </c>
      <c r="F281" s="113">
        <v>63.1081</v>
      </c>
      <c r="G281" s="113">
        <v>11.30000019</v>
      </c>
      <c r="H281" s="113">
        <v>48.73</v>
      </c>
      <c r="I281" s="113">
        <v>20</v>
      </c>
      <c r="J281" s="113">
        <v>80</v>
      </c>
      <c r="K281" s="113">
        <v>812.96</v>
      </c>
      <c r="L281" s="113">
        <v>16.72</v>
      </c>
      <c r="M281" s="113">
        <v>66.489999999999995</v>
      </c>
      <c r="N281" s="113">
        <v>74.959999999999994</v>
      </c>
      <c r="O281" s="113">
        <v>699.94</v>
      </c>
      <c r="P281" s="113">
        <f t="shared" si="20"/>
        <v>2.9512495125971121</v>
      </c>
      <c r="Q281" s="113">
        <f t="shared" si="21"/>
        <v>19.129841779197218</v>
      </c>
      <c r="R281" s="113">
        <f>SUM($Q$3:Q281)</f>
        <v>3808.9607652779741</v>
      </c>
      <c r="S281" s="113">
        <f t="shared" si="22"/>
        <v>12.070250799947072</v>
      </c>
      <c r="T281" s="113">
        <f>SUM($S$3:S281)</f>
        <v>2520.9867666043724</v>
      </c>
      <c r="U281" s="199">
        <f t="shared" si="23"/>
        <v>11.353191878699997</v>
      </c>
      <c r="V281" s="199">
        <f t="shared" si="24"/>
        <v>11.353191878699997</v>
      </c>
      <c r="W281" s="231">
        <f>SUM($V$3:V281)</f>
        <v>2461.8520527344608</v>
      </c>
      <c r="Y281" s="231"/>
      <c r="Z281" s="231"/>
      <c r="AA281" s="231"/>
      <c r="AB281" s="231"/>
      <c r="AC281" s="231"/>
      <c r="AD281" s="231"/>
      <c r="AE281" s="231"/>
      <c r="AF281" s="231"/>
      <c r="AG281" s="231"/>
      <c r="AH281" s="231"/>
      <c r="AI281" s="231"/>
      <c r="AJ281" s="231"/>
      <c r="AK281" s="231"/>
      <c r="AL281" s="231"/>
      <c r="AM281" s="231"/>
      <c r="AN281" s="231"/>
    </row>
    <row r="282" spans="1:40">
      <c r="A282" s="27">
        <v>42253</v>
      </c>
      <c r="B282" s="113">
        <v>9.3123000000000005</v>
      </c>
      <c r="C282" s="115">
        <v>6.5258000000000003</v>
      </c>
      <c r="D282" s="115">
        <v>31.899100000000001</v>
      </c>
      <c r="E282" s="113">
        <v>39.085999999999999</v>
      </c>
      <c r="F282" s="113">
        <v>60.053600000000003</v>
      </c>
      <c r="G282" s="113">
        <v>11.30000019</v>
      </c>
      <c r="H282" s="113">
        <v>51.01</v>
      </c>
      <c r="I282" s="113">
        <v>20</v>
      </c>
      <c r="J282" s="113">
        <v>80</v>
      </c>
      <c r="K282" s="113">
        <v>765.71</v>
      </c>
      <c r="L282" s="113">
        <v>13.61</v>
      </c>
      <c r="M282" s="113">
        <v>68.62</v>
      </c>
      <c r="N282" s="113">
        <v>61.64</v>
      </c>
      <c r="O282" s="113">
        <v>699.95</v>
      </c>
      <c r="P282" s="113">
        <f t="shared" si="20"/>
        <v>2.6360226026353022</v>
      </c>
      <c r="Q282" s="113">
        <f t="shared" si="21"/>
        <v>13.957578224091733</v>
      </c>
      <c r="R282" s="113">
        <f>SUM($Q$3:Q282)</f>
        <v>3822.9183435020659</v>
      </c>
      <c r="S282" s="113">
        <f t="shared" si="22"/>
        <v>9.7539376871340746</v>
      </c>
      <c r="T282" s="113">
        <f>SUM($S$3:S282)</f>
        <v>2530.7407042915065</v>
      </c>
      <c r="U282" s="199">
        <f t="shared" si="23"/>
        <v>9.2542811211299991</v>
      </c>
      <c r="V282" s="199">
        <f t="shared" si="24"/>
        <v>9.2542811211299991</v>
      </c>
      <c r="W282" s="231">
        <f>SUM($V$3:V282)</f>
        <v>2471.1063338555909</v>
      </c>
      <c r="Y282" s="231"/>
      <c r="Z282" s="231"/>
      <c r="AA282" s="231"/>
      <c r="AB282" s="231"/>
      <c r="AC282" s="231"/>
      <c r="AD282" s="231"/>
      <c r="AE282" s="231"/>
      <c r="AF282" s="231"/>
      <c r="AG282" s="231"/>
      <c r="AH282" s="231"/>
      <c r="AI282" s="231"/>
      <c r="AJ282" s="231"/>
      <c r="AK282" s="231"/>
      <c r="AL282" s="231"/>
      <c r="AM282" s="231"/>
      <c r="AN282" s="231"/>
    </row>
    <row r="283" spans="1:40">
      <c r="A283" s="27">
        <v>42254</v>
      </c>
      <c r="B283" s="113">
        <v>9.7545999999999999</v>
      </c>
      <c r="C283" s="115">
        <v>6.8357000000000001</v>
      </c>
      <c r="D283" s="115">
        <v>33.064900000000002</v>
      </c>
      <c r="E283" s="113">
        <v>39.313699999999997</v>
      </c>
      <c r="F283" s="113">
        <v>83.124700000000004</v>
      </c>
      <c r="G283" s="113">
        <v>11.30000019</v>
      </c>
      <c r="H283" s="113">
        <v>49.43</v>
      </c>
      <c r="I283" s="113">
        <v>20</v>
      </c>
      <c r="J283" s="113">
        <v>80</v>
      </c>
      <c r="K283" s="113">
        <v>777.66</v>
      </c>
      <c r="L283" s="113">
        <v>14.06</v>
      </c>
      <c r="M283" s="113">
        <v>69.98</v>
      </c>
      <c r="N283" s="113">
        <v>65.19</v>
      </c>
      <c r="O283" s="113">
        <v>700.1</v>
      </c>
      <c r="P283" s="113">
        <f t="shared" si="20"/>
        <v>2.6907214048242323</v>
      </c>
      <c r="Q283" s="113">
        <f t="shared" si="21"/>
        <v>14.742307256808209</v>
      </c>
      <c r="R283" s="113">
        <f>SUM($Q$3:Q283)</f>
        <v>3837.660650758874</v>
      </c>
      <c r="S283" s="113">
        <f t="shared" si="22"/>
        <v>10.499852391582273</v>
      </c>
      <c r="T283" s="113">
        <f>SUM($S$3:S283)</f>
        <v>2541.2405566830889</v>
      </c>
      <c r="U283" s="199">
        <f t="shared" si="23"/>
        <v>9.8146607916100006</v>
      </c>
      <c r="V283" s="199">
        <f t="shared" si="24"/>
        <v>9.8146607916100006</v>
      </c>
      <c r="W283" s="231">
        <f>SUM($V$3:V283)</f>
        <v>2480.920994647201</v>
      </c>
      <c r="Y283" s="231"/>
      <c r="Z283" s="231"/>
      <c r="AA283" s="231"/>
      <c r="AB283" s="231"/>
      <c r="AC283" s="231"/>
      <c r="AD283" s="231"/>
      <c r="AE283" s="231"/>
      <c r="AF283" s="231"/>
      <c r="AG283" s="231"/>
      <c r="AH283" s="231"/>
      <c r="AI283" s="231"/>
      <c r="AJ283" s="231"/>
      <c r="AK283" s="231"/>
      <c r="AL283" s="231"/>
      <c r="AM283" s="231"/>
      <c r="AN283" s="231"/>
    </row>
    <row r="284" spans="1:40">
      <c r="A284" s="27">
        <v>42255</v>
      </c>
      <c r="B284" s="113">
        <v>11.319800000000001</v>
      </c>
      <c r="C284" s="115">
        <v>7.9325999999999999</v>
      </c>
      <c r="D284" s="115">
        <v>33.855600000000003</v>
      </c>
      <c r="E284" s="113">
        <v>38.660499999999999</v>
      </c>
      <c r="F284" s="113">
        <v>51.148000000000003</v>
      </c>
      <c r="G284" s="113">
        <v>11.69999981</v>
      </c>
      <c r="H284" s="113">
        <v>46.61</v>
      </c>
      <c r="I284" s="113">
        <v>20</v>
      </c>
      <c r="J284" s="113">
        <v>80</v>
      </c>
      <c r="K284" s="113">
        <v>814</v>
      </c>
      <c r="L284" s="113">
        <v>16.170000000000002</v>
      </c>
      <c r="M284" s="113">
        <v>69.5</v>
      </c>
      <c r="N284" s="113">
        <v>73.58</v>
      </c>
      <c r="O284" s="113">
        <v>700.1</v>
      </c>
      <c r="P284" s="113">
        <f t="shared" si="20"/>
        <v>2.9305913232778189</v>
      </c>
      <c r="Q284" s="113">
        <f t="shared" si="21"/>
        <v>18.738707855351233</v>
      </c>
      <c r="R284" s="113">
        <f>SUM($Q$3:Q284)</f>
        <v>3856.3993586142251</v>
      </c>
      <c r="S284" s="113">
        <f t="shared" si="22"/>
        <v>11.800471067113429</v>
      </c>
      <c r="T284" s="113">
        <f>SUM($S$3:S284)</f>
        <v>2553.0410277502024</v>
      </c>
      <c r="U284" s="199">
        <f t="shared" si="23"/>
        <v>11.302351765609998</v>
      </c>
      <c r="V284" s="199">
        <f t="shared" si="24"/>
        <v>11.302351765609998</v>
      </c>
      <c r="W284" s="231">
        <f>SUM($V$3:V284)</f>
        <v>2492.2233464128112</v>
      </c>
      <c r="Y284" s="231"/>
      <c r="Z284" s="231"/>
      <c r="AA284" s="231"/>
      <c r="AB284" s="231"/>
      <c r="AC284" s="231"/>
      <c r="AD284" s="231"/>
      <c r="AE284" s="231"/>
      <c r="AF284" s="231"/>
      <c r="AG284" s="231"/>
      <c r="AH284" s="231"/>
      <c r="AI284" s="231"/>
      <c r="AJ284" s="231"/>
      <c r="AK284" s="231"/>
      <c r="AL284" s="231"/>
      <c r="AM284" s="231"/>
      <c r="AN284" s="231"/>
    </row>
    <row r="285" spans="1:40">
      <c r="A285" s="27">
        <v>42256</v>
      </c>
      <c r="B285" s="113">
        <v>11.726699999999999</v>
      </c>
      <c r="C285" s="115">
        <v>8.2177000000000007</v>
      </c>
      <c r="D285" s="115">
        <v>33.872799999999998</v>
      </c>
      <c r="E285" s="113">
        <v>37.942300000000003</v>
      </c>
      <c r="F285" s="113">
        <v>22.063600000000001</v>
      </c>
      <c r="G285" s="113">
        <v>11.69999981</v>
      </c>
      <c r="H285" s="113">
        <v>49.16</v>
      </c>
      <c r="I285" s="113">
        <v>20</v>
      </c>
      <c r="J285" s="113">
        <v>80</v>
      </c>
      <c r="K285" s="113">
        <v>826.16</v>
      </c>
      <c r="L285" s="113">
        <v>16.850000000000001</v>
      </c>
      <c r="M285" s="113">
        <v>69.63</v>
      </c>
      <c r="N285" s="113">
        <v>76.86</v>
      </c>
      <c r="O285" s="113">
        <v>700.06</v>
      </c>
      <c r="P285" s="113">
        <f t="shared" si="20"/>
        <v>3.0345917966879781</v>
      </c>
      <c r="Q285" s="113">
        <f t="shared" si="21"/>
        <v>20.792488604200937</v>
      </c>
      <c r="R285" s="113">
        <f>SUM($Q$3:Q285)</f>
        <v>3877.1918472184261</v>
      </c>
      <c r="S285" s="113">
        <f t="shared" si="22"/>
        <v>12.02451963219093</v>
      </c>
      <c r="T285" s="113">
        <f>SUM($S$3:S285)</f>
        <v>2565.0655473823931</v>
      </c>
      <c r="U285" s="199">
        <f t="shared" si="23"/>
        <v>11.632995211250002</v>
      </c>
      <c r="V285" s="199">
        <f t="shared" si="24"/>
        <v>11.632995211250002</v>
      </c>
      <c r="W285" s="231">
        <f>SUM($V$3:V285)</f>
        <v>2503.8563416240613</v>
      </c>
      <c r="Y285" s="231"/>
      <c r="Z285" s="231"/>
      <c r="AA285" s="231"/>
      <c r="AB285" s="231"/>
      <c r="AC285" s="231"/>
      <c r="AD285" s="231"/>
      <c r="AE285" s="231"/>
      <c r="AF285" s="231"/>
      <c r="AG285" s="231"/>
      <c r="AH285" s="231"/>
      <c r="AI285" s="231"/>
      <c r="AJ285" s="231"/>
      <c r="AK285" s="231"/>
      <c r="AL285" s="231"/>
      <c r="AM285" s="231"/>
      <c r="AN285" s="231"/>
    </row>
    <row r="286" spans="1:40">
      <c r="A286" s="27">
        <v>42257</v>
      </c>
      <c r="B286" s="113">
        <v>11.3872</v>
      </c>
      <c r="C286" s="115">
        <v>7.9798</v>
      </c>
      <c r="D286" s="115">
        <v>32.771099999999997</v>
      </c>
      <c r="E286" s="113">
        <v>37.0899</v>
      </c>
      <c r="F286" s="113">
        <v>23.8432</v>
      </c>
      <c r="G286" s="113">
        <v>11.69999981</v>
      </c>
      <c r="H286" s="113">
        <v>45.88</v>
      </c>
      <c r="I286" s="113">
        <v>20</v>
      </c>
      <c r="J286" s="113">
        <v>80</v>
      </c>
      <c r="K286" s="113">
        <v>823</v>
      </c>
      <c r="L286" s="113">
        <v>17.16</v>
      </c>
      <c r="M286" s="113">
        <v>70.28</v>
      </c>
      <c r="N286" s="113">
        <v>77.8</v>
      </c>
      <c r="O286" s="113">
        <v>699.94</v>
      </c>
      <c r="P286" s="113">
        <f t="shared" si="20"/>
        <v>2.9555290567382784</v>
      </c>
      <c r="Q286" s="113">
        <f t="shared" si="21"/>
        <v>19.21188420838962</v>
      </c>
      <c r="R286" s="113">
        <f>SUM($Q$3:Q286)</f>
        <v>3896.4037314268157</v>
      </c>
      <c r="S286" s="113">
        <f t="shared" si="22"/>
        <v>11.533875492924327</v>
      </c>
      <c r="T286" s="113">
        <f>SUM($S$3:S286)</f>
        <v>2576.5994228753175</v>
      </c>
      <c r="U286" s="199">
        <f t="shared" si="23"/>
        <v>11.174956074759999</v>
      </c>
      <c r="V286" s="199">
        <f t="shared" si="24"/>
        <v>11.174956074759999</v>
      </c>
      <c r="W286" s="231">
        <f>SUM($V$3:V286)</f>
        <v>2515.0312976988212</v>
      </c>
      <c r="Y286" s="231"/>
      <c r="Z286" s="231"/>
      <c r="AA286" s="231"/>
      <c r="AB286" s="231"/>
      <c r="AC286" s="231"/>
      <c r="AD286" s="231"/>
      <c r="AE286" s="231"/>
      <c r="AF286" s="231"/>
      <c r="AG286" s="231"/>
      <c r="AH286" s="231"/>
      <c r="AI286" s="231"/>
      <c r="AJ286" s="231"/>
      <c r="AK286" s="231"/>
      <c r="AL286" s="231"/>
      <c r="AM286" s="231"/>
      <c r="AN286" s="231"/>
    </row>
    <row r="287" spans="1:40">
      <c r="A287" s="27">
        <v>42258</v>
      </c>
      <c r="B287" s="113">
        <v>10.4472</v>
      </c>
      <c r="C287" s="115">
        <v>7.3211000000000004</v>
      </c>
      <c r="D287" s="115">
        <v>32.536200000000001</v>
      </c>
      <c r="E287" s="113">
        <v>37.692799999999998</v>
      </c>
      <c r="F287" s="113">
        <v>21.491399999999999</v>
      </c>
      <c r="G287" s="113">
        <v>11.69999981</v>
      </c>
      <c r="H287" s="113">
        <v>48.08</v>
      </c>
      <c r="I287" s="113">
        <v>20</v>
      </c>
      <c r="J287" s="113">
        <v>80</v>
      </c>
      <c r="K287" s="113">
        <v>802.5</v>
      </c>
      <c r="L287" s="113">
        <v>15.43</v>
      </c>
      <c r="M287" s="113">
        <v>76.39</v>
      </c>
      <c r="N287" s="113">
        <v>73.489999999999995</v>
      </c>
      <c r="O287" s="113">
        <v>700.02</v>
      </c>
      <c r="P287" s="113">
        <f t="shared" si="20"/>
        <v>2.8400556554753384</v>
      </c>
      <c r="Q287" s="113">
        <f t="shared" si="21"/>
        <v>17.116718149721436</v>
      </c>
      <c r="R287" s="113">
        <f>SUM($Q$3:Q287)</f>
        <v>3913.520449576537</v>
      </c>
      <c r="S287" s="113">
        <f t="shared" si="22"/>
        <v>10.59376977617773</v>
      </c>
      <c r="T287" s="113">
        <f>SUM($S$3:S287)</f>
        <v>2587.1931926514953</v>
      </c>
      <c r="U287" s="199">
        <f t="shared" si="23"/>
        <v>10.295363796820002</v>
      </c>
      <c r="V287" s="199">
        <f t="shared" si="24"/>
        <v>10.295363796820002</v>
      </c>
      <c r="W287" s="231">
        <f>SUM($V$3:V287)</f>
        <v>2525.326661495641</v>
      </c>
      <c r="Y287" s="231"/>
      <c r="Z287" s="231"/>
      <c r="AA287" s="231"/>
      <c r="AB287" s="231"/>
      <c r="AC287" s="231"/>
      <c r="AD287" s="231"/>
      <c r="AE287" s="231"/>
      <c r="AF287" s="231"/>
      <c r="AG287" s="231"/>
      <c r="AH287" s="231"/>
      <c r="AI287" s="231"/>
      <c r="AJ287" s="231"/>
      <c r="AK287" s="231"/>
      <c r="AL287" s="231"/>
      <c r="AM287" s="231"/>
      <c r="AN287" s="231"/>
    </row>
    <row r="288" spans="1:40">
      <c r="A288" s="27">
        <v>42259</v>
      </c>
      <c r="B288" s="113">
        <v>10.752800000000001</v>
      </c>
      <c r="C288" s="115">
        <v>7.5351999999999997</v>
      </c>
      <c r="D288" s="115">
        <v>30.607700000000001</v>
      </c>
      <c r="E288" s="113">
        <v>38.674199999999999</v>
      </c>
      <c r="F288" s="113">
        <v>40.952300000000001</v>
      </c>
      <c r="G288" s="113">
        <v>11.69999981</v>
      </c>
      <c r="H288" s="113">
        <v>47.45</v>
      </c>
      <c r="I288" s="113">
        <v>20</v>
      </c>
      <c r="J288" s="113">
        <v>80</v>
      </c>
      <c r="K288" s="113">
        <v>814.38</v>
      </c>
      <c r="L288" s="113">
        <v>16.690000000000001</v>
      </c>
      <c r="M288" s="113">
        <v>78.06</v>
      </c>
      <c r="N288" s="113">
        <v>78.040000000000006</v>
      </c>
      <c r="O288" s="113">
        <v>700.08</v>
      </c>
      <c r="P288" s="113">
        <f t="shared" si="20"/>
        <v>2.8370959684356882</v>
      </c>
      <c r="Q288" s="113">
        <f t="shared" si="21"/>
        <v>17.066132916008819</v>
      </c>
      <c r="R288" s="113">
        <f>SUM($Q$3:Q288)</f>
        <v>3930.5865824925459</v>
      </c>
      <c r="S288" s="113">
        <f t="shared" si="22"/>
        <v>10.851812049329629</v>
      </c>
      <c r="T288" s="113">
        <f>SUM($S$3:S288)</f>
        <v>2598.0450047008248</v>
      </c>
      <c r="U288" s="199">
        <f t="shared" si="23"/>
        <v>10.42716928436</v>
      </c>
      <c r="V288" s="199">
        <f t="shared" si="24"/>
        <v>10.42716928436</v>
      </c>
      <c r="W288" s="231">
        <f>SUM($V$3:V288)</f>
        <v>2535.753830780001</v>
      </c>
      <c r="Y288" s="231"/>
      <c r="Z288" s="231"/>
      <c r="AA288" s="231"/>
      <c r="AB288" s="231"/>
      <c r="AC288" s="231"/>
      <c r="AD288" s="231"/>
      <c r="AE288" s="231"/>
      <c r="AF288" s="231"/>
      <c r="AG288" s="231"/>
      <c r="AH288" s="231"/>
      <c r="AI288" s="231"/>
      <c r="AJ288" s="231"/>
      <c r="AK288" s="231"/>
      <c r="AL288" s="231"/>
      <c r="AM288" s="231"/>
      <c r="AN288" s="231"/>
    </row>
    <row r="289" spans="1:40">
      <c r="A289" s="27">
        <v>42260</v>
      </c>
      <c r="B289" s="113">
        <v>11.022600000000001</v>
      </c>
      <c r="C289" s="115">
        <v>7.7243000000000004</v>
      </c>
      <c r="D289" s="115">
        <v>33.050699999999999</v>
      </c>
      <c r="E289" s="113">
        <v>36.926099999999998</v>
      </c>
      <c r="F289" s="113">
        <v>59.398099999999999</v>
      </c>
      <c r="G289" s="113">
        <v>11.600000380000001</v>
      </c>
      <c r="H289" s="113">
        <v>49.27</v>
      </c>
      <c r="I289" s="113">
        <v>20</v>
      </c>
      <c r="J289" s="113">
        <v>80</v>
      </c>
      <c r="K289" s="113">
        <v>821.38</v>
      </c>
      <c r="L289" s="113">
        <v>17.28</v>
      </c>
      <c r="M289" s="113">
        <v>77.56</v>
      </c>
      <c r="N289" s="113">
        <v>78.400000000000006</v>
      </c>
      <c r="O289" s="113">
        <v>699.99</v>
      </c>
      <c r="P289" s="113">
        <f t="shared" si="20"/>
        <v>2.9001197203756144</v>
      </c>
      <c r="Q289" s="113">
        <f t="shared" si="21"/>
        <v>18.176321315203083</v>
      </c>
      <c r="R289" s="113">
        <f>SUM($Q$3:Q289)</f>
        <v>3948.7629038077489</v>
      </c>
      <c r="S289" s="113">
        <f t="shared" si="22"/>
        <v>11.500795365790649</v>
      </c>
      <c r="T289" s="113">
        <f>SUM($S$3:S289)</f>
        <v>2609.5458000666154</v>
      </c>
      <c r="U289" s="199">
        <f t="shared" si="23"/>
        <v>10.890366915889999</v>
      </c>
      <c r="V289" s="199">
        <f t="shared" si="24"/>
        <v>10.890366915889999</v>
      </c>
      <c r="W289" s="231">
        <f>SUM($V$3:V289)</f>
        <v>2546.6441976958909</v>
      </c>
      <c r="Y289" s="231"/>
      <c r="Z289" s="231"/>
      <c r="AA289" s="231"/>
      <c r="AB289" s="231"/>
      <c r="AC289" s="231"/>
      <c r="AD289" s="231"/>
      <c r="AE289" s="231"/>
      <c r="AF289" s="231"/>
      <c r="AG289" s="231"/>
      <c r="AH289" s="231"/>
      <c r="AI289" s="231"/>
      <c r="AJ289" s="231"/>
      <c r="AK289" s="231"/>
      <c r="AL289" s="231"/>
      <c r="AM289" s="231"/>
      <c r="AN289" s="231"/>
    </row>
    <row r="290" spans="1:40">
      <c r="A290" s="27">
        <v>42261</v>
      </c>
      <c r="B290" s="113">
        <v>11.1814</v>
      </c>
      <c r="C290" s="115">
        <v>7.8354999999999997</v>
      </c>
      <c r="D290" s="115">
        <v>33.176099999999998</v>
      </c>
      <c r="E290" s="113">
        <v>37.559600000000003</v>
      </c>
      <c r="F290" s="113">
        <v>57.657200000000003</v>
      </c>
      <c r="G290" s="113">
        <v>11.30000019</v>
      </c>
      <c r="H290" s="113">
        <v>49.59</v>
      </c>
      <c r="I290" s="113">
        <v>20</v>
      </c>
      <c r="J290" s="113">
        <v>80</v>
      </c>
      <c r="K290" s="113">
        <v>826.32</v>
      </c>
      <c r="L290" s="113">
        <v>16.84</v>
      </c>
      <c r="M290" s="113">
        <v>83.52</v>
      </c>
      <c r="N290" s="113">
        <v>79</v>
      </c>
      <c r="O290" s="113">
        <v>700.04</v>
      </c>
      <c r="P290" s="113">
        <f t="shared" si="20"/>
        <v>2.9574875502881017</v>
      </c>
      <c r="Q290" s="113">
        <f t="shared" si="21"/>
        <v>19.249547429240529</v>
      </c>
      <c r="R290" s="113">
        <f>SUM($Q$3:Q290)</f>
        <v>3968.0124512369894</v>
      </c>
      <c r="S290" s="113">
        <f t="shared" si="22"/>
        <v>11.819035294636775</v>
      </c>
      <c r="T290" s="113">
        <f>SUM($S$3:S290)</f>
        <v>2621.3648353612521</v>
      </c>
      <c r="U290" s="199">
        <f t="shared" si="23"/>
        <v>11.07084799353</v>
      </c>
      <c r="V290" s="199">
        <f t="shared" si="24"/>
        <v>11.07084799353</v>
      </c>
      <c r="W290" s="231">
        <f>SUM($V$3:V290)</f>
        <v>2557.715045689421</v>
      </c>
      <c r="Y290" s="231"/>
      <c r="Z290" s="231"/>
      <c r="AA290" s="231"/>
      <c r="AB290" s="231"/>
      <c r="AC290" s="231"/>
      <c r="AD290" s="231"/>
      <c r="AE290" s="231"/>
      <c r="AF290" s="231"/>
      <c r="AG290" s="231"/>
      <c r="AH290" s="231"/>
      <c r="AI290" s="231"/>
      <c r="AJ290" s="231"/>
      <c r="AK290" s="231"/>
      <c r="AL290" s="231"/>
      <c r="AM290" s="231"/>
      <c r="AN290" s="231"/>
    </row>
    <row r="291" spans="1:40">
      <c r="A291" s="27">
        <v>42262</v>
      </c>
      <c r="B291" s="113">
        <v>11.5291</v>
      </c>
      <c r="C291" s="115">
        <v>8.0792000000000002</v>
      </c>
      <c r="D291" s="115">
        <v>33.241300000000003</v>
      </c>
      <c r="E291" s="113">
        <v>38.728499999999997</v>
      </c>
      <c r="F291" s="113">
        <v>56.635599999999997</v>
      </c>
      <c r="G291" s="113">
        <v>11.19999981</v>
      </c>
      <c r="H291" s="113">
        <v>47.69</v>
      </c>
      <c r="I291" s="113">
        <v>19.989999999999998</v>
      </c>
      <c r="J291" s="113">
        <v>80</v>
      </c>
      <c r="K291" s="113">
        <v>839.21</v>
      </c>
      <c r="L291" s="113">
        <v>17.350000000000001</v>
      </c>
      <c r="M291" s="113">
        <v>84.9</v>
      </c>
      <c r="N291" s="113">
        <v>82.66</v>
      </c>
      <c r="O291" s="113">
        <v>700.2</v>
      </c>
      <c r="P291" s="113">
        <f t="shared" si="20"/>
        <v>3.0168597473888381</v>
      </c>
      <c r="Q291" s="113">
        <f t="shared" si="21"/>
        <v>20.427044780524959</v>
      </c>
      <c r="R291" s="113">
        <f>SUM($Q$3:Q291)</f>
        <v>3988.4394960175141</v>
      </c>
      <c r="S291" s="113">
        <f t="shared" si="22"/>
        <v>12.257910755302325</v>
      </c>
      <c r="T291" s="113">
        <f>SUM($S$3:S291)</f>
        <v>2633.6227461165545</v>
      </c>
      <c r="U291" s="199">
        <f t="shared" si="23"/>
        <v>11.439413143359999</v>
      </c>
      <c r="V291" s="199">
        <f t="shared" si="24"/>
        <v>11.439413143359999</v>
      </c>
      <c r="W291" s="231">
        <f>SUM($V$3:V291)</f>
        <v>2569.1544588327811</v>
      </c>
      <c r="Y291" s="231"/>
      <c r="Z291" s="231"/>
      <c r="AA291" s="231"/>
      <c r="AB291" s="231"/>
      <c r="AC291" s="231"/>
      <c r="AD291" s="231"/>
      <c r="AE291" s="231"/>
      <c r="AF291" s="231"/>
      <c r="AG291" s="231"/>
      <c r="AH291" s="231"/>
      <c r="AI291" s="231"/>
      <c r="AJ291" s="231"/>
      <c r="AK291" s="231"/>
      <c r="AL291" s="231"/>
      <c r="AM291" s="231"/>
      <c r="AN291" s="231"/>
    </row>
    <row r="292" spans="1:40">
      <c r="A292" s="27">
        <v>42263</v>
      </c>
      <c r="B292" s="113">
        <v>11.6736</v>
      </c>
      <c r="C292" s="115">
        <v>8.1805000000000003</v>
      </c>
      <c r="D292" s="115">
        <v>32.973500000000001</v>
      </c>
      <c r="E292" s="113">
        <v>38.383000000000003</v>
      </c>
      <c r="F292" s="113">
        <v>59.944699999999997</v>
      </c>
      <c r="G292" s="113">
        <v>11.30000019</v>
      </c>
      <c r="H292" s="113">
        <v>50.38</v>
      </c>
      <c r="I292" s="113">
        <v>20</v>
      </c>
      <c r="J292" s="113">
        <v>80</v>
      </c>
      <c r="K292" s="113">
        <v>841.86</v>
      </c>
      <c r="L292" s="113">
        <v>17.079999999999998</v>
      </c>
      <c r="M292" s="113">
        <v>88.06</v>
      </c>
      <c r="N292" s="113">
        <v>82.82</v>
      </c>
      <c r="O292" s="113">
        <v>699.98</v>
      </c>
      <c r="P292" s="113">
        <f t="shared" si="20"/>
        <v>3.0384625697683725</v>
      </c>
      <c r="Q292" s="113">
        <f t="shared" si="21"/>
        <v>20.873127576261954</v>
      </c>
      <c r="R292" s="113">
        <f>SUM($Q$3:Q292)</f>
        <v>4009.3126235937762</v>
      </c>
      <c r="S292" s="113">
        <f t="shared" si="22"/>
        <v>12.364657147156272</v>
      </c>
      <c r="T292" s="113">
        <f>SUM($S$3:S292)</f>
        <v>2645.9874032637108</v>
      </c>
      <c r="U292" s="199">
        <f t="shared" si="23"/>
        <v>11.536848898519999</v>
      </c>
      <c r="V292" s="199">
        <f t="shared" si="24"/>
        <v>11.536848898519999</v>
      </c>
      <c r="W292" s="231">
        <f>SUM($V$3:V292)</f>
        <v>2580.6913077313011</v>
      </c>
      <c r="Y292" s="231"/>
      <c r="Z292" s="231"/>
      <c r="AA292" s="231"/>
      <c r="AB292" s="231"/>
      <c r="AC292" s="231"/>
      <c r="AD292" s="231"/>
      <c r="AE292" s="231"/>
      <c r="AF292" s="231"/>
      <c r="AG292" s="231"/>
      <c r="AH292" s="231"/>
      <c r="AI292" s="231"/>
      <c r="AJ292" s="231"/>
      <c r="AK292" s="231"/>
      <c r="AL292" s="231"/>
      <c r="AM292" s="231"/>
      <c r="AN292" s="231"/>
    </row>
    <row r="293" spans="1:40">
      <c r="A293" s="27">
        <v>42264</v>
      </c>
      <c r="B293" s="113">
        <v>11.265700000000001</v>
      </c>
      <c r="C293" s="115">
        <v>7.8945999999999996</v>
      </c>
      <c r="D293" s="115">
        <v>32.604999999999997</v>
      </c>
      <c r="E293" s="113">
        <v>37.520099999999999</v>
      </c>
      <c r="F293" s="113">
        <v>55.969299999999997</v>
      </c>
      <c r="G293" s="113">
        <v>11.19999981</v>
      </c>
      <c r="H293" s="113">
        <v>49.92</v>
      </c>
      <c r="I293" s="113">
        <v>20</v>
      </c>
      <c r="J293" s="113">
        <v>80</v>
      </c>
      <c r="K293" s="113">
        <v>838.49</v>
      </c>
      <c r="L293" s="113">
        <v>17.510000000000002</v>
      </c>
      <c r="M293" s="113">
        <v>91.15</v>
      </c>
      <c r="N293" s="113">
        <v>85.74</v>
      </c>
      <c r="O293" s="113">
        <v>699.98</v>
      </c>
      <c r="P293" s="113">
        <f t="shared" si="20"/>
        <v>2.9920409505119085</v>
      </c>
      <c r="Q293" s="113">
        <f t="shared" si="21"/>
        <v>19.926309630312726</v>
      </c>
      <c r="R293" s="113">
        <f>SUM($Q$3:Q293)</f>
        <v>4029.2389332240887</v>
      </c>
      <c r="S293" s="113">
        <f t="shared" si="22"/>
        <v>11.927638033004127</v>
      </c>
      <c r="T293" s="113">
        <f>SUM($S$3:S293)</f>
        <v>2657.9150412967151</v>
      </c>
      <c r="U293" s="199">
        <f t="shared" si="23"/>
        <v>11.086641691639999</v>
      </c>
      <c r="V293" s="199">
        <f t="shared" si="24"/>
        <v>11.086641691639999</v>
      </c>
      <c r="W293" s="231">
        <f>SUM($V$3:V293)</f>
        <v>2591.7779494229412</v>
      </c>
      <c r="Y293" s="231"/>
      <c r="Z293" s="231"/>
      <c r="AA293" s="231"/>
      <c r="AB293" s="231"/>
      <c r="AC293" s="231"/>
      <c r="AD293" s="231"/>
      <c r="AE293" s="231"/>
      <c r="AF293" s="231"/>
      <c r="AG293" s="231"/>
      <c r="AH293" s="231"/>
      <c r="AI293" s="231"/>
      <c r="AJ293" s="231"/>
      <c r="AK293" s="231"/>
      <c r="AL293" s="231"/>
      <c r="AM293" s="231"/>
      <c r="AN293" s="231"/>
    </row>
    <row r="294" spans="1:40">
      <c r="A294" s="27">
        <v>42265</v>
      </c>
      <c r="B294" s="113">
        <v>10.8695</v>
      </c>
      <c r="C294" s="115">
        <v>7.617</v>
      </c>
      <c r="D294" s="115">
        <v>33.2669</v>
      </c>
      <c r="E294" s="113">
        <v>36.258699999999997</v>
      </c>
      <c r="F294" s="113">
        <v>56.3842</v>
      </c>
      <c r="G294" s="113">
        <v>11.19999981</v>
      </c>
      <c r="H294" s="113">
        <v>44.27</v>
      </c>
      <c r="I294" s="113">
        <v>20</v>
      </c>
      <c r="J294" s="113">
        <v>80.010000000000005</v>
      </c>
      <c r="K294" s="113">
        <v>828.79</v>
      </c>
      <c r="L294" s="113">
        <v>17.739999999999998</v>
      </c>
      <c r="M294" s="113">
        <v>92.02</v>
      </c>
      <c r="N294" s="113">
        <v>83.12</v>
      </c>
      <c r="O294" s="113">
        <v>699.86</v>
      </c>
      <c r="P294" s="113">
        <f t="shared" si="20"/>
        <v>2.9177670559606179</v>
      </c>
      <c r="Q294" s="113">
        <f t="shared" si="21"/>
        <v>18.499931991837272</v>
      </c>
      <c r="R294" s="113">
        <f>SUM($Q$3:Q294)</f>
        <v>4047.7388652159261</v>
      </c>
      <c r="S294" s="113">
        <f t="shared" si="22"/>
        <v>11.535697380748724</v>
      </c>
      <c r="T294" s="113">
        <f>SUM($S$3:S294)</f>
        <v>2669.450738677464</v>
      </c>
      <c r="U294" s="199">
        <f t="shared" si="23"/>
        <v>10.745601583599999</v>
      </c>
      <c r="V294" s="199">
        <f t="shared" si="24"/>
        <v>10.745601583599999</v>
      </c>
      <c r="W294" s="231">
        <f>SUM($V$3:V294)</f>
        <v>2602.5235510065413</v>
      </c>
      <c r="Y294" s="231"/>
      <c r="Z294" s="231"/>
      <c r="AA294" s="231"/>
      <c r="AB294" s="231"/>
      <c r="AC294" s="231"/>
      <c r="AD294" s="231"/>
      <c r="AE294" s="231"/>
      <c r="AF294" s="231"/>
      <c r="AG294" s="231"/>
      <c r="AH294" s="231"/>
      <c r="AI294" s="231"/>
      <c r="AJ294" s="231"/>
      <c r="AK294" s="231"/>
      <c r="AL294" s="231"/>
      <c r="AM294" s="231"/>
      <c r="AN294" s="231"/>
    </row>
    <row r="295" spans="1:40">
      <c r="A295" s="27">
        <v>42266</v>
      </c>
      <c r="B295" s="113">
        <v>10.6111</v>
      </c>
      <c r="C295" s="115">
        <v>7.4359000000000002</v>
      </c>
      <c r="D295" s="115">
        <v>33.2911</v>
      </c>
      <c r="E295" s="113">
        <v>36.066400000000002</v>
      </c>
      <c r="F295" s="113">
        <v>57.623399999999997</v>
      </c>
      <c r="G295" s="113">
        <v>11.19999981</v>
      </c>
      <c r="H295" s="113">
        <v>46.9</v>
      </c>
      <c r="I295" s="113">
        <v>20</v>
      </c>
      <c r="J295" s="113">
        <v>79.989999999999995</v>
      </c>
      <c r="K295" s="113">
        <v>821.51</v>
      </c>
      <c r="L295" s="113">
        <v>16.350000000000001</v>
      </c>
      <c r="M295" s="113">
        <v>94.2</v>
      </c>
      <c r="N295" s="113">
        <v>80.73</v>
      </c>
      <c r="O295" s="113">
        <v>700.13</v>
      </c>
      <c r="P295" s="113">
        <f t="shared" si="20"/>
        <v>2.893472652163918</v>
      </c>
      <c r="Q295" s="113">
        <f t="shared" si="21"/>
        <v>18.055902726246654</v>
      </c>
      <c r="R295" s="113">
        <f>SUM($Q$3:Q295)</f>
        <v>4065.7947679421727</v>
      </c>
      <c r="S295" s="113">
        <f t="shared" si="22"/>
        <v>11.290837624007226</v>
      </c>
      <c r="T295" s="113">
        <f>SUM($S$3:S295)</f>
        <v>2680.741576301471</v>
      </c>
      <c r="U295" s="199">
        <f t="shared" si="23"/>
        <v>10.502580632609998</v>
      </c>
      <c r="V295" s="199">
        <f t="shared" si="24"/>
        <v>10.502580632609998</v>
      </c>
      <c r="W295" s="231">
        <f>SUM($V$3:V295)</f>
        <v>2613.0261316391511</v>
      </c>
      <c r="Y295" s="231"/>
      <c r="Z295" s="231"/>
      <c r="AA295" s="231"/>
      <c r="AB295" s="231"/>
      <c r="AC295" s="231"/>
      <c r="AD295" s="231"/>
      <c r="AE295" s="231"/>
      <c r="AF295" s="231"/>
      <c r="AG295" s="231"/>
      <c r="AH295" s="231"/>
      <c r="AI295" s="231"/>
      <c r="AJ295" s="231"/>
      <c r="AK295" s="231"/>
      <c r="AL295" s="231"/>
      <c r="AM295" s="231"/>
      <c r="AN295" s="231"/>
    </row>
    <row r="296" spans="1:40">
      <c r="A296" s="27">
        <v>42267</v>
      </c>
      <c r="B296" s="113">
        <v>10.410299999999999</v>
      </c>
      <c r="C296" s="115">
        <v>7.2952000000000004</v>
      </c>
      <c r="D296" s="115">
        <v>32.687800000000003</v>
      </c>
      <c r="E296" s="113">
        <v>36.886699999999998</v>
      </c>
      <c r="F296" s="113">
        <v>56.933999999999997</v>
      </c>
      <c r="G296" s="113">
        <v>11.19999981</v>
      </c>
      <c r="H296" s="113">
        <v>50.09</v>
      </c>
      <c r="I296" s="113">
        <v>20</v>
      </c>
      <c r="J296" s="113">
        <v>80</v>
      </c>
      <c r="K296" s="113">
        <v>817.59</v>
      </c>
      <c r="L296" s="113">
        <v>15.33</v>
      </c>
      <c r="M296" s="113">
        <v>98.49</v>
      </c>
      <c r="N296" s="113">
        <v>80.45</v>
      </c>
      <c r="O296" s="113">
        <v>700.07</v>
      </c>
      <c r="P296" s="113">
        <f t="shared" si="20"/>
        <v>2.8796156575113785</v>
      </c>
      <c r="Q296" s="113">
        <f t="shared" si="21"/>
        <v>17.807427713111444</v>
      </c>
      <c r="R296" s="113">
        <f>SUM($Q$3:Q296)</f>
        <v>4083.602195655284</v>
      </c>
      <c r="S296" s="113">
        <f t="shared" si="22"/>
        <v>11.076436850096625</v>
      </c>
      <c r="T296" s="113">
        <f>SUM($S$3:S296)</f>
        <v>2691.8180131515678</v>
      </c>
      <c r="U296" s="199">
        <f t="shared" si="23"/>
        <v>10.27999870461</v>
      </c>
      <c r="V296" s="199">
        <f t="shared" si="24"/>
        <v>10.27999870461</v>
      </c>
      <c r="W296" s="231">
        <f>SUM($V$3:V296)</f>
        <v>2623.3061303437612</v>
      </c>
      <c r="Y296" s="231"/>
      <c r="Z296" s="231"/>
      <c r="AA296" s="231"/>
      <c r="AB296" s="231"/>
      <c r="AC296" s="231"/>
      <c r="AD296" s="231"/>
      <c r="AE296" s="231"/>
      <c r="AF296" s="231"/>
      <c r="AG296" s="231"/>
      <c r="AH296" s="231"/>
      <c r="AI296" s="231"/>
      <c r="AJ296" s="231"/>
      <c r="AK296" s="231"/>
      <c r="AL296" s="231"/>
      <c r="AM296" s="231"/>
      <c r="AN296" s="231"/>
    </row>
    <row r="297" spans="1:40">
      <c r="A297" s="27">
        <v>42268</v>
      </c>
      <c r="B297" s="113">
        <v>10.238899999999999</v>
      </c>
      <c r="C297" s="115">
        <v>7.1750999999999996</v>
      </c>
      <c r="D297" s="115">
        <v>32.485100000000003</v>
      </c>
      <c r="E297" s="113">
        <v>37.613500000000002</v>
      </c>
      <c r="F297" s="113">
        <v>57.051200000000001</v>
      </c>
      <c r="G297" s="113">
        <v>11.19999981</v>
      </c>
      <c r="H297" s="113">
        <v>47.07</v>
      </c>
      <c r="I297" s="113">
        <v>20</v>
      </c>
      <c r="J297" s="113">
        <v>80</v>
      </c>
      <c r="K297" s="113">
        <v>814.22</v>
      </c>
      <c r="L297" s="113">
        <v>15.08</v>
      </c>
      <c r="M297" s="113">
        <v>98.37</v>
      </c>
      <c r="N297" s="113">
        <v>79.569999999999993</v>
      </c>
      <c r="O297" s="113">
        <v>700.01</v>
      </c>
      <c r="P297" s="113">
        <f t="shared" si="20"/>
        <v>2.8408419917907577</v>
      </c>
      <c r="Q297" s="113">
        <f t="shared" si="21"/>
        <v>17.130182940036359</v>
      </c>
      <c r="R297" s="113">
        <f>SUM($Q$3:Q297)</f>
        <v>4100.7323785953204</v>
      </c>
      <c r="S297" s="113">
        <f t="shared" si="22"/>
        <v>10.892083451689624</v>
      </c>
      <c r="T297" s="113">
        <f>SUM($S$3:S297)</f>
        <v>2702.7100966032576</v>
      </c>
      <c r="U297" s="199">
        <f t="shared" si="23"/>
        <v>10.124198545379999</v>
      </c>
      <c r="V297" s="199">
        <f t="shared" si="24"/>
        <v>10.124198545379999</v>
      </c>
      <c r="W297" s="231">
        <f>SUM($V$3:V297)</f>
        <v>2633.430328889141</v>
      </c>
      <c r="Y297" s="231"/>
      <c r="Z297" s="231"/>
      <c r="AA297" s="231"/>
      <c r="AB297" s="231"/>
      <c r="AC297" s="231"/>
      <c r="AD297" s="231"/>
      <c r="AE297" s="231"/>
      <c r="AF297" s="231"/>
      <c r="AG297" s="231"/>
      <c r="AH297" s="231"/>
      <c r="AI297" s="231"/>
      <c r="AJ297" s="231"/>
      <c r="AK297" s="231"/>
      <c r="AL297" s="231"/>
      <c r="AM297" s="231"/>
      <c r="AN297" s="231"/>
    </row>
    <row r="298" spans="1:40">
      <c r="A298" s="27">
        <v>42269</v>
      </c>
      <c r="B298" s="113">
        <v>10.375999999999999</v>
      </c>
      <c r="C298" s="115">
        <v>7.2712000000000003</v>
      </c>
      <c r="D298" s="115">
        <v>32.521999999999998</v>
      </c>
      <c r="E298" s="113">
        <v>38.682699999999997</v>
      </c>
      <c r="F298" s="113">
        <v>57.674999999999997</v>
      </c>
      <c r="G298" s="113">
        <v>11.19999981</v>
      </c>
      <c r="H298" s="113">
        <v>50.12</v>
      </c>
      <c r="I298" s="113">
        <v>20</v>
      </c>
      <c r="J298" s="113">
        <v>80</v>
      </c>
      <c r="K298" s="113">
        <v>825.54</v>
      </c>
      <c r="L298" s="113">
        <v>20.440000000000001</v>
      </c>
      <c r="M298" s="113">
        <v>96.79</v>
      </c>
      <c r="N298" s="113">
        <v>81.95</v>
      </c>
      <c r="O298" s="113">
        <v>700.06</v>
      </c>
      <c r="P298" s="113">
        <f t="shared" si="20"/>
        <v>2.8652577928182779</v>
      </c>
      <c r="Q298" s="113">
        <f t="shared" si="21"/>
        <v>17.553577807650338</v>
      </c>
      <c r="R298" s="113">
        <f>SUM($Q$3:Q298)</f>
        <v>4118.2859564029704</v>
      </c>
      <c r="S298" s="113">
        <f t="shared" si="22"/>
        <v>11.074496811342231</v>
      </c>
      <c r="T298" s="113">
        <f>SUM($S$3:S298)</f>
        <v>2713.7845934145998</v>
      </c>
      <c r="U298" s="199">
        <f t="shared" si="23"/>
        <v>10.292140457769998</v>
      </c>
      <c r="V298" s="199">
        <f t="shared" si="24"/>
        <v>10.292140457769998</v>
      </c>
      <c r="W298" s="231">
        <f>SUM($V$3:V298)</f>
        <v>2643.7224693469111</v>
      </c>
      <c r="Y298" s="231"/>
      <c r="Z298" s="231"/>
      <c r="AA298" s="231"/>
      <c r="AB298" s="231"/>
      <c r="AC298" s="231"/>
      <c r="AD298" s="231"/>
      <c r="AE298" s="231"/>
      <c r="AF298" s="231"/>
      <c r="AG298" s="231"/>
      <c r="AH298" s="231"/>
      <c r="AI298" s="231"/>
      <c r="AJ298" s="231"/>
      <c r="AK298" s="231"/>
      <c r="AL298" s="231"/>
      <c r="AM298" s="231"/>
      <c r="AN298" s="231"/>
    </row>
    <row r="299" spans="1:40">
      <c r="A299" s="27">
        <v>42270</v>
      </c>
      <c r="B299" s="113">
        <v>12.735799999999999</v>
      </c>
      <c r="C299" s="115">
        <v>8.9247999999999994</v>
      </c>
      <c r="D299" s="115">
        <v>32.694400000000002</v>
      </c>
      <c r="E299" s="113">
        <v>37.570399999999999</v>
      </c>
      <c r="F299" s="113">
        <v>55.736699999999999</v>
      </c>
      <c r="G299" s="113">
        <v>11.19999981</v>
      </c>
      <c r="H299" s="113">
        <v>42.83</v>
      </c>
      <c r="I299" s="113">
        <v>19.989999999999998</v>
      </c>
      <c r="J299" s="113">
        <v>80.36</v>
      </c>
      <c r="K299" s="113">
        <v>866.19</v>
      </c>
      <c r="L299" s="113">
        <v>24.04</v>
      </c>
      <c r="M299" s="113">
        <v>96.39</v>
      </c>
      <c r="N299" s="113">
        <v>98.55</v>
      </c>
      <c r="O299" s="113">
        <v>690.2</v>
      </c>
      <c r="P299" s="113">
        <f t="shared" si="20"/>
        <v>3.1710536878542284</v>
      </c>
      <c r="Q299" s="113">
        <f t="shared" si="21"/>
        <v>23.832583234404023</v>
      </c>
      <c r="R299" s="113">
        <f>SUM($Q$3:Q299)</f>
        <v>4142.1185396373749</v>
      </c>
      <c r="S299" s="113">
        <f t="shared" si="22"/>
        <v>13.480780039605726</v>
      </c>
      <c r="T299" s="113">
        <f>SUM($S$3:S299)</f>
        <v>2727.2653734542055</v>
      </c>
      <c r="U299" s="199">
        <f t="shared" si="23"/>
        <v>12.463426610549998</v>
      </c>
      <c r="V299" s="199">
        <f t="shared" si="24"/>
        <v>12.463426610549998</v>
      </c>
      <c r="W299" s="231">
        <f>SUM($V$3:V299)</f>
        <v>2656.1858959574611</v>
      </c>
      <c r="Y299" s="231"/>
      <c r="Z299" s="231"/>
      <c r="AA299" s="231"/>
      <c r="AB299" s="231"/>
      <c r="AC299" s="231"/>
      <c r="AD299" s="231"/>
      <c r="AE299" s="231"/>
      <c r="AF299" s="231"/>
      <c r="AG299" s="231"/>
      <c r="AH299" s="231"/>
      <c r="AI299" s="231"/>
      <c r="AJ299" s="231"/>
      <c r="AK299" s="231"/>
      <c r="AL299" s="231"/>
      <c r="AM299" s="231"/>
      <c r="AN299" s="231"/>
    </row>
    <row r="300" spans="1:40">
      <c r="A300" s="27">
        <v>42271</v>
      </c>
      <c r="B300" s="113">
        <v>13.961600000000001</v>
      </c>
      <c r="C300" s="115">
        <v>9.7837999999999994</v>
      </c>
      <c r="D300" s="115">
        <v>32.613700000000001</v>
      </c>
      <c r="E300" s="113">
        <v>35.630899999999997</v>
      </c>
      <c r="F300" s="113">
        <v>57.076599999999999</v>
      </c>
      <c r="G300" s="113">
        <v>11.19999981</v>
      </c>
      <c r="H300" s="113">
        <v>47.25</v>
      </c>
      <c r="I300" s="113">
        <v>20</v>
      </c>
      <c r="J300" s="113">
        <v>80</v>
      </c>
      <c r="K300" s="113">
        <v>884.08</v>
      </c>
      <c r="L300" s="113">
        <v>19.22</v>
      </c>
      <c r="M300" s="113">
        <v>96.8</v>
      </c>
      <c r="N300" s="113">
        <v>103.02</v>
      </c>
      <c r="O300" s="113">
        <v>700.02</v>
      </c>
      <c r="P300" s="113">
        <f t="shared" si="20"/>
        <v>3.3795448903992584</v>
      </c>
      <c r="Q300" s="113">
        <f t="shared" si="21"/>
        <v>29.357407234620002</v>
      </c>
      <c r="R300" s="113">
        <f>SUM($Q$3:Q300)</f>
        <v>4171.4759468719949</v>
      </c>
      <c r="S300" s="113">
        <f t="shared" si="22"/>
        <v>14.661156065181524</v>
      </c>
      <c r="T300" s="113">
        <f>SUM($S$3:S300)</f>
        <v>2741.9265295193868</v>
      </c>
      <c r="U300" s="199">
        <f t="shared" si="23"/>
        <v>13.52952535138</v>
      </c>
      <c r="V300" s="199">
        <f t="shared" si="24"/>
        <v>13.52952535138</v>
      </c>
      <c r="W300" s="231">
        <f>SUM($V$3:V300)</f>
        <v>2669.7154213088411</v>
      </c>
      <c r="Y300" s="231"/>
      <c r="Z300" s="231"/>
      <c r="AA300" s="231"/>
      <c r="AB300" s="231"/>
      <c r="AC300" s="231"/>
      <c r="AD300" s="231"/>
      <c r="AE300" s="231"/>
      <c r="AF300" s="231"/>
      <c r="AG300" s="231"/>
      <c r="AH300" s="231"/>
      <c r="AI300" s="231"/>
      <c r="AJ300" s="231"/>
      <c r="AK300" s="231"/>
      <c r="AL300" s="231"/>
      <c r="AM300" s="231"/>
      <c r="AN300" s="231"/>
    </row>
    <row r="301" spans="1:40">
      <c r="A301" s="27">
        <v>42272</v>
      </c>
      <c r="B301" s="113">
        <v>14.2323</v>
      </c>
      <c r="C301" s="115">
        <v>9.9734999999999996</v>
      </c>
      <c r="D301" s="115">
        <v>32.401200000000003</v>
      </c>
      <c r="E301" s="113">
        <v>35.305799999999998</v>
      </c>
      <c r="F301" s="113">
        <v>52.631300000000003</v>
      </c>
      <c r="G301" s="113">
        <v>11.19999981</v>
      </c>
      <c r="H301" s="113">
        <v>61.77</v>
      </c>
      <c r="I301" s="113">
        <v>20.34</v>
      </c>
      <c r="J301" s="113">
        <v>80.040000000000006</v>
      </c>
      <c r="K301" s="113">
        <v>886.56</v>
      </c>
      <c r="L301" s="113">
        <v>20.12</v>
      </c>
      <c r="M301" s="113">
        <v>92.07</v>
      </c>
      <c r="N301" s="113">
        <v>107.13</v>
      </c>
      <c r="O301" s="113">
        <v>698.2</v>
      </c>
      <c r="P301" s="113">
        <f t="shared" si="20"/>
        <v>3.4726286584267676</v>
      </c>
      <c r="Q301" s="113">
        <f t="shared" si="21"/>
        <v>32.221330090896544</v>
      </c>
      <c r="R301" s="113">
        <f>SUM($Q$3:Q301)</f>
        <v>4203.697276962891</v>
      </c>
      <c r="S301" s="113">
        <f t="shared" si="22"/>
        <v>14.939871314431425</v>
      </c>
      <c r="T301" s="113">
        <f>SUM($S$3:S301)</f>
        <v>2756.8664008338183</v>
      </c>
      <c r="U301" s="199">
        <f t="shared" si="23"/>
        <v>13.744009146729999</v>
      </c>
      <c r="V301" s="199">
        <f t="shared" si="24"/>
        <v>13.744009146729999</v>
      </c>
      <c r="W301" s="231">
        <f>SUM($V$3:V301)</f>
        <v>2683.4594304555712</v>
      </c>
      <c r="Y301" s="231"/>
      <c r="Z301" s="231"/>
      <c r="AA301" s="231"/>
      <c r="AB301" s="231"/>
      <c r="AC301" s="231"/>
      <c r="AD301" s="231"/>
      <c r="AE301" s="231"/>
      <c r="AF301" s="231"/>
      <c r="AG301" s="231"/>
      <c r="AH301" s="231"/>
      <c r="AI301" s="231"/>
      <c r="AJ301" s="231"/>
      <c r="AK301" s="231"/>
      <c r="AL301" s="231"/>
      <c r="AM301" s="231"/>
      <c r="AN301" s="231"/>
    </row>
    <row r="302" spans="1:40">
      <c r="A302" s="27">
        <v>42273</v>
      </c>
      <c r="B302" s="113">
        <v>14.6357</v>
      </c>
      <c r="C302" s="115">
        <v>10.2562</v>
      </c>
      <c r="D302" s="115">
        <v>34.150100000000002</v>
      </c>
      <c r="E302" s="113">
        <v>35.297400000000003</v>
      </c>
      <c r="F302" s="113">
        <v>55.841700000000003</v>
      </c>
      <c r="G302" s="113">
        <v>11.19999981</v>
      </c>
      <c r="H302" s="113">
        <v>47.11</v>
      </c>
      <c r="I302" s="113">
        <v>20.04</v>
      </c>
      <c r="J302" s="113">
        <v>80.02</v>
      </c>
      <c r="K302" s="113">
        <v>892.02</v>
      </c>
      <c r="L302" s="113">
        <v>20.82</v>
      </c>
      <c r="M302" s="113">
        <v>76.8</v>
      </c>
      <c r="N302" s="113">
        <v>109.86</v>
      </c>
      <c r="O302" s="113">
        <v>699.84</v>
      </c>
      <c r="P302" s="113">
        <f t="shared" si="20"/>
        <v>3.4733839774782282</v>
      </c>
      <c r="Q302" s="113">
        <f t="shared" si="21"/>
        <v>32.245676668937222</v>
      </c>
      <c r="R302" s="113">
        <f>SUM($Q$3:Q302)</f>
        <v>4235.9429536318285</v>
      </c>
      <c r="S302" s="113">
        <f t="shared" si="22"/>
        <v>15.469206950123628</v>
      </c>
      <c r="T302" s="113">
        <f>SUM($S$3:S302)</f>
        <v>2772.3356077839417</v>
      </c>
      <c r="U302" s="199">
        <f t="shared" si="23"/>
        <v>14.304386960379999</v>
      </c>
      <c r="V302" s="199">
        <f t="shared" si="24"/>
        <v>14.304386960379999</v>
      </c>
      <c r="W302" s="231">
        <f>SUM($V$3:V302)</f>
        <v>2697.7638174159511</v>
      </c>
      <c r="Y302" s="231"/>
      <c r="Z302" s="231"/>
      <c r="AA302" s="231"/>
      <c r="AB302" s="231"/>
      <c r="AC302" s="231"/>
      <c r="AD302" s="231"/>
      <c r="AE302" s="231"/>
      <c r="AF302" s="231"/>
      <c r="AG302" s="231"/>
      <c r="AH302" s="231"/>
      <c r="AI302" s="231"/>
      <c r="AJ302" s="231"/>
      <c r="AK302" s="231"/>
      <c r="AL302" s="231"/>
      <c r="AM302" s="231"/>
      <c r="AN302" s="231"/>
    </row>
    <row r="303" spans="1:40">
      <c r="A303" s="27">
        <v>42274</v>
      </c>
      <c r="B303" s="113">
        <v>14.155200000000001</v>
      </c>
      <c r="C303" s="115">
        <v>9.9194999999999993</v>
      </c>
      <c r="D303" s="115">
        <v>34.680900000000001</v>
      </c>
      <c r="E303" s="113">
        <v>37.256</v>
      </c>
      <c r="F303" s="113">
        <v>54.670900000000003</v>
      </c>
      <c r="G303" s="113">
        <v>11.399999619999999</v>
      </c>
      <c r="H303" s="113">
        <v>49.93</v>
      </c>
      <c r="I303" s="113">
        <v>20</v>
      </c>
      <c r="J303" s="113">
        <v>80</v>
      </c>
      <c r="K303" s="113">
        <v>877.04</v>
      </c>
      <c r="L303" s="113">
        <v>20.329999999999998</v>
      </c>
      <c r="M303" s="113">
        <v>40.369999999999997</v>
      </c>
      <c r="N303" s="113">
        <v>108.39</v>
      </c>
      <c r="O303" s="113">
        <v>699.99</v>
      </c>
      <c r="P303" s="113">
        <f t="shared" si="20"/>
        <v>3.3637215095610666</v>
      </c>
      <c r="Q303" s="113">
        <f t="shared" si="21"/>
        <v>28.896529735761934</v>
      </c>
      <c r="R303" s="113">
        <f>SUM($Q$3:Q303)</f>
        <v>4264.8394833675902</v>
      </c>
      <c r="S303" s="113">
        <f t="shared" si="22"/>
        <v>14.929147408483951</v>
      </c>
      <c r="T303" s="113">
        <f>SUM($S$3:S303)</f>
        <v>2787.2647551924256</v>
      </c>
      <c r="U303" s="199">
        <f t="shared" si="23"/>
        <v>13.978706774059999</v>
      </c>
      <c r="V303" s="199">
        <f t="shared" si="24"/>
        <v>13.978706774059999</v>
      </c>
      <c r="W303" s="231">
        <f>SUM($V$3:V303)</f>
        <v>2711.742524190011</v>
      </c>
      <c r="Y303" s="231"/>
      <c r="Z303" s="231"/>
      <c r="AA303" s="231"/>
      <c r="AB303" s="231"/>
      <c r="AC303" s="231"/>
      <c r="AD303" s="231"/>
      <c r="AE303" s="231"/>
      <c r="AF303" s="231"/>
      <c r="AG303" s="231"/>
      <c r="AH303" s="231"/>
      <c r="AI303" s="231"/>
      <c r="AJ303" s="231"/>
      <c r="AK303" s="231"/>
      <c r="AL303" s="231"/>
      <c r="AM303" s="231"/>
      <c r="AN303" s="231"/>
    </row>
    <row r="304" spans="1:40">
      <c r="A304" s="27">
        <v>42275</v>
      </c>
      <c r="B304" s="113">
        <v>14.0547</v>
      </c>
      <c r="C304" s="115">
        <v>9.8490000000000002</v>
      </c>
      <c r="D304" s="115">
        <v>33.549999999999997</v>
      </c>
      <c r="E304" s="113">
        <v>35.976900000000001</v>
      </c>
      <c r="F304" s="113">
        <v>56.4026</v>
      </c>
      <c r="G304" s="113">
        <v>12.19999981</v>
      </c>
      <c r="H304" s="113">
        <v>48.59</v>
      </c>
      <c r="I304" s="113">
        <v>20</v>
      </c>
      <c r="J304" s="113">
        <v>80</v>
      </c>
      <c r="K304" s="113">
        <v>896.74</v>
      </c>
      <c r="L304" s="113">
        <v>20.28</v>
      </c>
      <c r="M304" s="113">
        <v>45.42</v>
      </c>
      <c r="N304" s="113">
        <v>110.55</v>
      </c>
      <c r="O304" s="113">
        <v>719.19</v>
      </c>
      <c r="P304" s="113">
        <f t="shared" si="20"/>
        <v>3.3129665017753585</v>
      </c>
      <c r="Q304" s="113">
        <f t="shared" si="21"/>
        <v>27.466484110843567</v>
      </c>
      <c r="R304" s="113">
        <f>SUM($Q$3:Q304)</f>
        <v>4292.3059674784336</v>
      </c>
      <c r="S304" s="113">
        <f t="shared" si="22"/>
        <v>14.330266886948824</v>
      </c>
      <c r="T304" s="113">
        <f>SUM($S$3:S304)</f>
        <v>2801.5950220793743</v>
      </c>
      <c r="U304" s="199">
        <f t="shared" si="23"/>
        <v>13.72510484423</v>
      </c>
      <c r="V304" s="199">
        <f t="shared" si="24"/>
        <v>13.72510484423</v>
      </c>
      <c r="W304" s="231">
        <f>SUM($V$3:V304)</f>
        <v>2725.4676290342409</v>
      </c>
      <c r="Y304" s="231"/>
      <c r="Z304" s="231"/>
      <c r="AA304" s="231"/>
      <c r="AB304" s="231"/>
      <c r="AC304" s="231"/>
      <c r="AD304" s="231"/>
      <c r="AE304" s="231"/>
      <c r="AF304" s="231"/>
      <c r="AG304" s="231"/>
      <c r="AH304" s="231"/>
      <c r="AI304" s="231"/>
      <c r="AJ304" s="231"/>
      <c r="AK304" s="231"/>
      <c r="AL304" s="231"/>
      <c r="AM304" s="231"/>
      <c r="AN304" s="231"/>
    </row>
    <row r="305" spans="1:40">
      <c r="A305" s="27">
        <v>42276</v>
      </c>
      <c r="B305" s="113">
        <v>12.312200000000001</v>
      </c>
      <c r="C305" s="115">
        <v>8.6280000000000001</v>
      </c>
      <c r="D305" s="115">
        <v>32.3142</v>
      </c>
      <c r="E305" s="113">
        <v>34.737099999999998</v>
      </c>
      <c r="F305" s="113">
        <v>57.626199999999997</v>
      </c>
      <c r="G305" s="113">
        <v>11.600000380000001</v>
      </c>
      <c r="H305" s="113">
        <v>48.79</v>
      </c>
      <c r="I305" s="113">
        <v>19.989999999999998</v>
      </c>
      <c r="J305" s="113">
        <v>80.010000000000005</v>
      </c>
      <c r="K305" s="113">
        <v>855.23</v>
      </c>
      <c r="L305" s="113">
        <v>18.239999999999998</v>
      </c>
      <c r="M305" s="113">
        <v>38.47</v>
      </c>
      <c r="N305" s="113">
        <v>98.33</v>
      </c>
      <c r="O305" s="113">
        <v>719.76</v>
      </c>
      <c r="P305" s="113">
        <f t="shared" si="20"/>
        <v>3.0574085175564845</v>
      </c>
      <c r="Q305" s="113">
        <f t="shared" si="21"/>
        <v>21.27235872585927</v>
      </c>
      <c r="R305" s="113">
        <f>SUM($Q$3:Q305)</f>
        <v>4313.5783262042933</v>
      </c>
      <c r="S305" s="113">
        <f t="shared" si="22"/>
        <v>12.549464004592146</v>
      </c>
      <c r="T305" s="113">
        <f>SUM($S$3:S305)</f>
        <v>2814.1444860839665</v>
      </c>
      <c r="U305" s="199">
        <f t="shared" si="23"/>
        <v>11.935984944709999</v>
      </c>
      <c r="V305" s="199">
        <f t="shared" si="24"/>
        <v>11.935984944709999</v>
      </c>
      <c r="W305" s="231">
        <f>SUM($V$3:V305)</f>
        <v>2737.4036139789509</v>
      </c>
      <c r="Y305" s="231"/>
      <c r="Z305" s="231"/>
      <c r="AA305" s="231"/>
      <c r="AB305" s="231"/>
      <c r="AC305" s="231"/>
      <c r="AD305" s="231"/>
      <c r="AE305" s="231"/>
      <c r="AF305" s="231"/>
      <c r="AG305" s="231"/>
      <c r="AH305" s="231"/>
      <c r="AI305" s="231"/>
      <c r="AJ305" s="231"/>
      <c r="AK305" s="231"/>
      <c r="AL305" s="231"/>
      <c r="AM305" s="231"/>
      <c r="AN305" s="231"/>
    </row>
    <row r="306" spans="1:40">
      <c r="A306" s="27">
        <v>42277</v>
      </c>
      <c r="B306" s="113">
        <v>9.5838000000000001</v>
      </c>
      <c r="C306" s="115">
        <v>6.7160000000000002</v>
      </c>
      <c r="D306" s="115">
        <v>33.431100000000001</v>
      </c>
      <c r="E306" s="113">
        <v>32.833799999999997</v>
      </c>
      <c r="F306" s="113">
        <v>53.201999999999998</v>
      </c>
      <c r="G306" s="113">
        <v>11.69999981</v>
      </c>
      <c r="H306" s="113">
        <v>49.29</v>
      </c>
      <c r="I306" s="113">
        <v>20</v>
      </c>
      <c r="J306" s="113">
        <v>79.989999999999995</v>
      </c>
      <c r="K306" s="113">
        <v>786.97</v>
      </c>
      <c r="L306" s="113">
        <v>14.44</v>
      </c>
      <c r="M306" s="113">
        <v>36.82</v>
      </c>
      <c r="N306" s="113">
        <v>77.03</v>
      </c>
      <c r="O306" s="113">
        <v>714.31</v>
      </c>
      <c r="P306" s="113">
        <f t="shared" si="20"/>
        <v>2.6574266588242579</v>
      </c>
      <c r="Q306" s="113">
        <f t="shared" si="21"/>
        <v>14.259547164321619</v>
      </c>
      <c r="R306" s="113">
        <f>SUM($Q$3:Q306)</f>
        <v>4327.837873368615</v>
      </c>
      <c r="S306" s="113">
        <f t="shared" si="22"/>
        <v>9.7389561070023305</v>
      </c>
      <c r="T306" s="113">
        <f>SUM($S$3:S306)</f>
        <v>2823.8834421909687</v>
      </c>
      <c r="U306" s="199">
        <f t="shared" si="23"/>
        <v>9.4497205152700001</v>
      </c>
      <c r="V306" s="199">
        <f t="shared" si="24"/>
        <v>9.4497205152700001</v>
      </c>
      <c r="W306" s="231">
        <f>SUM($V$3:V306)</f>
        <v>2746.8533344942211</v>
      </c>
      <c r="Y306" s="231"/>
      <c r="Z306" s="231"/>
      <c r="AA306" s="231"/>
      <c r="AB306" s="231"/>
      <c r="AC306" s="231"/>
      <c r="AD306" s="231"/>
      <c r="AE306" s="231"/>
      <c r="AF306" s="231"/>
      <c r="AG306" s="231"/>
      <c r="AH306" s="231"/>
      <c r="AI306" s="231"/>
      <c r="AJ306" s="231"/>
      <c r="AK306" s="231"/>
      <c r="AL306" s="231"/>
      <c r="AM306" s="231"/>
      <c r="AN306" s="231"/>
    </row>
    <row r="307" spans="1:40">
      <c r="A307" s="27">
        <v>42278</v>
      </c>
      <c r="B307" s="113">
        <v>8.4059000000000008</v>
      </c>
      <c r="C307" s="115">
        <v>5.8906000000000001</v>
      </c>
      <c r="D307" s="115">
        <v>34.157400000000003</v>
      </c>
      <c r="E307" s="113">
        <v>26.4679</v>
      </c>
      <c r="F307" s="113">
        <v>54.690800000000003</v>
      </c>
      <c r="G307" s="113">
        <v>11.19999981</v>
      </c>
      <c r="H307" s="113">
        <v>49.58</v>
      </c>
      <c r="I307" s="113">
        <v>20</v>
      </c>
      <c r="J307" s="113">
        <v>80</v>
      </c>
      <c r="K307" s="113">
        <v>757.49</v>
      </c>
      <c r="L307" s="113">
        <v>12.62</v>
      </c>
      <c r="M307" s="113">
        <v>34.97</v>
      </c>
      <c r="N307" s="113">
        <v>67.37</v>
      </c>
      <c r="O307" s="113">
        <v>709.95</v>
      </c>
      <c r="P307" s="113">
        <f t="shared" si="20"/>
        <v>2.500934715141498</v>
      </c>
      <c r="Q307" s="113">
        <f t="shared" si="21"/>
        <v>12.193886445804452</v>
      </c>
      <c r="R307" s="242">
        <f>SUM($Q$3:Q307)</f>
        <v>4340.0317598144193</v>
      </c>
      <c r="S307" s="113">
        <f t="shared" si="22"/>
        <v>8.5750021816504223</v>
      </c>
      <c r="T307" s="237">
        <f>SUM($S$3:S307)</f>
        <v>2832.4584443726189</v>
      </c>
      <c r="U307" s="199">
        <f t="shared" si="23"/>
        <v>8.2175449432499992</v>
      </c>
      <c r="V307" s="199">
        <f t="shared" si="24"/>
        <v>8.2175449432499992</v>
      </c>
      <c r="W307" s="232">
        <f>SUM($V$3:V307)</f>
        <v>2755.0708794374709</v>
      </c>
      <c r="Y307" s="232"/>
      <c r="Z307" s="232"/>
      <c r="AA307" s="232"/>
      <c r="AB307" s="232"/>
      <c r="AC307" s="232"/>
      <c r="AD307" s="232"/>
      <c r="AE307" s="232"/>
      <c r="AF307" s="232"/>
      <c r="AG307" s="232"/>
      <c r="AH307" s="232"/>
      <c r="AI307" s="232"/>
      <c r="AJ307" s="232"/>
      <c r="AK307" s="232"/>
      <c r="AL307" s="232"/>
      <c r="AM307" s="232"/>
      <c r="AN307" s="232"/>
    </row>
    <row r="308" spans="1:40">
      <c r="A308" s="27">
        <v>42279</v>
      </c>
      <c r="B308" s="113">
        <v>2.0790999999999999</v>
      </c>
      <c r="C308" s="115">
        <v>2.2725</v>
      </c>
      <c r="D308" s="115">
        <v>29.920100000000001</v>
      </c>
      <c r="E308" s="113">
        <v>25.617899999999999</v>
      </c>
      <c r="F308" s="113">
        <v>49.558799999999998</v>
      </c>
      <c r="G308" s="113">
        <v>11.19999981</v>
      </c>
      <c r="H308" s="113">
        <v>35.32</v>
      </c>
      <c r="I308" s="113">
        <v>8.89</v>
      </c>
      <c r="J308" s="113">
        <v>78.63</v>
      </c>
      <c r="K308" s="113">
        <v>320.52999999999997</v>
      </c>
      <c r="L308" s="113">
        <v>14.81</v>
      </c>
      <c r="M308" s="113">
        <v>33.76</v>
      </c>
      <c r="N308" s="113">
        <v>28.2</v>
      </c>
      <c r="O308" s="113">
        <v>333.12</v>
      </c>
      <c r="P308" s="113">
        <f t="shared" si="20"/>
        <v>1.045090819093998</v>
      </c>
      <c r="Q308" s="113">
        <f t="shared" si="21"/>
        <v>2.8436567702562465</v>
      </c>
      <c r="R308" s="113">
        <f>Q308</f>
        <v>2.8436567702562465</v>
      </c>
      <c r="S308" s="113">
        <f t="shared" si="22"/>
        <v>3.8903243550868245</v>
      </c>
      <c r="T308" s="113">
        <f>S308</f>
        <v>3.8903243550868245</v>
      </c>
      <c r="U308" s="199">
        <f t="shared" si="23"/>
        <v>2.9436630972799995</v>
      </c>
      <c r="V308" s="199">
        <f t="shared" si="24"/>
        <v>2.9436630972799995</v>
      </c>
      <c r="W308" s="231">
        <f>V308</f>
        <v>2.9436630972799995</v>
      </c>
      <c r="Y308" s="231"/>
      <c r="Z308" s="231"/>
      <c r="AA308" s="231"/>
      <c r="AB308" s="231"/>
      <c r="AC308" s="231"/>
      <c r="AD308" s="231"/>
      <c r="AE308" s="231"/>
      <c r="AF308" s="231"/>
      <c r="AG308" s="231"/>
      <c r="AH308" s="231"/>
      <c r="AI308" s="231"/>
      <c r="AJ308" s="231"/>
      <c r="AK308" s="231"/>
      <c r="AL308" s="231"/>
      <c r="AM308" s="231"/>
      <c r="AN308" s="231"/>
    </row>
    <row r="309" spans="1:40">
      <c r="A309" s="27">
        <v>42280</v>
      </c>
      <c r="B309" s="113">
        <v>0</v>
      </c>
      <c r="C309" s="115">
        <v>0</v>
      </c>
      <c r="D309" s="116">
        <v>24.99</v>
      </c>
      <c r="E309" s="113">
        <v>30.1935</v>
      </c>
      <c r="F309" s="113">
        <v>0</v>
      </c>
      <c r="G309" s="113">
        <v>11.19999981</v>
      </c>
      <c r="H309" s="113">
        <v>24.98</v>
      </c>
      <c r="I309" s="113">
        <v>1.33</v>
      </c>
      <c r="J309" s="113">
        <v>77.86</v>
      </c>
      <c r="K309" s="113">
        <v>0</v>
      </c>
      <c r="L309" s="113">
        <v>12.38</v>
      </c>
      <c r="M309" s="113">
        <v>34.75</v>
      </c>
      <c r="N309" s="113">
        <v>9.74</v>
      </c>
      <c r="O309" s="113">
        <v>39.14</v>
      </c>
      <c r="P309" s="113">
        <f t="shared" si="20"/>
        <v>9.760307347541794E-2</v>
      </c>
      <c r="Q309" s="113">
        <f t="shared" si="21"/>
        <v>1.1025250767982373</v>
      </c>
      <c r="R309" s="113">
        <f>SUM($Q$308:Q309)</f>
        <v>3.9461818470544836</v>
      </c>
      <c r="S309" s="113">
        <f t="shared" si="22"/>
        <v>0.8215126084764256</v>
      </c>
      <c r="T309" s="113">
        <f>SUM($S$308:S309)</f>
        <v>4.7118369635632504</v>
      </c>
      <c r="U309" s="199">
        <f t="shared" si="23"/>
        <v>-0.47334273345000044</v>
      </c>
      <c r="V309" s="199">
        <f t="shared" si="24"/>
        <v>0</v>
      </c>
      <c r="W309" s="231">
        <f>SUM($V$308:V309)</f>
        <v>2.9436630972799995</v>
      </c>
      <c r="Y309" s="231"/>
      <c r="Z309" s="231"/>
      <c r="AA309" s="231"/>
      <c r="AB309" s="231"/>
      <c r="AC309" s="231"/>
      <c r="AD309" s="231"/>
      <c r="AE309" s="231"/>
      <c r="AF309" s="231"/>
      <c r="AG309" s="231"/>
      <c r="AH309" s="231"/>
      <c r="AI309" s="231"/>
      <c r="AJ309" s="231"/>
      <c r="AK309" s="231"/>
      <c r="AL309" s="231"/>
      <c r="AM309" s="231"/>
      <c r="AN309" s="231"/>
    </row>
    <row r="310" spans="1:40">
      <c r="A310" s="27">
        <v>42281</v>
      </c>
      <c r="B310" s="113">
        <v>0.1709</v>
      </c>
      <c r="C310" s="116">
        <v>0.19</v>
      </c>
      <c r="D310" s="116">
        <v>30.04</v>
      </c>
      <c r="E310" s="113">
        <v>30.267600000000002</v>
      </c>
      <c r="F310" s="113">
        <v>2.3187000000000002</v>
      </c>
      <c r="G310" s="113">
        <v>11.30000019</v>
      </c>
      <c r="H310" s="113">
        <v>19.86</v>
      </c>
      <c r="I310" s="113">
        <v>4.7</v>
      </c>
      <c r="J310" s="113">
        <v>79.14</v>
      </c>
      <c r="K310" s="113">
        <v>119.05</v>
      </c>
      <c r="L310" s="113">
        <v>9.02</v>
      </c>
      <c r="M310" s="113">
        <v>35.31</v>
      </c>
      <c r="N310" s="113">
        <v>15.36</v>
      </c>
      <c r="O310" s="113">
        <v>95.42</v>
      </c>
      <c r="P310" s="113">
        <f t="shared" si="20"/>
        <v>0.31318751121335187</v>
      </c>
      <c r="Q310" s="113">
        <f t="shared" si="21"/>
        <v>1.3677779806920156</v>
      </c>
      <c r="R310" s="113">
        <f>SUM($Q$308:Q310)</f>
        <v>5.3139598277464994</v>
      </c>
      <c r="S310" s="113">
        <f t="shared" si="22"/>
        <v>1.4349286888684745</v>
      </c>
      <c r="T310" s="113">
        <f>SUM($S$308:S310)</f>
        <v>6.1467656524317249</v>
      </c>
      <c r="U310" s="199">
        <f t="shared" si="23"/>
        <v>0.31172982974999974</v>
      </c>
      <c r="V310" s="199">
        <f t="shared" si="24"/>
        <v>0.31172982974999974</v>
      </c>
      <c r="W310" s="231">
        <f>SUM($V$308:V310)</f>
        <v>3.2553929270299991</v>
      </c>
      <c r="Y310" s="231"/>
      <c r="Z310" s="231"/>
      <c r="AA310" s="231"/>
      <c r="AB310" s="231"/>
      <c r="AC310" s="231"/>
      <c r="AD310" s="231"/>
      <c r="AE310" s="231"/>
      <c r="AF310" s="231"/>
      <c r="AG310" s="231"/>
      <c r="AH310" s="231"/>
      <c r="AI310" s="231"/>
      <c r="AJ310" s="231"/>
      <c r="AK310" s="231"/>
      <c r="AL310" s="231"/>
      <c r="AM310" s="231"/>
      <c r="AN310" s="231"/>
    </row>
    <row r="311" spans="1:40">
      <c r="A311" s="27">
        <v>42282</v>
      </c>
      <c r="B311" s="113">
        <v>4.274</v>
      </c>
      <c r="C311" s="116">
        <v>4.67</v>
      </c>
      <c r="D311" s="116">
        <v>30.7</v>
      </c>
      <c r="E311" s="113">
        <v>27.357700000000001</v>
      </c>
      <c r="F311" s="113">
        <v>19.387</v>
      </c>
      <c r="G311" s="113">
        <v>11.30000019</v>
      </c>
      <c r="H311" s="113">
        <v>47.7</v>
      </c>
      <c r="I311" s="113">
        <v>20</v>
      </c>
      <c r="J311" s="113">
        <v>79.97</v>
      </c>
      <c r="K311" s="113">
        <v>635.4</v>
      </c>
      <c r="L311" s="113">
        <v>9.02</v>
      </c>
      <c r="M311" s="113">
        <v>38.049999999999997</v>
      </c>
      <c r="N311" s="113">
        <v>22.22</v>
      </c>
      <c r="O311" s="113">
        <v>665.2</v>
      </c>
      <c r="P311" s="113">
        <f t="shared" si="20"/>
        <v>2.104965781319442</v>
      </c>
      <c r="Q311" s="113">
        <f t="shared" si="21"/>
        <v>8.2068221781644848</v>
      </c>
      <c r="R311" s="113">
        <f>SUM($Q$308:Q311)</f>
        <v>13.520782005910984</v>
      </c>
      <c r="S311" s="113">
        <f t="shared" si="22"/>
        <v>6.0843690373689752</v>
      </c>
      <c r="T311" s="113">
        <f>SUM($S$308:S311)</f>
        <v>12.231134689800701</v>
      </c>
      <c r="U311" s="199">
        <f t="shared" si="23"/>
        <v>6.2370708993099999</v>
      </c>
      <c r="V311" s="199">
        <f t="shared" si="24"/>
        <v>6.2370708993099999</v>
      </c>
      <c r="W311" s="231">
        <f>SUM($V$308:V311)</f>
        <v>9.4924638263399999</v>
      </c>
      <c r="Y311" s="231"/>
      <c r="Z311" s="231"/>
      <c r="AA311" s="231"/>
      <c r="AB311" s="231"/>
      <c r="AC311" s="231"/>
      <c r="AD311" s="231"/>
      <c r="AE311" s="231"/>
      <c r="AF311" s="231"/>
      <c r="AG311" s="231"/>
      <c r="AH311" s="231"/>
      <c r="AI311" s="231"/>
      <c r="AJ311" s="231"/>
      <c r="AK311" s="231"/>
      <c r="AL311" s="231"/>
      <c r="AM311" s="231"/>
      <c r="AN311" s="231"/>
    </row>
    <row r="312" spans="1:40">
      <c r="A312" s="27">
        <v>42283</v>
      </c>
      <c r="B312" s="113">
        <v>6.742</v>
      </c>
      <c r="C312" s="116">
        <v>7.37</v>
      </c>
      <c r="D312" s="116">
        <v>32.04</v>
      </c>
      <c r="E312" s="113">
        <v>28.618500000000001</v>
      </c>
      <c r="F312" s="113">
        <v>20.251000000000001</v>
      </c>
      <c r="G312" s="113">
        <v>11.19999981</v>
      </c>
      <c r="H312" s="113">
        <v>48.78</v>
      </c>
      <c r="I312" s="113">
        <v>20</v>
      </c>
      <c r="J312" s="113">
        <v>80.02</v>
      </c>
      <c r="K312" s="113">
        <v>749.21</v>
      </c>
      <c r="L312" s="113">
        <v>14.09</v>
      </c>
      <c r="M312" s="113">
        <v>36.659999999999997</v>
      </c>
      <c r="N312" s="113">
        <v>48.88</v>
      </c>
      <c r="O312" s="113">
        <v>700.2</v>
      </c>
      <c r="P312" s="113">
        <f t="shared" si="20"/>
        <v>2.7482492722801184</v>
      </c>
      <c r="Q312" s="113">
        <f t="shared" si="21"/>
        <v>15.615269853658107</v>
      </c>
      <c r="R312" s="113">
        <f>SUM($Q$308:Q312)</f>
        <v>29.136051859569093</v>
      </c>
      <c r="S312" s="113">
        <f t="shared" si="22"/>
        <v>10.183466463137426</v>
      </c>
      <c r="T312" s="113">
        <f>SUM($S$308:S312)</f>
        <v>22.414601152938125</v>
      </c>
      <c r="U312" s="199">
        <f t="shared" si="23"/>
        <v>10.00057802115</v>
      </c>
      <c r="V312" s="199">
        <f t="shared" si="24"/>
        <v>10.00057802115</v>
      </c>
      <c r="W312" s="231">
        <f>SUM($V$308:V312)</f>
        <v>19.493041847489998</v>
      </c>
      <c r="Y312" s="231"/>
      <c r="Z312" s="231"/>
      <c r="AA312" s="231"/>
      <c r="AB312" s="231"/>
      <c r="AC312" s="231"/>
      <c r="AD312" s="231"/>
      <c r="AE312" s="231"/>
      <c r="AF312" s="231"/>
      <c r="AG312" s="231"/>
      <c r="AH312" s="231"/>
      <c r="AI312" s="231"/>
      <c r="AJ312" s="231"/>
      <c r="AK312" s="231"/>
      <c r="AL312" s="231"/>
      <c r="AM312" s="231"/>
      <c r="AN312" s="231"/>
    </row>
    <row r="313" spans="1:40">
      <c r="A313" s="27">
        <v>42284</v>
      </c>
      <c r="B313" s="113">
        <v>7.2324000000000002</v>
      </c>
      <c r="C313" s="116">
        <v>7.91</v>
      </c>
      <c r="D313" s="116">
        <v>32.74</v>
      </c>
      <c r="E313" s="113">
        <v>23.473299999999998</v>
      </c>
      <c r="F313" s="113">
        <v>40.434600000000003</v>
      </c>
      <c r="G313" s="113">
        <v>11.69999981</v>
      </c>
      <c r="H313" s="113">
        <v>49.68</v>
      </c>
      <c r="I313" s="113">
        <v>20</v>
      </c>
      <c r="J313" s="113">
        <v>79.989999999999995</v>
      </c>
      <c r="K313" s="113">
        <v>760.97</v>
      </c>
      <c r="L313" s="113">
        <v>15.28</v>
      </c>
      <c r="M313" s="113">
        <v>35.53</v>
      </c>
      <c r="N313" s="113">
        <v>50.63</v>
      </c>
      <c r="O313" s="113">
        <v>700.03</v>
      </c>
      <c r="P313" s="113">
        <f t="shared" si="20"/>
        <v>2.8039762430608786</v>
      </c>
      <c r="Q313" s="113">
        <f t="shared" si="21"/>
        <v>16.510164855300228</v>
      </c>
      <c r="R313" s="113">
        <f>SUM($Q$308:Q313)</f>
        <v>45.646216714869325</v>
      </c>
      <c r="S313" s="113">
        <f t="shared" si="22"/>
        <v>10.795982276592632</v>
      </c>
      <c r="T313" s="113">
        <f>SUM($S$308:S313)</f>
        <v>33.210583429530757</v>
      </c>
      <c r="U313" s="199">
        <f t="shared" si="23"/>
        <v>10.63326215675</v>
      </c>
      <c r="V313" s="199">
        <f t="shared" si="24"/>
        <v>10.63326215675</v>
      </c>
      <c r="W313" s="231">
        <f>SUM($V$308:V313)</f>
        <v>30.126304004239998</v>
      </c>
      <c r="Y313" s="231"/>
      <c r="Z313" s="231"/>
      <c r="AA313" s="231"/>
      <c r="AB313" s="231"/>
      <c r="AC313" s="231"/>
      <c r="AD313" s="231"/>
      <c r="AE313" s="231"/>
      <c r="AF313" s="231"/>
      <c r="AG313" s="231"/>
      <c r="AH313" s="231"/>
      <c r="AI313" s="231"/>
      <c r="AJ313" s="231"/>
      <c r="AK313" s="231"/>
      <c r="AL313" s="231"/>
      <c r="AM313" s="231"/>
      <c r="AN313" s="231"/>
    </row>
    <row r="314" spans="1:40">
      <c r="A314" s="27">
        <v>42285</v>
      </c>
      <c r="B314" s="113">
        <v>7.4307999999999996</v>
      </c>
      <c r="C314" s="116">
        <v>8.1199999999999992</v>
      </c>
      <c r="D314" s="116">
        <v>33.380000000000003</v>
      </c>
      <c r="E314" s="113">
        <v>30.6144</v>
      </c>
      <c r="F314" s="113">
        <v>61.478000000000002</v>
      </c>
      <c r="G314" s="113">
        <v>11.69999981</v>
      </c>
      <c r="H314" s="113">
        <v>47.92</v>
      </c>
      <c r="I314" s="113">
        <v>20</v>
      </c>
      <c r="J314" s="113">
        <v>80.77</v>
      </c>
      <c r="K314" s="113">
        <v>771.22</v>
      </c>
      <c r="L314" s="113">
        <v>18.71</v>
      </c>
      <c r="M314" s="113">
        <v>35.76</v>
      </c>
      <c r="N314" s="113">
        <v>51.87</v>
      </c>
      <c r="O314" s="113">
        <v>699.98</v>
      </c>
      <c r="P314" s="113">
        <f t="shared" si="20"/>
        <v>2.8353139846492379</v>
      </c>
      <c r="Q314" s="113">
        <f t="shared" si="21"/>
        <v>17.035748424231347</v>
      </c>
      <c r="R314" s="113">
        <f>SUM($Q$308:Q314)</f>
        <v>62.681965139100669</v>
      </c>
      <c r="S314" s="113">
        <f t="shared" si="22"/>
        <v>11.548921499748227</v>
      </c>
      <c r="T314" s="113">
        <f>SUM($S$308:S314)</f>
        <v>44.759504929278982</v>
      </c>
      <c r="U314" s="199">
        <f t="shared" si="23"/>
        <v>11.238005011719999</v>
      </c>
      <c r="V314" s="199">
        <f t="shared" si="24"/>
        <v>11.238005011719999</v>
      </c>
      <c r="W314" s="231">
        <f>SUM($V$308:V314)</f>
        <v>41.364309015959996</v>
      </c>
      <c r="Y314" s="231"/>
      <c r="Z314" s="231"/>
      <c r="AA314" s="231"/>
      <c r="AB314" s="231"/>
      <c r="AC314" s="231"/>
      <c r="AD314" s="231"/>
      <c r="AE314" s="231"/>
      <c r="AF314" s="231"/>
      <c r="AG314" s="231"/>
      <c r="AH314" s="231"/>
      <c r="AI314" s="231"/>
      <c r="AJ314" s="231"/>
      <c r="AK314" s="231"/>
      <c r="AL314" s="231"/>
      <c r="AM314" s="231"/>
      <c r="AN314" s="231"/>
    </row>
    <row r="315" spans="1:40">
      <c r="A315" s="27">
        <v>42286</v>
      </c>
      <c r="B315" s="113">
        <v>7.3516000000000004</v>
      </c>
      <c r="C315" s="116">
        <v>8.0399999999999991</v>
      </c>
      <c r="D315" s="116">
        <v>32.479999999999997</v>
      </c>
      <c r="E315" s="113">
        <v>36.514299999999999</v>
      </c>
      <c r="F315" s="113">
        <v>62.707500000000003</v>
      </c>
      <c r="G315" s="113">
        <v>11.899999619999999</v>
      </c>
      <c r="H315" s="113">
        <v>49.06</v>
      </c>
      <c r="I315" s="113">
        <v>20</v>
      </c>
      <c r="J315" s="113">
        <v>80</v>
      </c>
      <c r="K315" s="113">
        <v>770.31</v>
      </c>
      <c r="L315" s="113">
        <v>17.14</v>
      </c>
      <c r="M315" s="113">
        <v>39.49</v>
      </c>
      <c r="N315" s="113">
        <v>52.81</v>
      </c>
      <c r="O315" s="113">
        <v>700</v>
      </c>
      <c r="P315" s="113">
        <f t="shared" si="20"/>
        <v>2.8189748807339261</v>
      </c>
      <c r="Q315" s="113">
        <f t="shared" si="21"/>
        <v>16.75966121142082</v>
      </c>
      <c r="R315" s="113">
        <f>SUM($Q$308:Q315)</f>
        <v>79.441626350521489</v>
      </c>
      <c r="S315" s="113">
        <f t="shared" si="22"/>
        <v>11.496588088458951</v>
      </c>
      <c r="T315" s="113">
        <f>SUM($S$308:S315)</f>
        <v>56.256093017737932</v>
      </c>
      <c r="U315" s="199">
        <f t="shared" si="23"/>
        <v>11.238122703739997</v>
      </c>
      <c r="V315" s="199">
        <f t="shared" si="24"/>
        <v>11.238122703739997</v>
      </c>
      <c r="W315" s="231">
        <f>SUM($V$308:V315)</f>
        <v>52.602431719699993</v>
      </c>
      <c r="Y315" s="231"/>
      <c r="Z315" s="231"/>
      <c r="AA315" s="231"/>
      <c r="AB315" s="231"/>
      <c r="AC315" s="231"/>
      <c r="AD315" s="231"/>
      <c r="AE315" s="231"/>
      <c r="AF315" s="231"/>
      <c r="AG315" s="231"/>
      <c r="AH315" s="231"/>
      <c r="AI315" s="231"/>
      <c r="AJ315" s="231"/>
      <c r="AK315" s="231"/>
      <c r="AL315" s="231"/>
      <c r="AM315" s="231"/>
      <c r="AN315" s="231"/>
    </row>
    <row r="316" spans="1:40">
      <c r="A316" s="27">
        <v>42287</v>
      </c>
      <c r="B316" s="113">
        <v>7.1497999999999999</v>
      </c>
      <c r="C316" s="116">
        <v>7.81</v>
      </c>
      <c r="D316" s="116">
        <v>32.4</v>
      </c>
      <c r="E316" s="113">
        <v>36.956800000000001</v>
      </c>
      <c r="F316" s="113">
        <v>61.520499999999998</v>
      </c>
      <c r="G316" s="113">
        <v>11.899999619999999</v>
      </c>
      <c r="H316" s="113">
        <v>49.11</v>
      </c>
      <c r="I316" s="113">
        <v>20</v>
      </c>
      <c r="J316" s="113">
        <v>80.010000000000005</v>
      </c>
      <c r="K316" s="113">
        <v>763.96</v>
      </c>
      <c r="L316" s="113">
        <v>15.71</v>
      </c>
      <c r="M316" s="113">
        <v>44.1</v>
      </c>
      <c r="N316" s="113">
        <v>50.63</v>
      </c>
      <c r="O316" s="113">
        <v>699.94</v>
      </c>
      <c r="P316" s="113">
        <f t="shared" si="20"/>
        <v>2.7814339257785257</v>
      </c>
      <c r="Q316" s="113">
        <f t="shared" si="21"/>
        <v>16.142151007120287</v>
      </c>
      <c r="R316" s="113">
        <f>SUM($Q$308:Q316)</f>
        <v>95.583777357641779</v>
      </c>
      <c r="S316" s="113">
        <f t="shared" si="22"/>
        <v>11.176826143786952</v>
      </c>
      <c r="T316" s="113">
        <f>SUM($S$308:S316)</f>
        <v>67.432919161524879</v>
      </c>
      <c r="U316" s="199">
        <f t="shared" si="23"/>
        <v>10.938730100289998</v>
      </c>
      <c r="V316" s="199">
        <f t="shared" si="24"/>
        <v>10.938730100289998</v>
      </c>
      <c r="W316" s="231">
        <f>SUM($V$308:V316)</f>
        <v>63.541161819989995</v>
      </c>
      <c r="Y316" s="231"/>
      <c r="Z316" s="231"/>
      <c r="AA316" s="231"/>
      <c r="AB316" s="231"/>
      <c r="AC316" s="231"/>
      <c r="AD316" s="231"/>
      <c r="AE316" s="231"/>
      <c r="AF316" s="231"/>
      <c r="AG316" s="231"/>
      <c r="AH316" s="231"/>
      <c r="AI316" s="231"/>
      <c r="AJ316" s="231"/>
      <c r="AK316" s="231"/>
      <c r="AL316" s="231"/>
      <c r="AM316" s="231"/>
      <c r="AN316" s="231"/>
    </row>
    <row r="317" spans="1:40">
      <c r="A317" s="27">
        <v>42288</v>
      </c>
      <c r="B317" s="113">
        <v>5.3390000000000004</v>
      </c>
      <c r="C317" s="116">
        <v>5.84</v>
      </c>
      <c r="D317" s="116">
        <v>32.880000000000003</v>
      </c>
      <c r="E317" s="113">
        <v>38.2485</v>
      </c>
      <c r="F317" s="113">
        <v>62.667099999999998</v>
      </c>
      <c r="G317" s="113">
        <v>11.899999619999999</v>
      </c>
      <c r="H317" s="113">
        <v>50.92</v>
      </c>
      <c r="I317" s="113">
        <v>19.989999999999998</v>
      </c>
      <c r="J317" s="113">
        <v>80.010000000000005</v>
      </c>
      <c r="K317" s="113">
        <v>714.88</v>
      </c>
      <c r="L317" s="113">
        <v>12.01</v>
      </c>
      <c r="M317" s="113">
        <v>40.369999999999997</v>
      </c>
      <c r="N317" s="113">
        <v>36.99</v>
      </c>
      <c r="O317" s="113">
        <v>699.98</v>
      </c>
      <c r="P317" s="113">
        <f t="shared" si="20"/>
        <v>2.3911634351674058</v>
      </c>
      <c r="Q317" s="113">
        <f t="shared" si="21"/>
        <v>10.926198474710992</v>
      </c>
      <c r="R317" s="113">
        <f>SUM($Q$308:Q317)</f>
        <v>106.50997583235277</v>
      </c>
      <c r="S317" s="113">
        <f t="shared" si="22"/>
        <v>8.4195797951509501</v>
      </c>
      <c r="T317" s="113">
        <f>SUM($S$308:S317)</f>
        <v>75.852498956675831</v>
      </c>
      <c r="U317" s="199">
        <f t="shared" si="23"/>
        <v>8.4216156813599987</v>
      </c>
      <c r="V317" s="199">
        <f t="shared" si="24"/>
        <v>8.4216156813599987</v>
      </c>
      <c r="W317" s="231">
        <f>SUM($V$308:V317)</f>
        <v>71.96277750134999</v>
      </c>
      <c r="Y317" s="231"/>
      <c r="Z317" s="231"/>
      <c r="AA317" s="231"/>
      <c r="AB317" s="231"/>
      <c r="AC317" s="231"/>
      <c r="AD317" s="231"/>
      <c r="AE317" s="231"/>
      <c r="AF317" s="231"/>
      <c r="AG317" s="231"/>
      <c r="AH317" s="231"/>
      <c r="AI317" s="231"/>
      <c r="AJ317" s="231"/>
      <c r="AK317" s="231"/>
      <c r="AL317" s="231"/>
      <c r="AM317" s="231"/>
      <c r="AN317" s="231"/>
    </row>
    <row r="318" spans="1:40">
      <c r="A318" s="27">
        <v>42289</v>
      </c>
      <c r="B318" s="113">
        <v>6.5030000000000001</v>
      </c>
      <c r="C318" s="116">
        <v>7.11</v>
      </c>
      <c r="D318" s="116">
        <v>32.880000000000003</v>
      </c>
      <c r="E318" s="113">
        <v>40.956600000000002</v>
      </c>
      <c r="F318" s="113">
        <v>62.835799999999999</v>
      </c>
      <c r="G318" s="113">
        <v>12</v>
      </c>
      <c r="H318" s="113">
        <v>49.57</v>
      </c>
      <c r="I318" s="113">
        <v>20</v>
      </c>
      <c r="J318" s="113">
        <v>80</v>
      </c>
      <c r="K318" s="113">
        <v>747.13</v>
      </c>
      <c r="L318" s="113">
        <v>14.6</v>
      </c>
      <c r="M318" s="113">
        <v>43.76</v>
      </c>
      <c r="N318" s="113">
        <v>44.91</v>
      </c>
      <c r="O318" s="113">
        <v>700.19</v>
      </c>
      <c r="P318" s="113">
        <f t="shared" si="20"/>
        <v>2.6474258026955404</v>
      </c>
      <c r="Q318" s="113">
        <f t="shared" si="21"/>
        <v>14.117650212844095</v>
      </c>
      <c r="R318" s="113">
        <f>SUM($Q$308:Q318)</f>
        <v>120.62762604519686</v>
      </c>
      <c r="S318" s="113">
        <f t="shared" si="22"/>
        <v>10.323070386471001</v>
      </c>
      <c r="T318" s="113">
        <f>SUM($S$308:S318)</f>
        <v>86.175569343146833</v>
      </c>
      <c r="U318" s="199">
        <f t="shared" si="23"/>
        <v>10.197137334760001</v>
      </c>
      <c r="V318" s="199">
        <f t="shared" si="24"/>
        <v>10.197137334760001</v>
      </c>
      <c r="W318" s="231">
        <f>SUM($V$308:V318)</f>
        <v>82.159914836109991</v>
      </c>
      <c r="Y318" s="231"/>
      <c r="Z318" s="231"/>
      <c r="AA318" s="231"/>
      <c r="AB318" s="231"/>
      <c r="AC318" s="231"/>
      <c r="AD318" s="231"/>
      <c r="AE318" s="231"/>
      <c r="AF318" s="231"/>
      <c r="AG318" s="231"/>
      <c r="AH318" s="231"/>
      <c r="AI318" s="231"/>
      <c r="AJ318" s="231"/>
      <c r="AK318" s="231"/>
      <c r="AL318" s="231"/>
      <c r="AM318" s="231"/>
      <c r="AN318" s="231"/>
    </row>
    <row r="319" spans="1:40">
      <c r="A319" s="27">
        <v>42290</v>
      </c>
      <c r="B319" s="113">
        <v>6.4789000000000003</v>
      </c>
      <c r="C319" s="116">
        <v>7.08</v>
      </c>
      <c r="D319" s="116">
        <v>32.71</v>
      </c>
      <c r="E319" s="113">
        <v>43.191899999999997</v>
      </c>
      <c r="F319" s="113">
        <v>53.386699999999998</v>
      </c>
      <c r="G319" s="113">
        <v>12</v>
      </c>
      <c r="H319" s="113">
        <v>48.2</v>
      </c>
      <c r="I319" s="113">
        <v>20</v>
      </c>
      <c r="J319" s="113">
        <v>80</v>
      </c>
      <c r="K319" s="113">
        <v>748.62</v>
      </c>
      <c r="L319" s="113">
        <v>15.02</v>
      </c>
      <c r="M319" s="113">
        <v>42.22</v>
      </c>
      <c r="N319" s="113">
        <v>45.64</v>
      </c>
      <c r="O319" s="113">
        <v>700.04</v>
      </c>
      <c r="P319" s="113">
        <f t="shared" si="20"/>
        <v>2.6472000891190102</v>
      </c>
      <c r="Q319" s="113">
        <f t="shared" si="21"/>
        <v>14.114464027118567</v>
      </c>
      <c r="R319" s="113">
        <f>SUM($Q$308:Q319)</f>
        <v>134.74209007231542</v>
      </c>
      <c r="S319" s="113">
        <f t="shared" si="22"/>
        <v>10.273045442028502</v>
      </c>
      <c r="T319" s="113">
        <f>SUM($S$308:S319)</f>
        <v>96.448614785175337</v>
      </c>
      <c r="U319" s="199">
        <f t="shared" si="23"/>
        <v>10.207003997539999</v>
      </c>
      <c r="V319" s="199">
        <f t="shared" si="24"/>
        <v>10.207003997539999</v>
      </c>
      <c r="W319" s="231">
        <f>SUM($V$308:V319)</f>
        <v>92.36691883364999</v>
      </c>
      <c r="Y319" s="231"/>
      <c r="Z319" s="231"/>
      <c r="AA319" s="231"/>
      <c r="AB319" s="231"/>
      <c r="AC319" s="231"/>
      <c r="AD319" s="231"/>
      <c r="AE319" s="231"/>
      <c r="AF319" s="231"/>
      <c r="AG319" s="231"/>
      <c r="AH319" s="231"/>
      <c r="AI319" s="231"/>
      <c r="AJ319" s="231"/>
      <c r="AK319" s="231"/>
      <c r="AL319" s="231"/>
      <c r="AM319" s="231"/>
      <c r="AN319" s="231"/>
    </row>
    <row r="320" spans="1:40">
      <c r="A320" s="27">
        <v>42291</v>
      </c>
      <c r="B320" s="113">
        <v>6.3391000000000002</v>
      </c>
      <c r="C320" s="116">
        <v>6.93</v>
      </c>
      <c r="D320" s="116">
        <v>31.87</v>
      </c>
      <c r="E320" s="113">
        <v>45.096200000000003</v>
      </c>
      <c r="F320" s="113">
        <v>36.872300000000003</v>
      </c>
      <c r="G320" s="113">
        <v>12</v>
      </c>
      <c r="H320" s="113">
        <v>49.24</v>
      </c>
      <c r="I320" s="113">
        <v>20</v>
      </c>
      <c r="J320" s="113">
        <v>80</v>
      </c>
      <c r="K320" s="113">
        <v>745.81</v>
      </c>
      <c r="L320" s="113">
        <v>14.03</v>
      </c>
      <c r="M320" s="113">
        <v>45.9</v>
      </c>
      <c r="N320" s="113">
        <v>45.43</v>
      </c>
      <c r="O320" s="113">
        <v>699.99</v>
      </c>
      <c r="P320" s="113">
        <f t="shared" si="20"/>
        <v>2.6392284333532703</v>
      </c>
      <c r="Q320" s="113">
        <f t="shared" si="21"/>
        <v>14.002395657279276</v>
      </c>
      <c r="R320" s="113">
        <f>SUM($Q$308:Q320)</f>
        <v>148.74448572959469</v>
      </c>
      <c r="S320" s="113">
        <f t="shared" si="22"/>
        <v>9.9451405878346986</v>
      </c>
      <c r="T320" s="113">
        <f>SUM($S$308:S320)</f>
        <v>106.39375537301004</v>
      </c>
      <c r="U320" s="199">
        <f t="shared" si="23"/>
        <v>9.9703919216900001</v>
      </c>
      <c r="V320" s="199">
        <f t="shared" si="24"/>
        <v>9.9703919216900001</v>
      </c>
      <c r="W320" s="231">
        <f>SUM($V$308:V320)</f>
        <v>102.33731075533998</v>
      </c>
      <c r="Y320" s="231"/>
      <c r="Z320" s="231"/>
      <c r="AA320" s="231"/>
      <c r="AB320" s="231"/>
      <c r="AC320" s="231"/>
      <c r="AD320" s="231"/>
      <c r="AE320" s="231"/>
      <c r="AF320" s="231"/>
      <c r="AG320" s="231"/>
      <c r="AH320" s="231"/>
      <c r="AI320" s="231"/>
      <c r="AJ320" s="231"/>
      <c r="AK320" s="231"/>
      <c r="AL320" s="231"/>
      <c r="AM320" s="231"/>
      <c r="AN320" s="231"/>
    </row>
    <row r="321" spans="1:40">
      <c r="A321" s="27">
        <v>42292</v>
      </c>
      <c r="B321" s="113">
        <v>6.1933999999999996</v>
      </c>
      <c r="C321" s="116">
        <v>6.77</v>
      </c>
      <c r="D321" s="116">
        <v>31.73</v>
      </c>
      <c r="E321" s="113">
        <v>45.007199999999997</v>
      </c>
      <c r="F321" s="113">
        <v>36.792200000000001</v>
      </c>
      <c r="G321" s="113">
        <v>11.600000380000001</v>
      </c>
      <c r="H321" s="113">
        <v>49.17</v>
      </c>
      <c r="I321" s="113">
        <v>19.989999999999998</v>
      </c>
      <c r="J321" s="113">
        <v>80</v>
      </c>
      <c r="K321" s="113">
        <v>741.95</v>
      </c>
      <c r="L321" s="113">
        <v>13.18</v>
      </c>
      <c r="M321" s="113">
        <v>52.41</v>
      </c>
      <c r="N321" s="113">
        <v>44.27</v>
      </c>
      <c r="O321" s="113">
        <v>699.97</v>
      </c>
      <c r="P321" s="113">
        <f t="shared" si="20"/>
        <v>2.6380825528678642</v>
      </c>
      <c r="Q321" s="113">
        <f t="shared" si="21"/>
        <v>13.98635977470377</v>
      </c>
      <c r="R321" s="113">
        <f>SUM($Q$308:Q321)</f>
        <v>162.73084550429846</v>
      </c>
      <c r="S321" s="113">
        <f t="shared" si="22"/>
        <v>9.8625330969197478</v>
      </c>
      <c r="T321" s="113">
        <f>SUM($S$308:S321)</f>
        <v>116.25628846992979</v>
      </c>
      <c r="U321" s="199">
        <f t="shared" si="23"/>
        <v>9.7405186103799988</v>
      </c>
      <c r="V321" s="199">
        <f t="shared" si="24"/>
        <v>9.7405186103799988</v>
      </c>
      <c r="W321" s="231">
        <f>SUM($V$308:V321)</f>
        <v>112.07782936571998</v>
      </c>
      <c r="Y321" s="231"/>
      <c r="Z321" s="231"/>
      <c r="AA321" s="231"/>
      <c r="AB321" s="231"/>
      <c r="AC321" s="231"/>
      <c r="AD321" s="231"/>
      <c r="AE321" s="231"/>
      <c r="AF321" s="231"/>
      <c r="AG321" s="231"/>
      <c r="AH321" s="231"/>
      <c r="AI321" s="231"/>
      <c r="AJ321" s="231"/>
      <c r="AK321" s="231"/>
      <c r="AL321" s="231"/>
      <c r="AM321" s="231"/>
      <c r="AN321" s="231"/>
    </row>
    <row r="322" spans="1:40">
      <c r="A322" s="27">
        <v>42293</v>
      </c>
      <c r="B322" s="113">
        <v>6.0151000000000003</v>
      </c>
      <c r="C322" s="116">
        <v>6.57</v>
      </c>
      <c r="D322" s="116">
        <v>32.1</v>
      </c>
      <c r="E322" s="113">
        <v>45.4512</v>
      </c>
      <c r="F322" s="113">
        <v>36.912599999999998</v>
      </c>
      <c r="G322" s="113">
        <v>11.80000019</v>
      </c>
      <c r="H322" s="113">
        <v>48.72</v>
      </c>
      <c r="I322" s="113">
        <v>20</v>
      </c>
      <c r="J322" s="113">
        <v>80</v>
      </c>
      <c r="K322" s="113">
        <v>737.2</v>
      </c>
      <c r="L322" s="113">
        <v>12.65</v>
      </c>
      <c r="M322" s="113">
        <v>51.76</v>
      </c>
      <c r="N322" s="113">
        <v>42.33</v>
      </c>
      <c r="O322" s="113">
        <v>700.1</v>
      </c>
      <c r="P322" s="113">
        <f t="shared" si="20"/>
        <v>2.5893997308210621</v>
      </c>
      <c r="Q322" s="113">
        <f t="shared" si="21"/>
        <v>13.321772553171876</v>
      </c>
      <c r="R322" s="113">
        <f>SUM($Q$308:Q322)</f>
        <v>176.05261805747034</v>
      </c>
      <c r="S322" s="113">
        <f t="shared" si="22"/>
        <v>9.5505121383695766</v>
      </c>
      <c r="T322" s="113">
        <f>SUM($S$308:S322)</f>
        <v>125.80680060829937</v>
      </c>
      <c r="U322" s="199">
        <f t="shared" si="23"/>
        <v>9.5291813050199998</v>
      </c>
      <c r="V322" s="199">
        <f t="shared" si="24"/>
        <v>9.5291813050199998</v>
      </c>
      <c r="W322" s="231">
        <f>SUM($V$308:V322)</f>
        <v>121.60701067073998</v>
      </c>
      <c r="Y322" s="231"/>
      <c r="Z322" s="231"/>
      <c r="AA322" s="231"/>
      <c r="AB322" s="231"/>
      <c r="AC322" s="231"/>
      <c r="AD322" s="231"/>
      <c r="AE322" s="231"/>
      <c r="AF322" s="231"/>
      <c r="AG322" s="231"/>
      <c r="AH322" s="231"/>
      <c r="AI322" s="231"/>
      <c r="AJ322" s="231"/>
      <c r="AK322" s="231"/>
      <c r="AL322" s="231"/>
      <c r="AM322" s="231"/>
      <c r="AN322" s="231"/>
    </row>
    <row r="323" spans="1:40">
      <c r="A323" s="27">
        <v>42294</v>
      </c>
      <c r="B323" s="113">
        <v>6.4276</v>
      </c>
      <c r="C323" s="116">
        <v>7.03</v>
      </c>
      <c r="D323" s="116">
        <v>31.45</v>
      </c>
      <c r="E323" s="113">
        <v>46.432699999999997</v>
      </c>
      <c r="F323" s="113">
        <v>37.311300000000003</v>
      </c>
      <c r="G323" s="113">
        <v>11.69999981</v>
      </c>
      <c r="H323" s="113">
        <v>52.06</v>
      </c>
      <c r="I323" s="113">
        <v>19.989999999999998</v>
      </c>
      <c r="J323" s="113">
        <v>80</v>
      </c>
      <c r="K323" s="113">
        <v>752.98</v>
      </c>
      <c r="L323" s="113">
        <v>14.74</v>
      </c>
      <c r="M323" s="113">
        <v>46.58</v>
      </c>
      <c r="N323" s="113">
        <v>46.19</v>
      </c>
      <c r="O323" s="113">
        <v>700.12</v>
      </c>
      <c r="P323" s="113">
        <f t="shared" si="20"/>
        <v>2.6851937540353883</v>
      </c>
      <c r="Q323" s="113">
        <f t="shared" si="21"/>
        <v>14.661041741088463</v>
      </c>
      <c r="R323" s="113">
        <f>SUM($Q$308:Q323)</f>
        <v>190.71365979855881</v>
      </c>
      <c r="S323" s="113">
        <f t="shared" si="22"/>
        <v>10.208936932836126</v>
      </c>
      <c r="T323" s="113">
        <f>SUM($S$308:S323)</f>
        <v>136.01573754113551</v>
      </c>
      <c r="U323" s="199">
        <f t="shared" si="23"/>
        <v>10.10454728304</v>
      </c>
      <c r="V323" s="199">
        <f t="shared" si="24"/>
        <v>10.10454728304</v>
      </c>
      <c r="W323" s="231">
        <f>SUM($V$308:V323)</f>
        <v>131.71155795377999</v>
      </c>
      <c r="Y323" s="231"/>
      <c r="Z323" s="231"/>
      <c r="AA323" s="231"/>
      <c r="AB323" s="231"/>
      <c r="AC323" s="231"/>
      <c r="AD323" s="231"/>
      <c r="AE323" s="231"/>
      <c r="AF323" s="231"/>
      <c r="AG323" s="231"/>
      <c r="AH323" s="231"/>
      <c r="AI323" s="231"/>
      <c r="AJ323" s="231"/>
      <c r="AK323" s="231"/>
      <c r="AL323" s="231"/>
      <c r="AM323" s="231"/>
      <c r="AN323" s="231"/>
    </row>
    <row r="324" spans="1:40">
      <c r="A324" s="27">
        <v>42295</v>
      </c>
      <c r="B324" s="113">
        <v>4.4558</v>
      </c>
      <c r="C324" s="116">
        <v>4.87</v>
      </c>
      <c r="D324" s="116">
        <v>31.5</v>
      </c>
      <c r="E324" s="113">
        <v>45.887900000000002</v>
      </c>
      <c r="F324" s="113">
        <v>37.723100000000002</v>
      </c>
      <c r="G324" s="113">
        <v>11.899999619999999</v>
      </c>
      <c r="H324" s="113">
        <v>48.19</v>
      </c>
      <c r="I324" s="113">
        <v>19.95</v>
      </c>
      <c r="J324" s="113">
        <v>80</v>
      </c>
      <c r="K324" s="113">
        <v>696.53</v>
      </c>
      <c r="L324" s="113">
        <v>9.7100000000000009</v>
      </c>
      <c r="M324" s="113">
        <v>59.37</v>
      </c>
      <c r="N324" s="113">
        <v>30.29</v>
      </c>
      <c r="O324" s="113">
        <v>699.96</v>
      </c>
      <c r="P324" s="113">
        <f t="shared" ref="P324:P387" si="25">SUMPRODUCT(C324:O324,$Y$5:$AK$5)+AP324</f>
        <v>2.236239697136126</v>
      </c>
      <c r="Q324" s="113">
        <f t="shared" ref="Q324:Q387" si="26">EXP(P324)</f>
        <v>9.3580758440160317</v>
      </c>
      <c r="R324" s="113">
        <f>SUM($Q$308:Q324)</f>
        <v>200.07173564257485</v>
      </c>
      <c r="S324" s="113">
        <f t="shared" ref="S324:S387" si="27">SUMPRODUCT(C324:O324,$Y$3:$AK$3)</f>
        <v>7.0147796361377495</v>
      </c>
      <c r="T324" s="113">
        <f>SUM($S$308:S324)</f>
        <v>143.03051717727325</v>
      </c>
      <c r="U324" s="199">
        <f t="shared" ref="U324:U387" si="28">$AY$65+$AY$66*C324+$AY$67*D324+$AY$68*E324+$AY$69*F324</f>
        <v>7.22781672138</v>
      </c>
      <c r="V324" s="199">
        <f t="shared" ref="V324:V387" si="29">IF(U324&lt;0,0,U324)</f>
        <v>7.22781672138</v>
      </c>
      <c r="W324" s="231">
        <f>SUM($V$308:V324)</f>
        <v>138.93937467516</v>
      </c>
      <c r="Y324" s="231"/>
      <c r="Z324" s="231"/>
      <c r="AA324" s="231"/>
      <c r="AB324" s="231"/>
      <c r="AC324" s="231"/>
      <c r="AD324" s="231"/>
      <c r="AE324" s="231"/>
      <c r="AF324" s="231"/>
      <c r="AG324" s="231"/>
      <c r="AH324" s="231"/>
      <c r="AI324" s="231"/>
      <c r="AJ324" s="231"/>
      <c r="AK324" s="231"/>
      <c r="AL324" s="231"/>
      <c r="AM324" s="231"/>
      <c r="AN324" s="231"/>
    </row>
    <row r="325" spans="1:40">
      <c r="A325" s="27">
        <v>42296</v>
      </c>
      <c r="B325" s="113">
        <v>4.3228999999999997</v>
      </c>
      <c r="C325" s="116">
        <v>4.72</v>
      </c>
      <c r="D325" s="116">
        <v>30.09</v>
      </c>
      <c r="E325" s="113">
        <v>46.582799999999999</v>
      </c>
      <c r="F325" s="113">
        <v>40.0045</v>
      </c>
      <c r="G325" s="113">
        <v>12.19999981</v>
      </c>
      <c r="H325" s="113">
        <v>52.9</v>
      </c>
      <c r="I325" s="113">
        <v>20</v>
      </c>
      <c r="J325" s="113">
        <v>79.97</v>
      </c>
      <c r="K325" s="113">
        <v>696.33</v>
      </c>
      <c r="L325" s="113">
        <v>9.92</v>
      </c>
      <c r="M325" s="113">
        <v>60.46</v>
      </c>
      <c r="N325" s="113">
        <v>31.85</v>
      </c>
      <c r="O325" s="113">
        <v>699.99</v>
      </c>
      <c r="P325" s="113">
        <f t="shared" si="25"/>
        <v>2.1893410875040082</v>
      </c>
      <c r="Q325" s="113">
        <f t="shared" si="26"/>
        <v>8.9293275303785951</v>
      </c>
      <c r="R325" s="113">
        <f>SUM($Q$308:Q325)</f>
        <v>209.00106317295345</v>
      </c>
      <c r="S325" s="113">
        <f t="shared" si="27"/>
        <v>6.5972472249235246</v>
      </c>
      <c r="T325" s="113">
        <f>SUM($S$308:S325)</f>
        <v>149.62776440219679</v>
      </c>
      <c r="U325" s="199">
        <f t="shared" si="28"/>
        <v>6.906759759489999</v>
      </c>
      <c r="V325" s="199">
        <f t="shared" si="29"/>
        <v>6.906759759489999</v>
      </c>
      <c r="W325" s="231">
        <f>SUM($V$308:V325)</f>
        <v>145.84613443465</v>
      </c>
      <c r="Y325" s="231"/>
      <c r="Z325" s="231"/>
      <c r="AA325" s="231"/>
      <c r="AB325" s="231"/>
      <c r="AC325" s="231"/>
      <c r="AD325" s="231"/>
      <c r="AE325" s="231"/>
      <c r="AF325" s="231"/>
      <c r="AG325" s="231"/>
      <c r="AH325" s="231"/>
      <c r="AI325" s="231"/>
      <c r="AJ325" s="231"/>
      <c r="AK325" s="231"/>
      <c r="AL325" s="231"/>
      <c r="AM325" s="231"/>
      <c r="AN325" s="231"/>
    </row>
    <row r="326" spans="1:40">
      <c r="A326" s="27">
        <v>42297</v>
      </c>
      <c r="B326" s="113">
        <v>4.3021000000000003</v>
      </c>
      <c r="C326" s="116">
        <v>4.7</v>
      </c>
      <c r="D326" s="116">
        <v>30.01</v>
      </c>
      <c r="E326" s="113">
        <v>45.526800000000001</v>
      </c>
      <c r="F326" s="113">
        <v>39.133899999999997</v>
      </c>
      <c r="G326" s="113">
        <v>12.100000380000001</v>
      </c>
      <c r="H326" s="113">
        <v>49.6</v>
      </c>
      <c r="I326" s="113">
        <v>19.989999999999998</v>
      </c>
      <c r="J326" s="113">
        <v>79.97</v>
      </c>
      <c r="K326" s="113">
        <v>695.91</v>
      </c>
      <c r="L326" s="113">
        <v>10.14</v>
      </c>
      <c r="M326" s="113">
        <v>60.17</v>
      </c>
      <c r="N326" s="113">
        <v>29.84</v>
      </c>
      <c r="O326" s="113">
        <v>699.99</v>
      </c>
      <c r="P326" s="113">
        <f t="shared" si="25"/>
        <v>2.171460246366034</v>
      </c>
      <c r="Q326" s="113">
        <f t="shared" si="26"/>
        <v>8.7710826354605107</v>
      </c>
      <c r="R326" s="113">
        <f>SUM($Q$308:Q326)</f>
        <v>217.77214580841397</v>
      </c>
      <c r="S326" s="113">
        <f t="shared" si="27"/>
        <v>6.5221328197446482</v>
      </c>
      <c r="T326" s="113">
        <f>SUM($S$308:S326)</f>
        <v>156.14989722194144</v>
      </c>
      <c r="U326" s="199">
        <f t="shared" si="28"/>
        <v>6.8354403580299996</v>
      </c>
      <c r="V326" s="199">
        <f t="shared" si="29"/>
        <v>6.8354403580299996</v>
      </c>
      <c r="W326" s="231">
        <f>SUM($V$308:V326)</f>
        <v>152.68157479268001</v>
      </c>
      <c r="Y326" s="231"/>
      <c r="Z326" s="231"/>
      <c r="AA326" s="231"/>
      <c r="AB326" s="231"/>
      <c r="AC326" s="231"/>
      <c r="AD326" s="231"/>
      <c r="AE326" s="231"/>
      <c r="AF326" s="231"/>
      <c r="AG326" s="231"/>
      <c r="AH326" s="231"/>
      <c r="AI326" s="231"/>
      <c r="AJ326" s="231"/>
      <c r="AK326" s="231"/>
      <c r="AL326" s="231"/>
      <c r="AM326" s="231"/>
      <c r="AN326" s="231"/>
    </row>
    <row r="327" spans="1:40">
      <c r="A327" s="27">
        <v>42298</v>
      </c>
      <c r="B327" s="113">
        <v>4.0144000000000002</v>
      </c>
      <c r="C327" s="116">
        <v>4.3899999999999997</v>
      </c>
      <c r="D327" s="116">
        <v>32.29</v>
      </c>
      <c r="E327" s="113">
        <v>44.207099999999997</v>
      </c>
      <c r="F327" s="113">
        <v>39.857900000000001</v>
      </c>
      <c r="G327" s="113">
        <v>11.19999981</v>
      </c>
      <c r="H327" s="113">
        <v>49.25</v>
      </c>
      <c r="I327" s="113">
        <v>20</v>
      </c>
      <c r="J327" s="113">
        <v>79.98</v>
      </c>
      <c r="K327" s="113">
        <v>688.59</v>
      </c>
      <c r="L327" s="113">
        <v>11.29</v>
      </c>
      <c r="M327" s="113">
        <v>50.39</v>
      </c>
      <c r="N327" s="113">
        <v>26.32</v>
      </c>
      <c r="O327" s="113">
        <v>699.99</v>
      </c>
      <c r="P327" s="113">
        <f t="shared" si="25"/>
        <v>2.1711983552049277</v>
      </c>
      <c r="Q327" s="113">
        <f t="shared" si="26"/>
        <v>8.7687858672097292</v>
      </c>
      <c r="R327" s="113">
        <f>SUM($Q$308:Q327)</f>
        <v>226.54093167562371</v>
      </c>
      <c r="S327" s="113">
        <f t="shared" si="27"/>
        <v>6.5764632743015259</v>
      </c>
      <c r="T327" s="113">
        <f>SUM($S$308:S327)</f>
        <v>162.72636049624296</v>
      </c>
      <c r="U327" s="199">
        <f t="shared" si="28"/>
        <v>6.6191292212199988</v>
      </c>
      <c r="V327" s="199">
        <f t="shared" si="29"/>
        <v>6.6191292212199988</v>
      </c>
      <c r="W327" s="231">
        <f>SUM($V$308:V327)</f>
        <v>159.3007040139</v>
      </c>
      <c r="Y327" s="231"/>
      <c r="Z327" s="231"/>
      <c r="AA327" s="231"/>
      <c r="AB327" s="231"/>
      <c r="AC327" s="231"/>
      <c r="AD327" s="231"/>
      <c r="AE327" s="231"/>
      <c r="AF327" s="231"/>
      <c r="AG327" s="231"/>
      <c r="AH327" s="231"/>
      <c r="AI327" s="231"/>
      <c r="AJ327" s="231"/>
      <c r="AK327" s="231"/>
      <c r="AL327" s="231"/>
      <c r="AM327" s="231"/>
      <c r="AN327" s="231"/>
    </row>
    <row r="328" spans="1:40">
      <c r="A328" s="27">
        <v>42299</v>
      </c>
      <c r="B328" s="113">
        <v>4.1707999999999998</v>
      </c>
      <c r="C328" s="116">
        <v>4.5599999999999996</v>
      </c>
      <c r="D328" s="116">
        <v>32.549999999999997</v>
      </c>
      <c r="E328" s="113">
        <v>46.329799999999999</v>
      </c>
      <c r="F328" s="113">
        <v>38.456899999999997</v>
      </c>
      <c r="G328" s="113">
        <v>12.100000380000001</v>
      </c>
      <c r="H328" s="113">
        <v>50.11</v>
      </c>
      <c r="I328" s="113">
        <v>20</v>
      </c>
      <c r="J328" s="113">
        <v>80</v>
      </c>
      <c r="K328" s="113">
        <v>693.76</v>
      </c>
      <c r="L328" s="113">
        <v>17.18</v>
      </c>
      <c r="M328" s="113">
        <v>41.39</v>
      </c>
      <c r="N328" s="113">
        <v>27.66</v>
      </c>
      <c r="O328" s="113">
        <v>699.97</v>
      </c>
      <c r="P328" s="113">
        <f t="shared" si="25"/>
        <v>2.1411494777765343</v>
      </c>
      <c r="Q328" s="113">
        <f t="shared" si="26"/>
        <v>8.5092131608555768</v>
      </c>
      <c r="R328" s="113">
        <f>SUM($Q$308:Q328)</f>
        <v>235.05014483647929</v>
      </c>
      <c r="S328" s="113">
        <f t="shared" si="27"/>
        <v>6.5482975919336486</v>
      </c>
      <c r="T328" s="113">
        <f>SUM($S$308:S328)</f>
        <v>169.27465808817661</v>
      </c>
      <c r="U328" s="199">
        <f t="shared" si="28"/>
        <v>6.9422730562299986</v>
      </c>
      <c r="V328" s="199">
        <f t="shared" si="29"/>
        <v>6.9422730562299986</v>
      </c>
      <c r="W328" s="231">
        <f>SUM($V$308:V328)</f>
        <v>166.24297707013</v>
      </c>
      <c r="Y328" s="231"/>
      <c r="Z328" s="231"/>
      <c r="AA328" s="231"/>
      <c r="AB328" s="231"/>
      <c r="AC328" s="231"/>
      <c r="AD328" s="231"/>
      <c r="AE328" s="231"/>
      <c r="AF328" s="231"/>
      <c r="AG328" s="231"/>
      <c r="AH328" s="231"/>
      <c r="AI328" s="231"/>
      <c r="AJ328" s="231"/>
      <c r="AK328" s="231"/>
      <c r="AL328" s="231"/>
      <c r="AM328" s="231"/>
      <c r="AN328" s="231"/>
    </row>
    <row r="329" spans="1:40">
      <c r="A329" s="27">
        <v>42300</v>
      </c>
      <c r="B329" s="113">
        <v>4.0608000000000004</v>
      </c>
      <c r="C329" s="116">
        <v>4.4400000000000004</v>
      </c>
      <c r="D329" s="116">
        <v>32.44</v>
      </c>
      <c r="E329" s="113">
        <v>47.265099999999997</v>
      </c>
      <c r="F329" s="113">
        <v>38.133499999999998</v>
      </c>
      <c r="G329" s="113">
        <v>12</v>
      </c>
      <c r="H329" s="113">
        <v>50.15</v>
      </c>
      <c r="I329" s="113">
        <v>20</v>
      </c>
      <c r="J329" s="113">
        <v>80.010000000000005</v>
      </c>
      <c r="K329" s="113">
        <v>693.58</v>
      </c>
      <c r="L329" s="113">
        <v>22.47</v>
      </c>
      <c r="M329" s="113">
        <v>46.47</v>
      </c>
      <c r="N329" s="113">
        <v>28.78</v>
      </c>
      <c r="O329" s="113">
        <v>699.92</v>
      </c>
      <c r="P329" s="113">
        <f t="shared" si="25"/>
        <v>2.1213722079105302</v>
      </c>
      <c r="Q329" s="113">
        <f t="shared" si="26"/>
        <v>8.3425773876175331</v>
      </c>
      <c r="R329" s="113">
        <f>SUM($Q$308:Q329)</f>
        <v>243.39272222409681</v>
      </c>
      <c r="S329" s="113">
        <f t="shared" si="27"/>
        <v>6.4436913307917001</v>
      </c>
      <c r="T329" s="113">
        <f>SUM($S$308:S329)</f>
        <v>175.7183494189683</v>
      </c>
      <c r="U329" s="199">
        <f t="shared" si="28"/>
        <v>6.8029777767799997</v>
      </c>
      <c r="V329" s="199">
        <f t="shared" si="29"/>
        <v>6.8029777767799997</v>
      </c>
      <c r="W329" s="231">
        <f>SUM($V$308:V329)</f>
        <v>173.04595484691001</v>
      </c>
      <c r="Y329" s="231"/>
      <c r="Z329" s="231"/>
      <c r="AA329" s="231"/>
      <c r="AB329" s="231"/>
      <c r="AC329" s="231"/>
      <c r="AD329" s="231"/>
      <c r="AE329" s="231"/>
      <c r="AF329" s="231"/>
      <c r="AG329" s="231"/>
      <c r="AH329" s="231"/>
      <c r="AI329" s="231"/>
      <c r="AJ329" s="231"/>
      <c r="AK329" s="231"/>
      <c r="AL329" s="231"/>
      <c r="AM329" s="231"/>
      <c r="AN329" s="231"/>
    </row>
    <row r="330" spans="1:40">
      <c r="A330" s="27">
        <v>42301</v>
      </c>
      <c r="B330" s="113">
        <v>4.3765999999999998</v>
      </c>
      <c r="C330" s="116">
        <v>4.78</v>
      </c>
      <c r="D330" s="116">
        <v>31.96</v>
      </c>
      <c r="E330" s="113">
        <v>45.168399999999998</v>
      </c>
      <c r="F330" s="113">
        <v>38.648499999999999</v>
      </c>
      <c r="G330" s="113">
        <v>11.600000380000001</v>
      </c>
      <c r="H330" s="113">
        <v>49.32</v>
      </c>
      <c r="I330" s="113">
        <v>20</v>
      </c>
      <c r="J330" s="113">
        <v>79.989999999999995</v>
      </c>
      <c r="K330" s="113">
        <v>669.5</v>
      </c>
      <c r="L330" s="113">
        <v>24.77</v>
      </c>
      <c r="M330" s="113">
        <v>51.83</v>
      </c>
      <c r="N330" s="113">
        <v>29.89</v>
      </c>
      <c r="O330" s="113">
        <v>668.91</v>
      </c>
      <c r="P330" s="113">
        <f t="shared" si="25"/>
        <v>2.1575607364399341</v>
      </c>
      <c r="Q330" s="113">
        <f t="shared" si="26"/>
        <v>8.6500122440503304</v>
      </c>
      <c r="R330" s="113">
        <f>SUM($Q$308:Q330)</f>
        <v>252.04273446814716</v>
      </c>
      <c r="S330" s="113">
        <f t="shared" si="27"/>
        <v>7.0637654658184497</v>
      </c>
      <c r="T330" s="113">
        <f>SUM($S$308:S330)</f>
        <v>182.78211488478675</v>
      </c>
      <c r="U330" s="199">
        <f t="shared" si="28"/>
        <v>7.1331237109699996</v>
      </c>
      <c r="V330" s="199">
        <f t="shared" si="29"/>
        <v>7.1331237109699996</v>
      </c>
      <c r="W330" s="231">
        <f>SUM($V$308:V330)</f>
        <v>180.17907855788002</v>
      </c>
      <c r="Y330" s="231"/>
      <c r="Z330" s="231"/>
      <c r="AA330" s="231"/>
      <c r="AB330" s="231"/>
      <c r="AC330" s="231"/>
      <c r="AD330" s="231"/>
      <c r="AE330" s="231"/>
      <c r="AF330" s="231"/>
      <c r="AG330" s="231"/>
      <c r="AH330" s="231"/>
      <c r="AI330" s="231"/>
      <c r="AJ330" s="231"/>
      <c r="AK330" s="231"/>
      <c r="AL330" s="231"/>
      <c r="AM330" s="231"/>
      <c r="AN330" s="231"/>
    </row>
    <row r="331" spans="1:40">
      <c r="A331" s="27">
        <v>42302</v>
      </c>
      <c r="B331" s="113">
        <v>4.633</v>
      </c>
      <c r="C331" s="116">
        <v>5.0599999999999996</v>
      </c>
      <c r="D331" s="116">
        <v>32.15</v>
      </c>
      <c r="E331" s="113">
        <v>45.707599999999999</v>
      </c>
      <c r="F331" s="113">
        <v>39.256599999999999</v>
      </c>
      <c r="G331" s="113">
        <v>12.100000380000001</v>
      </c>
      <c r="H331" s="113">
        <v>50.03</v>
      </c>
      <c r="I331" s="113">
        <v>19.989999999999998</v>
      </c>
      <c r="J331" s="113">
        <v>80</v>
      </c>
      <c r="K331" s="113">
        <v>656.48</v>
      </c>
      <c r="L331" s="113">
        <v>25.45</v>
      </c>
      <c r="M331" s="113">
        <v>50.69</v>
      </c>
      <c r="N331" s="113">
        <v>30.57</v>
      </c>
      <c r="O331" s="113">
        <v>650.02</v>
      </c>
      <c r="P331" s="113">
        <f t="shared" si="25"/>
        <v>2.1619161066688637</v>
      </c>
      <c r="Q331" s="113">
        <f t="shared" si="26"/>
        <v>8.6877684112173341</v>
      </c>
      <c r="R331" s="113">
        <f>SUM($Q$308:Q331)</f>
        <v>260.73050287936451</v>
      </c>
      <c r="S331" s="113">
        <f t="shared" si="27"/>
        <v>7.3875124587189482</v>
      </c>
      <c r="T331" s="113">
        <f>SUM($S$308:S331)</f>
        <v>190.16962734350571</v>
      </c>
      <c r="U331" s="199">
        <f t="shared" si="28"/>
        <v>7.5430013569399978</v>
      </c>
      <c r="V331" s="199">
        <f t="shared" si="29"/>
        <v>7.5430013569399978</v>
      </c>
      <c r="W331" s="231">
        <f>SUM($V$308:V331)</f>
        <v>187.72207991482003</v>
      </c>
      <c r="Y331" s="231"/>
      <c r="Z331" s="231"/>
      <c r="AA331" s="231"/>
      <c r="AB331" s="231"/>
      <c r="AC331" s="231"/>
      <c r="AD331" s="231"/>
      <c r="AE331" s="231"/>
      <c r="AF331" s="231"/>
      <c r="AG331" s="231"/>
      <c r="AH331" s="231"/>
      <c r="AI331" s="231"/>
      <c r="AJ331" s="231"/>
      <c r="AK331" s="231"/>
      <c r="AL331" s="231"/>
      <c r="AM331" s="231"/>
      <c r="AN331" s="231"/>
    </row>
    <row r="332" spans="1:40">
      <c r="A332" s="27">
        <v>42303</v>
      </c>
      <c r="B332" s="113">
        <v>4.6677999999999997</v>
      </c>
      <c r="C332" s="116">
        <v>5.0999999999999996</v>
      </c>
      <c r="D332" s="116">
        <v>33.07</v>
      </c>
      <c r="E332" s="113">
        <v>45.707500000000003</v>
      </c>
      <c r="F332" s="113">
        <v>38.258400000000002</v>
      </c>
      <c r="G332" s="113">
        <v>12.100000380000001</v>
      </c>
      <c r="H332" s="113">
        <v>49.37</v>
      </c>
      <c r="I332" s="113">
        <v>20</v>
      </c>
      <c r="J332" s="113">
        <v>80</v>
      </c>
      <c r="K332" s="113">
        <v>659.16</v>
      </c>
      <c r="L332" s="113">
        <v>25.67</v>
      </c>
      <c r="M332" s="113">
        <v>52.01</v>
      </c>
      <c r="N332" s="113">
        <v>31.42</v>
      </c>
      <c r="O332" s="113">
        <v>650.07000000000005</v>
      </c>
      <c r="P332" s="113">
        <f t="shared" si="25"/>
        <v>2.1861609221607443</v>
      </c>
      <c r="Q332" s="113">
        <f t="shared" si="26"/>
        <v>8.9009758977619704</v>
      </c>
      <c r="R332" s="113">
        <f>SUM($Q$308:Q332)</f>
        <v>269.63147877712646</v>
      </c>
      <c r="S332" s="113">
        <f t="shared" si="27"/>
        <v>7.552320898016549</v>
      </c>
      <c r="T332" s="113">
        <f>SUM($S$308:S332)</f>
        <v>197.72194824152226</v>
      </c>
      <c r="U332" s="199">
        <f t="shared" si="28"/>
        <v>7.6914901669899995</v>
      </c>
      <c r="V332" s="199">
        <f t="shared" si="29"/>
        <v>7.6914901669899995</v>
      </c>
      <c r="W332" s="231">
        <f>SUM($V$308:V332)</f>
        <v>195.41357008181004</v>
      </c>
      <c r="Y332" s="231"/>
      <c r="Z332" s="231"/>
      <c r="AA332" s="231"/>
      <c r="AB332" s="231"/>
      <c r="AC332" s="231"/>
      <c r="AD332" s="231"/>
      <c r="AE332" s="231"/>
      <c r="AF332" s="231"/>
      <c r="AG332" s="231"/>
      <c r="AH332" s="231"/>
      <c r="AI332" s="231"/>
      <c r="AJ332" s="231"/>
      <c r="AK332" s="231"/>
      <c r="AL332" s="231"/>
      <c r="AM332" s="231"/>
      <c r="AN332" s="231"/>
    </row>
    <row r="333" spans="1:40">
      <c r="A333" s="27">
        <v>42304</v>
      </c>
      <c r="B333" s="113">
        <v>4.5797999999999996</v>
      </c>
      <c r="C333" s="116">
        <v>5.01</v>
      </c>
      <c r="D333" s="116">
        <v>33.770000000000003</v>
      </c>
      <c r="E333" s="113">
        <v>46.334099999999999</v>
      </c>
      <c r="F333" s="113">
        <v>38.738</v>
      </c>
      <c r="G333" s="113">
        <v>12.100000380000001</v>
      </c>
      <c r="H333" s="113">
        <v>49.59</v>
      </c>
      <c r="I333" s="113">
        <v>20</v>
      </c>
      <c r="J333" s="113">
        <v>80.010000000000005</v>
      </c>
      <c r="K333" s="113">
        <v>656.78</v>
      </c>
      <c r="L333" s="113">
        <v>25.47</v>
      </c>
      <c r="M333" s="113">
        <v>56.12</v>
      </c>
      <c r="N333" s="113">
        <v>30.48</v>
      </c>
      <c r="O333" s="113">
        <v>650</v>
      </c>
      <c r="P333" s="113">
        <f t="shared" si="25"/>
        <v>2.1860793614181446</v>
      </c>
      <c r="Q333" s="113">
        <f t="shared" si="26"/>
        <v>8.9002499571624156</v>
      </c>
      <c r="R333" s="113">
        <f>SUM($Q$308:Q333)</f>
        <v>278.53172873428889</v>
      </c>
      <c r="S333" s="113">
        <f t="shared" si="27"/>
        <v>7.5430503068553509</v>
      </c>
      <c r="T333" s="113">
        <f>SUM($S$308:S333)</f>
        <v>205.2649985483776</v>
      </c>
      <c r="U333" s="199">
        <f t="shared" si="28"/>
        <v>7.6670239959299993</v>
      </c>
      <c r="V333" s="199">
        <f t="shared" si="29"/>
        <v>7.6670239959299993</v>
      </c>
      <c r="W333" s="231">
        <f>SUM($V$308:V333)</f>
        <v>203.08059407774005</v>
      </c>
      <c r="Y333" s="231"/>
      <c r="Z333" s="231"/>
      <c r="AA333" s="231"/>
      <c r="AB333" s="231"/>
      <c r="AC333" s="231"/>
      <c r="AD333" s="231"/>
      <c r="AE333" s="231"/>
      <c r="AF333" s="231"/>
      <c r="AG333" s="231"/>
      <c r="AH333" s="231"/>
      <c r="AI333" s="231"/>
      <c r="AJ333" s="231"/>
      <c r="AK333" s="231"/>
      <c r="AL333" s="231"/>
      <c r="AM333" s="231"/>
      <c r="AN333" s="231"/>
    </row>
    <row r="334" spans="1:40">
      <c r="A334" s="27">
        <v>42305</v>
      </c>
      <c r="B334" s="113">
        <v>4.9401000000000002</v>
      </c>
      <c r="C334" s="116">
        <v>5.4</v>
      </c>
      <c r="D334" s="116">
        <v>33.409999999999997</v>
      </c>
      <c r="E334" s="113">
        <v>45.537199999999999</v>
      </c>
      <c r="F334" s="113">
        <v>38.694000000000003</v>
      </c>
      <c r="G334" s="113">
        <v>12.100000380000001</v>
      </c>
      <c r="H334" s="113">
        <v>49.38</v>
      </c>
      <c r="I334" s="113">
        <v>20</v>
      </c>
      <c r="J334" s="113">
        <v>79.98</v>
      </c>
      <c r="K334" s="113">
        <v>668.12</v>
      </c>
      <c r="L334" s="113">
        <v>25.81</v>
      </c>
      <c r="M334" s="113">
        <v>46.15</v>
      </c>
      <c r="N334" s="113">
        <v>32.43</v>
      </c>
      <c r="O334" s="113">
        <v>650.15</v>
      </c>
      <c r="P334" s="113">
        <f t="shared" si="25"/>
        <v>2.2429874556563245</v>
      </c>
      <c r="Q334" s="113">
        <f t="shared" si="26"/>
        <v>9.4214354071326696</v>
      </c>
      <c r="R334" s="113">
        <f>SUM($Q$308:Q334)</f>
        <v>287.95316414142155</v>
      </c>
      <c r="S334" s="113">
        <f t="shared" si="27"/>
        <v>7.9954361796155498</v>
      </c>
      <c r="T334" s="113">
        <f>SUM($S$308:S334)</f>
        <v>213.26043472799316</v>
      </c>
      <c r="U334" s="199">
        <f t="shared" si="28"/>
        <v>8.1194672483599977</v>
      </c>
      <c r="V334" s="199">
        <f t="shared" si="29"/>
        <v>8.1194672483599977</v>
      </c>
      <c r="W334" s="231">
        <f>SUM($V$308:V334)</f>
        <v>211.20006132610004</v>
      </c>
      <c r="Y334" s="231"/>
      <c r="Z334" s="231"/>
      <c r="AA334" s="231"/>
      <c r="AB334" s="231"/>
      <c r="AC334" s="231"/>
      <c r="AD334" s="231"/>
      <c r="AE334" s="231"/>
      <c r="AF334" s="231"/>
      <c r="AG334" s="231"/>
      <c r="AH334" s="231"/>
      <c r="AI334" s="231"/>
      <c r="AJ334" s="231"/>
      <c r="AK334" s="231"/>
      <c r="AL334" s="231"/>
      <c r="AM334" s="231"/>
      <c r="AN334" s="231"/>
    </row>
    <row r="335" spans="1:40">
      <c r="A335" s="27">
        <v>42306</v>
      </c>
      <c r="B335" s="113">
        <v>5.6069000000000004</v>
      </c>
      <c r="C335" s="116">
        <v>6.13</v>
      </c>
      <c r="D335" s="116">
        <v>33.46</v>
      </c>
      <c r="E335" s="113">
        <v>44.722000000000001</v>
      </c>
      <c r="F335" s="113">
        <v>38.412300000000002</v>
      </c>
      <c r="G335" s="113">
        <v>12</v>
      </c>
      <c r="H335" s="113">
        <v>50.19</v>
      </c>
      <c r="I335" s="113">
        <v>20</v>
      </c>
      <c r="J335" s="113">
        <v>80</v>
      </c>
      <c r="K335" s="113">
        <v>688.23</v>
      </c>
      <c r="L335" s="113">
        <v>25.94</v>
      </c>
      <c r="M335" s="113">
        <v>43.96</v>
      </c>
      <c r="N335" s="113">
        <v>37.619999999999997</v>
      </c>
      <c r="O335" s="113">
        <v>649.94000000000005</v>
      </c>
      <c r="P335" s="113">
        <f t="shared" si="25"/>
        <v>2.4003250100979105</v>
      </c>
      <c r="Q335" s="113">
        <f t="shared" si="26"/>
        <v>11.026759606537118</v>
      </c>
      <c r="R335" s="113">
        <f>SUM($Q$308:Q335)</f>
        <v>298.97992374795865</v>
      </c>
      <c r="S335" s="113">
        <f t="shared" si="27"/>
        <v>9.0665584105002992</v>
      </c>
      <c r="T335" s="113">
        <f>SUM($S$308:S335)</f>
        <v>222.32699313849346</v>
      </c>
      <c r="U335" s="199">
        <f t="shared" si="28"/>
        <v>9.0648105366299987</v>
      </c>
      <c r="V335" s="199">
        <f t="shared" si="29"/>
        <v>9.0648105366299987</v>
      </c>
      <c r="W335" s="231">
        <f>SUM($V$308:V335)</f>
        <v>220.26487186273005</v>
      </c>
      <c r="Y335" s="231"/>
      <c r="Z335" s="231"/>
      <c r="AA335" s="231"/>
      <c r="AB335" s="231"/>
      <c r="AC335" s="231"/>
      <c r="AD335" s="231"/>
      <c r="AE335" s="231"/>
      <c r="AF335" s="231"/>
      <c r="AG335" s="231"/>
      <c r="AH335" s="231"/>
      <c r="AI335" s="231"/>
      <c r="AJ335" s="231"/>
      <c r="AK335" s="231"/>
      <c r="AL335" s="231"/>
      <c r="AM335" s="231"/>
      <c r="AN335" s="231"/>
    </row>
    <row r="336" spans="1:40">
      <c r="A336" s="27">
        <v>42307</v>
      </c>
      <c r="B336" s="113">
        <v>4.9160000000000004</v>
      </c>
      <c r="C336" s="116">
        <v>5.37</v>
      </c>
      <c r="D336" s="116">
        <v>34.11</v>
      </c>
      <c r="E336" s="113">
        <v>45.411200000000001</v>
      </c>
      <c r="F336" s="113">
        <v>38.568300000000001</v>
      </c>
      <c r="G336" s="113">
        <v>11.69999981</v>
      </c>
      <c r="H336" s="113">
        <v>49.68</v>
      </c>
      <c r="I336" s="113">
        <v>20</v>
      </c>
      <c r="J336" s="113">
        <v>80.010000000000005</v>
      </c>
      <c r="K336" s="113">
        <v>667.59</v>
      </c>
      <c r="L336" s="113">
        <v>23.47</v>
      </c>
      <c r="M336" s="113">
        <v>47.09</v>
      </c>
      <c r="N336" s="113">
        <v>32.880000000000003</v>
      </c>
      <c r="O336" s="113">
        <v>650.07000000000005</v>
      </c>
      <c r="P336" s="113">
        <f t="shared" si="25"/>
        <v>2.2800851198515883</v>
      </c>
      <c r="Q336" s="113">
        <f t="shared" si="26"/>
        <v>9.7775126345333234</v>
      </c>
      <c r="R336" s="113">
        <f>SUM($Q$308:Q336)</f>
        <v>308.75743638249196</v>
      </c>
      <c r="S336" s="113">
        <f t="shared" si="27"/>
        <v>8.1923288239301257</v>
      </c>
      <c r="T336" s="113">
        <f>SUM($S$308:S336)</f>
        <v>230.51932196242359</v>
      </c>
      <c r="U336" s="199">
        <f t="shared" si="28"/>
        <v>8.1486060807899996</v>
      </c>
      <c r="V336" s="199">
        <f t="shared" si="29"/>
        <v>8.1486060807899996</v>
      </c>
      <c r="W336" s="231">
        <f>SUM($V$308:V336)</f>
        <v>228.41347794352004</v>
      </c>
      <c r="Y336" s="231"/>
      <c r="Z336" s="231"/>
      <c r="AA336" s="231"/>
      <c r="AB336" s="231"/>
      <c r="AC336" s="231"/>
      <c r="AD336" s="231"/>
      <c r="AE336" s="231"/>
      <c r="AF336" s="231"/>
      <c r="AG336" s="231"/>
      <c r="AH336" s="231"/>
      <c r="AI336" s="231"/>
      <c r="AJ336" s="231"/>
      <c r="AK336" s="231"/>
      <c r="AL336" s="231"/>
      <c r="AM336" s="231"/>
      <c r="AN336" s="231"/>
    </row>
    <row r="337" spans="1:40">
      <c r="A337" s="27">
        <v>42308</v>
      </c>
      <c r="B337" s="113">
        <v>5.0979000000000001</v>
      </c>
      <c r="C337" s="116">
        <v>5.57</v>
      </c>
      <c r="D337" s="116">
        <v>33.81</v>
      </c>
      <c r="E337" s="113">
        <v>45.915199999999999</v>
      </c>
      <c r="F337" s="113">
        <v>38.461500000000001</v>
      </c>
      <c r="G337" s="113">
        <v>11.80000019</v>
      </c>
      <c r="H337" s="113">
        <v>49.23</v>
      </c>
      <c r="I337" s="113">
        <v>20</v>
      </c>
      <c r="J337" s="113">
        <v>79.989999999999995</v>
      </c>
      <c r="K337" s="113">
        <v>675.36</v>
      </c>
      <c r="L337" s="113">
        <v>23.82</v>
      </c>
      <c r="M337" s="113">
        <v>45.95</v>
      </c>
      <c r="N337" s="113">
        <v>34.68</v>
      </c>
      <c r="O337" s="113">
        <v>650</v>
      </c>
      <c r="P337" s="113">
        <f t="shared" si="25"/>
        <v>2.3092990846935919</v>
      </c>
      <c r="Q337" s="113">
        <f t="shared" si="26"/>
        <v>10.06736581068464</v>
      </c>
      <c r="R337" s="113">
        <f>SUM($Q$308:Q337)</f>
        <v>318.82480219317659</v>
      </c>
      <c r="S337" s="113">
        <f t="shared" si="27"/>
        <v>8.4227583192984739</v>
      </c>
      <c r="T337" s="113">
        <f>SUM($S$308:S337)</f>
        <v>238.94208028172207</v>
      </c>
      <c r="U337" s="199">
        <f t="shared" si="28"/>
        <v>8.3993153265099991</v>
      </c>
      <c r="V337" s="199">
        <f t="shared" si="29"/>
        <v>8.3993153265099991</v>
      </c>
      <c r="W337" s="231">
        <f>SUM($V$308:V337)</f>
        <v>236.81279327003003</v>
      </c>
      <c r="Y337" s="231"/>
      <c r="Z337" s="231"/>
      <c r="AA337" s="231"/>
      <c r="AB337" s="231"/>
      <c r="AC337" s="231"/>
      <c r="AD337" s="231"/>
      <c r="AE337" s="231"/>
      <c r="AF337" s="231"/>
      <c r="AG337" s="231"/>
      <c r="AH337" s="231"/>
      <c r="AI337" s="231"/>
      <c r="AJ337" s="231"/>
      <c r="AK337" s="231"/>
      <c r="AL337" s="231"/>
      <c r="AM337" s="231"/>
      <c r="AN337" s="231"/>
    </row>
    <row r="338" spans="1:40">
      <c r="A338" s="27">
        <v>42309</v>
      </c>
      <c r="B338" s="113">
        <v>5.1070000000000002</v>
      </c>
      <c r="C338" s="116">
        <v>5.58</v>
      </c>
      <c r="D338" s="116">
        <v>32.97</v>
      </c>
      <c r="E338" s="113">
        <v>47.145400000000002</v>
      </c>
      <c r="F338" s="113">
        <v>37.983899999999998</v>
      </c>
      <c r="G338" s="113">
        <v>11.80000019</v>
      </c>
      <c r="H338" s="113">
        <v>49.83</v>
      </c>
      <c r="I338" s="113">
        <v>20</v>
      </c>
      <c r="J338" s="113">
        <v>80.010000000000005</v>
      </c>
      <c r="K338" s="113">
        <v>675.98</v>
      </c>
      <c r="L338" s="113">
        <v>23.45</v>
      </c>
      <c r="M338" s="113">
        <v>76.41</v>
      </c>
      <c r="N338" s="113">
        <v>34.67</v>
      </c>
      <c r="O338" s="113">
        <v>650</v>
      </c>
      <c r="P338" s="113">
        <f t="shared" si="25"/>
        <v>2.3494073555770321</v>
      </c>
      <c r="Q338" s="113">
        <f t="shared" si="26"/>
        <v>10.479357351354619</v>
      </c>
      <c r="R338" s="113">
        <f>SUM($Q$308:Q338)</f>
        <v>329.30415954453122</v>
      </c>
      <c r="S338" s="113">
        <f t="shared" si="27"/>
        <v>8.4881980860892714</v>
      </c>
      <c r="T338" s="113">
        <f>SUM($S$308:S338)</f>
        <v>247.43027836781135</v>
      </c>
      <c r="U338" s="199">
        <f t="shared" si="28"/>
        <v>8.3657963960099995</v>
      </c>
      <c r="V338" s="199">
        <f t="shared" si="29"/>
        <v>8.3657963960099995</v>
      </c>
      <c r="W338" s="231">
        <f>SUM($V$308:V338)</f>
        <v>245.17858966604004</v>
      </c>
      <c r="Y338" s="231"/>
      <c r="Z338" s="231"/>
      <c r="AA338" s="231"/>
      <c r="AB338" s="231"/>
      <c r="AC338" s="231"/>
      <c r="AD338" s="231"/>
      <c r="AE338" s="231"/>
      <c r="AF338" s="231"/>
      <c r="AG338" s="231"/>
      <c r="AH338" s="231"/>
      <c r="AI338" s="231"/>
      <c r="AJ338" s="231"/>
      <c r="AK338" s="231"/>
      <c r="AL338" s="231"/>
      <c r="AM338" s="231"/>
      <c r="AN338" s="231"/>
    </row>
    <row r="339" spans="1:40">
      <c r="A339" s="27">
        <v>42310</v>
      </c>
      <c r="B339" s="113">
        <v>5.0937999999999999</v>
      </c>
      <c r="C339" s="116">
        <v>5.57</v>
      </c>
      <c r="D339" s="116">
        <v>33.450000000000003</v>
      </c>
      <c r="E339" s="113">
        <v>47.249600000000001</v>
      </c>
      <c r="F339" s="113">
        <v>40.073399999999999</v>
      </c>
      <c r="G339" s="113">
        <v>11.80000019</v>
      </c>
      <c r="H339" s="113">
        <v>50.43</v>
      </c>
      <c r="I339" s="113">
        <v>20</v>
      </c>
      <c r="J339" s="113">
        <v>80</v>
      </c>
      <c r="K339" s="113">
        <v>678.73</v>
      </c>
      <c r="L339" s="113">
        <v>23.76</v>
      </c>
      <c r="M339" s="113">
        <v>50.82</v>
      </c>
      <c r="N339" s="113">
        <v>34.28</v>
      </c>
      <c r="O339" s="113">
        <v>650.08000000000004</v>
      </c>
      <c r="P339" s="113">
        <f t="shared" si="25"/>
        <v>2.3170682497685418</v>
      </c>
      <c r="Q339" s="113">
        <f t="shared" si="26"/>
        <v>10.145885458638096</v>
      </c>
      <c r="R339" s="113">
        <f>SUM($Q$308:Q339)</f>
        <v>339.45004500316929</v>
      </c>
      <c r="S339" s="113">
        <f t="shared" si="27"/>
        <v>8.4533600149631756</v>
      </c>
      <c r="T339" s="113">
        <f>SUM($S$308:S339)</f>
        <v>255.88363838277454</v>
      </c>
      <c r="U339" s="199">
        <f t="shared" si="28"/>
        <v>8.4080966480200008</v>
      </c>
      <c r="V339" s="199">
        <f t="shared" si="29"/>
        <v>8.4080966480200008</v>
      </c>
      <c r="W339" s="231">
        <f>SUM($V$308:V339)</f>
        <v>253.58668631406005</v>
      </c>
      <c r="Y339" s="231"/>
      <c r="Z339" s="231"/>
      <c r="AA339" s="231"/>
      <c r="AB339" s="231"/>
      <c r="AC339" s="231"/>
      <c r="AD339" s="231"/>
      <c r="AE339" s="231"/>
      <c r="AF339" s="231"/>
      <c r="AG339" s="231"/>
      <c r="AH339" s="231"/>
      <c r="AI339" s="231"/>
      <c r="AJ339" s="231"/>
      <c r="AK339" s="231"/>
      <c r="AL339" s="231"/>
      <c r="AM339" s="231"/>
      <c r="AN339" s="231"/>
    </row>
    <row r="340" spans="1:40">
      <c r="A340" s="27">
        <v>42311</v>
      </c>
      <c r="B340" s="113">
        <v>5.0761000000000003</v>
      </c>
      <c r="C340" s="116">
        <v>5.55</v>
      </c>
      <c r="D340" s="116">
        <v>32.78</v>
      </c>
      <c r="E340" s="113">
        <v>47.313800000000001</v>
      </c>
      <c r="F340" s="113">
        <v>38.979900000000001</v>
      </c>
      <c r="G340" s="113">
        <v>12</v>
      </c>
      <c r="H340" s="113">
        <v>49.52</v>
      </c>
      <c r="I340" s="113">
        <v>20</v>
      </c>
      <c r="J340" s="113">
        <v>79.989999999999995</v>
      </c>
      <c r="K340" s="113">
        <v>681.92</v>
      </c>
      <c r="L340" s="113">
        <v>25.34</v>
      </c>
      <c r="M340" s="113">
        <v>48.7</v>
      </c>
      <c r="N340" s="113">
        <v>34.46</v>
      </c>
      <c r="O340" s="113">
        <v>649.91999999999996</v>
      </c>
      <c r="P340" s="113">
        <f t="shared" si="25"/>
        <v>2.2829134306430698</v>
      </c>
      <c r="Q340" s="113">
        <f t="shared" si="26"/>
        <v>9.805205622759674</v>
      </c>
      <c r="R340" s="113">
        <f>SUM($Q$308:Q340)</f>
        <v>349.25525062592897</v>
      </c>
      <c r="S340" s="113">
        <f t="shared" si="27"/>
        <v>8.2505365532135002</v>
      </c>
      <c r="T340" s="113">
        <f>SUM($S$308:S340)</f>
        <v>264.13417493598803</v>
      </c>
      <c r="U340" s="199">
        <f t="shared" si="28"/>
        <v>8.3126722787299983</v>
      </c>
      <c r="V340" s="199">
        <f t="shared" si="29"/>
        <v>8.3126722787299983</v>
      </c>
      <c r="W340" s="231">
        <f>SUM($V$308:V340)</f>
        <v>261.89935859279007</v>
      </c>
      <c r="Y340" s="231"/>
      <c r="Z340" s="231"/>
      <c r="AA340" s="231"/>
      <c r="AB340" s="231"/>
      <c r="AC340" s="231"/>
      <c r="AD340" s="231"/>
      <c r="AE340" s="231"/>
      <c r="AF340" s="231"/>
      <c r="AG340" s="231"/>
      <c r="AH340" s="231"/>
      <c r="AI340" s="231"/>
      <c r="AJ340" s="231"/>
      <c r="AK340" s="231"/>
      <c r="AL340" s="231"/>
      <c r="AM340" s="231"/>
      <c r="AN340" s="231"/>
    </row>
    <row r="341" spans="1:40">
      <c r="A341" s="27">
        <v>42312</v>
      </c>
      <c r="B341" s="113">
        <v>5.1028000000000002</v>
      </c>
      <c r="C341" s="116">
        <v>5.58</v>
      </c>
      <c r="D341" s="116">
        <v>33.340000000000003</v>
      </c>
      <c r="E341" s="113">
        <v>47.474800000000002</v>
      </c>
      <c r="F341" s="113">
        <v>37.578699999999998</v>
      </c>
      <c r="G341" s="113">
        <v>11.80000019</v>
      </c>
      <c r="H341" s="113">
        <v>50.36</v>
      </c>
      <c r="I341" s="113">
        <v>20</v>
      </c>
      <c r="J341" s="113">
        <v>80</v>
      </c>
      <c r="K341" s="113">
        <v>684.59</v>
      </c>
      <c r="L341" s="113">
        <v>23.41</v>
      </c>
      <c r="M341" s="113">
        <v>45.09</v>
      </c>
      <c r="N341" s="113">
        <v>33.9</v>
      </c>
      <c r="O341" s="113">
        <v>650.05999999999995</v>
      </c>
      <c r="P341" s="113">
        <f t="shared" si="25"/>
        <v>2.3137336913871125</v>
      </c>
      <c r="Q341" s="113">
        <f t="shared" si="26"/>
        <v>10.112109756067806</v>
      </c>
      <c r="R341" s="113">
        <f>SUM($Q$308:Q341)</f>
        <v>359.36736038199678</v>
      </c>
      <c r="S341" s="113">
        <f t="shared" si="27"/>
        <v>8.4188214030788746</v>
      </c>
      <c r="T341" s="113">
        <f>SUM($S$308:S341)</f>
        <v>272.55299633906691</v>
      </c>
      <c r="U341" s="199">
        <f t="shared" si="28"/>
        <v>8.4153136307099992</v>
      </c>
      <c r="V341" s="199">
        <f t="shared" si="29"/>
        <v>8.4153136307099992</v>
      </c>
      <c r="W341" s="231">
        <f>SUM($V$308:V341)</f>
        <v>270.31467222350005</v>
      </c>
      <c r="Y341" s="231"/>
      <c r="Z341" s="231"/>
      <c r="AA341" s="231"/>
      <c r="AB341" s="231"/>
      <c r="AC341" s="231"/>
      <c r="AD341" s="231"/>
      <c r="AE341" s="231"/>
      <c r="AF341" s="231"/>
      <c r="AG341" s="231"/>
      <c r="AH341" s="231"/>
      <c r="AI341" s="231"/>
      <c r="AJ341" s="231"/>
      <c r="AK341" s="231"/>
      <c r="AL341" s="231"/>
      <c r="AM341" s="231"/>
      <c r="AN341" s="231"/>
    </row>
    <row r="342" spans="1:40">
      <c r="A342" s="27">
        <v>42313</v>
      </c>
      <c r="B342" s="113">
        <v>5.0693000000000001</v>
      </c>
      <c r="C342" s="116">
        <v>5.54</v>
      </c>
      <c r="D342" s="116">
        <v>33.909999999999997</v>
      </c>
      <c r="E342" s="113">
        <v>46.8523</v>
      </c>
      <c r="F342" s="113">
        <v>38.036200000000001</v>
      </c>
      <c r="G342" s="113">
        <v>11.80000019</v>
      </c>
      <c r="H342" s="113">
        <v>49.94</v>
      </c>
      <c r="I342" s="113">
        <v>20</v>
      </c>
      <c r="J342" s="113">
        <v>80</v>
      </c>
      <c r="K342" s="113">
        <v>689.05</v>
      </c>
      <c r="L342" s="113">
        <v>24.04</v>
      </c>
      <c r="M342" s="113">
        <v>45.93</v>
      </c>
      <c r="N342" s="113">
        <v>35.25</v>
      </c>
      <c r="O342" s="113">
        <v>650</v>
      </c>
      <c r="P342" s="113">
        <f t="shared" si="25"/>
        <v>2.3146223548303624</v>
      </c>
      <c r="Q342" s="113">
        <f t="shared" si="26"/>
        <v>10.121100012406579</v>
      </c>
      <c r="R342" s="113">
        <f>SUM($Q$308:Q342)</f>
        <v>369.48846039440338</v>
      </c>
      <c r="S342" s="113">
        <f t="shared" si="27"/>
        <v>8.4154493678113731</v>
      </c>
      <c r="T342" s="113">
        <f>SUM($S$308:S342)</f>
        <v>280.9684457068783</v>
      </c>
      <c r="U342" s="199">
        <f t="shared" si="28"/>
        <v>8.4013072962099979</v>
      </c>
      <c r="V342" s="199">
        <f t="shared" si="29"/>
        <v>8.4013072962099979</v>
      </c>
      <c r="W342" s="231">
        <f>SUM($V$308:V342)</f>
        <v>278.71597951971006</v>
      </c>
      <c r="Y342" s="231"/>
      <c r="Z342" s="231"/>
      <c r="AA342" s="231"/>
      <c r="AB342" s="231"/>
      <c r="AC342" s="231"/>
      <c r="AD342" s="231"/>
      <c r="AE342" s="231"/>
      <c r="AF342" s="231"/>
      <c r="AG342" s="231"/>
      <c r="AH342" s="231"/>
      <c r="AI342" s="231"/>
      <c r="AJ342" s="231"/>
      <c r="AK342" s="231"/>
      <c r="AL342" s="231"/>
      <c r="AM342" s="231"/>
      <c r="AN342" s="231"/>
    </row>
    <row r="343" spans="1:40">
      <c r="A343" s="27">
        <v>42314</v>
      </c>
      <c r="B343" s="113">
        <v>5.0077999999999996</v>
      </c>
      <c r="C343" s="116">
        <v>5.47</v>
      </c>
      <c r="D343" s="116">
        <v>34.28</v>
      </c>
      <c r="E343" s="113">
        <v>45.404600000000002</v>
      </c>
      <c r="F343" s="113">
        <v>38.367800000000003</v>
      </c>
      <c r="G343" s="113">
        <v>11.80000019</v>
      </c>
      <c r="H343" s="113">
        <v>48.08</v>
      </c>
      <c r="I343" s="113">
        <v>20.010000000000002</v>
      </c>
      <c r="J343" s="113">
        <v>80</v>
      </c>
      <c r="K343" s="113">
        <v>693.28</v>
      </c>
      <c r="L343" s="113">
        <v>26.75</v>
      </c>
      <c r="M343" s="113">
        <v>39.04</v>
      </c>
      <c r="N343" s="113">
        <v>35.369999999999997</v>
      </c>
      <c r="O343" s="113">
        <v>650.02</v>
      </c>
      <c r="P343" s="113">
        <f t="shared" si="25"/>
        <v>2.2811404755052225</v>
      </c>
      <c r="Q343" s="113">
        <f t="shared" si="26"/>
        <v>9.7878368346639082</v>
      </c>
      <c r="R343" s="113">
        <f>SUM($Q$308:Q343)</f>
        <v>379.27629722906727</v>
      </c>
      <c r="S343" s="113">
        <f t="shared" si="27"/>
        <v>8.2666055408095733</v>
      </c>
      <c r="T343" s="113">
        <f>SUM($S$308:S343)</f>
        <v>289.23505124768786</v>
      </c>
      <c r="U343" s="199">
        <f t="shared" si="28"/>
        <v>8.29859647436</v>
      </c>
      <c r="V343" s="199">
        <f t="shared" si="29"/>
        <v>8.29859647436</v>
      </c>
      <c r="W343" s="231">
        <f>SUM($V$308:V343)</f>
        <v>287.01457599407007</v>
      </c>
      <c r="Y343" s="231"/>
      <c r="Z343" s="231"/>
      <c r="AA343" s="231"/>
      <c r="AB343" s="231"/>
      <c r="AC343" s="231"/>
      <c r="AD343" s="231"/>
      <c r="AE343" s="231"/>
      <c r="AF343" s="231"/>
      <c r="AG343" s="231"/>
      <c r="AH343" s="231"/>
      <c r="AI343" s="231"/>
      <c r="AJ343" s="231"/>
      <c r="AK343" s="231"/>
      <c r="AL343" s="231"/>
      <c r="AM343" s="231"/>
      <c r="AN343" s="231"/>
    </row>
    <row r="344" spans="1:40">
      <c r="A344" s="27">
        <v>42315</v>
      </c>
      <c r="B344" s="113">
        <v>4.6868999999999996</v>
      </c>
      <c r="C344" s="116">
        <v>5.12</v>
      </c>
      <c r="D344" s="116">
        <v>33.92</v>
      </c>
      <c r="E344" s="113">
        <v>46.382399999999997</v>
      </c>
      <c r="F344" s="113">
        <v>37.147199999999998</v>
      </c>
      <c r="G344" s="113">
        <v>11.69999981</v>
      </c>
      <c r="H344" s="113">
        <v>50.41</v>
      </c>
      <c r="I344" s="113">
        <v>19.989999999999998</v>
      </c>
      <c r="J344" s="113">
        <v>80.010000000000005</v>
      </c>
      <c r="K344" s="113">
        <v>686.13</v>
      </c>
      <c r="L344" s="113">
        <v>26.82</v>
      </c>
      <c r="M344" s="113">
        <v>40.58</v>
      </c>
      <c r="N344" s="113">
        <v>33.65</v>
      </c>
      <c r="O344" s="113">
        <v>649.91999999999996</v>
      </c>
      <c r="P344" s="113">
        <f t="shared" si="25"/>
        <v>2.2246771519258779</v>
      </c>
      <c r="Q344" s="113">
        <f t="shared" si="26"/>
        <v>9.2504958170021592</v>
      </c>
      <c r="R344" s="113">
        <f>SUM($Q$308:Q344)</f>
        <v>388.52679304606943</v>
      </c>
      <c r="S344" s="113">
        <f t="shared" si="27"/>
        <v>7.7967290853694289</v>
      </c>
      <c r="T344" s="113">
        <f>SUM($S$308:S344)</f>
        <v>297.03178033305727</v>
      </c>
      <c r="U344" s="199">
        <f t="shared" si="28"/>
        <v>7.8288442982399999</v>
      </c>
      <c r="V344" s="199">
        <f t="shared" si="29"/>
        <v>7.8288442982399999</v>
      </c>
      <c r="W344" s="231">
        <f>SUM($V$308:V344)</f>
        <v>294.84342029231004</v>
      </c>
      <c r="Y344" s="231"/>
      <c r="Z344" s="231"/>
      <c r="AA344" s="231"/>
      <c r="AB344" s="231"/>
      <c r="AC344" s="231"/>
      <c r="AD344" s="231"/>
      <c r="AE344" s="231"/>
      <c r="AF344" s="231"/>
      <c r="AG344" s="231"/>
      <c r="AH344" s="231"/>
      <c r="AI344" s="231"/>
      <c r="AJ344" s="231"/>
      <c r="AK344" s="231"/>
      <c r="AL344" s="231"/>
      <c r="AM344" s="231"/>
      <c r="AN344" s="231"/>
    </row>
    <row r="345" spans="1:40">
      <c r="A345" s="27">
        <v>42316</v>
      </c>
      <c r="B345" s="113">
        <v>5.0949999999999998</v>
      </c>
      <c r="C345" s="116">
        <v>5.57</v>
      </c>
      <c r="D345" s="116">
        <v>33.65</v>
      </c>
      <c r="E345" s="113">
        <v>44.8827</v>
      </c>
      <c r="F345" s="113">
        <v>38.315399999999997</v>
      </c>
      <c r="G345" s="113">
        <v>11.69999981</v>
      </c>
      <c r="H345" s="113">
        <v>44.63</v>
      </c>
      <c r="I345" s="113">
        <v>20</v>
      </c>
      <c r="J345" s="113">
        <v>80.040000000000006</v>
      </c>
      <c r="K345" s="113">
        <v>702.94</v>
      </c>
      <c r="L345" s="113">
        <v>26.08</v>
      </c>
      <c r="M345" s="113">
        <v>41.41</v>
      </c>
      <c r="N345" s="113">
        <v>35.11</v>
      </c>
      <c r="O345" s="113">
        <v>650.05999999999995</v>
      </c>
      <c r="P345" s="113">
        <f t="shared" si="25"/>
        <v>2.2886071480571579</v>
      </c>
      <c r="Q345" s="113">
        <f t="shared" si="26"/>
        <v>9.861192929462689</v>
      </c>
      <c r="R345" s="113">
        <f>SUM($Q$308:Q345)</f>
        <v>398.3879859755321</v>
      </c>
      <c r="S345" s="113">
        <f t="shared" si="27"/>
        <v>8.3371928657082268</v>
      </c>
      <c r="T345" s="113">
        <f>SUM($S$308:S345)</f>
        <v>305.3689731987655</v>
      </c>
      <c r="U345" s="199">
        <f t="shared" si="28"/>
        <v>8.3475529900500014</v>
      </c>
      <c r="V345" s="199">
        <f t="shared" si="29"/>
        <v>8.3475529900500014</v>
      </c>
      <c r="W345" s="231">
        <f>SUM($V$308:V345)</f>
        <v>303.19097328236006</v>
      </c>
      <c r="Y345" s="231"/>
      <c r="Z345" s="231"/>
      <c r="AA345" s="231"/>
      <c r="AB345" s="231"/>
      <c r="AC345" s="231"/>
      <c r="AD345" s="231"/>
      <c r="AE345" s="231"/>
      <c r="AF345" s="231"/>
      <c r="AG345" s="231"/>
      <c r="AH345" s="231"/>
      <c r="AI345" s="231"/>
      <c r="AJ345" s="231"/>
      <c r="AK345" s="231"/>
      <c r="AL345" s="231"/>
      <c r="AM345" s="231"/>
      <c r="AN345" s="231"/>
    </row>
    <row r="346" spans="1:40">
      <c r="A346" s="27">
        <v>42317</v>
      </c>
      <c r="B346" s="113">
        <v>5.6917999999999997</v>
      </c>
      <c r="C346" s="116">
        <v>6.22</v>
      </c>
      <c r="D346" s="116">
        <v>34.36</v>
      </c>
      <c r="E346" s="113">
        <v>43.007100000000001</v>
      </c>
      <c r="F346" s="113">
        <v>38.849899999999998</v>
      </c>
      <c r="G346" s="113">
        <v>12.30000019</v>
      </c>
      <c r="H346" s="113">
        <v>75.83</v>
      </c>
      <c r="I346" s="113">
        <v>20</v>
      </c>
      <c r="J346" s="113">
        <v>81.89</v>
      </c>
      <c r="K346" s="113">
        <v>735.39</v>
      </c>
      <c r="L346" s="113">
        <v>23.05</v>
      </c>
      <c r="M346" s="113">
        <v>43.9</v>
      </c>
      <c r="N346" s="113">
        <v>35.33</v>
      </c>
      <c r="O346" s="113">
        <v>662.91</v>
      </c>
      <c r="P346" s="113">
        <f t="shared" si="25"/>
        <v>2.546156952380092</v>
      </c>
      <c r="Q346" s="113">
        <f t="shared" si="26"/>
        <v>12.757979926072462</v>
      </c>
      <c r="R346" s="113">
        <f>SUM($Q$308:Q346)</f>
        <v>411.14596590160454</v>
      </c>
      <c r="S346" s="113">
        <f t="shared" si="27"/>
        <v>9.1671908277146734</v>
      </c>
      <c r="T346" s="113">
        <f>SUM($S$308:S346)</f>
        <v>314.53616402648015</v>
      </c>
      <c r="U346" s="199">
        <f t="shared" si="28"/>
        <v>9.2207871074199979</v>
      </c>
      <c r="V346" s="199">
        <f t="shared" si="29"/>
        <v>9.2207871074199979</v>
      </c>
      <c r="W346" s="231">
        <f>SUM($V$308:V346)</f>
        <v>312.41176038978006</v>
      </c>
      <c r="Y346" s="231"/>
      <c r="Z346" s="231"/>
      <c r="AA346" s="231"/>
      <c r="AB346" s="231"/>
      <c r="AC346" s="231"/>
      <c r="AD346" s="231"/>
      <c r="AE346" s="231"/>
      <c r="AF346" s="231"/>
      <c r="AG346" s="231"/>
      <c r="AH346" s="231"/>
      <c r="AI346" s="231"/>
      <c r="AJ346" s="231"/>
      <c r="AK346" s="231"/>
      <c r="AL346" s="231"/>
      <c r="AM346" s="231"/>
      <c r="AN346" s="231"/>
    </row>
    <row r="347" spans="1:40">
      <c r="A347" s="27">
        <v>42318</v>
      </c>
      <c r="B347" s="113">
        <v>7.3048000000000002</v>
      </c>
      <c r="C347" s="116">
        <v>7.98</v>
      </c>
      <c r="D347" s="116">
        <v>32.71</v>
      </c>
      <c r="E347" s="113">
        <v>41.8185</v>
      </c>
      <c r="F347" s="113">
        <v>38.204799999999999</v>
      </c>
      <c r="G347" s="113">
        <v>12.30000019</v>
      </c>
      <c r="H347" s="113">
        <v>39.89</v>
      </c>
      <c r="I347" s="113">
        <v>20</v>
      </c>
      <c r="J347" s="113">
        <v>80.010000000000005</v>
      </c>
      <c r="K347" s="113">
        <v>819.14</v>
      </c>
      <c r="L347" s="113">
        <v>24.2</v>
      </c>
      <c r="M347" s="113">
        <v>46.29</v>
      </c>
      <c r="N347" s="113">
        <v>47.14</v>
      </c>
      <c r="O347" s="113">
        <v>679.92</v>
      </c>
      <c r="P347" s="113">
        <f t="shared" si="25"/>
        <v>2.767266789821742</v>
      </c>
      <c r="Q347" s="113">
        <f t="shared" si="26"/>
        <v>15.915075263608484</v>
      </c>
      <c r="R347" s="113">
        <f>SUM($Q$308:Q347)</f>
        <v>427.061041165213</v>
      </c>
      <c r="S347" s="113">
        <f t="shared" si="27"/>
        <v>11.247573120066381</v>
      </c>
      <c r="T347" s="113">
        <f>SUM($S$308:S347)</f>
        <v>325.78373714654651</v>
      </c>
      <c r="U347" s="199">
        <f t="shared" si="28"/>
        <v>11.340895968330001</v>
      </c>
      <c r="V347" s="199">
        <f t="shared" si="29"/>
        <v>11.340895968330001</v>
      </c>
      <c r="W347" s="231">
        <f>SUM($V$308:V347)</f>
        <v>323.75265635811007</v>
      </c>
      <c r="Y347" s="231"/>
      <c r="Z347" s="231"/>
      <c r="AA347" s="231"/>
      <c r="AB347" s="231"/>
      <c r="AC347" s="231"/>
      <c r="AD347" s="231"/>
      <c r="AE347" s="231"/>
      <c r="AF347" s="231"/>
      <c r="AG347" s="231"/>
      <c r="AH347" s="231"/>
      <c r="AI347" s="231"/>
      <c r="AJ347" s="231"/>
      <c r="AK347" s="231"/>
      <c r="AL347" s="231"/>
      <c r="AM347" s="231"/>
      <c r="AN347" s="231"/>
    </row>
    <row r="348" spans="1:40">
      <c r="A348" s="27">
        <v>42319</v>
      </c>
      <c r="B348" s="113">
        <v>7.5404</v>
      </c>
      <c r="C348" s="116">
        <v>8.24</v>
      </c>
      <c r="D348" s="116">
        <v>33.74</v>
      </c>
      <c r="E348" s="113">
        <v>37.865600000000001</v>
      </c>
      <c r="F348" s="113">
        <v>37.491999999999997</v>
      </c>
      <c r="G348" s="113">
        <v>11.100000380000001</v>
      </c>
      <c r="H348" s="113">
        <v>33.979999999999997</v>
      </c>
      <c r="I348" s="113">
        <v>20</v>
      </c>
      <c r="J348" s="113">
        <v>79.5</v>
      </c>
      <c r="K348" s="113">
        <v>819.28</v>
      </c>
      <c r="L348" s="113">
        <v>24.71</v>
      </c>
      <c r="M348" s="113">
        <v>49.31</v>
      </c>
      <c r="N348" s="113">
        <v>48.25</v>
      </c>
      <c r="O348" s="113">
        <v>679.94</v>
      </c>
      <c r="P348" s="113">
        <f t="shared" si="25"/>
        <v>2.8759403834786439</v>
      </c>
      <c r="Q348" s="113">
        <f t="shared" si="26"/>
        <v>17.742100657397906</v>
      </c>
      <c r="R348" s="113">
        <f>SUM($Q$308:Q348)</f>
        <v>444.80314182261088</v>
      </c>
      <c r="S348" s="113">
        <f t="shared" si="27"/>
        <v>12.023169310352351</v>
      </c>
      <c r="T348" s="113">
        <f>SUM($S$308:S348)</f>
        <v>337.80690645689884</v>
      </c>
      <c r="U348" s="199">
        <f t="shared" si="28"/>
        <v>11.659276693279997</v>
      </c>
      <c r="V348" s="199">
        <f t="shared" si="29"/>
        <v>11.659276693279997</v>
      </c>
      <c r="W348" s="231">
        <f>SUM($V$308:V348)</f>
        <v>335.41193305139006</v>
      </c>
      <c r="Y348" s="231"/>
      <c r="Z348" s="231"/>
      <c r="AA348" s="231"/>
      <c r="AB348" s="231"/>
      <c r="AC348" s="231"/>
      <c r="AD348" s="231"/>
      <c r="AE348" s="231"/>
      <c r="AF348" s="231"/>
      <c r="AG348" s="231"/>
      <c r="AH348" s="231"/>
      <c r="AI348" s="231"/>
      <c r="AJ348" s="231"/>
      <c r="AK348" s="231"/>
      <c r="AL348" s="231"/>
      <c r="AM348" s="231"/>
      <c r="AN348" s="231"/>
    </row>
    <row r="349" spans="1:40">
      <c r="A349" s="27">
        <v>42320</v>
      </c>
      <c r="B349" s="113">
        <v>7.4515000000000002</v>
      </c>
      <c r="C349" s="116">
        <v>8.14</v>
      </c>
      <c r="D349" s="116">
        <v>33.75</v>
      </c>
      <c r="E349" s="113">
        <v>35.6387</v>
      </c>
      <c r="F349" s="113">
        <v>37.004199999999997</v>
      </c>
      <c r="G349" s="113">
        <v>11.100000380000001</v>
      </c>
      <c r="H349" s="113">
        <v>30.2</v>
      </c>
      <c r="I349" s="113">
        <v>20</v>
      </c>
      <c r="J349" s="113">
        <v>79.489999999999995</v>
      </c>
      <c r="K349" s="113">
        <v>817.68</v>
      </c>
      <c r="L349" s="113">
        <v>25.33</v>
      </c>
      <c r="M349" s="113">
        <v>53.33</v>
      </c>
      <c r="N349" s="113">
        <v>51.44</v>
      </c>
      <c r="O349" s="113">
        <v>679.97</v>
      </c>
      <c r="P349" s="113">
        <f t="shared" si="25"/>
        <v>2.8467561043199634</v>
      </c>
      <c r="Q349" s="113">
        <f t="shared" si="26"/>
        <v>17.231792939911028</v>
      </c>
      <c r="R349" s="113">
        <f>SUM($Q$308:Q349)</f>
        <v>462.03493476252191</v>
      </c>
      <c r="S349" s="113">
        <f t="shared" si="27"/>
        <v>11.822372318684753</v>
      </c>
      <c r="T349" s="113">
        <f>SUM($S$308:S349)</f>
        <v>349.6292787755836</v>
      </c>
      <c r="U349" s="199">
        <f t="shared" si="28"/>
        <v>11.452072178530001</v>
      </c>
      <c r="V349" s="199">
        <f t="shared" si="29"/>
        <v>11.452072178530001</v>
      </c>
      <c r="W349" s="231">
        <f>SUM($V$308:V349)</f>
        <v>346.86400522992005</v>
      </c>
      <c r="Y349" s="231"/>
      <c r="Z349" s="231"/>
      <c r="AA349" s="231"/>
      <c r="AB349" s="231"/>
      <c r="AC349" s="231"/>
      <c r="AD349" s="231"/>
      <c r="AE349" s="231"/>
      <c r="AF349" s="231"/>
      <c r="AG349" s="231"/>
      <c r="AH349" s="231"/>
      <c r="AI349" s="231"/>
      <c r="AJ349" s="231"/>
      <c r="AK349" s="231"/>
      <c r="AL349" s="231"/>
      <c r="AM349" s="231"/>
      <c r="AN349" s="231"/>
    </row>
    <row r="350" spans="1:40">
      <c r="A350" s="27">
        <v>42321</v>
      </c>
      <c r="B350" s="113">
        <v>7.4006999999999996</v>
      </c>
      <c r="C350" s="116">
        <v>8.09</v>
      </c>
      <c r="D350" s="116">
        <v>33.43</v>
      </c>
      <c r="E350" s="113">
        <v>33.676000000000002</v>
      </c>
      <c r="F350" s="113">
        <v>37.087400000000002</v>
      </c>
      <c r="G350" s="113">
        <v>12.100000380000001</v>
      </c>
      <c r="H350" s="113">
        <v>31.59</v>
      </c>
      <c r="I350" s="113">
        <v>20</v>
      </c>
      <c r="J350" s="113">
        <v>79.510000000000005</v>
      </c>
      <c r="K350" s="113">
        <v>819.05</v>
      </c>
      <c r="L350" s="113">
        <v>25.7</v>
      </c>
      <c r="M350" s="113">
        <v>56.33</v>
      </c>
      <c r="N350" s="113">
        <v>53.82</v>
      </c>
      <c r="O350" s="113">
        <v>680.03</v>
      </c>
      <c r="P350" s="113">
        <f t="shared" si="25"/>
        <v>2.7832460727213437</v>
      </c>
      <c r="Q350" s="113">
        <f t="shared" si="26"/>
        <v>16.171429477151086</v>
      </c>
      <c r="R350" s="113">
        <f>SUM($Q$308:Q350)</f>
        <v>478.20636423967301</v>
      </c>
      <c r="S350" s="113">
        <f t="shared" si="27"/>
        <v>11.310178664152552</v>
      </c>
      <c r="T350" s="113">
        <f>SUM($S$308:S350)</f>
        <v>360.93945743973615</v>
      </c>
      <c r="U350" s="199">
        <f t="shared" si="28"/>
        <v>11.286031340939997</v>
      </c>
      <c r="V350" s="199">
        <f t="shared" si="29"/>
        <v>11.286031340939997</v>
      </c>
      <c r="W350" s="231">
        <f>SUM($V$308:V350)</f>
        <v>358.15003657086004</v>
      </c>
      <c r="Y350" s="231"/>
      <c r="Z350" s="231"/>
      <c r="AA350" s="231"/>
      <c r="AB350" s="231"/>
      <c r="AC350" s="231"/>
      <c r="AD350" s="231"/>
      <c r="AE350" s="231"/>
      <c r="AF350" s="231"/>
      <c r="AG350" s="231"/>
      <c r="AH350" s="231"/>
      <c r="AI350" s="231"/>
      <c r="AJ350" s="231"/>
      <c r="AK350" s="231"/>
      <c r="AL350" s="231"/>
      <c r="AM350" s="231"/>
      <c r="AN350" s="231"/>
    </row>
    <row r="351" spans="1:40">
      <c r="A351" s="27">
        <v>42322</v>
      </c>
      <c r="B351" s="113">
        <v>7.0125000000000002</v>
      </c>
      <c r="C351" s="116">
        <v>7.66</v>
      </c>
      <c r="D351" s="116">
        <v>32.69</v>
      </c>
      <c r="E351" s="113">
        <v>32.872799999999998</v>
      </c>
      <c r="F351" s="113">
        <v>45.872999999999998</v>
      </c>
      <c r="G351" s="113">
        <v>12.100000380000001</v>
      </c>
      <c r="H351" s="113">
        <v>38.18</v>
      </c>
      <c r="I351" s="113">
        <v>20</v>
      </c>
      <c r="J351" s="113">
        <v>79.489999999999995</v>
      </c>
      <c r="K351" s="113">
        <v>797.21</v>
      </c>
      <c r="L351" s="113">
        <v>24.6</v>
      </c>
      <c r="M351" s="113">
        <v>61.26</v>
      </c>
      <c r="N351" s="113">
        <v>49.86</v>
      </c>
      <c r="O351" s="113">
        <v>679.99</v>
      </c>
      <c r="P351" s="113">
        <f t="shared" si="25"/>
        <v>2.7019104838411039</v>
      </c>
      <c r="Q351" s="113">
        <f t="shared" si="26"/>
        <v>14.908186384321869</v>
      </c>
      <c r="R351" s="113">
        <f>SUM($Q$308:Q351)</f>
        <v>493.11455062399489</v>
      </c>
      <c r="S351" s="113">
        <f t="shared" si="27"/>
        <v>10.672922004233754</v>
      </c>
      <c r="T351" s="113">
        <f>SUM($S$308:S351)</f>
        <v>371.61237944396987</v>
      </c>
      <c r="U351" s="199">
        <f t="shared" si="28"/>
        <v>10.618815231339999</v>
      </c>
      <c r="V351" s="199">
        <f t="shared" si="29"/>
        <v>10.618815231339999</v>
      </c>
      <c r="W351" s="231">
        <f>SUM($V$308:V351)</f>
        <v>368.76885180220006</v>
      </c>
      <c r="Y351" s="231"/>
      <c r="Z351" s="231"/>
      <c r="AA351" s="231"/>
      <c r="AB351" s="231"/>
      <c r="AC351" s="231"/>
      <c r="AD351" s="231"/>
      <c r="AE351" s="231"/>
      <c r="AF351" s="231"/>
      <c r="AG351" s="231"/>
      <c r="AH351" s="231"/>
      <c r="AI351" s="231"/>
      <c r="AJ351" s="231"/>
      <c r="AK351" s="231"/>
      <c r="AL351" s="231"/>
      <c r="AM351" s="231"/>
      <c r="AN351" s="231"/>
    </row>
    <row r="352" spans="1:40">
      <c r="A352" s="27">
        <v>42323</v>
      </c>
      <c r="B352" s="113">
        <v>6.8162000000000003</v>
      </c>
      <c r="C352" s="116">
        <v>7.45</v>
      </c>
      <c r="D352" s="116">
        <v>32.4</v>
      </c>
      <c r="E352" s="113">
        <v>32.8431</v>
      </c>
      <c r="F352" s="113">
        <v>37.138399999999997</v>
      </c>
      <c r="G352" s="113">
        <v>11.30000019</v>
      </c>
      <c r="H352" s="113">
        <v>37.44</v>
      </c>
      <c r="I352" s="113">
        <v>20</v>
      </c>
      <c r="J352" s="113">
        <v>79.5</v>
      </c>
      <c r="K352" s="113">
        <v>789.96</v>
      </c>
      <c r="L352" s="113">
        <v>23.98</v>
      </c>
      <c r="M352" s="113">
        <v>64.52</v>
      </c>
      <c r="N352" s="113">
        <v>48.15</v>
      </c>
      <c r="O352" s="113">
        <v>680.01</v>
      </c>
      <c r="P352" s="113">
        <f t="shared" si="25"/>
        <v>2.7125202518573421</v>
      </c>
      <c r="Q352" s="113">
        <f t="shared" si="26"/>
        <v>15.067200845024052</v>
      </c>
      <c r="R352" s="113">
        <f>SUM($Q$308:Q352)</f>
        <v>508.18175146901893</v>
      </c>
      <c r="S352" s="113">
        <f t="shared" si="27"/>
        <v>10.579613623995176</v>
      </c>
      <c r="T352" s="113">
        <f>SUM($S$308:S352)</f>
        <v>382.19199306796503</v>
      </c>
      <c r="U352" s="199">
        <f t="shared" si="28"/>
        <v>10.30153937307</v>
      </c>
      <c r="V352" s="199">
        <f t="shared" si="29"/>
        <v>10.30153937307</v>
      </c>
      <c r="W352" s="231">
        <f>SUM($V$308:V352)</f>
        <v>379.07039117527006</v>
      </c>
      <c r="Y352" s="231"/>
      <c r="Z352" s="231"/>
      <c r="AA352" s="231"/>
      <c r="AB352" s="231"/>
      <c r="AC352" s="231"/>
      <c r="AD352" s="231"/>
      <c r="AE352" s="231"/>
      <c r="AF352" s="231"/>
      <c r="AG352" s="231"/>
      <c r="AH352" s="231"/>
      <c r="AI352" s="231"/>
      <c r="AJ352" s="231"/>
      <c r="AK352" s="231"/>
      <c r="AL352" s="231"/>
      <c r="AM352" s="231"/>
      <c r="AN352" s="231"/>
    </row>
    <row r="353" spans="1:40">
      <c r="A353" s="27">
        <v>42324</v>
      </c>
      <c r="B353" s="113">
        <v>6.7229999999999999</v>
      </c>
      <c r="C353" s="116">
        <v>7.35</v>
      </c>
      <c r="D353" s="116">
        <v>31.99</v>
      </c>
      <c r="E353" s="113">
        <v>33.080399999999997</v>
      </c>
      <c r="F353" s="113">
        <v>36.880899999999997</v>
      </c>
      <c r="G353" s="113">
        <v>12.30000019</v>
      </c>
      <c r="H353" s="113">
        <v>36.17</v>
      </c>
      <c r="I353" s="113">
        <v>20</v>
      </c>
      <c r="J353" s="113">
        <v>79.5</v>
      </c>
      <c r="K353" s="113">
        <v>785.02</v>
      </c>
      <c r="L353" s="113">
        <v>23.84</v>
      </c>
      <c r="M353" s="113">
        <v>67.16</v>
      </c>
      <c r="N353" s="113">
        <v>47.15</v>
      </c>
      <c r="O353" s="113">
        <v>680.08</v>
      </c>
      <c r="P353" s="113">
        <f t="shared" si="25"/>
        <v>2.6260436134289318</v>
      </c>
      <c r="Q353" s="113">
        <f t="shared" si="26"/>
        <v>13.818988345165121</v>
      </c>
      <c r="R353" s="113">
        <f>SUM($Q$308:Q353)</f>
        <v>522.00073981418404</v>
      </c>
      <c r="S353" s="113">
        <f t="shared" si="27"/>
        <v>10.030532693056273</v>
      </c>
      <c r="T353" s="113">
        <f>SUM($S$308:S353)</f>
        <v>392.2225257610213</v>
      </c>
      <c r="U353" s="199">
        <f t="shared" si="28"/>
        <v>10.133827365209999</v>
      </c>
      <c r="V353" s="199">
        <f t="shared" si="29"/>
        <v>10.133827365209999</v>
      </c>
      <c r="W353" s="231">
        <f>SUM($V$308:V353)</f>
        <v>389.20421854048004</v>
      </c>
      <c r="Y353" s="231"/>
      <c r="Z353" s="231"/>
      <c r="AA353" s="231"/>
      <c r="AB353" s="231"/>
      <c r="AC353" s="231"/>
      <c r="AD353" s="231"/>
      <c r="AE353" s="231"/>
      <c r="AF353" s="231"/>
      <c r="AG353" s="231"/>
      <c r="AH353" s="231"/>
      <c r="AI353" s="231"/>
      <c r="AJ353" s="231"/>
      <c r="AK353" s="231"/>
      <c r="AL353" s="231"/>
      <c r="AM353" s="231"/>
      <c r="AN353" s="231"/>
    </row>
    <row r="354" spans="1:40">
      <c r="A354" s="27">
        <v>42325</v>
      </c>
      <c r="B354" s="113">
        <v>6.6989999999999998</v>
      </c>
      <c r="C354" s="116">
        <v>7.32</v>
      </c>
      <c r="D354" s="116">
        <v>31.49</v>
      </c>
      <c r="E354" s="113">
        <v>34.924300000000002</v>
      </c>
      <c r="F354" s="113">
        <v>31.2135</v>
      </c>
      <c r="G354" s="113">
        <v>12.30000019</v>
      </c>
      <c r="H354" s="113">
        <v>55.05</v>
      </c>
      <c r="I354" s="113">
        <v>19.88</v>
      </c>
      <c r="J354" s="113">
        <v>79.48</v>
      </c>
      <c r="K354" s="113">
        <v>789.86</v>
      </c>
      <c r="L354" s="113">
        <v>23.74</v>
      </c>
      <c r="M354" s="113">
        <v>50.68</v>
      </c>
      <c r="N354" s="113">
        <v>48.09</v>
      </c>
      <c r="O354" s="113">
        <v>683.68</v>
      </c>
      <c r="P354" s="113">
        <f t="shared" si="25"/>
        <v>2.6806228242277719</v>
      </c>
      <c r="Q354" s="113">
        <f t="shared" si="26"/>
        <v>14.594180074789067</v>
      </c>
      <c r="R354" s="113">
        <f>SUM($Q$308:Q354)</f>
        <v>536.5949198889731</v>
      </c>
      <c r="S354" s="113">
        <f t="shared" si="27"/>
        <v>9.9734107207566804</v>
      </c>
      <c r="T354" s="113">
        <f>SUM($S$308:S354)</f>
        <v>402.19593648177801</v>
      </c>
      <c r="U354" s="199">
        <f t="shared" si="28"/>
        <v>10.099159930340001</v>
      </c>
      <c r="V354" s="199">
        <f t="shared" si="29"/>
        <v>10.099159930340001</v>
      </c>
      <c r="W354" s="231">
        <f>SUM($V$308:V354)</f>
        <v>399.30337847082006</v>
      </c>
      <c r="Y354" s="231"/>
      <c r="Z354" s="231"/>
      <c r="AA354" s="231"/>
      <c r="AB354" s="231"/>
      <c r="AC354" s="231"/>
      <c r="AD354" s="231"/>
      <c r="AE354" s="231"/>
      <c r="AF354" s="231"/>
      <c r="AG354" s="231"/>
      <c r="AH354" s="231"/>
      <c r="AI354" s="231"/>
      <c r="AJ354" s="231"/>
      <c r="AK354" s="231"/>
      <c r="AL354" s="231"/>
      <c r="AM354" s="231"/>
      <c r="AN354" s="231"/>
    </row>
    <row r="355" spans="1:40">
      <c r="A355" s="27">
        <v>42326</v>
      </c>
      <c r="B355" s="113">
        <v>6.6458000000000004</v>
      </c>
      <c r="C355" s="116">
        <v>7.26</v>
      </c>
      <c r="D355" s="116">
        <v>31.52</v>
      </c>
      <c r="E355" s="113">
        <v>35.287999999999997</v>
      </c>
      <c r="F355" s="113">
        <v>29.727599999999999</v>
      </c>
      <c r="G355" s="113">
        <v>12.399999619999999</v>
      </c>
      <c r="H355" s="113">
        <v>73.459999999999994</v>
      </c>
      <c r="I355" s="113">
        <v>19.82</v>
      </c>
      <c r="J355" s="113">
        <v>79.349999999999994</v>
      </c>
      <c r="K355" s="113">
        <v>794.79</v>
      </c>
      <c r="L355" s="113">
        <v>23.53</v>
      </c>
      <c r="M355" s="113">
        <v>44.27</v>
      </c>
      <c r="N355" s="113">
        <v>49.22</v>
      </c>
      <c r="O355" s="113">
        <v>688.07</v>
      </c>
      <c r="P355" s="113">
        <f t="shared" si="25"/>
        <v>2.7386785613603561</v>
      </c>
      <c r="Q355" s="113">
        <f t="shared" si="26"/>
        <v>15.466533511555276</v>
      </c>
      <c r="R355" s="113">
        <f>SUM($Q$308:Q355)</f>
        <v>552.06145340052842</v>
      </c>
      <c r="S355" s="113">
        <f t="shared" si="27"/>
        <v>9.9045628369904488</v>
      </c>
      <c r="T355" s="113">
        <f>SUM($S$308:S355)</f>
        <v>412.10049931876847</v>
      </c>
      <c r="U355" s="199">
        <f t="shared" si="28"/>
        <v>10.03376458076</v>
      </c>
      <c r="V355" s="199">
        <f t="shared" si="29"/>
        <v>10.03376458076</v>
      </c>
      <c r="W355" s="231">
        <f>SUM($V$308:V355)</f>
        <v>409.33714305158009</v>
      </c>
      <c r="Y355" s="231"/>
      <c r="Z355" s="231"/>
      <c r="AA355" s="231"/>
      <c r="AB355" s="231"/>
      <c r="AC355" s="231"/>
      <c r="AD355" s="231"/>
      <c r="AE355" s="231"/>
      <c r="AF355" s="231"/>
      <c r="AG355" s="231"/>
      <c r="AH355" s="231"/>
      <c r="AI355" s="231"/>
      <c r="AJ355" s="231"/>
      <c r="AK355" s="231"/>
      <c r="AL355" s="231"/>
      <c r="AM355" s="231"/>
      <c r="AN355" s="231"/>
    </row>
    <row r="356" spans="1:40">
      <c r="A356" s="27">
        <v>42327</v>
      </c>
      <c r="B356" s="113">
        <v>6.5758999999999999</v>
      </c>
      <c r="C356" s="116">
        <v>7.19</v>
      </c>
      <c r="D356" s="116">
        <v>32.270000000000003</v>
      </c>
      <c r="E356" s="113">
        <v>34.592399999999998</v>
      </c>
      <c r="F356" s="113">
        <v>34.891500000000001</v>
      </c>
      <c r="G356" s="113">
        <v>12.399999619999999</v>
      </c>
      <c r="H356" s="113">
        <v>41.14</v>
      </c>
      <c r="I356" s="113">
        <v>19.920000000000002</v>
      </c>
      <c r="J356" s="113">
        <v>79.39</v>
      </c>
      <c r="K356" s="113">
        <v>792.38</v>
      </c>
      <c r="L356" s="113">
        <v>25.66</v>
      </c>
      <c r="M356" s="113">
        <v>40.54</v>
      </c>
      <c r="N356" s="113">
        <v>49.83</v>
      </c>
      <c r="O356" s="113">
        <v>684.13</v>
      </c>
      <c r="P356" s="113">
        <f t="shared" si="25"/>
        <v>2.5859996495697057</v>
      </c>
      <c r="Q356" s="113">
        <f t="shared" si="26"/>
        <v>13.27655436040599</v>
      </c>
      <c r="R356" s="113">
        <f>SUM($Q$308:Q356)</f>
        <v>565.33800776093437</v>
      </c>
      <c r="S356" s="113">
        <f t="shared" si="27"/>
        <v>9.7654684084471519</v>
      </c>
      <c r="T356" s="113">
        <f>SUM($S$308:S356)</f>
        <v>421.8659677272156</v>
      </c>
      <c r="U356" s="199">
        <f t="shared" si="28"/>
        <v>10.000384417470002</v>
      </c>
      <c r="V356" s="199">
        <f t="shared" si="29"/>
        <v>10.000384417470002</v>
      </c>
      <c r="W356" s="231">
        <f>SUM($V$308:V356)</f>
        <v>419.33752746905009</v>
      </c>
      <c r="Y356" s="231"/>
      <c r="Z356" s="231"/>
      <c r="AA356" s="231"/>
      <c r="AB356" s="231"/>
      <c r="AC356" s="231"/>
      <c r="AD356" s="231"/>
      <c r="AE356" s="231"/>
      <c r="AF356" s="231"/>
      <c r="AG356" s="231"/>
      <c r="AH356" s="231"/>
      <c r="AI356" s="231"/>
      <c r="AJ356" s="231"/>
      <c r="AK356" s="231"/>
      <c r="AL356" s="231"/>
      <c r="AM356" s="231"/>
      <c r="AN356" s="231"/>
    </row>
    <row r="357" spans="1:40">
      <c r="A357" s="27">
        <v>42328</v>
      </c>
      <c r="B357" s="113">
        <v>6.2885999999999997</v>
      </c>
      <c r="C357" s="116">
        <v>6.87</v>
      </c>
      <c r="D357" s="116">
        <v>32.5</v>
      </c>
      <c r="E357" s="113">
        <v>33.114199999999997</v>
      </c>
      <c r="F357" s="113">
        <v>37.561</v>
      </c>
      <c r="G357" s="113">
        <v>12.5</v>
      </c>
      <c r="H357" s="113">
        <v>43.23</v>
      </c>
      <c r="I357" s="113">
        <v>20</v>
      </c>
      <c r="J357" s="113">
        <v>79.510000000000005</v>
      </c>
      <c r="K357" s="113">
        <v>766.35</v>
      </c>
      <c r="L357" s="113">
        <v>23.46</v>
      </c>
      <c r="M357" s="113">
        <v>39.659999999999997</v>
      </c>
      <c r="N357" s="113">
        <v>46.55</v>
      </c>
      <c r="O357" s="113">
        <v>680.02</v>
      </c>
      <c r="P357" s="113">
        <f t="shared" si="25"/>
        <v>2.5128744010660595</v>
      </c>
      <c r="Q357" s="113">
        <f t="shared" si="26"/>
        <v>12.340350246116433</v>
      </c>
      <c r="R357" s="113">
        <f>SUM($Q$308:Q357)</f>
        <v>577.67835800705086</v>
      </c>
      <c r="S357" s="113">
        <f t="shared" si="27"/>
        <v>9.2855816341054016</v>
      </c>
      <c r="T357" s="113">
        <f>SUM($S$308:S357)</f>
        <v>431.15154936132103</v>
      </c>
      <c r="U357" s="199">
        <f t="shared" si="28"/>
        <v>9.5525174661599994</v>
      </c>
      <c r="V357" s="199">
        <f t="shared" si="29"/>
        <v>9.5525174661599994</v>
      </c>
      <c r="W357" s="231">
        <f>SUM($V$308:V357)</f>
        <v>428.89004493521008</v>
      </c>
      <c r="Y357" s="231"/>
      <c r="Z357" s="231"/>
      <c r="AA357" s="231"/>
      <c r="AB357" s="231"/>
      <c r="AC357" s="231"/>
      <c r="AD357" s="231"/>
      <c r="AE357" s="231"/>
      <c r="AF357" s="231"/>
      <c r="AG357" s="231"/>
      <c r="AH357" s="231"/>
      <c r="AI357" s="231"/>
      <c r="AJ357" s="231"/>
      <c r="AK357" s="231"/>
      <c r="AL357" s="231"/>
      <c r="AM357" s="231"/>
      <c r="AN357" s="231"/>
    </row>
    <row r="358" spans="1:40">
      <c r="A358" s="27">
        <v>42329</v>
      </c>
      <c r="B358" s="113">
        <v>6.0644999999999998</v>
      </c>
      <c r="C358" s="116">
        <v>6.63</v>
      </c>
      <c r="D358" s="116">
        <v>31.98</v>
      </c>
      <c r="E358" s="113">
        <v>32.829000000000001</v>
      </c>
      <c r="F358" s="113">
        <v>37.4099</v>
      </c>
      <c r="G358" s="113">
        <v>11.5</v>
      </c>
      <c r="H358" s="113">
        <v>34.04</v>
      </c>
      <c r="I358" s="113">
        <v>20</v>
      </c>
      <c r="J358" s="113">
        <v>79.489999999999995</v>
      </c>
      <c r="K358" s="113">
        <v>757.79</v>
      </c>
      <c r="L358" s="113">
        <v>22.05</v>
      </c>
      <c r="M358" s="113">
        <v>35.299999999999997</v>
      </c>
      <c r="N358" s="113">
        <v>45.21</v>
      </c>
      <c r="O358" s="113">
        <v>679.91</v>
      </c>
      <c r="P358" s="113">
        <f t="shared" si="25"/>
        <v>2.4719938121812302</v>
      </c>
      <c r="Q358" s="113">
        <f t="shared" si="26"/>
        <v>11.846042104626033</v>
      </c>
      <c r="R358" s="113">
        <f>SUM($Q$308:Q358)</f>
        <v>589.52440011167687</v>
      </c>
      <c r="S358" s="113">
        <f t="shared" si="27"/>
        <v>9.1853196525899001</v>
      </c>
      <c r="T358" s="113">
        <f>SUM($S$308:S358)</f>
        <v>440.33686901391093</v>
      </c>
      <c r="U358" s="199">
        <f t="shared" si="28"/>
        <v>9.1701024130899995</v>
      </c>
      <c r="V358" s="199">
        <f t="shared" si="29"/>
        <v>9.1701024130899995</v>
      </c>
      <c r="W358" s="231">
        <f>SUM($V$308:V358)</f>
        <v>438.06014734830006</v>
      </c>
      <c r="Y358" s="231"/>
      <c r="Z358" s="231"/>
      <c r="AA358" s="231"/>
      <c r="AB358" s="231"/>
      <c r="AC358" s="231"/>
      <c r="AD358" s="231"/>
      <c r="AE358" s="231"/>
      <c r="AF358" s="231"/>
      <c r="AG358" s="231"/>
      <c r="AH358" s="231"/>
      <c r="AI358" s="231"/>
      <c r="AJ358" s="231"/>
      <c r="AK358" s="231"/>
      <c r="AL358" s="231"/>
      <c r="AM358" s="231"/>
      <c r="AN358" s="231"/>
    </row>
    <row r="359" spans="1:40">
      <c r="A359" s="27">
        <v>42330</v>
      </c>
      <c r="B359" s="113">
        <v>6.1717000000000004</v>
      </c>
      <c r="C359" s="116">
        <v>6.75</v>
      </c>
      <c r="D359" s="116">
        <v>31.77</v>
      </c>
      <c r="E359" s="113">
        <v>31.023700000000002</v>
      </c>
      <c r="F359" s="113">
        <v>37.901699999999998</v>
      </c>
      <c r="G359" s="113">
        <v>11.5</v>
      </c>
      <c r="H359" s="113">
        <v>27.84</v>
      </c>
      <c r="I359" s="113">
        <v>20</v>
      </c>
      <c r="J359" s="113">
        <v>79.47</v>
      </c>
      <c r="K359" s="113">
        <v>761.01</v>
      </c>
      <c r="L359" s="113">
        <v>20.72</v>
      </c>
      <c r="M359" s="113">
        <v>34.450000000000003</v>
      </c>
      <c r="N359" s="113">
        <v>42.1</v>
      </c>
      <c r="O359" s="113">
        <v>679.98</v>
      </c>
      <c r="P359" s="113">
        <f t="shared" si="25"/>
        <v>2.4604327083939497</v>
      </c>
      <c r="Q359" s="113">
        <f t="shared" si="26"/>
        <v>11.709877406126163</v>
      </c>
      <c r="R359" s="113">
        <f>SUM($Q$308:Q359)</f>
        <v>601.23427751780298</v>
      </c>
      <c r="S359" s="113">
        <f t="shared" si="27"/>
        <v>9.2178696635911024</v>
      </c>
      <c r="T359" s="113">
        <f>SUM($S$308:S359)</f>
        <v>449.55473867750203</v>
      </c>
      <c r="U359" s="199">
        <f t="shared" si="28"/>
        <v>9.2466455527800004</v>
      </c>
      <c r="V359" s="199">
        <f t="shared" si="29"/>
        <v>9.2466455527800004</v>
      </c>
      <c r="W359" s="231">
        <f>SUM($V$308:V359)</f>
        <v>447.30679290108009</v>
      </c>
      <c r="Y359" s="231"/>
      <c r="Z359" s="231"/>
      <c r="AA359" s="231"/>
      <c r="AB359" s="231"/>
      <c r="AC359" s="231"/>
      <c r="AD359" s="231"/>
      <c r="AE359" s="231"/>
      <c r="AF359" s="231"/>
      <c r="AG359" s="231"/>
      <c r="AH359" s="231"/>
      <c r="AI359" s="231"/>
      <c r="AJ359" s="231"/>
      <c r="AK359" s="231"/>
      <c r="AL359" s="231"/>
      <c r="AM359" s="231"/>
      <c r="AN359" s="231"/>
    </row>
    <row r="360" spans="1:40">
      <c r="A360" s="27">
        <v>42331</v>
      </c>
      <c r="B360" s="113">
        <v>6.1395</v>
      </c>
      <c r="C360" s="116">
        <v>6.71</v>
      </c>
      <c r="D360" s="116">
        <v>32.11</v>
      </c>
      <c r="E360" s="113">
        <v>31.244399999999999</v>
      </c>
      <c r="F360" s="113">
        <v>37.4542</v>
      </c>
      <c r="G360" s="113">
        <v>12.30000019</v>
      </c>
      <c r="H360" s="113">
        <v>33.86</v>
      </c>
      <c r="I360" s="113">
        <v>20</v>
      </c>
      <c r="J360" s="113">
        <v>79.489999999999995</v>
      </c>
      <c r="K360" s="113">
        <v>760.51</v>
      </c>
      <c r="L360" s="113">
        <v>20.350000000000001</v>
      </c>
      <c r="M360" s="113">
        <v>41.14</v>
      </c>
      <c r="N360" s="113">
        <v>41.82</v>
      </c>
      <c r="O360" s="113">
        <v>680.09</v>
      </c>
      <c r="P360" s="113">
        <f t="shared" si="25"/>
        <v>2.4472360557951425</v>
      </c>
      <c r="Q360" s="113">
        <f t="shared" si="26"/>
        <v>11.556361398647987</v>
      </c>
      <c r="R360" s="113">
        <f>SUM($Q$308:Q360)</f>
        <v>612.79063891645092</v>
      </c>
      <c r="S360" s="113">
        <f t="shared" si="27"/>
        <v>8.9606455025115768</v>
      </c>
      <c r="T360" s="113">
        <f>SUM($S$308:S360)</f>
        <v>458.5153841800136</v>
      </c>
      <c r="U360" s="199">
        <f t="shared" si="28"/>
        <v>9.2362777365399999</v>
      </c>
      <c r="V360" s="199">
        <f t="shared" si="29"/>
        <v>9.2362777365399999</v>
      </c>
      <c r="W360" s="231">
        <f>SUM($V$308:V360)</f>
        <v>456.54307063762008</v>
      </c>
      <c r="Y360" s="231"/>
      <c r="Z360" s="231"/>
      <c r="AA360" s="231"/>
      <c r="AB360" s="231"/>
      <c r="AC360" s="231"/>
      <c r="AD360" s="231"/>
      <c r="AE360" s="231"/>
      <c r="AF360" s="231"/>
      <c r="AG360" s="231"/>
      <c r="AH360" s="231"/>
      <c r="AI360" s="231"/>
      <c r="AJ360" s="231"/>
      <c r="AK360" s="231"/>
      <c r="AL360" s="231"/>
      <c r="AM360" s="231"/>
      <c r="AN360" s="231"/>
    </row>
    <row r="361" spans="1:40">
      <c r="A361" s="27">
        <v>42332</v>
      </c>
      <c r="B361" s="113">
        <v>6.3883999999999999</v>
      </c>
      <c r="C361" s="116">
        <v>6.98</v>
      </c>
      <c r="D361" s="116">
        <v>32.11</v>
      </c>
      <c r="E361" s="113">
        <v>32.346200000000003</v>
      </c>
      <c r="F361" s="113">
        <v>37.8934</v>
      </c>
      <c r="G361" s="113">
        <v>12.100000380000001</v>
      </c>
      <c r="H361" s="113">
        <v>38.229999999999997</v>
      </c>
      <c r="I361" s="113">
        <v>20</v>
      </c>
      <c r="J361" s="113">
        <v>79.510000000000005</v>
      </c>
      <c r="K361" s="113">
        <v>772.61</v>
      </c>
      <c r="L361" s="113">
        <v>20.62</v>
      </c>
      <c r="M361" s="113">
        <v>44.7</v>
      </c>
      <c r="N361" s="113">
        <v>44.32</v>
      </c>
      <c r="O361" s="113">
        <v>680.08</v>
      </c>
      <c r="P361" s="113">
        <f t="shared" si="25"/>
        <v>2.5414089337127042</v>
      </c>
      <c r="Q361" s="113">
        <f t="shared" si="26"/>
        <v>12.697548377814014</v>
      </c>
      <c r="R361" s="113">
        <f>SUM($Q$308:Q361)</f>
        <v>625.48818729426489</v>
      </c>
      <c r="S361" s="113">
        <f t="shared" si="27"/>
        <v>9.4989197294349506</v>
      </c>
      <c r="T361" s="113">
        <f>SUM($S$308:S361)</f>
        <v>468.01430390944853</v>
      </c>
      <c r="U361" s="199">
        <f t="shared" si="28"/>
        <v>9.6318714124000007</v>
      </c>
      <c r="V361" s="199">
        <f t="shared" si="29"/>
        <v>9.6318714124000007</v>
      </c>
      <c r="W361" s="231">
        <f>SUM($V$308:V361)</f>
        <v>466.17494205002009</v>
      </c>
      <c r="Y361" s="231"/>
      <c r="Z361" s="231"/>
      <c r="AA361" s="231"/>
      <c r="AB361" s="231"/>
      <c r="AC361" s="231"/>
      <c r="AD361" s="231"/>
      <c r="AE361" s="231"/>
      <c r="AF361" s="231"/>
      <c r="AG361" s="231"/>
      <c r="AH361" s="231"/>
      <c r="AI361" s="231"/>
      <c r="AJ361" s="231"/>
      <c r="AK361" s="231"/>
      <c r="AL361" s="231"/>
      <c r="AM361" s="231"/>
      <c r="AN361" s="231"/>
    </row>
    <row r="362" spans="1:40">
      <c r="A362" s="27">
        <v>42333</v>
      </c>
      <c r="B362" s="113">
        <v>6.4161000000000001</v>
      </c>
      <c r="C362" s="116">
        <v>7.01</v>
      </c>
      <c r="D362" s="116">
        <v>32.68</v>
      </c>
      <c r="E362" s="113">
        <v>32.9236</v>
      </c>
      <c r="F362" s="113">
        <v>36.8889</v>
      </c>
      <c r="G362" s="113">
        <v>12.100000380000001</v>
      </c>
      <c r="H362" s="113">
        <v>24.86</v>
      </c>
      <c r="I362" s="113">
        <v>20</v>
      </c>
      <c r="J362" s="113">
        <v>79.489999999999995</v>
      </c>
      <c r="K362" s="113">
        <v>777.09</v>
      </c>
      <c r="L362" s="113">
        <v>20.68</v>
      </c>
      <c r="M362" s="113">
        <v>47.68</v>
      </c>
      <c r="N362" s="113">
        <v>45.55</v>
      </c>
      <c r="O362" s="113">
        <v>680.01</v>
      </c>
      <c r="P362" s="113">
        <f t="shared" si="25"/>
        <v>2.512097122829974</v>
      </c>
      <c r="Q362" s="113">
        <f t="shared" si="26"/>
        <v>12.330762087260789</v>
      </c>
      <c r="R362" s="113">
        <f>SUM($Q$308:Q362)</f>
        <v>637.81894938152573</v>
      </c>
      <c r="S362" s="113">
        <f t="shared" si="27"/>
        <v>9.5841397257772503</v>
      </c>
      <c r="T362" s="113">
        <f>SUM($S$308:S362)</f>
        <v>477.59844363522581</v>
      </c>
      <c r="U362" s="199">
        <f t="shared" si="28"/>
        <v>9.7499691067699974</v>
      </c>
      <c r="V362" s="199">
        <f t="shared" si="29"/>
        <v>9.7499691067699974</v>
      </c>
      <c r="W362" s="231">
        <f>SUM($V$308:V362)</f>
        <v>475.92491115679007</v>
      </c>
      <c r="Y362" s="231"/>
      <c r="Z362" s="231"/>
      <c r="AA362" s="231"/>
      <c r="AB362" s="231"/>
      <c r="AC362" s="231"/>
      <c r="AD362" s="231"/>
      <c r="AE362" s="231"/>
      <c r="AF362" s="231"/>
      <c r="AG362" s="231"/>
      <c r="AH362" s="231"/>
      <c r="AI362" s="231"/>
      <c r="AJ362" s="231"/>
      <c r="AK362" s="231"/>
      <c r="AL362" s="231"/>
      <c r="AM362" s="231"/>
      <c r="AN362" s="231"/>
    </row>
    <row r="363" spans="1:40">
      <c r="A363" s="27">
        <v>42334</v>
      </c>
      <c r="B363" s="113">
        <v>6.2179000000000002</v>
      </c>
      <c r="C363" s="116">
        <v>6.8</v>
      </c>
      <c r="D363" s="116">
        <v>32.78</v>
      </c>
      <c r="E363" s="113">
        <v>32.689300000000003</v>
      </c>
      <c r="F363" s="113">
        <v>37.224800000000002</v>
      </c>
      <c r="G363" s="113">
        <v>12.30000019</v>
      </c>
      <c r="H363" s="113">
        <v>35.07</v>
      </c>
      <c r="I363" s="113">
        <v>20</v>
      </c>
      <c r="J363" s="113">
        <v>79.489999999999995</v>
      </c>
      <c r="K363" s="113">
        <v>769.02</v>
      </c>
      <c r="L363" s="113">
        <v>21.02</v>
      </c>
      <c r="M363" s="113">
        <v>37.47</v>
      </c>
      <c r="N363" s="113">
        <v>44.68</v>
      </c>
      <c r="O363" s="113">
        <v>679.93</v>
      </c>
      <c r="P363" s="113">
        <f t="shared" si="25"/>
        <v>2.4826615659853819</v>
      </c>
      <c r="Q363" s="113">
        <f t="shared" si="26"/>
        <v>11.973089214156714</v>
      </c>
      <c r="R363" s="113">
        <f>SUM($Q$308:Q363)</f>
        <v>649.79203859568247</v>
      </c>
      <c r="S363" s="113">
        <f t="shared" si="27"/>
        <v>9.2231354260619742</v>
      </c>
      <c r="T363" s="113">
        <f>SUM($S$308:S363)</f>
        <v>486.82157906128776</v>
      </c>
      <c r="U363" s="199">
        <f t="shared" si="28"/>
        <v>9.4743728697699989</v>
      </c>
      <c r="V363" s="199">
        <f t="shared" si="29"/>
        <v>9.4743728697699989</v>
      </c>
      <c r="W363" s="231">
        <f>SUM($V$308:V363)</f>
        <v>485.39928402656005</v>
      </c>
      <c r="Y363" s="231"/>
      <c r="Z363" s="231"/>
      <c r="AA363" s="231"/>
      <c r="AB363" s="231"/>
      <c r="AC363" s="231"/>
      <c r="AD363" s="231"/>
      <c r="AE363" s="231"/>
      <c r="AF363" s="231"/>
      <c r="AG363" s="231"/>
      <c r="AH363" s="231"/>
      <c r="AI363" s="231"/>
      <c r="AJ363" s="231"/>
      <c r="AK363" s="231"/>
      <c r="AL363" s="231"/>
      <c r="AM363" s="231"/>
      <c r="AN363" s="231"/>
    </row>
    <row r="364" spans="1:40">
      <c r="A364" s="27">
        <v>42335</v>
      </c>
      <c r="B364" s="113">
        <v>6.1712999999999996</v>
      </c>
      <c r="C364" s="116">
        <v>6.75</v>
      </c>
      <c r="D364" s="116">
        <v>32.090000000000003</v>
      </c>
      <c r="E364" s="113">
        <v>32.665900000000001</v>
      </c>
      <c r="F364" s="113">
        <v>37.457099999999997</v>
      </c>
      <c r="G364" s="113">
        <v>12.30000019</v>
      </c>
      <c r="H364" s="113">
        <v>40.15</v>
      </c>
      <c r="I364" s="113">
        <v>20</v>
      </c>
      <c r="J364" s="113">
        <v>79.489999999999995</v>
      </c>
      <c r="K364" s="113">
        <v>770.41</v>
      </c>
      <c r="L364" s="113">
        <v>20.51</v>
      </c>
      <c r="M364" s="113">
        <v>39.49</v>
      </c>
      <c r="N364" s="113">
        <v>44.5</v>
      </c>
      <c r="O364" s="113">
        <v>680.03</v>
      </c>
      <c r="P364" s="113">
        <f t="shared" si="25"/>
        <v>2.4867244825789716</v>
      </c>
      <c r="Q364" s="113">
        <f t="shared" si="26"/>
        <v>12.021833832607568</v>
      </c>
      <c r="R364" s="113">
        <f>SUM($Q$308:Q364)</f>
        <v>661.81387242828998</v>
      </c>
      <c r="S364" s="113">
        <f t="shared" si="27"/>
        <v>9.0969856372294817</v>
      </c>
      <c r="T364" s="113">
        <f>SUM($S$308:S364)</f>
        <v>495.91856469851723</v>
      </c>
      <c r="U364" s="199">
        <f t="shared" si="28"/>
        <v>9.3352533351800009</v>
      </c>
      <c r="V364" s="199">
        <f t="shared" si="29"/>
        <v>9.3352533351800009</v>
      </c>
      <c r="W364" s="231">
        <f>SUM($V$308:V364)</f>
        <v>494.73453736174008</v>
      </c>
      <c r="Y364" s="231"/>
      <c r="Z364" s="231"/>
      <c r="AA364" s="231"/>
      <c r="AB364" s="231"/>
      <c r="AC364" s="231"/>
      <c r="AD364" s="231"/>
      <c r="AE364" s="231"/>
      <c r="AF364" s="231"/>
      <c r="AG364" s="231"/>
      <c r="AH364" s="231"/>
      <c r="AI364" s="231"/>
      <c r="AJ364" s="231"/>
      <c r="AK364" s="231"/>
      <c r="AL364" s="231"/>
      <c r="AM364" s="231"/>
      <c r="AN364" s="231"/>
    </row>
    <row r="365" spans="1:40">
      <c r="A365" s="27">
        <v>42336</v>
      </c>
      <c r="B365" s="113">
        <v>6.2281000000000004</v>
      </c>
      <c r="C365" s="116">
        <v>6.81</v>
      </c>
      <c r="D365" s="116">
        <v>32.08</v>
      </c>
      <c r="E365" s="113">
        <v>33.8904</v>
      </c>
      <c r="F365" s="113">
        <v>37.392499999999998</v>
      </c>
      <c r="G365" s="113">
        <v>12.399999619999999</v>
      </c>
      <c r="H365" s="113">
        <v>34.159999999999997</v>
      </c>
      <c r="I365" s="113">
        <v>19.98</v>
      </c>
      <c r="J365" s="113">
        <v>79.33</v>
      </c>
      <c r="K365" s="113">
        <v>773.72</v>
      </c>
      <c r="L365" s="113">
        <v>20.69</v>
      </c>
      <c r="M365" s="113">
        <v>42.7</v>
      </c>
      <c r="N365" s="113">
        <v>45.83</v>
      </c>
      <c r="O365" s="113">
        <v>680.44</v>
      </c>
      <c r="P365" s="113">
        <f t="shared" si="25"/>
        <v>2.4781423422508055</v>
      </c>
      <c r="Q365" s="113">
        <f t="shared" si="26"/>
        <v>11.919102226724425</v>
      </c>
      <c r="R365" s="113">
        <f>SUM($Q$308:Q365)</f>
        <v>673.73297465501446</v>
      </c>
      <c r="S365" s="113">
        <f t="shared" si="27"/>
        <v>9.1792100548841535</v>
      </c>
      <c r="T365" s="113">
        <f>SUM($S$308:S365)</f>
        <v>505.09777475340138</v>
      </c>
      <c r="U365" s="199">
        <f t="shared" si="28"/>
        <v>9.4550791939699987</v>
      </c>
      <c r="V365" s="199">
        <f t="shared" si="29"/>
        <v>9.4550791939699987</v>
      </c>
      <c r="W365" s="231">
        <f>SUM($V$308:V365)</f>
        <v>504.18961655571007</v>
      </c>
      <c r="Y365" s="231"/>
      <c r="Z365" s="231"/>
      <c r="AA365" s="231"/>
      <c r="AB365" s="231"/>
      <c r="AC365" s="231"/>
      <c r="AD365" s="231"/>
      <c r="AE365" s="231"/>
      <c r="AF365" s="231"/>
      <c r="AG365" s="231"/>
      <c r="AH365" s="231"/>
      <c r="AI365" s="231"/>
      <c r="AJ365" s="231"/>
      <c r="AK365" s="231"/>
      <c r="AL365" s="231"/>
      <c r="AM365" s="231"/>
      <c r="AN365" s="231"/>
    </row>
    <row r="366" spans="1:40">
      <c r="A366" s="27">
        <v>42337</v>
      </c>
      <c r="B366" s="113">
        <v>6.2195999999999998</v>
      </c>
      <c r="C366" s="116">
        <v>6.8</v>
      </c>
      <c r="D366" s="116">
        <v>32.42</v>
      </c>
      <c r="E366" s="113">
        <v>33.686900000000001</v>
      </c>
      <c r="F366" s="113">
        <v>37.155200000000001</v>
      </c>
      <c r="G366" s="113">
        <v>12.600000380000001</v>
      </c>
      <c r="H366" s="113">
        <v>35.630000000000003</v>
      </c>
      <c r="I366" s="113">
        <v>20</v>
      </c>
      <c r="J366" s="113">
        <v>79.510000000000005</v>
      </c>
      <c r="K366" s="113">
        <v>777.49</v>
      </c>
      <c r="L366" s="113">
        <v>20.74</v>
      </c>
      <c r="M366" s="113">
        <v>45.75</v>
      </c>
      <c r="N366" s="113">
        <v>48.19</v>
      </c>
      <c r="O366" s="113">
        <v>679.98</v>
      </c>
      <c r="P366" s="113">
        <f t="shared" si="25"/>
        <v>2.484655686192224</v>
      </c>
      <c r="Q366" s="113">
        <f t="shared" si="26"/>
        <v>11.996988814715431</v>
      </c>
      <c r="R366" s="113">
        <f>SUM($Q$308:Q366)</f>
        <v>685.72996346972991</v>
      </c>
      <c r="S366" s="113">
        <f t="shared" si="27"/>
        <v>9.1571996204081501</v>
      </c>
      <c r="T366" s="113">
        <f>SUM($S$308:S366)</f>
        <v>514.25497437380955</v>
      </c>
      <c r="U366" s="199">
        <f t="shared" si="28"/>
        <v>9.4703344228899997</v>
      </c>
      <c r="V366" s="199">
        <f t="shared" si="29"/>
        <v>9.4703344228899997</v>
      </c>
      <c r="W366" s="231">
        <f>SUM($V$308:V366)</f>
        <v>513.65995097860002</v>
      </c>
      <c r="Y366" s="231"/>
      <c r="Z366" s="231"/>
      <c r="AA366" s="231"/>
      <c r="AB366" s="231"/>
      <c r="AC366" s="231"/>
      <c r="AD366" s="231"/>
      <c r="AE366" s="231"/>
      <c r="AF366" s="231"/>
      <c r="AG366" s="231"/>
      <c r="AH366" s="231"/>
      <c r="AI366" s="231"/>
      <c r="AJ366" s="231"/>
      <c r="AK366" s="231"/>
      <c r="AL366" s="231"/>
      <c r="AM366" s="231"/>
      <c r="AN366" s="231"/>
    </row>
    <row r="367" spans="1:40">
      <c r="A367" s="27">
        <v>42338</v>
      </c>
      <c r="B367" s="113">
        <v>6.5719000000000003</v>
      </c>
      <c r="C367" s="116">
        <v>7.18</v>
      </c>
      <c r="D367" s="116">
        <v>32.28</v>
      </c>
      <c r="E367" s="113">
        <v>32.271900000000002</v>
      </c>
      <c r="F367" s="113">
        <v>37.036499999999997</v>
      </c>
      <c r="G367" s="113">
        <v>12.399999619999999</v>
      </c>
      <c r="H367" s="113">
        <v>37.49</v>
      </c>
      <c r="I367" s="113">
        <v>20</v>
      </c>
      <c r="J367" s="113">
        <v>79.489999999999995</v>
      </c>
      <c r="K367" s="113">
        <v>793.41</v>
      </c>
      <c r="L367" s="113">
        <v>20.66</v>
      </c>
      <c r="M367" s="113">
        <v>46.49</v>
      </c>
      <c r="N367" s="113">
        <v>47.72</v>
      </c>
      <c r="O367" s="113">
        <v>680.03</v>
      </c>
      <c r="P367" s="113">
        <f t="shared" si="25"/>
        <v>2.5761451239873061</v>
      </c>
      <c r="Q367" s="113">
        <f t="shared" si="26"/>
        <v>13.146362757647257</v>
      </c>
      <c r="R367" s="113">
        <f>SUM($Q$308:Q367)</f>
        <v>698.87632622737715</v>
      </c>
      <c r="S367" s="113">
        <f t="shared" si="27"/>
        <v>9.6957832411711493</v>
      </c>
      <c r="T367" s="113">
        <f>SUM($S$308:S367)</f>
        <v>523.95075761498072</v>
      </c>
      <c r="U367" s="199">
        <f t="shared" si="28"/>
        <v>9.911600706319998</v>
      </c>
      <c r="V367" s="199">
        <f t="shared" si="29"/>
        <v>9.911600706319998</v>
      </c>
      <c r="W367" s="231">
        <f>SUM($V$308:V367)</f>
        <v>523.57155168492</v>
      </c>
      <c r="Y367" s="231"/>
      <c r="Z367" s="231"/>
      <c r="AA367" s="231"/>
      <c r="AB367" s="231"/>
      <c r="AC367" s="231"/>
      <c r="AD367" s="231"/>
      <c r="AE367" s="231"/>
      <c r="AF367" s="231"/>
      <c r="AG367" s="231"/>
      <c r="AH367" s="231"/>
      <c r="AI367" s="231"/>
      <c r="AJ367" s="231"/>
      <c r="AK367" s="231"/>
      <c r="AL367" s="231"/>
      <c r="AM367" s="231"/>
      <c r="AN367" s="231"/>
    </row>
    <row r="368" spans="1:40">
      <c r="A368" s="27">
        <v>42339</v>
      </c>
      <c r="B368" s="113">
        <v>7.0195999999999996</v>
      </c>
      <c r="C368" s="116">
        <v>7.67</v>
      </c>
      <c r="D368" s="116">
        <v>32.54</v>
      </c>
      <c r="E368" s="113">
        <v>32.3566</v>
      </c>
      <c r="F368" s="113">
        <v>37.481200000000001</v>
      </c>
      <c r="G368" s="113">
        <v>12.399999619999999</v>
      </c>
      <c r="H368" s="113">
        <v>33.549999999999997</v>
      </c>
      <c r="I368" s="113">
        <v>20</v>
      </c>
      <c r="J368" s="113">
        <v>79.47</v>
      </c>
      <c r="K368" s="113">
        <v>811.6</v>
      </c>
      <c r="L368" s="113">
        <v>21.33</v>
      </c>
      <c r="M368" s="113">
        <v>50.4</v>
      </c>
      <c r="N368" s="113">
        <v>50.91</v>
      </c>
      <c r="O368" s="113">
        <v>680.01</v>
      </c>
      <c r="P368" s="113">
        <f t="shared" si="25"/>
        <v>2.6715078744001555</v>
      </c>
      <c r="Q368" s="113">
        <f t="shared" si="26"/>
        <v>14.461759276914098</v>
      </c>
      <c r="R368" s="113">
        <f>SUM($Q$308:Q368)</f>
        <v>713.33808550429126</v>
      </c>
      <c r="S368" s="113">
        <f t="shared" si="27"/>
        <v>10.434608716957253</v>
      </c>
      <c r="T368" s="113">
        <f>SUM($S$308:S368)</f>
        <v>534.38536633193792</v>
      </c>
      <c r="U368" s="199">
        <f t="shared" si="28"/>
        <v>10.591744867699999</v>
      </c>
      <c r="V368" s="199">
        <f t="shared" si="29"/>
        <v>10.591744867699999</v>
      </c>
      <c r="W368" s="231">
        <f>SUM($V$308:V368)</f>
        <v>534.16329655261995</v>
      </c>
      <c r="Y368" s="231"/>
      <c r="Z368" s="231"/>
      <c r="AA368" s="231"/>
      <c r="AB368" s="231"/>
      <c r="AC368" s="231"/>
      <c r="AD368" s="231"/>
      <c r="AE368" s="231"/>
      <c r="AF368" s="231"/>
      <c r="AG368" s="231"/>
      <c r="AH368" s="231"/>
      <c r="AI368" s="231"/>
      <c r="AJ368" s="231"/>
      <c r="AK368" s="231"/>
      <c r="AL368" s="231"/>
      <c r="AM368" s="231"/>
      <c r="AN368" s="231"/>
    </row>
    <row r="369" spans="1:40">
      <c r="A369" s="27">
        <v>42340</v>
      </c>
      <c r="B369" s="113">
        <v>7.1589</v>
      </c>
      <c r="C369" s="116">
        <v>7.82</v>
      </c>
      <c r="D369" s="116">
        <v>32.31</v>
      </c>
      <c r="E369" s="113">
        <v>33.004199999999997</v>
      </c>
      <c r="F369" s="113">
        <v>37.424700000000001</v>
      </c>
      <c r="G369" s="113">
        <v>12.30000019</v>
      </c>
      <c r="H369" s="113">
        <v>41.08</v>
      </c>
      <c r="I369" s="113">
        <v>20</v>
      </c>
      <c r="J369" s="113">
        <v>79.5</v>
      </c>
      <c r="K369" s="113">
        <v>818.98</v>
      </c>
      <c r="L369" s="113">
        <v>21.54</v>
      </c>
      <c r="M369" s="113">
        <v>54.31</v>
      </c>
      <c r="N369" s="113">
        <v>53.8</v>
      </c>
      <c r="O369" s="113">
        <v>680.05</v>
      </c>
      <c r="P369" s="113">
        <f t="shared" si="25"/>
        <v>2.7457156918298322</v>
      </c>
      <c r="Q369" s="113">
        <f t="shared" si="26"/>
        <v>15.575757386374235</v>
      </c>
      <c r="R369" s="113">
        <f>SUM($Q$308:Q369)</f>
        <v>728.91384289066548</v>
      </c>
      <c r="S369" s="113">
        <f t="shared" si="27"/>
        <v>10.740501719805675</v>
      </c>
      <c r="T369" s="113">
        <f>SUM($S$308:S369)</f>
        <v>545.12586805174362</v>
      </c>
      <c r="U369" s="199">
        <f t="shared" si="28"/>
        <v>10.78838316973</v>
      </c>
      <c r="V369" s="199">
        <f t="shared" si="29"/>
        <v>10.78838316973</v>
      </c>
      <c r="W369" s="231">
        <f>SUM($V$308:V369)</f>
        <v>544.95167972234992</v>
      </c>
      <c r="Y369" s="231"/>
      <c r="Z369" s="231"/>
      <c r="AA369" s="231"/>
      <c r="AB369" s="231"/>
      <c r="AC369" s="231"/>
      <c r="AD369" s="231"/>
      <c r="AE369" s="231"/>
      <c r="AF369" s="231"/>
      <c r="AG369" s="231"/>
      <c r="AH369" s="231"/>
      <c r="AI369" s="231"/>
      <c r="AJ369" s="231"/>
      <c r="AK369" s="231"/>
      <c r="AL369" s="231"/>
      <c r="AM369" s="231"/>
      <c r="AN369" s="231"/>
    </row>
    <row r="370" spans="1:40">
      <c r="A370" s="27">
        <v>42341</v>
      </c>
      <c r="B370" s="113">
        <v>7.3040000000000003</v>
      </c>
      <c r="C370" s="116">
        <v>7.98</v>
      </c>
      <c r="D370" s="116">
        <v>32.5</v>
      </c>
      <c r="E370" s="113">
        <v>31.677800000000001</v>
      </c>
      <c r="F370" s="113">
        <v>37.993099999999998</v>
      </c>
      <c r="G370" s="113">
        <v>12.600000380000001</v>
      </c>
      <c r="H370" s="113">
        <v>34.369999999999997</v>
      </c>
      <c r="I370" s="113">
        <v>20</v>
      </c>
      <c r="J370" s="113">
        <v>79.489999999999995</v>
      </c>
      <c r="K370" s="113">
        <v>818.27</v>
      </c>
      <c r="L370" s="113">
        <v>21.01</v>
      </c>
      <c r="M370" s="113">
        <v>51.66</v>
      </c>
      <c r="N370" s="113">
        <v>51.55</v>
      </c>
      <c r="O370" s="113">
        <v>679.94</v>
      </c>
      <c r="P370" s="113">
        <f t="shared" si="25"/>
        <v>2.725016168985074</v>
      </c>
      <c r="Q370" s="113">
        <f t="shared" si="26"/>
        <v>15.256660609582523</v>
      </c>
      <c r="R370" s="113">
        <f>SUM($Q$308:Q370)</f>
        <v>744.17050350024795</v>
      </c>
      <c r="S370" s="113">
        <f t="shared" si="27"/>
        <v>10.785896653831852</v>
      </c>
      <c r="T370" s="113">
        <f>SUM($S$308:S370)</f>
        <v>555.91176470557548</v>
      </c>
      <c r="U370" s="199">
        <f t="shared" si="28"/>
        <v>10.97608345445</v>
      </c>
      <c r="V370" s="199">
        <f t="shared" si="29"/>
        <v>10.97608345445</v>
      </c>
      <c r="W370" s="231">
        <f>SUM($V$308:V370)</f>
        <v>555.92776317679989</v>
      </c>
      <c r="Y370" s="231"/>
      <c r="Z370" s="231"/>
      <c r="AA370" s="231"/>
      <c r="AB370" s="231"/>
      <c r="AC370" s="231"/>
      <c r="AD370" s="231"/>
      <c r="AE370" s="231"/>
      <c r="AF370" s="231"/>
      <c r="AG370" s="231"/>
      <c r="AH370" s="231"/>
      <c r="AI370" s="231"/>
      <c r="AJ370" s="231"/>
      <c r="AK370" s="231"/>
      <c r="AL370" s="231"/>
      <c r="AM370" s="231"/>
      <c r="AN370" s="231"/>
    </row>
    <row r="371" spans="1:40">
      <c r="A371" s="27">
        <v>42342</v>
      </c>
      <c r="B371" s="113">
        <v>7.4640000000000004</v>
      </c>
      <c r="C371" s="116">
        <v>8.16</v>
      </c>
      <c r="D371" s="116">
        <v>32.56</v>
      </c>
      <c r="E371" s="113">
        <v>32.494500000000002</v>
      </c>
      <c r="F371" s="113">
        <v>37.767600000000002</v>
      </c>
      <c r="G371" s="113">
        <v>12.600000380000001</v>
      </c>
      <c r="H371" s="113">
        <v>34.28</v>
      </c>
      <c r="I371" s="113">
        <v>20</v>
      </c>
      <c r="J371" s="113">
        <v>79.489999999999995</v>
      </c>
      <c r="K371" s="113">
        <v>819.26</v>
      </c>
      <c r="L371" s="113">
        <v>21.48</v>
      </c>
      <c r="M371" s="113">
        <v>54.76</v>
      </c>
      <c r="N371" s="113">
        <v>53.18</v>
      </c>
      <c r="O371" s="113">
        <v>680.01</v>
      </c>
      <c r="P371" s="113">
        <f t="shared" si="25"/>
        <v>2.7681255569175849</v>
      </c>
      <c r="Q371" s="113">
        <f t="shared" si="26"/>
        <v>15.928748476785209</v>
      </c>
      <c r="R371" s="113">
        <f>SUM($Q$308:Q371)</f>
        <v>760.09925197703319</v>
      </c>
      <c r="S371" s="113">
        <f t="shared" si="27"/>
        <v>11.098695492885749</v>
      </c>
      <c r="T371" s="113">
        <f>SUM($S$308:S371)</f>
        <v>567.01046019846126</v>
      </c>
      <c r="U371" s="199">
        <f t="shared" si="28"/>
        <v>11.248426387210001</v>
      </c>
      <c r="V371" s="199">
        <f t="shared" si="29"/>
        <v>11.248426387210001</v>
      </c>
      <c r="W371" s="231">
        <f>SUM($V$308:V371)</f>
        <v>567.17618956400986</v>
      </c>
      <c r="Y371" s="231"/>
      <c r="Z371" s="231"/>
      <c r="AA371" s="231"/>
      <c r="AB371" s="231"/>
      <c r="AC371" s="231"/>
      <c r="AD371" s="231"/>
      <c r="AE371" s="231"/>
      <c r="AF371" s="231"/>
      <c r="AG371" s="231"/>
      <c r="AH371" s="231"/>
      <c r="AI371" s="231"/>
      <c r="AJ371" s="231"/>
      <c r="AK371" s="231"/>
      <c r="AL371" s="231"/>
      <c r="AM371" s="231"/>
      <c r="AN371" s="231"/>
    </row>
    <row r="372" spans="1:40">
      <c r="A372" s="27">
        <v>42343</v>
      </c>
      <c r="B372" s="113">
        <v>7.1212999999999997</v>
      </c>
      <c r="C372" s="116">
        <v>7.78</v>
      </c>
      <c r="D372" s="116">
        <v>33.24</v>
      </c>
      <c r="E372" s="113">
        <v>32.190199999999997</v>
      </c>
      <c r="F372" s="113">
        <v>34.597900000000003</v>
      </c>
      <c r="G372" s="113">
        <v>12.399999619999999</v>
      </c>
      <c r="H372" s="113">
        <v>40.46</v>
      </c>
      <c r="I372" s="113">
        <v>20.02</v>
      </c>
      <c r="J372" s="113">
        <v>79.680000000000007</v>
      </c>
      <c r="K372" s="113">
        <v>800.12</v>
      </c>
      <c r="L372" s="113">
        <v>21.15</v>
      </c>
      <c r="M372" s="113">
        <v>57.53</v>
      </c>
      <c r="N372" s="113">
        <v>53.29</v>
      </c>
      <c r="O372" s="113">
        <v>677.65</v>
      </c>
      <c r="P372" s="113">
        <f t="shared" si="25"/>
        <v>2.7434684580150255</v>
      </c>
      <c r="Q372" s="113">
        <f t="shared" si="26"/>
        <v>15.540794317493477</v>
      </c>
      <c r="R372" s="113">
        <f>SUM($Q$308:Q372)</f>
        <v>775.64004629452666</v>
      </c>
      <c r="S372" s="113">
        <f t="shared" si="27"/>
        <v>10.742245643995149</v>
      </c>
      <c r="T372" s="113">
        <f>SUM($S$308:S372)</f>
        <v>577.75270584245641</v>
      </c>
      <c r="U372" s="199">
        <f t="shared" si="28"/>
        <v>10.802781563049999</v>
      </c>
      <c r="V372" s="199">
        <f t="shared" si="29"/>
        <v>10.802781563049999</v>
      </c>
      <c r="W372" s="231">
        <f>SUM($V$308:V372)</f>
        <v>577.97897112705982</v>
      </c>
      <c r="Y372" s="231"/>
      <c r="Z372" s="231"/>
      <c r="AA372" s="231"/>
      <c r="AB372" s="231"/>
      <c r="AC372" s="231"/>
      <c r="AD372" s="231"/>
      <c r="AE372" s="231"/>
      <c r="AF372" s="231"/>
      <c r="AG372" s="231"/>
      <c r="AH372" s="231"/>
      <c r="AI372" s="231"/>
      <c r="AJ372" s="231"/>
      <c r="AK372" s="231"/>
      <c r="AL372" s="231"/>
      <c r="AM372" s="231"/>
      <c r="AN372" s="231"/>
    </row>
    <row r="373" spans="1:40">
      <c r="A373" s="27">
        <v>42344</v>
      </c>
      <c r="B373" s="113">
        <v>7.2582000000000004</v>
      </c>
      <c r="C373" s="116">
        <v>7.93</v>
      </c>
      <c r="D373" s="116">
        <v>32.86</v>
      </c>
      <c r="E373" s="113">
        <v>27.237200000000001</v>
      </c>
      <c r="F373" s="113">
        <v>32.892899999999997</v>
      </c>
      <c r="G373" s="113">
        <v>12.5</v>
      </c>
      <c r="H373" s="113">
        <v>29.11</v>
      </c>
      <c r="I373" s="113">
        <v>19.96</v>
      </c>
      <c r="J373" s="113">
        <v>79.38</v>
      </c>
      <c r="K373" s="113">
        <v>802.37</v>
      </c>
      <c r="L373" s="113">
        <v>20.56</v>
      </c>
      <c r="M373" s="113">
        <v>59.75</v>
      </c>
      <c r="N373" s="113">
        <v>51.84</v>
      </c>
      <c r="O373" s="113">
        <v>681.09</v>
      </c>
      <c r="P373" s="113">
        <f t="shared" si="25"/>
        <v>2.7124991859778897</v>
      </c>
      <c r="Q373" s="113">
        <f t="shared" si="26"/>
        <v>15.066883444530539</v>
      </c>
      <c r="R373" s="113">
        <f>SUM($Q$308:Q373)</f>
        <v>790.70692973905716</v>
      </c>
      <c r="S373" s="113">
        <f t="shared" si="27"/>
        <v>10.626181446925301</v>
      </c>
      <c r="T373" s="113">
        <f>SUM($S$308:S373)</f>
        <v>588.37888728938174</v>
      </c>
      <c r="U373" s="199">
        <f t="shared" si="28"/>
        <v>10.79306528565</v>
      </c>
      <c r="V373" s="199">
        <f t="shared" si="29"/>
        <v>10.79306528565</v>
      </c>
      <c r="W373" s="231">
        <f>SUM($V$308:V373)</f>
        <v>588.77203641270978</v>
      </c>
      <c r="Y373" s="231"/>
      <c r="Z373" s="231"/>
      <c r="AA373" s="231"/>
      <c r="AB373" s="231"/>
      <c r="AC373" s="231"/>
      <c r="AD373" s="231"/>
      <c r="AE373" s="231"/>
      <c r="AF373" s="231"/>
      <c r="AG373" s="231"/>
      <c r="AH373" s="231"/>
      <c r="AI373" s="231"/>
      <c r="AJ373" s="231"/>
      <c r="AK373" s="231"/>
      <c r="AL373" s="231"/>
      <c r="AM373" s="231"/>
      <c r="AN373" s="231"/>
    </row>
    <row r="374" spans="1:40">
      <c r="A374" s="27">
        <v>42345</v>
      </c>
      <c r="B374" s="113">
        <v>7.5728</v>
      </c>
      <c r="C374" s="116">
        <v>8.2799999999999994</v>
      </c>
      <c r="D374" s="116">
        <v>33.200000000000003</v>
      </c>
      <c r="E374" s="113">
        <v>20.545300000000001</v>
      </c>
      <c r="F374" s="113">
        <v>36.078299999999999</v>
      </c>
      <c r="G374" s="113">
        <v>12.69999981</v>
      </c>
      <c r="H374" s="113">
        <v>36.700000000000003</v>
      </c>
      <c r="I374" s="113">
        <v>20</v>
      </c>
      <c r="J374" s="113">
        <v>79.61</v>
      </c>
      <c r="K374" s="113">
        <v>814.29</v>
      </c>
      <c r="L374" s="113">
        <v>22.39</v>
      </c>
      <c r="M374" s="113">
        <v>61.91</v>
      </c>
      <c r="N374" s="113">
        <v>54.07</v>
      </c>
      <c r="O374" s="113">
        <v>680.31</v>
      </c>
      <c r="P374" s="113">
        <f t="shared" si="25"/>
        <v>2.7911330133553682</v>
      </c>
      <c r="Q374" s="113">
        <f t="shared" si="26"/>
        <v>16.299476868740072</v>
      </c>
      <c r="R374" s="113">
        <f>SUM($Q$308:Q374)</f>
        <v>807.0064066077972</v>
      </c>
      <c r="S374" s="113">
        <f t="shared" si="27"/>
        <v>10.917009568606325</v>
      </c>
      <c r="T374" s="113">
        <f>SUM($S$308:S374)</f>
        <v>599.29589685798805</v>
      </c>
      <c r="U374" s="199">
        <f t="shared" si="28"/>
        <v>11.069330361920001</v>
      </c>
      <c r="V374" s="199">
        <f t="shared" si="29"/>
        <v>11.069330361920001</v>
      </c>
      <c r="W374" s="231">
        <f>SUM($V$308:V374)</f>
        <v>599.84136677462982</v>
      </c>
      <c r="Y374" s="231"/>
      <c r="Z374" s="231"/>
      <c r="AA374" s="231"/>
      <c r="AB374" s="231"/>
      <c r="AC374" s="231"/>
      <c r="AD374" s="231"/>
      <c r="AE374" s="231"/>
      <c r="AF374" s="231"/>
      <c r="AG374" s="231"/>
      <c r="AH374" s="231"/>
      <c r="AI374" s="231"/>
      <c r="AJ374" s="231"/>
      <c r="AK374" s="231"/>
      <c r="AL374" s="231"/>
      <c r="AM374" s="231"/>
      <c r="AN374" s="231"/>
    </row>
    <row r="375" spans="1:40">
      <c r="A375" s="27">
        <v>42346</v>
      </c>
      <c r="B375" s="113">
        <v>7.5091999999999999</v>
      </c>
      <c r="C375" s="116">
        <v>8.2100000000000009</v>
      </c>
      <c r="D375" s="116">
        <v>33.51</v>
      </c>
      <c r="E375" s="113">
        <v>36.348399999999998</v>
      </c>
      <c r="F375" s="113">
        <v>35.893599999999999</v>
      </c>
      <c r="G375" s="113">
        <v>12.69999981</v>
      </c>
      <c r="H375" s="113">
        <v>32.18</v>
      </c>
      <c r="I375" s="113">
        <v>20</v>
      </c>
      <c r="J375" s="113">
        <v>79.489999999999995</v>
      </c>
      <c r="K375" s="113">
        <v>810.72</v>
      </c>
      <c r="L375" s="113">
        <v>21.46</v>
      </c>
      <c r="M375" s="113">
        <v>43.93</v>
      </c>
      <c r="N375" s="113">
        <v>54.59</v>
      </c>
      <c r="O375" s="113">
        <v>679.98</v>
      </c>
      <c r="P375" s="113">
        <f t="shared" si="25"/>
        <v>2.7723635539287579</v>
      </c>
      <c r="Q375" s="113">
        <f t="shared" si="26"/>
        <v>15.996397712599331</v>
      </c>
      <c r="R375" s="113">
        <f>SUM($Q$308:Q375)</f>
        <v>823.00280432039654</v>
      </c>
      <c r="S375" s="113">
        <f t="shared" si="27"/>
        <v>11.345099757119826</v>
      </c>
      <c r="T375" s="113">
        <f>SUM($S$308:S375)</f>
        <v>610.64099661510784</v>
      </c>
      <c r="U375" s="199">
        <f t="shared" si="28"/>
        <v>11.54278881408</v>
      </c>
      <c r="V375" s="199">
        <f t="shared" si="29"/>
        <v>11.54278881408</v>
      </c>
      <c r="W375" s="231">
        <f>SUM($V$308:V375)</f>
        <v>611.38415558870986</v>
      </c>
      <c r="Y375" s="231"/>
      <c r="Z375" s="231"/>
      <c r="AA375" s="231"/>
      <c r="AB375" s="231"/>
      <c r="AC375" s="231"/>
      <c r="AD375" s="231"/>
      <c r="AE375" s="231"/>
      <c r="AF375" s="231"/>
      <c r="AG375" s="231"/>
      <c r="AH375" s="231"/>
      <c r="AI375" s="231"/>
      <c r="AJ375" s="231"/>
      <c r="AK375" s="231"/>
      <c r="AL375" s="231"/>
      <c r="AM375" s="231"/>
      <c r="AN375" s="231"/>
    </row>
    <row r="376" spans="1:40">
      <c r="A376" s="27">
        <v>42347</v>
      </c>
      <c r="B376" s="113">
        <v>7.4432999999999998</v>
      </c>
      <c r="C376" s="116">
        <v>8.14</v>
      </c>
      <c r="D376" s="116">
        <v>33.46</v>
      </c>
      <c r="E376" s="113">
        <v>44.622599999999998</v>
      </c>
      <c r="F376" s="113">
        <v>35.544699999999999</v>
      </c>
      <c r="G376" s="113">
        <v>12.30000019</v>
      </c>
      <c r="H376" s="113">
        <v>42.29</v>
      </c>
      <c r="I376" s="113">
        <v>20</v>
      </c>
      <c r="J376" s="113">
        <v>79.489999999999995</v>
      </c>
      <c r="K376" s="113">
        <v>809.16</v>
      </c>
      <c r="L376" s="113">
        <v>20.99</v>
      </c>
      <c r="M376" s="113">
        <v>38.880000000000003</v>
      </c>
      <c r="N376" s="113">
        <v>54.37</v>
      </c>
      <c r="O376" s="113">
        <v>679.97</v>
      </c>
      <c r="P376" s="113">
        <f t="shared" si="25"/>
        <v>2.8324152134925527</v>
      </c>
      <c r="Q376" s="113">
        <f t="shared" si="26"/>
        <v>16.986437193582859</v>
      </c>
      <c r="R376" s="113">
        <f>SUM($Q$308:Q376)</f>
        <v>839.98924151397944</v>
      </c>
      <c r="S376" s="113">
        <f t="shared" si="27"/>
        <v>11.703634310464478</v>
      </c>
      <c r="T376" s="113">
        <f>SUM($S$308:S376)</f>
        <v>622.34463092557235</v>
      </c>
      <c r="U376" s="199">
        <f t="shared" si="28"/>
        <v>11.72402336585</v>
      </c>
      <c r="V376" s="199">
        <f t="shared" si="29"/>
        <v>11.72402336585</v>
      </c>
      <c r="W376" s="231">
        <f>SUM($V$308:V376)</f>
        <v>623.10817895455989</v>
      </c>
      <c r="Y376" s="231"/>
      <c r="Z376" s="231"/>
      <c r="AA376" s="231"/>
      <c r="AB376" s="231"/>
      <c r="AC376" s="231"/>
      <c r="AD376" s="231"/>
      <c r="AE376" s="231"/>
      <c r="AF376" s="231"/>
      <c r="AG376" s="231"/>
      <c r="AH376" s="231"/>
      <c r="AI376" s="231"/>
      <c r="AJ376" s="231"/>
      <c r="AK376" s="231"/>
      <c r="AL376" s="231"/>
      <c r="AM376" s="231"/>
      <c r="AN376" s="231"/>
    </row>
    <row r="377" spans="1:40">
      <c r="A377" s="27">
        <v>42348</v>
      </c>
      <c r="B377" s="113">
        <v>7.2732000000000001</v>
      </c>
      <c r="C377" s="116">
        <v>7.95</v>
      </c>
      <c r="D377" s="116">
        <v>33.57</v>
      </c>
      <c r="E377" s="113">
        <v>40.231200000000001</v>
      </c>
      <c r="F377" s="113">
        <v>35.733199999999997</v>
      </c>
      <c r="G377" s="113">
        <v>12.30000019</v>
      </c>
      <c r="H377" s="113">
        <v>34.869999999999997</v>
      </c>
      <c r="I377" s="113">
        <v>20</v>
      </c>
      <c r="J377" s="113">
        <v>79.48</v>
      </c>
      <c r="K377" s="113">
        <v>803</v>
      </c>
      <c r="L377" s="113">
        <v>19.12</v>
      </c>
      <c r="M377" s="113">
        <v>43.9</v>
      </c>
      <c r="N377" s="113">
        <v>52.97</v>
      </c>
      <c r="O377" s="113">
        <v>679.88</v>
      </c>
      <c r="P377" s="113">
        <f t="shared" si="25"/>
        <v>2.7667679184938825</v>
      </c>
      <c r="Q377" s="113">
        <f t="shared" si="26"/>
        <v>15.907137668962555</v>
      </c>
      <c r="R377" s="113">
        <f>SUM($Q$308:Q377)</f>
        <v>855.89637918294204</v>
      </c>
      <c r="S377" s="113">
        <f t="shared" si="27"/>
        <v>11.277548776148176</v>
      </c>
      <c r="T377" s="113">
        <f>SUM($S$308:S377)</f>
        <v>633.62217970172048</v>
      </c>
      <c r="U377" s="199">
        <f t="shared" si="28"/>
        <v>11.33539997968</v>
      </c>
      <c r="V377" s="199">
        <f t="shared" si="29"/>
        <v>11.33539997968</v>
      </c>
      <c r="W377" s="231">
        <f>SUM($V$308:V377)</f>
        <v>634.44357893423989</v>
      </c>
      <c r="Y377" s="231"/>
      <c r="Z377" s="231"/>
      <c r="AA377" s="231"/>
      <c r="AB377" s="231"/>
      <c r="AC377" s="231"/>
      <c r="AD377" s="231"/>
      <c r="AE377" s="231"/>
      <c r="AF377" s="231"/>
      <c r="AG377" s="231"/>
      <c r="AH377" s="231"/>
      <c r="AI377" s="231"/>
      <c r="AJ377" s="231"/>
      <c r="AK377" s="231"/>
      <c r="AL377" s="231"/>
      <c r="AM377" s="231"/>
      <c r="AN377" s="231"/>
    </row>
    <row r="378" spans="1:40">
      <c r="A378" s="27">
        <v>42349</v>
      </c>
      <c r="B378" s="113">
        <v>3.0964999999999998</v>
      </c>
      <c r="C378" s="116">
        <v>3.38</v>
      </c>
      <c r="D378" s="116">
        <v>33.08</v>
      </c>
      <c r="E378" s="113">
        <v>35.480600000000003</v>
      </c>
      <c r="F378" s="113">
        <v>37.377099999999999</v>
      </c>
      <c r="G378" s="113">
        <v>12.399999619999999</v>
      </c>
      <c r="H378" s="113">
        <v>55.04</v>
      </c>
      <c r="I378" s="113">
        <v>9.56</v>
      </c>
      <c r="J378" s="113">
        <v>79.08</v>
      </c>
      <c r="K378" s="113">
        <v>375.74</v>
      </c>
      <c r="L378" s="113">
        <v>16.84</v>
      </c>
      <c r="M378" s="113">
        <v>45.68</v>
      </c>
      <c r="N378" s="113">
        <v>24.48</v>
      </c>
      <c r="O378" s="113">
        <v>357.47</v>
      </c>
      <c r="P378" s="113">
        <f t="shared" si="25"/>
        <v>1.4023220472515858</v>
      </c>
      <c r="Q378" s="113">
        <f t="shared" si="26"/>
        <v>4.0646272738725768</v>
      </c>
      <c r="R378" s="113">
        <f>SUM($Q$308:Q378)</f>
        <v>859.96100645681463</v>
      </c>
      <c r="S378" s="113">
        <f t="shared" si="27"/>
        <v>5.6545199981831509</v>
      </c>
      <c r="T378" s="113">
        <f>SUM($S$308:S378)</f>
        <v>639.27669969990359</v>
      </c>
      <c r="U378" s="199">
        <f t="shared" si="28"/>
        <v>5.065702620889998</v>
      </c>
      <c r="V378" s="199">
        <f t="shared" si="29"/>
        <v>5.065702620889998</v>
      </c>
      <c r="W378" s="231">
        <f>SUM($V$308:V378)</f>
        <v>639.50928155512986</v>
      </c>
      <c r="Y378" s="231"/>
      <c r="Z378" s="231"/>
      <c r="AA378" s="231"/>
      <c r="AB378" s="231"/>
      <c r="AC378" s="231"/>
      <c r="AD378" s="231"/>
      <c r="AE378" s="231"/>
      <c r="AF378" s="231"/>
      <c r="AG378" s="231"/>
      <c r="AH378" s="231"/>
      <c r="AI378" s="231"/>
      <c r="AJ378" s="231"/>
      <c r="AK378" s="231"/>
      <c r="AL378" s="231"/>
      <c r="AM378" s="231"/>
      <c r="AN378" s="231"/>
    </row>
    <row r="379" spans="1:40">
      <c r="A379" s="27">
        <v>42350</v>
      </c>
      <c r="B379" s="113">
        <v>4.0176999999999996</v>
      </c>
      <c r="C379" s="116">
        <v>4.3899999999999997</v>
      </c>
      <c r="D379" s="116">
        <v>31.42</v>
      </c>
      <c r="E379" s="113">
        <v>34.530999999999999</v>
      </c>
      <c r="F379" s="113">
        <v>38.1599</v>
      </c>
      <c r="G379" s="113">
        <v>12.399999619999999</v>
      </c>
      <c r="H379" s="113">
        <v>68.05</v>
      </c>
      <c r="I379" s="113">
        <v>16.07</v>
      </c>
      <c r="J379" s="113">
        <v>79.34</v>
      </c>
      <c r="K379" s="113">
        <v>580.61</v>
      </c>
      <c r="L379" s="113">
        <v>10.25</v>
      </c>
      <c r="M379" s="113">
        <v>47.94</v>
      </c>
      <c r="N379" s="113">
        <v>18.489999999999998</v>
      </c>
      <c r="O379" s="113">
        <v>595.32000000000005</v>
      </c>
      <c r="P379" s="113">
        <f t="shared" si="25"/>
        <v>1.9705975136140661</v>
      </c>
      <c r="Q379" s="113">
        <f t="shared" si="26"/>
        <v>7.1749623454719416</v>
      </c>
      <c r="R379" s="113">
        <f>SUM($Q$308:Q379)</f>
        <v>867.13596880228658</v>
      </c>
      <c r="S379" s="113">
        <f t="shared" si="27"/>
        <v>6.0750759662927507</v>
      </c>
      <c r="T379" s="113">
        <f>SUM($S$308:S379)</f>
        <v>645.35177566619632</v>
      </c>
      <c r="U379" s="199">
        <f t="shared" si="28"/>
        <v>6.1996498366899999</v>
      </c>
      <c r="V379" s="199">
        <f t="shared" si="29"/>
        <v>6.1996498366899999</v>
      </c>
      <c r="W379" s="231">
        <f>SUM($V$308:V379)</f>
        <v>645.70893139181987</v>
      </c>
      <c r="Y379" s="231"/>
      <c r="Z379" s="231"/>
      <c r="AA379" s="231"/>
      <c r="AB379" s="231"/>
      <c r="AC379" s="231"/>
      <c r="AD379" s="231"/>
      <c r="AE379" s="231"/>
      <c r="AF379" s="231"/>
      <c r="AG379" s="231"/>
      <c r="AH379" s="231"/>
      <c r="AI379" s="231"/>
      <c r="AJ379" s="231"/>
      <c r="AK379" s="231"/>
      <c r="AL379" s="231"/>
      <c r="AM379" s="231"/>
      <c r="AN379" s="231"/>
    </row>
    <row r="380" spans="1:40">
      <c r="A380" s="27">
        <v>42351</v>
      </c>
      <c r="B380" s="113">
        <v>5.3902000000000001</v>
      </c>
      <c r="C380" s="116">
        <v>5.89</v>
      </c>
      <c r="D380" s="116">
        <v>31.22</v>
      </c>
      <c r="E380" s="113">
        <v>33.849699999999999</v>
      </c>
      <c r="F380" s="113">
        <v>36.4953</v>
      </c>
      <c r="G380" s="113">
        <v>12.399999619999999</v>
      </c>
      <c r="H380" s="113">
        <v>61.89</v>
      </c>
      <c r="I380" s="113">
        <v>20</v>
      </c>
      <c r="J380" s="113">
        <v>79.489999999999995</v>
      </c>
      <c r="K380" s="113">
        <v>790.8</v>
      </c>
      <c r="L380" s="113">
        <v>11.56</v>
      </c>
      <c r="M380" s="113">
        <v>50.32</v>
      </c>
      <c r="N380" s="113">
        <v>35.47</v>
      </c>
      <c r="O380" s="113">
        <v>740.06</v>
      </c>
      <c r="P380" s="113">
        <f t="shared" si="25"/>
        <v>2.4878041251829059</v>
      </c>
      <c r="Q380" s="113">
        <f t="shared" si="26"/>
        <v>12.034820125606833</v>
      </c>
      <c r="R380" s="113">
        <f>SUM($Q$308:Q380)</f>
        <v>879.17078892789345</v>
      </c>
      <c r="S380" s="113">
        <f t="shared" si="27"/>
        <v>7.6814452369835546</v>
      </c>
      <c r="T380" s="113">
        <f>SUM($S$308:S380)</f>
        <v>653.03322090317988</v>
      </c>
      <c r="U380" s="199">
        <f t="shared" si="28"/>
        <v>8.1430925625399979</v>
      </c>
      <c r="V380" s="199">
        <f t="shared" si="29"/>
        <v>8.1430925625399979</v>
      </c>
      <c r="W380" s="231">
        <f>SUM($V$308:V380)</f>
        <v>653.85202395435988</v>
      </c>
      <c r="Y380" s="231"/>
      <c r="Z380" s="231"/>
      <c r="AA380" s="231"/>
      <c r="AB380" s="231"/>
      <c r="AC380" s="231"/>
      <c r="AD380" s="231"/>
      <c r="AE380" s="231"/>
      <c r="AF380" s="231"/>
      <c r="AG380" s="231"/>
      <c r="AH380" s="231"/>
      <c r="AI380" s="231"/>
      <c r="AJ380" s="231"/>
      <c r="AK380" s="231"/>
      <c r="AL380" s="231"/>
      <c r="AM380" s="231"/>
      <c r="AN380" s="231"/>
    </row>
    <row r="381" spans="1:40">
      <c r="A381" s="27">
        <v>42352</v>
      </c>
      <c r="B381" s="113">
        <v>5.5255000000000001</v>
      </c>
      <c r="C381" s="116">
        <v>6.04</v>
      </c>
      <c r="D381" s="116">
        <v>31.53</v>
      </c>
      <c r="E381" s="113">
        <v>31.9559</v>
      </c>
      <c r="F381" s="113">
        <v>36.662300000000002</v>
      </c>
      <c r="G381" s="113">
        <v>12.399999619999999</v>
      </c>
      <c r="H381" s="113">
        <v>49.82</v>
      </c>
      <c r="I381" s="113">
        <v>20</v>
      </c>
      <c r="J381" s="113">
        <v>79.45</v>
      </c>
      <c r="K381" s="113">
        <v>806.65</v>
      </c>
      <c r="L381" s="113">
        <v>12.32</v>
      </c>
      <c r="M381" s="113">
        <v>52.17</v>
      </c>
      <c r="N381" s="113">
        <v>39.53</v>
      </c>
      <c r="O381" s="113">
        <v>739.98</v>
      </c>
      <c r="P381" s="113">
        <f t="shared" si="25"/>
        <v>2.4801465023957658</v>
      </c>
      <c r="Q381" s="113">
        <f t="shared" si="26"/>
        <v>11.943013969848442</v>
      </c>
      <c r="R381" s="113">
        <f>SUM($Q$308:Q381)</f>
        <v>891.11380289774195</v>
      </c>
      <c r="S381" s="113">
        <f t="shared" si="27"/>
        <v>7.8365039140489543</v>
      </c>
      <c r="T381" s="113">
        <f>SUM($S$308:S381)</f>
        <v>660.86972481722887</v>
      </c>
      <c r="U381" s="199">
        <f t="shared" si="28"/>
        <v>8.3105806778999991</v>
      </c>
      <c r="V381" s="199">
        <f t="shared" si="29"/>
        <v>8.3105806778999991</v>
      </c>
      <c r="W381" s="231">
        <f>SUM($V$308:V381)</f>
        <v>662.1626046322599</v>
      </c>
      <c r="Y381" s="231"/>
      <c r="Z381" s="231"/>
      <c r="AA381" s="231"/>
      <c r="AB381" s="231"/>
      <c r="AC381" s="231"/>
      <c r="AD381" s="231"/>
      <c r="AE381" s="231"/>
      <c r="AF381" s="231"/>
      <c r="AG381" s="231"/>
      <c r="AH381" s="231"/>
      <c r="AI381" s="231"/>
      <c r="AJ381" s="231"/>
      <c r="AK381" s="231"/>
      <c r="AL381" s="231"/>
      <c r="AM381" s="231"/>
      <c r="AN381" s="231"/>
    </row>
    <row r="382" spans="1:40">
      <c r="A382" s="27">
        <v>42353</v>
      </c>
      <c r="B382" s="113">
        <v>5.7068000000000003</v>
      </c>
      <c r="C382" s="116">
        <v>6.24</v>
      </c>
      <c r="D382" s="116">
        <v>30.59</v>
      </c>
      <c r="E382" s="113">
        <v>29.409300000000002</v>
      </c>
      <c r="F382" s="113">
        <v>36.1952</v>
      </c>
      <c r="G382" s="113">
        <v>12.399999619999999</v>
      </c>
      <c r="H382" s="113">
        <v>36.450000000000003</v>
      </c>
      <c r="I382" s="113">
        <v>20</v>
      </c>
      <c r="J382" s="113">
        <v>79.5</v>
      </c>
      <c r="K382" s="113">
        <v>818.89</v>
      </c>
      <c r="L382" s="113">
        <v>12.86</v>
      </c>
      <c r="M382" s="113">
        <v>53.75</v>
      </c>
      <c r="N382" s="113">
        <v>39.76</v>
      </c>
      <c r="O382" s="113">
        <v>740.08</v>
      </c>
      <c r="P382" s="113">
        <f t="shared" si="25"/>
        <v>2.4499796855826164</v>
      </c>
      <c r="Q382" s="113">
        <f t="shared" si="26"/>
        <v>11.588111311102447</v>
      </c>
      <c r="R382" s="113">
        <f>SUM($Q$308:Q382)</f>
        <v>902.70191420884441</v>
      </c>
      <c r="S382" s="113">
        <f t="shared" si="27"/>
        <v>7.856033429342653</v>
      </c>
      <c r="T382" s="113">
        <f>SUM($S$308:S382)</f>
        <v>668.72575824657156</v>
      </c>
      <c r="U382" s="199">
        <f t="shared" si="28"/>
        <v>8.3909046002099998</v>
      </c>
      <c r="V382" s="199">
        <f t="shared" si="29"/>
        <v>8.3909046002099998</v>
      </c>
      <c r="W382" s="231">
        <f>SUM($V$308:V382)</f>
        <v>670.55350923246988</v>
      </c>
      <c r="Y382" s="231"/>
      <c r="Z382" s="231"/>
      <c r="AA382" s="231"/>
      <c r="AB382" s="231"/>
      <c r="AC382" s="231"/>
      <c r="AD382" s="231"/>
      <c r="AE382" s="231"/>
      <c r="AF382" s="231"/>
      <c r="AG382" s="231"/>
      <c r="AH382" s="231"/>
      <c r="AI382" s="231"/>
      <c r="AJ382" s="231"/>
      <c r="AK382" s="231"/>
      <c r="AL382" s="231"/>
      <c r="AM382" s="231"/>
      <c r="AN382" s="231"/>
    </row>
    <row r="383" spans="1:40">
      <c r="A383" s="27">
        <v>42354</v>
      </c>
      <c r="B383" s="113">
        <v>5.9269999999999996</v>
      </c>
      <c r="C383" s="116">
        <v>6.48</v>
      </c>
      <c r="D383" s="116">
        <v>28.23</v>
      </c>
      <c r="E383" s="113">
        <v>28.371400000000001</v>
      </c>
      <c r="F383" s="113">
        <v>35.720399999999998</v>
      </c>
      <c r="G383" s="113">
        <v>12.399999619999999</v>
      </c>
      <c r="H383" s="113">
        <v>37.14</v>
      </c>
      <c r="I383" s="113">
        <v>20</v>
      </c>
      <c r="J383" s="113">
        <v>79.48</v>
      </c>
      <c r="K383" s="113">
        <v>834.96</v>
      </c>
      <c r="L383" s="113">
        <v>14.15</v>
      </c>
      <c r="M383" s="113">
        <v>55.85</v>
      </c>
      <c r="N383" s="113">
        <v>44.72</v>
      </c>
      <c r="O383" s="113">
        <v>739.96</v>
      </c>
      <c r="P383" s="113">
        <f t="shared" si="25"/>
        <v>2.4715224377252358</v>
      </c>
      <c r="Q383" s="113">
        <f t="shared" si="26"/>
        <v>11.840459498825533</v>
      </c>
      <c r="R383" s="113">
        <f>SUM($Q$308:Q383)</f>
        <v>914.54237370766998</v>
      </c>
      <c r="S383" s="113">
        <f t="shared" si="27"/>
        <v>7.9090970435960521</v>
      </c>
      <c r="T383" s="113">
        <f>SUM($S$308:S383)</f>
        <v>676.63485529016759</v>
      </c>
      <c r="U383" s="199">
        <f t="shared" si="28"/>
        <v>8.4265806534600021</v>
      </c>
      <c r="V383" s="199">
        <f t="shared" si="29"/>
        <v>8.4265806534600021</v>
      </c>
      <c r="W383" s="231">
        <f>SUM($V$308:V383)</f>
        <v>678.98008988592983</v>
      </c>
      <c r="Y383" s="231"/>
      <c r="Z383" s="231"/>
      <c r="AA383" s="231"/>
      <c r="AB383" s="231"/>
      <c r="AC383" s="231"/>
      <c r="AD383" s="231"/>
      <c r="AE383" s="231"/>
      <c r="AF383" s="231"/>
      <c r="AG383" s="231"/>
      <c r="AH383" s="231"/>
      <c r="AI383" s="231"/>
      <c r="AJ383" s="231"/>
      <c r="AK383" s="231"/>
      <c r="AL383" s="231"/>
      <c r="AM383" s="231"/>
      <c r="AN383" s="231"/>
    </row>
    <row r="384" spans="1:40">
      <c r="A384" s="27">
        <v>42355</v>
      </c>
      <c r="B384" s="113">
        <v>6.6195000000000004</v>
      </c>
      <c r="C384" s="116">
        <v>7.24</v>
      </c>
      <c r="D384" s="116">
        <v>27.66</v>
      </c>
      <c r="E384" s="113">
        <v>33.271599999999999</v>
      </c>
      <c r="F384" s="113">
        <v>36.353099999999998</v>
      </c>
      <c r="G384" s="113">
        <v>12.100000380000001</v>
      </c>
      <c r="H384" s="113">
        <v>41.69</v>
      </c>
      <c r="I384" s="113">
        <v>20.010000000000002</v>
      </c>
      <c r="J384" s="113">
        <v>79.489999999999995</v>
      </c>
      <c r="K384" s="113">
        <v>866.66</v>
      </c>
      <c r="L384" s="113">
        <v>15.94</v>
      </c>
      <c r="M384" s="113">
        <v>43.1</v>
      </c>
      <c r="N384" s="113">
        <v>50.61</v>
      </c>
      <c r="O384" s="113">
        <v>740</v>
      </c>
      <c r="P384" s="113">
        <f t="shared" si="25"/>
        <v>2.6472366274571142</v>
      </c>
      <c r="Q384" s="113">
        <f t="shared" si="26"/>
        <v>14.11497975559922</v>
      </c>
      <c r="R384" s="113">
        <f>SUM($Q$308:Q384)</f>
        <v>928.65735346326915</v>
      </c>
      <c r="S384" s="113">
        <f t="shared" si="27"/>
        <v>9.1991954520934502</v>
      </c>
      <c r="T384" s="113">
        <f>SUM($S$308:S384)</f>
        <v>685.83405074226107</v>
      </c>
      <c r="U384" s="199">
        <f t="shared" si="28"/>
        <v>9.540697132790001</v>
      </c>
      <c r="V384" s="199">
        <f t="shared" si="29"/>
        <v>9.540697132790001</v>
      </c>
      <c r="W384" s="231">
        <f>SUM($V$308:V384)</f>
        <v>688.52078701871983</v>
      </c>
      <c r="Y384" s="231"/>
      <c r="Z384" s="231"/>
      <c r="AA384" s="231"/>
      <c r="AB384" s="231"/>
      <c r="AC384" s="231"/>
      <c r="AD384" s="231"/>
      <c r="AE384" s="231"/>
      <c r="AF384" s="231"/>
      <c r="AG384" s="231"/>
      <c r="AH384" s="231"/>
      <c r="AI384" s="231"/>
      <c r="AJ384" s="231"/>
      <c r="AK384" s="231"/>
      <c r="AL384" s="231"/>
      <c r="AM384" s="231"/>
      <c r="AN384" s="231"/>
    </row>
    <row r="385" spans="1:40">
      <c r="A385" s="27">
        <v>42356</v>
      </c>
      <c r="B385" s="113">
        <v>7.2603999999999997</v>
      </c>
      <c r="C385" s="116">
        <v>7.94</v>
      </c>
      <c r="D385" s="116">
        <v>28.59</v>
      </c>
      <c r="E385" s="113">
        <v>32.1432</v>
      </c>
      <c r="F385" s="113">
        <v>36.727600000000002</v>
      </c>
      <c r="G385" s="113">
        <v>12.100000380000001</v>
      </c>
      <c r="H385" s="113">
        <v>37.31</v>
      </c>
      <c r="I385" s="113">
        <v>20</v>
      </c>
      <c r="J385" s="113">
        <v>79.489999999999995</v>
      </c>
      <c r="K385" s="113">
        <v>883.58</v>
      </c>
      <c r="L385" s="113">
        <v>16.72</v>
      </c>
      <c r="M385" s="113">
        <v>35.54</v>
      </c>
      <c r="N385" s="113">
        <v>53.36</v>
      </c>
      <c r="O385" s="113">
        <v>740.03</v>
      </c>
      <c r="P385" s="113">
        <f t="shared" si="25"/>
        <v>2.7708172114330436</v>
      </c>
      <c r="Q385" s="113">
        <f t="shared" si="26"/>
        <v>15.971680918277883</v>
      </c>
      <c r="R385" s="113">
        <f>SUM($Q$308:Q385)</f>
        <v>944.62903438154706</v>
      </c>
      <c r="S385" s="113">
        <f t="shared" si="27"/>
        <v>10.229261404089154</v>
      </c>
      <c r="T385" s="113">
        <f>SUM($S$308:S385)</f>
        <v>696.0633121463502</v>
      </c>
      <c r="U385" s="199">
        <f t="shared" si="28"/>
        <v>10.52836681512</v>
      </c>
      <c r="V385" s="199">
        <f t="shared" si="29"/>
        <v>10.52836681512</v>
      </c>
      <c r="W385" s="231">
        <f>SUM($V$308:V385)</f>
        <v>699.0491538338398</v>
      </c>
      <c r="Y385" s="231"/>
      <c r="Z385" s="231"/>
      <c r="AA385" s="231"/>
      <c r="AB385" s="231"/>
      <c r="AC385" s="231"/>
      <c r="AD385" s="231"/>
      <c r="AE385" s="231"/>
      <c r="AF385" s="231"/>
      <c r="AG385" s="231"/>
      <c r="AH385" s="231"/>
      <c r="AI385" s="231"/>
      <c r="AJ385" s="231"/>
      <c r="AK385" s="231"/>
      <c r="AL385" s="231"/>
      <c r="AM385" s="231"/>
      <c r="AN385" s="231"/>
    </row>
    <row r="386" spans="1:40">
      <c r="A386" s="27">
        <v>42357</v>
      </c>
      <c r="B386" s="113">
        <v>7.4889000000000001</v>
      </c>
      <c r="C386" s="116">
        <v>8.19</v>
      </c>
      <c r="D386" s="116">
        <v>30.44</v>
      </c>
      <c r="E386" s="113">
        <v>33.510300000000001</v>
      </c>
      <c r="F386" s="113">
        <v>36.881500000000003</v>
      </c>
      <c r="G386" s="113">
        <v>12</v>
      </c>
      <c r="H386" s="113">
        <v>35.71</v>
      </c>
      <c r="I386" s="113">
        <v>20</v>
      </c>
      <c r="J386" s="113">
        <v>79.510000000000005</v>
      </c>
      <c r="K386" s="113">
        <v>879.09</v>
      </c>
      <c r="L386" s="113">
        <v>16.7</v>
      </c>
      <c r="M386" s="113">
        <v>38.31</v>
      </c>
      <c r="N386" s="113">
        <v>52.59</v>
      </c>
      <c r="O386" s="113">
        <v>740.06</v>
      </c>
      <c r="P386" s="113">
        <f t="shared" si="25"/>
        <v>2.8514409319722902</v>
      </c>
      <c r="Q386" s="113">
        <f t="shared" si="26"/>
        <v>17.312710313955638</v>
      </c>
      <c r="R386" s="113">
        <f>SUM($Q$308:Q386)</f>
        <v>961.94174469550273</v>
      </c>
      <c r="S386" s="113">
        <f t="shared" si="27"/>
        <v>10.893423533836101</v>
      </c>
      <c r="T386" s="113">
        <f>SUM($S$308:S386)</f>
        <v>706.95673568018628</v>
      </c>
      <c r="U386" s="199">
        <f t="shared" si="28"/>
        <v>11.099832525939997</v>
      </c>
      <c r="V386" s="199">
        <f t="shared" si="29"/>
        <v>11.099832525939997</v>
      </c>
      <c r="W386" s="231">
        <f>SUM($V$308:V386)</f>
        <v>710.14898635977977</v>
      </c>
      <c r="Y386" s="231"/>
      <c r="Z386" s="231"/>
      <c r="AA386" s="231"/>
      <c r="AB386" s="231"/>
      <c r="AC386" s="231"/>
      <c r="AD386" s="231"/>
      <c r="AE386" s="231"/>
      <c r="AF386" s="231"/>
      <c r="AG386" s="231"/>
      <c r="AH386" s="231"/>
      <c r="AI386" s="231"/>
      <c r="AJ386" s="231"/>
      <c r="AK386" s="231"/>
      <c r="AL386" s="231"/>
      <c r="AM386" s="231"/>
      <c r="AN386" s="231"/>
    </row>
    <row r="387" spans="1:40">
      <c r="A387" s="27">
        <v>42358</v>
      </c>
      <c r="B387" s="113">
        <v>7.3000999999999996</v>
      </c>
      <c r="C387" s="116">
        <v>7.98</v>
      </c>
      <c r="D387" s="116">
        <v>26.3</v>
      </c>
      <c r="E387" s="113">
        <v>47.346200000000003</v>
      </c>
      <c r="F387" s="113">
        <v>36.510800000000003</v>
      </c>
      <c r="G387" s="113">
        <v>11.899999619999999</v>
      </c>
      <c r="H387" s="113">
        <v>38.57</v>
      </c>
      <c r="I387" s="113">
        <v>20</v>
      </c>
      <c r="J387" s="113">
        <v>79.5</v>
      </c>
      <c r="K387" s="113">
        <v>870.49</v>
      </c>
      <c r="L387" s="113">
        <v>17.89</v>
      </c>
      <c r="M387" s="113">
        <v>42.85</v>
      </c>
      <c r="N387" s="113">
        <v>57.61</v>
      </c>
      <c r="O387" s="113">
        <v>740.02</v>
      </c>
      <c r="P387" s="113">
        <f t="shared" si="25"/>
        <v>2.801355638698956</v>
      </c>
      <c r="Q387" s="113">
        <f t="shared" si="26"/>
        <v>16.466954888107566</v>
      </c>
      <c r="R387" s="113">
        <f>SUM($Q$308:Q387)</f>
        <v>978.40869958361031</v>
      </c>
      <c r="S387" s="113">
        <f t="shared" si="27"/>
        <v>10.704109426282054</v>
      </c>
      <c r="T387" s="113">
        <f>SUM($S$308:S387)</f>
        <v>717.66084510646829</v>
      </c>
      <c r="U387" s="199">
        <f t="shared" si="28"/>
        <v>10.85518366554</v>
      </c>
      <c r="V387" s="199">
        <f t="shared" si="29"/>
        <v>10.85518366554</v>
      </c>
      <c r="W387" s="231">
        <f>SUM($V$308:V387)</f>
        <v>721.00417002531981</v>
      </c>
      <c r="Y387" s="231"/>
      <c r="Z387" s="231"/>
      <c r="AA387" s="231"/>
      <c r="AB387" s="231"/>
      <c r="AC387" s="231"/>
      <c r="AD387" s="231"/>
      <c r="AE387" s="231"/>
      <c r="AF387" s="231"/>
      <c r="AG387" s="231"/>
      <c r="AH387" s="231"/>
      <c r="AI387" s="231"/>
      <c r="AJ387" s="231"/>
      <c r="AK387" s="231"/>
      <c r="AL387" s="231"/>
      <c r="AM387" s="231"/>
      <c r="AN387" s="231"/>
    </row>
    <row r="388" spans="1:40">
      <c r="A388" s="27">
        <v>42359</v>
      </c>
      <c r="B388" s="113">
        <v>7.0499000000000001</v>
      </c>
      <c r="C388" s="116">
        <v>7.71</v>
      </c>
      <c r="D388" s="116">
        <v>29.11</v>
      </c>
      <c r="E388" s="113">
        <v>37.4328</v>
      </c>
      <c r="F388" s="113">
        <v>36.887500000000003</v>
      </c>
      <c r="G388" s="113">
        <v>11.899999619999999</v>
      </c>
      <c r="H388" s="113">
        <v>48.29</v>
      </c>
      <c r="I388" s="113">
        <v>20</v>
      </c>
      <c r="J388" s="113">
        <v>79.5</v>
      </c>
      <c r="K388" s="113">
        <v>853.94</v>
      </c>
      <c r="L388" s="113">
        <v>16.39</v>
      </c>
      <c r="M388" s="113">
        <v>44.79</v>
      </c>
      <c r="N388" s="113">
        <v>52.47</v>
      </c>
      <c r="O388" s="113">
        <v>739.98</v>
      </c>
      <c r="P388" s="113">
        <f t="shared" ref="P388:P451" si="30">SUMPRODUCT(C388:O388,$Y$5:$AK$5)+AP388</f>
        <v>2.806370007799226</v>
      </c>
      <c r="Q388" s="113">
        <f t="shared" ref="Q388:Q451" si="31">EXP(P388)</f>
        <v>16.549733646048708</v>
      </c>
      <c r="R388" s="113">
        <f>SUM($Q$308:Q388)</f>
        <v>994.95843322965902</v>
      </c>
      <c r="S388" s="113">
        <f t="shared" ref="S388:S451" si="32">SUMPRODUCT(C388:O388,$Y$3:$AK$3)</f>
        <v>10.326678550155952</v>
      </c>
      <c r="T388" s="113">
        <f>SUM($S$308:S388)</f>
        <v>727.98752365662426</v>
      </c>
      <c r="U388" s="199">
        <f t="shared" ref="U388:U451" si="33">$AY$65+$AY$66*C388+$AY$67*D388+$AY$68*E388+$AY$69*F388</f>
        <v>10.456719188789998</v>
      </c>
      <c r="V388" s="199">
        <f t="shared" ref="V388:V451" si="34">IF(U388&lt;0,0,U388)</f>
        <v>10.456719188789998</v>
      </c>
      <c r="W388" s="231">
        <f>SUM($V$308:V388)</f>
        <v>731.46088921410978</v>
      </c>
      <c r="Y388" s="231"/>
      <c r="Z388" s="231"/>
      <c r="AA388" s="231"/>
      <c r="AB388" s="231"/>
      <c r="AC388" s="231"/>
      <c r="AD388" s="231"/>
      <c r="AE388" s="231"/>
      <c r="AF388" s="231"/>
      <c r="AG388" s="231"/>
      <c r="AH388" s="231"/>
      <c r="AI388" s="231"/>
      <c r="AJ388" s="231"/>
      <c r="AK388" s="231"/>
      <c r="AL388" s="231"/>
      <c r="AM388" s="231"/>
      <c r="AN388" s="231"/>
    </row>
    <row r="389" spans="1:40">
      <c r="A389" s="27">
        <v>42360</v>
      </c>
      <c r="B389" s="113">
        <v>7.0961999999999996</v>
      </c>
      <c r="C389" s="116">
        <v>7.76</v>
      </c>
      <c r="D389" s="116">
        <v>30.48</v>
      </c>
      <c r="E389" s="113">
        <v>31.503900000000002</v>
      </c>
      <c r="F389" s="113">
        <v>37.2746</v>
      </c>
      <c r="G389" s="113">
        <v>11.899999619999999</v>
      </c>
      <c r="H389" s="113">
        <v>35.479999999999997</v>
      </c>
      <c r="I389" s="113">
        <v>20</v>
      </c>
      <c r="J389" s="113">
        <v>79.48</v>
      </c>
      <c r="K389" s="113">
        <v>855.33</v>
      </c>
      <c r="L389" s="113">
        <v>15.84</v>
      </c>
      <c r="M389" s="113">
        <v>53.44</v>
      </c>
      <c r="N389" s="113">
        <v>50.76</v>
      </c>
      <c r="O389" s="113">
        <v>740.02</v>
      </c>
      <c r="P389" s="113">
        <f t="shared" si="30"/>
        <v>2.785281998835476</v>
      </c>
      <c r="Q389" s="113">
        <f t="shared" si="31"/>
        <v>16.204386850731218</v>
      </c>
      <c r="R389" s="113">
        <f>SUM($Q$308:Q389)</f>
        <v>1011.1628200803902</v>
      </c>
      <c r="S389" s="113">
        <f t="shared" si="32"/>
        <v>10.315225201501251</v>
      </c>
      <c r="T389" s="113">
        <f>SUM($S$308:S389)</f>
        <v>738.30274885812548</v>
      </c>
      <c r="U389" s="199">
        <f t="shared" si="33"/>
        <v>10.466431625329999</v>
      </c>
      <c r="V389" s="199">
        <f t="shared" si="34"/>
        <v>10.466431625329999</v>
      </c>
      <c r="W389" s="231">
        <f>SUM($V$308:V389)</f>
        <v>741.92732083943974</v>
      </c>
      <c r="Y389" s="231"/>
      <c r="Z389" s="231"/>
      <c r="AA389" s="231"/>
      <c r="AB389" s="231"/>
      <c r="AC389" s="231"/>
      <c r="AD389" s="231"/>
      <c r="AE389" s="231"/>
      <c r="AF389" s="231"/>
      <c r="AG389" s="231"/>
      <c r="AH389" s="231"/>
      <c r="AI389" s="231"/>
      <c r="AJ389" s="231"/>
      <c r="AK389" s="231"/>
      <c r="AL389" s="231"/>
      <c r="AM389" s="231"/>
      <c r="AN389" s="231"/>
    </row>
    <row r="390" spans="1:40">
      <c r="A390" s="27">
        <v>42361</v>
      </c>
      <c r="B390" s="113">
        <v>7.3150000000000004</v>
      </c>
      <c r="C390" s="116">
        <v>8</v>
      </c>
      <c r="D390" s="116">
        <v>31.22</v>
      </c>
      <c r="E390" s="113">
        <v>28.226900000000001</v>
      </c>
      <c r="F390" s="113">
        <v>37.6051</v>
      </c>
      <c r="G390" s="113">
        <v>11.899999619999999</v>
      </c>
      <c r="H390" s="113">
        <v>18.62</v>
      </c>
      <c r="I390" s="113">
        <v>20</v>
      </c>
      <c r="J390" s="113">
        <v>80.39</v>
      </c>
      <c r="K390" s="113">
        <v>858.73</v>
      </c>
      <c r="L390" s="113">
        <v>16.489999999999998</v>
      </c>
      <c r="M390" s="113">
        <v>55.02</v>
      </c>
      <c r="N390" s="113">
        <v>51.85</v>
      </c>
      <c r="O390" s="113">
        <v>739.98</v>
      </c>
      <c r="P390" s="113">
        <f t="shared" si="30"/>
        <v>2.7724289331877263</v>
      </c>
      <c r="Q390" s="113">
        <f t="shared" si="31"/>
        <v>15.997443579416572</v>
      </c>
      <c r="R390" s="113">
        <f>SUM($Q$308:Q390)</f>
        <v>1027.1602636598068</v>
      </c>
      <c r="S390" s="113">
        <f t="shared" si="32"/>
        <v>10.579062280667751</v>
      </c>
      <c r="T390" s="113">
        <f>SUM($S$308:S390)</f>
        <v>748.88181113879318</v>
      </c>
      <c r="U390" s="199">
        <f t="shared" si="33"/>
        <v>10.751667004279998</v>
      </c>
      <c r="V390" s="199">
        <f t="shared" si="34"/>
        <v>10.751667004279998</v>
      </c>
      <c r="W390" s="231">
        <f>SUM($V$308:V390)</f>
        <v>752.67898784371971</v>
      </c>
      <c r="Y390" s="231"/>
      <c r="Z390" s="231"/>
      <c r="AA390" s="231"/>
      <c r="AB390" s="231"/>
      <c r="AC390" s="231"/>
      <c r="AD390" s="231"/>
      <c r="AE390" s="231"/>
      <c r="AF390" s="231"/>
      <c r="AG390" s="231"/>
      <c r="AH390" s="231"/>
      <c r="AI390" s="231"/>
      <c r="AJ390" s="231"/>
      <c r="AK390" s="231"/>
      <c r="AL390" s="231"/>
      <c r="AM390" s="231"/>
      <c r="AN390" s="231"/>
    </row>
    <row r="391" spans="1:40">
      <c r="A391" s="27">
        <v>42362</v>
      </c>
      <c r="B391" s="113">
        <v>7.7137000000000002</v>
      </c>
      <c r="C391" s="116">
        <v>8.43</v>
      </c>
      <c r="D391" s="116">
        <v>31.58</v>
      </c>
      <c r="E391" s="113">
        <v>33.942999999999998</v>
      </c>
      <c r="F391" s="113">
        <v>37.193899999999999</v>
      </c>
      <c r="G391" s="113">
        <v>11.80000019</v>
      </c>
      <c r="H391" s="113">
        <v>13.88</v>
      </c>
      <c r="I391" s="113">
        <v>20.010000000000002</v>
      </c>
      <c r="J391" s="113">
        <v>82.01</v>
      </c>
      <c r="K391" s="113">
        <v>872.24</v>
      </c>
      <c r="L391" s="113">
        <v>17.13</v>
      </c>
      <c r="M391" s="113">
        <v>60.88</v>
      </c>
      <c r="N391" s="113">
        <v>54.06</v>
      </c>
      <c r="O391" s="113">
        <v>739.8</v>
      </c>
      <c r="P391" s="113">
        <f t="shared" si="30"/>
        <v>2.8753730919221119</v>
      </c>
      <c r="Q391" s="113">
        <f t="shared" si="31"/>
        <v>17.732038567838895</v>
      </c>
      <c r="R391" s="113">
        <f>SUM($Q$308:Q391)</f>
        <v>1044.8923022276456</v>
      </c>
      <c r="S391" s="113">
        <f t="shared" si="32"/>
        <v>11.492426205112476</v>
      </c>
      <c r="T391" s="113">
        <f>SUM($S$308:S391)</f>
        <v>760.37423734390563</v>
      </c>
      <c r="U391" s="199">
        <f t="shared" si="33"/>
        <v>11.552275095689998</v>
      </c>
      <c r="V391" s="199">
        <f t="shared" si="34"/>
        <v>11.552275095689998</v>
      </c>
      <c r="W391" s="231">
        <f>SUM($V$308:V391)</f>
        <v>764.2312629394097</v>
      </c>
      <c r="Y391" s="231"/>
      <c r="Z391" s="231"/>
      <c r="AA391" s="231"/>
      <c r="AB391" s="231"/>
      <c r="AC391" s="231"/>
      <c r="AD391" s="231"/>
      <c r="AE391" s="231"/>
      <c r="AF391" s="231"/>
      <c r="AG391" s="231"/>
      <c r="AH391" s="231"/>
      <c r="AI391" s="231"/>
      <c r="AJ391" s="231"/>
      <c r="AK391" s="231"/>
      <c r="AL391" s="231"/>
      <c r="AM391" s="231"/>
      <c r="AN391" s="231"/>
    </row>
    <row r="392" spans="1:40">
      <c r="A392" s="27">
        <v>42363</v>
      </c>
      <c r="B392" s="113">
        <v>7.9584999999999999</v>
      </c>
      <c r="C392" s="116">
        <v>8.6999999999999993</v>
      </c>
      <c r="D392" s="116">
        <v>31.76</v>
      </c>
      <c r="E392" s="113">
        <v>43.341900000000003</v>
      </c>
      <c r="F392" s="113">
        <v>37.177799999999998</v>
      </c>
      <c r="G392" s="113">
        <v>11.80000019</v>
      </c>
      <c r="H392" s="113">
        <v>38.78</v>
      </c>
      <c r="I392" s="113">
        <v>20</v>
      </c>
      <c r="J392" s="113">
        <v>82</v>
      </c>
      <c r="K392" s="113">
        <v>878.65</v>
      </c>
      <c r="L392" s="113">
        <v>18.600000000000001</v>
      </c>
      <c r="M392" s="113">
        <v>61.35</v>
      </c>
      <c r="N392" s="113">
        <v>56.55</v>
      </c>
      <c r="O392" s="113">
        <v>740.1</v>
      </c>
      <c r="P392" s="113">
        <f t="shared" si="30"/>
        <v>3.052093882539562</v>
      </c>
      <c r="Q392" s="113">
        <f t="shared" si="31"/>
        <v>21.159603794336025</v>
      </c>
      <c r="R392" s="113">
        <f>SUM($Q$308:Q392)</f>
        <v>1066.0519060219817</v>
      </c>
      <c r="S392" s="113">
        <f t="shared" si="32"/>
        <v>12.346646026678172</v>
      </c>
      <c r="T392" s="113">
        <f>SUM($S$308:S392)</f>
        <v>772.72088337058381</v>
      </c>
      <c r="U392" s="199">
        <f t="shared" si="33"/>
        <v>12.246675724249998</v>
      </c>
      <c r="V392" s="199">
        <f t="shared" si="34"/>
        <v>12.246675724249998</v>
      </c>
      <c r="W392" s="231">
        <f>SUM($V$308:V392)</f>
        <v>776.47793866365976</v>
      </c>
      <c r="Y392" s="231"/>
      <c r="Z392" s="231"/>
      <c r="AA392" s="231"/>
      <c r="AB392" s="231"/>
      <c r="AC392" s="231"/>
      <c r="AD392" s="231"/>
      <c r="AE392" s="231"/>
      <c r="AF392" s="231"/>
      <c r="AG392" s="231"/>
      <c r="AH392" s="231"/>
      <c r="AI392" s="231"/>
      <c r="AJ392" s="231"/>
      <c r="AK392" s="231"/>
      <c r="AL392" s="231"/>
      <c r="AM392" s="231"/>
      <c r="AN392" s="231"/>
    </row>
    <row r="393" spans="1:40">
      <c r="A393" s="27">
        <v>42364</v>
      </c>
      <c r="B393" s="113">
        <v>8.1519999999999992</v>
      </c>
      <c r="C393" s="116">
        <v>8.91</v>
      </c>
      <c r="D393" s="116">
        <v>31.79</v>
      </c>
      <c r="E393" s="113">
        <v>38.582999999999998</v>
      </c>
      <c r="F393" s="113">
        <v>37.308</v>
      </c>
      <c r="G393" s="113">
        <v>11.80000019</v>
      </c>
      <c r="H393" s="113">
        <v>21.87</v>
      </c>
      <c r="I393" s="113">
        <v>20</v>
      </c>
      <c r="J393" s="113">
        <v>81.99</v>
      </c>
      <c r="K393" s="113">
        <v>883.01</v>
      </c>
      <c r="L393" s="113">
        <v>18.45</v>
      </c>
      <c r="M393" s="113">
        <v>72.2</v>
      </c>
      <c r="N393" s="113">
        <v>58.96</v>
      </c>
      <c r="O393" s="113">
        <v>740.01</v>
      </c>
      <c r="P393" s="113">
        <f t="shared" si="30"/>
        <v>3.0358435671018817</v>
      </c>
      <c r="Q393" s="113">
        <f t="shared" si="31"/>
        <v>20.818532323244867</v>
      </c>
      <c r="R393" s="113">
        <f>SUM($Q$308:Q393)</f>
        <v>1086.8704383452266</v>
      </c>
      <c r="S393" s="113">
        <f t="shared" si="32"/>
        <v>12.465024505984575</v>
      </c>
      <c r="T393" s="113">
        <f>SUM($S$308:S393)</f>
        <v>785.18590787656842</v>
      </c>
      <c r="U393" s="199">
        <f t="shared" si="33"/>
        <v>12.367563475700001</v>
      </c>
      <c r="V393" s="199">
        <f t="shared" si="34"/>
        <v>12.367563475700001</v>
      </c>
      <c r="W393" s="231">
        <f>SUM($V$308:V393)</f>
        <v>788.84550213935972</v>
      </c>
      <c r="Y393" s="231"/>
      <c r="Z393" s="231"/>
      <c r="AA393" s="231"/>
      <c r="AB393" s="231"/>
      <c r="AC393" s="231"/>
      <c r="AD393" s="231"/>
      <c r="AE393" s="231"/>
      <c r="AF393" s="231"/>
      <c r="AG393" s="231"/>
      <c r="AH393" s="231"/>
      <c r="AI393" s="231"/>
      <c r="AJ393" s="231"/>
      <c r="AK393" s="231"/>
      <c r="AL393" s="231"/>
      <c r="AM393" s="231"/>
      <c r="AN393" s="231"/>
    </row>
    <row r="394" spans="1:40">
      <c r="A394" s="27">
        <v>42365</v>
      </c>
      <c r="B394" s="113">
        <v>7.8890000000000002</v>
      </c>
      <c r="C394" s="116">
        <v>8.6199999999999992</v>
      </c>
      <c r="D394" s="116">
        <v>31.46</v>
      </c>
      <c r="E394" s="113">
        <v>34.742800000000003</v>
      </c>
      <c r="F394" s="113">
        <v>37.457000000000001</v>
      </c>
      <c r="G394" s="113">
        <v>12.30000019</v>
      </c>
      <c r="H394" s="113">
        <v>40.630000000000003</v>
      </c>
      <c r="I394" s="113">
        <v>20</v>
      </c>
      <c r="J394" s="113">
        <v>82</v>
      </c>
      <c r="K394" s="113">
        <v>869.85</v>
      </c>
      <c r="L394" s="113">
        <v>18.100000000000001</v>
      </c>
      <c r="M394" s="113">
        <v>72.7</v>
      </c>
      <c r="N394" s="113">
        <v>56.32</v>
      </c>
      <c r="O394" s="113">
        <v>740.05</v>
      </c>
      <c r="P394" s="113">
        <f t="shared" si="30"/>
        <v>3.0075100563650223</v>
      </c>
      <c r="Q394" s="113">
        <f t="shared" si="31"/>
        <v>20.236948279869384</v>
      </c>
      <c r="R394" s="113">
        <f>SUM($Q$308:Q394)</f>
        <v>1107.1073866250961</v>
      </c>
      <c r="S394" s="113">
        <f t="shared" si="32"/>
        <v>11.764732971717176</v>
      </c>
      <c r="T394" s="113">
        <f>SUM($S$308:S394)</f>
        <v>796.95064084828562</v>
      </c>
      <c r="U394" s="199">
        <f t="shared" si="33"/>
        <v>11.818880583739997</v>
      </c>
      <c r="V394" s="199">
        <f t="shared" si="34"/>
        <v>11.818880583739997</v>
      </c>
      <c r="W394" s="231">
        <f>SUM($V$308:V394)</f>
        <v>800.66438272309972</v>
      </c>
      <c r="Y394" s="231"/>
      <c r="Z394" s="231"/>
      <c r="AA394" s="231"/>
      <c r="AB394" s="231"/>
      <c r="AC394" s="231"/>
      <c r="AD394" s="231"/>
      <c r="AE394" s="231"/>
      <c r="AF394" s="231"/>
      <c r="AG394" s="231"/>
      <c r="AH394" s="231"/>
      <c r="AI394" s="231"/>
      <c r="AJ394" s="231"/>
      <c r="AK394" s="231"/>
      <c r="AL394" s="231"/>
      <c r="AM394" s="231"/>
      <c r="AN394" s="231"/>
    </row>
    <row r="395" spans="1:40">
      <c r="A395" s="27">
        <v>42366</v>
      </c>
      <c r="B395" s="113">
        <v>8.3252000000000006</v>
      </c>
      <c r="C395" s="116">
        <v>9.1</v>
      </c>
      <c r="D395" s="116">
        <v>32.1</v>
      </c>
      <c r="E395" s="113">
        <v>32.821800000000003</v>
      </c>
      <c r="F395" s="113">
        <v>37.003</v>
      </c>
      <c r="G395" s="113">
        <v>12.19999981</v>
      </c>
      <c r="H395" s="113">
        <v>53.36</v>
      </c>
      <c r="I395" s="113">
        <v>20.010000000000002</v>
      </c>
      <c r="J395" s="113">
        <v>82.01</v>
      </c>
      <c r="K395" s="113">
        <v>883.92</v>
      </c>
      <c r="L395" s="113">
        <v>19.899999999999999</v>
      </c>
      <c r="M395" s="113">
        <v>73.63</v>
      </c>
      <c r="N395" s="113">
        <v>61.41</v>
      </c>
      <c r="O395" s="113">
        <v>739.78</v>
      </c>
      <c r="P395" s="113">
        <f t="shared" si="30"/>
        <v>3.1711022772346578</v>
      </c>
      <c r="Q395" s="113">
        <f t="shared" si="31"/>
        <v>23.833741272991375</v>
      </c>
      <c r="R395" s="113">
        <f>SUM($Q$308:Q395)</f>
        <v>1130.9411278980874</v>
      </c>
      <c r="S395" s="113">
        <f t="shared" si="32"/>
        <v>12.568208813550031</v>
      </c>
      <c r="T395" s="113">
        <f>SUM($S$308:S395)</f>
        <v>809.5188496618357</v>
      </c>
      <c r="U395" s="199">
        <f t="shared" si="33"/>
        <v>12.457006125039998</v>
      </c>
      <c r="V395" s="199">
        <f t="shared" si="34"/>
        <v>12.457006125039998</v>
      </c>
      <c r="W395" s="231">
        <f>SUM($V$308:V395)</f>
        <v>813.12138884813976</v>
      </c>
      <c r="Y395" s="231"/>
      <c r="Z395" s="231"/>
      <c r="AA395" s="231"/>
      <c r="AB395" s="231"/>
      <c r="AC395" s="231"/>
      <c r="AD395" s="231"/>
      <c r="AE395" s="231"/>
      <c r="AF395" s="231"/>
      <c r="AG395" s="231"/>
      <c r="AH395" s="231"/>
      <c r="AI395" s="231"/>
      <c r="AJ395" s="231"/>
      <c r="AK395" s="231"/>
      <c r="AL395" s="231"/>
      <c r="AM395" s="231"/>
      <c r="AN395" s="231"/>
    </row>
    <row r="396" spans="1:40">
      <c r="A396" s="27">
        <v>42367</v>
      </c>
      <c r="B396" s="113">
        <v>8.3619000000000003</v>
      </c>
      <c r="C396" s="116">
        <v>9.14</v>
      </c>
      <c r="D396" s="116">
        <v>32.15</v>
      </c>
      <c r="E396" s="113">
        <v>28.2319</v>
      </c>
      <c r="F396" s="113">
        <v>37.1526</v>
      </c>
      <c r="G396" s="113">
        <v>12.19999981</v>
      </c>
      <c r="H396" s="113">
        <v>26.17</v>
      </c>
      <c r="I396" s="113">
        <v>20</v>
      </c>
      <c r="J396" s="113">
        <v>81.99</v>
      </c>
      <c r="K396" s="113">
        <v>883.04</v>
      </c>
      <c r="L396" s="113">
        <v>18.86</v>
      </c>
      <c r="M396" s="113">
        <v>83.74</v>
      </c>
      <c r="N396" s="113">
        <v>61.06</v>
      </c>
      <c r="O396" s="113">
        <v>740.12</v>
      </c>
      <c r="P396" s="113">
        <f t="shared" si="30"/>
        <v>3.0775811217523583</v>
      </c>
      <c r="Q396" s="113">
        <f t="shared" si="31"/>
        <v>21.705835072546165</v>
      </c>
      <c r="R396" s="113">
        <f>SUM($Q$308:Q396)</f>
        <v>1152.6469629706335</v>
      </c>
      <c r="S396" s="113">
        <f t="shared" si="32"/>
        <v>12.392562783645825</v>
      </c>
      <c r="T396" s="113">
        <f>SUM($S$308:S396)</f>
        <v>821.91141244548157</v>
      </c>
      <c r="U396" s="199">
        <f t="shared" si="33"/>
        <v>12.360314356529999</v>
      </c>
      <c r="V396" s="199">
        <f t="shared" si="34"/>
        <v>12.360314356529999</v>
      </c>
      <c r="W396" s="231">
        <f>SUM($V$308:V396)</f>
        <v>825.48170320466977</v>
      </c>
      <c r="Y396" s="231"/>
      <c r="Z396" s="231"/>
      <c r="AA396" s="231"/>
      <c r="AB396" s="231"/>
      <c r="AC396" s="231"/>
      <c r="AD396" s="231"/>
      <c r="AE396" s="231"/>
      <c r="AF396" s="231"/>
      <c r="AG396" s="231"/>
      <c r="AH396" s="231"/>
      <c r="AI396" s="231"/>
      <c r="AJ396" s="231"/>
      <c r="AK396" s="231"/>
      <c r="AL396" s="231"/>
      <c r="AM396" s="231"/>
      <c r="AN396" s="231"/>
    </row>
    <row r="397" spans="1:40">
      <c r="A397" s="27">
        <v>42368</v>
      </c>
      <c r="B397" s="113">
        <v>8.4086999999999996</v>
      </c>
      <c r="C397" s="116">
        <v>9.19</v>
      </c>
      <c r="D397" s="116">
        <v>31.84</v>
      </c>
      <c r="E397" s="113">
        <v>25.045400000000001</v>
      </c>
      <c r="F397" s="113">
        <v>37.127600000000001</v>
      </c>
      <c r="G397" s="113">
        <v>11.600000380000001</v>
      </c>
      <c r="H397" s="113">
        <v>26.96</v>
      </c>
      <c r="I397" s="113">
        <v>20</v>
      </c>
      <c r="J397" s="113">
        <v>82.01</v>
      </c>
      <c r="K397" s="113">
        <v>892.28</v>
      </c>
      <c r="L397" s="113">
        <v>19.329999999999998</v>
      </c>
      <c r="M397" s="113">
        <v>50.22</v>
      </c>
      <c r="N397" s="113">
        <v>61.37</v>
      </c>
      <c r="O397" s="113">
        <v>740.15</v>
      </c>
      <c r="P397" s="113">
        <f t="shared" si="30"/>
        <v>3.066221326137804</v>
      </c>
      <c r="Q397" s="113">
        <f t="shared" si="31"/>
        <v>21.46065644859048</v>
      </c>
      <c r="R397" s="113">
        <f>SUM($Q$308:Q397)</f>
        <v>1174.107619419224</v>
      </c>
      <c r="S397" s="113">
        <f t="shared" si="32"/>
        <v>12.41077010126955</v>
      </c>
      <c r="T397" s="113">
        <f>SUM($S$308:S397)</f>
        <v>834.32218254675115</v>
      </c>
      <c r="U397" s="199">
        <f t="shared" si="33"/>
        <v>12.286464786579996</v>
      </c>
      <c r="V397" s="199">
        <f t="shared" si="34"/>
        <v>12.286464786579996</v>
      </c>
      <c r="W397" s="231">
        <f>SUM($V$308:V397)</f>
        <v>837.76816799124981</v>
      </c>
      <c r="Y397" s="231"/>
      <c r="Z397" s="231"/>
      <c r="AA397" s="231"/>
      <c r="AB397" s="231"/>
      <c r="AC397" s="231"/>
      <c r="AD397" s="231"/>
      <c r="AE397" s="231"/>
      <c r="AF397" s="231"/>
      <c r="AG397" s="231"/>
      <c r="AH397" s="231"/>
      <c r="AI397" s="231"/>
      <c r="AJ397" s="231"/>
      <c r="AK397" s="231"/>
      <c r="AL397" s="231"/>
      <c r="AM397" s="231"/>
      <c r="AN397" s="231"/>
    </row>
    <row r="398" spans="1:40">
      <c r="A398" s="27">
        <v>42369</v>
      </c>
      <c r="B398" s="113">
        <v>8.3444000000000003</v>
      </c>
      <c r="C398" s="116">
        <v>9.1199999999999992</v>
      </c>
      <c r="D398" s="116">
        <v>31.81</v>
      </c>
      <c r="E398" s="113">
        <v>42.239699999999999</v>
      </c>
      <c r="F398" s="113">
        <v>36.793799999999997</v>
      </c>
      <c r="G398" s="113">
        <v>11.69999981</v>
      </c>
      <c r="H398" s="113">
        <v>41.46</v>
      </c>
      <c r="I398" s="113">
        <v>20</v>
      </c>
      <c r="J398" s="113">
        <v>82</v>
      </c>
      <c r="K398" s="113">
        <v>898.32</v>
      </c>
      <c r="L398" s="113">
        <v>20.66</v>
      </c>
      <c r="M398" s="113">
        <v>39.39</v>
      </c>
      <c r="N398" s="113">
        <v>64.900000000000006</v>
      </c>
      <c r="O398" s="113">
        <v>739.94</v>
      </c>
      <c r="P398" s="113">
        <f t="shared" si="30"/>
        <v>3.1284387123942374</v>
      </c>
      <c r="Q398" s="113">
        <f t="shared" si="31"/>
        <v>22.838294546206765</v>
      </c>
      <c r="R398" s="113">
        <f>SUM($Q$308:Q398)</f>
        <v>1196.9459139654307</v>
      </c>
      <c r="S398" s="113">
        <f t="shared" si="32"/>
        <v>12.921968927672628</v>
      </c>
      <c r="T398" s="113">
        <f>SUM($S$308:S398)</f>
        <v>847.2441514744238</v>
      </c>
      <c r="U398" s="199">
        <f t="shared" si="33"/>
        <v>12.771209926389998</v>
      </c>
      <c r="V398" s="199">
        <f t="shared" si="34"/>
        <v>12.771209926389998</v>
      </c>
      <c r="W398" s="231">
        <f>SUM($V$308:V398)</f>
        <v>850.53937791763985</v>
      </c>
      <c r="Y398" s="231"/>
      <c r="Z398" s="231"/>
      <c r="AA398" s="231"/>
      <c r="AB398" s="231"/>
      <c r="AC398" s="231"/>
      <c r="AD398" s="231"/>
      <c r="AE398" s="231"/>
      <c r="AF398" s="231"/>
      <c r="AG398" s="231"/>
      <c r="AH398" s="231"/>
      <c r="AI398" s="231"/>
      <c r="AJ398" s="231"/>
      <c r="AK398" s="231"/>
      <c r="AL398" s="231"/>
      <c r="AM398" s="231"/>
      <c r="AN398" s="231"/>
    </row>
    <row r="399" spans="1:40">
      <c r="A399" s="27">
        <v>42370</v>
      </c>
      <c r="B399" s="113">
        <v>7.9958</v>
      </c>
      <c r="C399" s="116">
        <v>8.74</v>
      </c>
      <c r="D399" s="116">
        <v>31.27</v>
      </c>
      <c r="E399" s="113">
        <v>34.633699999999997</v>
      </c>
      <c r="F399" s="113">
        <v>36.820799999999998</v>
      </c>
      <c r="G399" s="113">
        <v>11.69999981</v>
      </c>
      <c r="H399" s="113">
        <v>28.72</v>
      </c>
      <c r="I399" s="113">
        <v>20</v>
      </c>
      <c r="J399" s="113">
        <v>81.99</v>
      </c>
      <c r="K399" s="113">
        <v>898.58</v>
      </c>
      <c r="L399" s="113">
        <v>21.03</v>
      </c>
      <c r="M399" s="113">
        <v>44.29</v>
      </c>
      <c r="N399" s="113">
        <v>65.680000000000007</v>
      </c>
      <c r="O399" s="113">
        <v>739.99</v>
      </c>
      <c r="P399" s="113">
        <f t="shared" si="30"/>
        <v>2.9883179890673381</v>
      </c>
      <c r="Q399" s="113">
        <f t="shared" si="31"/>
        <v>19.852262670341975</v>
      </c>
      <c r="R399" s="113">
        <f>SUM($Q$308:Q399)</f>
        <v>1216.7981766357727</v>
      </c>
      <c r="S399" s="113">
        <f t="shared" si="32"/>
        <v>12.013481066987628</v>
      </c>
      <c r="T399" s="113">
        <f>SUM($S$308:S399)</f>
        <v>859.25763254141145</v>
      </c>
      <c r="U399" s="199">
        <f t="shared" si="33"/>
        <v>11.95386517929</v>
      </c>
      <c r="V399" s="199">
        <f t="shared" si="34"/>
        <v>11.95386517929</v>
      </c>
      <c r="W399" s="231">
        <f>SUM($V$308:V399)</f>
        <v>862.49324309692986</v>
      </c>
      <c r="Y399" s="231"/>
      <c r="Z399" s="231"/>
      <c r="AA399" s="231"/>
      <c r="AB399" s="231"/>
      <c r="AC399" s="231"/>
      <c r="AD399" s="231"/>
      <c r="AE399" s="231"/>
      <c r="AF399" s="231"/>
      <c r="AG399" s="231"/>
      <c r="AH399" s="231"/>
      <c r="AI399" s="231"/>
      <c r="AJ399" s="231"/>
      <c r="AK399" s="231"/>
      <c r="AL399" s="231"/>
      <c r="AM399" s="231"/>
      <c r="AN399" s="231"/>
    </row>
    <row r="400" spans="1:40">
      <c r="A400" s="27">
        <v>42371</v>
      </c>
      <c r="B400" s="113">
        <v>7.3442999999999996</v>
      </c>
      <c r="C400" s="116">
        <v>8.0299999999999994</v>
      </c>
      <c r="D400" s="116">
        <v>30.53</v>
      </c>
      <c r="E400" s="113">
        <v>29.959399999999999</v>
      </c>
      <c r="F400" s="113">
        <v>36.5017</v>
      </c>
      <c r="G400" s="113">
        <v>11.69999981</v>
      </c>
      <c r="H400" s="113">
        <v>37.68</v>
      </c>
      <c r="I400" s="113">
        <v>20</v>
      </c>
      <c r="J400" s="113">
        <v>82</v>
      </c>
      <c r="K400" s="113">
        <v>876.18</v>
      </c>
      <c r="L400" s="113">
        <v>19.739999999999998</v>
      </c>
      <c r="M400" s="113">
        <v>48.48</v>
      </c>
      <c r="N400" s="113">
        <v>61.07</v>
      </c>
      <c r="O400" s="113">
        <v>739.83</v>
      </c>
      <c r="P400" s="113">
        <f t="shared" si="30"/>
        <v>2.863870823989128</v>
      </c>
      <c r="Q400" s="113">
        <f t="shared" si="31"/>
        <v>17.529248418343538</v>
      </c>
      <c r="R400" s="113">
        <f>SUM($Q$308:Q400)</f>
        <v>1234.3274250541162</v>
      </c>
      <c r="S400" s="113">
        <f t="shared" si="32"/>
        <v>10.784682412947927</v>
      </c>
      <c r="T400" s="113">
        <f>SUM($S$308:S400)</f>
        <v>870.04231495435943</v>
      </c>
      <c r="U400" s="199">
        <f t="shared" si="33"/>
        <v>10.776805312789998</v>
      </c>
      <c r="V400" s="199">
        <f t="shared" si="34"/>
        <v>10.776805312789998</v>
      </c>
      <c r="W400" s="231">
        <f>SUM($V$308:V400)</f>
        <v>873.27004840971983</v>
      </c>
      <c r="Y400" s="231"/>
      <c r="Z400" s="231"/>
      <c r="AA400" s="231"/>
      <c r="AB400" s="231"/>
      <c r="AC400" s="231"/>
      <c r="AD400" s="231"/>
      <c r="AE400" s="231"/>
      <c r="AF400" s="231"/>
      <c r="AG400" s="231"/>
      <c r="AH400" s="231"/>
      <c r="AI400" s="231"/>
      <c r="AJ400" s="231"/>
      <c r="AK400" s="231"/>
      <c r="AL400" s="231"/>
      <c r="AM400" s="231"/>
      <c r="AN400" s="231"/>
    </row>
    <row r="401" spans="1:40">
      <c r="A401" s="27">
        <v>42372</v>
      </c>
      <c r="B401" s="113">
        <v>7.0350999999999999</v>
      </c>
      <c r="C401" s="116">
        <v>7.69</v>
      </c>
      <c r="D401" s="116">
        <v>30.99</v>
      </c>
      <c r="E401" s="113">
        <v>25.461400000000001</v>
      </c>
      <c r="F401" s="113">
        <v>36.637</v>
      </c>
      <c r="G401" s="113">
        <v>11.600000380000001</v>
      </c>
      <c r="H401" s="113">
        <v>33.92</v>
      </c>
      <c r="I401" s="113">
        <v>20</v>
      </c>
      <c r="J401" s="113">
        <v>82</v>
      </c>
      <c r="K401" s="113">
        <v>870.33</v>
      </c>
      <c r="L401" s="113">
        <v>18.54</v>
      </c>
      <c r="M401" s="113">
        <v>52.04</v>
      </c>
      <c r="N401" s="113">
        <v>58.08</v>
      </c>
      <c r="O401" s="113">
        <v>740.11</v>
      </c>
      <c r="P401" s="113">
        <f t="shared" si="30"/>
        <v>2.789854137958784</v>
      </c>
      <c r="Q401" s="113">
        <f t="shared" si="31"/>
        <v>16.278645192193974</v>
      </c>
      <c r="R401" s="113">
        <f>SUM($Q$308:Q401)</f>
        <v>1250.6060702463103</v>
      </c>
      <c r="S401" s="113">
        <f t="shared" si="32"/>
        <v>10.21246763986295</v>
      </c>
      <c r="T401" s="113">
        <f>SUM($S$308:S401)</f>
        <v>880.25478259422243</v>
      </c>
      <c r="U401" s="199">
        <f t="shared" si="33"/>
        <v>10.222292077719999</v>
      </c>
      <c r="V401" s="199">
        <f t="shared" si="34"/>
        <v>10.222292077719999</v>
      </c>
      <c r="W401" s="231">
        <f>SUM($V$308:V401)</f>
        <v>883.49234048743983</v>
      </c>
      <c r="Y401" s="231"/>
      <c r="Z401" s="231"/>
      <c r="AA401" s="231"/>
      <c r="AB401" s="231"/>
      <c r="AC401" s="231"/>
      <c r="AD401" s="231"/>
      <c r="AE401" s="231"/>
      <c r="AF401" s="231"/>
      <c r="AG401" s="231"/>
      <c r="AH401" s="231"/>
      <c r="AI401" s="231"/>
      <c r="AJ401" s="231"/>
      <c r="AK401" s="231"/>
      <c r="AL401" s="231"/>
      <c r="AM401" s="231"/>
      <c r="AN401" s="231"/>
    </row>
    <row r="402" spans="1:40">
      <c r="A402" s="27">
        <v>42373</v>
      </c>
      <c r="B402" s="113">
        <v>6.9246999999999996</v>
      </c>
      <c r="C402" s="116">
        <v>7.57</v>
      </c>
      <c r="D402" s="116">
        <v>31.76</v>
      </c>
      <c r="E402" s="113">
        <v>44.229399999999998</v>
      </c>
      <c r="F402" s="113">
        <v>36.648400000000002</v>
      </c>
      <c r="G402" s="113">
        <v>11.600000380000001</v>
      </c>
      <c r="H402" s="113">
        <v>39.630000000000003</v>
      </c>
      <c r="I402" s="113">
        <v>20</v>
      </c>
      <c r="J402" s="113">
        <v>82</v>
      </c>
      <c r="K402" s="113">
        <v>870.61</v>
      </c>
      <c r="L402" s="113">
        <v>17.649999999999999</v>
      </c>
      <c r="M402" s="113">
        <v>55.43</v>
      </c>
      <c r="N402" s="113">
        <v>56.2</v>
      </c>
      <c r="O402" s="113">
        <v>739.99</v>
      </c>
      <c r="P402" s="113">
        <f t="shared" si="30"/>
        <v>2.8450158554857645</v>
      </c>
      <c r="Q402" s="113">
        <f t="shared" si="31"/>
        <v>17.201831410156259</v>
      </c>
      <c r="R402" s="113">
        <f>SUM($Q$308:Q402)</f>
        <v>1267.8079016564666</v>
      </c>
      <c r="S402" s="113">
        <f t="shared" si="32"/>
        <v>10.824983970102348</v>
      </c>
      <c r="T402" s="113">
        <f>SUM($S$308:S402)</f>
        <v>891.07976656432481</v>
      </c>
      <c r="U402" s="199">
        <f t="shared" si="33"/>
        <v>10.777961814659999</v>
      </c>
      <c r="V402" s="199">
        <f t="shared" si="34"/>
        <v>10.777961814659999</v>
      </c>
      <c r="W402" s="231">
        <f>SUM($V$308:V402)</f>
        <v>894.27030230209982</v>
      </c>
      <c r="Y402" s="231"/>
      <c r="Z402" s="231"/>
      <c r="AA402" s="231"/>
      <c r="AB402" s="231"/>
      <c r="AC402" s="231"/>
      <c r="AD402" s="231"/>
      <c r="AE402" s="231"/>
      <c r="AF402" s="231"/>
      <c r="AG402" s="231"/>
      <c r="AH402" s="231"/>
      <c r="AI402" s="231"/>
      <c r="AJ402" s="231"/>
      <c r="AK402" s="231"/>
      <c r="AL402" s="231"/>
      <c r="AM402" s="231"/>
      <c r="AN402" s="231"/>
    </row>
    <row r="403" spans="1:40">
      <c r="A403" s="27">
        <v>42374</v>
      </c>
      <c r="B403" s="113">
        <v>6.1795999999999998</v>
      </c>
      <c r="C403" s="116">
        <v>6.75</v>
      </c>
      <c r="D403" s="116">
        <v>31.95</v>
      </c>
      <c r="E403" s="113">
        <v>40.053400000000003</v>
      </c>
      <c r="F403" s="113">
        <v>36.031300000000002</v>
      </c>
      <c r="G403" s="113">
        <v>11.600000380000001</v>
      </c>
      <c r="H403" s="113">
        <v>36.25</v>
      </c>
      <c r="I403" s="113">
        <v>19.989999999999998</v>
      </c>
      <c r="J403" s="113">
        <v>82</v>
      </c>
      <c r="K403" s="113">
        <v>843.56</v>
      </c>
      <c r="L403" s="113">
        <v>15.7</v>
      </c>
      <c r="M403" s="113">
        <v>58.48</v>
      </c>
      <c r="N403" s="113">
        <v>49.93</v>
      </c>
      <c r="O403" s="113">
        <v>740.01</v>
      </c>
      <c r="P403" s="113">
        <f t="shared" si="30"/>
        <v>2.6623299808620939</v>
      </c>
      <c r="Q403" s="113">
        <f t="shared" si="31"/>
        <v>14.329638014757522</v>
      </c>
      <c r="R403" s="113">
        <f>SUM($Q$308:Q403)</f>
        <v>1282.1375396712242</v>
      </c>
      <c r="S403" s="113">
        <f t="shared" si="32"/>
        <v>9.503482952085248</v>
      </c>
      <c r="T403" s="113">
        <f>SUM($S$308:S403)</f>
        <v>900.58324951641009</v>
      </c>
      <c r="U403" s="199">
        <f t="shared" si="33"/>
        <v>9.5689950795499996</v>
      </c>
      <c r="V403" s="199">
        <f t="shared" si="34"/>
        <v>9.5689950795499996</v>
      </c>
      <c r="W403" s="231">
        <f>SUM($V$308:V403)</f>
        <v>903.83929738164977</v>
      </c>
      <c r="Y403" s="231"/>
      <c r="Z403" s="231"/>
      <c r="AA403" s="231"/>
      <c r="AB403" s="231"/>
      <c r="AC403" s="231"/>
      <c r="AD403" s="231"/>
      <c r="AE403" s="231"/>
      <c r="AF403" s="231"/>
      <c r="AG403" s="231"/>
      <c r="AH403" s="231"/>
      <c r="AI403" s="231"/>
      <c r="AJ403" s="231"/>
      <c r="AK403" s="231"/>
      <c r="AL403" s="231"/>
      <c r="AM403" s="231"/>
      <c r="AN403" s="231"/>
    </row>
    <row r="404" spans="1:40">
      <c r="A404" s="27">
        <v>42375</v>
      </c>
      <c r="B404" s="113">
        <v>6.6551999999999998</v>
      </c>
      <c r="C404" s="116">
        <v>7.27</v>
      </c>
      <c r="D404" s="116">
        <v>32.07</v>
      </c>
      <c r="E404" s="113">
        <v>38.381399999999999</v>
      </c>
      <c r="F404" s="113">
        <v>36.245600000000003</v>
      </c>
      <c r="G404" s="113">
        <v>7.9000000950000002</v>
      </c>
      <c r="H404" s="113">
        <v>37.25</v>
      </c>
      <c r="I404" s="113">
        <v>20</v>
      </c>
      <c r="J404" s="113">
        <v>82</v>
      </c>
      <c r="K404" s="113">
        <v>871.16</v>
      </c>
      <c r="L404" s="113">
        <v>17.059999999999999</v>
      </c>
      <c r="M404" s="113">
        <v>44.73</v>
      </c>
      <c r="N404" s="113">
        <v>54.05</v>
      </c>
      <c r="O404" s="113">
        <v>740.11</v>
      </c>
      <c r="P404" s="113">
        <f t="shared" si="30"/>
        <v>2.9689518296458814</v>
      </c>
      <c r="Q404" s="113">
        <f t="shared" si="31"/>
        <v>19.471499447532405</v>
      </c>
      <c r="R404" s="113">
        <f>SUM($Q$308:Q404)</f>
        <v>1301.6090391187565</v>
      </c>
      <c r="S404" s="113">
        <f t="shared" si="32"/>
        <v>11.512534060643684</v>
      </c>
      <c r="T404" s="113">
        <f>SUM($S$308:S404)</f>
        <v>912.09578357705379</v>
      </c>
      <c r="U404" s="199">
        <f t="shared" si="33"/>
        <v>10.214704764179999</v>
      </c>
      <c r="V404" s="199">
        <f t="shared" si="34"/>
        <v>10.214704764179999</v>
      </c>
      <c r="W404" s="231">
        <f>SUM($V$308:V404)</f>
        <v>914.05400214582983</v>
      </c>
      <c r="Y404" s="231"/>
      <c r="Z404" s="231"/>
      <c r="AA404" s="231"/>
      <c r="AB404" s="231"/>
      <c r="AC404" s="231"/>
      <c r="AD404" s="231"/>
      <c r="AE404" s="231"/>
      <c r="AF404" s="231"/>
      <c r="AG404" s="231"/>
      <c r="AH404" s="231"/>
      <c r="AI404" s="231"/>
      <c r="AJ404" s="231"/>
      <c r="AK404" s="231"/>
      <c r="AL404" s="231"/>
      <c r="AM404" s="231"/>
      <c r="AN404" s="231"/>
    </row>
    <row r="405" spans="1:40">
      <c r="A405" s="27">
        <v>42376</v>
      </c>
      <c r="B405" s="113">
        <v>6.6848000000000001</v>
      </c>
      <c r="C405" s="116">
        <v>7.31</v>
      </c>
      <c r="D405" s="116">
        <v>31.42</v>
      </c>
      <c r="E405" s="113">
        <v>39.372999999999998</v>
      </c>
      <c r="F405" s="113">
        <v>36.7973</v>
      </c>
      <c r="G405" s="113">
        <v>7.9000000950000002</v>
      </c>
      <c r="H405" s="113">
        <v>34.130000000000003</v>
      </c>
      <c r="I405" s="113">
        <v>20</v>
      </c>
      <c r="J405" s="113">
        <v>82.01</v>
      </c>
      <c r="K405" s="113">
        <v>867.45</v>
      </c>
      <c r="L405" s="113">
        <v>16.09</v>
      </c>
      <c r="M405" s="113">
        <v>38.15</v>
      </c>
      <c r="N405" s="113">
        <v>51.91</v>
      </c>
      <c r="O405" s="113">
        <v>739.88</v>
      </c>
      <c r="P405" s="113">
        <f t="shared" si="30"/>
        <v>2.943224332856651</v>
      </c>
      <c r="Q405" s="113">
        <f t="shared" si="31"/>
        <v>18.976935730414656</v>
      </c>
      <c r="R405" s="113">
        <f>SUM($Q$308:Q405)</f>
        <v>1320.5859748491712</v>
      </c>
      <c r="S405" s="113">
        <f t="shared" si="32"/>
        <v>11.486118085712587</v>
      </c>
      <c r="T405" s="113">
        <f>SUM($S$308:S405)</f>
        <v>923.58190166276643</v>
      </c>
      <c r="U405" s="199">
        <f t="shared" si="33"/>
        <v>10.233671801429999</v>
      </c>
      <c r="V405" s="199">
        <f t="shared" si="34"/>
        <v>10.233671801429999</v>
      </c>
      <c r="W405" s="231">
        <f>SUM($V$308:V405)</f>
        <v>924.2876739472598</v>
      </c>
      <c r="Y405" s="231"/>
      <c r="Z405" s="231"/>
      <c r="AA405" s="231"/>
      <c r="AB405" s="231"/>
      <c r="AC405" s="231"/>
      <c r="AD405" s="231"/>
      <c r="AE405" s="231"/>
      <c r="AF405" s="231"/>
      <c r="AG405" s="231"/>
      <c r="AH405" s="231"/>
      <c r="AI405" s="231"/>
      <c r="AJ405" s="231"/>
      <c r="AK405" s="231"/>
      <c r="AL405" s="231"/>
      <c r="AM405" s="231"/>
      <c r="AN405" s="231"/>
    </row>
    <row r="406" spans="1:40">
      <c r="A406" s="27">
        <v>42377</v>
      </c>
      <c r="B406" s="113">
        <v>6.9352999999999998</v>
      </c>
      <c r="C406" s="116">
        <v>7.58</v>
      </c>
      <c r="D406" s="116">
        <v>31.86</v>
      </c>
      <c r="E406" s="113">
        <v>37.043100000000003</v>
      </c>
      <c r="F406" s="113">
        <v>36.9467</v>
      </c>
      <c r="G406" s="113">
        <v>11.30000019</v>
      </c>
      <c r="H406" s="113">
        <v>35.1</v>
      </c>
      <c r="I406" s="113">
        <v>20</v>
      </c>
      <c r="J406" s="113">
        <v>82</v>
      </c>
      <c r="K406" s="113">
        <v>874.92</v>
      </c>
      <c r="L406" s="113">
        <v>15.59</v>
      </c>
      <c r="M406" s="113">
        <v>43.03</v>
      </c>
      <c r="N406" s="113">
        <v>50.79</v>
      </c>
      <c r="O406" s="113">
        <v>740.06</v>
      </c>
      <c r="P406" s="113">
        <f t="shared" si="30"/>
        <v>2.8121582279968522</v>
      </c>
      <c r="Q406" s="113">
        <f t="shared" si="31"/>
        <v>16.645804921225004</v>
      </c>
      <c r="R406" s="113">
        <f>SUM($Q$308:Q406)</f>
        <v>1337.2317797703961</v>
      </c>
      <c r="S406" s="113">
        <f t="shared" si="32"/>
        <v>10.603064223007475</v>
      </c>
      <c r="T406" s="113">
        <f>SUM($S$308:S406)</f>
        <v>934.18496588577386</v>
      </c>
      <c r="U406" s="199">
        <f t="shared" si="33"/>
        <v>10.559124610699998</v>
      </c>
      <c r="V406" s="199">
        <f t="shared" si="34"/>
        <v>10.559124610699998</v>
      </c>
      <c r="W406" s="231">
        <f>SUM($V$308:V406)</f>
        <v>934.8467985579598</v>
      </c>
      <c r="Y406" s="231"/>
      <c r="Z406" s="231"/>
      <c r="AA406" s="231"/>
      <c r="AB406" s="231"/>
      <c r="AC406" s="231"/>
      <c r="AD406" s="231"/>
      <c r="AE406" s="231"/>
      <c r="AF406" s="231"/>
      <c r="AG406" s="231"/>
      <c r="AH406" s="231"/>
      <c r="AI406" s="231"/>
      <c r="AJ406" s="231"/>
      <c r="AK406" s="231"/>
      <c r="AL406" s="231"/>
      <c r="AM406" s="231"/>
      <c r="AN406" s="231"/>
    </row>
    <row r="407" spans="1:40">
      <c r="A407" s="27">
        <v>42378</v>
      </c>
      <c r="B407" s="113">
        <v>7.3868</v>
      </c>
      <c r="C407" s="116">
        <v>8.07</v>
      </c>
      <c r="D407" s="116">
        <v>31.61</v>
      </c>
      <c r="E407" s="113">
        <v>30.2515</v>
      </c>
      <c r="F407" s="113">
        <v>37.066099999999999</v>
      </c>
      <c r="G407" s="113">
        <v>11.600000380000001</v>
      </c>
      <c r="H407" s="113">
        <v>68.349999999999994</v>
      </c>
      <c r="I407" s="113">
        <v>20</v>
      </c>
      <c r="J407" s="113">
        <v>82</v>
      </c>
      <c r="K407" s="113">
        <v>903.74</v>
      </c>
      <c r="L407" s="113">
        <v>16.21</v>
      </c>
      <c r="M407" s="113">
        <v>45.92</v>
      </c>
      <c r="N407" s="113">
        <v>52.72</v>
      </c>
      <c r="O407" s="113">
        <v>740.04</v>
      </c>
      <c r="P407" s="113">
        <f t="shared" si="30"/>
        <v>3.017252778403634</v>
      </c>
      <c r="Q407" s="113">
        <f t="shared" si="31"/>
        <v>20.435074820588358</v>
      </c>
      <c r="R407" s="113">
        <f>SUM($Q$308:Q407)</f>
        <v>1357.6668545909845</v>
      </c>
      <c r="S407" s="113">
        <f t="shared" si="32"/>
        <v>11.052827933918248</v>
      </c>
      <c r="T407" s="113">
        <f>SUM($S$308:S407)</f>
        <v>945.23779381969211</v>
      </c>
      <c r="U407" s="199">
        <f t="shared" si="33"/>
        <v>10.95325490616</v>
      </c>
      <c r="V407" s="199">
        <f t="shared" si="34"/>
        <v>10.95325490616</v>
      </c>
      <c r="W407" s="231">
        <f>SUM($V$308:V407)</f>
        <v>945.80005346411986</v>
      </c>
      <c r="Y407" s="231"/>
      <c r="Z407" s="231"/>
      <c r="AA407" s="231"/>
      <c r="AB407" s="231"/>
      <c r="AC407" s="231"/>
      <c r="AD407" s="231"/>
      <c r="AE407" s="231"/>
      <c r="AF407" s="231"/>
      <c r="AG407" s="231"/>
      <c r="AH407" s="231"/>
      <c r="AI407" s="231"/>
      <c r="AJ407" s="231"/>
      <c r="AK407" s="231"/>
      <c r="AL407" s="231"/>
      <c r="AM407" s="231"/>
      <c r="AN407" s="231"/>
    </row>
    <row r="408" spans="1:40">
      <c r="A408" s="27">
        <v>42379</v>
      </c>
      <c r="B408" s="113">
        <v>8.2093000000000007</v>
      </c>
      <c r="C408" s="116">
        <v>8.9700000000000006</v>
      </c>
      <c r="D408" s="116">
        <v>31.92</v>
      </c>
      <c r="E408" s="113">
        <v>30.4773</v>
      </c>
      <c r="F408" s="113">
        <v>37.147500000000001</v>
      </c>
      <c r="G408" s="113">
        <v>11.69999981</v>
      </c>
      <c r="H408" s="113">
        <v>48.05</v>
      </c>
      <c r="I408" s="113">
        <v>20</v>
      </c>
      <c r="J408" s="113">
        <v>82</v>
      </c>
      <c r="K408" s="113">
        <v>927.19</v>
      </c>
      <c r="L408" s="113">
        <v>18.37</v>
      </c>
      <c r="M408" s="113">
        <v>48.58</v>
      </c>
      <c r="N408" s="113">
        <v>58.06</v>
      </c>
      <c r="O408" s="113">
        <v>739.88</v>
      </c>
      <c r="P408" s="113">
        <f t="shared" si="30"/>
        <v>3.1199548866952087</v>
      </c>
      <c r="Q408" s="113">
        <f t="shared" si="31"/>
        <v>22.645358013192858</v>
      </c>
      <c r="R408" s="113">
        <f>SUM($Q$308:Q408)</f>
        <v>1380.3122126041774</v>
      </c>
      <c r="S408" s="113">
        <f t="shared" si="32"/>
        <v>12.285902049675531</v>
      </c>
      <c r="T408" s="113">
        <f>SUM($S$308:S408)</f>
        <v>957.52369586936766</v>
      </c>
      <c r="U408" s="199">
        <f t="shared" si="33"/>
        <v>12.186702389640001</v>
      </c>
      <c r="V408" s="199">
        <f t="shared" si="34"/>
        <v>12.186702389640001</v>
      </c>
      <c r="W408" s="231">
        <f>SUM($V$308:V408)</f>
        <v>957.98675585375986</v>
      </c>
      <c r="Y408" s="231"/>
      <c r="Z408" s="231"/>
      <c r="AA408" s="231"/>
      <c r="AB408" s="231"/>
      <c r="AC408" s="231"/>
      <c r="AD408" s="231"/>
      <c r="AE408" s="231"/>
      <c r="AF408" s="231"/>
      <c r="AG408" s="231"/>
      <c r="AH408" s="231"/>
      <c r="AI408" s="231"/>
      <c r="AJ408" s="231"/>
      <c r="AK408" s="231"/>
      <c r="AL408" s="231"/>
      <c r="AM408" s="231"/>
      <c r="AN408" s="231"/>
    </row>
    <row r="409" spans="1:40">
      <c r="A409" s="27">
        <v>42380</v>
      </c>
      <c r="B409" s="113">
        <v>8.3707999999999991</v>
      </c>
      <c r="C409" s="116">
        <v>9.15</v>
      </c>
      <c r="D409" s="116">
        <v>32.97</v>
      </c>
      <c r="E409" s="113">
        <v>41.158099999999997</v>
      </c>
      <c r="F409" s="113">
        <v>36.643900000000002</v>
      </c>
      <c r="G409" s="113">
        <v>11.69999981</v>
      </c>
      <c r="H409" s="113">
        <v>69.25</v>
      </c>
      <c r="I409" s="113">
        <v>20</v>
      </c>
      <c r="J409" s="113">
        <v>82</v>
      </c>
      <c r="K409" s="113">
        <v>913.14</v>
      </c>
      <c r="L409" s="113">
        <v>18.850000000000001</v>
      </c>
      <c r="M409" s="113">
        <v>56.98</v>
      </c>
      <c r="N409" s="113">
        <v>60.26</v>
      </c>
      <c r="O409" s="113">
        <v>740.08</v>
      </c>
      <c r="P409" s="113">
        <f t="shared" si="30"/>
        <v>3.2894604066279287</v>
      </c>
      <c r="Q409" s="113">
        <f t="shared" si="31"/>
        <v>26.828383331677259</v>
      </c>
      <c r="R409" s="113">
        <f>SUM($Q$308:Q409)</f>
        <v>1407.1405959358547</v>
      </c>
      <c r="S409" s="113">
        <f t="shared" si="32"/>
        <v>13.191291721269531</v>
      </c>
      <c r="T409" s="113">
        <f>SUM($S$308:S409)</f>
        <v>970.71498759063718</v>
      </c>
      <c r="U409" s="199">
        <f t="shared" si="33"/>
        <v>12.895747712119999</v>
      </c>
      <c r="V409" s="199">
        <f t="shared" si="34"/>
        <v>12.895747712119999</v>
      </c>
      <c r="W409" s="231">
        <f>SUM($V$308:V409)</f>
        <v>970.88250356587992</v>
      </c>
      <c r="Y409" s="231"/>
      <c r="Z409" s="231"/>
      <c r="AA409" s="231"/>
      <c r="AB409" s="231"/>
      <c r="AC409" s="231"/>
      <c r="AD409" s="231"/>
      <c r="AE409" s="231"/>
      <c r="AF409" s="231"/>
      <c r="AG409" s="231"/>
      <c r="AH409" s="231"/>
      <c r="AI409" s="231"/>
      <c r="AJ409" s="231"/>
      <c r="AK409" s="231"/>
      <c r="AL409" s="231"/>
      <c r="AM409" s="231"/>
      <c r="AN409" s="231"/>
    </row>
    <row r="410" spans="1:40">
      <c r="A410" s="27">
        <v>42381</v>
      </c>
      <c r="B410" s="113">
        <v>8.5023999999999997</v>
      </c>
      <c r="C410" s="116">
        <v>9.2899999999999991</v>
      </c>
      <c r="D410" s="116">
        <v>33.659999999999997</v>
      </c>
      <c r="E410" s="113">
        <v>32.106499999999997</v>
      </c>
      <c r="F410" s="113">
        <v>36.680599999999998</v>
      </c>
      <c r="G410" s="113">
        <v>11.80000019</v>
      </c>
      <c r="H410" s="113">
        <v>59.85</v>
      </c>
      <c r="I410" s="113">
        <v>20</v>
      </c>
      <c r="J410" s="113">
        <v>82</v>
      </c>
      <c r="K410" s="113">
        <v>915.38</v>
      </c>
      <c r="L410" s="113">
        <v>19.38</v>
      </c>
      <c r="M410" s="113">
        <v>46.21</v>
      </c>
      <c r="N410" s="113">
        <v>61.29</v>
      </c>
      <c r="O410" s="113">
        <v>739.87</v>
      </c>
      <c r="P410" s="113">
        <f t="shared" si="30"/>
        <v>3.2495947744664022</v>
      </c>
      <c r="Q410" s="113">
        <f t="shared" si="31"/>
        <v>25.779891130139085</v>
      </c>
      <c r="R410" s="113">
        <f>SUM($Q$308:Q410)</f>
        <v>1432.9204870659937</v>
      </c>
      <c r="S410" s="113">
        <f t="shared" si="32"/>
        <v>13.042159738972174</v>
      </c>
      <c r="T410" s="113">
        <f>SUM($S$308:S410)</f>
        <v>983.75714732960932</v>
      </c>
      <c r="U410" s="199">
        <f t="shared" si="33"/>
        <v>12.847789182109999</v>
      </c>
      <c r="V410" s="199">
        <f t="shared" si="34"/>
        <v>12.847789182109999</v>
      </c>
      <c r="W410" s="231">
        <f>SUM($V$308:V410)</f>
        <v>983.73029274798989</v>
      </c>
      <c r="Y410" s="231"/>
      <c r="Z410" s="231"/>
      <c r="AA410" s="231"/>
      <c r="AB410" s="231"/>
      <c r="AC410" s="231"/>
      <c r="AD410" s="231"/>
      <c r="AE410" s="231"/>
      <c r="AF410" s="231"/>
      <c r="AG410" s="231"/>
      <c r="AH410" s="231"/>
      <c r="AI410" s="231"/>
      <c r="AJ410" s="231"/>
      <c r="AK410" s="231"/>
      <c r="AL410" s="231"/>
      <c r="AM410" s="231"/>
      <c r="AN410" s="231"/>
    </row>
    <row r="411" spans="1:40">
      <c r="A411" s="27">
        <v>42382</v>
      </c>
      <c r="B411" s="113">
        <v>8.6129999999999995</v>
      </c>
      <c r="C411" s="116">
        <v>9.41</v>
      </c>
      <c r="D411" s="116">
        <v>33.700000000000003</v>
      </c>
      <c r="E411" s="113">
        <v>25.981999999999999</v>
      </c>
      <c r="F411" s="113">
        <v>36.596200000000003</v>
      </c>
      <c r="G411" s="113">
        <v>11.899999619999999</v>
      </c>
      <c r="H411" s="113">
        <v>28.81</v>
      </c>
      <c r="I411" s="113">
        <v>20</v>
      </c>
      <c r="J411" s="113">
        <v>82</v>
      </c>
      <c r="K411" s="113">
        <v>922.05</v>
      </c>
      <c r="L411" s="113">
        <v>20.149999999999999</v>
      </c>
      <c r="M411" s="113">
        <v>39.71</v>
      </c>
      <c r="N411" s="113">
        <v>63.1</v>
      </c>
      <c r="O411" s="113">
        <v>739.97</v>
      </c>
      <c r="P411" s="113">
        <f t="shared" si="30"/>
        <v>3.1234365225709766</v>
      </c>
      <c r="Q411" s="113">
        <f t="shared" si="31"/>
        <v>22.724338314614794</v>
      </c>
      <c r="R411" s="113">
        <f>SUM($Q$308:Q411)</f>
        <v>1455.6448253806086</v>
      </c>
      <c r="S411" s="113">
        <f t="shared" si="32"/>
        <v>12.817733532105052</v>
      </c>
      <c r="T411" s="113">
        <f>SUM($S$308:S411)</f>
        <v>996.57488086171441</v>
      </c>
      <c r="U411" s="199">
        <f t="shared" si="33"/>
        <v>12.804067867420001</v>
      </c>
      <c r="V411" s="199">
        <f t="shared" si="34"/>
        <v>12.804067867420001</v>
      </c>
      <c r="W411" s="231">
        <f>SUM($V$308:V411)</f>
        <v>996.53436061540992</v>
      </c>
      <c r="Y411" s="231"/>
      <c r="Z411" s="231"/>
      <c r="AA411" s="231"/>
      <c r="AB411" s="231"/>
      <c r="AC411" s="231"/>
      <c r="AD411" s="231"/>
      <c r="AE411" s="231"/>
      <c r="AF411" s="231"/>
      <c r="AG411" s="231"/>
      <c r="AH411" s="231"/>
      <c r="AI411" s="231"/>
      <c r="AJ411" s="231"/>
      <c r="AK411" s="231"/>
      <c r="AL411" s="231"/>
      <c r="AM411" s="231"/>
      <c r="AN411" s="231"/>
    </row>
    <row r="412" spans="1:40">
      <c r="A412" s="27">
        <v>42383</v>
      </c>
      <c r="B412" s="113">
        <v>8.6379999999999999</v>
      </c>
      <c r="C412" s="116">
        <v>9.44</v>
      </c>
      <c r="D412" s="116">
        <v>33.619999999999997</v>
      </c>
      <c r="E412" s="113">
        <v>35.947499999999998</v>
      </c>
      <c r="F412" s="113">
        <v>36.752499999999998</v>
      </c>
      <c r="G412" s="113">
        <v>11.80000019</v>
      </c>
      <c r="H412" s="113">
        <v>23.18</v>
      </c>
      <c r="I412" s="113">
        <v>20</v>
      </c>
      <c r="J412" s="113">
        <v>82.01</v>
      </c>
      <c r="K412" s="113">
        <v>927.02</v>
      </c>
      <c r="L412" s="113">
        <v>20.7</v>
      </c>
      <c r="M412" s="113">
        <v>44</v>
      </c>
      <c r="N412" s="113">
        <v>64.23</v>
      </c>
      <c r="O412" s="113">
        <v>739.89</v>
      </c>
      <c r="P412" s="113">
        <f t="shared" si="30"/>
        <v>3.139540517781632</v>
      </c>
      <c r="Q412" s="113">
        <f t="shared" si="31"/>
        <v>23.0932534812409</v>
      </c>
      <c r="R412" s="113">
        <f>SUM($Q$308:Q412)</f>
        <v>1478.7380788618495</v>
      </c>
      <c r="S412" s="113">
        <f t="shared" si="32"/>
        <v>13.238860347348075</v>
      </c>
      <c r="T412" s="113">
        <f>SUM($S$308:S412)</f>
        <v>1009.8137412090625</v>
      </c>
      <c r="U412" s="199">
        <f t="shared" si="33"/>
        <v>13.172330554999997</v>
      </c>
      <c r="V412" s="199">
        <f t="shared" si="34"/>
        <v>13.172330554999997</v>
      </c>
      <c r="W412" s="231">
        <f>SUM($V$308:V412)</f>
        <v>1009.70669117041</v>
      </c>
      <c r="Y412" s="231"/>
      <c r="Z412" s="231"/>
      <c r="AA412" s="231"/>
      <c r="AB412" s="231"/>
      <c r="AC412" s="231"/>
      <c r="AD412" s="231"/>
      <c r="AE412" s="231"/>
      <c r="AF412" s="231"/>
      <c r="AG412" s="231"/>
      <c r="AH412" s="231"/>
      <c r="AI412" s="231"/>
      <c r="AJ412" s="231"/>
      <c r="AK412" s="231"/>
      <c r="AL412" s="231"/>
      <c r="AM412" s="231"/>
      <c r="AN412" s="231"/>
    </row>
    <row r="413" spans="1:40">
      <c r="A413" s="27">
        <v>42384</v>
      </c>
      <c r="B413" s="113">
        <v>8.5719999999999992</v>
      </c>
      <c r="C413" s="116">
        <v>9.3699999999999992</v>
      </c>
      <c r="D413" s="116">
        <v>33.74</v>
      </c>
      <c r="E413" s="113">
        <v>44.518500000000003</v>
      </c>
      <c r="F413" s="113">
        <v>36.481400000000001</v>
      </c>
      <c r="G413" s="113">
        <v>11.899999619999999</v>
      </c>
      <c r="H413" s="113">
        <v>52.99</v>
      </c>
      <c r="I413" s="113">
        <v>20</v>
      </c>
      <c r="J413" s="113">
        <v>82</v>
      </c>
      <c r="K413" s="113">
        <v>927.34</v>
      </c>
      <c r="L413" s="113">
        <v>20.87</v>
      </c>
      <c r="M413" s="113">
        <v>48.16</v>
      </c>
      <c r="N413" s="113">
        <v>64.94</v>
      </c>
      <c r="O413" s="113">
        <v>740</v>
      </c>
      <c r="P413" s="113">
        <f t="shared" si="30"/>
        <v>3.2670124610021154</v>
      </c>
      <c r="Q413" s="113">
        <f t="shared" si="31"/>
        <v>26.232850493519688</v>
      </c>
      <c r="R413" s="113">
        <f>SUM($Q$308:Q413)</f>
        <v>1504.9709293553692</v>
      </c>
      <c r="S413" s="113">
        <f t="shared" si="32"/>
        <v>13.561802125769251</v>
      </c>
      <c r="T413" s="113">
        <f>SUM($S$308:S413)</f>
        <v>1023.3755433348318</v>
      </c>
      <c r="U413" s="199">
        <f t="shared" si="33"/>
        <v>13.381457046589999</v>
      </c>
      <c r="V413" s="199">
        <f t="shared" si="34"/>
        <v>13.381457046589999</v>
      </c>
      <c r="W413" s="231">
        <f>SUM($V$308:V413)</f>
        <v>1023.0881482169999</v>
      </c>
      <c r="Y413" s="231"/>
      <c r="Z413" s="231"/>
      <c r="AA413" s="231"/>
      <c r="AB413" s="231"/>
      <c r="AC413" s="231"/>
      <c r="AD413" s="231"/>
      <c r="AE413" s="231"/>
      <c r="AF413" s="231"/>
      <c r="AG413" s="231"/>
      <c r="AH413" s="231"/>
      <c r="AI413" s="231"/>
      <c r="AJ413" s="231"/>
      <c r="AK413" s="231"/>
      <c r="AL413" s="231"/>
      <c r="AM413" s="231"/>
      <c r="AN413" s="231"/>
    </row>
    <row r="414" spans="1:40">
      <c r="A414" s="27">
        <v>42385</v>
      </c>
      <c r="B414" s="113">
        <v>8.3497000000000003</v>
      </c>
      <c r="C414" s="116">
        <v>9.1300000000000008</v>
      </c>
      <c r="D414" s="116">
        <v>33.56</v>
      </c>
      <c r="E414" s="113">
        <v>37.071100000000001</v>
      </c>
      <c r="F414" s="113">
        <v>36.577100000000002</v>
      </c>
      <c r="G414" s="113">
        <v>12</v>
      </c>
      <c r="H414" s="113">
        <v>61</v>
      </c>
      <c r="I414" s="113">
        <v>19.989999999999998</v>
      </c>
      <c r="J414" s="113">
        <v>81.99</v>
      </c>
      <c r="K414" s="113">
        <v>917.98</v>
      </c>
      <c r="L414" s="113">
        <v>19.8</v>
      </c>
      <c r="M414" s="113">
        <v>52.01</v>
      </c>
      <c r="N414" s="113">
        <v>62.59</v>
      </c>
      <c r="O414" s="113">
        <v>740.2</v>
      </c>
      <c r="P414" s="113">
        <f t="shared" si="30"/>
        <v>3.2314961897672498</v>
      </c>
      <c r="Q414" s="113">
        <f t="shared" si="31"/>
        <v>25.317508444474964</v>
      </c>
      <c r="R414" s="113">
        <f>SUM($Q$308:Q414)</f>
        <v>1530.2884377998441</v>
      </c>
      <c r="S414" s="113">
        <f t="shared" si="32"/>
        <v>12.935700335215301</v>
      </c>
      <c r="T414" s="113">
        <f>SUM($S$308:S414)</f>
        <v>1036.3112436700471</v>
      </c>
      <c r="U414" s="199">
        <f t="shared" si="33"/>
        <v>12.79284089654</v>
      </c>
      <c r="V414" s="199">
        <f t="shared" si="34"/>
        <v>12.79284089654</v>
      </c>
      <c r="W414" s="231">
        <f>SUM($V$308:V414)</f>
        <v>1035.88098911354</v>
      </c>
      <c r="Y414" s="231"/>
      <c r="Z414" s="231"/>
      <c r="AA414" s="231"/>
      <c r="AB414" s="231"/>
      <c r="AC414" s="231"/>
      <c r="AD414" s="231"/>
      <c r="AE414" s="231"/>
      <c r="AF414" s="231"/>
      <c r="AG414" s="231"/>
      <c r="AH414" s="231"/>
      <c r="AI414" s="231"/>
      <c r="AJ414" s="231"/>
      <c r="AK414" s="231"/>
      <c r="AL414" s="231"/>
      <c r="AM414" s="231"/>
      <c r="AN414" s="231"/>
    </row>
    <row r="415" spans="1:40">
      <c r="A415" s="27">
        <v>42386</v>
      </c>
      <c r="B415" s="113">
        <v>8.2085000000000008</v>
      </c>
      <c r="C415" s="116">
        <v>8.9700000000000006</v>
      </c>
      <c r="D415" s="116">
        <v>32.93</v>
      </c>
      <c r="E415" s="113">
        <v>32.2224</v>
      </c>
      <c r="F415" s="113">
        <v>36.492199999999997</v>
      </c>
      <c r="G415" s="113">
        <v>12</v>
      </c>
      <c r="H415" s="113">
        <v>31.28</v>
      </c>
      <c r="I415" s="113">
        <v>20</v>
      </c>
      <c r="J415" s="113">
        <v>81.99</v>
      </c>
      <c r="K415" s="113">
        <v>915.27</v>
      </c>
      <c r="L415" s="113">
        <v>19.399999999999999</v>
      </c>
      <c r="M415" s="113">
        <v>55.81</v>
      </c>
      <c r="N415" s="113">
        <v>61.45</v>
      </c>
      <c r="O415" s="113">
        <v>739.96</v>
      </c>
      <c r="P415" s="113">
        <f t="shared" si="30"/>
        <v>3.0656710548782611</v>
      </c>
      <c r="Q415" s="113">
        <f t="shared" si="31"/>
        <v>21.448850514666862</v>
      </c>
      <c r="R415" s="113">
        <f>SUM($Q$308:Q415)</f>
        <v>1551.737288314511</v>
      </c>
      <c r="S415" s="113">
        <f t="shared" si="32"/>
        <v>12.345906393735003</v>
      </c>
      <c r="T415" s="113">
        <f>SUM($S$308:S415)</f>
        <v>1048.6571500637822</v>
      </c>
      <c r="U415" s="199">
        <f t="shared" si="33"/>
        <v>12.350840257739998</v>
      </c>
      <c r="V415" s="199">
        <f t="shared" si="34"/>
        <v>12.350840257739998</v>
      </c>
      <c r="W415" s="231">
        <f>SUM($V$308:V415)</f>
        <v>1048.2318293712799</v>
      </c>
      <c r="Y415" s="231"/>
      <c r="Z415" s="231"/>
      <c r="AA415" s="231"/>
      <c r="AB415" s="231"/>
      <c r="AC415" s="231"/>
      <c r="AD415" s="231"/>
      <c r="AE415" s="231"/>
      <c r="AF415" s="231"/>
      <c r="AG415" s="231"/>
      <c r="AH415" s="231"/>
      <c r="AI415" s="231"/>
      <c r="AJ415" s="231"/>
      <c r="AK415" s="231"/>
      <c r="AL415" s="231"/>
      <c r="AM415" s="231"/>
      <c r="AN415" s="231"/>
    </row>
    <row r="416" spans="1:40">
      <c r="A416" s="27">
        <v>42387</v>
      </c>
      <c r="B416" s="113">
        <v>8.1057000000000006</v>
      </c>
      <c r="C416" s="116">
        <v>8.86</v>
      </c>
      <c r="D416" s="116">
        <v>33.4</v>
      </c>
      <c r="E416" s="113">
        <v>27.692599999999999</v>
      </c>
      <c r="F416" s="113">
        <v>36.976599999999998</v>
      </c>
      <c r="G416" s="113">
        <v>12</v>
      </c>
      <c r="H416" s="113">
        <v>27.16</v>
      </c>
      <c r="I416" s="113">
        <v>20</v>
      </c>
      <c r="J416" s="113">
        <v>82.02</v>
      </c>
      <c r="K416" s="113">
        <v>901.6</v>
      </c>
      <c r="L416" s="113">
        <v>18.77</v>
      </c>
      <c r="M416" s="113">
        <v>59.4</v>
      </c>
      <c r="N416" s="113">
        <v>59.96</v>
      </c>
      <c r="O416" s="113">
        <v>739.94</v>
      </c>
      <c r="P416" s="113">
        <f t="shared" si="30"/>
        <v>3.0263960108280998</v>
      </c>
      <c r="Q416" s="113">
        <f t="shared" si="31"/>
        <v>20.622774241382345</v>
      </c>
      <c r="R416" s="113">
        <f>SUM($Q$308:Q416)</f>
        <v>1572.3600625558934</v>
      </c>
      <c r="S416" s="113">
        <f t="shared" si="32"/>
        <v>12.085651503267803</v>
      </c>
      <c r="T416" s="113">
        <f>SUM($S$308:S416)</f>
        <v>1060.74280156705</v>
      </c>
      <c r="U416" s="199">
        <f t="shared" si="33"/>
        <v>12.10155152444</v>
      </c>
      <c r="V416" s="199">
        <f t="shared" si="34"/>
        <v>12.10155152444</v>
      </c>
      <c r="W416" s="231">
        <f>SUM($V$308:V416)</f>
        <v>1060.33338089572</v>
      </c>
      <c r="Y416" s="231"/>
      <c r="Z416" s="231"/>
      <c r="AA416" s="231"/>
      <c r="AB416" s="231"/>
      <c r="AC416" s="231"/>
      <c r="AD416" s="231"/>
      <c r="AE416" s="231"/>
      <c r="AF416" s="231"/>
      <c r="AG416" s="231"/>
      <c r="AH416" s="231"/>
      <c r="AI416" s="231"/>
      <c r="AJ416" s="231"/>
      <c r="AK416" s="231"/>
      <c r="AL416" s="231"/>
      <c r="AM416" s="231"/>
      <c r="AN416" s="231"/>
    </row>
    <row r="417" spans="1:40">
      <c r="A417" s="27">
        <v>42388</v>
      </c>
      <c r="B417" s="113">
        <v>8.1258999999999997</v>
      </c>
      <c r="C417" s="116">
        <v>8.8800000000000008</v>
      </c>
      <c r="D417" s="116">
        <v>33.159999999999997</v>
      </c>
      <c r="E417" s="113">
        <v>21.453499999999998</v>
      </c>
      <c r="F417" s="113">
        <v>36.430500000000002</v>
      </c>
      <c r="G417" s="113">
        <v>12</v>
      </c>
      <c r="H417" s="113">
        <v>28.19</v>
      </c>
      <c r="I417" s="113">
        <v>20</v>
      </c>
      <c r="J417" s="113">
        <v>81.98</v>
      </c>
      <c r="K417" s="113">
        <v>900.79</v>
      </c>
      <c r="L417" s="113">
        <v>20.149999999999999</v>
      </c>
      <c r="M417" s="113">
        <v>49.25</v>
      </c>
      <c r="N417" s="113">
        <v>59.45</v>
      </c>
      <c r="O417" s="113">
        <v>740.05</v>
      </c>
      <c r="P417" s="113">
        <f t="shared" si="30"/>
        <v>2.9991098551021507</v>
      </c>
      <c r="Q417" s="113">
        <f t="shared" si="31"/>
        <v>20.067665840081677</v>
      </c>
      <c r="R417" s="113">
        <f>SUM($Q$308:Q417)</f>
        <v>1592.427728395975</v>
      </c>
      <c r="S417" s="113">
        <f t="shared" si="32"/>
        <v>11.820619160417502</v>
      </c>
      <c r="T417" s="113">
        <f>SUM($S$308:S417)</f>
        <v>1072.5634207274675</v>
      </c>
      <c r="U417" s="199">
        <f t="shared" si="33"/>
        <v>11.891662150599998</v>
      </c>
      <c r="V417" s="199">
        <f t="shared" si="34"/>
        <v>11.891662150599998</v>
      </c>
      <c r="W417" s="231">
        <f>SUM($V$308:V417)</f>
        <v>1072.22504304632</v>
      </c>
      <c r="Y417" s="231"/>
      <c r="Z417" s="231"/>
      <c r="AA417" s="231"/>
      <c r="AB417" s="231"/>
      <c r="AC417" s="231"/>
      <c r="AD417" s="231"/>
      <c r="AE417" s="231"/>
      <c r="AF417" s="231"/>
      <c r="AG417" s="231"/>
      <c r="AH417" s="231"/>
      <c r="AI417" s="231"/>
      <c r="AJ417" s="231"/>
      <c r="AK417" s="231"/>
      <c r="AL417" s="231"/>
      <c r="AM417" s="231"/>
      <c r="AN417" s="231"/>
    </row>
    <row r="418" spans="1:40">
      <c r="A418" s="27">
        <v>42389</v>
      </c>
      <c r="B418" s="113">
        <v>8.0913000000000004</v>
      </c>
      <c r="C418" s="116">
        <v>8.84</v>
      </c>
      <c r="D418" s="116">
        <v>33.68</v>
      </c>
      <c r="E418" s="113">
        <v>35.443300000000001</v>
      </c>
      <c r="F418" s="113">
        <v>37.000300000000003</v>
      </c>
      <c r="G418" s="113">
        <v>12.100000380000001</v>
      </c>
      <c r="H418" s="113">
        <v>49.67</v>
      </c>
      <c r="I418" s="113">
        <v>20</v>
      </c>
      <c r="J418" s="113">
        <v>81.99</v>
      </c>
      <c r="K418" s="113">
        <v>902.37</v>
      </c>
      <c r="L418" s="113">
        <v>17.309999999999999</v>
      </c>
      <c r="M418" s="113">
        <v>54.5</v>
      </c>
      <c r="N418" s="113">
        <v>59.97</v>
      </c>
      <c r="O418" s="113">
        <v>740.04</v>
      </c>
      <c r="P418" s="113">
        <f t="shared" si="30"/>
        <v>3.124103941350814</v>
      </c>
      <c r="Q418" s="113">
        <f t="shared" si="31"/>
        <v>22.739510027145098</v>
      </c>
      <c r="R418" s="113">
        <f>SUM($Q$308:Q418)</f>
        <v>1615.1672384231201</v>
      </c>
      <c r="S418" s="113">
        <f t="shared" si="32"/>
        <v>12.408462509356051</v>
      </c>
      <c r="T418" s="113">
        <f>SUM($S$308:S418)</f>
        <v>1084.9718832368235</v>
      </c>
      <c r="U418" s="199">
        <f t="shared" si="33"/>
        <v>12.366257029519998</v>
      </c>
      <c r="V418" s="199">
        <f t="shared" si="34"/>
        <v>12.366257029519998</v>
      </c>
      <c r="W418" s="231">
        <f>SUM($V$308:V418)</f>
        <v>1084.5913000758401</v>
      </c>
      <c r="Y418" s="231"/>
      <c r="Z418" s="231"/>
      <c r="AA418" s="231"/>
      <c r="AB418" s="231"/>
      <c r="AC418" s="231"/>
      <c r="AD418" s="231"/>
      <c r="AE418" s="231"/>
      <c r="AF418" s="231"/>
      <c r="AG418" s="231"/>
      <c r="AH418" s="231"/>
      <c r="AI418" s="231"/>
      <c r="AJ418" s="231"/>
      <c r="AK418" s="231"/>
      <c r="AL418" s="231"/>
      <c r="AM418" s="231"/>
      <c r="AN418" s="231"/>
    </row>
    <row r="419" spans="1:40">
      <c r="A419" s="27">
        <v>42390</v>
      </c>
      <c r="B419" s="113">
        <v>8.3872999999999998</v>
      </c>
      <c r="C419" s="116">
        <v>9.17</v>
      </c>
      <c r="D419" s="116">
        <v>33.99</v>
      </c>
      <c r="E419" s="113">
        <v>44.4878</v>
      </c>
      <c r="F419" s="113">
        <v>36.842300000000002</v>
      </c>
      <c r="G419" s="113">
        <v>12.19999981</v>
      </c>
      <c r="H419" s="113">
        <v>37.54</v>
      </c>
      <c r="I419" s="113">
        <v>20</v>
      </c>
      <c r="J419" s="113">
        <v>82.01</v>
      </c>
      <c r="K419" s="113">
        <v>912.25</v>
      </c>
      <c r="L419" s="113">
        <v>19.91</v>
      </c>
      <c r="M419" s="113">
        <v>39.81</v>
      </c>
      <c r="N419" s="113">
        <v>58.68</v>
      </c>
      <c r="O419" s="113">
        <v>739.77</v>
      </c>
      <c r="P419" s="113">
        <f t="shared" si="30"/>
        <v>3.1288793999536684</v>
      </c>
      <c r="Q419" s="113">
        <f t="shared" si="31"/>
        <v>22.848361316479192</v>
      </c>
      <c r="R419" s="113">
        <f>SUM($Q$308:Q419)</f>
        <v>1638.0155997395993</v>
      </c>
      <c r="S419" s="113">
        <f t="shared" si="32"/>
        <v>13.073784058005327</v>
      </c>
      <c r="T419" s="113">
        <f>SUM($S$308:S419)</f>
        <v>1098.0456672948287</v>
      </c>
      <c r="U419" s="199">
        <f t="shared" si="33"/>
        <v>13.141723496569998</v>
      </c>
      <c r="V419" s="199">
        <f t="shared" si="34"/>
        <v>13.141723496569998</v>
      </c>
      <c r="W419" s="231">
        <f>SUM($V$308:V419)</f>
        <v>1097.73302357241</v>
      </c>
      <c r="Y419" s="231"/>
      <c r="Z419" s="231"/>
      <c r="AA419" s="231"/>
      <c r="AB419" s="231"/>
      <c r="AC419" s="231"/>
      <c r="AD419" s="231"/>
      <c r="AE419" s="231"/>
      <c r="AF419" s="231"/>
      <c r="AG419" s="231"/>
      <c r="AH419" s="231"/>
      <c r="AI419" s="231"/>
      <c r="AJ419" s="231"/>
      <c r="AK419" s="231"/>
      <c r="AL419" s="231"/>
      <c r="AM419" s="231"/>
      <c r="AN419" s="231"/>
    </row>
    <row r="420" spans="1:40">
      <c r="A420" s="27">
        <v>42391</v>
      </c>
      <c r="B420" s="113">
        <v>8.1893999999999991</v>
      </c>
      <c r="C420" s="116">
        <v>8.9499999999999993</v>
      </c>
      <c r="D420" s="116">
        <v>33.44</v>
      </c>
      <c r="E420" s="113">
        <v>42.643799999999999</v>
      </c>
      <c r="F420" s="113">
        <v>35.793199999999999</v>
      </c>
      <c r="G420" s="113">
        <v>12.19999981</v>
      </c>
      <c r="H420" s="113">
        <v>10.47</v>
      </c>
      <c r="I420" s="113">
        <v>20</v>
      </c>
      <c r="J420" s="113">
        <v>81.99</v>
      </c>
      <c r="K420" s="113">
        <v>906.03</v>
      </c>
      <c r="L420" s="113">
        <v>18.03</v>
      </c>
      <c r="M420" s="113">
        <v>29.7</v>
      </c>
      <c r="N420" s="113">
        <v>62.9</v>
      </c>
      <c r="O420" s="113">
        <v>740.02</v>
      </c>
      <c r="P420" s="113">
        <f t="shared" si="30"/>
        <v>2.9615299281941976</v>
      </c>
      <c r="Q420" s="113">
        <f t="shared" si="31"/>
        <v>19.327518863295605</v>
      </c>
      <c r="R420" s="113">
        <f>SUM($Q$308:Q420)</f>
        <v>1657.3431186028949</v>
      </c>
      <c r="S420" s="113">
        <f t="shared" si="32"/>
        <v>12.519924575660225</v>
      </c>
      <c r="T420" s="113">
        <f>SUM($S$308:S420)</f>
        <v>1110.565591870489</v>
      </c>
      <c r="U420" s="199">
        <f t="shared" si="33"/>
        <v>12.729245991859997</v>
      </c>
      <c r="V420" s="199">
        <f t="shared" si="34"/>
        <v>12.729245991859997</v>
      </c>
      <c r="W420" s="231">
        <f>SUM($V$308:V420)</f>
        <v>1110.4622695642699</v>
      </c>
      <c r="Y420" s="231"/>
      <c r="Z420" s="231"/>
      <c r="AA420" s="231"/>
      <c r="AB420" s="231"/>
      <c r="AC420" s="231"/>
      <c r="AD420" s="231"/>
      <c r="AE420" s="231"/>
      <c r="AF420" s="231"/>
      <c r="AG420" s="231"/>
      <c r="AH420" s="231"/>
      <c r="AI420" s="231"/>
      <c r="AJ420" s="231"/>
      <c r="AK420" s="231"/>
      <c r="AL420" s="231"/>
      <c r="AM420" s="231"/>
      <c r="AN420" s="231"/>
    </row>
    <row r="421" spans="1:40">
      <c r="A421" s="27">
        <v>42392</v>
      </c>
      <c r="B421" s="113">
        <v>8.1998999999999995</v>
      </c>
      <c r="C421" s="116">
        <v>8.9600000000000009</v>
      </c>
      <c r="D421" s="116">
        <v>33.049999999999997</v>
      </c>
      <c r="E421" s="113">
        <v>38.461599999999997</v>
      </c>
      <c r="F421" s="113">
        <v>35.760100000000001</v>
      </c>
      <c r="G421" s="113">
        <v>12.19999981</v>
      </c>
      <c r="H421" s="113">
        <v>18.260000000000002</v>
      </c>
      <c r="I421" s="113">
        <v>20</v>
      </c>
      <c r="J421" s="113">
        <v>82</v>
      </c>
      <c r="K421" s="113">
        <v>913.61</v>
      </c>
      <c r="L421" s="113">
        <v>17.670000000000002</v>
      </c>
      <c r="M421" s="113">
        <v>37.049999999999997</v>
      </c>
      <c r="N421" s="113">
        <v>63.88</v>
      </c>
      <c r="O421" s="113">
        <v>739.96</v>
      </c>
      <c r="P421" s="113">
        <f t="shared" si="30"/>
        <v>2.9952229682163685</v>
      </c>
      <c r="Q421" s="113">
        <f t="shared" si="31"/>
        <v>19.989816486726511</v>
      </c>
      <c r="R421" s="113">
        <f>SUM($Q$308:Q421)</f>
        <v>1677.3329350896215</v>
      </c>
      <c r="S421" s="113">
        <f t="shared" si="32"/>
        <v>12.397608229098728</v>
      </c>
      <c r="T421" s="113">
        <f>SUM($S$308:S421)</f>
        <v>1122.9632000995878</v>
      </c>
      <c r="U421" s="199">
        <f t="shared" si="33"/>
        <v>12.56033522549</v>
      </c>
      <c r="V421" s="199">
        <f t="shared" si="34"/>
        <v>12.56033522549</v>
      </c>
      <c r="W421" s="231">
        <f>SUM($V$308:V421)</f>
        <v>1123.02260478976</v>
      </c>
      <c r="Y421" s="231"/>
      <c r="Z421" s="231"/>
      <c r="AA421" s="231"/>
      <c r="AB421" s="231"/>
      <c r="AC421" s="231"/>
      <c r="AD421" s="231"/>
      <c r="AE421" s="231"/>
      <c r="AF421" s="231"/>
      <c r="AG421" s="231"/>
      <c r="AH421" s="231"/>
      <c r="AI421" s="231"/>
      <c r="AJ421" s="231"/>
      <c r="AK421" s="231"/>
      <c r="AL421" s="231"/>
      <c r="AM421" s="231"/>
      <c r="AN421" s="231"/>
    </row>
    <row r="422" spans="1:40">
      <c r="A422" s="27">
        <v>42393</v>
      </c>
      <c r="B422" s="113">
        <v>8.2858000000000001</v>
      </c>
      <c r="C422" s="116">
        <v>9.06</v>
      </c>
      <c r="D422" s="116">
        <v>33.200000000000003</v>
      </c>
      <c r="E422" s="113">
        <v>34.394100000000002</v>
      </c>
      <c r="F422" s="113">
        <v>36.097799999999999</v>
      </c>
      <c r="G422" s="113">
        <v>12.19999981</v>
      </c>
      <c r="H422" s="113">
        <v>46.81</v>
      </c>
      <c r="I422" s="113">
        <v>20</v>
      </c>
      <c r="J422" s="113">
        <v>81.98</v>
      </c>
      <c r="K422" s="113">
        <v>918.87</v>
      </c>
      <c r="L422" s="113">
        <v>17.8</v>
      </c>
      <c r="M422" s="113">
        <v>39.32</v>
      </c>
      <c r="N422" s="113">
        <v>64.099999999999994</v>
      </c>
      <c r="O422" s="113">
        <v>739.99</v>
      </c>
      <c r="P422" s="113">
        <f t="shared" si="30"/>
        <v>3.1273357131105586</v>
      </c>
      <c r="Q422" s="113">
        <f t="shared" si="31"/>
        <v>22.813117811194711</v>
      </c>
      <c r="R422" s="113">
        <f>SUM($Q$308:Q422)</f>
        <v>1700.1460529008161</v>
      </c>
      <c r="S422" s="113">
        <f t="shared" si="32"/>
        <v>12.535921050837427</v>
      </c>
      <c r="T422" s="113">
        <f>SUM($S$308:S422)</f>
        <v>1135.4991211504253</v>
      </c>
      <c r="U422" s="199">
        <f t="shared" si="33"/>
        <v>12.571477677710002</v>
      </c>
      <c r="V422" s="199">
        <f t="shared" si="34"/>
        <v>12.571477677710002</v>
      </c>
      <c r="W422" s="231">
        <f>SUM($V$308:V422)</f>
        <v>1135.5940824674699</v>
      </c>
      <c r="Y422" s="231"/>
      <c r="Z422" s="231"/>
      <c r="AA422" s="231"/>
      <c r="AB422" s="231"/>
      <c r="AC422" s="231"/>
      <c r="AD422" s="231"/>
      <c r="AE422" s="231"/>
      <c r="AF422" s="231"/>
      <c r="AG422" s="231"/>
      <c r="AH422" s="231"/>
      <c r="AI422" s="231"/>
      <c r="AJ422" s="231"/>
      <c r="AK422" s="231"/>
      <c r="AL422" s="231"/>
      <c r="AM422" s="231"/>
      <c r="AN422" s="231"/>
    </row>
    <row r="423" spans="1:40">
      <c r="A423" s="27">
        <v>42394</v>
      </c>
      <c r="B423" s="113">
        <v>8.4833999999999996</v>
      </c>
      <c r="C423" s="116">
        <v>9.27</v>
      </c>
      <c r="D423" s="116">
        <v>33.020000000000003</v>
      </c>
      <c r="E423" s="113">
        <v>30.423400000000001</v>
      </c>
      <c r="F423" s="113">
        <v>36.536200000000001</v>
      </c>
      <c r="G423" s="113">
        <v>12.19999981</v>
      </c>
      <c r="H423" s="113">
        <v>37.93</v>
      </c>
      <c r="I423" s="113">
        <v>20</v>
      </c>
      <c r="J423" s="113">
        <v>82</v>
      </c>
      <c r="K423" s="113">
        <v>935.5</v>
      </c>
      <c r="L423" s="113">
        <v>18.309999999999999</v>
      </c>
      <c r="M423" s="113">
        <v>41.42</v>
      </c>
      <c r="N423" s="113">
        <v>64.849999999999994</v>
      </c>
      <c r="O423" s="113">
        <v>740.09</v>
      </c>
      <c r="P423" s="113">
        <f t="shared" si="30"/>
        <v>3.1279525780929784</v>
      </c>
      <c r="Q423" s="113">
        <f t="shared" si="31"/>
        <v>22.827194766056131</v>
      </c>
      <c r="R423" s="113">
        <f>SUM($Q$308:Q423)</f>
        <v>1722.9732476668723</v>
      </c>
      <c r="S423" s="113">
        <f t="shared" si="32"/>
        <v>12.634199566690427</v>
      </c>
      <c r="T423" s="113">
        <f>SUM($S$308:S423)</f>
        <v>1148.1333207171156</v>
      </c>
      <c r="U423" s="199">
        <f t="shared" si="33"/>
        <v>12.697277882439996</v>
      </c>
      <c r="V423" s="199">
        <f t="shared" si="34"/>
        <v>12.697277882439996</v>
      </c>
      <c r="W423" s="231">
        <f>SUM($V$308:V423)</f>
        <v>1148.2913603499098</v>
      </c>
      <c r="Y423" s="231"/>
      <c r="Z423" s="231"/>
      <c r="AA423" s="231"/>
      <c r="AB423" s="231"/>
      <c r="AC423" s="231"/>
      <c r="AD423" s="231"/>
      <c r="AE423" s="231"/>
      <c r="AF423" s="231"/>
      <c r="AG423" s="231"/>
      <c r="AH423" s="231"/>
      <c r="AI423" s="231"/>
      <c r="AJ423" s="231"/>
      <c r="AK423" s="231"/>
      <c r="AL423" s="231"/>
      <c r="AM423" s="231"/>
      <c r="AN423" s="231"/>
    </row>
    <row r="424" spans="1:40">
      <c r="A424" s="27">
        <v>42395</v>
      </c>
      <c r="B424" s="113">
        <v>8.5473999999999997</v>
      </c>
      <c r="C424" s="116">
        <v>9.34</v>
      </c>
      <c r="D424" s="116">
        <v>31.79</v>
      </c>
      <c r="E424" s="113">
        <v>26.320900000000002</v>
      </c>
      <c r="F424" s="113">
        <v>35.903700000000001</v>
      </c>
      <c r="G424" s="113">
        <v>12.399999619999999</v>
      </c>
      <c r="H424" s="113">
        <v>24.86</v>
      </c>
      <c r="I424" s="113">
        <v>20</v>
      </c>
      <c r="J424" s="113">
        <v>81.99</v>
      </c>
      <c r="K424" s="113">
        <v>932.98</v>
      </c>
      <c r="L424" s="113">
        <v>20.76</v>
      </c>
      <c r="M424" s="113">
        <v>36.909999999999997</v>
      </c>
      <c r="N424" s="113">
        <v>67.989999999999995</v>
      </c>
      <c r="O424" s="113">
        <v>739.95</v>
      </c>
      <c r="P424" s="113">
        <f t="shared" si="30"/>
        <v>3.0414794594263457</v>
      </c>
      <c r="Q424" s="113">
        <f t="shared" si="31"/>
        <v>20.936194584244067</v>
      </c>
      <c r="R424" s="113">
        <f>SUM($Q$308:Q424)</f>
        <v>1743.9094422511164</v>
      </c>
      <c r="S424" s="113">
        <f t="shared" si="32"/>
        <v>12.316256296462353</v>
      </c>
      <c r="T424" s="113">
        <f>SUM($S$308:S424)</f>
        <v>1160.4495770135779</v>
      </c>
      <c r="U424" s="199">
        <f t="shared" si="33"/>
        <v>12.522163512939999</v>
      </c>
      <c r="V424" s="199">
        <f t="shared" si="34"/>
        <v>12.522163512939999</v>
      </c>
      <c r="W424" s="231">
        <f>SUM($V$308:V424)</f>
        <v>1160.8135238628499</v>
      </c>
      <c r="Y424" s="231"/>
      <c r="Z424" s="231"/>
      <c r="AA424" s="231"/>
      <c r="AB424" s="231"/>
      <c r="AC424" s="231"/>
      <c r="AD424" s="231"/>
      <c r="AE424" s="231"/>
      <c r="AF424" s="231"/>
      <c r="AG424" s="231"/>
      <c r="AH424" s="231"/>
      <c r="AI424" s="231"/>
      <c r="AJ424" s="231"/>
      <c r="AK424" s="231"/>
      <c r="AL424" s="231"/>
      <c r="AM424" s="231"/>
      <c r="AN424" s="231"/>
    </row>
    <row r="425" spans="1:40">
      <c r="A425" s="27">
        <v>42396</v>
      </c>
      <c r="B425" s="113">
        <v>8.4414999999999996</v>
      </c>
      <c r="C425" s="116">
        <v>9.23</v>
      </c>
      <c r="D425" s="116">
        <v>32.15</v>
      </c>
      <c r="E425" s="113">
        <v>29.0166</v>
      </c>
      <c r="F425" s="113">
        <v>36.555300000000003</v>
      </c>
      <c r="G425" s="113">
        <v>12.30000019</v>
      </c>
      <c r="H425" s="113">
        <v>38.75</v>
      </c>
      <c r="I425" s="113">
        <v>20</v>
      </c>
      <c r="J425" s="113">
        <v>82</v>
      </c>
      <c r="K425" s="113">
        <v>919.64</v>
      </c>
      <c r="L425" s="113">
        <v>19.3</v>
      </c>
      <c r="M425" s="113">
        <v>41.37</v>
      </c>
      <c r="N425" s="113">
        <v>65.989999999999995</v>
      </c>
      <c r="O425" s="113">
        <v>739.94</v>
      </c>
      <c r="P425" s="113">
        <f t="shared" si="30"/>
        <v>3.0958507527655725</v>
      </c>
      <c r="Q425" s="113">
        <f t="shared" si="31"/>
        <v>22.106037312236225</v>
      </c>
      <c r="R425" s="113">
        <f>SUM($Q$308:Q425)</f>
        <v>1766.0154795633525</v>
      </c>
      <c r="S425" s="113">
        <f t="shared" si="32"/>
        <v>12.413173783881073</v>
      </c>
      <c r="T425" s="113">
        <f>SUM($S$308:S425)</f>
        <v>1172.8627507974591</v>
      </c>
      <c r="U425" s="199">
        <f t="shared" si="33"/>
        <v>12.505647013709998</v>
      </c>
      <c r="V425" s="199">
        <f t="shared" si="34"/>
        <v>12.505647013709998</v>
      </c>
      <c r="W425" s="231">
        <f>SUM($V$308:V425)</f>
        <v>1173.3191708765598</v>
      </c>
      <c r="Y425" s="231"/>
      <c r="Z425" s="231"/>
      <c r="AA425" s="231"/>
      <c r="AB425" s="231"/>
      <c r="AC425" s="231"/>
      <c r="AD425" s="231"/>
      <c r="AE425" s="231"/>
      <c r="AF425" s="231"/>
      <c r="AG425" s="231"/>
      <c r="AH425" s="231"/>
      <c r="AI425" s="231"/>
      <c r="AJ425" s="231"/>
      <c r="AK425" s="231"/>
      <c r="AL425" s="231"/>
      <c r="AM425" s="231"/>
      <c r="AN425" s="231"/>
    </row>
    <row r="426" spans="1:40">
      <c r="A426" s="27">
        <v>42397</v>
      </c>
      <c r="B426" s="113">
        <v>8.6976999999999993</v>
      </c>
      <c r="C426" s="116">
        <v>9.51</v>
      </c>
      <c r="D426" s="116">
        <v>32.090000000000003</v>
      </c>
      <c r="E426" s="113">
        <v>39.170900000000003</v>
      </c>
      <c r="F426" s="113">
        <v>36.399500000000003</v>
      </c>
      <c r="G426" s="113">
        <v>12.30000019</v>
      </c>
      <c r="H426" s="113">
        <v>34.93</v>
      </c>
      <c r="I426" s="113">
        <v>20</v>
      </c>
      <c r="J426" s="113">
        <v>81.99</v>
      </c>
      <c r="K426" s="113">
        <v>929.5</v>
      </c>
      <c r="L426" s="113">
        <v>18.89</v>
      </c>
      <c r="M426" s="113">
        <v>50.38</v>
      </c>
      <c r="N426" s="113">
        <v>67.83</v>
      </c>
      <c r="O426" s="113">
        <v>739.96</v>
      </c>
      <c r="P426" s="113">
        <f t="shared" si="30"/>
        <v>3.1738702291432519</v>
      </c>
      <c r="Q426" s="113">
        <f t="shared" si="31"/>
        <v>23.899803308727673</v>
      </c>
      <c r="R426" s="113">
        <f>SUM($Q$308:Q426)</f>
        <v>1789.9152828720803</v>
      </c>
      <c r="S426" s="113">
        <f t="shared" si="32"/>
        <v>13.188950947993872</v>
      </c>
      <c r="T426" s="113">
        <f>SUM($S$308:S426)</f>
        <v>1186.0517017454529</v>
      </c>
      <c r="U426" s="199">
        <f t="shared" si="33"/>
        <v>13.21358660832</v>
      </c>
      <c r="V426" s="199">
        <f t="shared" si="34"/>
        <v>13.21358660832</v>
      </c>
      <c r="W426" s="231">
        <f>SUM($V$308:V426)</f>
        <v>1186.5327574848798</v>
      </c>
      <c r="Y426" s="231"/>
      <c r="Z426" s="231"/>
      <c r="AA426" s="231"/>
      <c r="AB426" s="231"/>
      <c r="AC426" s="231"/>
      <c r="AD426" s="231"/>
      <c r="AE426" s="231"/>
      <c r="AF426" s="231"/>
      <c r="AG426" s="231"/>
      <c r="AH426" s="231"/>
      <c r="AI426" s="231"/>
      <c r="AJ426" s="231"/>
      <c r="AK426" s="231"/>
      <c r="AL426" s="231"/>
      <c r="AM426" s="231"/>
      <c r="AN426" s="231"/>
    </row>
    <row r="427" spans="1:40">
      <c r="A427" s="27">
        <v>42398</v>
      </c>
      <c r="B427" s="113">
        <v>9.0414999999999992</v>
      </c>
      <c r="C427" s="116">
        <v>9.8800000000000008</v>
      </c>
      <c r="D427" s="116">
        <v>33.950000000000003</v>
      </c>
      <c r="E427" s="113">
        <v>35.684800000000003</v>
      </c>
      <c r="F427" s="113">
        <v>36.648699999999998</v>
      </c>
      <c r="G427" s="113">
        <v>12.5</v>
      </c>
      <c r="H427" s="113">
        <v>51.67</v>
      </c>
      <c r="I427" s="113">
        <v>20</v>
      </c>
      <c r="J427" s="113">
        <v>82.02</v>
      </c>
      <c r="K427" s="113">
        <v>935.39</v>
      </c>
      <c r="L427" s="113">
        <v>19.03</v>
      </c>
      <c r="M427" s="113">
        <v>55.43</v>
      </c>
      <c r="N427" s="113">
        <v>67.91</v>
      </c>
      <c r="O427" s="113">
        <v>739.45</v>
      </c>
      <c r="P427" s="113">
        <f t="shared" si="30"/>
        <v>3.3302326526862305</v>
      </c>
      <c r="Q427" s="113">
        <f t="shared" si="31"/>
        <v>27.944842389654344</v>
      </c>
      <c r="R427" s="113">
        <f>SUM($Q$308:Q427)</f>
        <v>1817.8601252617345</v>
      </c>
      <c r="S427" s="113">
        <f t="shared" si="32"/>
        <v>13.823636339738306</v>
      </c>
      <c r="T427" s="113">
        <f>SUM($S$308:S427)</f>
        <v>1199.8753380851913</v>
      </c>
      <c r="U427" s="199">
        <f t="shared" si="33"/>
        <v>13.78130059371</v>
      </c>
      <c r="V427" s="199">
        <f t="shared" si="34"/>
        <v>13.78130059371</v>
      </c>
      <c r="W427" s="231">
        <f>SUM($V$308:V427)</f>
        <v>1200.3140580785898</v>
      </c>
      <c r="Y427" s="231"/>
      <c r="Z427" s="231"/>
      <c r="AA427" s="231"/>
      <c r="AB427" s="231"/>
      <c r="AC427" s="231"/>
      <c r="AD427" s="231"/>
      <c r="AE427" s="231"/>
      <c r="AF427" s="231"/>
      <c r="AG427" s="231"/>
      <c r="AH427" s="231"/>
      <c r="AI427" s="231"/>
      <c r="AJ427" s="231"/>
      <c r="AK427" s="231"/>
      <c r="AL427" s="231"/>
      <c r="AM427" s="231"/>
      <c r="AN427" s="231"/>
    </row>
    <row r="428" spans="1:40">
      <c r="A428" s="27">
        <v>42399</v>
      </c>
      <c r="B428" s="113">
        <v>8.9994999999999994</v>
      </c>
      <c r="C428" s="116">
        <v>9.84</v>
      </c>
      <c r="D428" s="116">
        <v>34.11</v>
      </c>
      <c r="E428" s="113">
        <v>40.276899999999998</v>
      </c>
      <c r="F428" s="113">
        <v>36.279400000000003</v>
      </c>
      <c r="G428" s="113">
        <v>12.30000019</v>
      </c>
      <c r="H428" s="113">
        <v>82.3</v>
      </c>
      <c r="I428" s="113">
        <v>19.989999999999998</v>
      </c>
      <c r="J428" s="113">
        <v>81.96</v>
      </c>
      <c r="K428" s="113">
        <v>916.67</v>
      </c>
      <c r="L428" s="113">
        <v>20.58</v>
      </c>
      <c r="M428" s="113">
        <v>40.99</v>
      </c>
      <c r="N428" s="113">
        <v>72.95</v>
      </c>
      <c r="O428" s="113">
        <v>720.42</v>
      </c>
      <c r="P428" s="113">
        <f t="shared" si="30"/>
        <v>3.4265799168190814</v>
      </c>
      <c r="Q428" s="113">
        <f t="shared" si="31"/>
        <v>30.77122243899953</v>
      </c>
      <c r="R428" s="113">
        <f>SUM($Q$308:Q428)</f>
        <v>1848.6313477007341</v>
      </c>
      <c r="S428" s="113">
        <f t="shared" si="32"/>
        <v>14.194760185697778</v>
      </c>
      <c r="T428" s="113">
        <f>SUM($S$308:S428)</f>
        <v>1214.070098270889</v>
      </c>
      <c r="U428" s="199">
        <f t="shared" si="33"/>
        <v>13.899862736509998</v>
      </c>
      <c r="V428" s="199">
        <f t="shared" si="34"/>
        <v>13.899862736509998</v>
      </c>
      <c r="W428" s="231">
        <f>SUM($V$308:V428)</f>
        <v>1214.2139208150998</v>
      </c>
      <c r="Y428" s="231"/>
      <c r="Z428" s="231"/>
      <c r="AA428" s="231"/>
      <c r="AB428" s="231"/>
      <c r="AC428" s="231"/>
      <c r="AD428" s="231"/>
      <c r="AE428" s="231"/>
      <c r="AF428" s="231"/>
      <c r="AG428" s="231"/>
      <c r="AH428" s="231"/>
      <c r="AI428" s="231"/>
      <c r="AJ428" s="231"/>
      <c r="AK428" s="231"/>
      <c r="AL428" s="231"/>
      <c r="AM428" s="231"/>
      <c r="AN428" s="231"/>
    </row>
    <row r="429" spans="1:40">
      <c r="A429" s="27">
        <v>42400</v>
      </c>
      <c r="B429" s="113">
        <v>7.2571000000000003</v>
      </c>
      <c r="C429" s="116">
        <v>7.93</v>
      </c>
      <c r="D429" s="116">
        <v>34.42</v>
      </c>
      <c r="E429" s="113">
        <v>41.963000000000001</v>
      </c>
      <c r="F429" s="113">
        <v>36.6539</v>
      </c>
      <c r="G429" s="113">
        <v>12.19999981</v>
      </c>
      <c r="H429" s="113">
        <v>78.16</v>
      </c>
      <c r="I429" s="113">
        <v>20</v>
      </c>
      <c r="J429" s="113">
        <v>82.01</v>
      </c>
      <c r="K429" s="113">
        <v>847.15</v>
      </c>
      <c r="L429" s="113">
        <v>16.63</v>
      </c>
      <c r="M429" s="113">
        <v>31.87</v>
      </c>
      <c r="N429" s="113">
        <v>60.42</v>
      </c>
      <c r="O429" s="113">
        <v>720.16</v>
      </c>
      <c r="P429" s="113">
        <f t="shared" si="30"/>
        <v>3.0171129661453482</v>
      </c>
      <c r="Q429" s="113">
        <f t="shared" si="31"/>
        <v>20.432217946347123</v>
      </c>
      <c r="R429" s="113">
        <f>SUM($Q$308:Q429)</f>
        <v>1869.0635656470813</v>
      </c>
      <c r="S429" s="113">
        <f t="shared" si="32"/>
        <v>11.536886811741329</v>
      </c>
      <c r="T429" s="113">
        <f>SUM($S$308:S429)</f>
        <v>1225.6069850826304</v>
      </c>
      <c r="U429" s="199">
        <f t="shared" si="33"/>
        <v>11.457170179689999</v>
      </c>
      <c r="V429" s="199">
        <f t="shared" si="34"/>
        <v>11.457170179689999</v>
      </c>
      <c r="W429" s="231">
        <f>SUM($V$308:V429)</f>
        <v>1225.6710909947897</v>
      </c>
      <c r="Y429" s="231"/>
      <c r="Z429" s="231"/>
      <c r="AA429" s="231"/>
      <c r="AB429" s="231"/>
      <c r="AC429" s="231"/>
      <c r="AD429" s="231"/>
      <c r="AE429" s="231"/>
      <c r="AF429" s="231"/>
      <c r="AG429" s="231"/>
      <c r="AH429" s="231"/>
      <c r="AI429" s="231"/>
      <c r="AJ429" s="231"/>
      <c r="AK429" s="231"/>
      <c r="AL429" s="231"/>
      <c r="AM429" s="231"/>
      <c r="AN429" s="231"/>
    </row>
    <row r="430" spans="1:40">
      <c r="A430" s="27">
        <v>42401</v>
      </c>
      <c r="B430" s="113">
        <v>8.7448999999999995</v>
      </c>
      <c r="C430" s="116">
        <v>9.56</v>
      </c>
      <c r="D430" s="116">
        <v>33.86</v>
      </c>
      <c r="E430" s="113">
        <v>39.438800000000001</v>
      </c>
      <c r="F430" s="113">
        <v>37.444400000000002</v>
      </c>
      <c r="G430" s="113">
        <v>12.30000019</v>
      </c>
      <c r="H430" s="113">
        <v>56.97</v>
      </c>
      <c r="I430" s="113">
        <v>20</v>
      </c>
      <c r="J430" s="113">
        <v>82</v>
      </c>
      <c r="K430" s="113">
        <v>904.01</v>
      </c>
      <c r="L430" s="113">
        <v>19.72</v>
      </c>
      <c r="M430" s="113">
        <v>34.880000000000003</v>
      </c>
      <c r="N430" s="113">
        <v>71.97</v>
      </c>
      <c r="O430" s="113">
        <v>719.99</v>
      </c>
      <c r="P430" s="113">
        <f t="shared" si="30"/>
        <v>3.2521500938206023</v>
      </c>
      <c r="Q430" s="113">
        <f t="shared" si="31"/>
        <v>25.845851223553357</v>
      </c>
      <c r="R430" s="113">
        <f>SUM($Q$308:Q430)</f>
        <v>1894.9094168706347</v>
      </c>
      <c r="S430" s="113">
        <f t="shared" si="32"/>
        <v>13.626242704708574</v>
      </c>
      <c r="T430" s="113">
        <f>SUM($S$308:S430)</f>
        <v>1239.233227787339</v>
      </c>
      <c r="U430" s="199">
        <f t="shared" si="33"/>
        <v>13.475122241679999</v>
      </c>
      <c r="V430" s="199">
        <f t="shared" si="34"/>
        <v>13.475122241679999</v>
      </c>
      <c r="W430" s="231">
        <f>SUM($V$308:V430)</f>
        <v>1239.1462132364697</v>
      </c>
      <c r="Y430" s="231"/>
      <c r="Z430" s="231"/>
      <c r="AA430" s="231"/>
      <c r="AB430" s="231"/>
      <c r="AC430" s="231"/>
      <c r="AD430" s="231"/>
      <c r="AE430" s="231"/>
      <c r="AF430" s="231"/>
      <c r="AG430" s="231"/>
      <c r="AH430" s="231"/>
      <c r="AI430" s="231"/>
      <c r="AJ430" s="231"/>
      <c r="AK430" s="231"/>
      <c r="AL430" s="231"/>
      <c r="AM430" s="231"/>
      <c r="AN430" s="231"/>
    </row>
    <row r="431" spans="1:40">
      <c r="A431" s="27">
        <v>42402</v>
      </c>
      <c r="B431" s="113">
        <v>8.3939000000000004</v>
      </c>
      <c r="C431" s="116">
        <v>9.17</v>
      </c>
      <c r="D431" s="116">
        <v>33.119999999999997</v>
      </c>
      <c r="E431" s="113">
        <v>34.892800000000001</v>
      </c>
      <c r="F431" s="113">
        <v>37.469200000000001</v>
      </c>
      <c r="G431" s="113">
        <v>12.30000019</v>
      </c>
      <c r="H431" s="113">
        <v>58.29</v>
      </c>
      <c r="I431" s="113">
        <v>20</v>
      </c>
      <c r="J431" s="113">
        <v>81.98</v>
      </c>
      <c r="K431" s="113">
        <v>888.47</v>
      </c>
      <c r="L431" s="113">
        <v>18.829999999999998</v>
      </c>
      <c r="M431" s="113">
        <v>39.46</v>
      </c>
      <c r="N431" s="113">
        <v>69.180000000000007</v>
      </c>
      <c r="O431" s="113">
        <v>719.95</v>
      </c>
      <c r="P431" s="113">
        <f t="shared" si="30"/>
        <v>3.1622476337893626</v>
      </c>
      <c r="Q431" s="113">
        <f t="shared" si="31"/>
        <v>23.623633579192756</v>
      </c>
      <c r="R431" s="113">
        <f>SUM($Q$308:Q431)</f>
        <v>1918.5330504498274</v>
      </c>
      <c r="S431" s="113">
        <f t="shared" si="32"/>
        <v>12.837084203345377</v>
      </c>
      <c r="T431" s="113">
        <f>SUM($S$308:S431)</f>
        <v>1252.0703119906843</v>
      </c>
      <c r="U431" s="199">
        <f t="shared" si="33"/>
        <v>12.72697477116</v>
      </c>
      <c r="V431" s="199">
        <f t="shared" si="34"/>
        <v>12.72697477116</v>
      </c>
      <c r="W431" s="231">
        <f>SUM($V$308:V431)</f>
        <v>1251.8731880076298</v>
      </c>
      <c r="Y431" s="231"/>
      <c r="Z431" s="231"/>
      <c r="AA431" s="231"/>
      <c r="AB431" s="231"/>
      <c r="AC431" s="231"/>
      <c r="AD431" s="231"/>
      <c r="AE431" s="231"/>
      <c r="AF431" s="231"/>
      <c r="AG431" s="231"/>
      <c r="AH431" s="231"/>
      <c r="AI431" s="231"/>
      <c r="AJ431" s="231"/>
      <c r="AK431" s="231"/>
      <c r="AL431" s="231"/>
      <c r="AM431" s="231"/>
      <c r="AN431" s="231"/>
    </row>
    <row r="432" spans="1:40">
      <c r="A432" s="27">
        <v>42403</v>
      </c>
      <c r="B432" s="113">
        <v>8.2779000000000007</v>
      </c>
      <c r="C432" s="116">
        <v>9.0500000000000007</v>
      </c>
      <c r="D432" s="116">
        <v>32.630000000000003</v>
      </c>
      <c r="E432" s="113">
        <v>31.0488</v>
      </c>
      <c r="F432" s="113">
        <v>37.506900000000002</v>
      </c>
      <c r="G432" s="113">
        <v>12.399999619999999</v>
      </c>
      <c r="H432" s="113">
        <v>47.81</v>
      </c>
      <c r="I432" s="113">
        <v>20</v>
      </c>
      <c r="J432" s="113">
        <v>82</v>
      </c>
      <c r="K432" s="113">
        <v>884.73</v>
      </c>
      <c r="L432" s="113">
        <v>18.600000000000001</v>
      </c>
      <c r="M432" s="113">
        <v>41.83</v>
      </c>
      <c r="N432" s="113">
        <v>68.53</v>
      </c>
      <c r="O432" s="113">
        <v>719.97</v>
      </c>
      <c r="P432" s="113">
        <f t="shared" si="30"/>
        <v>3.0778389585282064</v>
      </c>
      <c r="Q432" s="113">
        <f t="shared" si="31"/>
        <v>21.711432356640195</v>
      </c>
      <c r="R432" s="113">
        <f>SUM($Q$308:Q432)</f>
        <v>1940.2444828064677</v>
      </c>
      <c r="S432" s="113">
        <f t="shared" si="32"/>
        <v>12.39893826891935</v>
      </c>
      <c r="T432" s="113">
        <f>SUM($S$308:S432)</f>
        <v>1264.4692502596038</v>
      </c>
      <c r="U432" s="199">
        <f t="shared" si="33"/>
        <v>12.386718633929998</v>
      </c>
      <c r="V432" s="199">
        <f t="shared" si="34"/>
        <v>12.386718633929998</v>
      </c>
      <c r="W432" s="231">
        <f>SUM($V$308:V432)</f>
        <v>1264.2599066415598</v>
      </c>
      <c r="Y432" s="231"/>
      <c r="Z432" s="231"/>
      <c r="AA432" s="231"/>
      <c r="AB432" s="231"/>
      <c r="AC432" s="231"/>
      <c r="AD432" s="231"/>
      <c r="AE432" s="231"/>
      <c r="AF432" s="231"/>
      <c r="AG432" s="231"/>
      <c r="AH432" s="231"/>
      <c r="AI432" s="231"/>
      <c r="AJ432" s="231"/>
      <c r="AK432" s="231"/>
      <c r="AL432" s="231"/>
      <c r="AM432" s="231"/>
      <c r="AN432" s="231"/>
    </row>
    <row r="433" spans="1:40">
      <c r="A433" s="27">
        <v>42404</v>
      </c>
      <c r="B433" s="113">
        <v>6.7092000000000001</v>
      </c>
      <c r="C433" s="116">
        <v>7.33</v>
      </c>
      <c r="D433" s="116">
        <v>31.1</v>
      </c>
      <c r="E433" s="113">
        <v>43.471600000000002</v>
      </c>
      <c r="F433" s="113">
        <v>37.113599999999998</v>
      </c>
      <c r="G433" s="113">
        <v>12.399999619999999</v>
      </c>
      <c r="H433" s="113">
        <v>63.6</v>
      </c>
      <c r="I433" s="113">
        <v>20.010000000000002</v>
      </c>
      <c r="J433" s="113">
        <v>82</v>
      </c>
      <c r="K433" s="113">
        <v>826.68</v>
      </c>
      <c r="L433" s="113">
        <v>15.09</v>
      </c>
      <c r="M433" s="113">
        <v>46.28</v>
      </c>
      <c r="N433" s="113">
        <v>55.41</v>
      </c>
      <c r="O433" s="113">
        <v>719.81</v>
      </c>
      <c r="P433" s="113">
        <f t="shared" si="30"/>
        <v>2.7940500812104352</v>
      </c>
      <c r="Q433" s="113">
        <f t="shared" si="31"/>
        <v>16.347092964694824</v>
      </c>
      <c r="R433" s="113">
        <f>SUM($Q$308:Q433)</f>
        <v>1956.5915757711625</v>
      </c>
      <c r="S433" s="113">
        <f t="shared" si="32"/>
        <v>10.247503115241651</v>
      </c>
      <c r="T433" s="113">
        <f>SUM($S$308:S433)</f>
        <v>1274.7167533748454</v>
      </c>
      <c r="U433" s="199">
        <f t="shared" si="33"/>
        <v>10.365449470840002</v>
      </c>
      <c r="V433" s="199">
        <f t="shared" si="34"/>
        <v>10.365449470840002</v>
      </c>
      <c r="W433" s="231">
        <f>SUM($V$308:V433)</f>
        <v>1274.6253561123999</v>
      </c>
      <c r="Y433" s="231"/>
      <c r="Z433" s="231"/>
      <c r="AA433" s="231"/>
      <c r="AB433" s="231"/>
      <c r="AC433" s="231"/>
      <c r="AD433" s="231"/>
      <c r="AE433" s="231"/>
      <c r="AF433" s="231"/>
      <c r="AG433" s="231"/>
      <c r="AH433" s="231"/>
      <c r="AI433" s="231"/>
      <c r="AJ433" s="231"/>
      <c r="AK433" s="231"/>
      <c r="AL433" s="231"/>
      <c r="AM433" s="231"/>
      <c r="AN433" s="231"/>
    </row>
    <row r="434" spans="1:40">
      <c r="A434" s="27">
        <v>42405</v>
      </c>
      <c r="B434" s="113">
        <v>4.6547000000000001</v>
      </c>
      <c r="C434" s="116">
        <v>5.09</v>
      </c>
      <c r="D434" s="116">
        <v>31.36</v>
      </c>
      <c r="E434" s="113">
        <v>46.886800000000001</v>
      </c>
      <c r="F434" s="113">
        <v>36.122900000000001</v>
      </c>
      <c r="G434" s="113">
        <v>12.30000019</v>
      </c>
      <c r="H434" s="113">
        <v>63.42</v>
      </c>
      <c r="I434" s="113">
        <v>20</v>
      </c>
      <c r="J434" s="113">
        <v>82.01</v>
      </c>
      <c r="K434" s="113">
        <v>747.84</v>
      </c>
      <c r="L434" s="113">
        <v>11.03</v>
      </c>
      <c r="M434" s="113">
        <v>45.74</v>
      </c>
      <c r="N434" s="113">
        <v>40.43</v>
      </c>
      <c r="O434" s="113">
        <v>718.48</v>
      </c>
      <c r="P434" s="113">
        <f t="shared" si="30"/>
        <v>2.3472639758294522</v>
      </c>
      <c r="Q434" s="113">
        <f t="shared" si="31"/>
        <v>10.456920163337115</v>
      </c>
      <c r="R434" s="113">
        <f>SUM($Q$308:Q434)</f>
        <v>1967.0484959344997</v>
      </c>
      <c r="S434" s="113">
        <f t="shared" si="32"/>
        <v>7.2044631262830769</v>
      </c>
      <c r="T434" s="113">
        <f>SUM($S$308:S434)</f>
        <v>1281.9212165011286</v>
      </c>
      <c r="U434" s="199">
        <f t="shared" si="33"/>
        <v>7.5372372759299981</v>
      </c>
      <c r="V434" s="199">
        <f t="shared" si="34"/>
        <v>7.5372372759299981</v>
      </c>
      <c r="W434" s="231">
        <f>SUM($V$308:V434)</f>
        <v>1282.1625933883299</v>
      </c>
      <c r="Y434" s="231"/>
      <c r="Z434" s="231"/>
      <c r="AA434" s="231"/>
      <c r="AB434" s="231"/>
      <c r="AC434" s="231"/>
      <c r="AD434" s="231"/>
      <c r="AE434" s="231"/>
      <c r="AF434" s="231"/>
      <c r="AG434" s="231"/>
      <c r="AH434" s="231"/>
      <c r="AI434" s="231"/>
      <c r="AJ434" s="231"/>
      <c r="AK434" s="231"/>
      <c r="AL434" s="231"/>
      <c r="AM434" s="231"/>
      <c r="AN434" s="231"/>
    </row>
    <row r="435" spans="1:40">
      <c r="A435" s="27">
        <v>42406</v>
      </c>
      <c r="B435" s="113">
        <v>5.5038</v>
      </c>
      <c r="C435" s="116">
        <v>6.02</v>
      </c>
      <c r="D435" s="116">
        <v>32.25</v>
      </c>
      <c r="E435" s="113">
        <v>45.772199999999998</v>
      </c>
      <c r="F435" s="113">
        <v>36.0139</v>
      </c>
      <c r="G435" s="113">
        <v>12.30000019</v>
      </c>
      <c r="H435" s="113">
        <v>74.14</v>
      </c>
      <c r="I435" s="113">
        <v>20.02</v>
      </c>
      <c r="J435" s="113">
        <v>81.99</v>
      </c>
      <c r="K435" s="113">
        <v>778.54</v>
      </c>
      <c r="L435" s="113">
        <v>12.74</v>
      </c>
      <c r="M435" s="113">
        <v>45.72</v>
      </c>
      <c r="N435" s="113">
        <v>46.74</v>
      </c>
      <c r="O435" s="113">
        <v>710.42</v>
      </c>
      <c r="P435" s="113">
        <f t="shared" si="30"/>
        <v>2.5848806952484722</v>
      </c>
      <c r="Q435" s="113">
        <f t="shared" si="31"/>
        <v>13.261706810947302</v>
      </c>
      <c r="R435" s="113">
        <f>SUM($Q$308:Q435)</f>
        <v>1980.310202745447</v>
      </c>
      <c r="S435" s="113">
        <f t="shared" si="32"/>
        <v>8.6746437192868715</v>
      </c>
      <c r="T435" s="113">
        <f>SUM($S$308:S435)</f>
        <v>1290.5958602204155</v>
      </c>
      <c r="U435" s="199">
        <f t="shared" si="33"/>
        <v>8.8257251482499992</v>
      </c>
      <c r="V435" s="199">
        <f t="shared" si="34"/>
        <v>8.8257251482499992</v>
      </c>
      <c r="W435" s="231">
        <f>SUM($V$308:V435)</f>
        <v>1290.98831853658</v>
      </c>
      <c r="Y435" s="231"/>
      <c r="Z435" s="231"/>
      <c r="AA435" s="231"/>
      <c r="AB435" s="231"/>
      <c r="AC435" s="231"/>
      <c r="AD435" s="231"/>
      <c r="AE435" s="231"/>
      <c r="AF435" s="231"/>
      <c r="AG435" s="231"/>
      <c r="AH435" s="231"/>
      <c r="AI435" s="231"/>
      <c r="AJ435" s="231"/>
      <c r="AK435" s="231"/>
      <c r="AL435" s="231"/>
      <c r="AM435" s="231"/>
      <c r="AN435" s="231"/>
    </row>
    <row r="436" spans="1:40">
      <c r="A436" s="27">
        <v>42407</v>
      </c>
      <c r="B436" s="113">
        <v>8.5220000000000002</v>
      </c>
      <c r="C436" s="116">
        <v>9.31</v>
      </c>
      <c r="D436" s="116">
        <v>31.75</v>
      </c>
      <c r="E436" s="113">
        <v>39.871499999999997</v>
      </c>
      <c r="F436" s="113">
        <v>36.946100000000001</v>
      </c>
      <c r="G436" s="113">
        <v>12.30000019</v>
      </c>
      <c r="H436" s="113">
        <v>64.510000000000005</v>
      </c>
      <c r="I436" s="113">
        <v>20</v>
      </c>
      <c r="J436" s="113">
        <v>81.99</v>
      </c>
      <c r="K436" s="113">
        <v>897.16</v>
      </c>
      <c r="L436" s="113">
        <v>20.28</v>
      </c>
      <c r="M436" s="113">
        <v>53.14</v>
      </c>
      <c r="N436" s="113">
        <v>73.75</v>
      </c>
      <c r="O436" s="113">
        <v>710.02</v>
      </c>
      <c r="P436" s="113">
        <f t="shared" si="30"/>
        <v>3.2186236087687528</v>
      </c>
      <c r="Q436" s="113">
        <f t="shared" si="31"/>
        <v>24.993695392608963</v>
      </c>
      <c r="R436" s="113">
        <f>SUM($Q$308:Q436)</f>
        <v>2005.303898138056</v>
      </c>
      <c r="S436" s="113">
        <f t="shared" si="32"/>
        <v>13.169862644927674</v>
      </c>
      <c r="T436" s="113">
        <f>SUM($S$308:S436)</f>
        <v>1303.7657228653432</v>
      </c>
      <c r="U436" s="199">
        <f t="shared" si="33"/>
        <v>12.936957234159999</v>
      </c>
      <c r="V436" s="199">
        <f t="shared" si="34"/>
        <v>12.936957234159999</v>
      </c>
      <c r="W436" s="231">
        <f>SUM($V$308:V436)</f>
        <v>1303.92527577074</v>
      </c>
      <c r="Y436" s="231"/>
      <c r="Z436" s="231"/>
      <c r="AA436" s="231"/>
      <c r="AB436" s="231"/>
      <c r="AC436" s="231"/>
      <c r="AD436" s="231"/>
      <c r="AE436" s="231"/>
      <c r="AF436" s="231"/>
      <c r="AG436" s="231"/>
      <c r="AH436" s="231"/>
      <c r="AI436" s="231"/>
      <c r="AJ436" s="231"/>
      <c r="AK436" s="231"/>
      <c r="AL436" s="231"/>
      <c r="AM436" s="231"/>
      <c r="AN436" s="231"/>
    </row>
    <row r="437" spans="1:40">
      <c r="A437" s="27">
        <v>42408</v>
      </c>
      <c r="B437" s="113">
        <v>8.6875999999999998</v>
      </c>
      <c r="C437" s="116">
        <v>9.5</v>
      </c>
      <c r="D437" s="116">
        <v>31.7</v>
      </c>
      <c r="E437" s="113">
        <v>33.704000000000001</v>
      </c>
      <c r="F437" s="113">
        <v>37.100700000000003</v>
      </c>
      <c r="G437" s="113">
        <v>12.30000019</v>
      </c>
      <c r="H437" s="113">
        <v>64.16</v>
      </c>
      <c r="I437" s="113">
        <v>20</v>
      </c>
      <c r="J437" s="113">
        <v>82</v>
      </c>
      <c r="K437" s="113">
        <v>903.67</v>
      </c>
      <c r="L437" s="113">
        <v>20</v>
      </c>
      <c r="M437" s="113">
        <v>62.3</v>
      </c>
      <c r="N437" s="113">
        <v>76.89</v>
      </c>
      <c r="O437" s="113">
        <v>709.97</v>
      </c>
      <c r="P437" s="113">
        <f t="shared" si="30"/>
        <v>3.260461988938872</v>
      </c>
      <c r="Q437" s="113">
        <f t="shared" si="31"/>
        <v>26.061574520894652</v>
      </c>
      <c r="R437" s="113">
        <f>SUM($Q$308:Q437)</f>
        <v>2031.3654726589507</v>
      </c>
      <c r="S437" s="113">
        <f t="shared" si="32"/>
        <v>13.266096267975275</v>
      </c>
      <c r="T437" s="113">
        <f>SUM($S$308:S437)</f>
        <v>1317.0318191333183</v>
      </c>
      <c r="U437" s="199">
        <f t="shared" si="33"/>
        <v>12.975377686469999</v>
      </c>
      <c r="V437" s="199">
        <f t="shared" si="34"/>
        <v>12.975377686469999</v>
      </c>
      <c r="W437" s="231">
        <f>SUM($V$308:V437)</f>
        <v>1316.90065345721</v>
      </c>
      <c r="Y437" s="231"/>
      <c r="Z437" s="231"/>
      <c r="AA437" s="231"/>
      <c r="AB437" s="231"/>
      <c r="AC437" s="231"/>
      <c r="AD437" s="231"/>
      <c r="AE437" s="231"/>
      <c r="AF437" s="231"/>
      <c r="AG437" s="231"/>
      <c r="AH437" s="231"/>
      <c r="AI437" s="231"/>
      <c r="AJ437" s="231"/>
      <c r="AK437" s="231"/>
      <c r="AL437" s="231"/>
      <c r="AM437" s="231"/>
      <c r="AN437" s="231"/>
    </row>
    <row r="438" spans="1:40">
      <c r="A438" s="27">
        <v>42409</v>
      </c>
      <c r="B438" s="113">
        <v>8.3109999999999999</v>
      </c>
      <c r="C438" s="116">
        <v>9.08</v>
      </c>
      <c r="D438" s="116">
        <v>30.51</v>
      </c>
      <c r="E438" s="113">
        <v>27.977499999999999</v>
      </c>
      <c r="F438" s="113">
        <v>37.106900000000003</v>
      </c>
      <c r="G438" s="113">
        <v>12.399999619999999</v>
      </c>
      <c r="H438" s="113">
        <v>28.67</v>
      </c>
      <c r="I438" s="113">
        <v>20</v>
      </c>
      <c r="J438" s="113">
        <v>81.99</v>
      </c>
      <c r="K438" s="113">
        <v>892</v>
      </c>
      <c r="L438" s="113">
        <v>19.579999999999998</v>
      </c>
      <c r="M438" s="113">
        <v>66.650000000000006</v>
      </c>
      <c r="N438" s="113">
        <v>77.08</v>
      </c>
      <c r="O438" s="113">
        <v>710</v>
      </c>
      <c r="P438" s="113">
        <f t="shared" si="30"/>
        <v>3.0059995565426663</v>
      </c>
      <c r="Q438" s="113">
        <f t="shared" si="31"/>
        <v>20.206403447876877</v>
      </c>
      <c r="R438" s="113">
        <f>SUM($Q$308:Q438)</f>
        <v>2051.5718761068274</v>
      </c>
      <c r="S438" s="113">
        <f t="shared" si="32"/>
        <v>12.168484849992755</v>
      </c>
      <c r="T438" s="113">
        <f>SUM($S$308:S438)</f>
        <v>1329.2003039833112</v>
      </c>
      <c r="U438" s="199">
        <f t="shared" si="33"/>
        <v>12.10044067484</v>
      </c>
      <c r="V438" s="199">
        <f t="shared" si="34"/>
        <v>12.10044067484</v>
      </c>
      <c r="W438" s="231">
        <f>SUM($V$308:V438)</f>
        <v>1329.00109413205</v>
      </c>
      <c r="Y438" s="231"/>
      <c r="Z438" s="231"/>
      <c r="AA438" s="231"/>
      <c r="AB438" s="231"/>
      <c r="AC438" s="231"/>
      <c r="AD438" s="231"/>
      <c r="AE438" s="231"/>
      <c r="AF438" s="231"/>
      <c r="AG438" s="231"/>
      <c r="AH438" s="231"/>
      <c r="AI438" s="231"/>
      <c r="AJ438" s="231"/>
      <c r="AK438" s="231"/>
      <c r="AL438" s="231"/>
      <c r="AM438" s="231"/>
      <c r="AN438" s="231"/>
    </row>
    <row r="439" spans="1:40">
      <c r="A439" s="27">
        <v>42410</v>
      </c>
      <c r="B439" s="113">
        <v>8.3775999999999993</v>
      </c>
      <c r="C439" s="116">
        <v>9.16</v>
      </c>
      <c r="D439" s="116">
        <v>30.95</v>
      </c>
      <c r="E439" s="113">
        <v>35.5379</v>
      </c>
      <c r="F439" s="113">
        <v>36.887099999999997</v>
      </c>
      <c r="G439" s="113">
        <v>12.100000380000001</v>
      </c>
      <c r="H439" s="113">
        <v>69.22</v>
      </c>
      <c r="I439" s="113">
        <v>20</v>
      </c>
      <c r="J439" s="113">
        <v>82.02</v>
      </c>
      <c r="K439" s="113">
        <v>890.86</v>
      </c>
      <c r="L439" s="113">
        <v>19.82</v>
      </c>
      <c r="M439" s="113">
        <v>69.64</v>
      </c>
      <c r="N439" s="113">
        <v>77.84</v>
      </c>
      <c r="O439" s="113">
        <v>710.13</v>
      </c>
      <c r="P439" s="113">
        <f t="shared" si="30"/>
        <v>3.2291292146844537</v>
      </c>
      <c r="Q439" s="113">
        <f t="shared" si="31"/>
        <v>25.257653398474819</v>
      </c>
      <c r="R439" s="113">
        <f>SUM($Q$308:Q439)</f>
        <v>2076.8295295053022</v>
      </c>
      <c r="S439" s="113">
        <f t="shared" si="32"/>
        <v>12.896133884914049</v>
      </c>
      <c r="T439" s="113">
        <f>SUM($S$308:S439)</f>
        <v>1342.0964378682252</v>
      </c>
      <c r="U439" s="199">
        <f t="shared" si="33"/>
        <v>12.50784580378</v>
      </c>
      <c r="V439" s="199">
        <f t="shared" si="34"/>
        <v>12.50784580378</v>
      </c>
      <c r="W439" s="231">
        <f>SUM($V$308:V439)</f>
        <v>1341.5089399358299</v>
      </c>
      <c r="Y439" s="231"/>
      <c r="Z439" s="231"/>
      <c r="AA439" s="231"/>
      <c r="AB439" s="231"/>
      <c r="AC439" s="231"/>
      <c r="AD439" s="231"/>
      <c r="AE439" s="231"/>
      <c r="AF439" s="231"/>
      <c r="AG439" s="231"/>
      <c r="AH439" s="231"/>
      <c r="AI439" s="231"/>
      <c r="AJ439" s="231"/>
      <c r="AK439" s="231"/>
      <c r="AL439" s="231"/>
      <c r="AM439" s="231"/>
      <c r="AN439" s="231"/>
    </row>
    <row r="440" spans="1:40">
      <c r="A440" s="27">
        <v>42411</v>
      </c>
      <c r="B440" s="113">
        <v>8.4946000000000002</v>
      </c>
      <c r="C440" s="116">
        <v>9.2799999999999994</v>
      </c>
      <c r="D440" s="116">
        <v>32.64</v>
      </c>
      <c r="E440" s="113">
        <v>34.9651</v>
      </c>
      <c r="F440" s="113">
        <v>37.06</v>
      </c>
      <c r="G440" s="113">
        <v>12.100000380000001</v>
      </c>
      <c r="H440" s="113">
        <v>65.430000000000007</v>
      </c>
      <c r="I440" s="113">
        <v>20.010000000000002</v>
      </c>
      <c r="J440" s="113">
        <v>82</v>
      </c>
      <c r="K440" s="113">
        <v>893.66</v>
      </c>
      <c r="L440" s="113">
        <v>19.89</v>
      </c>
      <c r="M440" s="113">
        <v>50.38</v>
      </c>
      <c r="N440" s="113">
        <v>78.31</v>
      </c>
      <c r="O440" s="113">
        <v>709.92</v>
      </c>
      <c r="P440" s="113">
        <f t="shared" si="30"/>
        <v>3.2348277133163439</v>
      </c>
      <c r="Q440" s="113">
        <f t="shared" si="31"/>
        <v>25.401994976354054</v>
      </c>
      <c r="R440" s="113">
        <f>SUM($Q$308:Q440)</f>
        <v>2102.2315244816564</v>
      </c>
      <c r="S440" s="113">
        <f t="shared" si="32"/>
        <v>13.16612337781935</v>
      </c>
      <c r="T440" s="113">
        <f>SUM($S$308:S440)</f>
        <v>1355.2625612460445</v>
      </c>
      <c r="U440" s="199">
        <f t="shared" si="33"/>
        <v>12.82466521543</v>
      </c>
      <c r="V440" s="199">
        <f t="shared" si="34"/>
        <v>12.82466521543</v>
      </c>
      <c r="W440" s="231">
        <f>SUM($V$308:V440)</f>
        <v>1354.3336051512599</v>
      </c>
      <c r="Y440" s="231"/>
      <c r="Z440" s="231"/>
      <c r="AA440" s="231"/>
      <c r="AB440" s="231"/>
      <c r="AC440" s="231"/>
      <c r="AD440" s="231"/>
      <c r="AE440" s="231"/>
      <c r="AF440" s="231"/>
      <c r="AG440" s="231"/>
      <c r="AH440" s="231"/>
      <c r="AI440" s="231"/>
      <c r="AJ440" s="231"/>
      <c r="AK440" s="231"/>
      <c r="AL440" s="231"/>
      <c r="AM440" s="231"/>
      <c r="AN440" s="231"/>
    </row>
    <row r="441" spans="1:40">
      <c r="A441" s="27">
        <v>42412</v>
      </c>
      <c r="B441" s="113">
        <v>8.3369</v>
      </c>
      <c r="C441" s="116">
        <v>9.11</v>
      </c>
      <c r="D441" s="116">
        <v>32.71</v>
      </c>
      <c r="E441" s="113">
        <v>29.228200000000001</v>
      </c>
      <c r="F441" s="113">
        <v>37.193199999999997</v>
      </c>
      <c r="G441" s="113">
        <v>12.19999981</v>
      </c>
      <c r="H441" s="113">
        <v>53.41</v>
      </c>
      <c r="I441" s="113">
        <v>20.010000000000002</v>
      </c>
      <c r="J441" s="113">
        <v>81.98</v>
      </c>
      <c r="K441" s="113">
        <v>889.75</v>
      </c>
      <c r="L441" s="113">
        <v>19.45</v>
      </c>
      <c r="M441" s="113">
        <v>41.32</v>
      </c>
      <c r="N441" s="113">
        <v>76.55</v>
      </c>
      <c r="O441" s="113">
        <v>710.08</v>
      </c>
      <c r="P441" s="113">
        <f t="shared" si="30"/>
        <v>3.1215450208687177</v>
      </c>
      <c r="Q441" s="113">
        <f t="shared" si="31"/>
        <v>22.681395815718105</v>
      </c>
      <c r="R441" s="113">
        <f>SUM($Q$308:Q441)</f>
        <v>2124.9129202973745</v>
      </c>
      <c r="S441" s="113">
        <f t="shared" si="32"/>
        <v>12.600838898411023</v>
      </c>
      <c r="T441" s="113">
        <f>SUM($S$308:S441)</f>
        <v>1367.8634001444555</v>
      </c>
      <c r="U441" s="199">
        <f t="shared" si="33"/>
        <v>12.412861207779997</v>
      </c>
      <c r="V441" s="199">
        <f t="shared" si="34"/>
        <v>12.412861207779997</v>
      </c>
      <c r="W441" s="231">
        <f>SUM($V$308:V441)</f>
        <v>1366.7464663590399</v>
      </c>
      <c r="Y441" s="231"/>
      <c r="Z441" s="231"/>
      <c r="AA441" s="231"/>
      <c r="AB441" s="231"/>
      <c r="AC441" s="231"/>
      <c r="AD441" s="231"/>
      <c r="AE441" s="231"/>
      <c r="AF441" s="231"/>
      <c r="AG441" s="231"/>
      <c r="AH441" s="231"/>
      <c r="AI441" s="231"/>
      <c r="AJ441" s="231"/>
      <c r="AK441" s="231"/>
      <c r="AL441" s="231"/>
      <c r="AM441" s="231"/>
      <c r="AN441" s="231"/>
    </row>
    <row r="442" spans="1:40">
      <c r="A442" s="27">
        <v>42413</v>
      </c>
      <c r="B442" s="113">
        <v>8.44</v>
      </c>
      <c r="C442" s="116">
        <v>9.2200000000000006</v>
      </c>
      <c r="D442" s="116">
        <v>33.28</v>
      </c>
      <c r="E442" s="113">
        <v>33.266399999999997</v>
      </c>
      <c r="F442" s="113">
        <v>37.292099999999998</v>
      </c>
      <c r="G442" s="113">
        <v>12.100000380000001</v>
      </c>
      <c r="H442" s="113">
        <v>59.13</v>
      </c>
      <c r="I442" s="113">
        <v>20</v>
      </c>
      <c r="J442" s="113">
        <v>82.01</v>
      </c>
      <c r="K442" s="113">
        <v>893.58</v>
      </c>
      <c r="L442" s="113">
        <v>20.32</v>
      </c>
      <c r="M442" s="113">
        <v>39.5</v>
      </c>
      <c r="N442" s="113">
        <v>76.38</v>
      </c>
      <c r="O442" s="113">
        <v>709.92</v>
      </c>
      <c r="P442" s="113">
        <f t="shared" si="30"/>
        <v>3.1843764714512544</v>
      </c>
      <c r="Q442" s="113">
        <f t="shared" si="31"/>
        <v>24.152224108576057</v>
      </c>
      <c r="R442" s="113">
        <f>SUM($Q$308:Q442)</f>
        <v>2149.0651444059504</v>
      </c>
      <c r="S442" s="113">
        <f t="shared" si="32"/>
        <v>13.016839527776053</v>
      </c>
      <c r="T442" s="113">
        <f>SUM($S$308:S442)</f>
        <v>1380.8802396722315</v>
      </c>
      <c r="U442" s="199">
        <f t="shared" si="33"/>
        <v>12.75491223633</v>
      </c>
      <c r="V442" s="199">
        <f t="shared" si="34"/>
        <v>12.75491223633</v>
      </c>
      <c r="W442" s="231">
        <f>SUM($V$308:V442)</f>
        <v>1379.5013785953699</v>
      </c>
      <c r="Y442" s="231"/>
      <c r="Z442" s="231"/>
      <c r="AA442" s="231"/>
      <c r="AB442" s="231"/>
      <c r="AC442" s="231"/>
      <c r="AD442" s="231"/>
      <c r="AE442" s="231"/>
      <c r="AF442" s="231"/>
      <c r="AG442" s="231"/>
      <c r="AH442" s="231"/>
      <c r="AI442" s="231"/>
      <c r="AJ442" s="231"/>
      <c r="AK442" s="231"/>
      <c r="AL442" s="231"/>
      <c r="AM442" s="231"/>
      <c r="AN442" s="231"/>
    </row>
    <row r="443" spans="1:40">
      <c r="A443" s="27">
        <v>42414</v>
      </c>
      <c r="B443" s="113">
        <v>8.6089000000000002</v>
      </c>
      <c r="C443" s="116">
        <v>9.41</v>
      </c>
      <c r="D443" s="116">
        <v>33.299999999999997</v>
      </c>
      <c r="E443" s="113">
        <v>45.1053</v>
      </c>
      <c r="F443" s="113">
        <v>37.4238</v>
      </c>
      <c r="G443" s="113">
        <v>12.100000380000001</v>
      </c>
      <c r="H443" s="113">
        <v>46.62</v>
      </c>
      <c r="I443" s="113">
        <v>20</v>
      </c>
      <c r="J443" s="113">
        <v>93.93</v>
      </c>
      <c r="K443" s="113">
        <v>894.58</v>
      </c>
      <c r="L443" s="113">
        <v>19.14</v>
      </c>
      <c r="M443" s="113">
        <v>48.3</v>
      </c>
      <c r="N443" s="113">
        <v>76.38</v>
      </c>
      <c r="O443" s="113">
        <v>709.86</v>
      </c>
      <c r="P443" s="113">
        <f t="shared" si="30"/>
        <v>3.2269912195483643</v>
      </c>
      <c r="Q443" s="113">
        <f t="shared" si="31"/>
        <v>25.203710343901911</v>
      </c>
      <c r="R443" s="113">
        <f>SUM($Q$308:Q443)</f>
        <v>2174.2688547498524</v>
      </c>
      <c r="S443" s="113">
        <f t="shared" si="32"/>
        <v>13.807139178093548</v>
      </c>
      <c r="T443" s="113">
        <f>SUM($S$308:S443)</f>
        <v>1394.6873788503251</v>
      </c>
      <c r="U443" s="199">
        <f t="shared" si="33"/>
        <v>13.40906477647</v>
      </c>
      <c r="V443" s="199">
        <f t="shared" si="34"/>
        <v>13.40906477647</v>
      </c>
      <c r="W443" s="231">
        <f>SUM($V$308:V443)</f>
        <v>1392.9104433718398</v>
      </c>
      <c r="Y443" s="231"/>
      <c r="Z443" s="231"/>
      <c r="AA443" s="231"/>
      <c r="AB443" s="231"/>
      <c r="AC443" s="231"/>
      <c r="AD443" s="231"/>
      <c r="AE443" s="231"/>
      <c r="AF443" s="231"/>
      <c r="AG443" s="231"/>
      <c r="AH443" s="231"/>
      <c r="AI443" s="231"/>
      <c r="AJ443" s="231"/>
      <c r="AK443" s="231"/>
      <c r="AL443" s="231"/>
      <c r="AM443" s="231"/>
      <c r="AN443" s="231"/>
    </row>
    <row r="444" spans="1:40">
      <c r="A444" s="27">
        <v>42415</v>
      </c>
      <c r="B444" s="113">
        <v>8.6387999999999998</v>
      </c>
      <c r="C444" s="116">
        <v>9.44</v>
      </c>
      <c r="D444" s="116">
        <v>32.630000000000003</v>
      </c>
      <c r="E444" s="113">
        <v>40.985999999999997</v>
      </c>
      <c r="F444" s="113">
        <v>35.993899999999996</v>
      </c>
      <c r="G444" s="113">
        <v>12.100000380000001</v>
      </c>
      <c r="H444" s="113">
        <v>31</v>
      </c>
      <c r="I444" s="113">
        <v>20</v>
      </c>
      <c r="J444" s="113">
        <v>80</v>
      </c>
      <c r="K444" s="113">
        <v>904.86</v>
      </c>
      <c r="L444" s="113">
        <v>20.420000000000002</v>
      </c>
      <c r="M444" s="113">
        <v>54.19</v>
      </c>
      <c r="N444" s="113">
        <v>81.900000000000006</v>
      </c>
      <c r="O444" s="113">
        <v>710.02</v>
      </c>
      <c r="P444" s="113">
        <f t="shared" si="30"/>
        <v>3.1509204760633942</v>
      </c>
      <c r="Q444" s="113">
        <f t="shared" si="31"/>
        <v>23.357554758883147</v>
      </c>
      <c r="R444" s="113">
        <f>SUM($Q$308:Q444)</f>
        <v>2197.6264095087354</v>
      </c>
      <c r="S444" s="113">
        <f t="shared" si="32"/>
        <v>13.47058155502905</v>
      </c>
      <c r="T444" s="113">
        <f>SUM($S$308:S444)</f>
        <v>1408.1579604053541</v>
      </c>
      <c r="U444" s="199">
        <f t="shared" si="33"/>
        <v>13.238289068589996</v>
      </c>
      <c r="V444" s="199">
        <f t="shared" si="34"/>
        <v>13.238289068589996</v>
      </c>
      <c r="W444" s="231">
        <f>SUM($V$308:V444)</f>
        <v>1406.1487324404297</v>
      </c>
      <c r="Y444" s="231"/>
      <c r="Z444" s="231"/>
      <c r="AA444" s="231"/>
      <c r="AB444" s="231"/>
      <c r="AC444" s="231"/>
      <c r="AD444" s="231"/>
      <c r="AE444" s="231"/>
      <c r="AF444" s="231"/>
      <c r="AG444" s="231"/>
      <c r="AH444" s="231"/>
      <c r="AI444" s="231"/>
      <c r="AJ444" s="231"/>
      <c r="AK444" s="231"/>
      <c r="AL444" s="231"/>
      <c r="AM444" s="231"/>
      <c r="AN444" s="231"/>
    </row>
    <row r="445" spans="1:40">
      <c r="A445" s="27">
        <v>42416</v>
      </c>
      <c r="B445" s="113">
        <v>8.4238</v>
      </c>
      <c r="C445" s="116">
        <v>9.2100000000000009</v>
      </c>
      <c r="D445" s="116">
        <v>32.17</v>
      </c>
      <c r="E445" s="113">
        <v>34.9559</v>
      </c>
      <c r="F445" s="113">
        <v>36.693399999999997</v>
      </c>
      <c r="G445" s="113">
        <v>12.19999981</v>
      </c>
      <c r="H445" s="113">
        <v>31.01</v>
      </c>
      <c r="I445" s="113">
        <v>20</v>
      </c>
      <c r="J445" s="113">
        <v>79.98</v>
      </c>
      <c r="K445" s="113">
        <v>897.14</v>
      </c>
      <c r="L445" s="113">
        <v>20.25</v>
      </c>
      <c r="M445" s="113">
        <v>57.55</v>
      </c>
      <c r="N445" s="113">
        <v>79.97</v>
      </c>
      <c r="O445" s="113">
        <v>710.06</v>
      </c>
      <c r="P445" s="113">
        <f t="shared" si="30"/>
        <v>3.0810887753623182</v>
      </c>
      <c r="Q445" s="113">
        <f t="shared" si="31"/>
        <v>21.782105309882166</v>
      </c>
      <c r="R445" s="113">
        <f>SUM($Q$308:Q445)</f>
        <v>2219.4085148186177</v>
      </c>
      <c r="S445" s="113">
        <f t="shared" si="32"/>
        <v>12.844763249418627</v>
      </c>
      <c r="T445" s="113">
        <f>SUM($S$308:S445)</f>
        <v>1421.0027236547726</v>
      </c>
      <c r="U445" s="199">
        <f t="shared" si="33"/>
        <v>12.682026080610001</v>
      </c>
      <c r="V445" s="199">
        <f t="shared" si="34"/>
        <v>12.682026080610001</v>
      </c>
      <c r="W445" s="231">
        <f>SUM($V$308:V445)</f>
        <v>1418.8307585210398</v>
      </c>
      <c r="Y445" s="231"/>
      <c r="Z445" s="231"/>
      <c r="AA445" s="231"/>
      <c r="AB445" s="231"/>
      <c r="AC445" s="231"/>
      <c r="AD445" s="231"/>
      <c r="AE445" s="231"/>
      <c r="AF445" s="231"/>
      <c r="AG445" s="231"/>
      <c r="AH445" s="231"/>
      <c r="AI445" s="231"/>
      <c r="AJ445" s="231"/>
      <c r="AK445" s="231"/>
      <c r="AL445" s="231"/>
      <c r="AM445" s="231"/>
      <c r="AN445" s="231"/>
    </row>
    <row r="446" spans="1:40">
      <c r="A446" s="27">
        <v>42417</v>
      </c>
      <c r="B446" s="113">
        <v>8.0718999999999994</v>
      </c>
      <c r="C446" s="116">
        <v>8.82</v>
      </c>
      <c r="D446" s="116">
        <v>32.159999999999997</v>
      </c>
      <c r="E446" s="113">
        <v>30.979700000000001</v>
      </c>
      <c r="F446" s="113">
        <v>37.621200000000002</v>
      </c>
      <c r="G446" s="113">
        <v>12.19999981</v>
      </c>
      <c r="H446" s="113">
        <v>25.89</v>
      </c>
      <c r="I446" s="113">
        <v>20</v>
      </c>
      <c r="J446" s="113">
        <v>80</v>
      </c>
      <c r="K446" s="113">
        <v>882.5</v>
      </c>
      <c r="L446" s="113">
        <v>19.53</v>
      </c>
      <c r="M446" s="113">
        <v>61.05</v>
      </c>
      <c r="N446" s="113">
        <v>75.41</v>
      </c>
      <c r="O446" s="113">
        <v>709.93</v>
      </c>
      <c r="P446" s="113">
        <f t="shared" si="30"/>
        <v>2.9725038239570183</v>
      </c>
      <c r="Q446" s="113">
        <f t="shared" si="31"/>
        <v>19.540785081041268</v>
      </c>
      <c r="R446" s="113">
        <f>SUM($Q$308:Q446)</f>
        <v>2238.9492998996589</v>
      </c>
      <c r="S446" s="113">
        <f t="shared" si="32"/>
        <v>12.123013949182029</v>
      </c>
      <c r="T446" s="113">
        <f>SUM($S$308:S446)</f>
        <v>1433.1257376039546</v>
      </c>
      <c r="U446" s="199">
        <f t="shared" si="33"/>
        <v>12.030325810529998</v>
      </c>
      <c r="V446" s="199">
        <f t="shared" si="34"/>
        <v>12.030325810529998</v>
      </c>
      <c r="W446" s="231">
        <f>SUM($V$308:V446)</f>
        <v>1430.8610843315698</v>
      </c>
      <c r="Y446" s="231"/>
      <c r="Z446" s="231"/>
      <c r="AA446" s="231"/>
      <c r="AB446" s="231"/>
      <c r="AC446" s="231"/>
      <c r="AD446" s="231"/>
      <c r="AE446" s="231"/>
      <c r="AF446" s="231"/>
      <c r="AG446" s="231"/>
      <c r="AH446" s="231"/>
      <c r="AI446" s="231"/>
      <c r="AJ446" s="231"/>
      <c r="AK446" s="231"/>
      <c r="AL446" s="231"/>
      <c r="AM446" s="231"/>
      <c r="AN446" s="231"/>
    </row>
    <row r="447" spans="1:40">
      <c r="A447" s="27">
        <v>42418</v>
      </c>
      <c r="B447" s="113">
        <v>7.8773</v>
      </c>
      <c r="C447" s="116">
        <v>8.61</v>
      </c>
      <c r="D447" s="116">
        <v>31.01</v>
      </c>
      <c r="E447" s="113">
        <v>26.9314</v>
      </c>
      <c r="F447" s="113">
        <v>36.654600000000002</v>
      </c>
      <c r="G447" s="113">
        <v>12.19999981</v>
      </c>
      <c r="H447" s="113">
        <v>44.26</v>
      </c>
      <c r="I447" s="113">
        <v>19.989999999999998</v>
      </c>
      <c r="J447" s="113">
        <v>80</v>
      </c>
      <c r="K447" s="113">
        <v>872.8</v>
      </c>
      <c r="L447" s="113">
        <v>18.88</v>
      </c>
      <c r="M447" s="113">
        <v>51.8</v>
      </c>
      <c r="N447" s="113">
        <v>71.650000000000006</v>
      </c>
      <c r="O447" s="113">
        <v>709.99</v>
      </c>
      <c r="P447" s="113">
        <f t="shared" si="30"/>
        <v>2.9603049735738578</v>
      </c>
      <c r="Q447" s="113">
        <f t="shared" si="31"/>
        <v>19.303858024449855</v>
      </c>
      <c r="R447" s="113">
        <f>SUM($Q$308:Q447)</f>
        <v>2258.2531579241086</v>
      </c>
      <c r="S447" s="113">
        <f t="shared" si="32"/>
        <v>11.561290141396825</v>
      </c>
      <c r="T447" s="113">
        <f>SUM($S$308:S447)</f>
        <v>1444.6870277453513</v>
      </c>
      <c r="U447" s="199">
        <f t="shared" si="33"/>
        <v>11.49388423808</v>
      </c>
      <c r="V447" s="199">
        <f t="shared" si="34"/>
        <v>11.49388423808</v>
      </c>
      <c r="W447" s="231">
        <f>SUM($V$308:V447)</f>
        <v>1442.3549685696498</v>
      </c>
      <c r="Y447" s="231"/>
      <c r="Z447" s="231"/>
      <c r="AA447" s="231"/>
      <c r="AB447" s="231"/>
      <c r="AC447" s="231"/>
      <c r="AD447" s="231"/>
      <c r="AE447" s="231"/>
      <c r="AF447" s="231"/>
      <c r="AG447" s="231"/>
      <c r="AH447" s="231"/>
      <c r="AI447" s="231"/>
      <c r="AJ447" s="231"/>
      <c r="AK447" s="231"/>
      <c r="AL447" s="231"/>
      <c r="AM447" s="231"/>
      <c r="AN447" s="231"/>
    </row>
    <row r="448" spans="1:40">
      <c r="A448" s="27">
        <v>42419</v>
      </c>
      <c r="B448" s="113">
        <v>8.0908999999999995</v>
      </c>
      <c r="C448" s="116">
        <v>8.84</v>
      </c>
      <c r="D448" s="116">
        <v>31.71</v>
      </c>
      <c r="E448" s="113">
        <v>32.944400000000002</v>
      </c>
      <c r="F448" s="113">
        <v>37.346499999999999</v>
      </c>
      <c r="G448" s="113">
        <v>12.399999619999999</v>
      </c>
      <c r="H448" s="113">
        <v>68.02</v>
      </c>
      <c r="I448" s="113">
        <v>20</v>
      </c>
      <c r="J448" s="113">
        <v>80</v>
      </c>
      <c r="K448" s="113">
        <v>882.16</v>
      </c>
      <c r="L448" s="113">
        <v>19.39</v>
      </c>
      <c r="M448" s="113">
        <v>44.89</v>
      </c>
      <c r="N448" s="113">
        <v>73.81</v>
      </c>
      <c r="O448" s="113">
        <v>709.95</v>
      </c>
      <c r="P448" s="113">
        <f t="shared" si="30"/>
        <v>3.1051014172508062</v>
      </c>
      <c r="Q448" s="113">
        <f t="shared" si="31"/>
        <v>22.31148162966609</v>
      </c>
      <c r="R448" s="113">
        <f>SUM($Q$308:Q448)</f>
        <v>2280.5646395537747</v>
      </c>
      <c r="S448" s="113">
        <f t="shared" si="32"/>
        <v>12.197736016366152</v>
      </c>
      <c r="T448" s="113">
        <f>SUM($S$308:S448)</f>
        <v>1456.8847637617175</v>
      </c>
      <c r="U448" s="199">
        <f t="shared" si="33"/>
        <v>12.075885318569998</v>
      </c>
      <c r="V448" s="199">
        <f t="shared" si="34"/>
        <v>12.075885318569998</v>
      </c>
      <c r="W448" s="231">
        <f>SUM($V$308:V448)</f>
        <v>1454.4308538882199</v>
      </c>
      <c r="Y448" s="231"/>
      <c r="Z448" s="231"/>
      <c r="AA448" s="231"/>
      <c r="AB448" s="231"/>
      <c r="AC448" s="231"/>
      <c r="AD448" s="231"/>
      <c r="AE448" s="231"/>
      <c r="AF448" s="231"/>
      <c r="AG448" s="231"/>
      <c r="AH448" s="231"/>
      <c r="AI448" s="231"/>
      <c r="AJ448" s="231"/>
      <c r="AK448" s="231"/>
      <c r="AL448" s="231"/>
      <c r="AM448" s="231"/>
      <c r="AN448" s="231"/>
    </row>
    <row r="449" spans="1:40">
      <c r="A449" s="27">
        <v>42420</v>
      </c>
      <c r="B449" s="113">
        <v>8.0046999999999997</v>
      </c>
      <c r="C449" s="116">
        <v>8.75</v>
      </c>
      <c r="D449" s="116">
        <v>32.42</v>
      </c>
      <c r="E449" s="113">
        <v>45.976999999999997</v>
      </c>
      <c r="F449" s="113">
        <v>36.865699999999997</v>
      </c>
      <c r="G449" s="113">
        <v>12.19999981</v>
      </c>
      <c r="H449" s="113">
        <v>50.48</v>
      </c>
      <c r="I449" s="113">
        <v>20</v>
      </c>
      <c r="J449" s="113">
        <v>80</v>
      </c>
      <c r="K449" s="113">
        <v>876.04</v>
      </c>
      <c r="L449" s="113">
        <v>19.010000000000002</v>
      </c>
      <c r="M449" s="113">
        <v>48.69</v>
      </c>
      <c r="N449" s="113">
        <v>70.86</v>
      </c>
      <c r="O449" s="113">
        <v>709.91</v>
      </c>
      <c r="P449" s="113">
        <f t="shared" si="30"/>
        <v>3.0680583793880087</v>
      </c>
      <c r="Q449" s="113">
        <f t="shared" si="31"/>
        <v>21.500117051788049</v>
      </c>
      <c r="R449" s="113">
        <f>SUM($Q$308:Q449)</f>
        <v>2302.0647566055627</v>
      </c>
      <c r="S449" s="113">
        <f t="shared" si="32"/>
        <v>12.613948969665126</v>
      </c>
      <c r="T449" s="113">
        <f>SUM($S$308:S449)</f>
        <v>1469.4987127313827</v>
      </c>
      <c r="U449" s="199">
        <f t="shared" si="33"/>
        <v>12.470833867869999</v>
      </c>
      <c r="V449" s="199">
        <f t="shared" si="34"/>
        <v>12.470833867869999</v>
      </c>
      <c r="W449" s="231">
        <f>SUM($V$308:V449)</f>
        <v>1466.9016877560898</v>
      </c>
      <c r="Y449" s="231"/>
      <c r="Z449" s="231"/>
      <c r="AA449" s="231"/>
      <c r="AB449" s="231"/>
      <c r="AC449" s="231"/>
      <c r="AD449" s="231"/>
      <c r="AE449" s="231"/>
      <c r="AF449" s="231"/>
      <c r="AG449" s="231"/>
      <c r="AH449" s="231"/>
      <c r="AI449" s="231"/>
      <c r="AJ449" s="231"/>
      <c r="AK449" s="231"/>
      <c r="AL449" s="231"/>
      <c r="AM449" s="231"/>
      <c r="AN449" s="231"/>
    </row>
    <row r="450" spans="1:40">
      <c r="A450" s="27">
        <v>42421</v>
      </c>
      <c r="B450" s="113">
        <v>6.7984</v>
      </c>
      <c r="C450" s="116">
        <v>7.43</v>
      </c>
      <c r="D450" s="116">
        <v>33.24</v>
      </c>
      <c r="E450" s="113">
        <v>43.197000000000003</v>
      </c>
      <c r="F450" s="113">
        <v>36.6205</v>
      </c>
      <c r="G450" s="113">
        <v>12.100000380000001</v>
      </c>
      <c r="H450" s="113">
        <v>66.8</v>
      </c>
      <c r="I450" s="113">
        <v>20.010000000000002</v>
      </c>
      <c r="J450" s="113">
        <v>80</v>
      </c>
      <c r="K450" s="113">
        <v>828.09</v>
      </c>
      <c r="L450" s="113">
        <v>16.190000000000001</v>
      </c>
      <c r="M450" s="113">
        <v>48.95</v>
      </c>
      <c r="N450" s="113">
        <v>62.68</v>
      </c>
      <c r="O450" s="113">
        <v>709.8</v>
      </c>
      <c r="P450" s="113">
        <f t="shared" si="30"/>
        <v>2.8765953922592145</v>
      </c>
      <c r="Q450" s="113">
        <f t="shared" si="31"/>
        <v>17.7537256959498</v>
      </c>
      <c r="R450" s="113">
        <f>SUM($Q$308:Q450)</f>
        <v>2319.8184823015126</v>
      </c>
      <c r="S450" s="113">
        <f t="shared" si="32"/>
        <v>10.821137645855647</v>
      </c>
      <c r="T450" s="113">
        <f>SUM($S$308:S450)</f>
        <v>1480.3198503772385</v>
      </c>
      <c r="U450" s="199">
        <f t="shared" si="33"/>
        <v>10.71236584815</v>
      </c>
      <c r="V450" s="199">
        <f t="shared" si="34"/>
        <v>10.71236584815</v>
      </c>
      <c r="W450" s="231">
        <f>SUM($V$308:V450)</f>
        <v>1477.6140536042399</v>
      </c>
      <c r="Y450" s="231"/>
      <c r="Z450" s="231"/>
      <c r="AA450" s="231"/>
      <c r="AB450" s="231"/>
      <c r="AC450" s="231"/>
      <c r="AD450" s="231"/>
      <c r="AE450" s="231"/>
      <c r="AF450" s="231"/>
      <c r="AG450" s="231"/>
      <c r="AH450" s="231"/>
      <c r="AI450" s="231"/>
      <c r="AJ450" s="231"/>
      <c r="AK450" s="231"/>
      <c r="AL450" s="231"/>
      <c r="AM450" s="231"/>
      <c r="AN450" s="231"/>
    </row>
    <row r="451" spans="1:40">
      <c r="A451" s="27">
        <v>42422</v>
      </c>
      <c r="B451" s="113">
        <v>7.1165000000000003</v>
      </c>
      <c r="C451" s="116">
        <v>7.78</v>
      </c>
      <c r="D451" s="116">
        <v>32.659999999999997</v>
      </c>
      <c r="E451" s="113">
        <v>39.6282</v>
      </c>
      <c r="F451" s="113">
        <v>36.7575</v>
      </c>
      <c r="G451" s="113">
        <v>12.19999981</v>
      </c>
      <c r="H451" s="113">
        <v>53.06</v>
      </c>
      <c r="I451" s="113">
        <v>20</v>
      </c>
      <c r="J451" s="113">
        <v>80</v>
      </c>
      <c r="K451" s="113">
        <v>845.09</v>
      </c>
      <c r="L451" s="113">
        <v>16.16</v>
      </c>
      <c r="M451" s="113">
        <v>49.9</v>
      </c>
      <c r="N451" s="113">
        <v>64.92</v>
      </c>
      <c r="O451" s="113">
        <v>710.11</v>
      </c>
      <c r="P451" s="113">
        <f t="shared" si="30"/>
        <v>2.8755323207794277</v>
      </c>
      <c r="Q451" s="113">
        <f t="shared" si="31"/>
        <v>17.734862244877402</v>
      </c>
      <c r="R451" s="113">
        <f>SUM($Q$308:Q451)</f>
        <v>2337.5533445463902</v>
      </c>
      <c r="S451" s="113">
        <f t="shared" si="32"/>
        <v>11.036342354459327</v>
      </c>
      <c r="T451" s="113">
        <f>SUM($S$308:S451)</f>
        <v>1491.3561927316978</v>
      </c>
      <c r="U451" s="199">
        <f t="shared" si="33"/>
        <v>10.995237156009999</v>
      </c>
      <c r="V451" s="199">
        <f t="shared" si="34"/>
        <v>10.995237156009999</v>
      </c>
      <c r="W451" s="231">
        <f>SUM($V$308:V451)</f>
        <v>1488.6092907602499</v>
      </c>
      <c r="Y451" s="231"/>
      <c r="Z451" s="231"/>
      <c r="AA451" s="231"/>
      <c r="AB451" s="231"/>
      <c r="AC451" s="231"/>
      <c r="AD451" s="231"/>
      <c r="AE451" s="231"/>
      <c r="AF451" s="231"/>
      <c r="AG451" s="231"/>
      <c r="AH451" s="231"/>
      <c r="AI451" s="231"/>
      <c r="AJ451" s="231"/>
      <c r="AK451" s="231"/>
      <c r="AL451" s="231"/>
      <c r="AM451" s="231"/>
      <c r="AN451" s="231"/>
    </row>
    <row r="452" spans="1:40">
      <c r="A452" s="27">
        <v>42423</v>
      </c>
      <c r="B452" s="113">
        <v>6.9584999999999999</v>
      </c>
      <c r="C452" s="116">
        <v>7.61</v>
      </c>
      <c r="D452" s="116">
        <v>32.729999999999997</v>
      </c>
      <c r="E452" s="113">
        <v>36.780500000000004</v>
      </c>
      <c r="F452" s="113">
        <v>36.376800000000003</v>
      </c>
      <c r="G452" s="113">
        <v>12.100000380000001</v>
      </c>
      <c r="H452" s="113">
        <v>51.73</v>
      </c>
      <c r="I452" s="113">
        <v>19.989999999999998</v>
      </c>
      <c r="J452" s="113">
        <v>80</v>
      </c>
      <c r="K452" s="113">
        <v>843.32</v>
      </c>
      <c r="L452" s="113">
        <v>15.71</v>
      </c>
      <c r="M452" s="113">
        <v>52.52</v>
      </c>
      <c r="N452" s="113">
        <v>63.99</v>
      </c>
      <c r="O452" s="113">
        <v>709.97</v>
      </c>
      <c r="P452" s="113">
        <f t="shared" ref="P452:P515" si="35">SUMPRODUCT(C452:O452,$Y$5:$AK$5)+AP452</f>
        <v>2.8421128346836242</v>
      </c>
      <c r="Q452" s="113">
        <f t="shared" ref="Q452:Q515" si="36">EXP(P452)</f>
        <v>17.151966550120449</v>
      </c>
      <c r="R452" s="113">
        <f>SUM($Q$308:Q452)</f>
        <v>2354.7053110965107</v>
      </c>
      <c r="S452" s="113">
        <f t="shared" ref="S452:S515" si="37">SUMPRODUCT(C452:O452,$Y$3:$AK$3)</f>
        <v>10.734231469062946</v>
      </c>
      <c r="T452" s="113">
        <f>SUM($S$308:S452)</f>
        <v>1502.0904242007607</v>
      </c>
      <c r="U452" s="199">
        <f t="shared" ref="U452:U515" si="38">$AY$65+$AY$66*C452+$AY$67*D452+$AY$68*E452+$AY$69*F452</f>
        <v>10.680617244129998</v>
      </c>
      <c r="V452" s="199">
        <f t="shared" ref="V452:V515" si="39">IF(U452&lt;0,0,U452)</f>
        <v>10.680617244129998</v>
      </c>
      <c r="W452" s="231">
        <f>SUM($V$308:V452)</f>
        <v>1499.2899080043799</v>
      </c>
      <c r="Y452" s="231"/>
      <c r="Z452" s="231"/>
      <c r="AA452" s="231"/>
      <c r="AB452" s="231"/>
      <c r="AC452" s="231"/>
      <c r="AD452" s="231"/>
      <c r="AE452" s="231"/>
      <c r="AF452" s="231"/>
      <c r="AG452" s="231"/>
      <c r="AH452" s="231"/>
      <c r="AI452" s="231"/>
      <c r="AJ452" s="231"/>
      <c r="AK452" s="231"/>
      <c r="AL452" s="231"/>
      <c r="AM452" s="231"/>
      <c r="AN452" s="231"/>
    </row>
    <row r="453" spans="1:40">
      <c r="A453" s="27">
        <v>42424</v>
      </c>
      <c r="B453" s="113">
        <v>7.4325999999999999</v>
      </c>
      <c r="C453" s="116">
        <v>8.1199999999999992</v>
      </c>
      <c r="D453" s="116">
        <v>32.51</v>
      </c>
      <c r="E453" s="113">
        <v>34.065300000000001</v>
      </c>
      <c r="F453" s="113">
        <v>36.708300000000001</v>
      </c>
      <c r="G453" s="113">
        <v>12.19999981</v>
      </c>
      <c r="H453" s="113">
        <v>59.35</v>
      </c>
      <c r="I453" s="113">
        <v>20</v>
      </c>
      <c r="J453" s="113">
        <v>79.989999999999995</v>
      </c>
      <c r="K453" s="113">
        <v>864.55</v>
      </c>
      <c r="L453" s="113">
        <v>16.649999999999999</v>
      </c>
      <c r="M453" s="113">
        <v>40.78</v>
      </c>
      <c r="N453" s="113">
        <v>67.56</v>
      </c>
      <c r="O453" s="113">
        <v>710.13</v>
      </c>
      <c r="P453" s="113">
        <f t="shared" si="35"/>
        <v>2.9466269964573675</v>
      </c>
      <c r="Q453" s="113">
        <f t="shared" si="36"/>
        <v>19.041617842203284</v>
      </c>
      <c r="R453" s="113">
        <f>SUM($Q$308:Q453)</f>
        <v>2373.7469289387141</v>
      </c>
      <c r="S453" s="113">
        <f t="shared" si="37"/>
        <v>11.29893814492633</v>
      </c>
      <c r="T453" s="113">
        <f>SUM($S$308:S453)</f>
        <v>1513.389362345687</v>
      </c>
      <c r="U453" s="199">
        <f t="shared" si="38"/>
        <v>11.242326085919998</v>
      </c>
      <c r="V453" s="199">
        <f t="shared" si="39"/>
        <v>11.242326085919998</v>
      </c>
      <c r="W453" s="231">
        <f>SUM($V$308:V453)</f>
        <v>1510.5322340902999</v>
      </c>
      <c r="Y453" s="231"/>
      <c r="Z453" s="231"/>
      <c r="AA453" s="231"/>
      <c r="AB453" s="231"/>
      <c r="AC453" s="231"/>
      <c r="AD453" s="231"/>
      <c r="AE453" s="231"/>
      <c r="AF453" s="231"/>
      <c r="AG453" s="231"/>
      <c r="AH453" s="231"/>
      <c r="AI453" s="231"/>
      <c r="AJ453" s="231"/>
      <c r="AK453" s="231"/>
      <c r="AL453" s="231"/>
      <c r="AM453" s="231"/>
      <c r="AN453" s="231"/>
    </row>
    <row r="454" spans="1:40">
      <c r="A454" s="27">
        <v>42425</v>
      </c>
      <c r="B454" s="113">
        <v>7.2561</v>
      </c>
      <c r="C454" s="116">
        <v>7.93</v>
      </c>
      <c r="D454" s="116">
        <v>31.78</v>
      </c>
      <c r="E454" s="113">
        <v>39.764099999999999</v>
      </c>
      <c r="F454" s="113">
        <v>36.202300000000001</v>
      </c>
      <c r="G454" s="113">
        <v>12</v>
      </c>
      <c r="H454" s="113">
        <v>59</v>
      </c>
      <c r="I454" s="113">
        <v>20</v>
      </c>
      <c r="J454" s="113">
        <v>80</v>
      </c>
      <c r="K454" s="113">
        <v>856.03</v>
      </c>
      <c r="L454" s="113">
        <v>17.350000000000001</v>
      </c>
      <c r="M454" s="113">
        <v>37.03</v>
      </c>
      <c r="N454" s="113">
        <v>70.14</v>
      </c>
      <c r="O454" s="113">
        <v>709.75</v>
      </c>
      <c r="P454" s="113">
        <f t="shared" si="35"/>
        <v>2.9154269677720901</v>
      </c>
      <c r="Q454" s="113">
        <f t="shared" si="36"/>
        <v>18.456691132938481</v>
      </c>
      <c r="R454" s="113">
        <f>SUM($Q$308:Q454)</f>
        <v>2392.2036200716525</v>
      </c>
      <c r="S454" s="113">
        <f t="shared" si="37"/>
        <v>11.2279214831225</v>
      </c>
      <c r="T454" s="113">
        <f>SUM($S$308:S454)</f>
        <v>1524.6172838288096</v>
      </c>
      <c r="U454" s="199">
        <f t="shared" si="38"/>
        <v>11.106112441160001</v>
      </c>
      <c r="V454" s="199">
        <f t="shared" si="39"/>
        <v>11.106112441160001</v>
      </c>
      <c r="W454" s="231">
        <f>SUM($V$308:V454)</f>
        <v>1521.6383465314598</v>
      </c>
      <c r="Y454" s="231"/>
      <c r="Z454" s="231"/>
      <c r="AA454" s="231"/>
      <c r="AB454" s="231"/>
      <c r="AC454" s="231"/>
      <c r="AD454" s="231"/>
      <c r="AE454" s="231"/>
      <c r="AF454" s="231"/>
      <c r="AG454" s="231"/>
      <c r="AH454" s="231"/>
      <c r="AI454" s="231"/>
      <c r="AJ454" s="231"/>
      <c r="AK454" s="231"/>
      <c r="AL454" s="231"/>
      <c r="AM454" s="231"/>
      <c r="AN454" s="231"/>
    </row>
    <row r="455" spans="1:40">
      <c r="A455" s="27">
        <v>42426</v>
      </c>
      <c r="B455" s="113">
        <v>7.0830000000000002</v>
      </c>
      <c r="C455" s="116">
        <v>7.74</v>
      </c>
      <c r="D455" s="116">
        <v>31.72</v>
      </c>
      <c r="E455" s="113">
        <v>43.344799999999999</v>
      </c>
      <c r="F455" s="113">
        <v>36.6387</v>
      </c>
      <c r="G455" s="113">
        <v>11.899999619999999</v>
      </c>
      <c r="H455" s="113">
        <v>64.86</v>
      </c>
      <c r="I455" s="113">
        <v>20</v>
      </c>
      <c r="J455" s="113">
        <v>80</v>
      </c>
      <c r="K455" s="113">
        <v>846.59</v>
      </c>
      <c r="L455" s="113">
        <v>16.809999999999999</v>
      </c>
      <c r="M455" s="113">
        <v>50.44</v>
      </c>
      <c r="N455" s="113">
        <v>68.38</v>
      </c>
      <c r="O455" s="113">
        <v>709.91</v>
      </c>
      <c r="P455" s="113">
        <f t="shared" si="35"/>
        <v>2.9304031884684658</v>
      </c>
      <c r="Q455" s="113">
        <f t="shared" si="36"/>
        <v>18.735182783726078</v>
      </c>
      <c r="R455" s="113">
        <f>SUM($Q$308:Q455)</f>
        <v>2410.9388028553785</v>
      </c>
      <c r="S455" s="113">
        <f t="shared" si="37"/>
        <v>11.184293997397157</v>
      </c>
      <c r="T455" s="113">
        <f>SUM($S$308:S455)</f>
        <v>1535.8015778262068</v>
      </c>
      <c r="U455" s="199">
        <f t="shared" si="38"/>
        <v>10.969276289709997</v>
      </c>
      <c r="V455" s="199">
        <f t="shared" si="39"/>
        <v>10.969276289709997</v>
      </c>
      <c r="W455" s="231">
        <f>SUM($V$308:V455)</f>
        <v>1532.6076228211698</v>
      </c>
      <c r="Y455" s="231"/>
      <c r="Z455" s="231"/>
      <c r="AA455" s="231"/>
      <c r="AB455" s="231"/>
      <c r="AC455" s="231"/>
      <c r="AD455" s="231"/>
      <c r="AE455" s="231"/>
      <c r="AF455" s="231"/>
      <c r="AG455" s="231"/>
      <c r="AH455" s="231"/>
      <c r="AI455" s="231"/>
      <c r="AJ455" s="231"/>
      <c r="AK455" s="231"/>
      <c r="AL455" s="231"/>
      <c r="AM455" s="231"/>
      <c r="AN455" s="231"/>
    </row>
    <row r="456" spans="1:40">
      <c r="A456" s="27">
        <v>42427</v>
      </c>
      <c r="B456" s="113">
        <v>7.0853999999999999</v>
      </c>
      <c r="C456" s="116">
        <v>7.74</v>
      </c>
      <c r="D456" s="116">
        <v>30.75</v>
      </c>
      <c r="E456" s="113">
        <v>42.604199999999999</v>
      </c>
      <c r="F456" s="113">
        <v>36.325899999999997</v>
      </c>
      <c r="G456" s="113">
        <v>12</v>
      </c>
      <c r="H456" s="113">
        <v>53.47</v>
      </c>
      <c r="I456" s="113">
        <v>20</v>
      </c>
      <c r="J456" s="113">
        <v>80</v>
      </c>
      <c r="K456" s="113">
        <v>850.24</v>
      </c>
      <c r="L456" s="113">
        <v>17.34</v>
      </c>
      <c r="M456" s="113">
        <v>53.06</v>
      </c>
      <c r="N456" s="113">
        <v>69.25</v>
      </c>
      <c r="O456" s="113">
        <v>710.03</v>
      </c>
      <c r="P456" s="113">
        <f t="shared" si="35"/>
        <v>2.8674561559275897</v>
      </c>
      <c r="Q456" s="113">
        <f t="shared" si="36"/>
        <v>17.592209393107048</v>
      </c>
      <c r="R456" s="113">
        <f>SUM($Q$308:Q456)</f>
        <v>2428.5310122484857</v>
      </c>
      <c r="S456" s="113">
        <f t="shared" si="37"/>
        <v>10.968383114292301</v>
      </c>
      <c r="T456" s="113">
        <f>SUM($S$308:S456)</f>
        <v>1546.769960940499</v>
      </c>
      <c r="U456" s="199">
        <f t="shared" si="38"/>
        <v>10.842438435049997</v>
      </c>
      <c r="V456" s="199">
        <f t="shared" si="39"/>
        <v>10.842438435049997</v>
      </c>
      <c r="W456" s="231">
        <f>SUM($V$308:V456)</f>
        <v>1543.4500612562199</v>
      </c>
      <c r="Y456" s="231"/>
      <c r="Z456" s="231"/>
      <c r="AA456" s="231"/>
      <c r="AB456" s="231"/>
      <c r="AC456" s="231"/>
      <c r="AD456" s="231"/>
      <c r="AE456" s="231"/>
      <c r="AF456" s="231"/>
      <c r="AG456" s="231"/>
      <c r="AH456" s="231"/>
      <c r="AI456" s="231"/>
      <c r="AJ456" s="231"/>
      <c r="AK456" s="231"/>
      <c r="AL456" s="231"/>
      <c r="AM456" s="231"/>
      <c r="AN456" s="231"/>
    </row>
    <row r="457" spans="1:40">
      <c r="A457" s="27">
        <v>42428</v>
      </c>
      <c r="B457" s="113">
        <v>7.2709000000000001</v>
      </c>
      <c r="C457" s="116">
        <v>7.95</v>
      </c>
      <c r="D457" s="116">
        <v>31.54</v>
      </c>
      <c r="E457" s="113">
        <v>44.822499999999998</v>
      </c>
      <c r="F457" s="113">
        <v>36.546500000000002</v>
      </c>
      <c r="G457" s="113">
        <v>11.69999981</v>
      </c>
      <c r="H457" s="113">
        <v>55.12</v>
      </c>
      <c r="I457" s="113">
        <v>20.010000000000002</v>
      </c>
      <c r="J457" s="113">
        <v>80.010000000000005</v>
      </c>
      <c r="K457" s="113">
        <v>859.88</v>
      </c>
      <c r="L457" s="113">
        <v>18.059999999999999</v>
      </c>
      <c r="M457" s="113">
        <v>47.6</v>
      </c>
      <c r="N457" s="113">
        <v>70.010000000000005</v>
      </c>
      <c r="O457" s="113">
        <v>710.04</v>
      </c>
      <c r="P457" s="113">
        <f t="shared" si="35"/>
        <v>2.9424637232726694</v>
      </c>
      <c r="Q457" s="113">
        <f t="shared" si="36"/>
        <v>18.962507179166288</v>
      </c>
      <c r="R457" s="113">
        <f>SUM($Q$308:Q457)</f>
        <v>2447.4935194276518</v>
      </c>
      <c r="S457" s="113">
        <f t="shared" si="37"/>
        <v>11.533994145890926</v>
      </c>
      <c r="T457" s="113">
        <f>SUM($S$308:S457)</f>
        <v>1558.30395508639</v>
      </c>
      <c r="U457" s="199">
        <f t="shared" si="38"/>
        <v>11.278719869900002</v>
      </c>
      <c r="V457" s="199">
        <f t="shared" si="39"/>
        <v>11.278719869900002</v>
      </c>
      <c r="W457" s="231">
        <f>SUM($V$308:V457)</f>
        <v>1554.7287811261199</v>
      </c>
      <c r="Y457" s="231"/>
      <c r="Z457" s="231"/>
      <c r="AA457" s="231"/>
      <c r="AB457" s="231"/>
      <c r="AC457" s="231"/>
      <c r="AD457" s="231"/>
      <c r="AE457" s="231"/>
      <c r="AF457" s="231"/>
      <c r="AG457" s="231"/>
      <c r="AH457" s="231"/>
      <c r="AI457" s="231"/>
      <c r="AJ457" s="231"/>
      <c r="AK457" s="231"/>
      <c r="AL457" s="231"/>
      <c r="AM457" s="231"/>
      <c r="AN457" s="231"/>
    </row>
    <row r="458" spans="1:40">
      <c r="A458" s="27">
        <v>42429</v>
      </c>
      <c r="B458" s="113">
        <v>7.6360999999999999</v>
      </c>
      <c r="C458" s="116">
        <v>8.35</v>
      </c>
      <c r="D458" s="116">
        <v>31.99</v>
      </c>
      <c r="E458" s="113">
        <v>38.993600000000001</v>
      </c>
      <c r="F458" s="113">
        <v>36.3369</v>
      </c>
      <c r="G458" s="113">
        <v>11.80000019</v>
      </c>
      <c r="H458" s="113">
        <v>47.91</v>
      </c>
      <c r="I458" s="113">
        <v>20</v>
      </c>
      <c r="J458" s="113">
        <v>80</v>
      </c>
      <c r="K458" s="113">
        <v>879.33</v>
      </c>
      <c r="L458" s="113">
        <v>18.98</v>
      </c>
      <c r="M458" s="113">
        <v>50.71</v>
      </c>
      <c r="N458" s="113">
        <v>72.14</v>
      </c>
      <c r="O458" s="113">
        <v>709.96</v>
      </c>
      <c r="P458" s="113">
        <f t="shared" si="35"/>
        <v>2.9901752054156923</v>
      </c>
      <c r="Q458" s="113">
        <f t="shared" si="36"/>
        <v>19.889166876064589</v>
      </c>
      <c r="R458" s="113">
        <f>SUM($Q$308:Q458)</f>
        <v>2467.3826863037166</v>
      </c>
      <c r="S458" s="113">
        <f t="shared" si="37"/>
        <v>11.88874590697467</v>
      </c>
      <c r="T458" s="113">
        <f>SUM($S$308:S458)</f>
        <v>1570.1927009933647</v>
      </c>
      <c r="U458" s="199">
        <f t="shared" si="38"/>
        <v>11.659048335570001</v>
      </c>
      <c r="V458" s="199">
        <f t="shared" si="39"/>
        <v>11.659048335570001</v>
      </c>
      <c r="W458" s="231">
        <f>SUM($V$308:V458)</f>
        <v>1566.38782946169</v>
      </c>
      <c r="Y458" s="231"/>
      <c r="Z458" s="231"/>
      <c r="AA458" s="231"/>
      <c r="AB458" s="231"/>
      <c r="AC458" s="231"/>
      <c r="AD458" s="231"/>
      <c r="AE458" s="231"/>
      <c r="AF458" s="231"/>
      <c r="AG458" s="231"/>
      <c r="AH458" s="231"/>
      <c r="AI458" s="231"/>
      <c r="AJ458" s="231"/>
      <c r="AK458" s="231"/>
      <c r="AL458" s="231"/>
      <c r="AM458" s="231"/>
      <c r="AN458" s="231"/>
    </row>
    <row r="459" spans="1:40">
      <c r="A459" s="27">
        <v>42430</v>
      </c>
      <c r="B459" s="113">
        <v>7.5594000000000001</v>
      </c>
      <c r="C459" s="116">
        <v>8.26</v>
      </c>
      <c r="D459" s="116">
        <v>32.590000000000003</v>
      </c>
      <c r="E459" s="113">
        <v>34.161799999999999</v>
      </c>
      <c r="F459" s="113">
        <v>36.376600000000003</v>
      </c>
      <c r="G459" s="113">
        <v>11.69999981</v>
      </c>
      <c r="H459" s="113">
        <v>53.34</v>
      </c>
      <c r="I459" s="113">
        <v>20</v>
      </c>
      <c r="J459" s="113">
        <v>79.989999999999995</v>
      </c>
      <c r="K459" s="113">
        <v>878.77</v>
      </c>
      <c r="L459" s="113">
        <v>18.899999999999999</v>
      </c>
      <c r="M459" s="113">
        <v>37.5</v>
      </c>
      <c r="N459" s="113">
        <v>72.760000000000005</v>
      </c>
      <c r="O459" s="113">
        <v>709.88</v>
      </c>
      <c r="P459" s="113">
        <f t="shared" si="35"/>
        <v>2.9815127264965784</v>
      </c>
      <c r="Q459" s="113">
        <f t="shared" si="36"/>
        <v>19.717621464247156</v>
      </c>
      <c r="R459" s="113">
        <f>SUM($Q$308:Q459)</f>
        <v>2487.1003077679638</v>
      </c>
      <c r="S459" s="113">
        <f t="shared" si="37"/>
        <v>11.677375845271628</v>
      </c>
      <c r="T459" s="113">
        <f>SUM($S$308:S459)</f>
        <v>1581.8700768386364</v>
      </c>
      <c r="U459" s="199">
        <f t="shared" si="38"/>
        <v>11.439301421</v>
      </c>
      <c r="V459" s="199">
        <f t="shared" si="39"/>
        <v>11.439301421</v>
      </c>
      <c r="W459" s="231">
        <f>SUM($V$308:V459)</f>
        <v>1577.82713088269</v>
      </c>
      <c r="Y459" s="231"/>
      <c r="Z459" s="231"/>
      <c r="AA459" s="231"/>
      <c r="AB459" s="231"/>
      <c r="AC459" s="231"/>
      <c r="AD459" s="231"/>
      <c r="AE459" s="231"/>
      <c r="AF459" s="231"/>
      <c r="AG459" s="231"/>
      <c r="AH459" s="231"/>
      <c r="AI459" s="231"/>
      <c r="AJ459" s="231"/>
      <c r="AK459" s="231"/>
      <c r="AL459" s="231"/>
      <c r="AM459" s="231"/>
      <c r="AN459" s="231"/>
    </row>
    <row r="460" spans="1:40">
      <c r="A460" s="27">
        <v>42431</v>
      </c>
      <c r="B460" s="113">
        <v>7.5148999999999999</v>
      </c>
      <c r="C460" s="116">
        <v>8.2100000000000009</v>
      </c>
      <c r="D460" s="116">
        <v>32.21</v>
      </c>
      <c r="E460" s="113">
        <v>29.930199999999999</v>
      </c>
      <c r="F460" s="113">
        <v>36.341500000000003</v>
      </c>
      <c r="G460" s="113">
        <v>11.80000019</v>
      </c>
      <c r="H460" s="113">
        <v>52.37</v>
      </c>
      <c r="I460" s="113">
        <v>20</v>
      </c>
      <c r="J460" s="113">
        <v>79.989999999999995</v>
      </c>
      <c r="K460" s="113">
        <v>882.74</v>
      </c>
      <c r="L460" s="113">
        <v>17.87</v>
      </c>
      <c r="M460" s="113">
        <v>29.38</v>
      </c>
      <c r="N460" s="113">
        <v>74.7</v>
      </c>
      <c r="O460" s="113">
        <v>710.04</v>
      </c>
      <c r="P460" s="113">
        <f t="shared" si="35"/>
        <v>2.9423231607175921</v>
      </c>
      <c r="Q460" s="113">
        <f t="shared" si="36"/>
        <v>18.959841948026753</v>
      </c>
      <c r="R460" s="113">
        <f>SUM($Q$308:Q460)</f>
        <v>2506.0601497159905</v>
      </c>
      <c r="S460" s="113">
        <f t="shared" si="37"/>
        <v>11.354639777108476</v>
      </c>
      <c r="T460" s="113">
        <f>SUM($S$308:S460)</f>
        <v>1593.2247166157449</v>
      </c>
      <c r="U460" s="199">
        <f t="shared" si="38"/>
        <v>11.190213586010001</v>
      </c>
      <c r="V460" s="199">
        <f t="shared" si="39"/>
        <v>11.190213586010001</v>
      </c>
      <c r="W460" s="231">
        <f>SUM($V$308:V460)</f>
        <v>1589.0173444687</v>
      </c>
      <c r="Y460" s="231"/>
      <c r="Z460" s="231"/>
      <c r="AA460" s="231"/>
      <c r="AB460" s="231"/>
      <c r="AC460" s="231"/>
      <c r="AD460" s="231"/>
      <c r="AE460" s="231"/>
      <c r="AF460" s="231"/>
      <c r="AG460" s="231"/>
      <c r="AH460" s="231"/>
      <c r="AI460" s="231"/>
      <c r="AJ460" s="231"/>
      <c r="AK460" s="231"/>
      <c r="AL460" s="231"/>
      <c r="AM460" s="231"/>
      <c r="AN460" s="231"/>
    </row>
    <row r="461" spans="1:40">
      <c r="A461" s="27">
        <v>42432</v>
      </c>
      <c r="B461" s="113">
        <v>8.1556999999999995</v>
      </c>
      <c r="C461" s="116">
        <v>8.91</v>
      </c>
      <c r="D461" s="116">
        <v>32.65</v>
      </c>
      <c r="E461" s="113">
        <v>23.495699999999999</v>
      </c>
      <c r="F461" s="113">
        <v>36.643700000000003</v>
      </c>
      <c r="G461" s="113">
        <v>11.899999619999999</v>
      </c>
      <c r="H461" s="113">
        <v>40.840000000000003</v>
      </c>
      <c r="I461" s="113">
        <v>20</v>
      </c>
      <c r="J461" s="113">
        <v>80.010000000000005</v>
      </c>
      <c r="K461" s="113">
        <v>909.73</v>
      </c>
      <c r="L461" s="113">
        <v>20.54</v>
      </c>
      <c r="M461" s="113">
        <v>28.95</v>
      </c>
      <c r="N461" s="113">
        <v>81.97</v>
      </c>
      <c r="O461" s="113">
        <v>710.02</v>
      </c>
      <c r="P461" s="113">
        <f t="shared" si="35"/>
        <v>3.0285644757661863</v>
      </c>
      <c r="Q461" s="113">
        <f t="shared" si="36"/>
        <v>20.66754252593595</v>
      </c>
      <c r="R461" s="113">
        <f>SUM($Q$308:Q461)</f>
        <v>2526.7276922419264</v>
      </c>
      <c r="S461" s="113">
        <f t="shared" si="37"/>
        <v>12.116220238915956</v>
      </c>
      <c r="T461" s="113">
        <f>SUM($S$308:S461)</f>
        <v>1605.3409368546609</v>
      </c>
      <c r="U461" s="199">
        <f t="shared" si="38"/>
        <v>11.947235680579999</v>
      </c>
      <c r="V461" s="199">
        <f t="shared" si="39"/>
        <v>11.947235680579999</v>
      </c>
      <c r="W461" s="231">
        <f>SUM($V$308:V461)</f>
        <v>1600.96458014928</v>
      </c>
      <c r="Y461" s="231"/>
      <c r="Z461" s="231"/>
      <c r="AA461" s="231"/>
      <c r="AB461" s="231"/>
      <c r="AC461" s="231"/>
      <c r="AD461" s="231"/>
      <c r="AE461" s="231"/>
      <c r="AF461" s="231"/>
      <c r="AG461" s="231"/>
      <c r="AH461" s="231"/>
      <c r="AI461" s="231"/>
      <c r="AJ461" s="231"/>
      <c r="AK461" s="231"/>
      <c r="AL461" s="231"/>
      <c r="AM461" s="231"/>
      <c r="AN461" s="231"/>
    </row>
    <row r="462" spans="1:40">
      <c r="A462" s="27">
        <v>42433</v>
      </c>
      <c r="B462" s="113">
        <v>8.2264999999999997</v>
      </c>
      <c r="C462" s="116">
        <v>8.99</v>
      </c>
      <c r="D462" s="116">
        <v>32.11</v>
      </c>
      <c r="E462" s="113">
        <v>46.520200000000003</v>
      </c>
      <c r="F462" s="113">
        <v>35.743899999999996</v>
      </c>
      <c r="G462" s="113">
        <v>11.899999619999999</v>
      </c>
      <c r="H462" s="113">
        <v>46.88</v>
      </c>
      <c r="I462" s="113">
        <v>20</v>
      </c>
      <c r="J462" s="113">
        <v>80</v>
      </c>
      <c r="K462" s="113">
        <v>890.73</v>
      </c>
      <c r="L462" s="113">
        <v>19.77</v>
      </c>
      <c r="M462" s="113">
        <v>40.380000000000003</v>
      </c>
      <c r="N462" s="113">
        <v>84.05</v>
      </c>
      <c r="O462" s="113">
        <v>709.98</v>
      </c>
      <c r="P462" s="113">
        <f t="shared" si="35"/>
        <v>3.1245551608982263</v>
      </c>
      <c r="Q462" s="113">
        <f t="shared" si="36"/>
        <v>22.749772853787793</v>
      </c>
      <c r="R462" s="113">
        <f>SUM($Q$308:Q462)</f>
        <v>2549.4774650957143</v>
      </c>
      <c r="S462" s="113">
        <f t="shared" si="37"/>
        <v>13.085277443281155</v>
      </c>
      <c r="T462" s="113">
        <f>SUM($S$308:S462)</f>
        <v>1618.4262142979421</v>
      </c>
      <c r="U462" s="199">
        <f t="shared" si="38"/>
        <v>12.77398720165</v>
      </c>
      <c r="V462" s="199">
        <f t="shared" si="39"/>
        <v>12.77398720165</v>
      </c>
      <c r="W462" s="231">
        <f>SUM($V$308:V462)</f>
        <v>1613.73856735093</v>
      </c>
      <c r="Y462" s="231"/>
      <c r="Z462" s="231"/>
      <c r="AA462" s="231"/>
      <c r="AB462" s="231"/>
      <c r="AC462" s="231"/>
      <c r="AD462" s="231"/>
      <c r="AE462" s="231"/>
      <c r="AF462" s="231"/>
      <c r="AG462" s="231"/>
      <c r="AH462" s="231"/>
      <c r="AI462" s="231"/>
      <c r="AJ462" s="231"/>
      <c r="AK462" s="231"/>
      <c r="AL462" s="231"/>
      <c r="AM462" s="231"/>
      <c r="AN462" s="231"/>
    </row>
    <row r="463" spans="1:40">
      <c r="A463" s="27">
        <v>42434</v>
      </c>
      <c r="B463" s="113">
        <v>8.1667000000000005</v>
      </c>
      <c r="C463" s="116">
        <v>8.93</v>
      </c>
      <c r="D463" s="116">
        <v>32.31</v>
      </c>
      <c r="E463" s="113">
        <v>40.4955</v>
      </c>
      <c r="F463" s="113">
        <v>35.909199999999998</v>
      </c>
      <c r="G463" s="113">
        <v>12</v>
      </c>
      <c r="H463" s="113">
        <v>58.12</v>
      </c>
      <c r="I463" s="113">
        <v>20</v>
      </c>
      <c r="J463" s="113">
        <v>79.97</v>
      </c>
      <c r="K463" s="113">
        <v>893.58</v>
      </c>
      <c r="L463" s="113">
        <v>19.34</v>
      </c>
      <c r="M463" s="113">
        <v>46.44</v>
      </c>
      <c r="N463" s="113">
        <v>84.4</v>
      </c>
      <c r="O463" s="113">
        <v>709.98</v>
      </c>
      <c r="P463" s="113">
        <f t="shared" si="35"/>
        <v>3.1542463248341406</v>
      </c>
      <c r="Q463" s="113">
        <f t="shared" si="36"/>
        <v>23.43536777910856</v>
      </c>
      <c r="R463" s="113">
        <f>SUM($Q$308:Q463)</f>
        <v>2572.9128328748229</v>
      </c>
      <c r="S463" s="113">
        <f t="shared" si="37"/>
        <v>12.840783994196203</v>
      </c>
      <c r="T463" s="113">
        <f>SUM($S$308:S463)</f>
        <v>1631.2669982921384</v>
      </c>
      <c r="U463" s="199">
        <f t="shared" si="38"/>
        <v>12.51194255127</v>
      </c>
      <c r="V463" s="199">
        <f t="shared" si="39"/>
        <v>12.51194255127</v>
      </c>
      <c r="W463" s="231">
        <f>SUM($V$308:V463)</f>
        <v>1626.2505099022001</v>
      </c>
      <c r="Y463" s="231"/>
      <c r="Z463" s="231"/>
      <c r="AA463" s="231"/>
      <c r="AB463" s="231"/>
      <c r="AC463" s="231"/>
      <c r="AD463" s="231"/>
      <c r="AE463" s="231"/>
      <c r="AF463" s="231"/>
      <c r="AG463" s="231"/>
      <c r="AH463" s="231"/>
      <c r="AI463" s="231"/>
      <c r="AJ463" s="231"/>
      <c r="AK463" s="231"/>
      <c r="AL463" s="231"/>
      <c r="AM463" s="231"/>
      <c r="AN463" s="231"/>
    </row>
    <row r="464" spans="1:40">
      <c r="A464" s="27">
        <v>42435</v>
      </c>
      <c r="B464" s="113">
        <v>8.2149000000000001</v>
      </c>
      <c r="C464" s="116">
        <v>8.98</v>
      </c>
      <c r="D464" s="116">
        <v>33.65</v>
      </c>
      <c r="E464" s="113">
        <v>34.940100000000001</v>
      </c>
      <c r="F464" s="113">
        <v>35.850499999999997</v>
      </c>
      <c r="G464" s="113">
        <v>12.19999981</v>
      </c>
      <c r="H464" s="113">
        <v>52.36</v>
      </c>
      <c r="I464" s="113">
        <v>20</v>
      </c>
      <c r="J464" s="113">
        <v>79.989999999999995</v>
      </c>
      <c r="K464" s="113">
        <v>897.73</v>
      </c>
      <c r="L464" s="113">
        <v>19.29</v>
      </c>
      <c r="M464" s="113">
        <v>46.33</v>
      </c>
      <c r="N464" s="113">
        <v>82.03</v>
      </c>
      <c r="O464" s="113">
        <v>710</v>
      </c>
      <c r="P464" s="113">
        <f t="shared" si="35"/>
        <v>3.1363638486665479</v>
      </c>
      <c r="Q464" s="113">
        <f t="shared" si="36"/>
        <v>23.020010252484401</v>
      </c>
      <c r="R464" s="113">
        <f>SUM($Q$308:Q464)</f>
        <v>2595.9328431273075</v>
      </c>
      <c r="S464" s="113">
        <f t="shared" si="37"/>
        <v>12.752336648978128</v>
      </c>
      <c r="T464" s="113">
        <f>SUM($S$308:S464)</f>
        <v>1644.0193349411165</v>
      </c>
      <c r="U464" s="199">
        <f t="shared" si="38"/>
        <v>12.53075305298</v>
      </c>
      <c r="V464" s="199">
        <f t="shared" si="39"/>
        <v>12.53075305298</v>
      </c>
      <c r="W464" s="231">
        <f>SUM($V$308:V464)</f>
        <v>1638.78126295518</v>
      </c>
      <c r="Y464" s="231"/>
      <c r="Z464" s="231"/>
      <c r="AA464" s="231"/>
      <c r="AB464" s="231"/>
      <c r="AC464" s="231"/>
      <c r="AD464" s="231"/>
      <c r="AE464" s="231"/>
      <c r="AF464" s="231"/>
      <c r="AG464" s="231"/>
      <c r="AH464" s="231"/>
      <c r="AI464" s="231"/>
      <c r="AJ464" s="231"/>
      <c r="AK464" s="231"/>
      <c r="AL464" s="231"/>
      <c r="AM464" s="231"/>
      <c r="AN464" s="231"/>
    </row>
    <row r="465" spans="1:40">
      <c r="A465" s="27">
        <v>42436</v>
      </c>
      <c r="B465" s="113">
        <v>8.3246000000000002</v>
      </c>
      <c r="C465" s="116">
        <v>9.1</v>
      </c>
      <c r="D465" s="116">
        <v>33.65</v>
      </c>
      <c r="E465" s="113">
        <v>31.885300000000001</v>
      </c>
      <c r="F465" s="113">
        <v>36.04</v>
      </c>
      <c r="G465" s="113">
        <v>12.19999981</v>
      </c>
      <c r="H465" s="113">
        <v>48.01</v>
      </c>
      <c r="I465" s="113">
        <v>20</v>
      </c>
      <c r="J465" s="113">
        <v>80</v>
      </c>
      <c r="K465" s="113">
        <v>903.38</v>
      </c>
      <c r="L465" s="113">
        <v>19.38</v>
      </c>
      <c r="M465" s="113">
        <v>46.3</v>
      </c>
      <c r="N465" s="113">
        <v>82.29</v>
      </c>
      <c r="O465" s="113">
        <v>709.98</v>
      </c>
      <c r="P465" s="113">
        <f t="shared" si="35"/>
        <v>3.1369400302538581</v>
      </c>
      <c r="Q465" s="113">
        <f t="shared" si="36"/>
        <v>23.033277780417173</v>
      </c>
      <c r="R465" s="113">
        <f>SUM($Q$308:Q465)</f>
        <v>2618.9661209077249</v>
      </c>
      <c r="S465" s="113">
        <f t="shared" si="37"/>
        <v>12.794225560214027</v>
      </c>
      <c r="T465" s="113">
        <f>SUM($S$308:S465)</f>
        <v>1656.8135605013306</v>
      </c>
      <c r="U465" s="199">
        <f t="shared" si="38"/>
        <v>12.586801786289998</v>
      </c>
      <c r="V465" s="199">
        <f t="shared" si="39"/>
        <v>12.586801786289998</v>
      </c>
      <c r="W465" s="231">
        <f>SUM($V$308:V465)</f>
        <v>1651.3680647414699</v>
      </c>
      <c r="Y465" s="231"/>
      <c r="Z465" s="231"/>
      <c r="AA465" s="231"/>
      <c r="AB465" s="231"/>
      <c r="AC465" s="231"/>
      <c r="AD465" s="231"/>
      <c r="AE465" s="231"/>
      <c r="AF465" s="231"/>
      <c r="AG465" s="231"/>
      <c r="AH465" s="231"/>
      <c r="AI465" s="231"/>
      <c r="AJ465" s="231"/>
      <c r="AK465" s="231"/>
      <c r="AL465" s="231"/>
      <c r="AM465" s="231"/>
      <c r="AN465" s="231"/>
    </row>
    <row r="466" spans="1:40">
      <c r="A466" s="27">
        <v>42437</v>
      </c>
      <c r="B466" s="113">
        <v>7.3182</v>
      </c>
      <c r="C466" s="116">
        <v>8</v>
      </c>
      <c r="D466" s="116">
        <v>33.94</v>
      </c>
      <c r="E466" s="113">
        <v>33.834200000000003</v>
      </c>
      <c r="F466" s="113">
        <v>35.530799999999999</v>
      </c>
      <c r="G466" s="113">
        <v>11.80000019</v>
      </c>
      <c r="H466" s="113">
        <v>47.6</v>
      </c>
      <c r="I466" s="113">
        <v>20</v>
      </c>
      <c r="J466" s="113">
        <v>79.97</v>
      </c>
      <c r="K466" s="113">
        <v>860.47</v>
      </c>
      <c r="L466" s="113">
        <v>18.97</v>
      </c>
      <c r="M466" s="113">
        <v>50.32</v>
      </c>
      <c r="N466" s="113">
        <v>79.34</v>
      </c>
      <c r="O466" s="113">
        <v>705.6</v>
      </c>
      <c r="P466" s="113">
        <f t="shared" si="35"/>
        <v>2.9438584405460024</v>
      </c>
      <c r="Q466" s="113">
        <f t="shared" si="36"/>
        <v>18.988972967330543</v>
      </c>
      <c r="R466" s="113">
        <f>SUM($Q$308:Q466)</f>
        <v>2637.9550938750554</v>
      </c>
      <c r="S466" s="113">
        <f t="shared" si="37"/>
        <v>11.513773059419773</v>
      </c>
      <c r="T466" s="113">
        <f>SUM($S$308:S466)</f>
        <v>1668.3273335607503</v>
      </c>
      <c r="U466" s="199">
        <f t="shared" si="38"/>
        <v>11.224104673939998</v>
      </c>
      <c r="V466" s="199">
        <f t="shared" si="39"/>
        <v>11.224104673939998</v>
      </c>
      <c r="W466" s="231">
        <f>SUM($V$308:V466)</f>
        <v>1662.5921694154099</v>
      </c>
      <c r="Y466" s="231"/>
      <c r="Z466" s="231"/>
      <c r="AA466" s="231"/>
      <c r="AB466" s="231"/>
      <c r="AC466" s="231"/>
      <c r="AD466" s="231"/>
      <c r="AE466" s="231"/>
      <c r="AF466" s="231"/>
      <c r="AG466" s="231"/>
      <c r="AH466" s="231"/>
      <c r="AI466" s="231"/>
      <c r="AJ466" s="231"/>
      <c r="AK466" s="231"/>
      <c r="AL466" s="231"/>
      <c r="AM466" s="231"/>
      <c r="AN466" s="231"/>
    </row>
    <row r="467" spans="1:40">
      <c r="A467" s="27">
        <v>42438</v>
      </c>
      <c r="B467" s="113">
        <v>6.4081999999999999</v>
      </c>
      <c r="C467" s="116">
        <v>7</v>
      </c>
      <c r="D467" s="116">
        <v>33.1</v>
      </c>
      <c r="E467" s="113">
        <v>33.6967</v>
      </c>
      <c r="F467" s="113">
        <v>35.848700000000001</v>
      </c>
      <c r="G467" s="113">
        <v>11.30000019</v>
      </c>
      <c r="H467" s="113">
        <v>59.8</v>
      </c>
      <c r="I467" s="113">
        <v>20</v>
      </c>
      <c r="J467" s="113">
        <v>79.989999999999995</v>
      </c>
      <c r="K467" s="113">
        <v>814.81</v>
      </c>
      <c r="L467" s="113">
        <v>17.079999999999998</v>
      </c>
      <c r="M467" s="113">
        <v>53.66</v>
      </c>
      <c r="N467" s="113">
        <v>68.7</v>
      </c>
      <c r="O467" s="113">
        <v>699.99</v>
      </c>
      <c r="P467" s="113">
        <f t="shared" si="35"/>
        <v>2.7918421335701327</v>
      </c>
      <c r="Q467" s="113">
        <f t="shared" si="36"/>
        <v>16.311039256354661</v>
      </c>
      <c r="R467" s="113">
        <f>SUM($Q$308:Q467)</f>
        <v>2654.2661331314102</v>
      </c>
      <c r="S467" s="113">
        <f t="shared" si="37"/>
        <v>10.208926819524674</v>
      </c>
      <c r="T467" s="113">
        <f>SUM($S$308:S467)</f>
        <v>1678.5362603802751</v>
      </c>
      <c r="U467" s="199">
        <f t="shared" si="38"/>
        <v>9.8059105073800001</v>
      </c>
      <c r="V467" s="199">
        <f t="shared" si="39"/>
        <v>9.8059105073800001</v>
      </c>
      <c r="W467" s="231">
        <f>SUM($V$308:V467)</f>
        <v>1672.39807992279</v>
      </c>
      <c r="Y467" s="231"/>
      <c r="Z467" s="231"/>
      <c r="AA467" s="231"/>
      <c r="AB467" s="231"/>
      <c r="AC467" s="231"/>
      <c r="AD467" s="231"/>
      <c r="AE467" s="231"/>
      <c r="AF467" s="231"/>
      <c r="AG467" s="231"/>
      <c r="AH467" s="231"/>
      <c r="AI467" s="231"/>
      <c r="AJ467" s="231"/>
      <c r="AK467" s="231"/>
      <c r="AL467" s="231"/>
      <c r="AM467" s="231"/>
      <c r="AN467" s="231"/>
    </row>
    <row r="468" spans="1:40">
      <c r="A468" s="27">
        <v>42439</v>
      </c>
      <c r="B468" s="113">
        <v>5.6904000000000003</v>
      </c>
      <c r="C468" s="116">
        <v>6.22</v>
      </c>
      <c r="D468" s="116">
        <v>32.1</v>
      </c>
      <c r="E468" s="113">
        <v>30.477900000000002</v>
      </c>
      <c r="F468" s="113">
        <v>35.583599999999997</v>
      </c>
      <c r="G468" s="113">
        <v>12.100000380000001</v>
      </c>
      <c r="H468" s="113">
        <v>52.91</v>
      </c>
      <c r="I468" s="113">
        <v>20.010000000000002</v>
      </c>
      <c r="J468" s="113">
        <v>79.97</v>
      </c>
      <c r="K468" s="113">
        <v>787.6</v>
      </c>
      <c r="L468" s="113">
        <v>15.16</v>
      </c>
      <c r="M468" s="113">
        <v>36.29</v>
      </c>
      <c r="N468" s="113">
        <v>61.6</v>
      </c>
      <c r="O468" s="113">
        <v>699.84</v>
      </c>
      <c r="P468" s="113">
        <f t="shared" si="35"/>
        <v>2.5073966303705042</v>
      </c>
      <c r="Q468" s="113">
        <f t="shared" si="36"/>
        <v>12.272937441673186</v>
      </c>
      <c r="R468" s="113">
        <f>SUM($Q$308:Q468)</f>
        <v>2666.5390705730833</v>
      </c>
      <c r="S468" s="113">
        <f t="shared" si="37"/>
        <v>8.4551130529505514</v>
      </c>
      <c r="T468" s="113">
        <f>SUM($S$308:S468)</f>
        <v>1686.9913734332256</v>
      </c>
      <c r="U468" s="199">
        <f t="shared" si="38"/>
        <v>8.5580468924299975</v>
      </c>
      <c r="V468" s="199">
        <f t="shared" si="39"/>
        <v>8.5580468924299975</v>
      </c>
      <c r="W468" s="231">
        <f>SUM($V$308:V468)</f>
        <v>1680.9561268152199</v>
      </c>
      <c r="Y468" s="231"/>
      <c r="Z468" s="231"/>
      <c r="AA468" s="231"/>
      <c r="AB468" s="231"/>
      <c r="AC468" s="231"/>
      <c r="AD468" s="231"/>
      <c r="AE468" s="231"/>
      <c r="AF468" s="231"/>
      <c r="AG468" s="231"/>
      <c r="AH468" s="231"/>
      <c r="AI468" s="231"/>
      <c r="AJ468" s="231"/>
      <c r="AK468" s="231"/>
      <c r="AL468" s="231"/>
      <c r="AM468" s="231"/>
      <c r="AN468" s="231"/>
    </row>
    <row r="469" spans="1:40">
      <c r="A469" s="27">
        <v>42440</v>
      </c>
      <c r="B469" s="113">
        <v>5.2450000000000001</v>
      </c>
      <c r="C469" s="116">
        <v>5.73</v>
      </c>
      <c r="D469" s="116">
        <v>32.47</v>
      </c>
      <c r="E469" s="113">
        <v>28.677700000000002</v>
      </c>
      <c r="F469" s="113">
        <v>35.627600000000001</v>
      </c>
      <c r="G469" s="113">
        <v>11.5</v>
      </c>
      <c r="H469" s="113">
        <v>52.19</v>
      </c>
      <c r="I469" s="113">
        <v>20</v>
      </c>
      <c r="J469" s="113">
        <v>79.989999999999995</v>
      </c>
      <c r="K469" s="113">
        <v>768.86</v>
      </c>
      <c r="L469" s="113">
        <v>12.91</v>
      </c>
      <c r="M469" s="113">
        <v>29.86</v>
      </c>
      <c r="N469" s="113">
        <v>53.71</v>
      </c>
      <c r="O469" s="113">
        <v>700.02</v>
      </c>
      <c r="P469" s="113">
        <f t="shared" si="35"/>
        <v>2.4268096758793805</v>
      </c>
      <c r="Q469" s="113">
        <f t="shared" si="36"/>
        <v>11.322701309398758</v>
      </c>
      <c r="R469" s="113">
        <f>SUM($Q$308:Q469)</f>
        <v>2677.8617718824821</v>
      </c>
      <c r="S469" s="113">
        <f t="shared" si="37"/>
        <v>7.8920459051669987</v>
      </c>
      <c r="T469" s="113">
        <f>SUM($S$308:S469)</f>
        <v>1694.8834193383925</v>
      </c>
      <c r="U469" s="199">
        <f t="shared" si="38"/>
        <v>7.8863079319700002</v>
      </c>
      <c r="V469" s="199">
        <f t="shared" si="39"/>
        <v>7.8863079319700002</v>
      </c>
      <c r="W469" s="231">
        <f>SUM($V$308:V469)</f>
        <v>1688.8424347471898</v>
      </c>
      <c r="Y469" s="231"/>
      <c r="Z469" s="231"/>
      <c r="AA469" s="231"/>
      <c r="AB469" s="231"/>
      <c r="AC469" s="231"/>
      <c r="AD469" s="231"/>
      <c r="AE469" s="231"/>
      <c r="AF469" s="231"/>
      <c r="AG469" s="231"/>
      <c r="AH469" s="231"/>
      <c r="AI469" s="231"/>
      <c r="AJ469" s="231"/>
      <c r="AK469" s="231"/>
      <c r="AL469" s="231"/>
      <c r="AM469" s="231"/>
      <c r="AN469" s="231"/>
    </row>
    <row r="470" spans="1:40">
      <c r="A470" s="27">
        <v>42441</v>
      </c>
      <c r="B470" s="113">
        <v>5.3987999999999996</v>
      </c>
      <c r="C470" s="116">
        <v>5.9</v>
      </c>
      <c r="D470" s="116">
        <v>31.97</v>
      </c>
      <c r="E470" s="113">
        <v>27.476500000000001</v>
      </c>
      <c r="F470" s="113">
        <v>36.128999999999998</v>
      </c>
      <c r="G470" s="113">
        <v>11.69999981</v>
      </c>
      <c r="H470" s="113">
        <v>67.31</v>
      </c>
      <c r="I470" s="113">
        <v>20</v>
      </c>
      <c r="J470" s="113">
        <v>79.989999999999995</v>
      </c>
      <c r="K470" s="113">
        <v>778.42</v>
      </c>
      <c r="L470" s="113">
        <v>13.43</v>
      </c>
      <c r="M470" s="113">
        <v>34.1</v>
      </c>
      <c r="N470" s="113">
        <v>55.14</v>
      </c>
      <c r="O470" s="113">
        <v>700.03</v>
      </c>
      <c r="P470" s="113">
        <f t="shared" si="35"/>
        <v>2.5072154833251181</v>
      </c>
      <c r="Q470" s="113">
        <f t="shared" si="36"/>
        <v>12.270714436668891</v>
      </c>
      <c r="R470" s="113">
        <f>SUM($Q$308:Q470)</f>
        <v>2690.1324863191512</v>
      </c>
      <c r="S470" s="113">
        <f t="shared" si="37"/>
        <v>8.0397385641414285</v>
      </c>
      <c r="T470" s="113">
        <f>SUM($S$308:S470)</f>
        <v>1702.9231579025338</v>
      </c>
      <c r="U470" s="199">
        <f t="shared" si="38"/>
        <v>8.0192065693500005</v>
      </c>
      <c r="V470" s="199">
        <f t="shared" si="39"/>
        <v>8.0192065693500005</v>
      </c>
      <c r="W470" s="231">
        <f>SUM($V$308:V470)</f>
        <v>1696.8616413165398</v>
      </c>
      <c r="Y470" s="231"/>
      <c r="Z470" s="231"/>
      <c r="AA470" s="231"/>
      <c r="AB470" s="231"/>
      <c r="AC470" s="231"/>
      <c r="AD470" s="231"/>
      <c r="AE470" s="231"/>
      <c r="AF470" s="231"/>
      <c r="AG470" s="231"/>
      <c r="AH470" s="231"/>
      <c r="AI470" s="231"/>
      <c r="AJ470" s="231"/>
      <c r="AK470" s="231"/>
      <c r="AL470" s="231"/>
      <c r="AM470" s="231"/>
      <c r="AN470" s="231"/>
    </row>
    <row r="471" spans="1:40">
      <c r="A471" s="27">
        <v>42442</v>
      </c>
      <c r="B471" s="113">
        <v>5.38</v>
      </c>
      <c r="C471" s="116">
        <v>5.88</v>
      </c>
      <c r="D471" s="116">
        <v>31.52</v>
      </c>
      <c r="E471" s="113">
        <v>26.354299999999999</v>
      </c>
      <c r="F471" s="113">
        <v>35.474299999999999</v>
      </c>
      <c r="G471" s="113">
        <v>11.5</v>
      </c>
      <c r="H471" s="113">
        <v>54</v>
      </c>
      <c r="I471" s="113">
        <v>20</v>
      </c>
      <c r="J471" s="113">
        <v>80</v>
      </c>
      <c r="K471" s="113">
        <v>780.87</v>
      </c>
      <c r="L471" s="113">
        <v>13.61</v>
      </c>
      <c r="M471" s="113">
        <v>36.81</v>
      </c>
      <c r="N471" s="113">
        <v>55.06</v>
      </c>
      <c r="O471" s="113">
        <v>699.94</v>
      </c>
      <c r="P471" s="113">
        <f t="shared" si="35"/>
        <v>2.4569512381586502</v>
      </c>
      <c r="Q471" s="113">
        <f t="shared" si="36"/>
        <v>11.669180699769475</v>
      </c>
      <c r="R471" s="113">
        <f>SUM($Q$308:Q471)</f>
        <v>2701.8016670189209</v>
      </c>
      <c r="S471" s="113">
        <f t="shared" si="37"/>
        <v>7.9385754231609003</v>
      </c>
      <c r="T471" s="113">
        <f>SUM($S$308:S471)</f>
        <v>1710.8617333256948</v>
      </c>
      <c r="U471" s="199">
        <f t="shared" si="38"/>
        <v>7.9071012172199993</v>
      </c>
      <c r="V471" s="199">
        <f t="shared" si="39"/>
        <v>7.9071012172199993</v>
      </c>
      <c r="W471" s="231">
        <f>SUM($V$308:V471)</f>
        <v>1704.7687425337599</v>
      </c>
      <c r="Y471" s="231"/>
      <c r="Z471" s="231"/>
      <c r="AA471" s="231"/>
      <c r="AB471" s="231"/>
      <c r="AC471" s="231"/>
      <c r="AD471" s="231"/>
      <c r="AE471" s="231"/>
      <c r="AF471" s="231"/>
      <c r="AG471" s="231"/>
      <c r="AH471" s="231"/>
      <c r="AI471" s="231"/>
      <c r="AJ471" s="231"/>
      <c r="AK471" s="231"/>
      <c r="AL471" s="231"/>
      <c r="AM471" s="231"/>
      <c r="AN471" s="231"/>
    </row>
    <row r="472" spans="1:40">
      <c r="A472" s="27">
        <v>42443</v>
      </c>
      <c r="B472" s="113">
        <v>5.7240000000000002</v>
      </c>
      <c r="C472" s="116">
        <v>6.26</v>
      </c>
      <c r="D472" s="116">
        <v>31.96</v>
      </c>
      <c r="E472" s="113">
        <v>25.198899999999998</v>
      </c>
      <c r="F472" s="113">
        <v>35.886800000000001</v>
      </c>
      <c r="G472" s="113">
        <v>11.80000019</v>
      </c>
      <c r="H472" s="113">
        <v>46.24</v>
      </c>
      <c r="I472" s="113">
        <v>20</v>
      </c>
      <c r="J472" s="113">
        <v>80</v>
      </c>
      <c r="K472" s="113">
        <v>802.07</v>
      </c>
      <c r="L472" s="113">
        <v>14.97</v>
      </c>
      <c r="M472" s="113">
        <v>38.67</v>
      </c>
      <c r="N472" s="113">
        <v>59.35</v>
      </c>
      <c r="O472" s="113">
        <v>700.01</v>
      </c>
      <c r="P472" s="113">
        <f t="shared" si="35"/>
        <v>2.4969360782544627</v>
      </c>
      <c r="Q472" s="113">
        <f t="shared" si="36"/>
        <v>12.145224876476847</v>
      </c>
      <c r="R472" s="113">
        <f>SUM($Q$308:Q472)</f>
        <v>2713.9468918953976</v>
      </c>
      <c r="S472" s="113">
        <f t="shared" si="37"/>
        <v>8.3680852412711779</v>
      </c>
      <c r="T472" s="113">
        <f>SUM($S$308:S472)</f>
        <v>1719.2298185669661</v>
      </c>
      <c r="U472" s="199">
        <f t="shared" si="38"/>
        <v>8.4183120172499972</v>
      </c>
      <c r="V472" s="199">
        <f t="shared" si="39"/>
        <v>8.4183120172499972</v>
      </c>
      <c r="W472" s="231">
        <f>SUM($V$308:V472)</f>
        <v>1713.1870545510099</v>
      </c>
      <c r="Y472" s="231"/>
      <c r="Z472" s="231"/>
      <c r="AA472" s="231"/>
      <c r="AB472" s="231"/>
      <c r="AC472" s="231"/>
      <c r="AD472" s="231"/>
      <c r="AE472" s="231"/>
      <c r="AF472" s="231"/>
      <c r="AG472" s="231"/>
      <c r="AH472" s="231"/>
      <c r="AI472" s="231"/>
      <c r="AJ472" s="231"/>
      <c r="AK472" s="231"/>
      <c r="AL472" s="231"/>
      <c r="AM472" s="231"/>
      <c r="AN472" s="231"/>
    </row>
    <row r="473" spans="1:40">
      <c r="A473" s="27">
        <v>42444</v>
      </c>
      <c r="B473" s="113">
        <v>5.5396999999999998</v>
      </c>
      <c r="C473" s="116">
        <v>6.05</v>
      </c>
      <c r="D473" s="116">
        <v>31.63</v>
      </c>
      <c r="E473" s="113">
        <v>24.020800000000001</v>
      </c>
      <c r="F473" s="113">
        <v>34.843600000000002</v>
      </c>
      <c r="G473" s="113">
        <v>11.600000380000001</v>
      </c>
      <c r="H473" s="113">
        <v>39</v>
      </c>
      <c r="I473" s="113">
        <v>18.809999999999999</v>
      </c>
      <c r="J473" s="113">
        <v>79.86</v>
      </c>
      <c r="K473" s="113">
        <v>762.16</v>
      </c>
      <c r="L473" s="113">
        <v>14.7</v>
      </c>
      <c r="M473" s="113">
        <v>39.96</v>
      </c>
      <c r="N473" s="113">
        <v>58.09</v>
      </c>
      <c r="O473" s="113">
        <v>661.69</v>
      </c>
      <c r="P473" s="113">
        <f t="shared" si="35"/>
        <v>2.3756796359683241</v>
      </c>
      <c r="Q473" s="113">
        <f t="shared" si="36"/>
        <v>10.75832244486978</v>
      </c>
      <c r="R473" s="113">
        <f>SUM($Q$308:Q473)</f>
        <v>2724.7052143402675</v>
      </c>
      <c r="S473" s="113">
        <f t="shared" si="37"/>
        <v>8.1602393375483491</v>
      </c>
      <c r="T473" s="113">
        <f>SUM($S$308:S473)</f>
        <v>1727.3900579045144</v>
      </c>
      <c r="U473" s="199">
        <f t="shared" si="38"/>
        <v>8.0646296823999979</v>
      </c>
      <c r="V473" s="199">
        <f t="shared" si="39"/>
        <v>8.0646296823999979</v>
      </c>
      <c r="W473" s="231">
        <f>SUM($V$308:V473)</f>
        <v>1721.2516842334098</v>
      </c>
      <c r="Y473" s="231"/>
      <c r="Z473" s="231"/>
      <c r="AA473" s="231"/>
      <c r="AB473" s="231"/>
      <c r="AC473" s="231"/>
      <c r="AD473" s="231"/>
      <c r="AE473" s="231"/>
      <c r="AF473" s="231"/>
      <c r="AG473" s="231"/>
      <c r="AH473" s="231"/>
      <c r="AI473" s="231"/>
      <c r="AJ473" s="231"/>
      <c r="AK473" s="231"/>
      <c r="AL473" s="231"/>
      <c r="AM473" s="231"/>
      <c r="AN473" s="231"/>
    </row>
    <row r="474" spans="1:40">
      <c r="A474" s="27">
        <v>42445</v>
      </c>
      <c r="B474" s="113">
        <v>0</v>
      </c>
      <c r="C474" s="115">
        <v>0</v>
      </c>
      <c r="D474" s="116">
        <v>30.84</v>
      </c>
      <c r="E474" s="113">
        <v>25.143000000000001</v>
      </c>
      <c r="F474" s="113">
        <v>21.757000000000001</v>
      </c>
      <c r="G474" s="113">
        <v>11.600000380000001</v>
      </c>
      <c r="H474" s="113">
        <v>17.059999999999999</v>
      </c>
      <c r="I474" s="113">
        <v>0</v>
      </c>
      <c r="J474" s="113">
        <v>77.61</v>
      </c>
      <c r="K474" s="113">
        <v>71.73</v>
      </c>
      <c r="L474" s="113">
        <v>8.06</v>
      </c>
      <c r="M474" s="113">
        <v>40.22</v>
      </c>
      <c r="N474" s="113">
        <v>0</v>
      </c>
      <c r="O474" s="113">
        <v>146.81</v>
      </c>
      <c r="P474" s="113">
        <f t="shared" si="35"/>
        <v>0.23202085220706403</v>
      </c>
      <c r="Q474" s="113">
        <f t="shared" si="36"/>
        <v>1.261146026232226</v>
      </c>
      <c r="R474" s="113">
        <f>SUM($Q$308:Q474)</f>
        <v>2725.9663603664999</v>
      </c>
      <c r="S474" s="113">
        <f t="shared" si="37"/>
        <v>0.92209624836414861</v>
      </c>
      <c r="T474" s="113">
        <f>SUM($S$308:S474)</f>
        <v>1728.3121541528785</v>
      </c>
      <c r="U474" s="199">
        <f t="shared" si="38"/>
        <v>-1.2954570400000504E-2</v>
      </c>
      <c r="V474" s="199">
        <f t="shared" si="39"/>
        <v>0</v>
      </c>
      <c r="W474" s="231">
        <f>SUM($V$308:V474)</f>
        <v>1721.2516842334098</v>
      </c>
      <c r="Y474" s="231"/>
      <c r="Z474" s="231"/>
      <c r="AA474" s="231"/>
      <c r="AB474" s="231"/>
      <c r="AC474" s="231"/>
      <c r="AD474" s="231"/>
      <c r="AE474" s="231"/>
      <c r="AF474" s="231"/>
      <c r="AG474" s="231"/>
      <c r="AH474" s="231"/>
      <c r="AI474" s="231"/>
      <c r="AJ474" s="231"/>
      <c r="AK474" s="231"/>
      <c r="AL474" s="231"/>
      <c r="AM474" s="231"/>
      <c r="AN474" s="231"/>
    </row>
    <row r="475" spans="1:40">
      <c r="A475" s="27">
        <v>42446</v>
      </c>
      <c r="B475" s="113">
        <v>0</v>
      </c>
      <c r="C475" s="115">
        <v>0</v>
      </c>
      <c r="D475" s="116">
        <v>31.32</v>
      </c>
      <c r="E475" s="113">
        <v>25.595199999999998</v>
      </c>
      <c r="F475" s="113">
        <v>71.155100000000004</v>
      </c>
      <c r="G475" s="113">
        <v>11.600000380000001</v>
      </c>
      <c r="H475" s="113">
        <v>16.38</v>
      </c>
      <c r="I475" s="113">
        <v>0</v>
      </c>
      <c r="J475" s="113">
        <v>77.69</v>
      </c>
      <c r="K475" s="113">
        <v>114.01</v>
      </c>
      <c r="L475" s="113">
        <v>8.7799999999999994</v>
      </c>
      <c r="M475" s="113">
        <v>40.75</v>
      </c>
      <c r="N475" s="113">
        <v>0</v>
      </c>
      <c r="O475" s="113">
        <v>194.41</v>
      </c>
      <c r="P475" s="113">
        <f t="shared" si="35"/>
        <v>0.24264568973139403</v>
      </c>
      <c r="Q475" s="113">
        <f t="shared" si="36"/>
        <v>1.2746169342356641</v>
      </c>
      <c r="R475" s="113">
        <f>SUM($Q$308:Q475)</f>
        <v>2727.2409773007357</v>
      </c>
      <c r="S475" s="113">
        <f t="shared" si="37"/>
        <v>1.1448952239706491</v>
      </c>
      <c r="T475" s="113">
        <f>SUM($S$308:S475)</f>
        <v>1729.4570493768492</v>
      </c>
      <c r="U475" s="199">
        <f t="shared" si="38"/>
        <v>9.4864088469999386E-2</v>
      </c>
      <c r="V475" s="199">
        <f t="shared" si="39"/>
        <v>9.4864088469999386E-2</v>
      </c>
      <c r="W475" s="231">
        <f>SUM($V$308:V475)</f>
        <v>1721.3465483218799</v>
      </c>
      <c r="Y475" s="231"/>
      <c r="Z475" s="231"/>
      <c r="AA475" s="231"/>
      <c r="AB475" s="231"/>
      <c r="AC475" s="231"/>
      <c r="AD475" s="231"/>
      <c r="AE475" s="231"/>
      <c r="AF475" s="231"/>
      <c r="AG475" s="231"/>
      <c r="AH475" s="231"/>
      <c r="AI475" s="231"/>
      <c r="AJ475" s="231"/>
      <c r="AK475" s="231"/>
      <c r="AL475" s="231"/>
      <c r="AM475" s="231"/>
      <c r="AN475" s="231"/>
    </row>
    <row r="476" spans="1:40">
      <c r="A476" s="27">
        <v>42447</v>
      </c>
      <c r="B476" s="113">
        <v>0</v>
      </c>
      <c r="C476" s="115">
        <v>0</v>
      </c>
      <c r="D476" s="116">
        <v>31.14</v>
      </c>
      <c r="E476" s="113">
        <v>25.804600000000001</v>
      </c>
      <c r="F476" s="113">
        <v>95.135000000000005</v>
      </c>
      <c r="G476" s="113">
        <v>11.600000380000001</v>
      </c>
      <c r="H476" s="113">
        <v>16.38</v>
      </c>
      <c r="I476" s="113">
        <v>0</v>
      </c>
      <c r="J476" s="113">
        <v>77.62</v>
      </c>
      <c r="K476" s="113">
        <v>107.06</v>
      </c>
      <c r="L476" s="113">
        <v>8.58</v>
      </c>
      <c r="M476" s="113">
        <v>41.3</v>
      </c>
      <c r="N476" s="113">
        <v>0</v>
      </c>
      <c r="O476" s="113">
        <v>189.22</v>
      </c>
      <c r="P476" s="113">
        <f t="shared" si="35"/>
        <v>0.20610263329394404</v>
      </c>
      <c r="Q476" s="113">
        <f t="shared" si="36"/>
        <v>1.2288793214558968</v>
      </c>
      <c r="R476" s="113">
        <f>SUM($Q$308:Q476)</f>
        <v>2728.4698566221914</v>
      </c>
      <c r="S476" s="113">
        <f t="shared" si="37"/>
        <v>1.3027376928133481</v>
      </c>
      <c r="T476" s="113">
        <f>SUM($S$308:S476)</f>
        <v>1730.7597870696625</v>
      </c>
      <c r="U476" s="199">
        <f t="shared" si="38"/>
        <v>0.10362522627999975</v>
      </c>
      <c r="V476" s="199">
        <f t="shared" si="39"/>
        <v>0.10362522627999975</v>
      </c>
      <c r="W476" s="231">
        <f>SUM($V$308:V476)</f>
        <v>1721.4501735481599</v>
      </c>
      <c r="Y476" s="231"/>
      <c r="Z476" s="231"/>
      <c r="AA476" s="231"/>
      <c r="AB476" s="231"/>
      <c r="AC476" s="231"/>
      <c r="AD476" s="231"/>
      <c r="AE476" s="231"/>
      <c r="AF476" s="231"/>
      <c r="AG476" s="231"/>
      <c r="AH476" s="231"/>
      <c r="AI476" s="231"/>
      <c r="AJ476" s="231"/>
      <c r="AK476" s="231"/>
      <c r="AL476" s="231"/>
      <c r="AM476" s="231"/>
      <c r="AN476" s="231"/>
    </row>
    <row r="477" spans="1:40">
      <c r="A477" s="27">
        <v>42448</v>
      </c>
      <c r="B477" s="113">
        <v>0</v>
      </c>
      <c r="C477" s="115">
        <v>0</v>
      </c>
      <c r="D477" s="116">
        <v>31.43</v>
      </c>
      <c r="E477" s="113">
        <v>25.728000000000002</v>
      </c>
      <c r="F477" s="113">
        <v>36.831200000000003</v>
      </c>
      <c r="G477" s="113">
        <v>11.600000380000001</v>
      </c>
      <c r="H477" s="113">
        <v>16.14</v>
      </c>
      <c r="I477" s="113">
        <v>0</v>
      </c>
      <c r="J477" s="113">
        <v>77.37</v>
      </c>
      <c r="K477" s="113">
        <v>63.83</v>
      </c>
      <c r="L477" s="113">
        <v>7.83</v>
      </c>
      <c r="M477" s="113">
        <v>41.57</v>
      </c>
      <c r="N477" s="113">
        <v>1.27</v>
      </c>
      <c r="O477" s="113">
        <v>131.02000000000001</v>
      </c>
      <c r="P477" s="113">
        <f t="shared" si="35"/>
        <v>0.20638636329480406</v>
      </c>
      <c r="Q477" s="113">
        <f t="shared" si="36"/>
        <v>1.2292280408555687</v>
      </c>
      <c r="R477" s="113">
        <f>SUM($Q$308:Q477)</f>
        <v>2729.699084663047</v>
      </c>
      <c r="S477" s="113">
        <f t="shared" si="37"/>
        <v>1.1626782780943481</v>
      </c>
      <c r="T477" s="113">
        <f>SUM($S$308:S477)</f>
        <v>1731.9224653477568</v>
      </c>
      <c r="U477" s="199">
        <f t="shared" si="38"/>
        <v>8.148210971999964E-2</v>
      </c>
      <c r="V477" s="199">
        <f t="shared" si="39"/>
        <v>8.148210971999964E-2</v>
      </c>
      <c r="W477" s="231">
        <f>SUM($V$308:V477)</f>
        <v>1721.5316556578798</v>
      </c>
      <c r="Y477" s="231"/>
      <c r="Z477" s="231"/>
      <c r="AA477" s="231"/>
      <c r="AB477" s="231"/>
      <c r="AC477" s="231"/>
      <c r="AD477" s="231"/>
      <c r="AE477" s="231"/>
      <c r="AF477" s="231"/>
      <c r="AG477" s="231"/>
      <c r="AH477" s="231"/>
      <c r="AI477" s="231"/>
      <c r="AJ477" s="231"/>
      <c r="AK477" s="231"/>
      <c r="AL477" s="231"/>
      <c r="AM477" s="231"/>
      <c r="AN477" s="231"/>
    </row>
    <row r="478" spans="1:40">
      <c r="A478" s="27">
        <v>42449</v>
      </c>
      <c r="B478" s="113">
        <v>0</v>
      </c>
      <c r="C478" s="115">
        <v>0</v>
      </c>
      <c r="D478" s="116">
        <v>31.3</v>
      </c>
      <c r="E478" s="113">
        <v>25.611799999999999</v>
      </c>
      <c r="F478" s="113">
        <v>36.974200000000003</v>
      </c>
      <c r="G478" s="113">
        <v>11.600000380000001</v>
      </c>
      <c r="H478" s="113">
        <v>16.04</v>
      </c>
      <c r="I478" s="113">
        <v>0</v>
      </c>
      <c r="J478" s="113">
        <v>77.28</v>
      </c>
      <c r="K478" s="113">
        <v>48.95</v>
      </c>
      <c r="L478" s="113">
        <v>7.4</v>
      </c>
      <c r="M478" s="113">
        <v>41.77</v>
      </c>
      <c r="N478" s="113">
        <v>1.5</v>
      </c>
      <c r="O478" s="113">
        <v>116.21</v>
      </c>
      <c r="P478" s="113">
        <f t="shared" si="35"/>
        <v>0.18500781731894411</v>
      </c>
      <c r="Q478" s="113">
        <f t="shared" si="36"/>
        <v>1.203227846106766</v>
      </c>
      <c r="R478" s="113">
        <f>SUM($Q$308:Q478)</f>
        <v>2730.9023125091539</v>
      </c>
      <c r="S478" s="113">
        <f t="shared" si="37"/>
        <v>1.1972857664389487</v>
      </c>
      <c r="T478" s="113">
        <f>SUM($S$308:S478)</f>
        <v>1733.1197511141957</v>
      </c>
      <c r="U478" s="199">
        <f t="shared" si="38"/>
        <v>6.4068996359999866E-2</v>
      </c>
      <c r="V478" s="199">
        <f t="shared" si="39"/>
        <v>6.4068996359999866E-2</v>
      </c>
      <c r="W478" s="231">
        <f>SUM($V$308:V478)</f>
        <v>1721.5957246542398</v>
      </c>
      <c r="Y478" s="231"/>
      <c r="Z478" s="231"/>
      <c r="AA478" s="231"/>
      <c r="AB478" s="231"/>
      <c r="AC478" s="231"/>
      <c r="AD478" s="231"/>
      <c r="AE478" s="231"/>
      <c r="AF478" s="231"/>
      <c r="AG478" s="231"/>
      <c r="AH478" s="231"/>
      <c r="AI478" s="231"/>
      <c r="AJ478" s="231"/>
      <c r="AK478" s="231"/>
      <c r="AL478" s="231"/>
      <c r="AM478" s="231"/>
      <c r="AN478" s="231"/>
    </row>
    <row r="479" spans="1:40">
      <c r="A479" s="27">
        <v>42450</v>
      </c>
      <c r="B479" s="113">
        <v>0</v>
      </c>
      <c r="C479" s="115">
        <v>0</v>
      </c>
      <c r="D479" s="116">
        <v>31.02</v>
      </c>
      <c r="E479" s="113">
        <v>25.410699999999999</v>
      </c>
      <c r="F479" s="113">
        <v>39.437199999999997</v>
      </c>
      <c r="G479" s="113">
        <v>11.600000380000001</v>
      </c>
      <c r="H479" s="113">
        <v>16.28</v>
      </c>
      <c r="I479" s="113">
        <v>0</v>
      </c>
      <c r="J479" s="113">
        <v>77.209999999999994</v>
      </c>
      <c r="K479" s="113">
        <v>38.33</v>
      </c>
      <c r="L479" s="113">
        <v>5.77</v>
      </c>
      <c r="M479" s="113">
        <v>42.32</v>
      </c>
      <c r="N479" s="113">
        <v>1.98</v>
      </c>
      <c r="O479" s="113">
        <v>101.7</v>
      </c>
      <c r="P479" s="113">
        <f t="shared" si="35"/>
        <v>0.16505321820066393</v>
      </c>
      <c r="Q479" s="113">
        <f t="shared" si="36"/>
        <v>1.1794558855611985</v>
      </c>
      <c r="R479" s="113">
        <f>SUM($Q$308:Q479)</f>
        <v>2732.0817683947153</v>
      </c>
      <c r="S479" s="113">
        <f t="shared" si="37"/>
        <v>1.2288661742917479</v>
      </c>
      <c r="T479" s="113">
        <f>SUM($S$308:S479)</f>
        <v>1734.3486172884875</v>
      </c>
      <c r="U479" s="199">
        <f t="shared" si="38"/>
        <v>3.0070378429999607E-2</v>
      </c>
      <c r="V479" s="199">
        <f t="shared" si="39"/>
        <v>3.0070378429999607E-2</v>
      </c>
      <c r="W479" s="231">
        <f>SUM($V$308:V479)</f>
        <v>1721.6257950326699</v>
      </c>
      <c r="Y479" s="231"/>
      <c r="Z479" s="231"/>
      <c r="AA479" s="231"/>
      <c r="AB479" s="231"/>
      <c r="AC479" s="231"/>
      <c r="AD479" s="231"/>
      <c r="AE479" s="231"/>
      <c r="AF479" s="231"/>
      <c r="AG479" s="231"/>
      <c r="AH479" s="231"/>
      <c r="AI479" s="231"/>
      <c r="AJ479" s="231"/>
      <c r="AK479" s="231"/>
      <c r="AL479" s="231"/>
      <c r="AM479" s="231"/>
      <c r="AN479" s="231"/>
    </row>
    <row r="480" spans="1:40">
      <c r="A480" s="27">
        <v>42451</v>
      </c>
      <c r="B480" s="113">
        <v>4.2369000000000003</v>
      </c>
      <c r="C480" s="116">
        <v>4.63</v>
      </c>
      <c r="D480" s="116">
        <v>33.93</v>
      </c>
      <c r="E480" s="113">
        <v>40.127899999999997</v>
      </c>
      <c r="F480" s="113">
        <v>35.814599999999999</v>
      </c>
      <c r="G480" s="113">
        <v>11.399999619999999</v>
      </c>
      <c r="H480" s="113">
        <v>53.11</v>
      </c>
      <c r="I480" s="113">
        <v>17.32</v>
      </c>
      <c r="J480" s="113">
        <v>79.599999999999994</v>
      </c>
      <c r="K480" s="113">
        <v>637.91999999999996</v>
      </c>
      <c r="L480" s="113">
        <v>11.95</v>
      </c>
      <c r="M480" s="113">
        <v>42.97</v>
      </c>
      <c r="N480" s="113">
        <v>32.64</v>
      </c>
      <c r="O480" s="113">
        <v>610.30999999999995</v>
      </c>
      <c r="P480" s="113">
        <f t="shared" si="35"/>
        <v>2.1168566618186757</v>
      </c>
      <c r="Q480" s="113">
        <f t="shared" si="36"/>
        <v>8.3049910202519879</v>
      </c>
      <c r="R480" s="113">
        <f>SUM($Q$308:Q480)</f>
        <v>2740.3867594149674</v>
      </c>
      <c r="S480" s="113">
        <f t="shared" si="37"/>
        <v>7.1923022903492502</v>
      </c>
      <c r="T480" s="113">
        <f>SUM($S$308:S480)</f>
        <v>1741.5409195788368</v>
      </c>
      <c r="U480" s="199">
        <f t="shared" si="38"/>
        <v>6.9677320835299996</v>
      </c>
      <c r="V480" s="199">
        <f t="shared" si="39"/>
        <v>6.9677320835299996</v>
      </c>
      <c r="W480" s="231">
        <f>SUM($V$308:V480)</f>
        <v>1728.5935271162</v>
      </c>
      <c r="Y480" s="231"/>
      <c r="Z480" s="231"/>
      <c r="AA480" s="231"/>
      <c r="AB480" s="231"/>
      <c r="AC480" s="231"/>
      <c r="AD480" s="231"/>
      <c r="AE480" s="231"/>
      <c r="AF480" s="231"/>
      <c r="AG480" s="231"/>
      <c r="AH480" s="231"/>
      <c r="AI480" s="231"/>
      <c r="AJ480" s="231"/>
      <c r="AK480" s="231"/>
      <c r="AL480" s="231"/>
      <c r="AM480" s="231"/>
      <c r="AN480" s="231"/>
    </row>
    <row r="481" spans="1:43">
      <c r="A481" s="27">
        <v>42452</v>
      </c>
      <c r="B481" s="113">
        <v>4.5129999999999999</v>
      </c>
      <c r="C481" s="116">
        <v>4.93</v>
      </c>
      <c r="D481" s="116">
        <v>33.64</v>
      </c>
      <c r="E481" s="113">
        <v>47.5886</v>
      </c>
      <c r="F481" s="113">
        <v>36.551900000000003</v>
      </c>
      <c r="G481" s="113">
        <v>11.5</v>
      </c>
      <c r="H481" s="113">
        <v>62.42</v>
      </c>
      <c r="I481" s="113">
        <v>20</v>
      </c>
      <c r="J481" s="113">
        <v>79.97</v>
      </c>
      <c r="K481" s="113">
        <v>742.74</v>
      </c>
      <c r="L481" s="113">
        <v>11.58</v>
      </c>
      <c r="M481" s="113">
        <v>38.69</v>
      </c>
      <c r="N481" s="113">
        <v>49.76</v>
      </c>
      <c r="O481" s="113">
        <v>684.74</v>
      </c>
      <c r="P481" s="113">
        <f t="shared" si="35"/>
        <v>2.3584032770843102</v>
      </c>
      <c r="Q481" s="113">
        <f t="shared" si="36"/>
        <v>10.574054131310657</v>
      </c>
      <c r="R481" s="113">
        <f>SUM($Q$308:Q481)</f>
        <v>2750.9608135462781</v>
      </c>
      <c r="S481" s="113">
        <f t="shared" si="37"/>
        <v>7.6767924677891006</v>
      </c>
      <c r="T481" s="113">
        <f>SUM($S$308:S481)</f>
        <v>1749.2177120466258</v>
      </c>
      <c r="U481" s="199">
        <f t="shared" si="38"/>
        <v>7.5878612295699996</v>
      </c>
      <c r="V481" s="199">
        <f t="shared" si="39"/>
        <v>7.5878612295699996</v>
      </c>
      <c r="W481" s="231">
        <f>SUM($V$308:V481)</f>
        <v>1736.1813883457701</v>
      </c>
      <c r="Y481" s="231"/>
      <c r="Z481" s="231"/>
      <c r="AA481" s="231"/>
      <c r="AB481" s="231"/>
      <c r="AC481" s="231"/>
      <c r="AD481" s="231"/>
      <c r="AE481" s="231"/>
      <c r="AF481" s="231"/>
      <c r="AG481" s="231"/>
      <c r="AH481" s="231"/>
      <c r="AI481" s="231"/>
      <c r="AJ481" s="231"/>
      <c r="AK481" s="231"/>
      <c r="AL481" s="231"/>
      <c r="AM481" s="231"/>
      <c r="AN481" s="231"/>
    </row>
    <row r="482" spans="1:43">
      <c r="A482" s="27">
        <v>42453</v>
      </c>
      <c r="B482" s="113">
        <v>4.8932000000000002</v>
      </c>
      <c r="C482" s="116">
        <v>5.35</v>
      </c>
      <c r="D482" s="116">
        <v>33.869999999999997</v>
      </c>
      <c r="E482" s="113">
        <v>44.436199999999999</v>
      </c>
      <c r="F482" s="113">
        <v>37.177999999999997</v>
      </c>
      <c r="G482" s="113">
        <v>11.5</v>
      </c>
      <c r="H482" s="113">
        <v>57.49</v>
      </c>
      <c r="I482" s="113">
        <v>20.010000000000002</v>
      </c>
      <c r="J482" s="113">
        <v>79.989999999999995</v>
      </c>
      <c r="K482" s="113">
        <v>753.34</v>
      </c>
      <c r="L482" s="113">
        <v>12.25</v>
      </c>
      <c r="M482" s="113">
        <v>31.88</v>
      </c>
      <c r="N482" s="113">
        <v>51.04</v>
      </c>
      <c r="O482" s="113">
        <v>679.91</v>
      </c>
      <c r="P482" s="113">
        <f t="shared" si="35"/>
        <v>2.4031752111645597</v>
      </c>
      <c r="Q482" s="113">
        <f t="shared" si="36"/>
        <v>11.058232919858451</v>
      </c>
      <c r="R482" s="113">
        <f>SUM($Q$308:Q482)</f>
        <v>2762.0190464661364</v>
      </c>
      <c r="S482" s="113">
        <f t="shared" si="37"/>
        <v>8.1605882991463989</v>
      </c>
      <c r="T482" s="113">
        <f>SUM($S$308:S482)</f>
        <v>1757.3783003457722</v>
      </c>
      <c r="U482" s="199">
        <f t="shared" si="38"/>
        <v>8.0628288894599986</v>
      </c>
      <c r="V482" s="199">
        <f t="shared" si="39"/>
        <v>8.0628288894599986</v>
      </c>
      <c r="W482" s="231">
        <f>SUM($V$308:V482)</f>
        <v>1744.2442172352301</v>
      </c>
      <c r="Y482" s="231"/>
      <c r="Z482" s="231"/>
      <c r="AA482" s="231"/>
      <c r="AB482" s="231"/>
      <c r="AC482" s="231"/>
      <c r="AD482" s="231"/>
      <c r="AE482" s="231"/>
      <c r="AF482" s="231"/>
      <c r="AG482" s="231"/>
      <c r="AH482" s="231"/>
      <c r="AI482" s="231"/>
      <c r="AJ482" s="231"/>
      <c r="AK482" s="231"/>
      <c r="AL482" s="231"/>
      <c r="AM482" s="231"/>
      <c r="AN482" s="231"/>
    </row>
    <row r="483" spans="1:43">
      <c r="A483" s="27">
        <v>42454</v>
      </c>
      <c r="B483" s="113">
        <v>5.0183</v>
      </c>
      <c r="C483" s="116">
        <v>5.49</v>
      </c>
      <c r="D483" s="116">
        <v>33.76</v>
      </c>
      <c r="E483" s="113">
        <v>43.343499999999999</v>
      </c>
      <c r="F483" s="113">
        <v>36.931100000000001</v>
      </c>
      <c r="G483" s="113">
        <v>11.5</v>
      </c>
      <c r="H483" s="113">
        <v>65.06</v>
      </c>
      <c r="I483" s="113">
        <v>20</v>
      </c>
      <c r="J483" s="113">
        <v>79.989999999999995</v>
      </c>
      <c r="K483" s="113">
        <v>762.15</v>
      </c>
      <c r="L483" s="113">
        <v>12.37</v>
      </c>
      <c r="M483" s="113">
        <v>32.68</v>
      </c>
      <c r="N483" s="113">
        <v>52.94</v>
      </c>
      <c r="O483" s="113">
        <v>680.02</v>
      </c>
      <c r="P483" s="113">
        <f t="shared" si="35"/>
        <v>2.4628654907089698</v>
      </c>
      <c r="Q483" s="113">
        <f t="shared" si="36"/>
        <v>11.738399668951883</v>
      </c>
      <c r="R483" s="113">
        <f>SUM($Q$308:Q483)</f>
        <v>2773.7574461350882</v>
      </c>
      <c r="S483" s="113">
        <f t="shared" si="37"/>
        <v>8.3464114744661</v>
      </c>
      <c r="T483" s="113">
        <f>SUM($S$308:S483)</f>
        <v>1765.7247118202383</v>
      </c>
      <c r="U483" s="199">
        <f t="shared" si="38"/>
        <v>8.1998041892599982</v>
      </c>
      <c r="V483" s="199">
        <f t="shared" si="39"/>
        <v>8.1998041892599982</v>
      </c>
      <c r="W483" s="231">
        <f>SUM($V$308:V483)</f>
        <v>1752.4440214244901</v>
      </c>
      <c r="Y483" s="231"/>
      <c r="Z483" s="231"/>
      <c r="AA483" s="231"/>
      <c r="AB483" s="231"/>
      <c r="AC483" s="231"/>
      <c r="AD483" s="231"/>
      <c r="AE483" s="231"/>
      <c r="AF483" s="231"/>
      <c r="AG483" s="231"/>
      <c r="AH483" s="231"/>
      <c r="AI483" s="231"/>
      <c r="AJ483" s="231"/>
      <c r="AK483" s="231"/>
      <c r="AL483" s="231"/>
      <c r="AM483" s="231"/>
      <c r="AN483" s="231"/>
    </row>
    <row r="484" spans="1:43">
      <c r="A484" s="27">
        <v>42455</v>
      </c>
      <c r="B484" s="113">
        <v>5.2412000000000001</v>
      </c>
      <c r="C484" s="116">
        <v>5.73</v>
      </c>
      <c r="D484" s="116">
        <v>34.06</v>
      </c>
      <c r="E484" s="113">
        <v>40.5124</v>
      </c>
      <c r="F484" s="113">
        <v>37.228499999999997</v>
      </c>
      <c r="G484" s="113">
        <v>11.80000019</v>
      </c>
      <c r="H484" s="113">
        <v>52.34</v>
      </c>
      <c r="I484" s="113">
        <v>20</v>
      </c>
      <c r="J484" s="113">
        <v>79.98</v>
      </c>
      <c r="K484" s="113">
        <v>772.62</v>
      </c>
      <c r="L484" s="113">
        <v>12.8</v>
      </c>
      <c r="M484" s="113">
        <v>32.03</v>
      </c>
      <c r="N484" s="113">
        <v>52.7</v>
      </c>
      <c r="O484" s="113">
        <v>680.07</v>
      </c>
      <c r="P484" s="113">
        <f t="shared" si="35"/>
        <v>2.4392692359702521</v>
      </c>
      <c r="Q484" s="113">
        <f t="shared" si="36"/>
        <v>11.464659719956146</v>
      </c>
      <c r="R484" s="113">
        <f>SUM($Q$308:Q484)</f>
        <v>2785.2221058550444</v>
      </c>
      <c r="S484" s="113">
        <f t="shared" si="37"/>
        <v>8.4474702530458785</v>
      </c>
      <c r="T484" s="113">
        <f>SUM($S$308:S484)</f>
        <v>1774.1721820732841</v>
      </c>
      <c r="U484" s="199">
        <f t="shared" si="38"/>
        <v>8.4540159081699997</v>
      </c>
      <c r="V484" s="199">
        <f t="shared" si="39"/>
        <v>8.4540159081699997</v>
      </c>
      <c r="W484" s="231">
        <f>SUM($V$308:V484)</f>
        <v>1760.8980373326601</v>
      </c>
      <c r="Y484" s="231"/>
      <c r="Z484" s="231"/>
      <c r="AA484" s="231"/>
      <c r="AB484" s="231"/>
      <c r="AC484" s="231"/>
      <c r="AD484" s="231"/>
      <c r="AE484" s="231"/>
      <c r="AF484" s="231"/>
      <c r="AG484" s="231"/>
      <c r="AH484" s="231"/>
      <c r="AI484" s="231"/>
      <c r="AJ484" s="231"/>
      <c r="AK484" s="231"/>
      <c r="AL484" s="231"/>
      <c r="AM484" s="231"/>
      <c r="AN484" s="231"/>
    </row>
    <row r="485" spans="1:43">
      <c r="A485" s="27">
        <v>42456</v>
      </c>
      <c r="B485" s="113">
        <v>5.4165999999999999</v>
      </c>
      <c r="C485" s="116">
        <v>5.92</v>
      </c>
      <c r="D485" s="116">
        <v>33.409999999999997</v>
      </c>
      <c r="E485" s="113">
        <v>39.735100000000003</v>
      </c>
      <c r="F485" s="113">
        <v>36.735300000000002</v>
      </c>
      <c r="G485" s="113">
        <v>11.899999619999999</v>
      </c>
      <c r="H485" s="113">
        <v>31.29</v>
      </c>
      <c r="I485" s="113">
        <v>20</v>
      </c>
      <c r="J485" s="113">
        <v>80</v>
      </c>
      <c r="K485" s="113">
        <v>787.89</v>
      </c>
      <c r="L485" s="113">
        <v>13.3</v>
      </c>
      <c r="M485" s="113">
        <v>35.97</v>
      </c>
      <c r="N485" s="113">
        <v>57.55</v>
      </c>
      <c r="O485" s="113">
        <v>679.99</v>
      </c>
      <c r="P485" s="113">
        <f t="shared" si="35"/>
        <v>2.3900895109962264</v>
      </c>
      <c r="Q485" s="113">
        <f t="shared" si="36"/>
        <v>10.914470864479078</v>
      </c>
      <c r="R485" s="113">
        <f>SUM($Q$308:Q485)</f>
        <v>2796.1365767195234</v>
      </c>
      <c r="S485" s="113">
        <f t="shared" si="37"/>
        <v>8.5238451112763531</v>
      </c>
      <c r="T485" s="113">
        <f>SUM($S$308:S485)</f>
        <v>1782.6960271845605</v>
      </c>
      <c r="U485" s="199">
        <f t="shared" si="38"/>
        <v>8.6112010837599993</v>
      </c>
      <c r="V485" s="199">
        <f t="shared" si="39"/>
        <v>8.6112010837599993</v>
      </c>
      <c r="W485" s="231">
        <f>SUM($V$308:V485)</f>
        <v>1769.5092384164202</v>
      </c>
      <c r="Y485" s="231"/>
      <c r="Z485" s="231"/>
      <c r="AA485" s="231"/>
      <c r="AB485" s="231"/>
      <c r="AC485" s="231"/>
      <c r="AD485" s="231"/>
      <c r="AE485" s="231"/>
      <c r="AF485" s="231"/>
      <c r="AG485" s="231"/>
      <c r="AH485" s="231"/>
      <c r="AI485" s="231"/>
      <c r="AJ485" s="231"/>
      <c r="AK485" s="231"/>
      <c r="AL485" s="231"/>
      <c r="AM485" s="231"/>
      <c r="AN485" s="231"/>
    </row>
    <row r="486" spans="1:43">
      <c r="A486" s="27">
        <v>42457</v>
      </c>
      <c r="B486" s="113">
        <v>5.9577</v>
      </c>
      <c r="C486" s="116">
        <v>6.51</v>
      </c>
      <c r="D486" s="116">
        <v>31.96</v>
      </c>
      <c r="E486" s="113">
        <v>37.863</v>
      </c>
      <c r="F486" s="113">
        <v>36.241599999999998</v>
      </c>
      <c r="G486" s="113">
        <v>11.899999619999999</v>
      </c>
      <c r="H486" s="113">
        <v>30.89</v>
      </c>
      <c r="I486" s="113">
        <v>19.989999999999998</v>
      </c>
      <c r="J486" s="113">
        <v>79.95</v>
      </c>
      <c r="K486" s="113">
        <v>816.21</v>
      </c>
      <c r="L486" s="113">
        <v>15.24</v>
      </c>
      <c r="M486" s="113">
        <v>41.75</v>
      </c>
      <c r="N486" s="113">
        <v>63.76</v>
      </c>
      <c r="O486" s="113">
        <v>680.15</v>
      </c>
      <c r="P486" s="113">
        <f t="shared" si="35"/>
        <v>2.4960323429051554</v>
      </c>
      <c r="Q486" s="113">
        <f t="shared" si="36"/>
        <v>12.134253765667729</v>
      </c>
      <c r="R486" s="113">
        <f>SUM($Q$308:Q486)</f>
        <v>2808.2708304851913</v>
      </c>
      <c r="S486" s="113">
        <f t="shared" si="37"/>
        <v>9.1578348621744521</v>
      </c>
      <c r="T486" s="113">
        <f>SUM($S$308:S486)</f>
        <v>1791.853862046735</v>
      </c>
      <c r="U486" s="199">
        <f t="shared" si="38"/>
        <v>9.177997785659997</v>
      </c>
      <c r="V486" s="199">
        <f t="shared" si="39"/>
        <v>9.177997785659997</v>
      </c>
      <c r="W486" s="231">
        <f>SUM($V$308:V486)</f>
        <v>1778.6872362020802</v>
      </c>
      <c r="Y486" s="231"/>
      <c r="Z486" s="231"/>
      <c r="AA486" s="231"/>
      <c r="AB486" s="231"/>
      <c r="AC486" s="231"/>
      <c r="AD486" s="231"/>
      <c r="AE486" s="231"/>
      <c r="AF486" s="231"/>
      <c r="AG486" s="231"/>
      <c r="AH486" s="231"/>
      <c r="AI486" s="231"/>
      <c r="AJ486" s="231"/>
      <c r="AK486" s="231"/>
      <c r="AL486" s="231"/>
      <c r="AM486" s="231"/>
      <c r="AN486" s="231"/>
    </row>
    <row r="487" spans="1:43">
      <c r="A487" s="27">
        <v>42458</v>
      </c>
      <c r="B487" s="113">
        <v>7.0038</v>
      </c>
      <c r="C487" s="116">
        <v>7.66</v>
      </c>
      <c r="D487" s="116">
        <v>31.5</v>
      </c>
      <c r="E487" s="113">
        <v>35.4467</v>
      </c>
      <c r="F487" s="113">
        <v>35.7181</v>
      </c>
      <c r="G487" s="113">
        <v>11.80000019</v>
      </c>
      <c r="H487" s="113">
        <v>34.44</v>
      </c>
      <c r="I487" s="113">
        <v>20</v>
      </c>
      <c r="J487" s="113">
        <v>79.97</v>
      </c>
      <c r="K487" s="113">
        <v>871.65</v>
      </c>
      <c r="L487" s="113">
        <v>20.09</v>
      </c>
      <c r="M487" s="113">
        <v>43.11</v>
      </c>
      <c r="N487" s="113">
        <v>79.47</v>
      </c>
      <c r="O487" s="113">
        <v>679.99</v>
      </c>
      <c r="P487" s="113">
        <f t="shared" si="35"/>
        <v>2.7533891467493117</v>
      </c>
      <c r="Q487" s="113">
        <f t="shared" si="36"/>
        <v>15.695736998870712</v>
      </c>
      <c r="R487" s="113">
        <f>SUM($Q$308:Q487)</f>
        <v>2823.9665674840621</v>
      </c>
      <c r="S487" s="113">
        <f t="shared" si="37"/>
        <v>10.767061487306075</v>
      </c>
      <c r="T487" s="113">
        <f>SUM($S$308:S487)</f>
        <v>1802.6209235340411</v>
      </c>
      <c r="U487" s="199">
        <f t="shared" si="38"/>
        <v>10.572515203719998</v>
      </c>
      <c r="V487" s="199">
        <f t="shared" si="39"/>
        <v>10.572515203719998</v>
      </c>
      <c r="W487" s="231">
        <f>SUM($V$308:V487)</f>
        <v>1789.2597514058002</v>
      </c>
      <c r="Y487" s="231"/>
      <c r="Z487" s="231"/>
      <c r="AA487" s="231"/>
      <c r="AB487" s="231"/>
      <c r="AC487" s="231"/>
      <c r="AD487" s="231"/>
      <c r="AE487" s="231"/>
      <c r="AF487" s="231"/>
      <c r="AG487" s="231"/>
      <c r="AH487" s="231"/>
      <c r="AI487" s="231"/>
      <c r="AJ487" s="231"/>
      <c r="AK487" s="231"/>
      <c r="AL487" s="231"/>
      <c r="AM487" s="231"/>
      <c r="AN487" s="231"/>
    </row>
    <row r="488" spans="1:43">
      <c r="A488" s="27">
        <v>42459</v>
      </c>
      <c r="B488" s="113">
        <v>6.7095000000000002</v>
      </c>
      <c r="C488" s="116">
        <v>7.33</v>
      </c>
      <c r="D488" s="116">
        <v>32.119999999999997</v>
      </c>
      <c r="E488" s="113">
        <v>30.802700000000002</v>
      </c>
      <c r="F488" s="113">
        <v>36.569099999999999</v>
      </c>
      <c r="G488" s="113">
        <v>11.899999619999999</v>
      </c>
      <c r="H488" s="113">
        <v>41.73</v>
      </c>
      <c r="I488" s="113">
        <v>20</v>
      </c>
      <c r="J488" s="113">
        <v>79.98</v>
      </c>
      <c r="K488" s="113">
        <v>847.62</v>
      </c>
      <c r="L488" s="113">
        <v>18.05</v>
      </c>
      <c r="M488" s="113">
        <v>43.46</v>
      </c>
      <c r="N488" s="113">
        <v>73.010000000000005</v>
      </c>
      <c r="O488" s="113">
        <v>679.94</v>
      </c>
      <c r="P488" s="113">
        <f t="shared" si="35"/>
        <v>2.7019445676351661</v>
      </c>
      <c r="Q488" s="113">
        <f t="shared" si="36"/>
        <v>14.90869452053599</v>
      </c>
      <c r="R488" s="113">
        <f>SUM($Q$308:Q488)</f>
        <v>2838.875262004598</v>
      </c>
      <c r="S488" s="113">
        <f t="shared" si="37"/>
        <v>10.18253678218735</v>
      </c>
      <c r="T488" s="113">
        <f>SUM($S$308:S488)</f>
        <v>1812.8034603162284</v>
      </c>
      <c r="U488" s="199">
        <f t="shared" si="38"/>
        <v>10.04369008762</v>
      </c>
      <c r="V488" s="199">
        <f t="shared" si="39"/>
        <v>10.04369008762</v>
      </c>
      <c r="W488" s="231">
        <f>SUM($V$308:V488)</f>
        <v>1799.3034414934202</v>
      </c>
      <c r="Y488" s="231"/>
      <c r="Z488" s="231"/>
      <c r="AA488" s="231"/>
      <c r="AB488" s="231"/>
      <c r="AC488" s="231"/>
      <c r="AD488" s="231"/>
      <c r="AE488" s="231"/>
      <c r="AF488" s="231"/>
      <c r="AG488" s="231"/>
      <c r="AH488" s="231"/>
      <c r="AI488" s="231"/>
      <c r="AJ488" s="231"/>
      <c r="AK488" s="231"/>
      <c r="AL488" s="231"/>
      <c r="AM488" s="231"/>
      <c r="AN488" s="231"/>
    </row>
    <row r="489" spans="1:43">
      <c r="A489" s="27">
        <v>42460</v>
      </c>
      <c r="B489" s="113">
        <v>6.8658000000000001</v>
      </c>
      <c r="C489" s="116">
        <v>7.5</v>
      </c>
      <c r="D489" s="116">
        <v>32.869999999999997</v>
      </c>
      <c r="E489" s="113">
        <v>26.081</v>
      </c>
      <c r="F489" s="113">
        <v>36.841000000000001</v>
      </c>
      <c r="G489" s="113">
        <v>12.19999981</v>
      </c>
      <c r="H489" s="113">
        <v>35.549999999999997</v>
      </c>
      <c r="I489" s="113">
        <v>20</v>
      </c>
      <c r="J489" s="113">
        <v>79.97</v>
      </c>
      <c r="K489" s="113">
        <v>854</v>
      </c>
      <c r="L489" s="113">
        <v>17.899999999999999</v>
      </c>
      <c r="M489" s="113">
        <v>45.67</v>
      </c>
      <c r="N489" s="113">
        <v>72.239999999999995</v>
      </c>
      <c r="O489" s="113">
        <v>680.03</v>
      </c>
      <c r="P489" s="113">
        <f t="shared" si="35"/>
        <v>2.6981997383546181</v>
      </c>
      <c r="Q489" s="113">
        <f t="shared" si="36"/>
        <v>14.852968412265763</v>
      </c>
      <c r="R489" s="113">
        <f>SUM($Q$308:Q489)</f>
        <v>2853.7282304168639</v>
      </c>
      <c r="S489" s="113">
        <f t="shared" si="37"/>
        <v>10.207556236312429</v>
      </c>
      <c r="T489" s="113">
        <f>SUM($S$308:S489)</f>
        <v>1823.0110165525409</v>
      </c>
      <c r="U489" s="199">
        <f t="shared" si="38"/>
        <v>10.188294894399998</v>
      </c>
      <c r="V489" s="199">
        <f t="shared" si="39"/>
        <v>10.188294894399998</v>
      </c>
      <c r="W489" s="231">
        <f>SUM($V$308:V489)</f>
        <v>1809.4917363878203</v>
      </c>
      <c r="Y489" s="231"/>
      <c r="Z489" s="231"/>
      <c r="AA489" s="231"/>
      <c r="AB489" s="231"/>
      <c r="AC489" s="231"/>
      <c r="AD489" s="231"/>
      <c r="AE489" s="231"/>
      <c r="AF489" s="231"/>
      <c r="AG489" s="231"/>
      <c r="AH489" s="231"/>
      <c r="AI489" s="231"/>
      <c r="AJ489" s="231"/>
      <c r="AK489" s="231"/>
      <c r="AL489" s="231"/>
      <c r="AM489" s="231"/>
      <c r="AN489" s="231"/>
    </row>
    <row r="490" spans="1:43">
      <c r="A490" s="27">
        <v>42461</v>
      </c>
      <c r="B490" s="113">
        <v>7.0896999999999997</v>
      </c>
      <c r="C490" s="116">
        <v>7.75</v>
      </c>
      <c r="D490" s="116">
        <v>33.200000000000003</v>
      </c>
      <c r="E490" s="113">
        <v>20.791899999999998</v>
      </c>
      <c r="F490" s="113">
        <v>36.588000000000001</v>
      </c>
      <c r="G490" s="113">
        <v>12</v>
      </c>
      <c r="H490" s="113">
        <v>47.78</v>
      </c>
      <c r="I490" s="113">
        <v>19.989999999999998</v>
      </c>
      <c r="J490" s="113">
        <v>79.989999999999995</v>
      </c>
      <c r="K490" s="113">
        <v>886.91</v>
      </c>
      <c r="L490" s="113">
        <v>18.68</v>
      </c>
      <c r="M490" s="113">
        <v>34.82</v>
      </c>
      <c r="N490" s="113">
        <v>79</v>
      </c>
      <c r="O490" s="113">
        <v>711.05</v>
      </c>
      <c r="P490" s="113">
        <f t="shared" si="35"/>
        <v>2.8360913572726201</v>
      </c>
      <c r="Q490" s="113">
        <f t="shared" si="36"/>
        <v>17.048996697430447</v>
      </c>
      <c r="R490" s="242">
        <f>SUM($Q$308:Q490)</f>
        <v>2870.7772271142944</v>
      </c>
      <c r="S490" s="113">
        <f t="shared" si="37"/>
        <v>10.442086598073804</v>
      </c>
      <c r="T490" s="242">
        <f>SUM($S$308:S490)</f>
        <v>1833.4531031506147</v>
      </c>
      <c r="U490" s="199">
        <f t="shared" si="38"/>
        <v>10.37538074347</v>
      </c>
      <c r="V490" s="199">
        <f t="shared" si="39"/>
        <v>10.37538074347</v>
      </c>
      <c r="W490" s="232">
        <f>SUM($V$308:V490)</f>
        <v>1819.8671171312903</v>
      </c>
      <c r="Y490" s="232"/>
      <c r="Z490" s="232"/>
      <c r="AA490" s="232"/>
      <c r="AB490" s="232"/>
      <c r="AC490" s="232"/>
      <c r="AD490" s="232"/>
      <c r="AE490" s="232"/>
      <c r="AF490" s="232"/>
      <c r="AG490" s="232"/>
      <c r="AH490" s="232"/>
      <c r="AI490" s="232"/>
      <c r="AJ490" s="232"/>
      <c r="AK490" s="232"/>
      <c r="AL490" s="232"/>
      <c r="AM490" s="232"/>
      <c r="AN490" s="232"/>
    </row>
    <row r="491" spans="1:43">
      <c r="A491" s="27">
        <v>42462</v>
      </c>
      <c r="B491" s="113">
        <v>0.36259999999999998</v>
      </c>
      <c r="C491" s="116">
        <v>0.2</v>
      </c>
      <c r="D491" s="116">
        <v>32.01</v>
      </c>
      <c r="E491" s="113">
        <v>19.940999999999999</v>
      </c>
      <c r="F491" s="113">
        <v>31.5593</v>
      </c>
      <c r="G491" s="113">
        <v>12</v>
      </c>
      <c r="H491" s="113">
        <v>16.75</v>
      </c>
      <c r="I491" s="113">
        <v>0.63</v>
      </c>
      <c r="J491" s="113">
        <v>77.650000000000006</v>
      </c>
      <c r="K491" s="113">
        <v>221.88</v>
      </c>
      <c r="L491" s="113">
        <v>1.01</v>
      </c>
      <c r="M491" s="113">
        <v>31.64</v>
      </c>
      <c r="N491" s="113">
        <v>17.73</v>
      </c>
      <c r="O491" s="113">
        <v>294.17</v>
      </c>
      <c r="P491" s="113">
        <f t="shared" si="35"/>
        <v>0.47645995655100992</v>
      </c>
      <c r="Q491" s="113">
        <f t="shared" si="36"/>
        <v>1.610363542901337</v>
      </c>
      <c r="R491" s="113">
        <f>Q491</f>
        <v>1.610363542901337</v>
      </c>
      <c r="S491" s="113">
        <f t="shared" si="37"/>
        <v>0.69304188184530036</v>
      </c>
      <c r="T491" s="113">
        <f>S491</f>
        <v>0.69304188184530036</v>
      </c>
      <c r="U491" s="199">
        <f t="shared" si="38"/>
        <v>0.20732497102999972</v>
      </c>
      <c r="V491" s="199">
        <f t="shared" si="39"/>
        <v>0.20732497102999972</v>
      </c>
      <c r="W491" s="231">
        <f>V491</f>
        <v>0.20732497102999972</v>
      </c>
      <c r="Y491" s="231"/>
      <c r="Z491" s="231"/>
      <c r="AA491" s="231"/>
      <c r="AB491" s="231"/>
      <c r="AC491" s="231"/>
      <c r="AD491" s="231"/>
      <c r="AE491" s="231"/>
      <c r="AF491" s="231"/>
      <c r="AG491" s="231"/>
      <c r="AH491" s="231"/>
      <c r="AI491" s="231"/>
      <c r="AJ491" s="231"/>
      <c r="AK491" s="231"/>
      <c r="AL491" s="231"/>
      <c r="AM491" s="231"/>
      <c r="AN491" s="231"/>
      <c r="AO491" s="233"/>
      <c r="AP491" s="233"/>
      <c r="AQ491" s="233"/>
    </row>
    <row r="492" spans="1:43">
      <c r="A492" s="27">
        <v>42463</v>
      </c>
      <c r="B492" s="113">
        <v>0</v>
      </c>
      <c r="C492" s="115">
        <v>0</v>
      </c>
      <c r="D492" s="116">
        <v>31.57</v>
      </c>
      <c r="E492" s="113">
        <v>21.716200000000001</v>
      </c>
      <c r="F492" s="113">
        <v>29.3413</v>
      </c>
      <c r="G492" s="113">
        <v>12</v>
      </c>
      <c r="H492" s="113">
        <v>16.940000000000001</v>
      </c>
      <c r="I492" s="113">
        <v>0</v>
      </c>
      <c r="J492" s="113">
        <v>77.239999999999995</v>
      </c>
      <c r="K492" s="113">
        <v>138.19</v>
      </c>
      <c r="L492" s="113">
        <v>4.63</v>
      </c>
      <c r="M492" s="113">
        <v>34.869999999999997</v>
      </c>
      <c r="N492" s="113">
        <v>10.08</v>
      </c>
      <c r="O492" s="113">
        <v>207.55</v>
      </c>
      <c r="P492" s="113">
        <f t="shared" si="35"/>
        <v>0.30300550485857008</v>
      </c>
      <c r="Q492" s="113">
        <f t="shared" si="36"/>
        <v>1.3539219175704453</v>
      </c>
      <c r="R492" s="113">
        <f>SUM($Q$491:Q492)</f>
        <v>2.9642854604717823</v>
      </c>
      <c r="S492" s="113">
        <f t="shared" si="37"/>
        <v>0.64053942430369903</v>
      </c>
      <c r="T492" s="113">
        <f>SUM($S$491:S492)</f>
        <v>1.3335813061489994</v>
      </c>
      <c r="U492" s="199">
        <f t="shared" si="38"/>
        <v>-4.582982541000033E-2</v>
      </c>
      <c r="V492" s="199">
        <f t="shared" si="39"/>
        <v>0</v>
      </c>
      <c r="W492" s="231">
        <f>SUM($V$491:V492)</f>
        <v>0.20732497102999972</v>
      </c>
      <c r="Y492" s="231"/>
      <c r="Z492" s="231"/>
      <c r="AA492" s="231"/>
      <c r="AB492" s="231"/>
      <c r="AC492" s="231"/>
      <c r="AD492" s="231"/>
      <c r="AE492" s="231"/>
      <c r="AF492" s="231"/>
      <c r="AG492" s="231"/>
      <c r="AH492" s="231"/>
      <c r="AI492" s="231"/>
      <c r="AJ492" s="231"/>
      <c r="AK492" s="231"/>
      <c r="AL492" s="231"/>
      <c r="AM492" s="231"/>
      <c r="AN492" s="231"/>
    </row>
    <row r="493" spans="1:43">
      <c r="A493" s="27">
        <v>42464</v>
      </c>
      <c r="B493" s="113">
        <v>0</v>
      </c>
      <c r="C493" s="115">
        <v>0</v>
      </c>
      <c r="D493" s="116">
        <v>31.4</v>
      </c>
      <c r="E493" s="113">
        <v>21.4648</v>
      </c>
      <c r="F493" s="113">
        <v>40.088000000000001</v>
      </c>
      <c r="G493" s="113">
        <v>12</v>
      </c>
      <c r="H493" s="113">
        <v>16.71</v>
      </c>
      <c r="I493" s="113">
        <v>0</v>
      </c>
      <c r="J493" s="113">
        <v>76.819999999999993</v>
      </c>
      <c r="K493" s="113">
        <v>33.42</v>
      </c>
      <c r="L493" s="113">
        <v>7.17</v>
      </c>
      <c r="M493" s="113">
        <v>36.880000000000003</v>
      </c>
      <c r="N493" s="113">
        <v>0</v>
      </c>
      <c r="O493" s="113">
        <v>91.63</v>
      </c>
      <c r="P493" s="113">
        <f t="shared" si="35"/>
        <v>0.11359194765743996</v>
      </c>
      <c r="Q493" s="113">
        <f t="shared" si="36"/>
        <v>1.1202948926478518</v>
      </c>
      <c r="R493" s="113">
        <f>SUM($Q$491:Q493)</f>
        <v>4.0845803531196339</v>
      </c>
      <c r="S493" s="113">
        <f t="shared" si="37"/>
        <v>0.97935452024159886</v>
      </c>
      <c r="T493" s="113">
        <f>SUM($S$491:S493)</f>
        <v>2.3129358263905981</v>
      </c>
      <c r="U493" s="199">
        <f t="shared" si="38"/>
        <v>-6.2920876560000435E-2</v>
      </c>
      <c r="V493" s="199">
        <f t="shared" si="39"/>
        <v>0</v>
      </c>
      <c r="W493" s="231">
        <f>SUM($V$491:V493)</f>
        <v>0.20732497102999972</v>
      </c>
      <c r="Y493" s="231"/>
      <c r="Z493" s="231"/>
      <c r="AA493" s="231"/>
      <c r="AB493" s="231"/>
      <c r="AC493" s="231"/>
      <c r="AD493" s="231"/>
      <c r="AE493" s="231"/>
      <c r="AF493" s="231"/>
      <c r="AG493" s="231"/>
      <c r="AH493" s="231"/>
      <c r="AI493" s="231"/>
      <c r="AJ493" s="231"/>
      <c r="AK493" s="231"/>
      <c r="AL493" s="231"/>
      <c r="AM493" s="231"/>
      <c r="AN493" s="231"/>
    </row>
    <row r="494" spans="1:43">
      <c r="A494" s="27">
        <v>42465</v>
      </c>
      <c r="B494" s="113">
        <v>0</v>
      </c>
      <c r="C494" s="115">
        <v>0</v>
      </c>
      <c r="D494" s="116">
        <v>31.29</v>
      </c>
      <c r="E494" s="113">
        <v>21.1221</v>
      </c>
      <c r="F494" s="113">
        <v>42.961100000000002</v>
      </c>
      <c r="G494" s="113">
        <v>12</v>
      </c>
      <c r="H494" s="113">
        <v>16.739999999999998</v>
      </c>
      <c r="I494" s="113">
        <v>0</v>
      </c>
      <c r="J494" s="113">
        <v>76.59</v>
      </c>
      <c r="K494" s="113">
        <v>4.33</v>
      </c>
      <c r="L494" s="113">
        <v>8</v>
      </c>
      <c r="M494" s="113">
        <v>38.57</v>
      </c>
      <c r="N494" s="113">
        <v>0</v>
      </c>
      <c r="O494" s="113">
        <v>46.49</v>
      </c>
      <c r="P494" s="113">
        <f t="shared" si="35"/>
        <v>5.1556635129849974E-2</v>
      </c>
      <c r="Q494" s="113">
        <f t="shared" si="36"/>
        <v>1.0529088162310702</v>
      </c>
      <c r="R494" s="113">
        <f>SUM($Q$491:Q494)</f>
        <v>5.1374891693507045</v>
      </c>
      <c r="S494" s="113">
        <f t="shared" si="37"/>
        <v>1.1117805777412992</v>
      </c>
      <c r="T494" s="113">
        <f>SUM($S$491:S494)</f>
        <v>3.4247164041318974</v>
      </c>
      <c r="U494" s="199">
        <f t="shared" si="38"/>
        <v>-8.3556301760000534E-2</v>
      </c>
      <c r="V494" s="199">
        <f t="shared" si="39"/>
        <v>0</v>
      </c>
      <c r="W494" s="231">
        <f>SUM($V$491:V494)</f>
        <v>0.20732497102999972</v>
      </c>
      <c r="Y494" s="231"/>
      <c r="Z494" s="231"/>
      <c r="AA494" s="231"/>
      <c r="AB494" s="231"/>
      <c r="AC494" s="231"/>
      <c r="AD494" s="231"/>
      <c r="AE494" s="231"/>
      <c r="AF494" s="231"/>
      <c r="AG494" s="231"/>
      <c r="AH494" s="231"/>
      <c r="AI494" s="231"/>
      <c r="AJ494" s="231"/>
      <c r="AK494" s="231"/>
      <c r="AL494" s="231"/>
      <c r="AM494" s="231"/>
      <c r="AN494" s="231"/>
    </row>
    <row r="495" spans="1:43">
      <c r="A495" s="27">
        <v>42466</v>
      </c>
      <c r="B495" s="113">
        <v>0</v>
      </c>
      <c r="C495" s="115">
        <v>0</v>
      </c>
      <c r="D495" s="116">
        <v>31.2</v>
      </c>
      <c r="E495" s="113">
        <v>21.157599999999999</v>
      </c>
      <c r="F495" s="113">
        <v>41.363900000000001</v>
      </c>
      <c r="G495" s="113">
        <v>12</v>
      </c>
      <c r="H495" s="113">
        <v>16.95</v>
      </c>
      <c r="I495" s="113">
        <v>0</v>
      </c>
      <c r="J495" s="113">
        <v>76.510000000000005</v>
      </c>
      <c r="K495" s="113">
        <v>0.27</v>
      </c>
      <c r="L495" s="113">
        <v>7.01</v>
      </c>
      <c r="M495" s="113">
        <v>40.299999999999997</v>
      </c>
      <c r="N495" s="113">
        <v>0</v>
      </c>
      <c r="O495" s="113">
        <v>42.39</v>
      </c>
      <c r="P495" s="113">
        <f t="shared" si="35"/>
        <v>5.2160483898909912E-2</v>
      </c>
      <c r="Q495" s="113">
        <f t="shared" si="36"/>
        <v>1.0535448059251553</v>
      </c>
      <c r="R495" s="113">
        <f>SUM($Q$491:Q495)</f>
        <v>6.1910339752758601</v>
      </c>
      <c r="S495" s="113">
        <f t="shared" si="37"/>
        <v>1.1154040464891002</v>
      </c>
      <c r="T495" s="113">
        <f>SUM($S$491:S495)</f>
        <v>4.5401204506209973</v>
      </c>
      <c r="U495" s="199">
        <f t="shared" si="38"/>
        <v>-9.3145911530000708E-2</v>
      </c>
      <c r="V495" s="199">
        <f t="shared" si="39"/>
        <v>0</v>
      </c>
      <c r="W495" s="231">
        <f>SUM($V$491:V495)</f>
        <v>0.20732497102999972</v>
      </c>
      <c r="Y495" s="231"/>
      <c r="Z495" s="231"/>
      <c r="AA495" s="231"/>
      <c r="AB495" s="231"/>
      <c r="AC495" s="231"/>
      <c r="AD495" s="231"/>
      <c r="AE495" s="231"/>
      <c r="AF495" s="231"/>
      <c r="AG495" s="231"/>
      <c r="AH495" s="231"/>
      <c r="AI495" s="231"/>
      <c r="AJ495" s="231"/>
      <c r="AK495" s="231"/>
      <c r="AL495" s="231"/>
      <c r="AM495" s="231"/>
      <c r="AN495" s="231"/>
    </row>
    <row r="496" spans="1:43">
      <c r="A496" s="27">
        <v>42467</v>
      </c>
      <c r="B496" s="113">
        <v>0</v>
      </c>
      <c r="C496" s="115">
        <v>0</v>
      </c>
      <c r="D496" s="116">
        <v>31.6</v>
      </c>
      <c r="E496" s="113">
        <v>21.2315</v>
      </c>
      <c r="F496" s="113">
        <v>41.139400000000002</v>
      </c>
      <c r="G496" s="113">
        <v>12</v>
      </c>
      <c r="H496" s="113">
        <v>16.57</v>
      </c>
      <c r="I496" s="113">
        <v>0</v>
      </c>
      <c r="J496" s="113">
        <v>76.5</v>
      </c>
      <c r="K496" s="113">
        <v>11.2</v>
      </c>
      <c r="L496" s="113">
        <v>4.53</v>
      </c>
      <c r="M496" s="113">
        <v>40.840000000000003</v>
      </c>
      <c r="N496" s="113">
        <v>0</v>
      </c>
      <c r="O496" s="113">
        <v>72.56</v>
      </c>
      <c r="P496" s="113">
        <f t="shared" si="35"/>
        <v>9.9479898311880088E-2</v>
      </c>
      <c r="Q496" s="113">
        <f t="shared" si="36"/>
        <v>1.1045962662671371</v>
      </c>
      <c r="R496" s="113">
        <f>SUM($Q$491:Q496)</f>
        <v>7.2956302415429972</v>
      </c>
      <c r="S496" s="113">
        <f t="shared" si="37"/>
        <v>1.0876306543244001</v>
      </c>
      <c r="T496" s="113">
        <f>SUM($S$491:S496)</f>
        <v>5.6277511049453972</v>
      </c>
      <c r="U496" s="199">
        <f t="shared" si="38"/>
        <v>-4.8966556710000289E-2</v>
      </c>
      <c r="V496" s="199">
        <f t="shared" si="39"/>
        <v>0</v>
      </c>
      <c r="W496" s="231">
        <f>SUM($V$491:V496)</f>
        <v>0.20732497102999972</v>
      </c>
      <c r="Y496" s="231"/>
      <c r="Z496" s="231"/>
      <c r="AA496" s="231"/>
      <c r="AB496" s="231"/>
      <c r="AC496" s="231"/>
      <c r="AD496" s="231"/>
      <c r="AE496" s="231"/>
      <c r="AF496" s="231"/>
      <c r="AG496" s="231"/>
      <c r="AH496" s="231"/>
      <c r="AI496" s="231"/>
      <c r="AJ496" s="231"/>
      <c r="AK496" s="231"/>
      <c r="AL496" s="231"/>
      <c r="AM496" s="231"/>
      <c r="AN496" s="231"/>
    </row>
    <row r="497" spans="1:40">
      <c r="A497" s="27">
        <v>42468</v>
      </c>
      <c r="B497" s="113">
        <v>0</v>
      </c>
      <c r="C497" s="115">
        <v>0</v>
      </c>
      <c r="D497" s="116">
        <v>31.46</v>
      </c>
      <c r="E497" s="113">
        <v>21.312799999999999</v>
      </c>
      <c r="F497" s="113">
        <v>41.091099999999997</v>
      </c>
      <c r="G497" s="113">
        <v>12</v>
      </c>
      <c r="H497" s="113">
        <v>16.59</v>
      </c>
      <c r="I497" s="113">
        <v>0</v>
      </c>
      <c r="J497" s="113">
        <v>76.5</v>
      </c>
      <c r="K497" s="113">
        <v>21.8</v>
      </c>
      <c r="L497" s="113">
        <v>3.36</v>
      </c>
      <c r="M497" s="113">
        <v>41.42</v>
      </c>
      <c r="N497" s="113">
        <v>0</v>
      </c>
      <c r="O497" s="113">
        <v>88.09</v>
      </c>
      <c r="P497" s="113">
        <f t="shared" si="35"/>
        <v>0.12084126171290999</v>
      </c>
      <c r="Q497" s="113">
        <f t="shared" si="36"/>
        <v>1.1284457706006925</v>
      </c>
      <c r="R497" s="113">
        <f>SUM($Q$491:Q497)</f>
        <v>8.42407601214369</v>
      </c>
      <c r="S497" s="113">
        <f t="shared" si="37"/>
        <v>1.0310228880686998</v>
      </c>
      <c r="T497" s="113">
        <f>SUM($S$491:S497)</f>
        <v>6.6587739930140968</v>
      </c>
      <c r="U497" s="199">
        <f t="shared" si="38"/>
        <v>-6.0916918250000451E-2</v>
      </c>
      <c r="V497" s="199">
        <f t="shared" si="39"/>
        <v>0</v>
      </c>
      <c r="W497" s="231">
        <f>SUM($V$491:V497)</f>
        <v>0.20732497102999972</v>
      </c>
      <c r="Y497" s="231"/>
      <c r="Z497" s="231"/>
      <c r="AA497" s="231"/>
      <c r="AB497" s="231"/>
      <c r="AC497" s="231"/>
      <c r="AD497" s="231"/>
      <c r="AE497" s="231"/>
      <c r="AF497" s="231"/>
      <c r="AG497" s="231"/>
      <c r="AH497" s="231"/>
      <c r="AI497" s="231"/>
      <c r="AJ497" s="231"/>
      <c r="AK497" s="231"/>
      <c r="AL497" s="231"/>
      <c r="AM497" s="231"/>
      <c r="AN497" s="231"/>
    </row>
    <row r="498" spans="1:40">
      <c r="A498" s="27">
        <v>42469</v>
      </c>
      <c r="B498" s="113">
        <v>0</v>
      </c>
      <c r="C498" s="115">
        <v>0</v>
      </c>
      <c r="D498" s="116">
        <v>31.69</v>
      </c>
      <c r="E498" s="113">
        <v>21.439900000000002</v>
      </c>
      <c r="F498" s="113">
        <v>39.836599999999997</v>
      </c>
      <c r="G498" s="113">
        <v>12</v>
      </c>
      <c r="H498" s="113">
        <v>16.600000000000001</v>
      </c>
      <c r="I498" s="113">
        <v>0</v>
      </c>
      <c r="J498" s="113">
        <v>76.44</v>
      </c>
      <c r="K498" s="113">
        <v>15.65</v>
      </c>
      <c r="L498" s="113">
        <v>2.81</v>
      </c>
      <c r="M498" s="113">
        <v>42.31</v>
      </c>
      <c r="N498" s="113">
        <v>0</v>
      </c>
      <c r="O498" s="113">
        <v>80.06</v>
      </c>
      <c r="P498" s="113">
        <f t="shared" si="35"/>
        <v>0.11843301431244005</v>
      </c>
      <c r="Q498" s="113">
        <f t="shared" si="36"/>
        <v>1.1257314636802016</v>
      </c>
      <c r="R498" s="113">
        <f>SUM($Q$491:Q498)</f>
        <v>9.5498074758238918</v>
      </c>
      <c r="S498" s="113">
        <f t="shared" si="37"/>
        <v>1.0846601205263995</v>
      </c>
      <c r="T498" s="113">
        <f>SUM($S$491:S498)</f>
        <v>7.7434341135404967</v>
      </c>
      <c r="U498" s="199">
        <f t="shared" si="38"/>
        <v>-3.3618426670000215E-2</v>
      </c>
      <c r="V498" s="199">
        <f t="shared" si="39"/>
        <v>0</v>
      </c>
      <c r="W498" s="231">
        <f>SUM($V$491:V498)</f>
        <v>0.20732497102999972</v>
      </c>
      <c r="Y498" s="231"/>
      <c r="Z498" s="231"/>
      <c r="AA498" s="231"/>
      <c r="AB498" s="231"/>
      <c r="AC498" s="231"/>
      <c r="AD498" s="231"/>
      <c r="AE498" s="231"/>
      <c r="AF498" s="231"/>
      <c r="AG498" s="231"/>
      <c r="AH498" s="231"/>
      <c r="AI498" s="231"/>
      <c r="AJ498" s="231"/>
      <c r="AK498" s="231"/>
      <c r="AL498" s="231"/>
      <c r="AM498" s="231"/>
      <c r="AN498" s="231"/>
    </row>
    <row r="499" spans="1:40">
      <c r="A499" s="27">
        <v>42470</v>
      </c>
      <c r="B499" s="113">
        <v>0</v>
      </c>
      <c r="C499" s="115">
        <v>0</v>
      </c>
      <c r="D499" s="116">
        <v>31.74</v>
      </c>
      <c r="E499" s="113">
        <v>21.3689</v>
      </c>
      <c r="F499" s="113">
        <v>41.756100000000004</v>
      </c>
      <c r="G499" s="113">
        <v>12</v>
      </c>
      <c r="H499" s="113">
        <v>16.43</v>
      </c>
      <c r="I499" s="113">
        <v>0</v>
      </c>
      <c r="J499" s="113">
        <v>76.39</v>
      </c>
      <c r="K499" s="113">
        <v>16.309999999999999</v>
      </c>
      <c r="L499" s="113">
        <v>2.08</v>
      </c>
      <c r="M499" s="113">
        <v>42.84</v>
      </c>
      <c r="N499" s="113">
        <v>0</v>
      </c>
      <c r="O499" s="113">
        <v>82.15</v>
      </c>
      <c r="P499" s="113">
        <f t="shared" si="35"/>
        <v>0.12104517939678992</v>
      </c>
      <c r="Q499" s="113">
        <f t="shared" si="36"/>
        <v>1.1286759041119663</v>
      </c>
      <c r="R499" s="113">
        <f>SUM($Q$491:Q499)</f>
        <v>10.678483379935859</v>
      </c>
      <c r="S499" s="113">
        <f t="shared" si="37"/>
        <v>1.0971703314439001</v>
      </c>
      <c r="T499" s="113">
        <f>SUM($S$491:S499)</f>
        <v>8.8406044449843968</v>
      </c>
      <c r="U499" s="199">
        <f t="shared" si="38"/>
        <v>-2.9139868020000653E-2</v>
      </c>
      <c r="V499" s="199">
        <f t="shared" si="39"/>
        <v>0</v>
      </c>
      <c r="W499" s="231">
        <f>SUM($V$491:V499)</f>
        <v>0.20732497102999972</v>
      </c>
      <c r="Y499" s="231"/>
      <c r="Z499" s="231"/>
      <c r="AA499" s="231"/>
      <c r="AB499" s="231"/>
      <c r="AC499" s="231"/>
      <c r="AD499" s="231"/>
      <c r="AE499" s="231"/>
      <c r="AF499" s="231"/>
      <c r="AG499" s="231"/>
      <c r="AH499" s="231"/>
      <c r="AI499" s="231"/>
      <c r="AJ499" s="231"/>
      <c r="AK499" s="231"/>
      <c r="AL499" s="231"/>
      <c r="AM499" s="231"/>
      <c r="AN499" s="231"/>
    </row>
    <row r="500" spans="1:40">
      <c r="A500" s="27">
        <v>42471</v>
      </c>
      <c r="B500" s="113">
        <v>0</v>
      </c>
      <c r="C500" s="115">
        <v>0</v>
      </c>
      <c r="D500" s="116">
        <v>31.56</v>
      </c>
      <c r="E500" s="113">
        <v>21.118200000000002</v>
      </c>
      <c r="F500" s="113">
        <v>45.373199999999997</v>
      </c>
      <c r="G500" s="113">
        <v>12</v>
      </c>
      <c r="H500" s="113">
        <v>16.670000000000002</v>
      </c>
      <c r="I500" s="113">
        <v>0</v>
      </c>
      <c r="J500" s="113">
        <v>76.25</v>
      </c>
      <c r="K500" s="113">
        <v>0</v>
      </c>
      <c r="L500" s="113">
        <v>2.65</v>
      </c>
      <c r="M500" s="113">
        <v>43.5</v>
      </c>
      <c r="N500" s="113">
        <v>0</v>
      </c>
      <c r="O500" s="113">
        <v>45.02</v>
      </c>
      <c r="P500" s="113">
        <f t="shared" si="35"/>
        <v>6.9473915675599948E-2</v>
      </c>
      <c r="Q500" s="113">
        <f t="shared" si="36"/>
        <v>1.0719440999024561</v>
      </c>
      <c r="R500" s="113">
        <f>SUM($Q$491:Q500)</f>
        <v>11.750427479838315</v>
      </c>
      <c r="S500" s="113">
        <f t="shared" si="37"/>
        <v>1.1958791563516</v>
      </c>
      <c r="T500" s="113">
        <f>SUM($S$491:S500)</f>
        <v>10.036483601335997</v>
      </c>
      <c r="U500" s="199">
        <f t="shared" si="38"/>
        <v>-5.3357780220000296E-2</v>
      </c>
      <c r="V500" s="199">
        <f t="shared" si="39"/>
        <v>0</v>
      </c>
      <c r="W500" s="231">
        <f>SUM($V$491:V500)</f>
        <v>0.20732497102999972</v>
      </c>
      <c r="Y500" s="231"/>
      <c r="Z500" s="231"/>
      <c r="AA500" s="231"/>
      <c r="AB500" s="231"/>
      <c r="AC500" s="231"/>
      <c r="AD500" s="231"/>
      <c r="AE500" s="231"/>
      <c r="AF500" s="231"/>
      <c r="AG500" s="231"/>
      <c r="AH500" s="231"/>
      <c r="AI500" s="231"/>
      <c r="AJ500" s="231"/>
      <c r="AK500" s="231"/>
      <c r="AL500" s="231"/>
      <c r="AM500" s="231"/>
      <c r="AN500" s="231"/>
    </row>
    <row r="501" spans="1:40">
      <c r="A501" s="27">
        <v>42472</v>
      </c>
      <c r="B501" s="113">
        <v>0</v>
      </c>
      <c r="C501" s="115">
        <v>0</v>
      </c>
      <c r="D501" s="116">
        <v>31.79</v>
      </c>
      <c r="E501" s="113">
        <v>20.604399999999998</v>
      </c>
      <c r="F501" s="113">
        <v>47.7226</v>
      </c>
      <c r="G501" s="113">
        <v>12</v>
      </c>
      <c r="H501" s="113">
        <v>16.47</v>
      </c>
      <c r="I501" s="113">
        <v>0</v>
      </c>
      <c r="J501" s="113">
        <v>76.22</v>
      </c>
      <c r="K501" s="113">
        <v>0</v>
      </c>
      <c r="L501" s="113">
        <v>1.58</v>
      </c>
      <c r="M501" s="113">
        <v>44.01</v>
      </c>
      <c r="N501" s="113">
        <v>0</v>
      </c>
      <c r="O501" s="113">
        <v>62.59</v>
      </c>
      <c r="P501" s="113">
        <f t="shared" si="35"/>
        <v>9.0624556889739985E-2</v>
      </c>
      <c r="Q501" s="113">
        <f t="shared" si="36"/>
        <v>1.0948578712401065</v>
      </c>
      <c r="R501" s="113">
        <f>SUM($Q$491:Q501)</f>
        <v>12.845285351078422</v>
      </c>
      <c r="S501" s="113">
        <f t="shared" si="37"/>
        <v>1.1809340036414002</v>
      </c>
      <c r="T501" s="113">
        <f>SUM($S$491:S501)</f>
        <v>11.217417604977397</v>
      </c>
      <c r="U501" s="199">
        <f t="shared" si="38"/>
        <v>-4.4629552220000604E-2</v>
      </c>
      <c r="V501" s="199">
        <f t="shared" si="39"/>
        <v>0</v>
      </c>
      <c r="W501" s="231">
        <f>SUM($V$491:V501)</f>
        <v>0.20732497102999972</v>
      </c>
      <c r="Y501" s="231"/>
      <c r="Z501" s="231"/>
      <c r="AA501" s="231"/>
      <c r="AB501" s="231"/>
      <c r="AC501" s="231"/>
      <c r="AD501" s="231"/>
      <c r="AE501" s="231"/>
      <c r="AF501" s="231"/>
      <c r="AG501" s="231"/>
      <c r="AH501" s="231"/>
      <c r="AI501" s="231"/>
      <c r="AJ501" s="231"/>
      <c r="AK501" s="231"/>
      <c r="AL501" s="231"/>
      <c r="AM501" s="231"/>
      <c r="AN501" s="231"/>
    </row>
    <row r="502" spans="1:40">
      <c r="A502" s="27">
        <v>42473</v>
      </c>
      <c r="B502" s="113">
        <v>0</v>
      </c>
      <c r="C502" s="115">
        <v>0</v>
      </c>
      <c r="D502" s="116">
        <v>32.03</v>
      </c>
      <c r="E502" s="113">
        <v>20.553599999999999</v>
      </c>
      <c r="F502" s="113">
        <v>47.2926</v>
      </c>
      <c r="G502" s="113">
        <v>12</v>
      </c>
      <c r="H502" s="113">
        <v>16.41</v>
      </c>
      <c r="I502" s="113">
        <v>0</v>
      </c>
      <c r="J502" s="113">
        <v>76.27</v>
      </c>
      <c r="K502" s="113">
        <v>15.76</v>
      </c>
      <c r="L502" s="113">
        <v>0.9</v>
      </c>
      <c r="M502" s="113">
        <v>44.89</v>
      </c>
      <c r="N502" s="113">
        <v>0</v>
      </c>
      <c r="O502" s="113">
        <v>24.49</v>
      </c>
      <c r="P502" s="113">
        <f t="shared" si="35"/>
        <v>6.1107347791099997E-2</v>
      </c>
      <c r="Q502" s="113">
        <f t="shared" si="36"/>
        <v>1.0630130201621986</v>
      </c>
      <c r="R502" s="113">
        <f>SUM($Q$491:Q502)</f>
        <v>13.908298371240621</v>
      </c>
      <c r="S502" s="113">
        <f t="shared" si="37"/>
        <v>1.2859117801357995</v>
      </c>
      <c r="T502" s="113">
        <f>SUM($S$491:S502)</f>
        <v>12.503329385113197</v>
      </c>
      <c r="U502" s="199">
        <f t="shared" si="38"/>
        <v>-2.1589459660000331E-2</v>
      </c>
      <c r="V502" s="199">
        <f t="shared" si="39"/>
        <v>0</v>
      </c>
      <c r="W502" s="231">
        <f>SUM($V$491:V502)</f>
        <v>0.20732497102999972</v>
      </c>
      <c r="Y502" s="231"/>
      <c r="Z502" s="231"/>
      <c r="AA502" s="231"/>
      <c r="AB502" s="231"/>
      <c r="AC502" s="231"/>
      <c r="AD502" s="231"/>
      <c r="AE502" s="231"/>
      <c r="AF502" s="231"/>
      <c r="AG502" s="231"/>
      <c r="AH502" s="231"/>
      <c r="AI502" s="231"/>
      <c r="AJ502" s="231"/>
      <c r="AK502" s="231"/>
      <c r="AL502" s="231"/>
      <c r="AM502" s="231"/>
      <c r="AN502" s="231"/>
    </row>
    <row r="503" spans="1:40">
      <c r="A503" s="27">
        <v>42474</v>
      </c>
      <c r="B503" s="113">
        <v>0</v>
      </c>
      <c r="C503" s="115">
        <v>0</v>
      </c>
      <c r="D503" s="116">
        <v>32.39</v>
      </c>
      <c r="E503" s="113">
        <v>20.3537</v>
      </c>
      <c r="F503" s="113">
        <v>47.140799999999999</v>
      </c>
      <c r="G503" s="113">
        <v>12</v>
      </c>
      <c r="H503" s="113">
        <v>16.14</v>
      </c>
      <c r="I503" s="113">
        <v>0</v>
      </c>
      <c r="J503" s="113">
        <v>76.31</v>
      </c>
      <c r="K503" s="113">
        <v>35.33</v>
      </c>
      <c r="L503" s="113">
        <v>0.84</v>
      </c>
      <c r="M503" s="113">
        <v>45.36</v>
      </c>
      <c r="N503" s="113">
        <v>0</v>
      </c>
      <c r="O503" s="113">
        <v>37.61</v>
      </c>
      <c r="P503" s="113">
        <f t="shared" si="35"/>
        <v>8.5935177982220085E-2</v>
      </c>
      <c r="Q503" s="113">
        <f t="shared" si="36"/>
        <v>1.0897356871495145</v>
      </c>
      <c r="R503" s="113">
        <f>SUM($Q$491:Q503)</f>
        <v>14.998034058390136</v>
      </c>
      <c r="S503" s="113">
        <f t="shared" si="37"/>
        <v>1.2700984176681993</v>
      </c>
      <c r="T503" s="113">
        <f>SUM($S$491:S503)</f>
        <v>13.773427802781397</v>
      </c>
      <c r="U503" s="199">
        <f t="shared" si="38"/>
        <v>9.2131712899995652E-3</v>
      </c>
      <c r="V503" s="199">
        <f t="shared" si="39"/>
        <v>9.2131712899995652E-3</v>
      </c>
      <c r="W503" s="231">
        <f>SUM($V$491:V503)</f>
        <v>0.21653814231999929</v>
      </c>
      <c r="Y503" s="231"/>
      <c r="Z503" s="231"/>
      <c r="AA503" s="231"/>
      <c r="AB503" s="231"/>
      <c r="AC503" s="231"/>
      <c r="AD503" s="231"/>
      <c r="AE503" s="231"/>
      <c r="AF503" s="231"/>
      <c r="AG503" s="231"/>
      <c r="AH503" s="231"/>
      <c r="AI503" s="231"/>
      <c r="AJ503" s="231"/>
      <c r="AK503" s="231"/>
      <c r="AL503" s="231"/>
      <c r="AM503" s="231"/>
      <c r="AN503" s="231"/>
    </row>
    <row r="504" spans="1:40">
      <c r="A504" s="27">
        <v>42475</v>
      </c>
      <c r="B504" s="113">
        <v>0</v>
      </c>
      <c r="C504" s="115">
        <v>0</v>
      </c>
      <c r="D504" s="116">
        <v>32.76</v>
      </c>
      <c r="E504" s="113">
        <v>20.185099999999998</v>
      </c>
      <c r="F504" s="113">
        <v>47.226999999999997</v>
      </c>
      <c r="G504" s="113">
        <v>12</v>
      </c>
      <c r="H504" s="113">
        <v>15.91</v>
      </c>
      <c r="I504" s="113">
        <v>0</v>
      </c>
      <c r="J504" s="113">
        <v>76.31</v>
      </c>
      <c r="K504" s="113">
        <v>50</v>
      </c>
      <c r="L504" s="113">
        <v>0.72</v>
      </c>
      <c r="M504" s="113">
        <v>45.63</v>
      </c>
      <c r="N504" s="113">
        <v>0</v>
      </c>
      <c r="O504" s="113">
        <v>46.97</v>
      </c>
      <c r="P504" s="113">
        <f t="shared" si="35"/>
        <v>0.10525525447947992</v>
      </c>
      <c r="Q504" s="113">
        <f t="shared" si="36"/>
        <v>1.1109941604015745</v>
      </c>
      <c r="R504" s="113">
        <f>SUM($Q$491:Q504)</f>
        <v>16.10902821879171</v>
      </c>
      <c r="S504" s="113">
        <f t="shared" si="37"/>
        <v>1.2713563390051994</v>
      </c>
      <c r="T504" s="113">
        <f>SUM($S$491:S504)</f>
        <v>15.044784141786597</v>
      </c>
      <c r="U504" s="199">
        <f t="shared" si="38"/>
        <v>4.2324022129999327E-2</v>
      </c>
      <c r="V504" s="199">
        <f t="shared" si="39"/>
        <v>4.2324022129999327E-2</v>
      </c>
      <c r="W504" s="231">
        <f>SUM($V$491:V504)</f>
        <v>0.2588621644499986</v>
      </c>
      <c r="Y504" s="231"/>
      <c r="Z504" s="231"/>
      <c r="AA504" s="231"/>
      <c r="AB504" s="231"/>
      <c r="AC504" s="231"/>
      <c r="AD504" s="231"/>
      <c r="AE504" s="231"/>
      <c r="AF504" s="231"/>
      <c r="AG504" s="231"/>
      <c r="AH504" s="231"/>
      <c r="AI504" s="231"/>
      <c r="AJ504" s="231"/>
      <c r="AK504" s="231"/>
      <c r="AL504" s="231"/>
      <c r="AM504" s="231"/>
      <c r="AN504" s="231"/>
    </row>
    <row r="505" spans="1:40">
      <c r="A505" s="27">
        <v>42476</v>
      </c>
      <c r="B505" s="113">
        <v>0</v>
      </c>
      <c r="C505" s="115">
        <v>0</v>
      </c>
      <c r="D505" s="116">
        <v>32.700000000000003</v>
      </c>
      <c r="E505" s="113">
        <v>20.172699999999999</v>
      </c>
      <c r="F505" s="113">
        <v>47.299100000000003</v>
      </c>
      <c r="G505" s="113">
        <v>12</v>
      </c>
      <c r="H505" s="113">
        <v>15.85</v>
      </c>
      <c r="I505" s="113">
        <v>0</v>
      </c>
      <c r="J505" s="113">
        <v>76.209999999999994</v>
      </c>
      <c r="K505" s="113">
        <v>25.64</v>
      </c>
      <c r="L505" s="113">
        <v>0.4</v>
      </c>
      <c r="M505" s="113">
        <v>46.06</v>
      </c>
      <c r="N505" s="113">
        <v>0</v>
      </c>
      <c r="O505" s="113">
        <v>43.19</v>
      </c>
      <c r="P505" s="113">
        <f t="shared" si="35"/>
        <v>9.4323286534930065E-2</v>
      </c>
      <c r="Q505" s="113">
        <f t="shared" si="36"/>
        <v>1.0989149529045694</v>
      </c>
      <c r="R505" s="113">
        <f>SUM($Q$491:Q505)</f>
        <v>17.207943171696279</v>
      </c>
      <c r="S505" s="113">
        <f t="shared" si="37"/>
        <v>1.2992735823285</v>
      </c>
      <c r="T505" s="113">
        <f>SUM($S$491:S505)</f>
        <v>16.344057724115096</v>
      </c>
      <c r="U505" s="199">
        <f t="shared" si="38"/>
        <v>3.5685581619999712E-2</v>
      </c>
      <c r="V505" s="199">
        <f t="shared" si="39"/>
        <v>3.5685581619999712E-2</v>
      </c>
      <c r="W505" s="231">
        <f>SUM($V$491:V505)</f>
        <v>0.29454774606999834</v>
      </c>
      <c r="Y505" s="231"/>
      <c r="Z505" s="231"/>
      <c r="AA505" s="231"/>
      <c r="AB505" s="231"/>
      <c r="AC505" s="231"/>
      <c r="AD505" s="231"/>
      <c r="AE505" s="231"/>
      <c r="AF505" s="231"/>
      <c r="AG505" s="231"/>
      <c r="AH505" s="231"/>
      <c r="AI505" s="231"/>
      <c r="AJ505" s="231"/>
      <c r="AK505" s="231"/>
      <c r="AL505" s="231"/>
      <c r="AM505" s="231"/>
      <c r="AN505" s="231"/>
    </row>
    <row r="506" spans="1:40">
      <c r="A506" s="27">
        <v>42477</v>
      </c>
      <c r="B506" s="113">
        <v>0</v>
      </c>
      <c r="C506" s="115">
        <v>0</v>
      </c>
      <c r="D506" s="116">
        <v>32.9</v>
      </c>
      <c r="E506" s="113">
        <v>20.136900000000001</v>
      </c>
      <c r="F506" s="113">
        <v>47.122</v>
      </c>
      <c r="G506" s="113">
        <v>12</v>
      </c>
      <c r="H506" s="113">
        <v>15.6</v>
      </c>
      <c r="I506" s="113">
        <v>0</v>
      </c>
      <c r="J506" s="113">
        <v>76.290000000000006</v>
      </c>
      <c r="K506" s="113">
        <v>60.88</v>
      </c>
      <c r="L506" s="113">
        <v>0.02</v>
      </c>
      <c r="M506" s="113">
        <v>46.33</v>
      </c>
      <c r="N506" s="113">
        <v>0</v>
      </c>
      <c r="O506" s="113">
        <v>41.93</v>
      </c>
      <c r="P506" s="113">
        <f t="shared" si="35"/>
        <v>0.10656298529642</v>
      </c>
      <c r="Q506" s="113">
        <f t="shared" si="36"/>
        <v>1.1124479921056427</v>
      </c>
      <c r="R506" s="113">
        <f>SUM($Q$491:Q506)</f>
        <v>18.320391163801922</v>
      </c>
      <c r="S506" s="113">
        <f t="shared" si="37"/>
        <v>1.2896877759578</v>
      </c>
      <c r="T506" s="113">
        <f>SUM($S$491:S506)</f>
        <v>17.633745500072898</v>
      </c>
      <c r="U506" s="199">
        <f t="shared" si="38"/>
        <v>5.526156936999959E-2</v>
      </c>
      <c r="V506" s="199">
        <f t="shared" si="39"/>
        <v>5.526156936999959E-2</v>
      </c>
      <c r="W506" s="231">
        <f>SUM($V$491:V506)</f>
        <v>0.34980931543999794</v>
      </c>
      <c r="Y506" s="231"/>
      <c r="Z506" s="231"/>
      <c r="AA506" s="231"/>
      <c r="AB506" s="231"/>
      <c r="AC506" s="231"/>
      <c r="AD506" s="231"/>
      <c r="AE506" s="231"/>
      <c r="AF506" s="231"/>
      <c r="AG506" s="231"/>
      <c r="AH506" s="231"/>
      <c r="AI506" s="231"/>
      <c r="AJ506" s="231"/>
      <c r="AK506" s="231"/>
      <c r="AL506" s="231"/>
      <c r="AM506" s="231"/>
      <c r="AN506" s="231"/>
    </row>
    <row r="507" spans="1:40">
      <c r="A507" s="27">
        <v>42478</v>
      </c>
      <c r="B507" s="113">
        <v>0</v>
      </c>
      <c r="C507" s="115">
        <v>0</v>
      </c>
      <c r="D507" s="116">
        <v>32.83</v>
      </c>
      <c r="E507" s="113">
        <v>20.105499999999999</v>
      </c>
      <c r="F507" s="113">
        <v>47.021500000000003</v>
      </c>
      <c r="G507" s="113">
        <v>12</v>
      </c>
      <c r="H507" s="113">
        <v>15.53</v>
      </c>
      <c r="I507" s="113">
        <v>0</v>
      </c>
      <c r="J507" s="113">
        <v>76.37</v>
      </c>
      <c r="K507" s="113">
        <v>95.06</v>
      </c>
      <c r="L507" s="113">
        <v>0</v>
      </c>
      <c r="M507" s="113">
        <v>46.31</v>
      </c>
      <c r="N507" s="113">
        <v>0</v>
      </c>
      <c r="O507" s="113">
        <v>40.81</v>
      </c>
      <c r="P507" s="113">
        <f t="shared" si="35"/>
        <v>0.11374644455944995</v>
      </c>
      <c r="Q507" s="113">
        <f t="shared" si="36"/>
        <v>1.1204679881091155</v>
      </c>
      <c r="R507" s="113">
        <f>SUM($Q$491:Q507)</f>
        <v>19.440859151911038</v>
      </c>
      <c r="S507" s="113">
        <f t="shared" si="37"/>
        <v>1.2482125139124998</v>
      </c>
      <c r="T507" s="113">
        <f>SUM($S$491:S507)</f>
        <v>18.881958013985397</v>
      </c>
      <c r="U507" s="199">
        <f t="shared" si="38"/>
        <v>4.6786506299999427E-2</v>
      </c>
      <c r="V507" s="199">
        <f t="shared" si="39"/>
        <v>4.6786506299999427E-2</v>
      </c>
      <c r="W507" s="231">
        <f>SUM($V$491:V507)</f>
        <v>0.39659582173999736</v>
      </c>
      <c r="Y507" s="231"/>
      <c r="Z507" s="231"/>
      <c r="AA507" s="231"/>
      <c r="AB507" s="231"/>
      <c r="AC507" s="231"/>
      <c r="AD507" s="231"/>
      <c r="AE507" s="231"/>
      <c r="AF507" s="231"/>
      <c r="AG507" s="231"/>
      <c r="AH507" s="231"/>
      <c r="AI507" s="231"/>
      <c r="AJ507" s="231"/>
      <c r="AK507" s="231"/>
      <c r="AL507" s="231"/>
      <c r="AM507" s="231"/>
      <c r="AN507" s="231"/>
    </row>
    <row r="508" spans="1:40">
      <c r="A508" s="27">
        <v>42479</v>
      </c>
      <c r="B508" s="113">
        <v>0</v>
      </c>
      <c r="C508" s="115">
        <v>0</v>
      </c>
      <c r="D508" s="116">
        <v>32.39</v>
      </c>
      <c r="E508" s="113">
        <v>20.2471</v>
      </c>
      <c r="F508" s="113">
        <v>47.024099999999997</v>
      </c>
      <c r="G508" s="113">
        <v>12</v>
      </c>
      <c r="H508" s="113">
        <v>15.88</v>
      </c>
      <c r="I508" s="113">
        <v>0</v>
      </c>
      <c r="J508" s="113">
        <v>76.2</v>
      </c>
      <c r="K508" s="113">
        <v>43.81</v>
      </c>
      <c r="L508" s="113">
        <v>0</v>
      </c>
      <c r="M508" s="113">
        <v>46.71</v>
      </c>
      <c r="N508" s="113">
        <v>0</v>
      </c>
      <c r="O508" s="113">
        <v>39.18</v>
      </c>
      <c r="P508" s="113">
        <f t="shared" si="35"/>
        <v>9.2710052729950088E-2</v>
      </c>
      <c r="Q508" s="113">
        <f t="shared" si="36"/>
        <v>1.0971435753609839</v>
      </c>
      <c r="R508" s="113">
        <f>SUM($Q$491:Q508)</f>
        <v>20.538002727272023</v>
      </c>
      <c r="S508" s="113">
        <f t="shared" si="37"/>
        <v>1.2582609037043007</v>
      </c>
      <c r="T508" s="113">
        <f>SUM($S$491:S508)</f>
        <v>20.140218917689698</v>
      </c>
      <c r="U508" s="199">
        <f t="shared" si="38"/>
        <v>5.5113250399994804E-3</v>
      </c>
      <c r="V508" s="199">
        <f t="shared" si="39"/>
        <v>5.5113250399994804E-3</v>
      </c>
      <c r="W508" s="231">
        <f>SUM($V$491:V508)</f>
        <v>0.40210714677999682</v>
      </c>
      <c r="Y508" s="231"/>
      <c r="Z508" s="231"/>
      <c r="AA508" s="231"/>
      <c r="AB508" s="231"/>
      <c r="AC508" s="231"/>
      <c r="AD508" s="231"/>
      <c r="AE508" s="231"/>
      <c r="AF508" s="231"/>
      <c r="AG508" s="231"/>
      <c r="AH508" s="231"/>
      <c r="AI508" s="231"/>
      <c r="AJ508" s="231"/>
      <c r="AK508" s="231"/>
      <c r="AL508" s="231"/>
      <c r="AM508" s="231"/>
      <c r="AN508" s="231"/>
    </row>
    <row r="509" spans="1:40">
      <c r="A509" s="27">
        <v>42480</v>
      </c>
      <c r="B509" s="113">
        <v>1.8451</v>
      </c>
      <c r="C509" s="116">
        <v>1.02</v>
      </c>
      <c r="D509" s="116">
        <v>32.68</v>
      </c>
      <c r="E509" s="113">
        <v>19.8491</v>
      </c>
      <c r="F509" s="113">
        <v>47.214500000000001</v>
      </c>
      <c r="G509" s="113">
        <v>12</v>
      </c>
      <c r="H509" s="113">
        <v>18.95</v>
      </c>
      <c r="I509" s="113">
        <v>3.66</v>
      </c>
      <c r="J509" s="113">
        <v>76.760000000000005</v>
      </c>
      <c r="K509" s="113">
        <v>140.28</v>
      </c>
      <c r="L509" s="113">
        <v>2.08</v>
      </c>
      <c r="M509" s="113">
        <v>47</v>
      </c>
      <c r="N509" s="113">
        <v>0</v>
      </c>
      <c r="O509" s="113">
        <v>150.71</v>
      </c>
      <c r="P509" s="113">
        <f t="shared" si="35"/>
        <v>0.46262338057042995</v>
      </c>
      <c r="Q509" s="113">
        <f t="shared" si="36"/>
        <v>1.588235069576637</v>
      </c>
      <c r="R509" s="113">
        <f>SUM($Q$491:Q509)</f>
        <v>22.12623779684866</v>
      </c>
      <c r="S509" s="113">
        <f t="shared" si="37"/>
        <v>2.3539716831906996</v>
      </c>
      <c r="T509" s="113">
        <f>SUM($S$491:S509)</f>
        <v>22.494190600880398</v>
      </c>
      <c r="U509" s="199">
        <f t="shared" si="38"/>
        <v>1.3749866880799997</v>
      </c>
      <c r="V509" s="199">
        <f t="shared" si="39"/>
        <v>1.3749866880799997</v>
      </c>
      <c r="W509" s="231">
        <f>SUM($V$491:V509)</f>
        <v>1.7770938348599965</v>
      </c>
      <c r="Y509" s="231"/>
      <c r="Z509" s="231"/>
      <c r="AA509" s="231"/>
      <c r="AB509" s="231"/>
      <c r="AC509" s="231"/>
      <c r="AD509" s="231"/>
      <c r="AE509" s="231"/>
      <c r="AF509" s="231"/>
      <c r="AG509" s="231"/>
      <c r="AH509" s="231"/>
      <c r="AI509" s="231"/>
      <c r="AJ509" s="231"/>
      <c r="AK509" s="231"/>
      <c r="AL509" s="231"/>
      <c r="AM509" s="231"/>
      <c r="AN509" s="231"/>
    </row>
    <row r="510" spans="1:40">
      <c r="A510" s="27">
        <v>42481</v>
      </c>
      <c r="B510" s="113">
        <v>11.9298</v>
      </c>
      <c r="C510" s="116">
        <v>6.61</v>
      </c>
      <c r="D510" s="116">
        <v>34.619999999999997</v>
      </c>
      <c r="E510" s="113">
        <v>14.982100000000001</v>
      </c>
      <c r="F510" s="113">
        <v>40.264899999999997</v>
      </c>
      <c r="G510" s="113">
        <v>12</v>
      </c>
      <c r="H510" s="113">
        <v>37.28</v>
      </c>
      <c r="I510" s="113">
        <v>20</v>
      </c>
      <c r="J510" s="113">
        <v>80.02</v>
      </c>
      <c r="K510" s="113">
        <v>757.07</v>
      </c>
      <c r="L510" s="113">
        <v>16.37</v>
      </c>
      <c r="M510" s="113">
        <v>47.87</v>
      </c>
      <c r="N510" s="113">
        <v>25.37</v>
      </c>
      <c r="O510" s="113">
        <v>667.3</v>
      </c>
      <c r="P510" s="113">
        <f t="shared" si="35"/>
        <v>2.4424300102797099</v>
      </c>
      <c r="Q510" s="113">
        <f t="shared" si="36"/>
        <v>11.500954251059714</v>
      </c>
      <c r="R510" s="113">
        <f>SUM($Q$491:Q510)</f>
        <v>33.627192047908373</v>
      </c>
      <c r="S510" s="113">
        <f t="shared" si="37"/>
        <v>8.6203123169291018</v>
      </c>
      <c r="T510" s="113">
        <f>SUM($S$491:S510)</f>
        <v>31.114502917809499</v>
      </c>
      <c r="U510" s="199">
        <f t="shared" si="38"/>
        <v>8.8193664764200008</v>
      </c>
      <c r="V510" s="199">
        <f t="shared" si="39"/>
        <v>8.8193664764200008</v>
      </c>
      <c r="W510" s="231">
        <f>SUM($V$491:V510)</f>
        <v>10.596460311279998</v>
      </c>
      <c r="Y510" s="231"/>
      <c r="Z510" s="231"/>
      <c r="AA510" s="231"/>
      <c r="AB510" s="231"/>
      <c r="AC510" s="231"/>
      <c r="AD510" s="231"/>
      <c r="AE510" s="231"/>
      <c r="AF510" s="231"/>
      <c r="AG510" s="231"/>
      <c r="AH510" s="231"/>
      <c r="AI510" s="231"/>
      <c r="AJ510" s="231"/>
      <c r="AK510" s="231"/>
      <c r="AL510" s="231"/>
      <c r="AM510" s="231"/>
      <c r="AN510" s="231"/>
    </row>
    <row r="511" spans="1:40">
      <c r="A511" s="27">
        <v>42482</v>
      </c>
      <c r="B511" s="113">
        <v>13.398899999999999</v>
      </c>
      <c r="C511" s="116">
        <v>7.42</v>
      </c>
      <c r="D511" s="116">
        <v>34.590000000000003</v>
      </c>
      <c r="E511" s="113">
        <v>15.3132</v>
      </c>
      <c r="F511" s="113">
        <v>36.697699999999998</v>
      </c>
      <c r="G511" s="113">
        <v>11.69999981</v>
      </c>
      <c r="H511" s="113">
        <v>31.73</v>
      </c>
      <c r="I511" s="113">
        <v>20</v>
      </c>
      <c r="J511" s="113">
        <v>79.989999999999995</v>
      </c>
      <c r="K511" s="113">
        <v>820.79</v>
      </c>
      <c r="L511" s="113">
        <v>16.86</v>
      </c>
      <c r="M511" s="113">
        <v>48.5</v>
      </c>
      <c r="N511" s="113">
        <v>31.82</v>
      </c>
      <c r="O511" s="113">
        <v>700.04</v>
      </c>
      <c r="P511" s="113">
        <f t="shared" si="35"/>
        <v>2.6587313282493681</v>
      </c>
      <c r="Q511" s="113">
        <f t="shared" si="36"/>
        <v>14.278163300834247</v>
      </c>
      <c r="R511" s="113">
        <f>SUM($Q$491:Q511)</f>
        <v>47.905355348742617</v>
      </c>
      <c r="S511" s="113">
        <f t="shared" si="37"/>
        <v>9.7585069175555272</v>
      </c>
      <c r="T511" s="113">
        <f>SUM($S$491:S511)</f>
        <v>40.873009835365025</v>
      </c>
      <c r="U511" s="199">
        <f t="shared" si="38"/>
        <v>9.8983255227299995</v>
      </c>
      <c r="V511" s="199">
        <f t="shared" si="39"/>
        <v>9.8983255227299995</v>
      </c>
      <c r="W511" s="231">
        <f>SUM($V$491:V511)</f>
        <v>20.494785834009996</v>
      </c>
      <c r="Y511" s="231"/>
      <c r="Z511" s="231"/>
      <c r="AA511" s="231"/>
      <c r="AB511" s="231"/>
      <c r="AC511" s="231"/>
      <c r="AD511" s="231"/>
      <c r="AE511" s="231"/>
      <c r="AF511" s="231"/>
      <c r="AG511" s="231"/>
      <c r="AH511" s="231"/>
      <c r="AI511" s="231"/>
      <c r="AJ511" s="231"/>
      <c r="AK511" s="231"/>
      <c r="AL511" s="231"/>
      <c r="AM511" s="231"/>
      <c r="AN511" s="231"/>
    </row>
    <row r="512" spans="1:40">
      <c r="A512" s="27">
        <v>42483</v>
      </c>
      <c r="B512" s="113">
        <v>13.905799999999999</v>
      </c>
      <c r="C512" s="116">
        <v>7.7</v>
      </c>
      <c r="D512" s="116">
        <v>35.53</v>
      </c>
      <c r="E512" s="113">
        <v>23.0413</v>
      </c>
      <c r="F512" s="113">
        <v>36.910299999999999</v>
      </c>
      <c r="G512" s="113">
        <v>12.399999619999999</v>
      </c>
      <c r="H512" s="113">
        <v>30.3</v>
      </c>
      <c r="I512" s="113">
        <v>19.989999999999998</v>
      </c>
      <c r="J512" s="113">
        <v>79.94</v>
      </c>
      <c r="K512" s="113">
        <v>836.56</v>
      </c>
      <c r="L512" s="113">
        <v>17.96</v>
      </c>
      <c r="M512" s="113">
        <v>49.07</v>
      </c>
      <c r="N512" s="113">
        <v>32.75</v>
      </c>
      <c r="O512" s="113">
        <v>699.85</v>
      </c>
      <c r="P512" s="113">
        <f t="shared" si="35"/>
        <v>2.7000091601326854</v>
      </c>
      <c r="Q512" s="113">
        <f t="shared" si="36"/>
        <v>14.879868025814025</v>
      </c>
      <c r="R512" s="113">
        <f>SUM($Q$491:Q512)</f>
        <v>62.785223374556644</v>
      </c>
      <c r="S512" s="113">
        <f t="shared" si="37"/>
        <v>10.275107047269751</v>
      </c>
      <c r="T512" s="113">
        <f>SUM($S$491:S512)</f>
        <v>51.148116882634774</v>
      </c>
      <c r="U512" s="199">
        <f t="shared" si="38"/>
        <v>10.629287204919999</v>
      </c>
      <c r="V512" s="199">
        <f t="shared" si="39"/>
        <v>10.629287204919999</v>
      </c>
      <c r="W512" s="231">
        <f>SUM($V$491:V512)</f>
        <v>31.124073038929993</v>
      </c>
      <c r="Y512" s="231"/>
      <c r="Z512" s="231"/>
      <c r="AA512" s="231"/>
      <c r="AB512" s="231"/>
      <c r="AC512" s="231"/>
      <c r="AD512" s="231"/>
      <c r="AE512" s="231"/>
      <c r="AF512" s="231"/>
      <c r="AG512" s="231"/>
      <c r="AH512" s="231"/>
      <c r="AI512" s="231"/>
      <c r="AJ512" s="231"/>
      <c r="AK512" s="231"/>
      <c r="AL512" s="231"/>
      <c r="AM512" s="231"/>
      <c r="AN512" s="231"/>
    </row>
    <row r="513" spans="1:40">
      <c r="A513" s="27">
        <v>42484</v>
      </c>
      <c r="B513" s="113">
        <v>10.1433</v>
      </c>
      <c r="C513" s="116">
        <v>5.62</v>
      </c>
      <c r="D513" s="116">
        <v>35.83</v>
      </c>
      <c r="E513" s="113">
        <v>26.488900000000001</v>
      </c>
      <c r="F513" s="113">
        <v>36.066699999999997</v>
      </c>
      <c r="G513" s="113">
        <v>11.5</v>
      </c>
      <c r="H513" s="113">
        <v>33.4</v>
      </c>
      <c r="I513" s="113">
        <v>20</v>
      </c>
      <c r="J513" s="113">
        <v>79.98</v>
      </c>
      <c r="K513" s="113">
        <v>752.32</v>
      </c>
      <c r="L513" s="113">
        <v>13.67</v>
      </c>
      <c r="M513" s="113">
        <v>49.91</v>
      </c>
      <c r="N513" s="113">
        <v>24.01</v>
      </c>
      <c r="O513" s="113">
        <v>700</v>
      </c>
      <c r="P513" s="113">
        <f t="shared" si="35"/>
        <v>2.3561435856816102</v>
      </c>
      <c r="Q513" s="113">
        <f t="shared" si="36"/>
        <v>10.550187008420519</v>
      </c>
      <c r="R513" s="113">
        <f>SUM($Q$491:Q513)</f>
        <v>73.335410382977159</v>
      </c>
      <c r="S513" s="113">
        <f t="shared" si="37"/>
        <v>7.8304045210624995</v>
      </c>
      <c r="T513" s="113">
        <f>SUM($S$491:S513)</f>
        <v>58.978521403697272</v>
      </c>
      <c r="U513" s="199">
        <f t="shared" si="38"/>
        <v>8.0186245756399988</v>
      </c>
      <c r="V513" s="199">
        <f t="shared" si="39"/>
        <v>8.0186245756399988</v>
      </c>
      <c r="W513" s="231">
        <f>SUM($V$491:V513)</f>
        <v>39.14269761456999</v>
      </c>
      <c r="Y513" s="231"/>
      <c r="Z513" s="231"/>
      <c r="AA513" s="231"/>
      <c r="AB513" s="231"/>
      <c r="AC513" s="231"/>
      <c r="AD513" s="231"/>
      <c r="AE513" s="231"/>
      <c r="AF513" s="231"/>
      <c r="AG513" s="231"/>
      <c r="AH513" s="231"/>
      <c r="AI513" s="231"/>
      <c r="AJ513" s="231"/>
      <c r="AK513" s="231"/>
      <c r="AL513" s="231"/>
      <c r="AM513" s="231"/>
      <c r="AN513" s="231"/>
    </row>
    <row r="514" spans="1:40">
      <c r="A514" s="27">
        <v>42485</v>
      </c>
      <c r="B514" s="113">
        <v>11.3691</v>
      </c>
      <c r="C514" s="116">
        <v>6.3</v>
      </c>
      <c r="D514" s="116">
        <v>37.28</v>
      </c>
      <c r="E514" s="113">
        <v>25.384799999999998</v>
      </c>
      <c r="F514" s="113">
        <v>36.359400000000001</v>
      </c>
      <c r="G514" s="113">
        <v>11.899999619999999</v>
      </c>
      <c r="H514" s="113">
        <v>34.21</v>
      </c>
      <c r="I514" s="113">
        <v>20</v>
      </c>
      <c r="J514" s="113">
        <v>79.959999999999994</v>
      </c>
      <c r="K514" s="113">
        <v>783.78</v>
      </c>
      <c r="L514" s="113">
        <v>15.91</v>
      </c>
      <c r="M514" s="113">
        <v>50.38</v>
      </c>
      <c r="N514" s="113">
        <v>26.91</v>
      </c>
      <c r="O514" s="113">
        <v>700.05</v>
      </c>
      <c r="P514" s="113">
        <f t="shared" si="35"/>
        <v>2.4946326742592557</v>
      </c>
      <c r="Q514" s="113">
        <f t="shared" si="36"/>
        <v>12.117281711527342</v>
      </c>
      <c r="R514" s="113">
        <f>SUM($Q$491:Q514)</f>
        <v>85.452692094504499</v>
      </c>
      <c r="S514" s="113">
        <f t="shared" si="37"/>
        <v>8.7787162271038515</v>
      </c>
      <c r="T514" s="113">
        <f>SUM($S$491:S514)</f>
        <v>67.757237630801129</v>
      </c>
      <c r="U514" s="199">
        <f t="shared" si="38"/>
        <v>9.0349645089799999</v>
      </c>
      <c r="V514" s="199">
        <f t="shared" si="39"/>
        <v>9.0349645089799999</v>
      </c>
      <c r="W514" s="231">
        <f>SUM($V$491:V514)</f>
        <v>48.177662123549993</v>
      </c>
      <c r="Y514" s="231"/>
      <c r="Z514" s="231"/>
      <c r="AA514" s="231"/>
      <c r="AB514" s="231"/>
      <c r="AC514" s="231"/>
      <c r="AD514" s="231"/>
      <c r="AE514" s="231"/>
      <c r="AF514" s="231"/>
      <c r="AG514" s="231"/>
      <c r="AH514" s="231"/>
      <c r="AI514" s="231"/>
      <c r="AJ514" s="231"/>
      <c r="AK514" s="231"/>
      <c r="AL514" s="231"/>
      <c r="AM514" s="231"/>
      <c r="AN514" s="231"/>
    </row>
    <row r="515" spans="1:40">
      <c r="A515" s="27">
        <v>42486</v>
      </c>
      <c r="B515" s="113">
        <v>11.3955</v>
      </c>
      <c r="C515" s="116">
        <v>6.31</v>
      </c>
      <c r="D515" s="116">
        <v>37.619999999999997</v>
      </c>
      <c r="E515" s="113">
        <v>22.872399999999999</v>
      </c>
      <c r="F515" s="113">
        <v>36.513100000000001</v>
      </c>
      <c r="G515" s="113">
        <v>11.5</v>
      </c>
      <c r="H515" s="113">
        <v>24.22</v>
      </c>
      <c r="I515" s="113">
        <v>20</v>
      </c>
      <c r="J515" s="113">
        <v>79.989999999999995</v>
      </c>
      <c r="K515" s="113">
        <v>788.66</v>
      </c>
      <c r="L515" s="113">
        <v>16.25</v>
      </c>
      <c r="M515" s="113">
        <v>51.24</v>
      </c>
      <c r="N515" s="113">
        <v>26.85</v>
      </c>
      <c r="O515" s="113">
        <v>700.01</v>
      </c>
      <c r="P515" s="113">
        <f t="shared" si="35"/>
        <v>2.4813839846529899</v>
      </c>
      <c r="Q515" s="113">
        <f t="shared" si="36"/>
        <v>11.957802386048037</v>
      </c>
      <c r="R515" s="113">
        <f>SUM($Q$491:Q515)</f>
        <v>97.410494480552529</v>
      </c>
      <c r="S515" s="113">
        <f t="shared" si="37"/>
        <v>8.8469580334979021</v>
      </c>
      <c r="T515" s="113">
        <f>SUM($S$491:S515)</f>
        <v>76.604195664299027</v>
      </c>
      <c r="U515" s="199">
        <f t="shared" si="38"/>
        <v>8.9990560342299997</v>
      </c>
      <c r="V515" s="199">
        <f t="shared" si="39"/>
        <v>8.9990560342299997</v>
      </c>
      <c r="W515" s="231">
        <f>SUM($V$491:V515)</f>
        <v>57.176718157779995</v>
      </c>
      <c r="Y515" s="231"/>
      <c r="Z515" s="231"/>
      <c r="AA515" s="231"/>
      <c r="AB515" s="231"/>
      <c r="AC515" s="231"/>
      <c r="AD515" s="231"/>
      <c r="AE515" s="231"/>
      <c r="AF515" s="231"/>
      <c r="AG515" s="231"/>
      <c r="AH515" s="231"/>
      <c r="AI515" s="231"/>
      <c r="AJ515" s="231"/>
      <c r="AK515" s="231"/>
      <c r="AL515" s="231"/>
      <c r="AM515" s="231"/>
      <c r="AN515" s="231"/>
    </row>
    <row r="516" spans="1:40">
      <c r="A516" s="27">
        <v>42487</v>
      </c>
      <c r="B516" s="113">
        <v>9.3806999999999992</v>
      </c>
      <c r="C516" s="116">
        <v>5.2</v>
      </c>
      <c r="D516" s="116">
        <v>36.76</v>
      </c>
      <c r="E516" s="113">
        <v>18.254300000000001</v>
      </c>
      <c r="F516" s="113">
        <v>36.466000000000001</v>
      </c>
      <c r="G516" s="113">
        <v>11.80000019</v>
      </c>
      <c r="H516" s="113">
        <v>42.67</v>
      </c>
      <c r="I516" s="113">
        <v>20</v>
      </c>
      <c r="J516" s="113">
        <v>79.92</v>
      </c>
      <c r="K516" s="113">
        <v>741.17</v>
      </c>
      <c r="L516" s="113">
        <v>12.75</v>
      </c>
      <c r="M516" s="113">
        <v>52.11</v>
      </c>
      <c r="N516" s="113">
        <v>19.7</v>
      </c>
      <c r="O516" s="113">
        <v>699.91</v>
      </c>
      <c r="P516" s="113">
        <f t="shared" ref="P516:P579" si="40">SUMPRODUCT(C516:O516,$Y$5:$AK$5)+AP516</f>
        <v>2.2887554901720222</v>
      </c>
      <c r="Q516" s="113">
        <f t="shared" ref="Q516:Q579" si="41">EXP(P516)</f>
        <v>9.8626558681819585</v>
      </c>
      <c r="R516" s="113">
        <f>SUM($Q$491:Q516)</f>
        <v>107.27315034873449</v>
      </c>
      <c r="S516" s="113">
        <f t="shared" ref="S516:S579" si="42">SUMPRODUCT(C516:O516,$Y$3:$AK$3)</f>
        <v>6.9645541278391763</v>
      </c>
      <c r="T516" s="113">
        <f>SUM($S$491:S516)</f>
        <v>83.568749792138206</v>
      </c>
      <c r="U516" s="199">
        <f t="shared" ref="U516:U579" si="43">$AY$65+$AY$66*C516+$AY$67*D516+$AY$68*E516+$AY$69*F516</f>
        <v>7.2812121095899993</v>
      </c>
      <c r="V516" s="199">
        <f t="shared" ref="V516:V579" si="44">IF(U516&lt;0,0,U516)</f>
        <v>7.2812121095899993</v>
      </c>
      <c r="W516" s="231">
        <f>SUM($V$491:V516)</f>
        <v>64.457930267369989</v>
      </c>
      <c r="Y516" s="231"/>
      <c r="Z516" s="231"/>
      <c r="AA516" s="231"/>
      <c r="AB516" s="231"/>
      <c r="AC516" s="231"/>
      <c r="AD516" s="231"/>
      <c r="AE516" s="231"/>
      <c r="AF516" s="231"/>
      <c r="AG516" s="231"/>
      <c r="AH516" s="231"/>
      <c r="AI516" s="231"/>
      <c r="AJ516" s="231"/>
      <c r="AK516" s="231"/>
      <c r="AL516" s="231"/>
      <c r="AM516" s="231"/>
      <c r="AN516" s="231"/>
    </row>
    <row r="517" spans="1:40">
      <c r="A517" s="27">
        <v>42488</v>
      </c>
      <c r="B517" s="113">
        <v>9.7692999999999994</v>
      </c>
      <c r="C517" s="116">
        <v>5.41</v>
      </c>
      <c r="D517" s="116">
        <v>36.85</v>
      </c>
      <c r="E517" s="113">
        <v>15.8347</v>
      </c>
      <c r="F517" s="113">
        <v>36.980499999999999</v>
      </c>
      <c r="G517" s="113">
        <v>11.5</v>
      </c>
      <c r="H517" s="113">
        <v>32.42</v>
      </c>
      <c r="I517" s="113">
        <v>20</v>
      </c>
      <c r="J517" s="113">
        <v>79.36</v>
      </c>
      <c r="K517" s="113">
        <v>750.31</v>
      </c>
      <c r="L517" s="113">
        <v>13.58</v>
      </c>
      <c r="M517" s="113">
        <v>39.96</v>
      </c>
      <c r="N517" s="113">
        <v>20.49</v>
      </c>
      <c r="O517" s="113">
        <v>700.03</v>
      </c>
      <c r="P517" s="113">
        <f t="shared" si="40"/>
        <v>2.2840857668381096</v>
      </c>
      <c r="Q517" s="113">
        <f t="shared" si="41"/>
        <v>9.816707360845669</v>
      </c>
      <c r="R517" s="113">
        <f>SUM($Q$491:Q517)</f>
        <v>117.08985770958016</v>
      </c>
      <c r="S517" s="113">
        <f t="shared" si="42"/>
        <v>7.2064120763959014</v>
      </c>
      <c r="T517" s="113">
        <f>SUM($S$491:S517)</f>
        <v>90.775161868534113</v>
      </c>
      <c r="U517" s="199">
        <f t="shared" si="43"/>
        <v>7.48775334776</v>
      </c>
      <c r="V517" s="199">
        <f t="shared" si="44"/>
        <v>7.48775334776</v>
      </c>
      <c r="W517" s="231">
        <f>SUM($V$491:V517)</f>
        <v>71.945683615129994</v>
      </c>
      <c r="Y517" s="231"/>
      <c r="Z517" s="231"/>
      <c r="AA517" s="231"/>
      <c r="AB517" s="231"/>
      <c r="AC517" s="231"/>
      <c r="AD517" s="231"/>
      <c r="AE517" s="231"/>
      <c r="AF517" s="231"/>
      <c r="AG517" s="231"/>
      <c r="AH517" s="231"/>
      <c r="AI517" s="231"/>
      <c r="AJ517" s="231"/>
      <c r="AK517" s="231"/>
      <c r="AL517" s="231"/>
      <c r="AM517" s="231"/>
      <c r="AN517" s="231"/>
    </row>
    <row r="518" spans="1:40">
      <c r="A518" s="27">
        <v>42489</v>
      </c>
      <c r="B518" s="113">
        <v>12.6526</v>
      </c>
      <c r="C518" s="116">
        <v>7.01</v>
      </c>
      <c r="D518" s="116">
        <v>36.28</v>
      </c>
      <c r="E518" s="113">
        <v>26.445599999999999</v>
      </c>
      <c r="F518" s="113">
        <v>37.694299999999998</v>
      </c>
      <c r="G518" s="113">
        <v>11.399999619999999</v>
      </c>
      <c r="H518" s="113">
        <v>71.959999999999994</v>
      </c>
      <c r="I518" s="113">
        <v>20.010000000000002</v>
      </c>
      <c r="J518" s="113">
        <v>79.86</v>
      </c>
      <c r="K518" s="113">
        <v>825.84</v>
      </c>
      <c r="L518" s="113">
        <v>18.93</v>
      </c>
      <c r="M518" s="113">
        <v>38.590000000000003</v>
      </c>
      <c r="N518" s="113">
        <v>29.16</v>
      </c>
      <c r="O518" s="113">
        <v>700.08</v>
      </c>
      <c r="P518" s="113">
        <f t="shared" si="40"/>
        <v>2.7858667420024261</v>
      </c>
      <c r="Q518" s="113">
        <f t="shared" si="41"/>
        <v>16.213865026095871</v>
      </c>
      <c r="R518" s="113">
        <f>SUM($Q$491:Q518)</f>
        <v>133.30372273567602</v>
      </c>
      <c r="S518" s="113">
        <f t="shared" si="42"/>
        <v>9.9827620948463505</v>
      </c>
      <c r="T518" s="113">
        <f>SUM($S$491:S518)</f>
        <v>100.75792396338046</v>
      </c>
      <c r="U518" s="199">
        <f t="shared" si="43"/>
        <v>9.9086422043099986</v>
      </c>
      <c r="V518" s="199">
        <f t="shared" si="44"/>
        <v>9.9086422043099986</v>
      </c>
      <c r="W518" s="231">
        <f>SUM($V$491:V518)</f>
        <v>81.854325819439993</v>
      </c>
      <c r="Y518" s="231"/>
      <c r="Z518" s="231"/>
      <c r="AA518" s="231"/>
      <c r="AB518" s="231"/>
      <c r="AC518" s="231"/>
      <c r="AD518" s="231"/>
      <c r="AE518" s="231"/>
      <c r="AF518" s="231"/>
      <c r="AG518" s="231"/>
      <c r="AH518" s="231"/>
      <c r="AI518" s="231"/>
      <c r="AJ518" s="231"/>
      <c r="AK518" s="231"/>
      <c r="AL518" s="231"/>
      <c r="AM518" s="231"/>
      <c r="AN518" s="231"/>
    </row>
    <row r="519" spans="1:40">
      <c r="A519" s="27">
        <v>42490</v>
      </c>
      <c r="B519" s="113">
        <v>14.4023</v>
      </c>
      <c r="C519" s="116">
        <v>7.98</v>
      </c>
      <c r="D519" s="116">
        <v>35.69</v>
      </c>
      <c r="E519" s="113">
        <v>25.400300000000001</v>
      </c>
      <c r="F519" s="113">
        <v>37.473100000000002</v>
      </c>
      <c r="G519" s="113">
        <v>11.5</v>
      </c>
      <c r="H519" s="113">
        <v>28.46</v>
      </c>
      <c r="I519" s="113">
        <v>20</v>
      </c>
      <c r="J519" s="113">
        <v>79.92</v>
      </c>
      <c r="K519" s="113">
        <v>880.23</v>
      </c>
      <c r="L519" s="113">
        <v>23.98</v>
      </c>
      <c r="M519" s="113">
        <v>42.56</v>
      </c>
      <c r="N519" s="113">
        <v>34.86</v>
      </c>
      <c r="O519" s="113">
        <v>700.04</v>
      </c>
      <c r="P519" s="113">
        <f t="shared" si="40"/>
        <v>2.7967090477588097</v>
      </c>
      <c r="Q519" s="113">
        <f t="shared" si="41"/>
        <v>16.39061717712017</v>
      </c>
      <c r="R519" s="113">
        <f>SUM($Q$491:Q519)</f>
        <v>149.69433991279618</v>
      </c>
      <c r="S519" s="113">
        <f t="shared" si="42"/>
        <v>11.035130509705706</v>
      </c>
      <c r="T519" s="113">
        <f>SUM($S$491:S519)</f>
        <v>111.79305447308617</v>
      </c>
      <c r="U519" s="199">
        <f t="shared" si="43"/>
        <v>11.0974752487</v>
      </c>
      <c r="V519" s="199">
        <f t="shared" si="44"/>
        <v>11.0974752487</v>
      </c>
      <c r="W519" s="231">
        <f>SUM($V$491:V519)</f>
        <v>92.951801068139986</v>
      </c>
      <c r="Y519" s="231"/>
      <c r="Z519" s="231"/>
      <c r="AA519" s="231"/>
      <c r="AB519" s="231"/>
      <c r="AC519" s="231"/>
      <c r="AD519" s="231"/>
      <c r="AE519" s="231"/>
      <c r="AF519" s="231"/>
      <c r="AG519" s="231"/>
      <c r="AH519" s="231"/>
      <c r="AI519" s="231"/>
      <c r="AJ519" s="231"/>
      <c r="AK519" s="231"/>
      <c r="AL519" s="231"/>
      <c r="AM519" s="231"/>
      <c r="AN519" s="231"/>
    </row>
    <row r="520" spans="1:40">
      <c r="A520" s="27">
        <v>42491</v>
      </c>
      <c r="B520" s="113">
        <v>15.321400000000001</v>
      </c>
      <c r="C520" s="116">
        <v>8.49</v>
      </c>
      <c r="D520" s="116">
        <v>35.25</v>
      </c>
      <c r="E520" s="113">
        <v>22.459199999999999</v>
      </c>
      <c r="F520" s="113">
        <v>37.500900000000001</v>
      </c>
      <c r="G520" s="113">
        <v>11.30000019</v>
      </c>
      <c r="H520" s="113">
        <v>31.72</v>
      </c>
      <c r="I520" s="113">
        <v>20</v>
      </c>
      <c r="J520" s="113">
        <v>79.92</v>
      </c>
      <c r="K520" s="113">
        <v>896.94</v>
      </c>
      <c r="L520" s="113">
        <v>27.71</v>
      </c>
      <c r="M520" s="113">
        <v>45.52</v>
      </c>
      <c r="N520" s="113">
        <v>38.909999999999997</v>
      </c>
      <c r="O520" s="113">
        <v>699.94</v>
      </c>
      <c r="P520" s="113">
        <f t="shared" si="40"/>
        <v>2.911733563510972</v>
      </c>
      <c r="Q520" s="113">
        <f t="shared" si="41"/>
        <v>18.38864884245314</v>
      </c>
      <c r="R520" s="113">
        <f>SUM($Q$491:Q520)</f>
        <v>168.08298875524932</v>
      </c>
      <c r="S520" s="113">
        <f t="shared" si="42"/>
        <v>11.708312962657873</v>
      </c>
      <c r="T520" s="113">
        <f>SUM($S$491:S520)</f>
        <v>123.50136743574404</v>
      </c>
      <c r="U520" s="199">
        <f t="shared" si="43"/>
        <v>11.62826010405</v>
      </c>
      <c r="V520" s="199">
        <f t="shared" si="44"/>
        <v>11.62826010405</v>
      </c>
      <c r="W520" s="231">
        <f>SUM($V$491:V520)</f>
        <v>104.58006117218999</v>
      </c>
      <c r="Y520" s="231"/>
      <c r="Z520" s="231"/>
      <c r="AA520" s="231"/>
      <c r="AB520" s="231"/>
      <c r="AC520" s="231"/>
      <c r="AD520" s="231"/>
      <c r="AE520" s="231"/>
      <c r="AF520" s="231"/>
      <c r="AG520" s="231"/>
      <c r="AH520" s="231"/>
      <c r="AI520" s="231"/>
      <c r="AJ520" s="231"/>
      <c r="AK520" s="231"/>
      <c r="AL520" s="231"/>
      <c r="AM520" s="231"/>
      <c r="AN520" s="231"/>
    </row>
    <row r="521" spans="1:40">
      <c r="A521" s="27">
        <v>42492</v>
      </c>
      <c r="B521" s="113">
        <v>16.699200000000001</v>
      </c>
      <c r="C521" s="116">
        <v>9.25</v>
      </c>
      <c r="D521" s="116">
        <v>37.04</v>
      </c>
      <c r="E521" s="113">
        <v>25.336400000000001</v>
      </c>
      <c r="F521" s="113">
        <v>37.072299999999998</v>
      </c>
      <c r="G521" s="113">
        <v>11.80000019</v>
      </c>
      <c r="H521" s="113">
        <v>33.71</v>
      </c>
      <c r="I521" s="113">
        <v>20</v>
      </c>
      <c r="J521" s="113">
        <v>79.95</v>
      </c>
      <c r="K521" s="113">
        <v>909.7</v>
      </c>
      <c r="L521" s="113">
        <v>31.81</v>
      </c>
      <c r="M521" s="113">
        <v>48.97</v>
      </c>
      <c r="N521" s="113">
        <v>40.590000000000003</v>
      </c>
      <c r="O521" s="113">
        <v>688.94</v>
      </c>
      <c r="P521" s="113">
        <f t="shared" si="40"/>
        <v>3.0598905456443122</v>
      </c>
      <c r="Q521" s="113">
        <f t="shared" si="41"/>
        <v>21.325222895749473</v>
      </c>
      <c r="R521" s="113">
        <f>SUM($Q$491:Q521)</f>
        <v>189.40821165099879</v>
      </c>
      <c r="S521" s="113">
        <f t="shared" si="42"/>
        <v>12.958380319111672</v>
      </c>
      <c r="T521" s="113">
        <f>SUM($S$491:S521)</f>
        <v>136.45974775485573</v>
      </c>
      <c r="U521" s="199">
        <f t="shared" si="43"/>
        <v>12.92017191855</v>
      </c>
      <c r="V521" s="199">
        <f t="shared" si="44"/>
        <v>12.92017191855</v>
      </c>
      <c r="W521" s="231">
        <f>SUM($V$491:V521)</f>
        <v>117.50023309073998</v>
      </c>
      <c r="Y521" s="231"/>
      <c r="Z521" s="231"/>
      <c r="AA521" s="231"/>
      <c r="AB521" s="231"/>
      <c r="AC521" s="231"/>
      <c r="AD521" s="231"/>
      <c r="AE521" s="231"/>
      <c r="AF521" s="231"/>
      <c r="AG521" s="231"/>
      <c r="AH521" s="231"/>
      <c r="AI521" s="231"/>
      <c r="AJ521" s="231"/>
      <c r="AK521" s="231"/>
      <c r="AL521" s="231"/>
      <c r="AM521" s="231"/>
      <c r="AN521" s="231"/>
    </row>
    <row r="522" spans="1:40">
      <c r="A522" s="27">
        <v>42493</v>
      </c>
      <c r="B522" s="113">
        <v>17.810500000000001</v>
      </c>
      <c r="C522" s="116">
        <v>9.8699999999999992</v>
      </c>
      <c r="D522" s="116">
        <v>38.659999999999997</v>
      </c>
      <c r="E522" s="113">
        <v>22.2668</v>
      </c>
      <c r="F522" s="113">
        <v>36.460999999999999</v>
      </c>
      <c r="G522" s="113">
        <v>11.30000019</v>
      </c>
      <c r="H522" s="113">
        <v>32.82</v>
      </c>
      <c r="I522" s="113">
        <v>20</v>
      </c>
      <c r="J522" s="113">
        <v>79.989999999999995</v>
      </c>
      <c r="K522" s="113">
        <v>887.01</v>
      </c>
      <c r="L522" s="113">
        <v>36</v>
      </c>
      <c r="M522" s="113">
        <v>53.13</v>
      </c>
      <c r="N522" s="113">
        <v>43.71</v>
      </c>
      <c r="O522" s="113">
        <v>680.05</v>
      </c>
      <c r="P522" s="113">
        <f t="shared" si="40"/>
        <v>3.2084663375090212</v>
      </c>
      <c r="Q522" s="113">
        <f t="shared" si="41"/>
        <v>24.741112596292211</v>
      </c>
      <c r="R522" s="113">
        <f>SUM($Q$491:Q522)</f>
        <v>214.14932424729102</v>
      </c>
      <c r="S522" s="113">
        <f t="shared" si="42"/>
        <v>14.173570577709175</v>
      </c>
      <c r="T522" s="113">
        <f>SUM($S$491:S522)</f>
        <v>150.6333183325649</v>
      </c>
      <c r="U522" s="199">
        <f t="shared" si="43"/>
        <v>13.807568711339998</v>
      </c>
      <c r="V522" s="199">
        <f t="shared" si="44"/>
        <v>13.807568711339998</v>
      </c>
      <c r="W522" s="231">
        <f>SUM($V$491:V522)</f>
        <v>131.30780180207998</v>
      </c>
      <c r="Y522" s="231"/>
      <c r="Z522" s="231"/>
      <c r="AA522" s="231"/>
      <c r="AB522" s="231"/>
      <c r="AC522" s="231"/>
      <c r="AD522" s="231"/>
      <c r="AE522" s="231"/>
      <c r="AF522" s="231"/>
      <c r="AG522" s="231"/>
      <c r="AH522" s="231"/>
      <c r="AI522" s="231"/>
      <c r="AJ522" s="231"/>
      <c r="AK522" s="231"/>
      <c r="AL522" s="231"/>
      <c r="AM522" s="231"/>
      <c r="AN522" s="231"/>
    </row>
    <row r="523" spans="1:40">
      <c r="A523" s="27">
        <v>42494</v>
      </c>
      <c r="B523" s="113">
        <v>18.0184</v>
      </c>
      <c r="C523" s="116">
        <v>9.98</v>
      </c>
      <c r="D523" s="116">
        <v>38.89</v>
      </c>
      <c r="E523" s="113">
        <v>20.6784</v>
      </c>
      <c r="F523" s="113">
        <v>36.153700000000001</v>
      </c>
      <c r="G523" s="113">
        <v>11.399999619999999</v>
      </c>
      <c r="H523" s="113">
        <v>33.909999999999997</v>
      </c>
      <c r="I523" s="113">
        <v>20</v>
      </c>
      <c r="J523" s="113">
        <v>79.989999999999995</v>
      </c>
      <c r="K523" s="113">
        <v>890.87</v>
      </c>
      <c r="L523" s="113">
        <v>37.32</v>
      </c>
      <c r="M523" s="113">
        <v>23.37</v>
      </c>
      <c r="N523" s="113">
        <v>44.52</v>
      </c>
      <c r="O523" s="113">
        <v>679.86</v>
      </c>
      <c r="P523" s="113">
        <f t="shared" si="40"/>
        <v>3.1837960342508458</v>
      </c>
      <c r="Q523" s="113">
        <f t="shared" si="41"/>
        <v>24.138209326974607</v>
      </c>
      <c r="R523" s="113">
        <f>SUM($Q$491:Q523)</f>
        <v>238.28753357426564</v>
      </c>
      <c r="S523" s="113">
        <f t="shared" si="42"/>
        <v>14.162154287877351</v>
      </c>
      <c r="T523" s="113">
        <f>SUM($S$491:S523)</f>
        <v>164.79547262044224</v>
      </c>
      <c r="U523" s="199">
        <f t="shared" si="43"/>
        <v>13.923559774689998</v>
      </c>
      <c r="V523" s="199">
        <f t="shared" si="44"/>
        <v>13.923559774689998</v>
      </c>
      <c r="W523" s="231">
        <f>SUM($V$491:V523)</f>
        <v>145.23136157676998</v>
      </c>
      <c r="Y523" s="231"/>
      <c r="Z523" s="231"/>
      <c r="AA523" s="231"/>
      <c r="AB523" s="231"/>
      <c r="AC523" s="231"/>
      <c r="AD523" s="231"/>
      <c r="AE523" s="231"/>
      <c r="AF523" s="231"/>
      <c r="AG523" s="231"/>
      <c r="AH523" s="231"/>
      <c r="AI523" s="231"/>
      <c r="AJ523" s="231"/>
      <c r="AK523" s="231"/>
      <c r="AL523" s="231"/>
      <c r="AM523" s="231"/>
      <c r="AN523" s="231"/>
    </row>
    <row r="524" spans="1:40">
      <c r="A524" s="27">
        <v>42495</v>
      </c>
      <c r="B524" s="113">
        <v>18.061800000000002</v>
      </c>
      <c r="C524" s="116">
        <v>10</v>
      </c>
      <c r="D524" s="116">
        <v>38.99</v>
      </c>
      <c r="E524" s="113">
        <v>24.0624</v>
      </c>
      <c r="F524" s="113">
        <v>35.675699999999999</v>
      </c>
      <c r="G524" s="113">
        <v>11.600000380000001</v>
      </c>
      <c r="H524" s="113">
        <v>55.72</v>
      </c>
      <c r="I524" s="113">
        <v>20.010000000000002</v>
      </c>
      <c r="J524" s="113">
        <v>79.989999999999995</v>
      </c>
      <c r="K524" s="113">
        <v>888.82</v>
      </c>
      <c r="L524" s="113">
        <v>31.55</v>
      </c>
      <c r="M524" s="113">
        <v>24.94</v>
      </c>
      <c r="N524" s="113">
        <v>46.91</v>
      </c>
      <c r="O524" s="113">
        <v>679.86</v>
      </c>
      <c r="P524" s="113">
        <f t="shared" si="40"/>
        <v>3.2918444504199744</v>
      </c>
      <c r="Q524" s="113">
        <f t="shared" si="41"/>
        <v>26.892419674802824</v>
      </c>
      <c r="R524" s="113">
        <f>SUM($Q$491:Q524)</f>
        <v>265.17995324906849</v>
      </c>
      <c r="S524" s="113">
        <f t="shared" si="42"/>
        <v>14.379542292639654</v>
      </c>
      <c r="T524" s="113">
        <f>SUM($S$491:S524)</f>
        <v>179.1750149130819</v>
      </c>
      <c r="U524" s="199">
        <f t="shared" si="43"/>
        <v>14.074479856090001</v>
      </c>
      <c r="V524" s="199">
        <f t="shared" si="44"/>
        <v>14.074479856090001</v>
      </c>
      <c r="W524" s="231">
        <f>SUM($V$491:V524)</f>
        <v>159.30584143285998</v>
      </c>
      <c r="Y524" s="231"/>
      <c r="Z524" s="231"/>
      <c r="AA524" s="231"/>
      <c r="AB524" s="231"/>
      <c r="AC524" s="231"/>
      <c r="AD524" s="231"/>
      <c r="AE524" s="231"/>
      <c r="AF524" s="231"/>
      <c r="AG524" s="231"/>
      <c r="AH524" s="231"/>
      <c r="AI524" s="231"/>
      <c r="AJ524" s="231"/>
      <c r="AK524" s="231"/>
      <c r="AL524" s="231"/>
      <c r="AM524" s="231"/>
      <c r="AN524" s="231"/>
    </row>
    <row r="525" spans="1:40">
      <c r="A525" s="27">
        <v>42496</v>
      </c>
      <c r="B525" s="113">
        <v>18.162199999999999</v>
      </c>
      <c r="C525" s="116">
        <v>10.06</v>
      </c>
      <c r="D525" s="116">
        <v>38.79</v>
      </c>
      <c r="E525" s="113">
        <v>25.5381</v>
      </c>
      <c r="F525" s="113">
        <v>35.598399999999998</v>
      </c>
      <c r="G525" s="113">
        <v>11.600000380000001</v>
      </c>
      <c r="H525" s="113">
        <v>40.270000000000003</v>
      </c>
      <c r="I525" s="113">
        <v>20</v>
      </c>
      <c r="J525" s="113">
        <v>79.989999999999995</v>
      </c>
      <c r="K525" s="113">
        <v>889.67</v>
      </c>
      <c r="L525" s="113">
        <v>26.45</v>
      </c>
      <c r="M525" s="113">
        <v>45.42</v>
      </c>
      <c r="N525" s="113">
        <v>48.33</v>
      </c>
      <c r="O525" s="113">
        <v>679.97</v>
      </c>
      <c r="P525" s="113">
        <f t="shared" si="40"/>
        <v>3.286014617390224</v>
      </c>
      <c r="Q525" s="113">
        <f t="shared" si="41"/>
        <v>26.736097467259867</v>
      </c>
      <c r="R525" s="113">
        <f>SUM($Q$491:Q525)</f>
        <v>291.91605071632836</v>
      </c>
      <c r="S525" s="113">
        <f t="shared" si="42"/>
        <v>14.527028228355748</v>
      </c>
      <c r="T525" s="113">
        <f>SUM($S$491:S525)</f>
        <v>193.70204314143766</v>
      </c>
      <c r="U525" s="199">
        <f t="shared" si="43"/>
        <v>14.182892317569999</v>
      </c>
      <c r="V525" s="199">
        <f t="shared" si="44"/>
        <v>14.182892317569999</v>
      </c>
      <c r="W525" s="231">
        <f>SUM($V$491:V525)</f>
        <v>173.48873375042999</v>
      </c>
      <c r="Y525" s="231"/>
      <c r="Z525" s="231"/>
      <c r="AA525" s="231"/>
      <c r="AB525" s="231"/>
      <c r="AC525" s="231"/>
      <c r="AD525" s="231"/>
      <c r="AE525" s="231"/>
      <c r="AF525" s="231"/>
      <c r="AG525" s="231"/>
      <c r="AH525" s="231"/>
      <c r="AI525" s="231"/>
      <c r="AJ525" s="231"/>
      <c r="AK525" s="231"/>
      <c r="AL525" s="231"/>
      <c r="AM525" s="231"/>
      <c r="AN525" s="231"/>
    </row>
    <row r="526" spans="1:40">
      <c r="A526" s="27">
        <v>42497</v>
      </c>
      <c r="B526" s="113">
        <v>18.171700000000001</v>
      </c>
      <c r="C526" s="116">
        <v>10.07</v>
      </c>
      <c r="D526" s="116">
        <v>39.520000000000003</v>
      </c>
      <c r="E526" s="113">
        <v>19.7728</v>
      </c>
      <c r="F526" s="113">
        <v>35.136299999999999</v>
      </c>
      <c r="G526" s="113">
        <v>11.899999619999999</v>
      </c>
      <c r="H526" s="113">
        <v>9.44</v>
      </c>
      <c r="I526" s="113">
        <v>20</v>
      </c>
      <c r="J526" s="113">
        <v>79.97</v>
      </c>
      <c r="K526" s="113">
        <v>887.7</v>
      </c>
      <c r="L526" s="113">
        <v>28.5</v>
      </c>
      <c r="M526" s="113">
        <v>43.08</v>
      </c>
      <c r="N526" s="113">
        <v>49.4</v>
      </c>
      <c r="O526" s="113">
        <v>680.04</v>
      </c>
      <c r="P526" s="113">
        <f t="shared" si="40"/>
        <v>3.1397125971905857</v>
      </c>
      <c r="Q526" s="113">
        <f t="shared" si="41"/>
        <v>23.097227696581278</v>
      </c>
      <c r="R526" s="113">
        <f>SUM($Q$491:Q526)</f>
        <v>315.01327841290964</v>
      </c>
      <c r="S526" s="113">
        <f t="shared" si="42"/>
        <v>14.178867317018756</v>
      </c>
      <c r="T526" s="113">
        <f>SUM($S$491:S526)</f>
        <v>207.88091045845641</v>
      </c>
      <c r="U526" s="199">
        <f t="shared" si="43"/>
        <v>14.077371099470001</v>
      </c>
      <c r="V526" s="199">
        <f t="shared" si="44"/>
        <v>14.077371099470001</v>
      </c>
      <c r="W526" s="231">
        <f>SUM($V$491:V526)</f>
        <v>187.5661048499</v>
      </c>
      <c r="Y526" s="231"/>
      <c r="Z526" s="231"/>
      <c r="AA526" s="231"/>
      <c r="AB526" s="231"/>
      <c r="AC526" s="231"/>
      <c r="AD526" s="231"/>
      <c r="AE526" s="231"/>
      <c r="AF526" s="231"/>
      <c r="AG526" s="231"/>
      <c r="AH526" s="231"/>
      <c r="AI526" s="231"/>
      <c r="AJ526" s="231"/>
      <c r="AK526" s="231"/>
      <c r="AL526" s="231"/>
      <c r="AM526" s="231"/>
      <c r="AN526" s="231"/>
    </row>
    <row r="527" spans="1:40">
      <c r="A527" s="27">
        <v>42498</v>
      </c>
      <c r="B527" s="113">
        <v>18.263000000000002</v>
      </c>
      <c r="C527" s="116">
        <v>10.119999999999999</v>
      </c>
      <c r="D527" s="116">
        <v>39.33</v>
      </c>
      <c r="E527" s="113">
        <v>23.2194</v>
      </c>
      <c r="F527" s="113">
        <v>35.738799999999998</v>
      </c>
      <c r="G527" s="113">
        <v>11.899999619999999</v>
      </c>
      <c r="H527" s="113">
        <v>9.91</v>
      </c>
      <c r="I527" s="113">
        <v>20</v>
      </c>
      <c r="J527" s="113">
        <v>79.989999999999995</v>
      </c>
      <c r="K527" s="113">
        <v>880.85</v>
      </c>
      <c r="L527" s="113">
        <v>26.68</v>
      </c>
      <c r="M527" s="113">
        <v>56.52</v>
      </c>
      <c r="N527" s="113">
        <v>49.48</v>
      </c>
      <c r="O527" s="113">
        <v>680.02</v>
      </c>
      <c r="P527" s="113">
        <f t="shared" si="40"/>
        <v>3.1768810454601155</v>
      </c>
      <c r="Q527" s="113">
        <f t="shared" si="41"/>
        <v>23.971869661334377</v>
      </c>
      <c r="R527" s="113">
        <f>SUM($Q$491:Q527)</f>
        <v>338.98514807424402</v>
      </c>
      <c r="S527" s="113">
        <f t="shared" si="42"/>
        <v>14.416617810812452</v>
      </c>
      <c r="T527" s="113">
        <f>SUM($S$491:S527)</f>
        <v>222.29752826926887</v>
      </c>
      <c r="U527" s="199">
        <f t="shared" si="43"/>
        <v>14.240748894099998</v>
      </c>
      <c r="V527" s="199">
        <f t="shared" si="44"/>
        <v>14.240748894099998</v>
      </c>
      <c r="W527" s="231">
        <f>SUM($V$491:V527)</f>
        <v>201.80685374399999</v>
      </c>
      <c r="Y527" s="231"/>
      <c r="Z527" s="231"/>
      <c r="AA527" s="231"/>
      <c r="AB527" s="231"/>
      <c r="AC527" s="231"/>
      <c r="AD527" s="231"/>
      <c r="AE527" s="231"/>
      <c r="AF527" s="231"/>
      <c r="AG527" s="231"/>
      <c r="AH527" s="231"/>
      <c r="AI527" s="231"/>
      <c r="AJ527" s="231"/>
      <c r="AK527" s="231"/>
      <c r="AL527" s="231"/>
      <c r="AM527" s="231"/>
      <c r="AN527" s="231"/>
    </row>
    <row r="528" spans="1:40">
      <c r="A528" s="27">
        <v>42499</v>
      </c>
      <c r="B528" s="113">
        <v>18.317900000000002</v>
      </c>
      <c r="C528" s="116">
        <v>10.15</v>
      </c>
      <c r="D528" s="116">
        <v>39.369999999999997</v>
      </c>
      <c r="E528" s="113">
        <v>22.299900000000001</v>
      </c>
      <c r="F528" s="113">
        <v>35.467300000000002</v>
      </c>
      <c r="G528" s="113">
        <v>11.80000019</v>
      </c>
      <c r="H528" s="113">
        <v>9.92</v>
      </c>
      <c r="I528" s="113">
        <v>20</v>
      </c>
      <c r="J528" s="113">
        <v>79.97</v>
      </c>
      <c r="K528" s="113">
        <v>883.65</v>
      </c>
      <c r="L528" s="113">
        <v>26.48</v>
      </c>
      <c r="M528" s="113">
        <v>63.21</v>
      </c>
      <c r="N528" s="113">
        <v>49.69</v>
      </c>
      <c r="O528" s="113">
        <v>680.03</v>
      </c>
      <c r="P528" s="113">
        <f t="shared" si="40"/>
        <v>3.1989171479951115</v>
      </c>
      <c r="Q528" s="113">
        <f t="shared" si="41"/>
        <v>24.505979475445891</v>
      </c>
      <c r="R528" s="113">
        <f>SUM($Q$491:Q528)</f>
        <v>363.49112754968991</v>
      </c>
      <c r="S528" s="113">
        <f t="shared" si="42"/>
        <v>14.48893716022368</v>
      </c>
      <c r="T528" s="113">
        <f>SUM($S$491:S528)</f>
        <v>236.78646542949255</v>
      </c>
      <c r="U528" s="199">
        <f t="shared" si="43"/>
        <v>14.253411167599998</v>
      </c>
      <c r="V528" s="199">
        <f t="shared" si="44"/>
        <v>14.253411167599998</v>
      </c>
      <c r="W528" s="231">
        <f>SUM($V$491:V528)</f>
        <v>216.0602649116</v>
      </c>
      <c r="Y528" s="231"/>
      <c r="Z528" s="231"/>
      <c r="AA528" s="231"/>
      <c r="AB528" s="231"/>
      <c r="AC528" s="231"/>
      <c r="AD528" s="231"/>
      <c r="AE528" s="231"/>
      <c r="AF528" s="231"/>
      <c r="AG528" s="231"/>
      <c r="AH528" s="231"/>
      <c r="AI528" s="231"/>
      <c r="AJ528" s="231"/>
      <c r="AK528" s="231"/>
      <c r="AL528" s="231"/>
      <c r="AM528" s="231"/>
      <c r="AN528" s="231"/>
    </row>
    <row r="529" spans="1:40">
      <c r="A529" s="27">
        <v>42500</v>
      </c>
      <c r="B529" s="113">
        <v>18.4175</v>
      </c>
      <c r="C529" s="116">
        <v>10.199999999999999</v>
      </c>
      <c r="D529" s="116">
        <v>39.43</v>
      </c>
      <c r="E529" s="113">
        <v>16.057600000000001</v>
      </c>
      <c r="F529" s="113">
        <v>35.241999999999997</v>
      </c>
      <c r="G529" s="113">
        <v>11.899999619999999</v>
      </c>
      <c r="H529" s="113">
        <v>10.84</v>
      </c>
      <c r="I529" s="113">
        <v>20</v>
      </c>
      <c r="J529" s="113">
        <v>80</v>
      </c>
      <c r="K529" s="113">
        <v>889.09</v>
      </c>
      <c r="L529" s="113">
        <v>26.58</v>
      </c>
      <c r="M529" s="113">
        <v>70.48</v>
      </c>
      <c r="N529" s="113">
        <v>50.24</v>
      </c>
      <c r="O529" s="113">
        <v>680.01</v>
      </c>
      <c r="P529" s="113">
        <f t="shared" si="40"/>
        <v>3.2075250631677159</v>
      </c>
      <c r="Q529" s="113">
        <f t="shared" si="41"/>
        <v>24.717835378672447</v>
      </c>
      <c r="R529" s="113">
        <f>SUM($Q$491:Q529)</f>
        <v>388.20896292836233</v>
      </c>
      <c r="S529" s="113">
        <f t="shared" si="42"/>
        <v>14.334786804404052</v>
      </c>
      <c r="T529" s="113">
        <f>SUM($S$491:S529)</f>
        <v>251.1212522338966</v>
      </c>
      <c r="U529" s="199">
        <f t="shared" si="43"/>
        <v>14.114870708879998</v>
      </c>
      <c r="V529" s="199">
        <f t="shared" si="44"/>
        <v>14.114870708879998</v>
      </c>
      <c r="W529" s="231">
        <f>SUM($V$491:V529)</f>
        <v>230.17513562048001</v>
      </c>
      <c r="Y529" s="231"/>
      <c r="Z529" s="231"/>
      <c r="AA529" s="231"/>
      <c r="AB529" s="231"/>
      <c r="AC529" s="231"/>
      <c r="AD529" s="231"/>
      <c r="AE529" s="231"/>
      <c r="AF529" s="231"/>
      <c r="AG529" s="231"/>
      <c r="AH529" s="231"/>
      <c r="AI529" s="231"/>
      <c r="AJ529" s="231"/>
      <c r="AK529" s="231"/>
      <c r="AL529" s="231"/>
      <c r="AM529" s="231"/>
      <c r="AN529" s="231"/>
    </row>
    <row r="530" spans="1:40">
      <c r="A530" s="27">
        <v>42501</v>
      </c>
      <c r="B530" s="113">
        <v>18.504799999999999</v>
      </c>
      <c r="C530" s="116">
        <v>10.25</v>
      </c>
      <c r="D530" s="116">
        <v>39.18</v>
      </c>
      <c r="E530" s="113">
        <v>25.5444</v>
      </c>
      <c r="F530" s="113">
        <v>34.639099999999999</v>
      </c>
      <c r="G530" s="113">
        <v>11.899999619999999</v>
      </c>
      <c r="H530" s="113">
        <v>13.09</v>
      </c>
      <c r="I530" s="113">
        <v>20</v>
      </c>
      <c r="J530" s="113">
        <v>79.97</v>
      </c>
      <c r="K530" s="113">
        <v>892.82</v>
      </c>
      <c r="L530" s="113">
        <v>27.76</v>
      </c>
      <c r="M530" s="113">
        <v>49.7</v>
      </c>
      <c r="N530" s="113">
        <v>52.34</v>
      </c>
      <c r="O530" s="113">
        <v>680.02</v>
      </c>
      <c r="P530" s="113">
        <f t="shared" si="40"/>
        <v>3.2131906958340259</v>
      </c>
      <c r="Q530" s="113">
        <f t="shared" si="41"/>
        <v>24.858275018270465</v>
      </c>
      <c r="R530" s="113">
        <f>SUM($Q$491:Q530)</f>
        <v>413.06723794663282</v>
      </c>
      <c r="S530" s="113">
        <f t="shared" si="42"/>
        <v>14.656980088426755</v>
      </c>
      <c r="T530" s="113">
        <f>SUM($S$491:S530)</f>
        <v>265.77823232232333</v>
      </c>
      <c r="U530" s="199">
        <f t="shared" si="43"/>
        <v>14.475029512429998</v>
      </c>
      <c r="V530" s="199">
        <f t="shared" si="44"/>
        <v>14.475029512429998</v>
      </c>
      <c r="W530" s="231">
        <f>SUM($V$491:V530)</f>
        <v>244.65016513290999</v>
      </c>
      <c r="Y530" s="231"/>
      <c r="Z530" s="231"/>
      <c r="AA530" s="231"/>
      <c r="AB530" s="231"/>
      <c r="AC530" s="231"/>
      <c r="AD530" s="231"/>
      <c r="AE530" s="231"/>
      <c r="AF530" s="231"/>
      <c r="AG530" s="231"/>
      <c r="AH530" s="231"/>
      <c r="AI530" s="231"/>
      <c r="AJ530" s="231"/>
      <c r="AK530" s="231"/>
      <c r="AL530" s="231"/>
      <c r="AM530" s="231"/>
      <c r="AN530" s="231"/>
    </row>
    <row r="531" spans="1:40">
      <c r="A531" s="27">
        <v>42502</v>
      </c>
      <c r="B531" s="113">
        <v>18.3614</v>
      </c>
      <c r="C531" s="116">
        <v>10.17</v>
      </c>
      <c r="D531" s="116">
        <v>39.83</v>
      </c>
      <c r="E531" s="113">
        <v>25.977799999999998</v>
      </c>
      <c r="F531" s="113">
        <v>34.533200000000001</v>
      </c>
      <c r="G531" s="113">
        <v>12</v>
      </c>
      <c r="H531" s="113">
        <v>13.83</v>
      </c>
      <c r="I531" s="113">
        <v>19.989999999999998</v>
      </c>
      <c r="J531" s="113">
        <v>79.989999999999995</v>
      </c>
      <c r="K531" s="113">
        <v>881.16</v>
      </c>
      <c r="L531" s="113">
        <v>27.63</v>
      </c>
      <c r="M531" s="113">
        <v>45.31</v>
      </c>
      <c r="N531" s="113">
        <v>51.72</v>
      </c>
      <c r="O531" s="113">
        <v>680.32</v>
      </c>
      <c r="P531" s="113">
        <f t="shared" si="40"/>
        <v>3.1963361439372791</v>
      </c>
      <c r="Q531" s="113">
        <f t="shared" si="41"/>
        <v>24.442810997094913</v>
      </c>
      <c r="R531" s="113">
        <f>SUM($Q$491:Q531)</f>
        <v>437.51004894372772</v>
      </c>
      <c r="S531" s="113">
        <f t="shared" si="42"/>
        <v>14.592295220958798</v>
      </c>
      <c r="T531" s="113">
        <f>SUM($S$491:S531)</f>
        <v>280.37052754328215</v>
      </c>
      <c r="U531" s="199">
        <f t="shared" si="43"/>
        <v>14.451558525059999</v>
      </c>
      <c r="V531" s="199">
        <f t="shared" si="44"/>
        <v>14.451558525059999</v>
      </c>
      <c r="W531" s="231">
        <f>SUM($V$491:V531)</f>
        <v>259.10172365797001</v>
      </c>
      <c r="Y531" s="231"/>
      <c r="Z531" s="231"/>
      <c r="AA531" s="231"/>
      <c r="AB531" s="231"/>
      <c r="AC531" s="231"/>
      <c r="AD531" s="231"/>
      <c r="AE531" s="231"/>
      <c r="AF531" s="231"/>
      <c r="AG531" s="231"/>
      <c r="AH531" s="231"/>
      <c r="AI531" s="231"/>
      <c r="AJ531" s="231"/>
      <c r="AK531" s="231"/>
      <c r="AL531" s="231"/>
      <c r="AM531" s="231"/>
      <c r="AN531" s="231"/>
    </row>
    <row r="532" spans="1:40">
      <c r="A532" s="27">
        <v>42503</v>
      </c>
      <c r="B532" s="113">
        <v>12.7547</v>
      </c>
      <c r="C532" s="116">
        <v>7.07</v>
      </c>
      <c r="D532" s="116">
        <v>41.83</v>
      </c>
      <c r="E532" s="113">
        <v>25.147300000000001</v>
      </c>
      <c r="F532" s="113">
        <v>34.778300000000002</v>
      </c>
      <c r="G532" s="113">
        <v>11.899999619999999</v>
      </c>
      <c r="H532" s="113">
        <v>15.12</v>
      </c>
      <c r="I532" s="113">
        <v>20</v>
      </c>
      <c r="J532" s="113">
        <v>79.97</v>
      </c>
      <c r="K532" s="113">
        <v>792.14</v>
      </c>
      <c r="L532" s="113">
        <v>17.86</v>
      </c>
      <c r="M532" s="113">
        <v>48.83</v>
      </c>
      <c r="N532" s="113">
        <v>35.96</v>
      </c>
      <c r="O532" s="113">
        <v>700.07</v>
      </c>
      <c r="P532" s="113">
        <f t="shared" si="40"/>
        <v>2.6471860431120864</v>
      </c>
      <c r="Q532" s="113">
        <f t="shared" si="41"/>
        <v>14.114265776651434</v>
      </c>
      <c r="R532" s="113">
        <f>SUM($Q$491:Q532)</f>
        <v>451.62431472037918</v>
      </c>
      <c r="S532" s="113">
        <f t="shared" si="42"/>
        <v>10.372391914459753</v>
      </c>
      <c r="T532" s="113">
        <f>SUM($S$491:S532)</f>
        <v>290.74291945774189</v>
      </c>
      <c r="U532" s="199">
        <f t="shared" si="43"/>
        <v>10.522839161519997</v>
      </c>
      <c r="V532" s="199">
        <f t="shared" si="44"/>
        <v>10.522839161519997</v>
      </c>
      <c r="W532" s="231">
        <f>SUM($V$491:V532)</f>
        <v>269.62456281949</v>
      </c>
      <c r="Y532" s="231"/>
      <c r="Z532" s="231"/>
      <c r="AA532" s="231"/>
      <c r="AB532" s="231"/>
      <c r="AC532" s="231"/>
      <c r="AD532" s="231"/>
      <c r="AE532" s="231"/>
      <c r="AF532" s="231"/>
      <c r="AG532" s="231"/>
      <c r="AH532" s="231"/>
      <c r="AI532" s="231"/>
      <c r="AJ532" s="231"/>
      <c r="AK532" s="231"/>
      <c r="AL532" s="231"/>
      <c r="AM532" s="231"/>
      <c r="AN532" s="231"/>
    </row>
    <row r="533" spans="1:40">
      <c r="A533" s="27">
        <v>42504</v>
      </c>
      <c r="B533" s="113">
        <v>12.778700000000001</v>
      </c>
      <c r="C533" s="116">
        <v>7.08</v>
      </c>
      <c r="D533" s="116">
        <v>42.78</v>
      </c>
      <c r="E533" s="113">
        <v>26.587800000000001</v>
      </c>
      <c r="F533" s="113">
        <v>36.0259</v>
      </c>
      <c r="G533" s="113">
        <v>12.19999981</v>
      </c>
      <c r="H533" s="113">
        <v>40.54</v>
      </c>
      <c r="I533" s="113">
        <v>20</v>
      </c>
      <c r="J533" s="113">
        <v>79.959999999999994</v>
      </c>
      <c r="K533" s="113">
        <v>801.57</v>
      </c>
      <c r="L533" s="113">
        <v>17.649999999999999</v>
      </c>
      <c r="M533" s="113">
        <v>47.49</v>
      </c>
      <c r="N533" s="113">
        <v>35.340000000000003</v>
      </c>
      <c r="O533" s="113">
        <v>699.88</v>
      </c>
      <c r="P533" s="113">
        <f t="shared" si="40"/>
        <v>2.750295339800588</v>
      </c>
      <c r="Q533" s="113">
        <f t="shared" si="41"/>
        <v>15.647252458255645</v>
      </c>
      <c r="R533" s="113">
        <f>SUM($Q$491:Q533)</f>
        <v>467.27156717863483</v>
      </c>
      <c r="S533" s="113">
        <f t="shared" si="42"/>
        <v>10.534552770586927</v>
      </c>
      <c r="T533" s="113">
        <f>SUM($S$491:S533)</f>
        <v>301.2774722283288</v>
      </c>
      <c r="U533" s="199">
        <f t="shared" si="43"/>
        <v>10.685291541530001</v>
      </c>
      <c r="V533" s="199">
        <f t="shared" si="44"/>
        <v>10.685291541530001</v>
      </c>
      <c r="W533" s="231">
        <f>SUM($V$491:V533)</f>
        <v>280.30985436101997</v>
      </c>
      <c r="Y533" s="231"/>
      <c r="Z533" s="231"/>
      <c r="AA533" s="231"/>
      <c r="AB533" s="231"/>
      <c r="AC533" s="231"/>
      <c r="AD533" s="231"/>
      <c r="AE533" s="231"/>
      <c r="AF533" s="231"/>
      <c r="AG533" s="231"/>
      <c r="AH533" s="231"/>
      <c r="AI533" s="231"/>
      <c r="AJ533" s="231"/>
      <c r="AK533" s="231"/>
      <c r="AL533" s="231"/>
      <c r="AM533" s="231"/>
      <c r="AN533" s="231"/>
    </row>
    <row r="534" spans="1:40">
      <c r="A534" s="27">
        <v>42505</v>
      </c>
      <c r="B534" s="113">
        <v>13.008100000000001</v>
      </c>
      <c r="C534" s="116">
        <v>7.21</v>
      </c>
      <c r="D534" s="116">
        <v>42.87</v>
      </c>
      <c r="E534" s="113">
        <v>21.464600000000001</v>
      </c>
      <c r="F534" s="113">
        <v>35.938200000000002</v>
      </c>
      <c r="G534" s="113">
        <v>12.19999981</v>
      </c>
      <c r="H534" s="113">
        <v>42.16</v>
      </c>
      <c r="I534" s="113">
        <v>20</v>
      </c>
      <c r="J534" s="113">
        <v>79.989999999999995</v>
      </c>
      <c r="K534" s="113">
        <v>812.72</v>
      </c>
      <c r="L534" s="113">
        <v>17.37</v>
      </c>
      <c r="M534" s="113">
        <v>42.79</v>
      </c>
      <c r="N534" s="113">
        <v>34.46</v>
      </c>
      <c r="O534" s="113">
        <v>700.04</v>
      </c>
      <c r="P534" s="113">
        <f t="shared" si="40"/>
        <v>2.768232884334338</v>
      </c>
      <c r="Q534" s="113">
        <f t="shared" si="41"/>
        <v>15.930458159957629</v>
      </c>
      <c r="R534" s="113">
        <f>SUM($Q$491:Q534)</f>
        <v>483.20202533859248</v>
      </c>
      <c r="S534" s="113">
        <f t="shared" si="42"/>
        <v>10.520208797130826</v>
      </c>
      <c r="T534" s="113">
        <f>SUM($S$491:S534)</f>
        <v>311.79768102545961</v>
      </c>
      <c r="U534" s="199">
        <f t="shared" si="43"/>
        <v>10.6938937808</v>
      </c>
      <c r="V534" s="199">
        <f t="shared" si="44"/>
        <v>10.6938937808</v>
      </c>
      <c r="W534" s="231">
        <f>SUM($V$491:V534)</f>
        <v>291.00374814181998</v>
      </c>
      <c r="Y534" s="231"/>
      <c r="Z534" s="231"/>
      <c r="AA534" s="231"/>
      <c r="AB534" s="231"/>
      <c r="AC534" s="231"/>
      <c r="AD534" s="231"/>
      <c r="AE534" s="231"/>
      <c r="AF534" s="231"/>
      <c r="AG534" s="231"/>
      <c r="AH534" s="231"/>
      <c r="AI534" s="231"/>
      <c r="AJ534" s="231"/>
      <c r="AK534" s="231"/>
      <c r="AL534" s="231"/>
      <c r="AM534" s="231"/>
      <c r="AN534" s="231"/>
    </row>
    <row r="535" spans="1:40">
      <c r="A535" s="27">
        <v>42506</v>
      </c>
      <c r="B535" s="113">
        <v>13.4719</v>
      </c>
      <c r="C535" s="116">
        <v>7.46</v>
      </c>
      <c r="D535" s="116">
        <v>44.01</v>
      </c>
      <c r="E535" s="113">
        <v>24.840599999999998</v>
      </c>
      <c r="F535" s="113">
        <v>35.354100000000003</v>
      </c>
      <c r="G535" s="113">
        <v>12</v>
      </c>
      <c r="H535" s="113">
        <v>30.88</v>
      </c>
      <c r="I535" s="113">
        <v>20</v>
      </c>
      <c r="J535" s="113">
        <v>79.98</v>
      </c>
      <c r="K535" s="113">
        <v>829.24</v>
      </c>
      <c r="L535" s="113">
        <v>18.260000000000002</v>
      </c>
      <c r="M535" s="113">
        <v>48.2</v>
      </c>
      <c r="N535" s="113">
        <v>35.71</v>
      </c>
      <c r="O535" s="113">
        <v>699.92</v>
      </c>
      <c r="P535" s="113">
        <f t="shared" si="40"/>
        <v>2.8200887595882502</v>
      </c>
      <c r="Q535" s="113">
        <f t="shared" si="41"/>
        <v>16.778339844585858</v>
      </c>
      <c r="R535" s="113">
        <f>SUM($Q$491:Q535)</f>
        <v>499.98036518317832</v>
      </c>
      <c r="S535" s="113">
        <f t="shared" si="42"/>
        <v>11.165724447491305</v>
      </c>
      <c r="T535" s="113">
        <f>SUM($S$491:S535)</f>
        <v>322.96340547295091</v>
      </c>
      <c r="U535" s="199">
        <f t="shared" si="43"/>
        <v>11.258279741589998</v>
      </c>
      <c r="V535" s="199">
        <f t="shared" si="44"/>
        <v>11.258279741589998</v>
      </c>
      <c r="W535" s="231">
        <f>SUM($V$491:V535)</f>
        <v>302.26202788340998</v>
      </c>
      <c r="Y535" s="231"/>
      <c r="Z535" s="231"/>
      <c r="AA535" s="231"/>
      <c r="AB535" s="231"/>
      <c r="AC535" s="231"/>
      <c r="AD535" s="231"/>
      <c r="AE535" s="231"/>
      <c r="AF535" s="231"/>
      <c r="AG535" s="231"/>
      <c r="AH535" s="231"/>
      <c r="AI535" s="231"/>
      <c r="AJ535" s="231"/>
      <c r="AK535" s="231"/>
      <c r="AL535" s="231"/>
      <c r="AM535" s="231"/>
      <c r="AN535" s="231"/>
    </row>
    <row r="536" spans="1:40">
      <c r="A536" s="27">
        <v>42507</v>
      </c>
      <c r="B536" s="113">
        <v>13.4933</v>
      </c>
      <c r="C536" s="116">
        <v>7.47</v>
      </c>
      <c r="D536" s="116">
        <v>43.3</v>
      </c>
      <c r="E536" s="113">
        <v>27.321200000000001</v>
      </c>
      <c r="F536" s="113">
        <v>36.127299999999998</v>
      </c>
      <c r="G536" s="113">
        <v>12</v>
      </c>
      <c r="H536" s="113">
        <v>47.61</v>
      </c>
      <c r="I536" s="113">
        <v>20</v>
      </c>
      <c r="J536" s="113">
        <v>80.010000000000005</v>
      </c>
      <c r="K536" s="113">
        <v>845.94</v>
      </c>
      <c r="L536" s="113">
        <v>18.82</v>
      </c>
      <c r="M536" s="113">
        <v>46.58</v>
      </c>
      <c r="N536" s="113">
        <v>35.909999999999997</v>
      </c>
      <c r="O536" s="113">
        <v>707.77</v>
      </c>
      <c r="P536" s="113">
        <f t="shared" si="40"/>
        <v>2.8918992090307705</v>
      </c>
      <c r="Q536" s="113">
        <f t="shared" si="41"/>
        <v>18.027515129080825</v>
      </c>
      <c r="R536" s="113">
        <f>SUM($Q$491:Q536)</f>
        <v>518.0078803122592</v>
      </c>
      <c r="S536" s="113">
        <f t="shared" si="42"/>
        <v>11.216710270209699</v>
      </c>
      <c r="T536" s="113">
        <f>SUM($S$491:S536)</f>
        <v>334.18011574316063</v>
      </c>
      <c r="U536" s="199">
        <f t="shared" si="43"/>
        <v>11.28169098069</v>
      </c>
      <c r="V536" s="199">
        <f t="shared" si="44"/>
        <v>11.28169098069</v>
      </c>
      <c r="W536" s="231">
        <f>SUM($V$491:V536)</f>
        <v>313.54371886409996</v>
      </c>
      <c r="Y536" s="231"/>
      <c r="Z536" s="231"/>
      <c r="AA536" s="231"/>
      <c r="AB536" s="231"/>
      <c r="AC536" s="231"/>
      <c r="AD536" s="231"/>
      <c r="AE536" s="231"/>
      <c r="AF536" s="231"/>
      <c r="AG536" s="231"/>
      <c r="AH536" s="231"/>
      <c r="AI536" s="231"/>
      <c r="AJ536" s="231"/>
      <c r="AK536" s="231"/>
      <c r="AL536" s="231"/>
      <c r="AM536" s="231"/>
      <c r="AN536" s="231"/>
    </row>
    <row r="537" spans="1:40">
      <c r="A537" s="27">
        <v>42508</v>
      </c>
      <c r="B537" s="113">
        <v>13.398899999999999</v>
      </c>
      <c r="C537" s="116">
        <v>7.42</v>
      </c>
      <c r="D537" s="116">
        <v>41.96</v>
      </c>
      <c r="E537" s="113">
        <v>26.0642</v>
      </c>
      <c r="F537" s="113">
        <v>35.849699999999999</v>
      </c>
      <c r="G537" s="113">
        <v>12.30000019</v>
      </c>
      <c r="H537" s="113">
        <v>28.39</v>
      </c>
      <c r="I537" s="113">
        <v>20</v>
      </c>
      <c r="J537" s="113">
        <v>79.959999999999994</v>
      </c>
      <c r="K537" s="113">
        <v>865.55</v>
      </c>
      <c r="L537" s="113">
        <v>17.88</v>
      </c>
      <c r="M537" s="113">
        <v>52.72</v>
      </c>
      <c r="N537" s="113">
        <v>36.22</v>
      </c>
      <c r="O537" s="113">
        <v>719.99</v>
      </c>
      <c r="P537" s="113">
        <f t="shared" si="40"/>
        <v>2.7946520639513324</v>
      </c>
      <c r="Q537" s="113">
        <f t="shared" si="41"/>
        <v>16.356936595073943</v>
      </c>
      <c r="R537" s="113">
        <f>SUM($Q$491:Q537)</f>
        <v>534.36481690733319</v>
      </c>
      <c r="S537" s="113">
        <f t="shared" si="42"/>
        <v>10.728489337090675</v>
      </c>
      <c r="T537" s="113">
        <f>SUM($S$491:S537)</f>
        <v>344.90860508025128</v>
      </c>
      <c r="U537" s="199">
        <f t="shared" si="43"/>
        <v>11.032406345229997</v>
      </c>
      <c r="V537" s="199">
        <f t="shared" si="44"/>
        <v>11.032406345229997</v>
      </c>
      <c r="W537" s="231">
        <f>SUM($V$491:V537)</f>
        <v>324.57612520932997</v>
      </c>
      <c r="Y537" s="231"/>
      <c r="Z537" s="231"/>
      <c r="AA537" s="231"/>
      <c r="AB537" s="231"/>
      <c r="AC537" s="231"/>
      <c r="AD537" s="231"/>
      <c r="AE537" s="231"/>
      <c r="AF537" s="231"/>
      <c r="AG537" s="231"/>
      <c r="AH537" s="231"/>
      <c r="AI537" s="231"/>
      <c r="AJ537" s="231"/>
      <c r="AK537" s="231"/>
      <c r="AL537" s="231"/>
      <c r="AM537" s="231"/>
      <c r="AN537" s="231"/>
    </row>
    <row r="538" spans="1:40">
      <c r="A538" s="27">
        <v>42509</v>
      </c>
      <c r="B538" s="113">
        <v>13.394</v>
      </c>
      <c r="C538" s="116">
        <v>7.42</v>
      </c>
      <c r="D538" s="116">
        <v>40.770000000000003</v>
      </c>
      <c r="E538" s="113">
        <v>22.652899999999999</v>
      </c>
      <c r="F538" s="113">
        <v>35.765799999999999</v>
      </c>
      <c r="G538" s="113">
        <v>12.100000380000001</v>
      </c>
      <c r="H538" s="113">
        <v>48.22</v>
      </c>
      <c r="I538" s="113">
        <v>20</v>
      </c>
      <c r="J538" s="113">
        <v>79.94</v>
      </c>
      <c r="K538" s="113">
        <v>869.27</v>
      </c>
      <c r="L538" s="113">
        <v>18.61</v>
      </c>
      <c r="M538" s="113">
        <v>49.49</v>
      </c>
      <c r="N538" s="113">
        <v>36.630000000000003</v>
      </c>
      <c r="O538" s="113">
        <v>720.01</v>
      </c>
      <c r="P538" s="113">
        <f t="shared" si="40"/>
        <v>2.8552876711888442</v>
      </c>
      <c r="Q538" s="113">
        <f t="shared" si="41"/>
        <v>17.379436051640507</v>
      </c>
      <c r="R538" s="113">
        <f>SUM($Q$491:Q538)</f>
        <v>551.74425295897368</v>
      </c>
      <c r="S538" s="113">
        <f t="shared" si="42"/>
        <v>10.605719093058752</v>
      </c>
      <c r="T538" s="113">
        <f>SUM($S$491:S538)</f>
        <v>355.51432417331</v>
      </c>
      <c r="U538" s="199">
        <f t="shared" si="43"/>
        <v>10.79249238235</v>
      </c>
      <c r="V538" s="199">
        <f t="shared" si="44"/>
        <v>10.79249238235</v>
      </c>
      <c r="W538" s="231">
        <f>SUM($V$491:V538)</f>
        <v>335.36861759167999</v>
      </c>
      <c r="Y538" s="231"/>
      <c r="Z538" s="231"/>
      <c r="AA538" s="231"/>
      <c r="AB538" s="231"/>
      <c r="AC538" s="231"/>
      <c r="AD538" s="231"/>
      <c r="AE538" s="231"/>
      <c r="AF538" s="231"/>
      <c r="AG538" s="231"/>
      <c r="AH538" s="231"/>
      <c r="AI538" s="231"/>
      <c r="AJ538" s="231"/>
      <c r="AK538" s="231"/>
      <c r="AL538" s="231"/>
      <c r="AM538" s="231"/>
      <c r="AN538" s="231"/>
    </row>
    <row r="539" spans="1:40">
      <c r="A539" s="27">
        <v>42510</v>
      </c>
      <c r="B539" s="113">
        <v>13.466699999999999</v>
      </c>
      <c r="C539" s="116">
        <v>7.46</v>
      </c>
      <c r="D539" s="116">
        <v>40.36</v>
      </c>
      <c r="E539" s="113">
        <v>30.600300000000001</v>
      </c>
      <c r="F539" s="113">
        <v>36.072499999999998</v>
      </c>
      <c r="G539" s="113">
        <v>12</v>
      </c>
      <c r="H539" s="113">
        <v>19.32</v>
      </c>
      <c r="I539" s="113">
        <v>20</v>
      </c>
      <c r="J539" s="113">
        <v>79.97</v>
      </c>
      <c r="K539" s="113">
        <v>860.3</v>
      </c>
      <c r="L539" s="113">
        <v>19.46</v>
      </c>
      <c r="M539" s="113">
        <v>41.81</v>
      </c>
      <c r="N539" s="113">
        <v>38.35</v>
      </c>
      <c r="O539" s="113">
        <v>720.02</v>
      </c>
      <c r="P539" s="113">
        <f t="shared" si="40"/>
        <v>2.7490567844469895</v>
      </c>
      <c r="Q539" s="113">
        <f t="shared" si="41"/>
        <v>15.627884466595152</v>
      </c>
      <c r="R539" s="113">
        <f>SUM($Q$491:Q539)</f>
        <v>567.37213742556878</v>
      </c>
      <c r="S539" s="113">
        <f t="shared" si="42"/>
        <v>10.811601554237097</v>
      </c>
      <c r="T539" s="113">
        <f>SUM($S$491:S539)</f>
        <v>366.32592572754709</v>
      </c>
      <c r="U539" s="199">
        <f t="shared" si="43"/>
        <v>11.07140600004</v>
      </c>
      <c r="V539" s="199">
        <f t="shared" si="44"/>
        <v>11.07140600004</v>
      </c>
      <c r="W539" s="231">
        <f>SUM($V$491:V539)</f>
        <v>346.44002359171998</v>
      </c>
      <c r="Y539" s="231"/>
      <c r="Z539" s="231"/>
      <c r="AA539" s="231"/>
      <c r="AB539" s="231"/>
      <c r="AC539" s="231"/>
      <c r="AD539" s="231"/>
      <c r="AE539" s="231"/>
      <c r="AF539" s="231"/>
      <c r="AG539" s="231"/>
      <c r="AH539" s="231"/>
      <c r="AI539" s="231"/>
      <c r="AJ539" s="231"/>
      <c r="AK539" s="231"/>
      <c r="AL539" s="231"/>
      <c r="AM539" s="231"/>
      <c r="AN539" s="231"/>
    </row>
    <row r="540" spans="1:40">
      <c r="A540" s="27">
        <v>42511</v>
      </c>
      <c r="B540" s="113">
        <v>13.475199999999999</v>
      </c>
      <c r="C540" s="116">
        <v>7.46</v>
      </c>
      <c r="D540" s="116">
        <v>40.79</v>
      </c>
      <c r="E540" s="113">
        <v>35.273600000000002</v>
      </c>
      <c r="F540" s="113">
        <v>35.717799999999997</v>
      </c>
      <c r="G540" s="113">
        <v>12</v>
      </c>
      <c r="H540" s="113">
        <v>58.43</v>
      </c>
      <c r="I540" s="113">
        <v>20</v>
      </c>
      <c r="J540" s="113">
        <v>79.98</v>
      </c>
      <c r="K540" s="113">
        <v>852.61</v>
      </c>
      <c r="L540" s="113">
        <v>18.71</v>
      </c>
      <c r="M540" s="113">
        <v>39.46</v>
      </c>
      <c r="N540" s="113">
        <v>37.72</v>
      </c>
      <c r="O540" s="113">
        <v>720.04</v>
      </c>
      <c r="P540" s="113">
        <f t="shared" si="40"/>
        <v>2.9181709426655407</v>
      </c>
      <c r="Q540" s="113">
        <f t="shared" si="41"/>
        <v>18.507405377509716</v>
      </c>
      <c r="R540" s="113">
        <f>SUM($Q$491:Q540)</f>
        <v>585.87954280307849</v>
      </c>
      <c r="S540" s="113">
        <f t="shared" si="42"/>
        <v>11.184123185056999</v>
      </c>
      <c r="T540" s="113">
        <f>SUM($S$491:S540)</f>
        <v>377.51004891260408</v>
      </c>
      <c r="U540" s="199">
        <f t="shared" si="43"/>
        <v>11.274024986059997</v>
      </c>
      <c r="V540" s="199">
        <f t="shared" si="44"/>
        <v>11.274024986059997</v>
      </c>
      <c r="W540" s="231">
        <f>SUM($V$491:V540)</f>
        <v>357.71404857777998</v>
      </c>
      <c r="Y540" s="231"/>
      <c r="Z540" s="231"/>
      <c r="AA540" s="231"/>
      <c r="AB540" s="231"/>
      <c r="AC540" s="231"/>
      <c r="AD540" s="231"/>
      <c r="AE540" s="231"/>
      <c r="AF540" s="231"/>
      <c r="AG540" s="231"/>
      <c r="AH540" s="231"/>
      <c r="AI540" s="231"/>
      <c r="AJ540" s="231"/>
      <c r="AK540" s="231"/>
      <c r="AL540" s="231"/>
      <c r="AM540" s="231"/>
      <c r="AN540" s="231"/>
    </row>
    <row r="541" spans="1:40">
      <c r="A541" s="27">
        <v>42512</v>
      </c>
      <c r="B541" s="113">
        <v>12.8864</v>
      </c>
      <c r="C541" s="116">
        <v>7.14</v>
      </c>
      <c r="D541" s="116">
        <v>41.54</v>
      </c>
      <c r="E541" s="113">
        <v>29.4969</v>
      </c>
      <c r="F541" s="113">
        <v>35.892699999999998</v>
      </c>
      <c r="G541" s="113">
        <v>12</v>
      </c>
      <c r="H541" s="113">
        <v>73.03</v>
      </c>
      <c r="I541" s="113">
        <v>20</v>
      </c>
      <c r="J541" s="113">
        <v>79.989999999999995</v>
      </c>
      <c r="K541" s="113">
        <v>844.24</v>
      </c>
      <c r="L541" s="113">
        <v>16.97</v>
      </c>
      <c r="M541" s="113">
        <v>42.9</v>
      </c>
      <c r="N541" s="113">
        <v>34.479999999999997</v>
      </c>
      <c r="O541" s="113">
        <v>719.99</v>
      </c>
      <c r="P541" s="113">
        <f t="shared" si="40"/>
        <v>2.9174521975452103</v>
      </c>
      <c r="Q541" s="113">
        <f t="shared" si="41"/>
        <v>18.494108049471919</v>
      </c>
      <c r="R541" s="113">
        <f>SUM($Q$491:Q541)</f>
        <v>604.37365085255044</v>
      </c>
      <c r="S541" s="113">
        <f t="shared" si="42"/>
        <v>10.670670442244504</v>
      </c>
      <c r="T541" s="113">
        <f>SUM($S$491:S541)</f>
        <v>388.18071935484858</v>
      </c>
      <c r="U541" s="199">
        <f t="shared" si="43"/>
        <v>10.73321597764</v>
      </c>
      <c r="V541" s="199">
        <f t="shared" si="44"/>
        <v>10.73321597764</v>
      </c>
      <c r="W541" s="231">
        <f>SUM($V$491:V541)</f>
        <v>368.44726455541996</v>
      </c>
      <c r="Y541" s="231"/>
      <c r="Z541" s="231"/>
      <c r="AA541" s="231"/>
      <c r="AB541" s="231"/>
      <c r="AC541" s="231"/>
      <c r="AD541" s="231"/>
      <c r="AE541" s="231"/>
      <c r="AF541" s="231"/>
      <c r="AG541" s="231"/>
      <c r="AH541" s="231"/>
      <c r="AI541" s="231"/>
      <c r="AJ541" s="231"/>
      <c r="AK541" s="231"/>
      <c r="AL541" s="231"/>
      <c r="AM541" s="231"/>
      <c r="AN541" s="231"/>
    </row>
    <row r="542" spans="1:40">
      <c r="A542" s="27">
        <v>42513</v>
      </c>
      <c r="B542" s="113">
        <v>12.4308</v>
      </c>
      <c r="C542" s="116">
        <v>6.89</v>
      </c>
      <c r="D542" s="116">
        <v>40.340000000000003</v>
      </c>
      <c r="E542" s="113">
        <v>26.6676</v>
      </c>
      <c r="F542" s="113">
        <v>36.577100000000002</v>
      </c>
      <c r="G542" s="113">
        <v>12.100000380000001</v>
      </c>
      <c r="H542" s="113">
        <v>46.2</v>
      </c>
      <c r="I542" s="113">
        <v>20</v>
      </c>
      <c r="J542" s="113">
        <v>79.989999999999995</v>
      </c>
      <c r="K542" s="113">
        <v>839.37</v>
      </c>
      <c r="L542" s="113">
        <v>16.62</v>
      </c>
      <c r="M542" s="113">
        <v>43.39</v>
      </c>
      <c r="N542" s="113">
        <v>32.29</v>
      </c>
      <c r="O542" s="113">
        <v>719.94</v>
      </c>
      <c r="P542" s="113">
        <f t="shared" si="40"/>
        <v>2.7275005574027142</v>
      </c>
      <c r="Q542" s="113">
        <f t="shared" si="41"/>
        <v>15.294611202980336</v>
      </c>
      <c r="R542" s="113">
        <f>SUM($Q$491:Q542)</f>
        <v>619.66826205553082</v>
      </c>
      <c r="S542" s="113">
        <f t="shared" si="42"/>
        <v>9.9187914768994521</v>
      </c>
      <c r="T542" s="113">
        <f>SUM($S$491:S542)</f>
        <v>398.09951083174803</v>
      </c>
      <c r="U542" s="199">
        <f t="shared" si="43"/>
        <v>10.181107315989999</v>
      </c>
      <c r="V542" s="199">
        <f t="shared" si="44"/>
        <v>10.181107315989999</v>
      </c>
      <c r="W542" s="231">
        <f>SUM($V$491:V542)</f>
        <v>378.62837187140997</v>
      </c>
      <c r="Y542" s="231"/>
      <c r="Z542" s="231"/>
      <c r="AA542" s="231"/>
      <c r="AB542" s="231"/>
      <c r="AC542" s="231"/>
      <c r="AD542" s="231"/>
      <c r="AE542" s="231"/>
      <c r="AF542" s="231"/>
      <c r="AG542" s="231"/>
      <c r="AH542" s="231"/>
      <c r="AI542" s="231"/>
      <c r="AJ542" s="231"/>
      <c r="AK542" s="231"/>
      <c r="AL542" s="231"/>
      <c r="AM542" s="231"/>
      <c r="AN542" s="231"/>
    </row>
    <row r="543" spans="1:40">
      <c r="A543" s="27">
        <v>42514</v>
      </c>
      <c r="B543" s="113">
        <v>12.818099999999999</v>
      </c>
      <c r="C543" s="116">
        <v>7.1</v>
      </c>
      <c r="D543" s="116">
        <v>40.07</v>
      </c>
      <c r="E543" s="113">
        <v>38.383000000000003</v>
      </c>
      <c r="F543" s="113">
        <v>36.192700000000002</v>
      </c>
      <c r="G543" s="113">
        <v>11.399999619999999</v>
      </c>
      <c r="H543" s="113">
        <v>52.08</v>
      </c>
      <c r="I543" s="113">
        <v>20</v>
      </c>
      <c r="J543" s="113">
        <v>79.97</v>
      </c>
      <c r="K543" s="113">
        <v>829.49</v>
      </c>
      <c r="L543" s="113">
        <v>16.649999999999999</v>
      </c>
      <c r="M543" s="113">
        <v>49.46</v>
      </c>
      <c r="N543" s="113">
        <v>33.479999999999997</v>
      </c>
      <c r="O543" s="113">
        <v>719.89</v>
      </c>
      <c r="P543" s="113">
        <f t="shared" si="40"/>
        <v>2.8599180406968254</v>
      </c>
      <c r="Q543" s="113">
        <f t="shared" si="41"/>
        <v>17.460095860645698</v>
      </c>
      <c r="R543" s="113">
        <f>SUM($Q$491:Q543)</f>
        <v>637.12835791617647</v>
      </c>
      <c r="S543" s="113">
        <f t="shared" si="42"/>
        <v>10.923275009023554</v>
      </c>
      <c r="T543" s="113">
        <f>SUM($S$491:S543)</f>
        <v>409.02278584077158</v>
      </c>
      <c r="U543" s="199">
        <f t="shared" si="43"/>
        <v>10.82680369337</v>
      </c>
      <c r="V543" s="199">
        <f t="shared" si="44"/>
        <v>10.82680369337</v>
      </c>
      <c r="W543" s="231">
        <f>SUM($V$491:V543)</f>
        <v>389.45517556477995</v>
      </c>
      <c r="Y543" s="231"/>
      <c r="Z543" s="231"/>
      <c r="AA543" s="231"/>
      <c r="AB543" s="231"/>
      <c r="AC543" s="231"/>
      <c r="AD543" s="231"/>
      <c r="AE543" s="231"/>
      <c r="AF543" s="231"/>
      <c r="AG543" s="231"/>
      <c r="AH543" s="231"/>
      <c r="AI543" s="231"/>
      <c r="AJ543" s="231"/>
      <c r="AK543" s="231"/>
      <c r="AL543" s="231"/>
      <c r="AM543" s="231"/>
      <c r="AN543" s="231"/>
    </row>
    <row r="544" spans="1:40">
      <c r="A544" s="27">
        <v>42515</v>
      </c>
      <c r="B544" s="113">
        <v>12.841100000000001</v>
      </c>
      <c r="C544" s="116">
        <v>7.11</v>
      </c>
      <c r="D544" s="116">
        <v>39.92</v>
      </c>
      <c r="E544" s="113">
        <v>46.068199999999997</v>
      </c>
      <c r="F544" s="113">
        <v>36.287799999999997</v>
      </c>
      <c r="G544" s="113">
        <v>11.5</v>
      </c>
      <c r="H544" s="113">
        <v>43.2</v>
      </c>
      <c r="I544" s="113">
        <v>20</v>
      </c>
      <c r="J544" s="113">
        <v>79.98</v>
      </c>
      <c r="K544" s="113">
        <v>813.82</v>
      </c>
      <c r="L544" s="113">
        <v>17.16</v>
      </c>
      <c r="M544" s="113">
        <v>45.32</v>
      </c>
      <c r="N544" s="113">
        <v>34.04</v>
      </c>
      <c r="O544" s="113">
        <v>719.96</v>
      </c>
      <c r="P544" s="113">
        <f t="shared" si="40"/>
        <v>2.8229756951232203</v>
      </c>
      <c r="Q544" s="113">
        <f t="shared" si="41"/>
        <v>16.826847816103964</v>
      </c>
      <c r="R544" s="113">
        <f>SUM($Q$491:Q544)</f>
        <v>653.95520573228043</v>
      </c>
      <c r="S544" s="113">
        <f t="shared" si="42"/>
        <v>11.125913114674203</v>
      </c>
      <c r="T544" s="113">
        <f>SUM($S$491:S544)</f>
        <v>420.14869895544575</v>
      </c>
      <c r="U544" s="199">
        <f t="shared" si="43"/>
        <v>11.084118529840001</v>
      </c>
      <c r="V544" s="199">
        <f t="shared" si="44"/>
        <v>11.084118529840001</v>
      </c>
      <c r="W544" s="231">
        <f>SUM($V$491:V544)</f>
        <v>400.53929409461995</v>
      </c>
      <c r="Y544" s="231"/>
      <c r="Z544" s="231"/>
      <c r="AA544" s="231"/>
      <c r="AB544" s="231"/>
      <c r="AC544" s="231"/>
      <c r="AD544" s="231"/>
      <c r="AE544" s="231"/>
      <c r="AF544" s="231"/>
      <c r="AG544" s="231"/>
      <c r="AH544" s="231"/>
      <c r="AI544" s="231"/>
      <c r="AJ544" s="231"/>
      <c r="AK544" s="231"/>
      <c r="AL544" s="231"/>
      <c r="AM544" s="231"/>
      <c r="AN544" s="231"/>
    </row>
    <row r="545" spans="1:40">
      <c r="A545" s="27">
        <v>42516</v>
      </c>
      <c r="B545" s="113">
        <v>12.429500000000001</v>
      </c>
      <c r="C545" s="116">
        <v>6.89</v>
      </c>
      <c r="D545" s="116">
        <v>39.5</v>
      </c>
      <c r="E545" s="113">
        <v>42.445700000000002</v>
      </c>
      <c r="F545" s="113">
        <v>36.411000000000001</v>
      </c>
      <c r="G545" s="113">
        <v>11.69999981</v>
      </c>
      <c r="H545" s="113">
        <v>63.98</v>
      </c>
      <c r="I545" s="113">
        <v>20.010000000000002</v>
      </c>
      <c r="J545" s="113">
        <v>79.97</v>
      </c>
      <c r="K545" s="113">
        <v>806.33</v>
      </c>
      <c r="L545" s="113">
        <v>15.87</v>
      </c>
      <c r="M545" s="113">
        <v>53.75</v>
      </c>
      <c r="N545" s="113">
        <v>33.07</v>
      </c>
      <c r="O545" s="113">
        <v>719.9</v>
      </c>
      <c r="P545" s="113">
        <f t="shared" si="40"/>
        <v>2.8505328278058775</v>
      </c>
      <c r="Q545" s="113">
        <f t="shared" si="41"/>
        <v>17.296995705918079</v>
      </c>
      <c r="R545" s="113">
        <f>SUM($Q$491:Q545)</f>
        <v>671.25220143819854</v>
      </c>
      <c r="S545" s="113">
        <f t="shared" si="42"/>
        <v>10.678533220677826</v>
      </c>
      <c r="T545" s="113">
        <f>SUM($S$491:S545)</f>
        <v>430.82723217612357</v>
      </c>
      <c r="U545" s="199">
        <f t="shared" si="43"/>
        <v>10.626159580109999</v>
      </c>
      <c r="V545" s="199">
        <f t="shared" si="44"/>
        <v>10.626159580109999</v>
      </c>
      <c r="W545" s="231">
        <f>SUM($V$491:V545)</f>
        <v>411.16545367472997</v>
      </c>
      <c r="Y545" s="231"/>
      <c r="Z545" s="231"/>
      <c r="AA545" s="231"/>
      <c r="AB545" s="231"/>
      <c r="AC545" s="231"/>
      <c r="AD545" s="231"/>
      <c r="AE545" s="231"/>
      <c r="AF545" s="231"/>
      <c r="AG545" s="231"/>
      <c r="AH545" s="231"/>
      <c r="AI545" s="231"/>
      <c r="AJ545" s="231"/>
      <c r="AK545" s="231"/>
      <c r="AL545" s="231"/>
      <c r="AM545" s="231"/>
      <c r="AN545" s="231"/>
    </row>
    <row r="546" spans="1:40">
      <c r="A546" s="27">
        <v>42517</v>
      </c>
      <c r="B546" s="113">
        <v>12.4899</v>
      </c>
      <c r="C546" s="116">
        <v>6.92</v>
      </c>
      <c r="D546" s="116">
        <v>39.049999999999997</v>
      </c>
      <c r="E546" s="113">
        <v>40.231900000000003</v>
      </c>
      <c r="F546" s="113">
        <v>35.813400000000001</v>
      </c>
      <c r="G546" s="113">
        <v>11.69999981</v>
      </c>
      <c r="H546" s="113">
        <v>34.92</v>
      </c>
      <c r="I546" s="113">
        <v>20</v>
      </c>
      <c r="J546" s="113">
        <v>79.98</v>
      </c>
      <c r="K546" s="113">
        <v>815.01</v>
      </c>
      <c r="L546" s="113">
        <v>16.329999999999998</v>
      </c>
      <c r="M546" s="113">
        <v>42.3</v>
      </c>
      <c r="N546" s="113">
        <v>34.880000000000003</v>
      </c>
      <c r="O546" s="113">
        <v>720.04</v>
      </c>
      <c r="P546" s="113">
        <f t="shared" si="40"/>
        <v>2.7159224544431178</v>
      </c>
      <c r="Q546" s="113">
        <f t="shared" si="41"/>
        <v>15.118549814968279</v>
      </c>
      <c r="R546" s="113">
        <f>SUM($Q$491:Q546)</f>
        <v>686.37075125316687</v>
      </c>
      <c r="S546" s="113">
        <f t="shared" si="42"/>
        <v>10.430221349110626</v>
      </c>
      <c r="T546" s="113">
        <f>SUM($S$491:S546)</f>
        <v>441.25745352523421</v>
      </c>
      <c r="U546" s="199">
        <f t="shared" si="43"/>
        <v>10.543512901409999</v>
      </c>
      <c r="V546" s="199">
        <f t="shared" si="44"/>
        <v>10.543512901409999</v>
      </c>
      <c r="W546" s="231">
        <f>SUM($V$491:V546)</f>
        <v>421.70896657613997</v>
      </c>
      <c r="Y546" s="231"/>
      <c r="Z546" s="231"/>
      <c r="AA546" s="231"/>
      <c r="AB546" s="231"/>
      <c r="AC546" s="231"/>
      <c r="AD546" s="231"/>
      <c r="AE546" s="231"/>
      <c r="AF546" s="231"/>
      <c r="AG546" s="231"/>
      <c r="AH546" s="231"/>
      <c r="AI546" s="231"/>
      <c r="AJ546" s="231"/>
      <c r="AK546" s="231"/>
      <c r="AL546" s="231"/>
      <c r="AM546" s="231"/>
      <c r="AN546" s="231"/>
    </row>
    <row r="547" spans="1:40">
      <c r="A547" s="27">
        <v>42518</v>
      </c>
      <c r="B547" s="113">
        <v>12.6259</v>
      </c>
      <c r="C547" s="116">
        <v>6.99</v>
      </c>
      <c r="D547" s="116">
        <v>42.04</v>
      </c>
      <c r="E547" s="113">
        <v>35.4251</v>
      </c>
      <c r="F547" s="113">
        <v>36.580300000000001</v>
      </c>
      <c r="G547" s="113">
        <v>12</v>
      </c>
      <c r="H547" s="113">
        <v>35.18</v>
      </c>
      <c r="I547" s="113">
        <v>20</v>
      </c>
      <c r="J547" s="113">
        <v>79.989999999999995</v>
      </c>
      <c r="K547" s="113">
        <v>818.39</v>
      </c>
      <c r="L547" s="113">
        <v>16.25</v>
      </c>
      <c r="M547" s="113">
        <v>33.229999999999997</v>
      </c>
      <c r="N547" s="113">
        <v>34.4</v>
      </c>
      <c r="O547" s="113">
        <v>720.03</v>
      </c>
      <c r="P547" s="113">
        <f t="shared" si="40"/>
        <v>2.73637915818149</v>
      </c>
      <c r="Q547" s="113">
        <f t="shared" si="41"/>
        <v>15.431010571664789</v>
      </c>
      <c r="R547" s="113">
        <f>SUM($Q$491:Q547)</f>
        <v>701.80176182483171</v>
      </c>
      <c r="S547" s="113">
        <f t="shared" si="42"/>
        <v>10.569926679692498</v>
      </c>
      <c r="T547" s="113">
        <f>SUM($S$491:S547)</f>
        <v>451.82738020492673</v>
      </c>
      <c r="U547" s="199">
        <f t="shared" si="43"/>
        <v>10.787574940259999</v>
      </c>
      <c r="V547" s="199">
        <f t="shared" si="44"/>
        <v>10.787574940259999</v>
      </c>
      <c r="W547" s="231">
        <f>SUM($V$491:V547)</f>
        <v>432.49654151639999</v>
      </c>
      <c r="Y547" s="231"/>
      <c r="Z547" s="231"/>
      <c r="AA547" s="231"/>
      <c r="AB547" s="231"/>
      <c r="AC547" s="231"/>
      <c r="AD547" s="231"/>
      <c r="AE547" s="231"/>
      <c r="AF547" s="231"/>
      <c r="AG547" s="231"/>
      <c r="AH547" s="231"/>
      <c r="AI547" s="231"/>
      <c r="AJ547" s="231"/>
      <c r="AK547" s="231"/>
      <c r="AL547" s="231"/>
      <c r="AM547" s="231"/>
      <c r="AN547" s="231"/>
    </row>
    <row r="548" spans="1:40">
      <c r="A548" s="27">
        <v>42519</v>
      </c>
      <c r="B548" s="113">
        <v>12.281499999999999</v>
      </c>
      <c r="C548" s="116">
        <v>6.8</v>
      </c>
      <c r="D548" s="116">
        <v>40.44</v>
      </c>
      <c r="E548" s="113">
        <v>32.064500000000002</v>
      </c>
      <c r="F548" s="113">
        <v>36.735199999999999</v>
      </c>
      <c r="G548" s="113">
        <v>11.80000019</v>
      </c>
      <c r="H548" s="113">
        <v>61</v>
      </c>
      <c r="I548" s="113">
        <v>20</v>
      </c>
      <c r="J548" s="113">
        <v>80.010000000000005</v>
      </c>
      <c r="K548" s="113">
        <v>811.79</v>
      </c>
      <c r="L548" s="113">
        <v>15.71</v>
      </c>
      <c r="M548" s="113">
        <v>33.11</v>
      </c>
      <c r="N548" s="113">
        <v>33.47</v>
      </c>
      <c r="O548" s="113">
        <v>719.95</v>
      </c>
      <c r="P548" s="113">
        <f t="shared" si="40"/>
        <v>2.7808371041334223</v>
      </c>
      <c r="Q548" s="113">
        <f t="shared" si="41"/>
        <v>16.132519896314289</v>
      </c>
      <c r="R548" s="113">
        <f>SUM($Q$491:Q548)</f>
        <v>717.93428172114602</v>
      </c>
      <c r="S548" s="113">
        <f t="shared" si="42"/>
        <v>10.170103812440775</v>
      </c>
      <c r="T548" s="113">
        <f>SUM($S$491:S548)</f>
        <v>461.99748401736753</v>
      </c>
      <c r="U548" s="199">
        <f t="shared" si="43"/>
        <v>10.254739226569999</v>
      </c>
      <c r="V548" s="199">
        <f t="shared" si="44"/>
        <v>10.254739226569999</v>
      </c>
      <c r="W548" s="231">
        <f>SUM($V$491:V548)</f>
        <v>442.75128074296998</v>
      </c>
      <c r="Y548" s="231"/>
      <c r="Z548" s="231"/>
      <c r="AA548" s="231"/>
      <c r="AB548" s="231"/>
      <c r="AC548" s="231"/>
      <c r="AD548" s="231"/>
      <c r="AE548" s="231"/>
      <c r="AF548" s="231"/>
      <c r="AG548" s="231"/>
      <c r="AH548" s="231"/>
      <c r="AI548" s="231"/>
      <c r="AJ548" s="231"/>
      <c r="AK548" s="231"/>
      <c r="AL548" s="231"/>
      <c r="AM548" s="231"/>
      <c r="AN548" s="231"/>
    </row>
    <row r="549" spans="1:40">
      <c r="A549" s="27">
        <v>42520</v>
      </c>
      <c r="B549" s="113">
        <v>11.956899999999999</v>
      </c>
      <c r="C549" s="116">
        <v>6.62</v>
      </c>
      <c r="D549" s="116">
        <v>39.01</v>
      </c>
      <c r="E549" s="113">
        <v>29.989599999999999</v>
      </c>
      <c r="F549" s="113">
        <v>37.279299999999999</v>
      </c>
      <c r="G549" s="113">
        <v>11.80000019</v>
      </c>
      <c r="H549" s="113">
        <v>52.97</v>
      </c>
      <c r="I549" s="113">
        <v>20</v>
      </c>
      <c r="J549" s="113">
        <v>80</v>
      </c>
      <c r="K549" s="113">
        <v>807.19</v>
      </c>
      <c r="L549" s="113">
        <v>15.26</v>
      </c>
      <c r="M549" s="113">
        <v>33.520000000000003</v>
      </c>
      <c r="N549" s="113">
        <v>31.91</v>
      </c>
      <c r="O549" s="113">
        <v>720.03</v>
      </c>
      <c r="P549" s="113">
        <f t="shared" si="40"/>
        <v>2.6848693647087725</v>
      </c>
      <c r="Q549" s="113">
        <f t="shared" si="41"/>
        <v>14.656286626926423</v>
      </c>
      <c r="R549" s="113">
        <f>SUM($Q$491:Q549)</f>
        <v>732.59056834807245</v>
      </c>
      <c r="S549" s="113">
        <f t="shared" si="42"/>
        <v>9.6350088476410747</v>
      </c>
      <c r="T549" s="113">
        <f>SUM($S$491:S549)</f>
        <v>471.6324928650086</v>
      </c>
      <c r="U549" s="199">
        <f t="shared" si="43"/>
        <v>9.79673511901</v>
      </c>
      <c r="V549" s="199">
        <f t="shared" si="44"/>
        <v>9.79673511901</v>
      </c>
      <c r="W549" s="231">
        <f>SUM($V$491:V549)</f>
        <v>452.54801586197999</v>
      </c>
      <c r="Y549" s="231"/>
      <c r="Z549" s="231"/>
      <c r="AA549" s="231"/>
      <c r="AB549" s="231"/>
      <c r="AC549" s="231"/>
      <c r="AD549" s="231"/>
      <c r="AE549" s="231"/>
      <c r="AF549" s="231"/>
      <c r="AG549" s="231"/>
      <c r="AH549" s="231"/>
      <c r="AI549" s="231"/>
      <c r="AJ549" s="231"/>
      <c r="AK549" s="231"/>
      <c r="AL549" s="231"/>
      <c r="AM549" s="231"/>
      <c r="AN549" s="231"/>
    </row>
    <row r="550" spans="1:40">
      <c r="A550" s="27">
        <v>42521</v>
      </c>
      <c r="B550" s="113">
        <v>12.3718</v>
      </c>
      <c r="C550" s="116">
        <v>6.85</v>
      </c>
      <c r="D550" s="116">
        <v>39.18</v>
      </c>
      <c r="E550" s="113">
        <v>40.988100000000003</v>
      </c>
      <c r="F550" s="113">
        <v>36.644100000000002</v>
      </c>
      <c r="G550" s="113">
        <v>11.69999981</v>
      </c>
      <c r="H550" s="113">
        <v>38.950000000000003</v>
      </c>
      <c r="I550" s="113">
        <v>20</v>
      </c>
      <c r="J550" s="113">
        <v>79.97</v>
      </c>
      <c r="K550" s="113">
        <v>803.88</v>
      </c>
      <c r="L550" s="113">
        <v>15.9</v>
      </c>
      <c r="M550" s="113">
        <v>36.21</v>
      </c>
      <c r="N550" s="113">
        <v>33.799999999999997</v>
      </c>
      <c r="O550" s="113">
        <v>719.94</v>
      </c>
      <c r="P550" s="113">
        <f t="shared" si="40"/>
        <v>2.7085711578378677</v>
      </c>
      <c r="Q550" s="113">
        <f t="shared" si="41"/>
        <v>15.007816386857778</v>
      </c>
      <c r="R550" s="113">
        <f>SUM($Q$491:Q550)</f>
        <v>747.59838473493028</v>
      </c>
      <c r="S550" s="113">
        <f t="shared" si="42"/>
        <v>10.377122012125731</v>
      </c>
      <c r="T550" s="113">
        <f>SUM($S$491:S550)</f>
        <v>482.00961487713431</v>
      </c>
      <c r="U550" s="199">
        <f t="shared" si="43"/>
        <v>10.490572885340001</v>
      </c>
      <c r="V550" s="199">
        <f t="shared" si="44"/>
        <v>10.490572885340001</v>
      </c>
      <c r="W550" s="231">
        <f>SUM($V$491:V550)</f>
        <v>463.03858874731998</v>
      </c>
      <c r="Y550" s="231"/>
      <c r="Z550" s="231"/>
      <c r="AA550" s="231"/>
      <c r="AB550" s="231"/>
      <c r="AC550" s="231"/>
      <c r="AD550" s="231"/>
      <c r="AE550" s="231"/>
      <c r="AF550" s="231"/>
      <c r="AG550" s="231"/>
      <c r="AH550" s="231"/>
      <c r="AI550" s="231"/>
      <c r="AJ550" s="231"/>
      <c r="AK550" s="231"/>
      <c r="AL550" s="231"/>
      <c r="AM550" s="231"/>
      <c r="AN550" s="231"/>
    </row>
    <row r="551" spans="1:40">
      <c r="A551" s="27">
        <v>42522</v>
      </c>
      <c r="B551" s="113">
        <v>13.1219</v>
      </c>
      <c r="C551" s="116">
        <v>7.27</v>
      </c>
      <c r="D551" s="116">
        <v>40.33</v>
      </c>
      <c r="E551" s="113">
        <v>45.941200000000002</v>
      </c>
      <c r="F551" s="113">
        <v>36.415500000000002</v>
      </c>
      <c r="G551" s="113">
        <v>11.69999981</v>
      </c>
      <c r="H551" s="113">
        <v>53.2</v>
      </c>
      <c r="I551" s="113">
        <v>20</v>
      </c>
      <c r="J551" s="113">
        <v>79.989999999999995</v>
      </c>
      <c r="K551" s="113">
        <v>817.04</v>
      </c>
      <c r="L551" s="113">
        <v>16.78</v>
      </c>
      <c r="M551" s="113">
        <v>39.89</v>
      </c>
      <c r="N551" s="113">
        <v>35.85</v>
      </c>
      <c r="O551" s="113">
        <v>719.98</v>
      </c>
      <c r="P551" s="113">
        <f t="shared" si="40"/>
        <v>2.8846627192244276</v>
      </c>
      <c r="Q551" s="113">
        <f t="shared" si="41"/>
        <v>17.897530084581366</v>
      </c>
      <c r="R551" s="113">
        <f>SUM($Q$491:Q551)</f>
        <v>765.49591481951165</v>
      </c>
      <c r="S551" s="113">
        <f t="shared" si="42"/>
        <v>11.360226618873327</v>
      </c>
      <c r="T551" s="113">
        <f>SUM($S$491:S551)</f>
        <v>493.36984149600767</v>
      </c>
      <c r="U551" s="199">
        <f t="shared" si="43"/>
        <v>11.334999403709997</v>
      </c>
      <c r="V551" s="199">
        <f t="shared" si="44"/>
        <v>11.334999403709997</v>
      </c>
      <c r="W551" s="231">
        <f>SUM($V$491:V551)</f>
        <v>474.37358815102999</v>
      </c>
      <c r="Y551" s="231"/>
      <c r="Z551" s="231"/>
      <c r="AA551" s="231"/>
      <c r="AB551" s="231"/>
      <c r="AC551" s="231"/>
      <c r="AD551" s="231"/>
      <c r="AE551" s="231"/>
      <c r="AF551" s="231"/>
      <c r="AG551" s="231"/>
      <c r="AH551" s="231"/>
      <c r="AI551" s="231"/>
      <c r="AJ551" s="231"/>
      <c r="AK551" s="231"/>
      <c r="AL551" s="231"/>
      <c r="AM551" s="231"/>
      <c r="AN551" s="231"/>
    </row>
    <row r="552" spans="1:40">
      <c r="A552" s="27">
        <v>42523</v>
      </c>
      <c r="B552" s="113">
        <v>12.2081</v>
      </c>
      <c r="C552" s="116">
        <v>6.76</v>
      </c>
      <c r="D552" s="116">
        <v>39.409999999999997</v>
      </c>
      <c r="E552" s="113">
        <v>42.726700000000001</v>
      </c>
      <c r="F552" s="113">
        <v>36.943600000000004</v>
      </c>
      <c r="G552" s="113">
        <v>11.899999619999999</v>
      </c>
      <c r="H552" s="113">
        <v>47.66</v>
      </c>
      <c r="I552" s="113">
        <v>20</v>
      </c>
      <c r="J552" s="113">
        <v>79.98</v>
      </c>
      <c r="K552" s="113">
        <v>803.11</v>
      </c>
      <c r="L552" s="113">
        <v>15.37</v>
      </c>
      <c r="M552" s="113">
        <v>44.78</v>
      </c>
      <c r="N552" s="113">
        <v>32.700000000000003</v>
      </c>
      <c r="O552" s="113">
        <v>719.99</v>
      </c>
      <c r="P552" s="113">
        <f t="shared" si="40"/>
        <v>2.7337427369940159</v>
      </c>
      <c r="Q552" s="113">
        <f t="shared" si="41"/>
        <v>15.390381509642909</v>
      </c>
      <c r="R552" s="113">
        <f>SUM($Q$491:Q552)</f>
        <v>780.88629632915456</v>
      </c>
      <c r="S552" s="113">
        <f t="shared" si="42"/>
        <v>10.325791720059851</v>
      </c>
      <c r="T552" s="113">
        <f>SUM($S$491:S552)</f>
        <v>503.69563321606751</v>
      </c>
      <c r="U552" s="199">
        <f t="shared" si="43"/>
        <v>10.454323671269997</v>
      </c>
      <c r="V552" s="199">
        <f t="shared" si="44"/>
        <v>10.454323671269997</v>
      </c>
      <c r="W552" s="231">
        <f>SUM($V$491:V552)</f>
        <v>484.8279118223</v>
      </c>
      <c r="Y552" s="231"/>
      <c r="Z552" s="231"/>
      <c r="AA552" s="231"/>
      <c r="AB552" s="231"/>
      <c r="AC552" s="231"/>
      <c r="AD552" s="231"/>
      <c r="AE552" s="231"/>
      <c r="AF552" s="231"/>
      <c r="AG552" s="231"/>
      <c r="AH552" s="231"/>
      <c r="AI552" s="231"/>
      <c r="AJ552" s="231"/>
      <c r="AK552" s="231"/>
      <c r="AL552" s="231"/>
      <c r="AM552" s="231"/>
      <c r="AN552" s="231"/>
    </row>
    <row r="553" spans="1:40">
      <c r="A553" s="27">
        <v>42524</v>
      </c>
      <c r="B553" s="113">
        <v>11.805300000000001</v>
      </c>
      <c r="C553" s="116">
        <v>6.54</v>
      </c>
      <c r="D553" s="116">
        <v>37.19</v>
      </c>
      <c r="E553" s="113">
        <v>36.909399999999998</v>
      </c>
      <c r="F553" s="113">
        <v>36.5092</v>
      </c>
      <c r="G553" s="113">
        <v>12.69999981</v>
      </c>
      <c r="H553" s="113">
        <v>25.88</v>
      </c>
      <c r="I553" s="113">
        <v>19.989999999999998</v>
      </c>
      <c r="J553" s="113">
        <v>80</v>
      </c>
      <c r="K553" s="113">
        <v>786.96</v>
      </c>
      <c r="L553" s="113">
        <v>15.65</v>
      </c>
      <c r="M553" s="113">
        <v>42.34</v>
      </c>
      <c r="N553" s="113">
        <v>32.29</v>
      </c>
      <c r="O553" s="113">
        <v>710.7</v>
      </c>
      <c r="P553" s="113">
        <f t="shared" si="40"/>
        <v>2.4919735791808781</v>
      </c>
      <c r="Q553" s="113">
        <f t="shared" si="41"/>
        <v>12.085103508775621</v>
      </c>
      <c r="R553" s="113">
        <f>SUM($Q$491:Q553)</f>
        <v>792.97139983793022</v>
      </c>
      <c r="S553" s="113">
        <f t="shared" si="42"/>
        <v>9.1828920069754254</v>
      </c>
      <c r="T553" s="113">
        <f>SUM($S$491:S553)</f>
        <v>512.87852522304297</v>
      </c>
      <c r="U553" s="199">
        <f t="shared" si="43"/>
        <v>9.73329126454</v>
      </c>
      <c r="V553" s="199">
        <f t="shared" si="44"/>
        <v>9.73329126454</v>
      </c>
      <c r="W553" s="231">
        <f>SUM($V$491:V553)</f>
        <v>494.56120308684001</v>
      </c>
      <c r="Y553" s="231"/>
      <c r="Z553" s="231"/>
      <c r="AA553" s="231"/>
      <c r="AB553" s="231"/>
      <c r="AC553" s="231"/>
      <c r="AD553" s="231"/>
      <c r="AE553" s="231"/>
      <c r="AF553" s="231"/>
      <c r="AG553" s="231"/>
      <c r="AH553" s="231"/>
      <c r="AI553" s="231"/>
      <c r="AJ553" s="231"/>
      <c r="AK553" s="231"/>
      <c r="AL553" s="231"/>
      <c r="AM553" s="231"/>
      <c r="AN553" s="231"/>
    </row>
    <row r="554" spans="1:40">
      <c r="A554" s="27">
        <v>42525</v>
      </c>
      <c r="B554" s="113">
        <v>14.5617</v>
      </c>
      <c r="C554" s="116">
        <v>8.07</v>
      </c>
      <c r="D554" s="116">
        <v>35.56</v>
      </c>
      <c r="E554" s="113">
        <v>42.436599999999999</v>
      </c>
      <c r="F554" s="113">
        <v>36.397300000000001</v>
      </c>
      <c r="G554" s="113">
        <v>11.69999981</v>
      </c>
      <c r="H554" s="113">
        <v>19.21</v>
      </c>
      <c r="I554" s="113">
        <v>20</v>
      </c>
      <c r="J554" s="113">
        <v>79.989999999999995</v>
      </c>
      <c r="K554" s="113">
        <v>806.95</v>
      </c>
      <c r="L554" s="113">
        <v>20.13</v>
      </c>
      <c r="M554" s="113">
        <v>38.58</v>
      </c>
      <c r="N554" s="113">
        <v>40.26</v>
      </c>
      <c r="O554" s="113">
        <v>700.05</v>
      </c>
      <c r="P554" s="113">
        <f t="shared" si="40"/>
        <v>2.7905352711842082</v>
      </c>
      <c r="Q554" s="113">
        <f t="shared" si="41"/>
        <v>16.289736895334208</v>
      </c>
      <c r="R554" s="113">
        <f>SUM($Q$491:Q554)</f>
        <v>809.26113673326438</v>
      </c>
      <c r="S554" s="113">
        <f t="shared" si="42"/>
        <v>11.753026823751927</v>
      </c>
      <c r="T554" s="113">
        <f>SUM($S$491:S554)</f>
        <v>524.63155204679492</v>
      </c>
      <c r="U554" s="199">
        <f t="shared" si="43"/>
        <v>11.777919230909998</v>
      </c>
      <c r="V554" s="199">
        <f t="shared" si="44"/>
        <v>11.777919230909998</v>
      </c>
      <c r="W554" s="231">
        <f>SUM($V$491:V554)</f>
        <v>506.33912231775003</v>
      </c>
      <c r="Y554" s="231"/>
      <c r="Z554" s="231"/>
      <c r="AA554" s="231"/>
      <c r="AB554" s="231"/>
      <c r="AC554" s="231"/>
      <c r="AD554" s="231"/>
      <c r="AE554" s="231"/>
      <c r="AF554" s="231"/>
      <c r="AG554" s="231"/>
      <c r="AH554" s="231"/>
      <c r="AI554" s="231"/>
      <c r="AJ554" s="231"/>
      <c r="AK554" s="231"/>
      <c r="AL554" s="231"/>
      <c r="AM554" s="231"/>
      <c r="AN554" s="231"/>
    </row>
    <row r="555" spans="1:40">
      <c r="A555" s="27">
        <v>42526</v>
      </c>
      <c r="B555" s="113">
        <v>15.3573</v>
      </c>
      <c r="C555" s="116">
        <v>8.51</v>
      </c>
      <c r="D555" s="116">
        <v>35.950000000000003</v>
      </c>
      <c r="E555" s="113">
        <v>38.580800000000004</v>
      </c>
      <c r="F555" s="113">
        <v>36.412700000000001</v>
      </c>
      <c r="G555" s="113">
        <v>12</v>
      </c>
      <c r="H555" s="113">
        <v>37.69</v>
      </c>
      <c r="I555" s="113">
        <v>20</v>
      </c>
      <c r="J555" s="113">
        <v>79.989999999999995</v>
      </c>
      <c r="K555" s="113">
        <v>825.78</v>
      </c>
      <c r="L555" s="113">
        <v>20.76</v>
      </c>
      <c r="M555" s="113">
        <v>46.27</v>
      </c>
      <c r="N555" s="113">
        <v>42.62</v>
      </c>
      <c r="O555" s="113">
        <v>700.01</v>
      </c>
      <c r="P555" s="113">
        <f t="shared" si="40"/>
        <v>2.9479916382428302</v>
      </c>
      <c r="Q555" s="113">
        <f t="shared" si="41"/>
        <v>19.067620567741177</v>
      </c>
      <c r="R555" s="113">
        <f>SUM($Q$491:Q555)</f>
        <v>828.32875730100557</v>
      </c>
      <c r="S555" s="113">
        <f t="shared" si="42"/>
        <v>12.2809822036743</v>
      </c>
      <c r="T555" s="113">
        <f>SUM($S$491:S555)</f>
        <v>536.91253425046921</v>
      </c>
      <c r="U555" s="199">
        <f t="shared" si="43"/>
        <v>12.271864160910001</v>
      </c>
      <c r="V555" s="199">
        <f t="shared" si="44"/>
        <v>12.271864160910001</v>
      </c>
      <c r="W555" s="231">
        <f>SUM($V$491:V555)</f>
        <v>518.61098647866004</v>
      </c>
      <c r="Y555" s="231"/>
      <c r="Z555" s="231"/>
      <c r="AA555" s="231"/>
      <c r="AB555" s="231"/>
      <c r="AC555" s="231"/>
      <c r="AD555" s="231"/>
      <c r="AE555" s="231"/>
      <c r="AF555" s="231"/>
      <c r="AG555" s="231"/>
      <c r="AH555" s="231"/>
      <c r="AI555" s="231"/>
      <c r="AJ555" s="231"/>
      <c r="AK555" s="231"/>
      <c r="AL555" s="231"/>
      <c r="AM555" s="231"/>
      <c r="AN555" s="231"/>
    </row>
    <row r="556" spans="1:40">
      <c r="A556" s="27">
        <v>42527</v>
      </c>
      <c r="B556" s="113">
        <v>16.126100000000001</v>
      </c>
      <c r="C556" s="116">
        <v>8.93</v>
      </c>
      <c r="D556" s="116">
        <v>36.17</v>
      </c>
      <c r="E556" s="113">
        <v>34.902099999999997</v>
      </c>
      <c r="F556" s="113">
        <v>36.597099999999998</v>
      </c>
      <c r="G556" s="113">
        <v>11.899999619999999</v>
      </c>
      <c r="H556" s="113">
        <v>61.91</v>
      </c>
      <c r="I556" s="113">
        <v>20</v>
      </c>
      <c r="J556" s="113">
        <v>79.98</v>
      </c>
      <c r="K556" s="113">
        <v>839.81</v>
      </c>
      <c r="L556" s="113">
        <v>22.78</v>
      </c>
      <c r="M556" s="113">
        <v>52.3</v>
      </c>
      <c r="N556" s="113">
        <v>45.96</v>
      </c>
      <c r="O556" s="113">
        <v>700</v>
      </c>
      <c r="P556" s="113">
        <f t="shared" si="40"/>
        <v>3.1397987885072856</v>
      </c>
      <c r="Q556" s="113">
        <f t="shared" si="41"/>
        <v>23.099218562845021</v>
      </c>
      <c r="R556" s="113">
        <f>SUM($Q$491:Q556)</f>
        <v>851.42797586385063</v>
      </c>
      <c r="S556" s="113">
        <f t="shared" si="42"/>
        <v>12.940133514036152</v>
      </c>
      <c r="T556" s="113">
        <f>SUM($S$491:S556)</f>
        <v>549.85266776450533</v>
      </c>
      <c r="U556" s="199">
        <f t="shared" si="43"/>
        <v>12.727623509839999</v>
      </c>
      <c r="V556" s="199">
        <f t="shared" si="44"/>
        <v>12.727623509839999</v>
      </c>
      <c r="W556" s="231">
        <f>SUM($V$491:V556)</f>
        <v>531.33860998850002</v>
      </c>
      <c r="Y556" s="231"/>
      <c r="Z556" s="231"/>
      <c r="AA556" s="231"/>
      <c r="AB556" s="231"/>
      <c r="AC556" s="231"/>
      <c r="AD556" s="231"/>
      <c r="AE556" s="231"/>
      <c r="AF556" s="231"/>
      <c r="AG556" s="231"/>
      <c r="AH556" s="231"/>
      <c r="AI556" s="231"/>
      <c r="AJ556" s="231"/>
      <c r="AK556" s="231"/>
      <c r="AL556" s="231"/>
      <c r="AM556" s="231"/>
      <c r="AN556" s="231"/>
    </row>
    <row r="557" spans="1:40">
      <c r="A557" s="27">
        <v>42528</v>
      </c>
      <c r="B557" s="113">
        <v>16.040400000000002</v>
      </c>
      <c r="C557" s="116">
        <v>8.89</v>
      </c>
      <c r="D557" s="116">
        <v>35.880000000000003</v>
      </c>
      <c r="E557" s="113">
        <v>31.078299999999999</v>
      </c>
      <c r="F557" s="113">
        <v>36.732700000000001</v>
      </c>
      <c r="G557" s="113">
        <v>12</v>
      </c>
      <c r="H557" s="113">
        <v>15.37</v>
      </c>
      <c r="I557" s="113">
        <v>20</v>
      </c>
      <c r="J557" s="113">
        <v>79.989999999999995</v>
      </c>
      <c r="K557" s="113">
        <v>828.52</v>
      </c>
      <c r="L557" s="113">
        <v>23.32</v>
      </c>
      <c r="M557" s="113">
        <v>41.13</v>
      </c>
      <c r="N557" s="113">
        <v>45.55</v>
      </c>
      <c r="O557" s="113">
        <v>700.1</v>
      </c>
      <c r="P557" s="113">
        <f t="shared" si="40"/>
        <v>2.90545243823833</v>
      </c>
      <c r="Q557" s="113">
        <f t="shared" si="41"/>
        <v>18.273509416602796</v>
      </c>
      <c r="R557" s="113">
        <f>SUM($Q$491:Q557)</f>
        <v>869.70148528045343</v>
      </c>
      <c r="S557" s="113">
        <f t="shared" si="42"/>
        <v>12.453105512189307</v>
      </c>
      <c r="T557" s="113">
        <f>SUM($S$491:S557)</f>
        <v>562.30577327669459</v>
      </c>
      <c r="U557" s="199">
        <f t="shared" si="43"/>
        <v>12.51514169266</v>
      </c>
      <c r="V557" s="199">
        <f t="shared" si="44"/>
        <v>12.51514169266</v>
      </c>
      <c r="W557" s="231">
        <f>SUM($V$491:V557)</f>
        <v>543.85375168116002</v>
      </c>
      <c r="Y557" s="231"/>
      <c r="Z557" s="231"/>
      <c r="AA557" s="231"/>
      <c r="AB557" s="231"/>
      <c r="AC557" s="231"/>
      <c r="AD557" s="231"/>
      <c r="AE557" s="231"/>
      <c r="AF557" s="231"/>
      <c r="AG557" s="231"/>
      <c r="AH557" s="231"/>
      <c r="AI557" s="231"/>
      <c r="AJ557" s="231"/>
      <c r="AK557" s="231"/>
      <c r="AL557" s="231"/>
      <c r="AM557" s="231"/>
      <c r="AN557" s="231"/>
    </row>
    <row r="558" spans="1:40">
      <c r="A558" s="27">
        <v>42529</v>
      </c>
      <c r="B558" s="113">
        <v>16.052399999999999</v>
      </c>
      <c r="C558" s="116">
        <v>8.89</v>
      </c>
      <c r="D558" s="116">
        <v>35</v>
      </c>
      <c r="E558" s="113">
        <v>34.144599999999997</v>
      </c>
      <c r="F558" s="113">
        <v>36.359699999999997</v>
      </c>
      <c r="G558" s="113">
        <v>11.899999619999999</v>
      </c>
      <c r="H558" s="113">
        <v>53.96</v>
      </c>
      <c r="I558" s="113">
        <v>20</v>
      </c>
      <c r="J558" s="113">
        <v>79.98</v>
      </c>
      <c r="K558" s="113">
        <v>823.69</v>
      </c>
      <c r="L558" s="113">
        <v>22.49</v>
      </c>
      <c r="M558" s="113">
        <v>41.48</v>
      </c>
      <c r="N558" s="113">
        <v>47.15</v>
      </c>
      <c r="O558" s="113">
        <v>700.06</v>
      </c>
      <c r="P558" s="113">
        <f t="shared" si="40"/>
        <v>3.0625712823630065</v>
      </c>
      <c r="Q558" s="113">
        <f t="shared" si="41"/>
        <v>21.382466897567969</v>
      </c>
      <c r="R558" s="113">
        <f>SUM($Q$491:Q558)</f>
        <v>891.08395217802138</v>
      </c>
      <c r="S558" s="113">
        <f t="shared" si="42"/>
        <v>12.671976949551754</v>
      </c>
      <c r="T558" s="113">
        <f>SUM($S$491:S558)</f>
        <v>574.97775022624637</v>
      </c>
      <c r="U558" s="199">
        <f t="shared" si="43"/>
        <v>12.526306553950002</v>
      </c>
      <c r="V558" s="199">
        <f t="shared" si="44"/>
        <v>12.526306553950002</v>
      </c>
      <c r="W558" s="231">
        <f>SUM($V$491:V558)</f>
        <v>556.38005823511003</v>
      </c>
      <c r="Y558" s="231"/>
      <c r="Z558" s="231"/>
      <c r="AA558" s="231"/>
      <c r="AB558" s="231"/>
      <c r="AC558" s="231"/>
      <c r="AD558" s="231"/>
      <c r="AE558" s="231"/>
      <c r="AF558" s="231"/>
      <c r="AG558" s="231"/>
      <c r="AH558" s="231"/>
      <c r="AI558" s="231"/>
      <c r="AJ558" s="231"/>
      <c r="AK558" s="231"/>
      <c r="AL558" s="231"/>
      <c r="AM558" s="231"/>
      <c r="AN558" s="231"/>
    </row>
    <row r="559" spans="1:40">
      <c r="A559" s="27">
        <v>42530</v>
      </c>
      <c r="B559" s="113">
        <v>14.221</v>
      </c>
      <c r="C559" s="116">
        <v>7.88</v>
      </c>
      <c r="D559" s="116">
        <v>36.42</v>
      </c>
      <c r="E559" s="113">
        <v>32.937399999999997</v>
      </c>
      <c r="F559" s="113">
        <v>36.772199999999998</v>
      </c>
      <c r="G559" s="113">
        <v>11.899999619999999</v>
      </c>
      <c r="H559" s="113">
        <v>65.34</v>
      </c>
      <c r="I559" s="113">
        <v>20</v>
      </c>
      <c r="J559" s="113">
        <v>79.930000000000007</v>
      </c>
      <c r="K559" s="113">
        <v>794.32</v>
      </c>
      <c r="L559" s="113">
        <v>21.45</v>
      </c>
      <c r="M559" s="113">
        <v>47.97</v>
      </c>
      <c r="N559" s="113">
        <v>41.48</v>
      </c>
      <c r="O559" s="113">
        <v>699.9</v>
      </c>
      <c r="P559" s="113">
        <f t="shared" si="40"/>
        <v>2.9303129781894963</v>
      </c>
      <c r="Q559" s="113">
        <f t="shared" si="41"/>
        <v>18.733492753890793</v>
      </c>
      <c r="R559" s="113">
        <f>SUM($Q$491:Q559)</f>
        <v>909.81744493191218</v>
      </c>
      <c r="S559" s="113">
        <f t="shared" si="42"/>
        <v>11.413839384663852</v>
      </c>
      <c r="T559" s="113">
        <f>SUM($S$491:S559)</f>
        <v>586.39158961091027</v>
      </c>
      <c r="U559" s="199">
        <f t="shared" si="43"/>
        <v>11.295381160239998</v>
      </c>
      <c r="V559" s="199">
        <f t="shared" si="44"/>
        <v>11.295381160239998</v>
      </c>
      <c r="W559" s="231">
        <f>SUM($V$491:V559)</f>
        <v>567.67543939535005</v>
      </c>
      <c r="Y559" s="231"/>
      <c r="Z559" s="231"/>
      <c r="AA559" s="231"/>
      <c r="AB559" s="231"/>
      <c r="AC559" s="231"/>
      <c r="AD559" s="231"/>
      <c r="AE559" s="231"/>
      <c r="AF559" s="231"/>
      <c r="AG559" s="231"/>
      <c r="AH559" s="231"/>
      <c r="AI559" s="231"/>
      <c r="AJ559" s="231"/>
      <c r="AK559" s="231"/>
      <c r="AL559" s="231"/>
      <c r="AM559" s="231"/>
      <c r="AN559" s="231"/>
    </row>
    <row r="560" spans="1:40">
      <c r="A560" s="27">
        <v>42531</v>
      </c>
      <c r="B560" s="113">
        <v>12.1309</v>
      </c>
      <c r="C560" s="116">
        <v>6.72</v>
      </c>
      <c r="D560" s="116">
        <v>38.450000000000003</v>
      </c>
      <c r="E560" s="113">
        <v>28.4148</v>
      </c>
      <c r="F560" s="113">
        <v>36.804200000000002</v>
      </c>
      <c r="G560" s="113">
        <v>11.899999619999999</v>
      </c>
      <c r="H560" s="113">
        <v>55.01</v>
      </c>
      <c r="I560" s="113">
        <v>20</v>
      </c>
      <c r="J560" s="113">
        <v>79.97</v>
      </c>
      <c r="K560" s="113">
        <v>757.28</v>
      </c>
      <c r="L560" s="113">
        <v>18.55</v>
      </c>
      <c r="M560" s="113">
        <v>51.36</v>
      </c>
      <c r="N560" s="113">
        <v>32.22</v>
      </c>
      <c r="O560" s="113">
        <v>700.02</v>
      </c>
      <c r="P560" s="113">
        <f t="shared" si="40"/>
        <v>2.6781919290948162</v>
      </c>
      <c r="Q560" s="113">
        <f t="shared" si="41"/>
        <v>14.558746238894345</v>
      </c>
      <c r="R560" s="113">
        <f>SUM($Q$491:Q560)</f>
        <v>924.37619117080658</v>
      </c>
      <c r="S560" s="113">
        <f t="shared" si="42"/>
        <v>9.7780193400326532</v>
      </c>
      <c r="T560" s="113">
        <f>SUM($S$491:S560)</f>
        <v>596.16960895094292</v>
      </c>
      <c r="U560" s="199">
        <f t="shared" si="43"/>
        <v>9.8170810482599986</v>
      </c>
      <c r="V560" s="199">
        <f t="shared" si="44"/>
        <v>9.8170810482599986</v>
      </c>
      <c r="W560" s="231">
        <f>SUM($V$491:V560)</f>
        <v>577.49252044361003</v>
      </c>
      <c r="Y560" s="231"/>
      <c r="Z560" s="231"/>
      <c r="AA560" s="231"/>
      <c r="AB560" s="231"/>
      <c r="AC560" s="231"/>
      <c r="AD560" s="231"/>
      <c r="AE560" s="231"/>
      <c r="AF560" s="231"/>
      <c r="AG560" s="231"/>
      <c r="AH560" s="231"/>
      <c r="AI560" s="231"/>
      <c r="AJ560" s="231"/>
      <c r="AK560" s="231"/>
      <c r="AL560" s="231"/>
      <c r="AM560" s="231"/>
      <c r="AN560" s="231"/>
    </row>
    <row r="561" spans="1:40">
      <c r="A561" s="27">
        <v>42532</v>
      </c>
      <c r="B561" s="113">
        <v>12.8574</v>
      </c>
      <c r="C561" s="116">
        <v>7.12</v>
      </c>
      <c r="D561" s="116">
        <v>39.880000000000003</v>
      </c>
      <c r="E561" s="113">
        <v>27.286000000000001</v>
      </c>
      <c r="F561" s="113">
        <v>37.029699999999998</v>
      </c>
      <c r="G561" s="113">
        <v>11.899999619999999</v>
      </c>
      <c r="H561" s="113">
        <v>51.77</v>
      </c>
      <c r="I561" s="113">
        <v>20</v>
      </c>
      <c r="J561" s="113">
        <v>79.98</v>
      </c>
      <c r="K561" s="113">
        <v>777.55</v>
      </c>
      <c r="L561" s="113">
        <v>20.010000000000002</v>
      </c>
      <c r="M561" s="113">
        <v>55.28</v>
      </c>
      <c r="N561" s="113">
        <v>35.32</v>
      </c>
      <c r="O561" s="113">
        <v>700.06</v>
      </c>
      <c r="P561" s="113">
        <f t="shared" si="40"/>
        <v>2.774163468126126</v>
      </c>
      <c r="Q561" s="113">
        <f t="shared" si="41"/>
        <v>16.025215783196053</v>
      </c>
      <c r="R561" s="113">
        <f>SUM($Q$491:Q561)</f>
        <v>940.4014069540026</v>
      </c>
      <c r="S561" s="113">
        <f t="shared" si="42"/>
        <v>10.479958462296555</v>
      </c>
      <c r="T561" s="113">
        <f>SUM($S$491:S561)</f>
        <v>606.64956741323942</v>
      </c>
      <c r="U561" s="199">
        <f t="shared" si="43"/>
        <v>10.459187665970001</v>
      </c>
      <c r="V561" s="199">
        <f t="shared" si="44"/>
        <v>10.459187665970001</v>
      </c>
      <c r="W561" s="231">
        <f>SUM($V$491:V561)</f>
        <v>587.95170810958007</v>
      </c>
      <c r="Y561" s="231"/>
      <c r="Z561" s="231"/>
      <c r="AA561" s="231"/>
      <c r="AB561" s="231"/>
      <c r="AC561" s="231"/>
      <c r="AD561" s="231"/>
      <c r="AE561" s="231"/>
      <c r="AF561" s="231"/>
      <c r="AG561" s="231"/>
      <c r="AH561" s="231"/>
      <c r="AI561" s="231"/>
      <c r="AJ561" s="231"/>
      <c r="AK561" s="231"/>
      <c r="AL561" s="231"/>
      <c r="AM561" s="231"/>
      <c r="AN561" s="231"/>
    </row>
    <row r="562" spans="1:40">
      <c r="A562" s="27">
        <v>42533</v>
      </c>
      <c r="B562" s="113">
        <v>12.904299999999999</v>
      </c>
      <c r="C562" s="116">
        <v>7.15</v>
      </c>
      <c r="D562" s="116">
        <v>41.39</v>
      </c>
      <c r="E562" s="113">
        <v>25.179099999999998</v>
      </c>
      <c r="F562" s="113">
        <v>36.9221</v>
      </c>
      <c r="G562" s="113">
        <v>12</v>
      </c>
      <c r="H562" s="113">
        <v>61.53</v>
      </c>
      <c r="I562" s="113">
        <v>20</v>
      </c>
      <c r="J562" s="113">
        <v>80</v>
      </c>
      <c r="K562" s="113">
        <v>782.42</v>
      </c>
      <c r="L562" s="113">
        <v>19.829999999999998</v>
      </c>
      <c r="M562" s="113">
        <v>57.96</v>
      </c>
      <c r="N562" s="113">
        <v>35.19</v>
      </c>
      <c r="O562" s="113">
        <v>699.99</v>
      </c>
      <c r="P562" s="113">
        <f t="shared" si="40"/>
        <v>2.8384085549871498</v>
      </c>
      <c r="Q562" s="113">
        <f t="shared" si="41"/>
        <v>17.088548400473282</v>
      </c>
      <c r="R562" s="113">
        <f>SUM($Q$491:Q562)</f>
        <v>957.48995535447591</v>
      </c>
      <c r="S562" s="113">
        <f t="shared" si="42"/>
        <v>10.6333194320363</v>
      </c>
      <c r="T562" s="113">
        <f>SUM($S$491:S562)</f>
        <v>617.2828868452757</v>
      </c>
      <c r="U562" s="199">
        <f t="shared" si="43"/>
        <v>10.585757700439999</v>
      </c>
      <c r="V562" s="199">
        <f t="shared" si="44"/>
        <v>10.585757700439999</v>
      </c>
      <c r="W562" s="231">
        <f>SUM($V$491:V562)</f>
        <v>598.53746581002008</v>
      </c>
      <c r="Y562" s="231"/>
      <c r="Z562" s="231"/>
      <c r="AA562" s="231"/>
      <c r="AB562" s="231"/>
      <c r="AC562" s="231"/>
      <c r="AD562" s="231"/>
      <c r="AE562" s="231"/>
      <c r="AF562" s="231"/>
      <c r="AG562" s="231"/>
      <c r="AH562" s="231"/>
      <c r="AI562" s="231"/>
      <c r="AJ562" s="231"/>
      <c r="AK562" s="231"/>
      <c r="AL562" s="231"/>
      <c r="AM562" s="231"/>
      <c r="AN562" s="231"/>
    </row>
    <row r="563" spans="1:40">
      <c r="A563" s="27">
        <v>42534</v>
      </c>
      <c r="B563" s="113">
        <v>12.854799999999999</v>
      </c>
      <c r="C563" s="116">
        <v>7.12</v>
      </c>
      <c r="D563" s="116">
        <v>39.770000000000003</v>
      </c>
      <c r="E563" s="113">
        <v>24.014199999999999</v>
      </c>
      <c r="F563" s="113">
        <v>37.329900000000002</v>
      </c>
      <c r="G563" s="113">
        <v>12</v>
      </c>
      <c r="H563" s="113">
        <v>54.08</v>
      </c>
      <c r="I563" s="113">
        <v>20</v>
      </c>
      <c r="J563" s="113">
        <v>79.98</v>
      </c>
      <c r="K563" s="113">
        <v>785.81</v>
      </c>
      <c r="L563" s="113">
        <v>20.16</v>
      </c>
      <c r="M563" s="113">
        <v>60.14</v>
      </c>
      <c r="N563" s="113">
        <v>35.61</v>
      </c>
      <c r="O563" s="113">
        <v>699.94</v>
      </c>
      <c r="P563" s="113">
        <f t="shared" si="40"/>
        <v>2.7782395028853903</v>
      </c>
      <c r="Q563" s="113">
        <f t="shared" si="41"/>
        <v>16.090668422750547</v>
      </c>
      <c r="R563" s="113">
        <f>SUM($Q$491:Q563)</f>
        <v>973.58062377722649</v>
      </c>
      <c r="S563" s="113">
        <f t="shared" si="42"/>
        <v>10.335736410976297</v>
      </c>
      <c r="T563" s="113">
        <f>SUM($S$491:S563)</f>
        <v>627.61862325625202</v>
      </c>
      <c r="U563" s="199">
        <f t="shared" si="43"/>
        <v>10.337377342450001</v>
      </c>
      <c r="V563" s="199">
        <f t="shared" si="44"/>
        <v>10.337377342450001</v>
      </c>
      <c r="W563" s="231">
        <f>SUM($V$491:V563)</f>
        <v>608.87484315247013</v>
      </c>
      <c r="Y563" s="231"/>
      <c r="Z563" s="231"/>
      <c r="AA563" s="231"/>
      <c r="AB563" s="231"/>
      <c r="AC563" s="231"/>
      <c r="AD563" s="231"/>
      <c r="AE563" s="231"/>
      <c r="AF563" s="231"/>
      <c r="AG563" s="231"/>
      <c r="AH563" s="231"/>
      <c r="AI563" s="231"/>
      <c r="AJ563" s="231"/>
      <c r="AK563" s="231"/>
      <c r="AL563" s="231"/>
      <c r="AM563" s="231"/>
      <c r="AN563" s="231"/>
    </row>
    <row r="564" spans="1:40">
      <c r="A564" s="27">
        <v>42535</v>
      </c>
      <c r="B564" s="113">
        <v>12.3293</v>
      </c>
      <c r="C564" s="116">
        <v>6.83</v>
      </c>
      <c r="D564" s="116">
        <v>39.54</v>
      </c>
      <c r="E564" s="113">
        <v>37.5319</v>
      </c>
      <c r="F564" s="113">
        <v>35.756700000000002</v>
      </c>
      <c r="G564" s="113">
        <v>12</v>
      </c>
      <c r="H564" s="113">
        <v>48.57</v>
      </c>
      <c r="I564" s="113">
        <v>20</v>
      </c>
      <c r="J564" s="113">
        <v>79.98</v>
      </c>
      <c r="K564" s="113">
        <v>773.35</v>
      </c>
      <c r="L564" s="113">
        <v>19.03</v>
      </c>
      <c r="M564" s="113">
        <v>42.51</v>
      </c>
      <c r="N564" s="113">
        <v>35.36</v>
      </c>
      <c r="O564" s="113">
        <v>700.06</v>
      </c>
      <c r="P564" s="113">
        <f t="shared" si="40"/>
        <v>2.6999232585970097</v>
      </c>
      <c r="Q564" s="113">
        <f t="shared" si="41"/>
        <v>14.878589877198204</v>
      </c>
      <c r="R564" s="113">
        <f>SUM($Q$491:Q564)</f>
        <v>988.45921365442473</v>
      </c>
      <c r="S564" s="113">
        <f t="shared" si="42"/>
        <v>10.296079438058504</v>
      </c>
      <c r="T564" s="113">
        <f>SUM($S$491:S564)</f>
        <v>637.91470269431056</v>
      </c>
      <c r="U564" s="199">
        <f t="shared" si="43"/>
        <v>10.38419999554</v>
      </c>
      <c r="V564" s="199">
        <f t="shared" si="44"/>
        <v>10.38419999554</v>
      </c>
      <c r="W564" s="231">
        <f>SUM($V$491:V564)</f>
        <v>619.25904314801016</v>
      </c>
      <c r="Y564" s="231"/>
      <c r="Z564" s="231"/>
      <c r="AA564" s="231"/>
      <c r="AB564" s="231"/>
      <c r="AC564" s="231"/>
      <c r="AD564" s="231"/>
      <c r="AE564" s="231"/>
      <c r="AF564" s="231"/>
      <c r="AG564" s="231"/>
      <c r="AH564" s="231"/>
      <c r="AI564" s="231"/>
      <c r="AJ564" s="231"/>
      <c r="AK564" s="231"/>
      <c r="AL564" s="231"/>
      <c r="AM564" s="231"/>
      <c r="AN564" s="231"/>
    </row>
    <row r="565" spans="1:40">
      <c r="A565" s="27">
        <v>42536</v>
      </c>
      <c r="B565" s="113">
        <v>11.493</v>
      </c>
      <c r="C565" s="116">
        <v>6.37</v>
      </c>
      <c r="D565" s="116">
        <v>39.21</v>
      </c>
      <c r="E565" s="113">
        <v>46.776200000000003</v>
      </c>
      <c r="F565" s="113">
        <v>36.073399999999999</v>
      </c>
      <c r="G565" s="113">
        <v>11.69999981</v>
      </c>
      <c r="H565" s="113">
        <v>50.6</v>
      </c>
      <c r="I565" s="113">
        <v>20</v>
      </c>
      <c r="J565" s="113">
        <v>80</v>
      </c>
      <c r="K565" s="113">
        <v>755.55</v>
      </c>
      <c r="L565" s="113">
        <v>15.08</v>
      </c>
      <c r="M565" s="113">
        <v>43.17</v>
      </c>
      <c r="N565" s="113">
        <v>32.409999999999997</v>
      </c>
      <c r="O565" s="113">
        <v>699.91</v>
      </c>
      <c r="P565" s="113">
        <f t="shared" si="40"/>
        <v>2.6521066553670574</v>
      </c>
      <c r="Q565" s="113">
        <f t="shared" si="41"/>
        <v>14.18388775670973</v>
      </c>
      <c r="R565" s="113">
        <f>SUM($Q$491:Q565)</f>
        <v>1002.6431014111345</v>
      </c>
      <c r="S565" s="113">
        <f t="shared" si="42"/>
        <v>10.058856814303226</v>
      </c>
      <c r="T565" s="113">
        <f>SUM($S$491:S565)</f>
        <v>647.97355950861379</v>
      </c>
      <c r="U565" s="199">
        <f t="shared" si="43"/>
        <v>10.052376521400001</v>
      </c>
      <c r="V565" s="199">
        <f t="shared" si="44"/>
        <v>10.052376521400001</v>
      </c>
      <c r="W565" s="231">
        <f>SUM($V$491:V565)</f>
        <v>629.31141966941016</v>
      </c>
      <c r="Y565" s="231"/>
      <c r="Z565" s="231"/>
      <c r="AA565" s="231"/>
      <c r="AB565" s="231"/>
      <c r="AC565" s="231"/>
      <c r="AD565" s="231"/>
      <c r="AE565" s="231"/>
      <c r="AF565" s="231"/>
      <c r="AG565" s="231"/>
      <c r="AH565" s="231"/>
      <c r="AI565" s="231"/>
      <c r="AJ565" s="231"/>
      <c r="AK565" s="231"/>
      <c r="AL565" s="231"/>
      <c r="AM565" s="231"/>
      <c r="AN565" s="231"/>
    </row>
    <row r="566" spans="1:40">
      <c r="A566" s="27">
        <v>42537</v>
      </c>
      <c r="B566" s="113">
        <v>11.6524</v>
      </c>
      <c r="C566" s="116">
        <v>6.45</v>
      </c>
      <c r="D566" s="116">
        <v>39.92</v>
      </c>
      <c r="E566" s="113">
        <v>45.459499999999998</v>
      </c>
      <c r="F566" s="113">
        <v>36.322000000000003</v>
      </c>
      <c r="G566" s="113">
        <v>11.80000019</v>
      </c>
      <c r="H566" s="113">
        <v>57.74</v>
      </c>
      <c r="I566" s="113">
        <v>20.010000000000002</v>
      </c>
      <c r="J566" s="113">
        <v>80</v>
      </c>
      <c r="K566" s="113">
        <v>763.56</v>
      </c>
      <c r="L566" s="113">
        <v>14.77</v>
      </c>
      <c r="M566" s="113">
        <v>44.34</v>
      </c>
      <c r="N566" s="113">
        <v>31.67</v>
      </c>
      <c r="O566" s="113">
        <v>699.99</v>
      </c>
      <c r="P566" s="113">
        <f t="shared" si="40"/>
        <v>2.7021330942823822</v>
      </c>
      <c r="Q566" s="113">
        <f t="shared" si="41"/>
        <v>14.911505471689589</v>
      </c>
      <c r="R566" s="113">
        <f>SUM($Q$491:Q566)</f>
        <v>1017.554606882824</v>
      </c>
      <c r="S566" s="113">
        <f t="shared" si="42"/>
        <v>10.195163248351573</v>
      </c>
      <c r="T566" s="113">
        <f>SUM($S$491:S566)</f>
        <v>658.16872275696539</v>
      </c>
      <c r="U566" s="199">
        <f t="shared" si="43"/>
        <v>10.188496953549999</v>
      </c>
      <c r="V566" s="199">
        <f t="shared" si="44"/>
        <v>10.188496953549999</v>
      </c>
      <c r="W566" s="231">
        <f>SUM($V$491:V566)</f>
        <v>639.4999166229602</v>
      </c>
      <c r="Y566" s="231"/>
      <c r="Z566" s="231"/>
      <c r="AA566" s="231"/>
      <c r="AB566" s="231"/>
      <c r="AC566" s="231"/>
      <c r="AD566" s="231"/>
      <c r="AE566" s="231"/>
      <c r="AF566" s="231"/>
      <c r="AG566" s="231"/>
      <c r="AH566" s="231"/>
      <c r="AI566" s="231"/>
      <c r="AJ566" s="231"/>
      <c r="AK566" s="231"/>
      <c r="AL566" s="231"/>
      <c r="AM566" s="231"/>
      <c r="AN566" s="231"/>
    </row>
    <row r="567" spans="1:40">
      <c r="A567" s="27">
        <v>42538</v>
      </c>
      <c r="B567" s="113">
        <v>11.7239</v>
      </c>
      <c r="C567" s="116">
        <v>6.49</v>
      </c>
      <c r="D567" s="116">
        <v>38.479999999999997</v>
      </c>
      <c r="E567" s="113">
        <v>44.314</v>
      </c>
      <c r="F567" s="113">
        <v>35.8947</v>
      </c>
      <c r="G567" s="113">
        <v>11.80000019</v>
      </c>
      <c r="H567" s="113">
        <v>57.93</v>
      </c>
      <c r="I567" s="113">
        <v>20</v>
      </c>
      <c r="J567" s="113">
        <v>79.97</v>
      </c>
      <c r="K567" s="113">
        <v>772.21</v>
      </c>
      <c r="L567" s="113">
        <v>15.09</v>
      </c>
      <c r="M567" s="113">
        <v>45.8</v>
      </c>
      <c r="N567" s="113">
        <v>32.43</v>
      </c>
      <c r="O567" s="113">
        <v>699.96</v>
      </c>
      <c r="P567" s="113">
        <f t="shared" si="40"/>
        <v>2.6907425734076722</v>
      </c>
      <c r="Q567" s="113">
        <f t="shared" si="41"/>
        <v>14.742619333872574</v>
      </c>
      <c r="R567" s="113">
        <f>SUM($Q$491:Q567)</f>
        <v>1032.2972262166966</v>
      </c>
      <c r="S567" s="113">
        <f t="shared" si="42"/>
        <v>10.040460621509274</v>
      </c>
      <c r="T567" s="113">
        <f>SUM($S$491:S567)</f>
        <v>668.20918337847468</v>
      </c>
      <c r="U567" s="199">
        <f t="shared" si="43"/>
        <v>10.051712578869999</v>
      </c>
      <c r="V567" s="199">
        <f t="shared" si="44"/>
        <v>10.051712578869999</v>
      </c>
      <c r="W567" s="231">
        <f>SUM($V$491:V567)</f>
        <v>649.55162920183022</v>
      </c>
      <c r="Y567" s="231"/>
      <c r="Z567" s="231"/>
      <c r="AA567" s="231"/>
      <c r="AB567" s="231"/>
      <c r="AC567" s="231"/>
      <c r="AD567" s="231"/>
      <c r="AE567" s="231"/>
      <c r="AF567" s="231"/>
      <c r="AG567" s="231"/>
      <c r="AH567" s="231"/>
      <c r="AI567" s="231"/>
      <c r="AJ567" s="231"/>
      <c r="AK567" s="231"/>
      <c r="AL567" s="231"/>
      <c r="AM567" s="231"/>
      <c r="AN567" s="231"/>
    </row>
    <row r="568" spans="1:40">
      <c r="A568" s="27">
        <v>42539</v>
      </c>
      <c r="B568" s="113">
        <v>11.7128</v>
      </c>
      <c r="C568" s="116">
        <v>6.49</v>
      </c>
      <c r="D568" s="116">
        <v>38.700000000000003</v>
      </c>
      <c r="E568" s="113">
        <v>43.629899999999999</v>
      </c>
      <c r="F568" s="113">
        <v>35.781300000000002</v>
      </c>
      <c r="G568" s="113">
        <v>11.80000019</v>
      </c>
      <c r="H568" s="113">
        <v>51.94</v>
      </c>
      <c r="I568" s="113">
        <v>20</v>
      </c>
      <c r="J568" s="113">
        <v>79.989999999999995</v>
      </c>
      <c r="K568" s="113">
        <v>777.3</v>
      </c>
      <c r="L568" s="113">
        <v>14.86</v>
      </c>
      <c r="M568" s="113">
        <v>47.1</v>
      </c>
      <c r="N568" s="113">
        <v>31.95</v>
      </c>
      <c r="O568" s="113">
        <v>699.99</v>
      </c>
      <c r="P568" s="113">
        <f t="shared" si="40"/>
        <v>2.6721068928009122</v>
      </c>
      <c r="Q568" s="113">
        <f t="shared" si="41"/>
        <v>14.470424731952679</v>
      </c>
      <c r="R568" s="113">
        <f>SUM($Q$491:Q568)</f>
        <v>1046.7676509486494</v>
      </c>
      <c r="S568" s="113">
        <f t="shared" si="42"/>
        <v>10.013205896207673</v>
      </c>
      <c r="T568" s="113">
        <f>SUM($S$491:S568)</f>
        <v>678.22238927468231</v>
      </c>
      <c r="U568" s="199">
        <f t="shared" si="43"/>
        <v>10.051531223</v>
      </c>
      <c r="V568" s="199">
        <f t="shared" si="44"/>
        <v>10.051531223</v>
      </c>
      <c r="W568" s="231">
        <f>SUM($V$491:V568)</f>
        <v>659.60316042483021</v>
      </c>
      <c r="Y568" s="231"/>
      <c r="Z568" s="231"/>
      <c r="AA568" s="231"/>
      <c r="AB568" s="231"/>
      <c r="AC568" s="231"/>
      <c r="AD568" s="231"/>
      <c r="AE568" s="231"/>
      <c r="AF568" s="231"/>
      <c r="AG568" s="231"/>
      <c r="AH568" s="231"/>
      <c r="AI568" s="231"/>
      <c r="AJ568" s="231"/>
      <c r="AK568" s="231"/>
      <c r="AL568" s="231"/>
      <c r="AM568" s="231"/>
      <c r="AN568" s="231"/>
    </row>
    <row r="569" spans="1:40">
      <c r="A569" s="27">
        <v>42540</v>
      </c>
      <c r="B569" s="113">
        <v>11.996600000000001</v>
      </c>
      <c r="C569" s="116">
        <v>6.65</v>
      </c>
      <c r="D569" s="116">
        <v>39.869999999999997</v>
      </c>
      <c r="E569" s="113">
        <v>42.944299999999998</v>
      </c>
      <c r="F569" s="113">
        <v>36.019199999999998</v>
      </c>
      <c r="G569" s="113">
        <v>11.80000019</v>
      </c>
      <c r="H569" s="113">
        <v>51.15</v>
      </c>
      <c r="I569" s="113">
        <v>20</v>
      </c>
      <c r="J569" s="113">
        <v>80.010000000000005</v>
      </c>
      <c r="K569" s="113">
        <v>785.99</v>
      </c>
      <c r="L569" s="113">
        <v>15.1</v>
      </c>
      <c r="M569" s="113">
        <v>49.21</v>
      </c>
      <c r="N569" s="113">
        <v>32.770000000000003</v>
      </c>
      <c r="O569" s="113">
        <v>699.99</v>
      </c>
      <c r="P569" s="113">
        <f t="shared" si="40"/>
        <v>2.7224687177520628</v>
      </c>
      <c r="Q569" s="113">
        <f t="shared" si="41"/>
        <v>15.217844472800227</v>
      </c>
      <c r="R569" s="113">
        <f>SUM($Q$491:Q569)</f>
        <v>1061.9854954214495</v>
      </c>
      <c r="S569" s="113">
        <f t="shared" si="42"/>
        <v>10.358555046028375</v>
      </c>
      <c r="T569" s="113">
        <f>SUM($S$491:S569)</f>
        <v>688.58094432071073</v>
      </c>
      <c r="U569" s="199">
        <f t="shared" si="43"/>
        <v>10.36319332411</v>
      </c>
      <c r="V569" s="199">
        <f t="shared" si="44"/>
        <v>10.36319332411</v>
      </c>
      <c r="W569" s="231">
        <f>SUM($V$491:V569)</f>
        <v>669.96635374894026</v>
      </c>
      <c r="Y569" s="231"/>
      <c r="Z569" s="231"/>
      <c r="AA569" s="231"/>
      <c r="AB569" s="231"/>
      <c r="AC569" s="231"/>
      <c r="AD569" s="231"/>
      <c r="AE569" s="231"/>
      <c r="AF569" s="231"/>
      <c r="AG569" s="231"/>
      <c r="AH569" s="231"/>
      <c r="AI569" s="231"/>
      <c r="AJ569" s="231"/>
      <c r="AK569" s="231"/>
      <c r="AL569" s="231"/>
      <c r="AM569" s="231"/>
      <c r="AN569" s="231"/>
    </row>
    <row r="570" spans="1:40">
      <c r="A570" s="27">
        <v>42541</v>
      </c>
      <c r="B570" s="113">
        <v>11.9238</v>
      </c>
      <c r="C570" s="116">
        <v>6.6</v>
      </c>
      <c r="D570" s="116">
        <v>39.340000000000003</v>
      </c>
      <c r="E570" s="113">
        <v>41.997199999999999</v>
      </c>
      <c r="F570" s="113">
        <v>36.548499999999997</v>
      </c>
      <c r="G570" s="113">
        <v>11.69999981</v>
      </c>
      <c r="H570" s="113">
        <v>41.59</v>
      </c>
      <c r="I570" s="113">
        <v>20</v>
      </c>
      <c r="J570" s="113">
        <v>79.98</v>
      </c>
      <c r="K570" s="113">
        <v>778.53</v>
      </c>
      <c r="L570" s="113">
        <v>14.87</v>
      </c>
      <c r="M570" s="113">
        <v>51.25</v>
      </c>
      <c r="N570" s="113">
        <v>32.17</v>
      </c>
      <c r="O570" s="113">
        <v>699.94</v>
      </c>
      <c r="P570" s="113">
        <f t="shared" si="40"/>
        <v>2.6698677199403282</v>
      </c>
      <c r="Q570" s="113">
        <f t="shared" si="41"/>
        <v>14.438059199146222</v>
      </c>
      <c r="R570" s="113">
        <f>SUM($Q$491:Q570)</f>
        <v>1076.4235546205957</v>
      </c>
      <c r="S570" s="113">
        <f t="shared" si="42"/>
        <v>10.201807689438327</v>
      </c>
      <c r="T570" s="113">
        <f>SUM($S$491:S570)</f>
        <v>698.78275201014901</v>
      </c>
      <c r="U570" s="199">
        <f t="shared" si="43"/>
        <v>10.20986668281</v>
      </c>
      <c r="V570" s="199">
        <f t="shared" si="44"/>
        <v>10.20986668281</v>
      </c>
      <c r="W570" s="231">
        <f>SUM($V$491:V570)</f>
        <v>680.17622043175027</v>
      </c>
      <c r="Y570" s="231"/>
      <c r="Z570" s="231"/>
      <c r="AA570" s="231"/>
      <c r="AB570" s="231"/>
      <c r="AC570" s="231"/>
      <c r="AD570" s="231"/>
      <c r="AE570" s="231"/>
      <c r="AF570" s="231"/>
      <c r="AG570" s="231"/>
      <c r="AH570" s="231"/>
      <c r="AI570" s="231"/>
      <c r="AJ570" s="231"/>
      <c r="AK570" s="231"/>
      <c r="AL570" s="231"/>
      <c r="AM570" s="231"/>
      <c r="AN570" s="231"/>
    </row>
    <row r="571" spans="1:40">
      <c r="A571" s="27">
        <v>42542</v>
      </c>
      <c r="B571" s="113">
        <v>11.603199999999999</v>
      </c>
      <c r="C571" s="116">
        <v>6.43</v>
      </c>
      <c r="D571" s="116">
        <v>38.24</v>
      </c>
      <c r="E571" s="113">
        <v>41.4833</v>
      </c>
      <c r="F571" s="113">
        <v>36.820799999999998</v>
      </c>
      <c r="G571" s="113">
        <v>11.100000380000001</v>
      </c>
      <c r="H571" s="113">
        <v>50.48</v>
      </c>
      <c r="I571" s="113">
        <v>20</v>
      </c>
      <c r="J571" s="113">
        <v>79.98</v>
      </c>
      <c r="K571" s="113">
        <v>773.11</v>
      </c>
      <c r="L571" s="113">
        <v>14.65</v>
      </c>
      <c r="M571" s="113">
        <v>52.9</v>
      </c>
      <c r="N571" s="113">
        <v>31.14</v>
      </c>
      <c r="O571" s="113">
        <v>700.02</v>
      </c>
      <c r="P571" s="113">
        <f t="shared" si="40"/>
        <v>2.6891858994516644</v>
      </c>
      <c r="Q571" s="113">
        <f t="shared" si="41"/>
        <v>14.719687735453931</v>
      </c>
      <c r="R571" s="113">
        <f>SUM($Q$491:Q571)</f>
        <v>1091.1432423560495</v>
      </c>
      <c r="S571" s="113">
        <f t="shared" si="42"/>
        <v>10.07174259383655</v>
      </c>
      <c r="T571" s="113">
        <f>SUM($S$491:S571)</f>
        <v>708.85449460398559</v>
      </c>
      <c r="U571" s="199">
        <f t="shared" si="43"/>
        <v>9.8521803015699998</v>
      </c>
      <c r="V571" s="199">
        <f t="shared" si="44"/>
        <v>9.8521803015699998</v>
      </c>
      <c r="W571" s="231">
        <f>SUM($V$491:V571)</f>
        <v>690.02840073332027</v>
      </c>
      <c r="Y571" s="231"/>
      <c r="Z571" s="231"/>
      <c r="AA571" s="231"/>
      <c r="AB571" s="231"/>
      <c r="AC571" s="231"/>
      <c r="AD571" s="231"/>
      <c r="AE571" s="231"/>
      <c r="AF571" s="231"/>
      <c r="AG571" s="231"/>
      <c r="AH571" s="231"/>
      <c r="AI571" s="231"/>
      <c r="AJ571" s="231"/>
      <c r="AK571" s="231"/>
      <c r="AL571" s="231"/>
      <c r="AM571" s="231"/>
      <c r="AN571" s="231"/>
    </row>
    <row r="572" spans="1:40">
      <c r="A572" s="27">
        <v>42543</v>
      </c>
      <c r="B572" s="113">
        <v>11.7324</v>
      </c>
      <c r="C572" s="116">
        <v>6.5</v>
      </c>
      <c r="D572" s="116">
        <v>38.24</v>
      </c>
      <c r="E572" s="113">
        <v>41.189799999999998</v>
      </c>
      <c r="F572" s="113">
        <v>36.7684</v>
      </c>
      <c r="G572" s="113">
        <v>11.899999619999999</v>
      </c>
      <c r="H572" s="113">
        <v>40.18</v>
      </c>
      <c r="I572" s="113">
        <v>20</v>
      </c>
      <c r="J572" s="113">
        <v>79.98</v>
      </c>
      <c r="K572" s="113">
        <v>775.38</v>
      </c>
      <c r="L572" s="113">
        <v>15.16</v>
      </c>
      <c r="M572" s="113">
        <v>54.41</v>
      </c>
      <c r="N572" s="113">
        <v>32.44</v>
      </c>
      <c r="O572" s="113">
        <v>700</v>
      </c>
      <c r="P572" s="113">
        <f t="shared" si="40"/>
        <v>2.6178123585375559</v>
      </c>
      <c r="Q572" s="113">
        <f t="shared" si="41"/>
        <v>13.705707590734233</v>
      </c>
      <c r="R572" s="113">
        <f>SUM($Q$491:Q572)</f>
        <v>1104.8489499467837</v>
      </c>
      <c r="S572" s="113">
        <f t="shared" si="42"/>
        <v>9.8377931925128514</v>
      </c>
      <c r="T572" s="113">
        <f>SUM($S$491:S572)</f>
        <v>718.69228779649848</v>
      </c>
      <c r="U572" s="199">
        <f t="shared" si="43"/>
        <v>9.9350301483799992</v>
      </c>
      <c r="V572" s="199">
        <f t="shared" si="44"/>
        <v>9.9350301483799992</v>
      </c>
      <c r="W572" s="231">
        <f>SUM($V$491:V572)</f>
        <v>699.96343088170022</v>
      </c>
      <c r="Y572" s="231"/>
      <c r="Z572" s="231"/>
      <c r="AA572" s="231"/>
      <c r="AB572" s="231"/>
      <c r="AC572" s="231"/>
      <c r="AD572" s="231"/>
      <c r="AE572" s="231"/>
      <c r="AF572" s="231"/>
      <c r="AG572" s="231"/>
      <c r="AH572" s="231"/>
      <c r="AI572" s="231"/>
      <c r="AJ572" s="231"/>
      <c r="AK572" s="231"/>
      <c r="AL572" s="231"/>
      <c r="AM572" s="231"/>
      <c r="AN572" s="231"/>
    </row>
    <row r="573" spans="1:40">
      <c r="A573" s="27">
        <v>42544</v>
      </c>
      <c r="B573" s="113">
        <v>12.062200000000001</v>
      </c>
      <c r="C573" s="116">
        <v>6.68</v>
      </c>
      <c r="D573" s="116">
        <v>39.020000000000003</v>
      </c>
      <c r="E573" s="113">
        <v>40.397199999999998</v>
      </c>
      <c r="F573" s="113">
        <v>36.973999999999997</v>
      </c>
      <c r="G573" s="113">
        <v>11.899999619999999</v>
      </c>
      <c r="H573" s="113">
        <v>51.27</v>
      </c>
      <c r="I573" s="113">
        <v>20</v>
      </c>
      <c r="J573" s="113">
        <v>80</v>
      </c>
      <c r="K573" s="113">
        <v>784.43</v>
      </c>
      <c r="L573" s="113">
        <v>15.9</v>
      </c>
      <c r="M573" s="113">
        <v>57.8</v>
      </c>
      <c r="N573" s="113">
        <v>34.409999999999997</v>
      </c>
      <c r="O573" s="113">
        <v>699.9</v>
      </c>
      <c r="P573" s="113">
        <f t="shared" si="40"/>
        <v>2.7157853120367963</v>
      </c>
      <c r="Q573" s="113">
        <f t="shared" si="41"/>
        <v>15.116476562835206</v>
      </c>
      <c r="R573" s="113">
        <f>SUM($Q$491:Q573)</f>
        <v>1119.965426509619</v>
      </c>
      <c r="S573" s="113">
        <f t="shared" si="42"/>
        <v>10.222230076963253</v>
      </c>
      <c r="T573" s="113">
        <f>SUM($S$491:S573)</f>
        <v>728.9145178734617</v>
      </c>
      <c r="U573" s="199">
        <f t="shared" si="43"/>
        <v>10.22873916136</v>
      </c>
      <c r="V573" s="199">
        <f t="shared" si="44"/>
        <v>10.22873916136</v>
      </c>
      <c r="W573" s="231">
        <f>SUM($V$491:V573)</f>
        <v>710.19217004306017</v>
      </c>
      <c r="Y573" s="231"/>
      <c r="Z573" s="231"/>
      <c r="AA573" s="231"/>
      <c r="AB573" s="231"/>
      <c r="AC573" s="231"/>
      <c r="AD573" s="231"/>
      <c r="AE573" s="231"/>
      <c r="AF573" s="231"/>
      <c r="AG573" s="231"/>
      <c r="AH573" s="231"/>
      <c r="AI573" s="231"/>
      <c r="AJ573" s="231"/>
      <c r="AK573" s="231"/>
      <c r="AL573" s="231"/>
      <c r="AM573" s="231"/>
      <c r="AN573" s="231"/>
    </row>
    <row r="574" spans="1:40">
      <c r="A574" s="27">
        <v>42545</v>
      </c>
      <c r="B574" s="113">
        <v>12.64</v>
      </c>
      <c r="C574" s="116">
        <v>7</v>
      </c>
      <c r="D574" s="116">
        <v>39.67</v>
      </c>
      <c r="E574" s="113">
        <v>39.506500000000003</v>
      </c>
      <c r="F574" s="113">
        <v>37.0047</v>
      </c>
      <c r="G574" s="113">
        <v>12.100000380000001</v>
      </c>
      <c r="H574" s="113">
        <v>49.71</v>
      </c>
      <c r="I574" s="113">
        <v>20</v>
      </c>
      <c r="J574" s="113">
        <v>79.97</v>
      </c>
      <c r="K574" s="113">
        <v>783.79</v>
      </c>
      <c r="L574" s="113">
        <v>16.600000000000001</v>
      </c>
      <c r="M574" s="113">
        <v>45.53</v>
      </c>
      <c r="N574" s="113">
        <v>36.619999999999997</v>
      </c>
      <c r="O574" s="113">
        <v>699.9</v>
      </c>
      <c r="P574" s="113">
        <f t="shared" si="40"/>
        <v>2.750653346248054</v>
      </c>
      <c r="Q574" s="113">
        <f t="shared" si="41"/>
        <v>15.652855278383852</v>
      </c>
      <c r="R574" s="113">
        <f>SUM($Q$491:Q574)</f>
        <v>1135.6182817880028</v>
      </c>
      <c r="S574" s="113">
        <f t="shared" si="42"/>
        <v>10.617952134704851</v>
      </c>
      <c r="T574" s="113">
        <f>SUM($S$491:S574)</f>
        <v>739.53247000816657</v>
      </c>
      <c r="U574" s="199">
        <f t="shared" si="43"/>
        <v>10.690998225120001</v>
      </c>
      <c r="V574" s="199">
        <f t="shared" si="44"/>
        <v>10.690998225120001</v>
      </c>
      <c r="W574" s="231">
        <f>SUM($V$491:V574)</f>
        <v>720.88316826818016</v>
      </c>
      <c r="Y574" s="231"/>
      <c r="Z574" s="231"/>
      <c r="AA574" s="231"/>
      <c r="AB574" s="231"/>
      <c r="AC574" s="231"/>
      <c r="AD574" s="231"/>
      <c r="AE574" s="231"/>
      <c r="AF574" s="231"/>
      <c r="AG574" s="231"/>
      <c r="AH574" s="231"/>
      <c r="AI574" s="231"/>
      <c r="AJ574" s="231"/>
      <c r="AK574" s="231"/>
      <c r="AL574" s="231"/>
      <c r="AM574" s="231"/>
      <c r="AN574" s="231"/>
    </row>
    <row r="575" spans="1:40">
      <c r="A575" s="27">
        <v>42546</v>
      </c>
      <c r="B575" s="113">
        <v>13.474299999999999</v>
      </c>
      <c r="C575" s="116">
        <v>7.46</v>
      </c>
      <c r="D575" s="116">
        <v>41.6</v>
      </c>
      <c r="E575" s="113">
        <v>34.088099999999997</v>
      </c>
      <c r="F575" s="113">
        <v>37.648899999999998</v>
      </c>
      <c r="G575" s="113">
        <v>11.5</v>
      </c>
      <c r="H575" s="113">
        <v>43.63</v>
      </c>
      <c r="I575" s="113">
        <v>20</v>
      </c>
      <c r="J575" s="113">
        <v>79.989999999999995</v>
      </c>
      <c r="K575" s="113">
        <v>788.46</v>
      </c>
      <c r="L575" s="113">
        <v>16.920000000000002</v>
      </c>
      <c r="M575" s="113">
        <v>43.71</v>
      </c>
      <c r="N575" s="113">
        <v>36.909999999999997</v>
      </c>
      <c r="O575" s="113">
        <v>699.98</v>
      </c>
      <c r="P575" s="113">
        <f t="shared" si="40"/>
        <v>2.86564993417631</v>
      </c>
      <c r="Q575" s="113">
        <f t="shared" si="41"/>
        <v>17.56046264131594</v>
      </c>
      <c r="R575" s="113">
        <f>SUM($Q$491:Q575)</f>
        <v>1153.1787444293188</v>
      </c>
      <c r="S575" s="113">
        <f t="shared" si="42"/>
        <v>11.499048008575102</v>
      </c>
      <c r="T575" s="113">
        <f>SUM($S$491:S575)</f>
        <v>751.03151801674164</v>
      </c>
      <c r="U575" s="199">
        <f t="shared" si="43"/>
        <v>11.320416888619999</v>
      </c>
      <c r="V575" s="199">
        <f t="shared" si="44"/>
        <v>11.320416888619999</v>
      </c>
      <c r="W575" s="231">
        <f>SUM($V$491:V575)</f>
        <v>732.20358515680016</v>
      </c>
      <c r="Y575" s="231"/>
      <c r="Z575" s="231"/>
      <c r="AA575" s="231"/>
      <c r="AB575" s="231"/>
      <c r="AC575" s="231"/>
      <c r="AD575" s="231"/>
      <c r="AE575" s="231"/>
      <c r="AF575" s="231"/>
      <c r="AG575" s="231"/>
      <c r="AH575" s="231"/>
      <c r="AI575" s="231"/>
      <c r="AJ575" s="231"/>
      <c r="AK575" s="231"/>
      <c r="AL575" s="231"/>
      <c r="AM575" s="231"/>
      <c r="AN575" s="231"/>
    </row>
    <row r="576" spans="1:40">
      <c r="A576" s="27">
        <v>42547</v>
      </c>
      <c r="B576" s="113">
        <v>12.393700000000001</v>
      </c>
      <c r="C576" s="116">
        <v>6.87</v>
      </c>
      <c r="D576" s="116">
        <v>40.19</v>
      </c>
      <c r="E576" s="113">
        <v>33.301499999999997</v>
      </c>
      <c r="F576" s="113">
        <v>36.9161</v>
      </c>
      <c r="G576" s="113">
        <v>11.899999619999999</v>
      </c>
      <c r="H576" s="113">
        <v>56.73</v>
      </c>
      <c r="I576" s="113">
        <v>20</v>
      </c>
      <c r="J576" s="113">
        <v>79.989999999999995</v>
      </c>
      <c r="K576" s="113">
        <v>772.9</v>
      </c>
      <c r="L576" s="113">
        <v>16.2</v>
      </c>
      <c r="M576" s="113">
        <v>49.15</v>
      </c>
      <c r="N576" s="113">
        <v>36.15</v>
      </c>
      <c r="O576" s="113">
        <v>700.01</v>
      </c>
      <c r="P576" s="113">
        <f t="shared" si="40"/>
        <v>2.7638658386291057</v>
      </c>
      <c r="Q576" s="113">
        <f t="shared" si="41"/>
        <v>15.861040805769049</v>
      </c>
      <c r="R576" s="113">
        <f>SUM($Q$491:Q576)</f>
        <v>1169.0397852350879</v>
      </c>
      <c r="S576" s="113">
        <f t="shared" si="42"/>
        <v>10.394784514355953</v>
      </c>
      <c r="T576" s="113">
        <f>SUM($S$491:S576)</f>
        <v>761.42630253109758</v>
      </c>
      <c r="U576" s="199">
        <f t="shared" si="43"/>
        <v>10.363331750160002</v>
      </c>
      <c r="V576" s="199">
        <f t="shared" si="44"/>
        <v>10.363331750160002</v>
      </c>
      <c r="W576" s="231">
        <f>SUM($V$491:V576)</f>
        <v>742.56691690696016</v>
      </c>
      <c r="Y576" s="231"/>
      <c r="Z576" s="231"/>
      <c r="AA576" s="231"/>
      <c r="AB576" s="231"/>
      <c r="AC576" s="231"/>
      <c r="AD576" s="231"/>
      <c r="AE576" s="231"/>
      <c r="AF576" s="231"/>
      <c r="AG576" s="231"/>
      <c r="AH576" s="231"/>
      <c r="AI576" s="231"/>
      <c r="AJ576" s="231"/>
      <c r="AK576" s="231"/>
      <c r="AL576" s="231"/>
      <c r="AM576" s="231"/>
      <c r="AN576" s="231"/>
    </row>
    <row r="577" spans="1:40">
      <c r="A577" s="27">
        <v>42548</v>
      </c>
      <c r="B577" s="113">
        <v>12.4244</v>
      </c>
      <c r="C577" s="116">
        <v>6.88</v>
      </c>
      <c r="D577" s="116">
        <v>39.200000000000003</v>
      </c>
      <c r="E577" s="113">
        <v>33.372900000000001</v>
      </c>
      <c r="F577" s="113">
        <v>37.421599999999998</v>
      </c>
      <c r="G577" s="113">
        <v>11.600000380000001</v>
      </c>
      <c r="H577" s="113">
        <v>51.04</v>
      </c>
      <c r="I577" s="113">
        <v>20</v>
      </c>
      <c r="J577" s="113">
        <v>79.98</v>
      </c>
      <c r="K577" s="113">
        <v>781.11</v>
      </c>
      <c r="L577" s="113">
        <v>16.670000000000002</v>
      </c>
      <c r="M577" s="113">
        <v>52.03</v>
      </c>
      <c r="N577" s="113">
        <v>37</v>
      </c>
      <c r="O577" s="113">
        <v>700.08</v>
      </c>
      <c r="P577" s="113">
        <f t="shared" si="40"/>
        <v>2.7510389694141044</v>
      </c>
      <c r="Q577" s="113">
        <f t="shared" si="41"/>
        <v>15.658892545974338</v>
      </c>
      <c r="R577" s="113">
        <f>SUM($Q$491:Q577)</f>
        <v>1184.6986777810623</v>
      </c>
      <c r="S577" s="113">
        <f t="shared" si="42"/>
        <v>10.390977917908552</v>
      </c>
      <c r="T577" s="113">
        <f>SUM($S$491:S577)</f>
        <v>771.81728044900615</v>
      </c>
      <c r="U577" s="199">
        <f t="shared" si="43"/>
        <v>10.27579646573</v>
      </c>
      <c r="V577" s="199">
        <f t="shared" si="44"/>
        <v>10.27579646573</v>
      </c>
      <c r="W577" s="231">
        <f>SUM($V$491:V577)</f>
        <v>752.84271337269013</v>
      </c>
      <c r="Y577" s="231"/>
      <c r="Z577" s="231"/>
      <c r="AA577" s="231"/>
      <c r="AB577" s="231"/>
      <c r="AC577" s="231"/>
      <c r="AD577" s="231"/>
      <c r="AE577" s="231"/>
      <c r="AF577" s="231"/>
      <c r="AG577" s="231"/>
      <c r="AH577" s="231"/>
      <c r="AI577" s="231"/>
      <c r="AJ577" s="231"/>
      <c r="AK577" s="231"/>
      <c r="AL577" s="231"/>
      <c r="AM577" s="231"/>
      <c r="AN577" s="231"/>
    </row>
    <row r="578" spans="1:40">
      <c r="A578" s="27">
        <v>42549</v>
      </c>
      <c r="B578" s="113">
        <v>12.6531</v>
      </c>
      <c r="C578" s="116">
        <v>7.01</v>
      </c>
      <c r="D578" s="116">
        <v>38.979999999999997</v>
      </c>
      <c r="E578" s="113">
        <v>32.709800000000001</v>
      </c>
      <c r="F578" s="113">
        <v>37.155700000000003</v>
      </c>
      <c r="G578" s="113">
        <v>11.69999981</v>
      </c>
      <c r="H578" s="113">
        <v>35.450000000000003</v>
      </c>
      <c r="I578" s="113">
        <v>20</v>
      </c>
      <c r="J578" s="113">
        <v>80</v>
      </c>
      <c r="K578" s="113">
        <v>792.73</v>
      </c>
      <c r="L578" s="113">
        <v>17.309999999999999</v>
      </c>
      <c r="M578" s="113">
        <v>54.26</v>
      </c>
      <c r="N578" s="113">
        <v>38.39</v>
      </c>
      <c r="O578" s="113">
        <v>700.02</v>
      </c>
      <c r="P578" s="113">
        <f t="shared" si="40"/>
        <v>2.7099747317182485</v>
      </c>
      <c r="Q578" s="113">
        <f t="shared" si="41"/>
        <v>15.028895755705124</v>
      </c>
      <c r="R578" s="113">
        <f>SUM($Q$491:Q578)</f>
        <v>1199.7275735367675</v>
      </c>
      <c r="S578" s="113">
        <f t="shared" si="42"/>
        <v>10.430344640814727</v>
      </c>
      <c r="T578" s="113">
        <f>SUM($S$491:S578)</f>
        <v>782.24762508982087</v>
      </c>
      <c r="U578" s="199">
        <f t="shared" si="43"/>
        <v>10.402497051909997</v>
      </c>
      <c r="V578" s="199">
        <f t="shared" si="44"/>
        <v>10.402497051909997</v>
      </c>
      <c r="W578" s="231">
        <f>SUM($V$491:V578)</f>
        <v>763.24521042460015</v>
      </c>
      <c r="Y578" s="231"/>
      <c r="Z578" s="231"/>
      <c r="AA578" s="231"/>
      <c r="AB578" s="231"/>
      <c r="AC578" s="231"/>
      <c r="AD578" s="231"/>
      <c r="AE578" s="231"/>
      <c r="AF578" s="231"/>
      <c r="AG578" s="231"/>
      <c r="AH578" s="231"/>
      <c r="AI578" s="231"/>
      <c r="AJ578" s="231"/>
      <c r="AK578" s="231"/>
      <c r="AL578" s="231"/>
      <c r="AM578" s="231"/>
      <c r="AN578" s="231"/>
    </row>
    <row r="579" spans="1:40">
      <c r="A579" s="27">
        <v>42550</v>
      </c>
      <c r="B579" s="113">
        <v>12.852600000000001</v>
      </c>
      <c r="C579" s="116">
        <v>7.12</v>
      </c>
      <c r="D579" s="116">
        <v>39.58</v>
      </c>
      <c r="E579" s="113">
        <v>30.8825</v>
      </c>
      <c r="F579" s="113">
        <v>37.286099999999998</v>
      </c>
      <c r="G579" s="113">
        <v>11.69999981</v>
      </c>
      <c r="H579" s="113">
        <v>39.58</v>
      </c>
      <c r="I579" s="113">
        <v>20</v>
      </c>
      <c r="J579" s="113">
        <v>81.63</v>
      </c>
      <c r="K579" s="113">
        <v>799.71</v>
      </c>
      <c r="L579" s="113">
        <v>17.54</v>
      </c>
      <c r="M579" s="113">
        <v>56.5</v>
      </c>
      <c r="N579" s="113">
        <v>38.53</v>
      </c>
      <c r="O579" s="113">
        <v>700.03</v>
      </c>
      <c r="P579" s="113">
        <f t="shared" si="40"/>
        <v>2.7602031010177877</v>
      </c>
      <c r="Q579" s="113">
        <f t="shared" si="41"/>
        <v>15.803052238338083</v>
      </c>
      <c r="R579" s="113">
        <f>SUM($Q$491:Q579)</f>
        <v>1215.5306257751056</v>
      </c>
      <c r="S579" s="113">
        <f t="shared" si="42"/>
        <v>10.62740406286853</v>
      </c>
      <c r="T579" s="113">
        <f>SUM($S$491:S579)</f>
        <v>792.87502915268942</v>
      </c>
      <c r="U579" s="199">
        <f t="shared" si="43"/>
        <v>10.54952449746</v>
      </c>
      <c r="V579" s="199">
        <f t="shared" si="44"/>
        <v>10.54952449746</v>
      </c>
      <c r="W579" s="231">
        <f>SUM($V$491:V579)</f>
        <v>773.79473492206012</v>
      </c>
      <c r="Y579" s="231"/>
      <c r="Z579" s="231"/>
      <c r="AA579" s="231"/>
      <c r="AB579" s="231"/>
      <c r="AC579" s="231"/>
      <c r="AD579" s="231"/>
      <c r="AE579" s="231"/>
      <c r="AF579" s="231"/>
      <c r="AG579" s="231"/>
      <c r="AH579" s="231"/>
      <c r="AI579" s="231"/>
      <c r="AJ579" s="231"/>
      <c r="AK579" s="231"/>
      <c r="AL579" s="231"/>
      <c r="AM579" s="231"/>
      <c r="AN579" s="231"/>
    </row>
    <row r="580" spans="1:40">
      <c r="A580" s="27">
        <v>42551</v>
      </c>
      <c r="B580" s="113">
        <v>13.132999999999999</v>
      </c>
      <c r="C580" s="116">
        <v>7.27</v>
      </c>
      <c r="D580" s="116">
        <v>40.9</v>
      </c>
      <c r="E580" s="113">
        <v>28.6081</v>
      </c>
      <c r="F580" s="113">
        <v>37.347499999999997</v>
      </c>
      <c r="G580" s="113">
        <v>11.69999981</v>
      </c>
      <c r="H580" s="113">
        <v>40.950000000000003</v>
      </c>
      <c r="I580" s="113">
        <v>20</v>
      </c>
      <c r="J580" s="113">
        <v>85</v>
      </c>
      <c r="K580" s="113">
        <v>805.8</v>
      </c>
      <c r="L580" s="113">
        <v>18.02</v>
      </c>
      <c r="M580" s="113">
        <v>52.95</v>
      </c>
      <c r="N580" s="113">
        <v>39.06</v>
      </c>
      <c r="O580" s="113">
        <v>699.98</v>
      </c>
      <c r="P580" s="113">
        <f t="shared" ref="P580:P643" si="45">SUMPRODUCT(C580:O580,$Y$5:$AK$5)+AP580</f>
        <v>2.8110022822478484</v>
      </c>
      <c r="Q580" s="113">
        <f t="shared" ref="Q580:Q643" si="46">EXP(P580)</f>
        <v>16.626574390653936</v>
      </c>
      <c r="R580" s="113">
        <f>SUM($Q$491:Q580)</f>
        <v>1232.1572001657596</v>
      </c>
      <c r="S580" s="113">
        <f t="shared" ref="S580:S643" si="47">SUMPRODUCT(C580:O580,$Y$3:$AK$3)</f>
        <v>10.938446408291126</v>
      </c>
      <c r="T580" s="113">
        <f>SUM($S$491:S580)</f>
        <v>803.81347556098058</v>
      </c>
      <c r="U580" s="199">
        <f t="shared" ref="U580:U643" si="48">$AY$65+$AY$66*C580+$AY$67*D580+$AY$68*E580+$AY$69*F580</f>
        <v>10.809795164079997</v>
      </c>
      <c r="V580" s="199">
        <f t="shared" ref="V580:V643" si="49">IF(U580&lt;0,0,U580)</f>
        <v>10.809795164079997</v>
      </c>
      <c r="W580" s="231">
        <f>SUM($V$491:V580)</f>
        <v>784.60453008614013</v>
      </c>
      <c r="Y580" s="231"/>
      <c r="Z580" s="231"/>
      <c r="AA580" s="231"/>
      <c r="AB580" s="231"/>
      <c r="AC580" s="231"/>
      <c r="AD580" s="231"/>
      <c r="AE580" s="231"/>
      <c r="AF580" s="231"/>
      <c r="AG580" s="231"/>
      <c r="AH580" s="231"/>
      <c r="AI580" s="231"/>
      <c r="AJ580" s="231"/>
      <c r="AK580" s="231"/>
      <c r="AL580" s="231"/>
      <c r="AM580" s="231"/>
      <c r="AN580" s="231"/>
    </row>
    <row r="581" spans="1:40">
      <c r="A581" s="27">
        <v>42552</v>
      </c>
      <c r="B581" s="113">
        <v>12.649100000000001</v>
      </c>
      <c r="C581" s="116">
        <v>7.01</v>
      </c>
      <c r="D581" s="116">
        <v>40.08</v>
      </c>
      <c r="E581" s="113">
        <v>26.3476</v>
      </c>
      <c r="F581" s="113">
        <v>37.2928</v>
      </c>
      <c r="G581" s="113">
        <v>11.69999981</v>
      </c>
      <c r="H581" s="113">
        <v>43.11</v>
      </c>
      <c r="I581" s="113">
        <v>20</v>
      </c>
      <c r="J581" s="113">
        <v>85</v>
      </c>
      <c r="K581" s="113">
        <v>793.76</v>
      </c>
      <c r="L581" s="113">
        <v>16.829999999999998</v>
      </c>
      <c r="M581" s="113">
        <v>51.43</v>
      </c>
      <c r="N581" s="113">
        <v>37.06</v>
      </c>
      <c r="O581" s="113">
        <v>700.05</v>
      </c>
      <c r="P581" s="113">
        <f t="shared" si="45"/>
        <v>2.7468242912903582</v>
      </c>
      <c r="Q581" s="113">
        <f t="shared" si="46"/>
        <v>15.593034237394487</v>
      </c>
      <c r="R581" s="113">
        <f>SUM($Q$491:Q581)</f>
        <v>1247.7502344031541</v>
      </c>
      <c r="S581" s="113">
        <f t="shared" si="47"/>
        <v>10.392178122549423</v>
      </c>
      <c r="T581" s="113">
        <f>SUM($S$491:S581)</f>
        <v>814.20565368353004</v>
      </c>
      <c r="U581" s="199">
        <f t="shared" si="48"/>
        <v>10.302795068759998</v>
      </c>
      <c r="V581" s="199">
        <f t="shared" si="49"/>
        <v>10.302795068759998</v>
      </c>
      <c r="W581" s="231">
        <f>SUM($V$491:V581)</f>
        <v>794.90732515490015</v>
      </c>
      <c r="Y581" s="231"/>
      <c r="Z581" s="231"/>
      <c r="AA581" s="231"/>
      <c r="AB581" s="231"/>
      <c r="AC581" s="231"/>
      <c r="AD581" s="231"/>
      <c r="AE581" s="231"/>
      <c r="AF581" s="231"/>
      <c r="AG581" s="231"/>
      <c r="AH581" s="231"/>
      <c r="AI581" s="231"/>
      <c r="AJ581" s="231"/>
      <c r="AK581" s="231"/>
      <c r="AL581" s="231"/>
      <c r="AM581" s="231"/>
      <c r="AN581" s="231"/>
    </row>
    <row r="582" spans="1:40">
      <c r="A582" s="27">
        <v>42553</v>
      </c>
      <c r="B582" s="113">
        <v>12.3025</v>
      </c>
      <c r="C582" s="116">
        <v>6.81</v>
      </c>
      <c r="D582" s="116">
        <v>40.200000000000003</v>
      </c>
      <c r="E582" s="113">
        <v>24.069299999999998</v>
      </c>
      <c r="F582" s="113">
        <v>36.831299999999999</v>
      </c>
      <c r="G582" s="113">
        <v>11.899999619999999</v>
      </c>
      <c r="H582" s="113">
        <v>47.52</v>
      </c>
      <c r="I582" s="113">
        <v>20</v>
      </c>
      <c r="J582" s="113">
        <v>85.01</v>
      </c>
      <c r="K582" s="113">
        <v>785.48</v>
      </c>
      <c r="L582" s="113">
        <v>15.3</v>
      </c>
      <c r="M582" s="113">
        <v>47.47</v>
      </c>
      <c r="N582" s="113">
        <v>34.69</v>
      </c>
      <c r="O582" s="113">
        <v>699.9</v>
      </c>
      <c r="P582" s="113">
        <f t="shared" si="45"/>
        <v>2.7042718871097864</v>
      </c>
      <c r="Q582" s="113">
        <f t="shared" si="46"/>
        <v>14.943432222820828</v>
      </c>
      <c r="R582" s="113">
        <f>SUM($Q$491:Q582)</f>
        <v>1262.6936666259749</v>
      </c>
      <c r="S582" s="113">
        <f t="shared" si="47"/>
        <v>9.9620314171267559</v>
      </c>
      <c r="T582" s="113">
        <f>SUM($S$491:S582)</f>
        <v>824.16768510065685</v>
      </c>
      <c r="U582" s="199">
        <f t="shared" si="48"/>
        <v>9.9728034124200011</v>
      </c>
      <c r="V582" s="199">
        <f t="shared" si="49"/>
        <v>9.9728034124200011</v>
      </c>
      <c r="W582" s="231">
        <f>SUM($V$491:V582)</f>
        <v>804.88012856732018</v>
      </c>
      <c r="Y582" s="231"/>
      <c r="Z582" s="231"/>
      <c r="AA582" s="231"/>
      <c r="AB582" s="231"/>
      <c r="AC582" s="231"/>
      <c r="AD582" s="231"/>
      <c r="AE582" s="231"/>
      <c r="AF582" s="231"/>
      <c r="AG582" s="231"/>
      <c r="AH582" s="231"/>
      <c r="AI582" s="231"/>
      <c r="AJ582" s="231"/>
      <c r="AK582" s="231"/>
      <c r="AL582" s="231"/>
      <c r="AM582" s="231"/>
      <c r="AN582" s="231"/>
    </row>
    <row r="583" spans="1:40">
      <c r="A583" s="27">
        <v>42554</v>
      </c>
      <c r="B583" s="113">
        <v>11.825799999999999</v>
      </c>
      <c r="C583" s="116">
        <v>6.55</v>
      </c>
      <c r="D583" s="116">
        <v>39.21</v>
      </c>
      <c r="E583" s="113">
        <v>22.527799999999999</v>
      </c>
      <c r="F583" s="113">
        <v>36.895699999999998</v>
      </c>
      <c r="G583" s="113">
        <v>12</v>
      </c>
      <c r="H583" s="113">
        <v>46.47</v>
      </c>
      <c r="I583" s="113">
        <v>20</v>
      </c>
      <c r="J583" s="113">
        <v>85</v>
      </c>
      <c r="K583" s="113">
        <v>777.7</v>
      </c>
      <c r="L583" s="113">
        <v>14.91</v>
      </c>
      <c r="M583" s="113">
        <v>44.56</v>
      </c>
      <c r="N583" s="113">
        <v>33.590000000000003</v>
      </c>
      <c r="O583" s="113">
        <v>699.93</v>
      </c>
      <c r="P583" s="113">
        <f t="shared" si="45"/>
        <v>2.6186268297135298</v>
      </c>
      <c r="Q583" s="113">
        <f t="shared" si="46"/>
        <v>13.716875041679325</v>
      </c>
      <c r="R583" s="113">
        <f>SUM($Q$491:Q583)</f>
        <v>1276.4105416676541</v>
      </c>
      <c r="S583" s="113">
        <f t="shared" si="47"/>
        <v>9.3679206231213019</v>
      </c>
      <c r="T583" s="113">
        <f>SUM($S$491:S583)</f>
        <v>833.53560572377819</v>
      </c>
      <c r="U583" s="199">
        <f t="shared" si="48"/>
        <v>9.4724031143099978</v>
      </c>
      <c r="V583" s="199">
        <f t="shared" si="49"/>
        <v>9.4724031143099978</v>
      </c>
      <c r="W583" s="231">
        <f>SUM($V$491:V583)</f>
        <v>814.35253168163013</v>
      </c>
      <c r="Y583" s="231"/>
      <c r="Z583" s="231"/>
      <c r="AA583" s="231"/>
      <c r="AB583" s="231"/>
      <c r="AC583" s="231"/>
      <c r="AD583" s="231"/>
      <c r="AE583" s="231"/>
      <c r="AF583" s="231"/>
      <c r="AG583" s="231"/>
      <c r="AH583" s="231"/>
      <c r="AI583" s="231"/>
      <c r="AJ583" s="231"/>
      <c r="AK583" s="231"/>
      <c r="AL583" s="231"/>
      <c r="AM583" s="231"/>
      <c r="AN583" s="231"/>
    </row>
    <row r="584" spans="1:40">
      <c r="A584" s="27">
        <v>42555</v>
      </c>
      <c r="B584" s="113">
        <v>11.645799999999999</v>
      </c>
      <c r="C584" s="116">
        <v>6.45</v>
      </c>
      <c r="D584" s="116">
        <v>38.04</v>
      </c>
      <c r="E584" s="113">
        <v>36.818800000000003</v>
      </c>
      <c r="F584" s="113">
        <v>36.666899999999998</v>
      </c>
      <c r="G584" s="113">
        <v>11.80000019</v>
      </c>
      <c r="H584" s="113">
        <v>46.07</v>
      </c>
      <c r="I584" s="113">
        <v>20</v>
      </c>
      <c r="J584" s="113">
        <v>84.99</v>
      </c>
      <c r="K584" s="113">
        <v>761.39</v>
      </c>
      <c r="L584" s="113">
        <v>14.71</v>
      </c>
      <c r="M584" s="113">
        <v>44.38</v>
      </c>
      <c r="N584" s="113">
        <v>33.119999999999997</v>
      </c>
      <c r="O584" s="113">
        <v>699.97</v>
      </c>
      <c r="P584" s="113">
        <f t="shared" si="45"/>
        <v>2.6157918101398518</v>
      </c>
      <c r="Q584" s="113">
        <f t="shared" si="46"/>
        <v>13.678042503957915</v>
      </c>
      <c r="R584" s="113">
        <f>SUM($Q$491:Q584)</f>
        <v>1290.088584171612</v>
      </c>
      <c r="S584" s="113">
        <f t="shared" si="47"/>
        <v>9.6792970893710741</v>
      </c>
      <c r="T584" s="113">
        <f>SUM($S$491:S584)</f>
        <v>843.21490281314925</v>
      </c>
      <c r="U584" s="199">
        <f t="shared" si="48"/>
        <v>9.7000187739299992</v>
      </c>
      <c r="V584" s="199">
        <f t="shared" si="49"/>
        <v>9.7000187739299992</v>
      </c>
      <c r="W584" s="231">
        <f>SUM($V$491:V584)</f>
        <v>824.05255045556009</v>
      </c>
      <c r="Y584" s="231"/>
      <c r="Z584" s="231"/>
      <c r="AA584" s="231"/>
      <c r="AB584" s="231"/>
      <c r="AC584" s="231"/>
      <c r="AD584" s="231"/>
      <c r="AE584" s="231"/>
      <c r="AF584" s="231"/>
      <c r="AG584" s="231"/>
      <c r="AH584" s="231"/>
      <c r="AI584" s="231"/>
      <c r="AJ584" s="231"/>
      <c r="AK584" s="231"/>
      <c r="AL584" s="231"/>
      <c r="AM584" s="231"/>
      <c r="AN584" s="231"/>
    </row>
    <row r="585" spans="1:40">
      <c r="A585" s="27">
        <v>42556</v>
      </c>
      <c r="B585" s="113">
        <v>11.778</v>
      </c>
      <c r="C585" s="116">
        <v>6.52</v>
      </c>
      <c r="D585" s="116">
        <v>38.5</v>
      </c>
      <c r="E585" s="113">
        <v>35.619199999999999</v>
      </c>
      <c r="F585" s="113">
        <v>36.9572</v>
      </c>
      <c r="G585" s="113">
        <v>11.80000019</v>
      </c>
      <c r="H585" s="113">
        <v>47.06</v>
      </c>
      <c r="I585" s="113">
        <v>20</v>
      </c>
      <c r="J585" s="113">
        <v>84.97</v>
      </c>
      <c r="K585" s="113">
        <v>768.79</v>
      </c>
      <c r="L585" s="113">
        <v>14.87</v>
      </c>
      <c r="M585" s="113">
        <v>45.85</v>
      </c>
      <c r="N585" s="113">
        <v>33.32</v>
      </c>
      <c r="O585" s="113">
        <v>699.97</v>
      </c>
      <c r="P585" s="113">
        <f t="shared" si="45"/>
        <v>2.6416989124510817</v>
      </c>
      <c r="Q585" s="113">
        <f t="shared" si="46"/>
        <v>14.037031048459095</v>
      </c>
      <c r="R585" s="113">
        <f>SUM($Q$491:Q585)</f>
        <v>1304.125615220071</v>
      </c>
      <c r="S585" s="113">
        <f t="shared" si="47"/>
        <v>9.7953795599581746</v>
      </c>
      <c r="T585" s="113">
        <f>SUM($S$491:S585)</f>
        <v>853.01028237310743</v>
      </c>
      <c r="U585" s="199">
        <f t="shared" si="48"/>
        <v>9.8007012194799987</v>
      </c>
      <c r="V585" s="199">
        <f t="shared" si="49"/>
        <v>9.8007012194799987</v>
      </c>
      <c r="W585" s="231">
        <f>SUM($V$491:V585)</f>
        <v>833.85325167504004</v>
      </c>
      <c r="Y585" s="231"/>
      <c r="Z585" s="231"/>
      <c r="AA585" s="231"/>
      <c r="AB585" s="231"/>
      <c r="AC585" s="231"/>
      <c r="AD585" s="231"/>
      <c r="AE585" s="231"/>
      <c r="AF585" s="231"/>
      <c r="AG585" s="231"/>
      <c r="AH585" s="231"/>
      <c r="AI585" s="231"/>
      <c r="AJ585" s="231"/>
      <c r="AK585" s="231"/>
      <c r="AL585" s="231"/>
      <c r="AM585" s="231"/>
      <c r="AN585" s="231"/>
    </row>
    <row r="586" spans="1:40">
      <c r="A586" s="27">
        <v>42557</v>
      </c>
      <c r="B586" s="113">
        <v>11.773999999999999</v>
      </c>
      <c r="C586" s="116">
        <v>6.52</v>
      </c>
      <c r="D586" s="116">
        <v>37.92</v>
      </c>
      <c r="E586" s="113">
        <v>33.8307</v>
      </c>
      <c r="F586" s="113">
        <v>36.6111</v>
      </c>
      <c r="G586" s="113">
        <v>12.30000019</v>
      </c>
      <c r="H586" s="113">
        <v>46.94</v>
      </c>
      <c r="I586" s="113">
        <v>20</v>
      </c>
      <c r="J586" s="113">
        <v>85</v>
      </c>
      <c r="K586" s="113">
        <v>773.47</v>
      </c>
      <c r="L586" s="113">
        <v>15.11</v>
      </c>
      <c r="M586" s="113">
        <v>47.68</v>
      </c>
      <c r="N586" s="113">
        <v>33.200000000000003</v>
      </c>
      <c r="O586" s="113">
        <v>699.99</v>
      </c>
      <c r="P586" s="113">
        <f t="shared" si="45"/>
        <v>2.6030640704056118</v>
      </c>
      <c r="Q586" s="113">
        <f t="shared" si="46"/>
        <v>13.505055143202329</v>
      </c>
      <c r="R586" s="113">
        <f>SUM($Q$491:Q586)</f>
        <v>1317.6306703632733</v>
      </c>
      <c r="S586" s="113">
        <f t="shared" si="47"/>
        <v>9.4775603602470753</v>
      </c>
      <c r="T586" s="113">
        <f>SUM($S$491:S586)</f>
        <v>862.48784273335446</v>
      </c>
      <c r="U586" s="199">
        <f t="shared" si="48"/>
        <v>9.6792547062199983</v>
      </c>
      <c r="V586" s="199">
        <f t="shared" si="49"/>
        <v>9.6792547062199983</v>
      </c>
      <c r="W586" s="231">
        <f>SUM($V$491:V586)</f>
        <v>843.53250638126008</v>
      </c>
      <c r="Y586" s="231"/>
      <c r="Z586" s="231"/>
      <c r="AA586" s="231"/>
      <c r="AB586" s="231"/>
      <c r="AC586" s="231"/>
      <c r="AD586" s="231"/>
      <c r="AE586" s="231"/>
      <c r="AF586" s="231"/>
      <c r="AG586" s="231"/>
      <c r="AH586" s="231"/>
      <c r="AI586" s="231"/>
      <c r="AJ586" s="231"/>
      <c r="AK586" s="231"/>
      <c r="AL586" s="231"/>
      <c r="AM586" s="231"/>
      <c r="AN586" s="231"/>
    </row>
    <row r="587" spans="1:40">
      <c r="A587" s="27">
        <v>42558</v>
      </c>
      <c r="B587" s="113">
        <v>11.261900000000001</v>
      </c>
      <c r="C587" s="116">
        <v>6.24</v>
      </c>
      <c r="D587" s="116">
        <v>37.08</v>
      </c>
      <c r="E587" s="113">
        <v>32.829599999999999</v>
      </c>
      <c r="F587" s="113">
        <v>36.8429</v>
      </c>
      <c r="G587" s="113">
        <v>11.899999619999999</v>
      </c>
      <c r="H587" s="113">
        <v>48.66</v>
      </c>
      <c r="I587" s="113">
        <v>20</v>
      </c>
      <c r="J587" s="113">
        <v>85</v>
      </c>
      <c r="K587" s="113">
        <v>768.53</v>
      </c>
      <c r="L587" s="113">
        <v>14.86</v>
      </c>
      <c r="M587" s="113">
        <v>50.99</v>
      </c>
      <c r="N587" s="113">
        <v>32.78</v>
      </c>
      <c r="O587" s="113">
        <v>699.99</v>
      </c>
      <c r="P587" s="113">
        <f t="shared" si="45"/>
        <v>2.5676976122720458</v>
      </c>
      <c r="Q587" s="113">
        <f t="shared" si="46"/>
        <v>13.035776451420972</v>
      </c>
      <c r="R587" s="113">
        <f>SUM($Q$491:Q587)</f>
        <v>1330.6664468146944</v>
      </c>
      <c r="S587" s="113">
        <f t="shared" si="47"/>
        <v>9.1113086121109514</v>
      </c>
      <c r="T587" s="113">
        <f>SUM($S$491:S587)</f>
        <v>871.59915134546543</v>
      </c>
      <c r="U587" s="199">
        <f t="shared" si="48"/>
        <v>9.1864427259699983</v>
      </c>
      <c r="V587" s="199">
        <f t="shared" si="49"/>
        <v>9.1864427259699983</v>
      </c>
      <c r="W587" s="231">
        <f>SUM($V$491:V587)</f>
        <v>852.71894910723006</v>
      </c>
      <c r="Y587" s="231"/>
      <c r="Z587" s="231"/>
      <c r="AA587" s="231"/>
      <c r="AB587" s="231"/>
      <c r="AC587" s="231"/>
      <c r="AD587" s="231"/>
      <c r="AE587" s="231"/>
      <c r="AF587" s="231"/>
      <c r="AG587" s="231"/>
      <c r="AH587" s="231"/>
      <c r="AI587" s="231"/>
      <c r="AJ587" s="231"/>
      <c r="AK587" s="231"/>
      <c r="AL587" s="231"/>
      <c r="AM587" s="231"/>
      <c r="AN587" s="231"/>
    </row>
    <row r="588" spans="1:40">
      <c r="A588" s="27">
        <v>42559</v>
      </c>
      <c r="B588" s="113">
        <v>10.6928</v>
      </c>
      <c r="C588" s="116">
        <v>5.92</v>
      </c>
      <c r="D588" s="116">
        <v>33.6</v>
      </c>
      <c r="E588" s="113">
        <v>32.4435</v>
      </c>
      <c r="F588" s="113">
        <v>36.1267</v>
      </c>
      <c r="G588" s="113">
        <v>12</v>
      </c>
      <c r="H588" s="113">
        <v>46.12</v>
      </c>
      <c r="I588" s="113">
        <v>20</v>
      </c>
      <c r="J588" s="113">
        <v>84.99</v>
      </c>
      <c r="K588" s="113">
        <v>762.18</v>
      </c>
      <c r="L588" s="113">
        <v>14.73</v>
      </c>
      <c r="M588" s="113">
        <v>53.07</v>
      </c>
      <c r="N588" s="113">
        <v>32.36</v>
      </c>
      <c r="O588" s="113">
        <v>699.96</v>
      </c>
      <c r="P588" s="113">
        <f t="shared" si="45"/>
        <v>2.4366878757242905</v>
      </c>
      <c r="Q588" s="113">
        <f t="shared" si="46"/>
        <v>11.435103467201657</v>
      </c>
      <c r="R588" s="113">
        <f>SUM($Q$491:Q588)</f>
        <v>1342.1015502818959</v>
      </c>
      <c r="S588" s="113">
        <f t="shared" si="47"/>
        <v>8.1878902891597019</v>
      </c>
      <c r="T588" s="113">
        <f>SUM($S$491:S588)</f>
        <v>879.7870416346251</v>
      </c>
      <c r="U588" s="199">
        <f t="shared" si="48"/>
        <v>8.3841923984199997</v>
      </c>
      <c r="V588" s="199">
        <f t="shared" si="49"/>
        <v>8.3841923984199997</v>
      </c>
      <c r="W588" s="231">
        <f>SUM($V$491:V588)</f>
        <v>861.10314150565011</v>
      </c>
      <c r="Y588" s="231"/>
      <c r="Z588" s="231"/>
      <c r="AA588" s="231"/>
      <c r="AB588" s="231"/>
      <c r="AC588" s="231"/>
      <c r="AD588" s="231"/>
      <c r="AE588" s="231"/>
      <c r="AF588" s="231"/>
      <c r="AG588" s="231"/>
      <c r="AH588" s="231"/>
      <c r="AI588" s="231"/>
      <c r="AJ588" s="231"/>
      <c r="AK588" s="231"/>
      <c r="AL588" s="231"/>
      <c r="AM588" s="231"/>
      <c r="AN588" s="231"/>
    </row>
    <row r="589" spans="1:40">
      <c r="A589" s="27">
        <v>42560</v>
      </c>
      <c r="B589" s="113">
        <v>10.902200000000001</v>
      </c>
      <c r="C589" s="116">
        <v>6.04</v>
      </c>
      <c r="D589" s="116">
        <v>32.36</v>
      </c>
      <c r="E589" s="113">
        <v>31.808299999999999</v>
      </c>
      <c r="F589" s="113">
        <v>34.752699999999997</v>
      </c>
      <c r="G589" s="113">
        <v>11.899999619999999</v>
      </c>
      <c r="H589" s="113">
        <v>44.03</v>
      </c>
      <c r="I589" s="113">
        <v>20.010000000000002</v>
      </c>
      <c r="J589" s="113">
        <v>85</v>
      </c>
      <c r="K589" s="113">
        <v>769.59</v>
      </c>
      <c r="L589" s="113">
        <v>14.91</v>
      </c>
      <c r="M589" s="113">
        <v>57.76</v>
      </c>
      <c r="N589" s="113">
        <v>32.94</v>
      </c>
      <c r="O589" s="113">
        <v>699.52</v>
      </c>
      <c r="P589" s="113">
        <f t="shared" si="45"/>
        <v>2.446669556729566</v>
      </c>
      <c r="Q589" s="113">
        <f t="shared" si="46"/>
        <v>11.549816584704711</v>
      </c>
      <c r="R589" s="113">
        <f>SUM($Q$491:Q589)</f>
        <v>1353.6513668666007</v>
      </c>
      <c r="S589" s="113">
        <f t="shared" si="47"/>
        <v>8.223413445428152</v>
      </c>
      <c r="T589" s="113">
        <f>SUM($S$491:S589)</f>
        <v>888.01045508005325</v>
      </c>
      <c r="U589" s="199">
        <f t="shared" si="48"/>
        <v>8.3908481976599987</v>
      </c>
      <c r="V589" s="199">
        <f t="shared" si="49"/>
        <v>8.3908481976599987</v>
      </c>
      <c r="W589" s="231">
        <f>SUM($V$491:V589)</f>
        <v>869.49398970331015</v>
      </c>
      <c r="Y589" s="231"/>
      <c r="Z589" s="231"/>
      <c r="AA589" s="231"/>
      <c r="AB589" s="231"/>
      <c r="AC589" s="231"/>
      <c r="AD589" s="231"/>
      <c r="AE589" s="231"/>
      <c r="AF589" s="231"/>
      <c r="AG589" s="231"/>
      <c r="AH589" s="231"/>
      <c r="AI589" s="231"/>
      <c r="AJ589" s="231"/>
      <c r="AK589" s="231"/>
      <c r="AL589" s="231"/>
      <c r="AM589" s="231"/>
      <c r="AN589" s="231"/>
    </row>
    <row r="590" spans="1:40">
      <c r="A590" s="27">
        <v>42561</v>
      </c>
      <c r="B590" s="113">
        <v>11.322699999999999</v>
      </c>
      <c r="C590" s="116">
        <v>6.27</v>
      </c>
      <c r="D590" s="116">
        <v>32.99</v>
      </c>
      <c r="E590" s="113">
        <v>30.6768</v>
      </c>
      <c r="F590" s="113">
        <v>36.122999999999998</v>
      </c>
      <c r="G590" s="113">
        <v>11.19999981</v>
      </c>
      <c r="H590" s="113">
        <v>47.55</v>
      </c>
      <c r="I590" s="113">
        <v>20</v>
      </c>
      <c r="J590" s="113">
        <v>85</v>
      </c>
      <c r="K590" s="113">
        <v>780.31</v>
      </c>
      <c r="L590" s="113">
        <v>15.47</v>
      </c>
      <c r="M590" s="113">
        <v>63.44</v>
      </c>
      <c r="N590" s="113">
        <v>33.74</v>
      </c>
      <c r="O590" s="113">
        <v>700.03</v>
      </c>
      <c r="P590" s="113">
        <f t="shared" si="45"/>
        <v>2.5630303752726578</v>
      </c>
      <c r="Q590" s="113">
        <f t="shared" si="46"/>
        <v>12.975077152443035</v>
      </c>
      <c r="R590" s="113">
        <f>SUM($Q$491:Q590)</f>
        <v>1366.6264440190437</v>
      </c>
      <c r="S590" s="113">
        <f t="shared" si="47"/>
        <v>8.8779126169800282</v>
      </c>
      <c r="T590" s="113">
        <f>SUM($S$491:S590)</f>
        <v>896.88836769703323</v>
      </c>
      <c r="U590" s="199">
        <f t="shared" si="48"/>
        <v>8.7246943615399992</v>
      </c>
      <c r="V590" s="199">
        <f t="shared" si="49"/>
        <v>8.7246943615399992</v>
      </c>
      <c r="W590" s="231">
        <f>SUM($V$491:V590)</f>
        <v>878.21868406485009</v>
      </c>
      <c r="Y590" s="231"/>
      <c r="Z590" s="231"/>
      <c r="AA590" s="231"/>
      <c r="AB590" s="231"/>
      <c r="AC590" s="231"/>
      <c r="AD590" s="231"/>
      <c r="AE590" s="231"/>
      <c r="AF590" s="231"/>
      <c r="AG590" s="231"/>
      <c r="AH590" s="231"/>
      <c r="AI590" s="231"/>
      <c r="AJ590" s="231"/>
      <c r="AK590" s="231"/>
      <c r="AL590" s="231"/>
      <c r="AM590" s="231"/>
      <c r="AN590" s="231"/>
    </row>
    <row r="591" spans="1:40">
      <c r="A591" s="27">
        <v>42562</v>
      </c>
      <c r="B591" s="113">
        <v>11.676399999999999</v>
      </c>
      <c r="C591" s="116">
        <v>6.47</v>
      </c>
      <c r="D591" s="116">
        <v>35.58</v>
      </c>
      <c r="E591" s="113">
        <v>28.506699999999999</v>
      </c>
      <c r="F591" s="113">
        <v>36.917499999999997</v>
      </c>
      <c r="G591" s="113">
        <v>12</v>
      </c>
      <c r="H591" s="113">
        <v>48.19</v>
      </c>
      <c r="I591" s="113">
        <v>20</v>
      </c>
      <c r="J591" s="113">
        <v>84.99</v>
      </c>
      <c r="K591" s="113">
        <v>784.65</v>
      </c>
      <c r="L591" s="113">
        <v>15.42</v>
      </c>
      <c r="M591" s="113">
        <v>45.09</v>
      </c>
      <c r="N591" s="113">
        <v>33.64</v>
      </c>
      <c r="O591" s="113">
        <v>700</v>
      </c>
      <c r="P591" s="113">
        <f t="shared" si="45"/>
        <v>2.5668852743096098</v>
      </c>
      <c r="Q591" s="113">
        <f t="shared" si="46"/>
        <v>13.025191295283825</v>
      </c>
      <c r="R591" s="113">
        <f>SUM($Q$491:Q591)</f>
        <v>1379.6516353143275</v>
      </c>
      <c r="S591" s="113">
        <f t="shared" si="47"/>
        <v>9.0381858554568986</v>
      </c>
      <c r="T591" s="113">
        <f>SUM($S$491:S591)</f>
        <v>905.92655355249008</v>
      </c>
      <c r="U591" s="199">
        <f t="shared" si="48"/>
        <v>9.1883626500599984</v>
      </c>
      <c r="V591" s="199">
        <f t="shared" si="49"/>
        <v>9.1883626500599984</v>
      </c>
      <c r="W591" s="231">
        <f>SUM($V$491:V591)</f>
        <v>887.40704671491005</v>
      </c>
      <c r="Y591" s="231"/>
      <c r="Z591" s="231"/>
      <c r="AA591" s="231"/>
      <c r="AB591" s="231"/>
      <c r="AC591" s="231"/>
      <c r="AD591" s="231"/>
      <c r="AE591" s="231"/>
      <c r="AF591" s="231"/>
      <c r="AG591" s="231"/>
      <c r="AH591" s="231"/>
      <c r="AI591" s="231"/>
      <c r="AJ591" s="231"/>
      <c r="AK591" s="231"/>
      <c r="AL591" s="231"/>
      <c r="AM591" s="231"/>
      <c r="AN591" s="231"/>
    </row>
    <row r="592" spans="1:40">
      <c r="A592" s="27">
        <v>42563</v>
      </c>
      <c r="B592" s="113">
        <v>11.9308</v>
      </c>
      <c r="C592" s="116">
        <v>6.61</v>
      </c>
      <c r="D592" s="116">
        <v>35.950000000000003</v>
      </c>
      <c r="E592" s="113">
        <v>26.055299999999999</v>
      </c>
      <c r="F592" s="113">
        <v>35.166899999999998</v>
      </c>
      <c r="G592" s="113">
        <v>12</v>
      </c>
      <c r="H592" s="113">
        <v>47.12</v>
      </c>
      <c r="I592" s="113">
        <v>20</v>
      </c>
      <c r="J592" s="113">
        <v>85</v>
      </c>
      <c r="K592" s="113">
        <v>789.43</v>
      </c>
      <c r="L592" s="113">
        <v>15.52</v>
      </c>
      <c r="M592" s="113">
        <v>48.24</v>
      </c>
      <c r="N592" s="113">
        <v>33.340000000000003</v>
      </c>
      <c r="O592" s="113">
        <v>699.98</v>
      </c>
      <c r="P592" s="113">
        <f t="shared" si="45"/>
        <v>2.5973477485756704</v>
      </c>
      <c r="Q592" s="113">
        <f t="shared" si="46"/>
        <v>13.428076129696246</v>
      </c>
      <c r="R592" s="113">
        <f>SUM($Q$491:Q592)</f>
        <v>1393.0797114440236</v>
      </c>
      <c r="S592" s="113">
        <f t="shared" si="47"/>
        <v>9.1828059922435017</v>
      </c>
      <c r="T592" s="113">
        <f>SUM($S$491:S592)</f>
        <v>915.10935954473359</v>
      </c>
      <c r="U592" s="199">
        <f t="shared" si="48"/>
        <v>9.3283905343800004</v>
      </c>
      <c r="V592" s="199">
        <f t="shared" si="49"/>
        <v>9.3283905343800004</v>
      </c>
      <c r="W592" s="231">
        <f>SUM($V$491:V592)</f>
        <v>896.73543724929004</v>
      </c>
      <c r="Y592" s="231"/>
      <c r="Z592" s="231"/>
      <c r="AA592" s="231"/>
      <c r="AB592" s="231"/>
      <c r="AC592" s="231"/>
      <c r="AD592" s="231"/>
      <c r="AE592" s="231"/>
      <c r="AF592" s="231"/>
      <c r="AG592" s="231"/>
      <c r="AH592" s="231"/>
      <c r="AI592" s="231"/>
      <c r="AJ592" s="231"/>
      <c r="AK592" s="231"/>
      <c r="AL592" s="231"/>
      <c r="AM592" s="231"/>
      <c r="AN592" s="231"/>
    </row>
    <row r="593" spans="1:40">
      <c r="A593" s="27">
        <v>42564</v>
      </c>
      <c r="B593" s="113">
        <v>12.473699999999999</v>
      </c>
      <c r="C593" s="116">
        <v>6.91</v>
      </c>
      <c r="D593" s="116">
        <v>38.380000000000003</v>
      </c>
      <c r="E593" s="113">
        <v>22.452000000000002</v>
      </c>
      <c r="F593" s="113">
        <v>29.509599999999999</v>
      </c>
      <c r="G593" s="113">
        <v>12.399999619999999</v>
      </c>
      <c r="H593" s="113">
        <v>48.18</v>
      </c>
      <c r="I593" s="113">
        <v>20</v>
      </c>
      <c r="J593" s="113">
        <v>84.98</v>
      </c>
      <c r="K593" s="113">
        <v>799.67</v>
      </c>
      <c r="L593" s="113">
        <v>16.16</v>
      </c>
      <c r="M593" s="113">
        <v>50.25</v>
      </c>
      <c r="N593" s="113">
        <v>34.17</v>
      </c>
      <c r="O593" s="113">
        <v>700</v>
      </c>
      <c r="P593" s="113">
        <f t="shared" si="45"/>
        <v>2.6786364822879558</v>
      </c>
      <c r="Q593" s="113">
        <f t="shared" si="46"/>
        <v>14.56521981484077</v>
      </c>
      <c r="R593" s="113">
        <f>SUM($Q$491:Q593)</f>
        <v>1407.6449312588643</v>
      </c>
      <c r="S593" s="113">
        <f t="shared" si="47"/>
        <v>9.5939596328904528</v>
      </c>
      <c r="T593" s="113">
        <f>SUM($S$491:S593)</f>
        <v>924.70331917762405</v>
      </c>
      <c r="U593" s="199">
        <f t="shared" si="48"/>
        <v>9.853947184159999</v>
      </c>
      <c r="V593" s="199">
        <f t="shared" si="49"/>
        <v>9.853947184159999</v>
      </c>
      <c r="W593" s="231">
        <f>SUM($V$491:V593)</f>
        <v>906.58938443345005</v>
      </c>
      <c r="Y593" s="231"/>
      <c r="Z593" s="231"/>
      <c r="AA593" s="231"/>
      <c r="AB593" s="231"/>
      <c r="AC593" s="231"/>
      <c r="AD593" s="231"/>
      <c r="AE593" s="231"/>
      <c r="AF593" s="231"/>
      <c r="AG593" s="231"/>
      <c r="AH593" s="231"/>
      <c r="AI593" s="231"/>
      <c r="AJ593" s="231"/>
      <c r="AK593" s="231"/>
      <c r="AL593" s="231"/>
      <c r="AM593" s="231"/>
      <c r="AN593" s="231"/>
    </row>
    <row r="594" spans="1:40">
      <c r="A594" s="27">
        <v>42565</v>
      </c>
      <c r="B594" s="113">
        <v>12.851000000000001</v>
      </c>
      <c r="C594" s="116">
        <v>7.12</v>
      </c>
      <c r="D594" s="116">
        <v>39.43</v>
      </c>
      <c r="E594" s="113">
        <v>24.692799999999998</v>
      </c>
      <c r="F594" s="113">
        <v>32.662799999999997</v>
      </c>
      <c r="G594" s="113">
        <v>12</v>
      </c>
      <c r="H594" s="113">
        <v>48.1</v>
      </c>
      <c r="I594" s="113">
        <v>20</v>
      </c>
      <c r="J594" s="113">
        <v>84.99</v>
      </c>
      <c r="K594" s="113">
        <v>798.8</v>
      </c>
      <c r="L594" s="113">
        <v>17.29</v>
      </c>
      <c r="M594" s="113">
        <v>52.76</v>
      </c>
      <c r="N594" s="113">
        <v>36.369999999999997</v>
      </c>
      <c r="O594" s="113">
        <v>699.97</v>
      </c>
      <c r="P594" s="113">
        <f t="shared" si="45"/>
        <v>2.7632001594003999</v>
      </c>
      <c r="Q594" s="113">
        <f t="shared" si="46"/>
        <v>15.850485953821607</v>
      </c>
      <c r="R594" s="113">
        <f>SUM($Q$491:Q594)</f>
        <v>1423.4954172126859</v>
      </c>
      <c r="S594" s="113">
        <f t="shared" si="47"/>
        <v>10.287904059666403</v>
      </c>
      <c r="T594" s="113">
        <f>SUM($S$491:S594)</f>
        <v>934.99122323729046</v>
      </c>
      <c r="U594" s="199">
        <f t="shared" si="48"/>
        <v>10.320717915120001</v>
      </c>
      <c r="V594" s="199">
        <f t="shared" si="49"/>
        <v>10.320717915120001</v>
      </c>
      <c r="W594" s="231">
        <f>SUM($V$491:V594)</f>
        <v>916.91010234857004</v>
      </c>
      <c r="Y594" s="231"/>
      <c r="Z594" s="231"/>
      <c r="AA594" s="231"/>
      <c r="AB594" s="231"/>
      <c r="AC594" s="231"/>
      <c r="AD594" s="231"/>
      <c r="AE594" s="231"/>
      <c r="AF594" s="231"/>
      <c r="AG594" s="231"/>
      <c r="AH594" s="231"/>
      <c r="AI594" s="231"/>
      <c r="AJ594" s="231"/>
      <c r="AK594" s="231"/>
      <c r="AL594" s="231"/>
      <c r="AM594" s="231"/>
      <c r="AN594" s="231"/>
    </row>
    <row r="595" spans="1:40">
      <c r="A595" s="27">
        <v>42566</v>
      </c>
      <c r="B595" s="113">
        <v>12.5909</v>
      </c>
      <c r="C595" s="116">
        <v>6.97</v>
      </c>
      <c r="D595" s="116">
        <v>39.94</v>
      </c>
      <c r="E595" s="113">
        <v>35.905999999999999</v>
      </c>
      <c r="F595" s="113">
        <v>37.246299999999998</v>
      </c>
      <c r="G595" s="113">
        <v>11.80000019</v>
      </c>
      <c r="H595" s="113">
        <v>48.12</v>
      </c>
      <c r="I595" s="113">
        <v>20</v>
      </c>
      <c r="J595" s="113">
        <v>85</v>
      </c>
      <c r="K595" s="113">
        <v>779.74</v>
      </c>
      <c r="L595" s="113">
        <v>16.96</v>
      </c>
      <c r="M595" s="113">
        <v>56.19</v>
      </c>
      <c r="N595" s="113">
        <v>35.659999999999997</v>
      </c>
      <c r="O595" s="113">
        <v>700.04</v>
      </c>
      <c r="P595" s="113">
        <f t="shared" si="45"/>
        <v>2.771711320086792</v>
      </c>
      <c r="Q595" s="113">
        <f t="shared" si="46"/>
        <v>15.98596772242766</v>
      </c>
      <c r="R595" s="113">
        <f>SUM($Q$491:Q595)</f>
        <v>1439.4813849351135</v>
      </c>
      <c r="S595" s="113">
        <f t="shared" si="47"/>
        <v>10.662675313822875</v>
      </c>
      <c r="T595" s="113">
        <f>SUM($S$491:S595)</f>
        <v>945.65389855111334</v>
      </c>
      <c r="U595" s="199">
        <f t="shared" si="48"/>
        <v>10.558035471229999</v>
      </c>
      <c r="V595" s="199">
        <f t="shared" si="49"/>
        <v>10.558035471229999</v>
      </c>
      <c r="W595" s="231">
        <f>SUM($V$491:V595)</f>
        <v>927.46813781980006</v>
      </c>
      <c r="Y595" s="231"/>
      <c r="Z595" s="231"/>
      <c r="AA595" s="231"/>
      <c r="AB595" s="231"/>
      <c r="AC595" s="231"/>
      <c r="AD595" s="231"/>
      <c r="AE595" s="231"/>
      <c r="AF595" s="231"/>
      <c r="AG595" s="231"/>
      <c r="AH595" s="231"/>
      <c r="AI595" s="231"/>
      <c r="AJ595" s="231"/>
      <c r="AK595" s="231"/>
      <c r="AL595" s="231"/>
      <c r="AM595" s="231"/>
      <c r="AN595" s="231"/>
    </row>
    <row r="596" spans="1:40">
      <c r="A596" s="27">
        <v>42567</v>
      </c>
      <c r="B596" s="113">
        <v>12.9414</v>
      </c>
      <c r="C596" s="116">
        <v>7.17</v>
      </c>
      <c r="D596" s="116">
        <v>40.880000000000003</v>
      </c>
      <c r="E596" s="113">
        <v>34.340699999999998</v>
      </c>
      <c r="F596" s="113">
        <v>37.179699999999997</v>
      </c>
      <c r="G596" s="113">
        <v>11.80000019</v>
      </c>
      <c r="H596" s="113">
        <v>48.92</v>
      </c>
      <c r="I596" s="113">
        <v>20</v>
      </c>
      <c r="J596" s="113">
        <v>85</v>
      </c>
      <c r="K596" s="113">
        <v>790.86</v>
      </c>
      <c r="L596" s="113">
        <v>17.5</v>
      </c>
      <c r="M596" s="113">
        <v>58.82</v>
      </c>
      <c r="N596" s="113">
        <v>36.74</v>
      </c>
      <c r="O596" s="113">
        <v>700.02</v>
      </c>
      <c r="P596" s="113">
        <f t="shared" si="45"/>
        <v>2.8320599656970327</v>
      </c>
      <c r="Q596" s="113">
        <f t="shared" si="46"/>
        <v>16.980403870941835</v>
      </c>
      <c r="R596" s="113">
        <f>SUM($Q$491:Q596)</f>
        <v>1456.4617888060554</v>
      </c>
      <c r="S596" s="113">
        <f t="shared" si="47"/>
        <v>11.011580344353673</v>
      </c>
      <c r="T596" s="113">
        <f>SUM($S$491:S596)</f>
        <v>956.665478895467</v>
      </c>
      <c r="U596" s="199">
        <f t="shared" si="48"/>
        <v>10.868669945679999</v>
      </c>
      <c r="V596" s="199">
        <f t="shared" si="49"/>
        <v>10.868669945679999</v>
      </c>
      <c r="W596" s="231">
        <f>SUM($V$491:V596)</f>
        <v>938.3368077654801</v>
      </c>
      <c r="Y596" s="231"/>
      <c r="Z596" s="231"/>
      <c r="AA596" s="231"/>
      <c r="AB596" s="231"/>
      <c r="AC596" s="231"/>
      <c r="AD596" s="231"/>
      <c r="AE596" s="231"/>
      <c r="AF596" s="231"/>
      <c r="AG596" s="231"/>
      <c r="AH596" s="231"/>
      <c r="AI596" s="231"/>
      <c r="AJ596" s="231"/>
      <c r="AK596" s="231"/>
      <c r="AL596" s="231"/>
      <c r="AM596" s="231"/>
      <c r="AN596" s="231"/>
    </row>
    <row r="597" spans="1:40">
      <c r="A597" s="27">
        <v>42568</v>
      </c>
      <c r="B597" s="113">
        <v>13.1823</v>
      </c>
      <c r="C597" s="116">
        <v>7.3</v>
      </c>
      <c r="D597" s="116">
        <v>42.09</v>
      </c>
      <c r="E597" s="113">
        <v>32.435200000000002</v>
      </c>
      <c r="F597" s="113">
        <v>37.908999999999999</v>
      </c>
      <c r="G597" s="113">
        <v>12</v>
      </c>
      <c r="H597" s="113">
        <v>48.04</v>
      </c>
      <c r="I597" s="113">
        <v>20</v>
      </c>
      <c r="J597" s="113">
        <v>85</v>
      </c>
      <c r="K597" s="113">
        <v>799.87</v>
      </c>
      <c r="L597" s="113">
        <v>18.28</v>
      </c>
      <c r="M597" s="113">
        <v>61.68</v>
      </c>
      <c r="N597" s="113">
        <v>38.020000000000003</v>
      </c>
      <c r="O597" s="113">
        <v>699.94</v>
      </c>
      <c r="P597" s="113">
        <f t="shared" si="45"/>
        <v>2.8627912208244601</v>
      </c>
      <c r="Q597" s="113">
        <f t="shared" si="46"/>
        <v>17.510333998147928</v>
      </c>
      <c r="R597" s="113">
        <f>SUM($Q$491:Q597)</f>
        <v>1473.9721228042033</v>
      </c>
      <c r="S597" s="113">
        <f t="shared" si="47"/>
        <v>11.209168379695406</v>
      </c>
      <c r="T597" s="113">
        <f>SUM($S$491:S597)</f>
        <v>967.87464727516237</v>
      </c>
      <c r="U597" s="199">
        <f t="shared" si="48"/>
        <v>11.103944105259998</v>
      </c>
      <c r="V597" s="199">
        <f t="shared" si="49"/>
        <v>11.103944105259998</v>
      </c>
      <c r="W597" s="231">
        <f>SUM($V$491:V597)</f>
        <v>949.44075187074009</v>
      </c>
      <c r="Y597" s="231"/>
      <c r="Z597" s="231"/>
      <c r="AA597" s="231"/>
      <c r="AB597" s="231"/>
      <c r="AC597" s="231"/>
      <c r="AD597" s="231"/>
      <c r="AE597" s="231"/>
      <c r="AF597" s="231"/>
      <c r="AG597" s="231"/>
      <c r="AH597" s="231"/>
      <c r="AI597" s="231"/>
      <c r="AJ597" s="231"/>
      <c r="AK597" s="231"/>
      <c r="AL597" s="231"/>
      <c r="AM597" s="231"/>
      <c r="AN597" s="231"/>
    </row>
    <row r="598" spans="1:40">
      <c r="A598" s="27">
        <v>42569</v>
      </c>
      <c r="B598" s="113">
        <v>12.925800000000001</v>
      </c>
      <c r="C598" s="116">
        <v>7.16</v>
      </c>
      <c r="D598" s="116">
        <v>41.33</v>
      </c>
      <c r="E598" s="113">
        <v>29.964400000000001</v>
      </c>
      <c r="F598" s="113">
        <v>38.117699999999999</v>
      </c>
      <c r="G598" s="113">
        <v>11.80000019</v>
      </c>
      <c r="H598" s="113">
        <v>49.11</v>
      </c>
      <c r="I598" s="113">
        <v>20</v>
      </c>
      <c r="J598" s="113">
        <v>84.99</v>
      </c>
      <c r="K598" s="113">
        <v>796.48</v>
      </c>
      <c r="L598" s="113">
        <v>17.84</v>
      </c>
      <c r="M598" s="113">
        <v>65.150000000000006</v>
      </c>
      <c r="N598" s="113">
        <v>37.49</v>
      </c>
      <c r="O598" s="113">
        <v>700</v>
      </c>
      <c r="P598" s="113">
        <f t="shared" si="45"/>
        <v>2.8391296685470921</v>
      </c>
      <c r="Q598" s="113">
        <f t="shared" si="46"/>
        <v>17.10087562857608</v>
      </c>
      <c r="R598" s="113">
        <f>SUM($Q$491:Q598)</f>
        <v>1491.0729984327793</v>
      </c>
      <c r="S598" s="113">
        <f t="shared" si="47"/>
        <v>10.922377862675074</v>
      </c>
      <c r="T598" s="113">
        <f>SUM($S$491:S598)</f>
        <v>978.79702513783741</v>
      </c>
      <c r="U598" s="199">
        <f t="shared" si="48"/>
        <v>10.755450850890002</v>
      </c>
      <c r="V598" s="199">
        <f t="shared" si="49"/>
        <v>10.755450850890002</v>
      </c>
      <c r="W598" s="231">
        <f>SUM($V$491:V598)</f>
        <v>960.19620272163013</v>
      </c>
      <c r="Y598" s="231"/>
      <c r="Z598" s="231"/>
      <c r="AA598" s="231"/>
      <c r="AB598" s="231"/>
      <c r="AC598" s="231"/>
      <c r="AD598" s="231"/>
      <c r="AE598" s="231"/>
      <c r="AF598" s="231"/>
      <c r="AG598" s="231"/>
      <c r="AH598" s="231"/>
      <c r="AI598" s="231"/>
      <c r="AJ598" s="231"/>
      <c r="AK598" s="231"/>
      <c r="AL598" s="231"/>
      <c r="AM598" s="231"/>
      <c r="AN598" s="231"/>
    </row>
    <row r="599" spans="1:40">
      <c r="A599" s="27">
        <v>42570</v>
      </c>
      <c r="B599" s="113">
        <v>13.329000000000001</v>
      </c>
      <c r="C599" s="116">
        <v>7.38</v>
      </c>
      <c r="D599" s="116">
        <v>41.55</v>
      </c>
      <c r="E599" s="113">
        <v>25.483899999999998</v>
      </c>
      <c r="F599" s="113">
        <v>38.308300000000003</v>
      </c>
      <c r="G599" s="113">
        <v>11.80000019</v>
      </c>
      <c r="H599" s="113">
        <v>48.29</v>
      </c>
      <c r="I599" s="113">
        <v>20</v>
      </c>
      <c r="J599" s="113">
        <v>84.99</v>
      </c>
      <c r="K599" s="113">
        <v>802.34</v>
      </c>
      <c r="L599" s="113">
        <v>17.71</v>
      </c>
      <c r="M599" s="113">
        <v>68.52</v>
      </c>
      <c r="N599" s="113">
        <v>35.700000000000003</v>
      </c>
      <c r="O599" s="113">
        <v>700.01</v>
      </c>
      <c r="P599" s="113">
        <f t="shared" si="45"/>
        <v>2.875930825468012</v>
      </c>
      <c r="Q599" s="113">
        <f t="shared" si="46"/>
        <v>17.741931079021608</v>
      </c>
      <c r="R599" s="113">
        <f>SUM($Q$491:Q599)</f>
        <v>1508.814929511801</v>
      </c>
      <c r="S599" s="113">
        <f t="shared" si="47"/>
        <v>11.092739692442676</v>
      </c>
      <c r="T599" s="113">
        <f>SUM($S$491:S599)</f>
        <v>989.88976483028011</v>
      </c>
      <c r="U599" s="199">
        <f t="shared" si="48"/>
        <v>10.918946486899996</v>
      </c>
      <c r="V599" s="199">
        <f t="shared" si="49"/>
        <v>10.918946486899996</v>
      </c>
      <c r="W599" s="231">
        <f>SUM($V$491:V599)</f>
        <v>971.11514920853017</v>
      </c>
      <c r="Y599" s="231"/>
      <c r="Z599" s="231"/>
      <c r="AA599" s="231"/>
      <c r="AB599" s="231"/>
      <c r="AC599" s="231"/>
      <c r="AD599" s="231"/>
      <c r="AE599" s="231"/>
      <c r="AF599" s="231"/>
      <c r="AG599" s="231"/>
      <c r="AH599" s="231"/>
      <c r="AI599" s="231"/>
      <c r="AJ599" s="231"/>
      <c r="AK599" s="231"/>
      <c r="AL599" s="231"/>
      <c r="AM599" s="231"/>
      <c r="AN599" s="231"/>
    </row>
    <row r="600" spans="1:40">
      <c r="A600" s="27">
        <v>42571</v>
      </c>
      <c r="B600" s="113">
        <v>13.931900000000001</v>
      </c>
      <c r="C600" s="116">
        <v>7.72</v>
      </c>
      <c r="D600" s="116">
        <v>42.67</v>
      </c>
      <c r="E600" s="113">
        <v>23.2605</v>
      </c>
      <c r="F600" s="113">
        <v>38.231099999999998</v>
      </c>
      <c r="G600" s="113">
        <v>11.899999619999999</v>
      </c>
      <c r="H600" s="113">
        <v>47.91</v>
      </c>
      <c r="I600" s="113">
        <v>20</v>
      </c>
      <c r="J600" s="113">
        <v>84.99</v>
      </c>
      <c r="K600" s="113">
        <v>806.74</v>
      </c>
      <c r="L600" s="113">
        <v>19.260000000000002</v>
      </c>
      <c r="M600" s="113">
        <v>56.66</v>
      </c>
      <c r="N600" s="113">
        <v>38.520000000000003</v>
      </c>
      <c r="O600" s="113">
        <v>700.1</v>
      </c>
      <c r="P600" s="113">
        <f t="shared" si="45"/>
        <v>2.9310222390218059</v>
      </c>
      <c r="Q600" s="113">
        <f t="shared" si="46"/>
        <v>18.746784399618139</v>
      </c>
      <c r="R600" s="113">
        <f>SUM($Q$491:Q600)</f>
        <v>1527.561713911419</v>
      </c>
      <c r="S600" s="113">
        <f t="shared" si="47"/>
        <v>11.564593075908952</v>
      </c>
      <c r="T600" s="113">
        <f>SUM($S$491:S600)</f>
        <v>1001.4543579061891</v>
      </c>
      <c r="U600" s="199">
        <f t="shared" si="48"/>
        <v>11.411802414360002</v>
      </c>
      <c r="V600" s="199">
        <f t="shared" si="49"/>
        <v>11.411802414360002</v>
      </c>
      <c r="W600" s="231">
        <f>SUM($V$491:V600)</f>
        <v>982.52695162289012</v>
      </c>
      <c r="Y600" s="231"/>
      <c r="Z600" s="231"/>
      <c r="AA600" s="231"/>
      <c r="AB600" s="231"/>
      <c r="AC600" s="231"/>
      <c r="AD600" s="231"/>
      <c r="AE600" s="231"/>
      <c r="AF600" s="231"/>
      <c r="AG600" s="231"/>
      <c r="AH600" s="231"/>
      <c r="AI600" s="231"/>
      <c r="AJ600" s="231"/>
      <c r="AK600" s="231"/>
      <c r="AL600" s="231"/>
      <c r="AM600" s="231"/>
      <c r="AN600" s="231"/>
    </row>
    <row r="601" spans="1:40">
      <c r="A601" s="27">
        <v>42572</v>
      </c>
      <c r="B601" s="113">
        <v>13.848000000000001</v>
      </c>
      <c r="C601" s="116">
        <v>7.67</v>
      </c>
      <c r="D601" s="116">
        <v>42.08</v>
      </c>
      <c r="E601" s="113">
        <v>46.342399999999998</v>
      </c>
      <c r="F601" s="113">
        <v>37.221699999999998</v>
      </c>
      <c r="G601" s="113">
        <v>12</v>
      </c>
      <c r="H601" s="113">
        <v>47.89</v>
      </c>
      <c r="I601" s="113">
        <v>20</v>
      </c>
      <c r="J601" s="113">
        <v>84.99</v>
      </c>
      <c r="K601" s="113">
        <v>796.05</v>
      </c>
      <c r="L601" s="113">
        <v>18.53</v>
      </c>
      <c r="M601" s="113">
        <v>48.97</v>
      </c>
      <c r="N601" s="113">
        <v>38.97</v>
      </c>
      <c r="O601" s="113">
        <v>700.03</v>
      </c>
      <c r="P601" s="113">
        <f t="shared" si="45"/>
        <v>2.9431105488494094</v>
      </c>
      <c r="Q601" s="113">
        <f t="shared" si="46"/>
        <v>18.974776581462724</v>
      </c>
      <c r="R601" s="113">
        <f>SUM($Q$491:Q601)</f>
        <v>1546.5364904928817</v>
      </c>
      <c r="S601" s="113">
        <f t="shared" si="47"/>
        <v>12.193795586164503</v>
      </c>
      <c r="T601" s="113">
        <f>SUM($S$491:S601)</f>
        <v>1013.6481534923536</v>
      </c>
      <c r="U601" s="199">
        <f t="shared" si="48"/>
        <v>12.062800403689998</v>
      </c>
      <c r="V601" s="199">
        <f t="shared" si="49"/>
        <v>12.062800403689998</v>
      </c>
      <c r="W601" s="231">
        <f>SUM($V$491:V601)</f>
        <v>994.58975202658007</v>
      </c>
      <c r="Y601" s="231"/>
      <c r="Z601" s="231"/>
      <c r="AA601" s="231"/>
      <c r="AB601" s="231"/>
      <c r="AC601" s="231"/>
      <c r="AD601" s="231"/>
      <c r="AE601" s="231"/>
      <c r="AF601" s="231"/>
      <c r="AG601" s="231"/>
      <c r="AH601" s="231"/>
      <c r="AI601" s="231"/>
      <c r="AJ601" s="231"/>
      <c r="AK601" s="231"/>
      <c r="AL601" s="231"/>
      <c r="AM601" s="231"/>
      <c r="AN601" s="231"/>
    </row>
    <row r="602" spans="1:40">
      <c r="A602" s="27">
        <v>42573</v>
      </c>
      <c r="B602" s="113">
        <v>13.7905</v>
      </c>
      <c r="C602" s="116">
        <v>7.64</v>
      </c>
      <c r="D602" s="116">
        <v>42.36</v>
      </c>
      <c r="E602" s="113">
        <v>42.8048</v>
      </c>
      <c r="F602" s="113">
        <v>37.764600000000002</v>
      </c>
      <c r="G602" s="113">
        <v>11.80000019</v>
      </c>
      <c r="H602" s="113">
        <v>47.5</v>
      </c>
      <c r="I602" s="113">
        <v>20</v>
      </c>
      <c r="J602" s="113">
        <v>85</v>
      </c>
      <c r="K602" s="113">
        <v>797.62</v>
      </c>
      <c r="L602" s="113">
        <v>18.079999999999998</v>
      </c>
      <c r="M602" s="113">
        <v>47.95</v>
      </c>
      <c r="N602" s="113">
        <v>38.54</v>
      </c>
      <c r="O602" s="113">
        <v>699.99</v>
      </c>
      <c r="P602" s="113">
        <f t="shared" si="45"/>
        <v>2.943252057415342</v>
      </c>
      <c r="Q602" s="113">
        <f t="shared" si="46"/>
        <v>18.977461864876478</v>
      </c>
      <c r="R602" s="113">
        <f>SUM($Q$491:Q602)</f>
        <v>1565.5139523577582</v>
      </c>
      <c r="S602" s="113">
        <f t="shared" si="47"/>
        <v>12.125750049526772</v>
      </c>
      <c r="T602" s="113">
        <f>SUM($S$491:S602)</f>
        <v>1025.7739035418804</v>
      </c>
      <c r="U602" s="199">
        <f t="shared" si="48"/>
        <v>11.9332678027</v>
      </c>
      <c r="V602" s="199">
        <f t="shared" si="49"/>
        <v>11.9332678027</v>
      </c>
      <c r="W602" s="231">
        <f>SUM($V$491:V602)</f>
        <v>1006.5230198292801</v>
      </c>
      <c r="Y602" s="231"/>
      <c r="Z602" s="231"/>
      <c r="AA602" s="231"/>
      <c r="AB602" s="231"/>
      <c r="AC602" s="231"/>
      <c r="AD602" s="231"/>
      <c r="AE602" s="231"/>
      <c r="AF602" s="231"/>
      <c r="AG602" s="231"/>
      <c r="AH602" s="231"/>
      <c r="AI602" s="231"/>
      <c r="AJ602" s="231"/>
      <c r="AK602" s="231"/>
      <c r="AL602" s="231"/>
      <c r="AM602" s="231"/>
      <c r="AN602" s="231"/>
    </row>
    <row r="603" spans="1:40">
      <c r="A603" s="27">
        <v>42574</v>
      </c>
      <c r="B603" s="113">
        <v>12.954800000000001</v>
      </c>
      <c r="C603" s="116">
        <v>7.18</v>
      </c>
      <c r="D603" s="116">
        <v>40.04</v>
      </c>
      <c r="E603" s="113">
        <v>40.678199999999997</v>
      </c>
      <c r="F603" s="113">
        <v>37.839500000000001</v>
      </c>
      <c r="G603" s="113">
        <v>11.80000019</v>
      </c>
      <c r="H603" s="113">
        <v>48.16</v>
      </c>
      <c r="I603" s="113">
        <v>20</v>
      </c>
      <c r="J603" s="113">
        <v>84.99</v>
      </c>
      <c r="K603" s="113">
        <v>785.03</v>
      </c>
      <c r="L603" s="113">
        <v>17.55</v>
      </c>
      <c r="M603" s="113">
        <v>52.87</v>
      </c>
      <c r="N603" s="113">
        <v>37.56</v>
      </c>
      <c r="O603" s="113">
        <v>699.93</v>
      </c>
      <c r="P603" s="113">
        <f t="shared" si="45"/>
        <v>2.8205635982185919</v>
      </c>
      <c r="Q603" s="113">
        <f t="shared" si="46"/>
        <v>16.786308740317104</v>
      </c>
      <c r="R603" s="113">
        <f>SUM($Q$491:Q603)</f>
        <v>1582.3002610980752</v>
      </c>
      <c r="S603" s="113">
        <f t="shared" si="47"/>
        <v>11.145188028732475</v>
      </c>
      <c r="T603" s="113">
        <f>SUM($S$491:S603)</f>
        <v>1036.9190915706129</v>
      </c>
      <c r="U603" s="199">
        <f t="shared" si="48"/>
        <v>11.008696835209999</v>
      </c>
      <c r="V603" s="199">
        <f t="shared" si="49"/>
        <v>11.008696835209999</v>
      </c>
      <c r="W603" s="231">
        <f>SUM($V$491:V603)</f>
        <v>1017.5317166644901</v>
      </c>
      <c r="Y603" s="231"/>
      <c r="Z603" s="231"/>
      <c r="AA603" s="231"/>
      <c r="AB603" s="231"/>
      <c r="AC603" s="231"/>
      <c r="AD603" s="231"/>
      <c r="AE603" s="231"/>
      <c r="AF603" s="231"/>
      <c r="AG603" s="231"/>
      <c r="AH603" s="231"/>
      <c r="AI603" s="231"/>
      <c r="AJ603" s="231"/>
      <c r="AK603" s="231"/>
      <c r="AL603" s="231"/>
      <c r="AM603" s="231"/>
      <c r="AN603" s="231"/>
    </row>
    <row r="604" spans="1:40">
      <c r="A604" s="27">
        <v>42575</v>
      </c>
      <c r="B604" s="113">
        <v>11.8994</v>
      </c>
      <c r="C604" s="116">
        <v>6.59</v>
      </c>
      <c r="D604" s="116">
        <v>38.1</v>
      </c>
      <c r="E604" s="113">
        <v>39.605600000000003</v>
      </c>
      <c r="F604" s="113">
        <v>37.8108</v>
      </c>
      <c r="G604" s="113">
        <v>11.899999619999999</v>
      </c>
      <c r="H604" s="113">
        <v>48.74</v>
      </c>
      <c r="I604" s="113">
        <v>20</v>
      </c>
      <c r="J604" s="113">
        <v>84.99</v>
      </c>
      <c r="K604" s="113">
        <v>769.44</v>
      </c>
      <c r="L604" s="113">
        <v>16.72</v>
      </c>
      <c r="M604" s="113">
        <v>56.37</v>
      </c>
      <c r="N604" s="113">
        <v>36.92</v>
      </c>
      <c r="O604" s="113">
        <v>700.03</v>
      </c>
      <c r="P604" s="113">
        <f t="shared" si="45"/>
        <v>2.6737839839904756</v>
      </c>
      <c r="Q604" s="113">
        <f t="shared" si="46"/>
        <v>14.494713315171429</v>
      </c>
      <c r="R604" s="113">
        <f>SUM($Q$491:Q604)</f>
        <v>1596.7949744132466</v>
      </c>
      <c r="S604" s="113">
        <f t="shared" si="47"/>
        <v>10.025228061182853</v>
      </c>
      <c r="T604" s="113">
        <f>SUM($S$491:S604)</f>
        <v>1046.9443196317957</v>
      </c>
      <c r="U604" s="199">
        <f t="shared" si="48"/>
        <v>9.9870669979599995</v>
      </c>
      <c r="V604" s="199">
        <f t="shared" si="49"/>
        <v>9.9870669979599995</v>
      </c>
      <c r="W604" s="231">
        <f>SUM($V$491:V604)</f>
        <v>1027.51878366245</v>
      </c>
      <c r="Y604" s="231"/>
      <c r="Z604" s="231"/>
      <c r="AA604" s="231"/>
      <c r="AB604" s="231"/>
      <c r="AC604" s="231"/>
      <c r="AD604" s="231"/>
      <c r="AE604" s="231"/>
      <c r="AF604" s="231"/>
      <c r="AG604" s="231"/>
      <c r="AH604" s="231"/>
      <c r="AI604" s="231"/>
      <c r="AJ604" s="231"/>
      <c r="AK604" s="231"/>
      <c r="AL604" s="231"/>
      <c r="AM604" s="231"/>
      <c r="AN604" s="231"/>
    </row>
    <row r="605" spans="1:40">
      <c r="A605" s="27">
        <v>42576</v>
      </c>
      <c r="B605" s="113">
        <v>12.401300000000001</v>
      </c>
      <c r="C605" s="116">
        <v>6.87</v>
      </c>
      <c r="D605" s="116">
        <v>38.51</v>
      </c>
      <c r="E605" s="113">
        <v>36.945900000000002</v>
      </c>
      <c r="F605" s="113">
        <v>37.766599999999997</v>
      </c>
      <c r="G605" s="113">
        <v>12.100000380000001</v>
      </c>
      <c r="H605" s="113">
        <v>49.05</v>
      </c>
      <c r="I605" s="113">
        <v>20</v>
      </c>
      <c r="J605" s="113">
        <v>84.99</v>
      </c>
      <c r="K605" s="113">
        <v>779.66</v>
      </c>
      <c r="L605" s="113">
        <v>16.79</v>
      </c>
      <c r="M605" s="113">
        <v>57.53</v>
      </c>
      <c r="N605" s="113">
        <v>37.270000000000003</v>
      </c>
      <c r="O605" s="113">
        <v>700.03</v>
      </c>
      <c r="P605" s="113">
        <f t="shared" si="45"/>
        <v>2.7227293669950035</v>
      </c>
      <c r="Q605" s="113">
        <f t="shared" si="46"/>
        <v>15.221811509421338</v>
      </c>
      <c r="R605" s="113">
        <f>SUM($Q$491:Q605)</f>
        <v>1612.0167859226679</v>
      </c>
      <c r="S605" s="113">
        <f t="shared" si="47"/>
        <v>10.302919460349552</v>
      </c>
      <c r="T605" s="113">
        <f>SUM($S$491:S605)</f>
        <v>1057.2472390921453</v>
      </c>
      <c r="U605" s="199">
        <f t="shared" si="48"/>
        <v>10.311328604130001</v>
      </c>
      <c r="V605" s="199">
        <f t="shared" si="49"/>
        <v>10.311328604130001</v>
      </c>
      <c r="W605" s="231">
        <f>SUM($V$491:V605)</f>
        <v>1037.83011226658</v>
      </c>
      <c r="Y605" s="231"/>
      <c r="Z605" s="231"/>
      <c r="AA605" s="231"/>
      <c r="AB605" s="231"/>
      <c r="AC605" s="231"/>
      <c r="AD605" s="231"/>
      <c r="AE605" s="231"/>
      <c r="AF605" s="231"/>
      <c r="AG605" s="231"/>
      <c r="AH605" s="231"/>
      <c r="AI605" s="231"/>
      <c r="AJ605" s="231"/>
      <c r="AK605" s="231"/>
      <c r="AL605" s="231"/>
      <c r="AM605" s="231"/>
      <c r="AN605" s="231"/>
    </row>
    <row r="606" spans="1:40">
      <c r="A606" s="27">
        <v>42577</v>
      </c>
      <c r="B606" s="113">
        <v>13.966100000000001</v>
      </c>
      <c r="C606" s="116">
        <v>7.74</v>
      </c>
      <c r="D606" s="116">
        <v>41.38</v>
      </c>
      <c r="E606" s="113">
        <v>32.257800000000003</v>
      </c>
      <c r="F606" s="113">
        <v>37.918799999999997</v>
      </c>
      <c r="G606" s="113">
        <v>11.899999619999999</v>
      </c>
      <c r="H606" s="113">
        <v>49.86</v>
      </c>
      <c r="I606" s="113">
        <v>20</v>
      </c>
      <c r="J606" s="113">
        <v>85.01</v>
      </c>
      <c r="K606" s="113">
        <v>809.34</v>
      </c>
      <c r="L606" s="113">
        <v>18.16</v>
      </c>
      <c r="M606" s="113">
        <v>60.9</v>
      </c>
      <c r="N606" s="113">
        <v>39.18</v>
      </c>
      <c r="O606" s="113">
        <v>700</v>
      </c>
      <c r="P606" s="113">
        <f t="shared" si="45"/>
        <v>2.9517244279748365</v>
      </c>
      <c r="Q606" s="113">
        <f t="shared" si="46"/>
        <v>19.138928992889554</v>
      </c>
      <c r="R606" s="113">
        <f>SUM($Q$491:Q606)</f>
        <v>1631.1557149155574</v>
      </c>
      <c r="S606" s="113">
        <f t="shared" si="47"/>
        <v>11.788681405671255</v>
      </c>
      <c r="T606" s="113">
        <f>SUM($S$491:S606)</f>
        <v>1069.0359204978165</v>
      </c>
      <c r="U606" s="199">
        <f t="shared" si="48"/>
        <v>11.607019872219997</v>
      </c>
      <c r="V606" s="199">
        <f t="shared" si="49"/>
        <v>11.607019872219997</v>
      </c>
      <c r="W606" s="231">
        <f>SUM($V$491:V606)</f>
        <v>1049.4371321388001</v>
      </c>
      <c r="Y606" s="231"/>
      <c r="Z606" s="231"/>
      <c r="AA606" s="231"/>
      <c r="AB606" s="231"/>
      <c r="AC606" s="231"/>
      <c r="AD606" s="231"/>
      <c r="AE606" s="231"/>
      <c r="AF606" s="231"/>
      <c r="AG606" s="231"/>
      <c r="AH606" s="231"/>
      <c r="AI606" s="231"/>
      <c r="AJ606" s="231"/>
      <c r="AK606" s="231"/>
      <c r="AL606" s="231"/>
      <c r="AM606" s="231"/>
      <c r="AN606" s="231"/>
    </row>
    <row r="607" spans="1:40">
      <c r="A607" s="27">
        <v>42578</v>
      </c>
      <c r="B607" s="113">
        <v>14.208500000000001</v>
      </c>
      <c r="C607" s="116">
        <v>7.87</v>
      </c>
      <c r="D607" s="116">
        <v>43.39</v>
      </c>
      <c r="E607" s="113">
        <v>27.725300000000001</v>
      </c>
      <c r="F607" s="113">
        <v>38.4557</v>
      </c>
      <c r="G607" s="113">
        <v>11.899999619999999</v>
      </c>
      <c r="H607" s="113">
        <v>45.96</v>
      </c>
      <c r="I607" s="113">
        <v>20</v>
      </c>
      <c r="J607" s="113">
        <v>85</v>
      </c>
      <c r="K607" s="113">
        <v>812.35</v>
      </c>
      <c r="L607" s="113">
        <v>18.170000000000002</v>
      </c>
      <c r="M607" s="113">
        <v>63.49</v>
      </c>
      <c r="N607" s="113">
        <v>39.29</v>
      </c>
      <c r="O607" s="113">
        <v>700.04</v>
      </c>
      <c r="P607" s="113">
        <f t="shared" si="45"/>
        <v>2.9874563429892658</v>
      </c>
      <c r="Q607" s="113">
        <f t="shared" si="46"/>
        <v>19.83516441345207</v>
      </c>
      <c r="R607" s="113">
        <f>SUM($Q$491:Q607)</f>
        <v>1650.9908793290094</v>
      </c>
      <c r="S607" s="113">
        <f t="shared" si="47"/>
        <v>12.044513904975149</v>
      </c>
      <c r="T607" s="113">
        <f>SUM($S$491:S607)</f>
        <v>1081.0804344027918</v>
      </c>
      <c r="U607" s="199">
        <f t="shared" si="48"/>
        <v>11.837113867059999</v>
      </c>
      <c r="V607" s="199">
        <f t="shared" si="49"/>
        <v>11.837113867059999</v>
      </c>
      <c r="W607" s="231">
        <f>SUM($V$491:V607)</f>
        <v>1061.27424600586</v>
      </c>
      <c r="Y607" s="231"/>
      <c r="Z607" s="231"/>
      <c r="AA607" s="231"/>
      <c r="AB607" s="231"/>
      <c r="AC607" s="231"/>
      <c r="AD607" s="231"/>
      <c r="AE607" s="231"/>
      <c r="AF607" s="231"/>
      <c r="AG607" s="231"/>
      <c r="AH607" s="231"/>
      <c r="AI607" s="231"/>
      <c r="AJ607" s="231"/>
      <c r="AK607" s="231"/>
      <c r="AL607" s="231"/>
      <c r="AM607" s="231"/>
      <c r="AN607" s="231"/>
    </row>
    <row r="608" spans="1:40">
      <c r="A608" s="27">
        <v>42579</v>
      </c>
      <c r="B608" s="113">
        <v>13.765599999999999</v>
      </c>
      <c r="C608" s="116">
        <v>7.63</v>
      </c>
      <c r="D608" s="116">
        <v>43.08</v>
      </c>
      <c r="E608" s="113">
        <v>23.6629</v>
      </c>
      <c r="F608" s="113">
        <v>38.0379</v>
      </c>
      <c r="G608" s="113">
        <v>11.899999619999999</v>
      </c>
      <c r="H608" s="113">
        <v>48.07</v>
      </c>
      <c r="I608" s="113">
        <v>20</v>
      </c>
      <c r="J608" s="113">
        <v>85</v>
      </c>
      <c r="K608" s="113">
        <v>803.32</v>
      </c>
      <c r="L608" s="113">
        <v>17.329999999999998</v>
      </c>
      <c r="M608" s="113">
        <v>66.680000000000007</v>
      </c>
      <c r="N608" s="113">
        <v>39.229999999999997</v>
      </c>
      <c r="O608" s="113">
        <v>699.97</v>
      </c>
      <c r="P608" s="113">
        <f t="shared" si="45"/>
        <v>2.9414279333466862</v>
      </c>
      <c r="Q608" s="113">
        <f t="shared" si="46"/>
        <v>18.942876173812628</v>
      </c>
      <c r="R608" s="113">
        <f>SUM($Q$491:Q608)</f>
        <v>1669.9337555028221</v>
      </c>
      <c r="S608" s="113">
        <f t="shared" si="47"/>
        <v>11.54844770517655</v>
      </c>
      <c r="T608" s="113">
        <f>SUM($S$491:S608)</f>
        <v>1092.6288821079684</v>
      </c>
      <c r="U608" s="199">
        <f t="shared" si="48"/>
        <v>11.348825671159998</v>
      </c>
      <c r="V608" s="199">
        <f t="shared" si="49"/>
        <v>11.348825671159998</v>
      </c>
      <c r="W608" s="231">
        <f>SUM($V$491:V608)</f>
        <v>1072.6230716770201</v>
      </c>
      <c r="Y608" s="231"/>
      <c r="Z608" s="231"/>
      <c r="AA608" s="231"/>
      <c r="AB608" s="231"/>
      <c r="AC608" s="231"/>
      <c r="AD608" s="231"/>
      <c r="AE608" s="231"/>
      <c r="AF608" s="231"/>
      <c r="AG608" s="231"/>
      <c r="AH608" s="231"/>
      <c r="AI608" s="231"/>
      <c r="AJ608" s="231"/>
      <c r="AK608" s="231"/>
      <c r="AL608" s="231"/>
      <c r="AM608" s="231"/>
      <c r="AN608" s="231"/>
    </row>
    <row r="609" spans="1:40">
      <c r="A609" s="27">
        <v>42580</v>
      </c>
      <c r="B609" s="113">
        <v>14.0205</v>
      </c>
      <c r="C609" s="116">
        <v>7.77</v>
      </c>
      <c r="D609" s="116">
        <v>43.28</v>
      </c>
      <c r="E609" s="113">
        <v>34.536700000000003</v>
      </c>
      <c r="F609" s="113">
        <v>37.695099999999996</v>
      </c>
      <c r="G609" s="113">
        <v>11.80000019</v>
      </c>
      <c r="H609" s="113">
        <v>47.91</v>
      </c>
      <c r="I609" s="113">
        <v>20</v>
      </c>
      <c r="J609" s="113">
        <v>84.99</v>
      </c>
      <c r="K609" s="113">
        <v>808.83</v>
      </c>
      <c r="L609" s="113">
        <v>17.66</v>
      </c>
      <c r="M609" s="113">
        <v>51.65</v>
      </c>
      <c r="N609" s="113">
        <v>40</v>
      </c>
      <c r="O609" s="113">
        <v>700.11</v>
      </c>
      <c r="P609" s="113">
        <f t="shared" si="45"/>
        <v>2.9791619208402116</v>
      </c>
      <c r="Q609" s="113">
        <f t="shared" si="46"/>
        <v>19.671323608131189</v>
      </c>
      <c r="R609" s="113">
        <f>SUM($Q$491:Q609)</f>
        <v>1689.6050791109533</v>
      </c>
      <c r="S609" s="113">
        <f t="shared" si="47"/>
        <v>12.140463138273073</v>
      </c>
      <c r="T609" s="113">
        <f>SUM($S$491:S609)</f>
        <v>1104.7693452462415</v>
      </c>
      <c r="U609" s="199">
        <f t="shared" si="48"/>
        <v>11.922511282419997</v>
      </c>
      <c r="V609" s="199">
        <f t="shared" si="49"/>
        <v>11.922511282419997</v>
      </c>
      <c r="W609" s="231">
        <f>SUM($V$491:V609)</f>
        <v>1084.54558295944</v>
      </c>
      <c r="Y609" s="231"/>
      <c r="Z609" s="231"/>
      <c r="AA609" s="231"/>
      <c r="AB609" s="231"/>
      <c r="AC609" s="231"/>
      <c r="AD609" s="231"/>
      <c r="AE609" s="231"/>
      <c r="AF609" s="231"/>
      <c r="AG609" s="231"/>
      <c r="AH609" s="231"/>
      <c r="AI609" s="231"/>
      <c r="AJ609" s="231"/>
      <c r="AK609" s="231"/>
      <c r="AL609" s="231"/>
      <c r="AM609" s="231"/>
      <c r="AN609" s="231"/>
    </row>
    <row r="610" spans="1:40">
      <c r="A610" s="27">
        <v>42581</v>
      </c>
      <c r="B610" s="113">
        <v>13.7121</v>
      </c>
      <c r="C610" s="116">
        <v>7.6</v>
      </c>
      <c r="D610" s="116">
        <v>42.02</v>
      </c>
      <c r="E610" s="113">
        <v>43.496000000000002</v>
      </c>
      <c r="F610" s="113">
        <v>37.475499999999997</v>
      </c>
      <c r="G610" s="113">
        <v>12</v>
      </c>
      <c r="H610" s="113">
        <v>48.63</v>
      </c>
      <c r="I610" s="113">
        <v>20</v>
      </c>
      <c r="J610" s="113">
        <v>85.01</v>
      </c>
      <c r="K610" s="113">
        <v>802.66</v>
      </c>
      <c r="L610" s="113">
        <v>17.39</v>
      </c>
      <c r="M610" s="113">
        <v>40.24</v>
      </c>
      <c r="N610" s="113">
        <v>39.54</v>
      </c>
      <c r="O610" s="113">
        <v>699.98</v>
      </c>
      <c r="P610" s="113">
        <f t="shared" si="45"/>
        <v>2.9181725633101503</v>
      </c>
      <c r="Q610" s="113">
        <f t="shared" si="46"/>
        <v>18.507435371460783</v>
      </c>
      <c r="R610" s="113">
        <f>SUM($Q$491:Q610)</f>
        <v>1708.1125144824141</v>
      </c>
      <c r="S610" s="113">
        <f t="shared" si="47"/>
        <v>11.960588312227504</v>
      </c>
      <c r="T610" s="113">
        <f>SUM($S$491:S610)</f>
        <v>1116.7299335584689</v>
      </c>
      <c r="U610" s="199">
        <f t="shared" si="48"/>
        <v>11.86774677435</v>
      </c>
      <c r="V610" s="199">
        <f t="shared" si="49"/>
        <v>11.86774677435</v>
      </c>
      <c r="W610" s="231">
        <f>SUM($V$491:V610)</f>
        <v>1096.4133297337901</v>
      </c>
      <c r="Y610" s="231"/>
      <c r="Z610" s="231"/>
      <c r="AA610" s="231"/>
      <c r="AB610" s="231"/>
      <c r="AC610" s="231"/>
      <c r="AD610" s="231"/>
      <c r="AE610" s="231"/>
      <c r="AF610" s="231"/>
      <c r="AG610" s="231"/>
      <c r="AH610" s="231"/>
      <c r="AI610" s="231"/>
      <c r="AJ610" s="231"/>
      <c r="AK610" s="231"/>
      <c r="AL610" s="231"/>
      <c r="AM610" s="231"/>
      <c r="AN610" s="231"/>
    </row>
    <row r="611" spans="1:40">
      <c r="A611" s="27">
        <v>42582</v>
      </c>
      <c r="B611" s="113">
        <v>12.726000000000001</v>
      </c>
      <c r="C611" s="116">
        <v>7.05</v>
      </c>
      <c r="D611" s="116">
        <v>40.68</v>
      </c>
      <c r="E611" s="113">
        <v>43.872100000000003</v>
      </c>
      <c r="F611" s="113">
        <v>37.781300000000002</v>
      </c>
      <c r="G611" s="113">
        <v>12.100000380000001</v>
      </c>
      <c r="H611" s="113">
        <v>49.28</v>
      </c>
      <c r="I611" s="113">
        <v>20</v>
      </c>
      <c r="J611" s="113">
        <v>84.97</v>
      </c>
      <c r="K611" s="113">
        <v>786.72</v>
      </c>
      <c r="L611" s="113">
        <v>16.989999999999998</v>
      </c>
      <c r="M611" s="113">
        <v>44.12</v>
      </c>
      <c r="N611" s="113">
        <v>39.409999999999997</v>
      </c>
      <c r="O611" s="113">
        <v>699.87</v>
      </c>
      <c r="P611" s="113">
        <f t="shared" si="45"/>
        <v>2.7913196970325536</v>
      </c>
      <c r="Q611" s="113">
        <f t="shared" si="46"/>
        <v>16.302519999060667</v>
      </c>
      <c r="R611" s="113">
        <f>SUM($Q$491:Q611)</f>
        <v>1724.4150344814748</v>
      </c>
      <c r="S611" s="113">
        <f t="shared" si="47"/>
        <v>11.027442934608647</v>
      </c>
      <c r="T611" s="113">
        <f>SUM($S$491:S611)</f>
        <v>1127.7573764930776</v>
      </c>
      <c r="U611" s="199">
        <f t="shared" si="48"/>
        <v>11.011200993459999</v>
      </c>
      <c r="V611" s="199">
        <f t="shared" si="49"/>
        <v>11.011200993459999</v>
      </c>
      <c r="W611" s="231">
        <f>SUM($V$491:V611)</f>
        <v>1107.4245307272502</v>
      </c>
      <c r="Y611" s="231"/>
      <c r="Z611" s="231"/>
      <c r="AA611" s="231"/>
      <c r="AB611" s="231"/>
      <c r="AC611" s="231"/>
      <c r="AD611" s="231"/>
      <c r="AE611" s="231"/>
      <c r="AF611" s="231"/>
      <c r="AG611" s="231"/>
      <c r="AH611" s="231"/>
      <c r="AI611" s="231"/>
      <c r="AJ611" s="231"/>
      <c r="AK611" s="231"/>
      <c r="AL611" s="231"/>
      <c r="AM611" s="231"/>
      <c r="AN611" s="231"/>
    </row>
    <row r="612" spans="1:40">
      <c r="A612" s="27">
        <v>42583</v>
      </c>
      <c r="B612" s="113">
        <v>13.2354</v>
      </c>
      <c r="C612" s="116">
        <v>7.33</v>
      </c>
      <c r="D612" s="116">
        <v>39.840000000000003</v>
      </c>
      <c r="E612" s="113">
        <v>42.985500000000002</v>
      </c>
      <c r="F612" s="113">
        <v>38.073300000000003</v>
      </c>
      <c r="G612" s="113">
        <v>12</v>
      </c>
      <c r="H612" s="113">
        <v>46.07</v>
      </c>
      <c r="I612" s="113">
        <v>20</v>
      </c>
      <c r="J612" s="113">
        <v>84.99</v>
      </c>
      <c r="K612" s="113">
        <v>799.71</v>
      </c>
      <c r="L612" s="113">
        <v>18.440000000000001</v>
      </c>
      <c r="M612" s="113">
        <v>48.64</v>
      </c>
      <c r="N612" s="113">
        <v>42.68</v>
      </c>
      <c r="O612" s="113">
        <v>700.04</v>
      </c>
      <c r="P612" s="113">
        <f t="shared" si="45"/>
        <v>2.8341787013209094</v>
      </c>
      <c r="Q612" s="113">
        <f t="shared" si="46"/>
        <v>17.016418997323868</v>
      </c>
      <c r="R612" s="113">
        <f>SUM($Q$491:Q612)</f>
        <v>1741.4314534787986</v>
      </c>
      <c r="S612" s="113">
        <f t="shared" si="47"/>
        <v>11.345769006628304</v>
      </c>
      <c r="T612" s="113">
        <f>SUM($S$491:S612)</f>
        <v>1139.103145499706</v>
      </c>
      <c r="U612" s="199">
        <f t="shared" si="48"/>
        <v>11.264804353280001</v>
      </c>
      <c r="V612" s="199">
        <f t="shared" si="49"/>
        <v>11.264804353280001</v>
      </c>
      <c r="W612" s="231">
        <f>SUM($V$491:V612)</f>
        <v>1118.6893350805301</v>
      </c>
      <c r="Y612" s="231"/>
      <c r="Z612" s="231"/>
      <c r="AA612" s="231"/>
      <c r="AB612" s="231"/>
      <c r="AC612" s="231"/>
      <c r="AD612" s="231"/>
      <c r="AE612" s="231"/>
      <c r="AF612" s="231"/>
      <c r="AG612" s="231"/>
      <c r="AH612" s="231"/>
      <c r="AI612" s="231"/>
      <c r="AJ612" s="231"/>
      <c r="AK612" s="231"/>
      <c r="AL612" s="231"/>
      <c r="AM612" s="231"/>
      <c r="AN612" s="231"/>
    </row>
    <row r="613" spans="1:40">
      <c r="A613" s="27">
        <v>42584</v>
      </c>
      <c r="B613" s="113">
        <v>13.2135</v>
      </c>
      <c r="C613" s="116">
        <v>7.32</v>
      </c>
      <c r="D613" s="116">
        <v>38.619999999999997</v>
      </c>
      <c r="E613" s="113">
        <v>40.523800000000001</v>
      </c>
      <c r="F613" s="113">
        <v>37.804499999999997</v>
      </c>
      <c r="G613" s="113">
        <v>11.899999619999999</v>
      </c>
      <c r="H613" s="113">
        <v>48.09</v>
      </c>
      <c r="I613" s="113">
        <v>20</v>
      </c>
      <c r="J613" s="113">
        <v>85</v>
      </c>
      <c r="K613" s="113">
        <v>792.51</v>
      </c>
      <c r="L613" s="113">
        <v>18.11</v>
      </c>
      <c r="M613" s="113">
        <v>41.19</v>
      </c>
      <c r="N613" s="113">
        <v>40.28</v>
      </c>
      <c r="O613" s="113">
        <v>699.99</v>
      </c>
      <c r="P613" s="113">
        <f t="shared" si="45"/>
        <v>2.8061948106089263</v>
      </c>
      <c r="Q613" s="113">
        <f t="shared" si="46"/>
        <v>16.546834433188103</v>
      </c>
      <c r="R613" s="113">
        <f>SUM($Q$491:Q613)</f>
        <v>1757.9782879119866</v>
      </c>
      <c r="S613" s="113">
        <f t="shared" si="47"/>
        <v>11.105918602064953</v>
      </c>
      <c r="T613" s="113">
        <f>SUM($S$491:S613)</f>
        <v>1150.209064101771</v>
      </c>
      <c r="U613" s="199">
        <f t="shared" si="48"/>
        <v>11.04041898979</v>
      </c>
      <c r="V613" s="199">
        <f t="shared" si="49"/>
        <v>11.04041898979</v>
      </c>
      <c r="W613" s="231">
        <f>SUM($V$491:V613)</f>
        <v>1129.72975407032</v>
      </c>
      <c r="Y613" s="231"/>
      <c r="Z613" s="231"/>
      <c r="AA613" s="231"/>
      <c r="AB613" s="231"/>
      <c r="AC613" s="231"/>
      <c r="AD613" s="231"/>
      <c r="AE613" s="231"/>
      <c r="AF613" s="231"/>
      <c r="AG613" s="231"/>
      <c r="AH613" s="231"/>
      <c r="AI613" s="231"/>
      <c r="AJ613" s="231"/>
      <c r="AK613" s="231"/>
      <c r="AL613" s="231"/>
      <c r="AM613" s="231"/>
      <c r="AN613" s="231"/>
    </row>
    <row r="614" spans="1:40">
      <c r="A614" s="27">
        <v>42585</v>
      </c>
      <c r="B614" s="113">
        <v>14.345700000000001</v>
      </c>
      <c r="C614" s="116">
        <v>7.95</v>
      </c>
      <c r="D614" s="116">
        <v>41.23</v>
      </c>
      <c r="E614" s="113">
        <v>36.314</v>
      </c>
      <c r="F614" s="113">
        <v>37.9251</v>
      </c>
      <c r="G614" s="113">
        <v>12</v>
      </c>
      <c r="H614" s="113">
        <v>48.9</v>
      </c>
      <c r="I614" s="113">
        <v>20</v>
      </c>
      <c r="J614" s="113">
        <v>85.17</v>
      </c>
      <c r="K614" s="113">
        <v>809.79</v>
      </c>
      <c r="L614" s="113">
        <v>18.510000000000002</v>
      </c>
      <c r="M614" s="113">
        <v>46.78</v>
      </c>
      <c r="N614" s="113">
        <v>40.130000000000003</v>
      </c>
      <c r="O614" s="113">
        <v>700</v>
      </c>
      <c r="P614" s="113">
        <f t="shared" si="45"/>
        <v>2.9681881592846695</v>
      </c>
      <c r="Q614" s="113">
        <f t="shared" si="46"/>
        <v>19.456635316886366</v>
      </c>
      <c r="R614" s="113">
        <f>SUM($Q$491:Q614)</f>
        <v>1777.434923228873</v>
      </c>
      <c r="S614" s="113">
        <f t="shared" si="47"/>
        <v>12.133304074401105</v>
      </c>
      <c r="T614" s="113">
        <f>SUM($S$491:S614)</f>
        <v>1162.3423681761722</v>
      </c>
      <c r="U614" s="199">
        <f t="shared" si="48"/>
        <v>12.00681407731</v>
      </c>
      <c r="V614" s="199">
        <f t="shared" si="49"/>
        <v>12.00681407731</v>
      </c>
      <c r="W614" s="231">
        <f>SUM($V$491:V614)</f>
        <v>1141.7365681476301</v>
      </c>
      <c r="Y614" s="231"/>
      <c r="Z614" s="231"/>
      <c r="AA614" s="231"/>
      <c r="AB614" s="231"/>
      <c r="AC614" s="231"/>
      <c r="AD614" s="231"/>
      <c r="AE614" s="231"/>
      <c r="AF614" s="231"/>
      <c r="AG614" s="231"/>
      <c r="AH614" s="231"/>
      <c r="AI614" s="231"/>
      <c r="AJ614" s="231"/>
      <c r="AK614" s="231"/>
      <c r="AL614" s="231"/>
      <c r="AM614" s="231"/>
      <c r="AN614" s="231"/>
    </row>
    <row r="615" spans="1:40">
      <c r="A615" s="27">
        <v>42586</v>
      </c>
      <c r="B615" s="113">
        <v>14.9991</v>
      </c>
      <c r="C615" s="116">
        <v>8.31</v>
      </c>
      <c r="D615" s="116">
        <v>43.67</v>
      </c>
      <c r="E615" s="113">
        <v>33.1967</v>
      </c>
      <c r="F615" s="113">
        <v>37.933700000000002</v>
      </c>
      <c r="G615" s="113">
        <v>12.100000380000001</v>
      </c>
      <c r="H615" s="113">
        <v>47.4</v>
      </c>
      <c r="I615" s="113">
        <v>20</v>
      </c>
      <c r="J615" s="113">
        <v>84.99</v>
      </c>
      <c r="K615" s="113">
        <v>824.07</v>
      </c>
      <c r="L615" s="113">
        <v>23.79</v>
      </c>
      <c r="M615" s="113">
        <v>42.85</v>
      </c>
      <c r="N615" s="113">
        <v>42.33</v>
      </c>
      <c r="O615" s="113">
        <v>700.03</v>
      </c>
      <c r="P615" s="113">
        <f t="shared" si="45"/>
        <v>3.0458612883855141</v>
      </c>
      <c r="Q615" s="113">
        <f t="shared" si="46"/>
        <v>21.02813469377794</v>
      </c>
      <c r="R615" s="113">
        <f>SUM($Q$491:Q615)</f>
        <v>1798.4630579226509</v>
      </c>
      <c r="S615" s="113">
        <f t="shared" si="47"/>
        <v>12.754511786440252</v>
      </c>
      <c r="T615" s="113">
        <f>SUM($S$491:S615)</f>
        <v>1175.0968799626123</v>
      </c>
      <c r="U615" s="199">
        <f t="shared" si="48"/>
        <v>12.63424279488</v>
      </c>
      <c r="V615" s="199">
        <f t="shared" si="49"/>
        <v>12.63424279488</v>
      </c>
      <c r="W615" s="231">
        <f>SUM($V$491:V615)</f>
        <v>1154.3708109425102</v>
      </c>
      <c r="Y615" s="231"/>
      <c r="Z615" s="231"/>
      <c r="AA615" s="231"/>
      <c r="AB615" s="231"/>
      <c r="AC615" s="231"/>
      <c r="AD615" s="231"/>
      <c r="AE615" s="231"/>
      <c r="AF615" s="231"/>
      <c r="AG615" s="231"/>
      <c r="AH615" s="231"/>
      <c r="AI615" s="231"/>
      <c r="AJ615" s="231"/>
      <c r="AK615" s="231"/>
      <c r="AL615" s="231"/>
      <c r="AM615" s="231"/>
      <c r="AN615" s="231"/>
    </row>
    <row r="616" spans="1:40">
      <c r="A616" s="27">
        <v>42587</v>
      </c>
      <c r="B616" s="113">
        <v>15.168699999999999</v>
      </c>
      <c r="C616" s="116">
        <v>8.4</v>
      </c>
      <c r="D616" s="116">
        <v>44.21</v>
      </c>
      <c r="E616" s="113">
        <v>30.831</v>
      </c>
      <c r="F616" s="113">
        <v>37.9788</v>
      </c>
      <c r="G616" s="113">
        <v>12.30000019</v>
      </c>
      <c r="H616" s="113">
        <v>46.45</v>
      </c>
      <c r="I616" s="113">
        <v>20</v>
      </c>
      <c r="J616" s="113">
        <v>84.81</v>
      </c>
      <c r="K616" s="113">
        <v>823.14</v>
      </c>
      <c r="L616" s="113">
        <v>18.07</v>
      </c>
      <c r="M616" s="113">
        <v>58.45</v>
      </c>
      <c r="N616" s="113">
        <v>42.34</v>
      </c>
      <c r="O616" s="113">
        <v>709</v>
      </c>
      <c r="P616" s="113">
        <f t="shared" si="45"/>
        <v>3.0969127753460426</v>
      </c>
      <c r="Q616" s="113">
        <f t="shared" si="46"/>
        <v>22.129526894051871</v>
      </c>
      <c r="R616" s="113">
        <f>SUM($Q$491:Q616)</f>
        <v>1820.5925848167028</v>
      </c>
      <c r="S616" s="113">
        <f t="shared" si="47"/>
        <v>12.834617395985374</v>
      </c>
      <c r="T616" s="113">
        <f>SUM($S$491:S616)</f>
        <v>1187.9314973585977</v>
      </c>
      <c r="U616" s="199">
        <f t="shared" si="48"/>
        <v>12.730206201979998</v>
      </c>
      <c r="V616" s="199">
        <f t="shared" si="49"/>
        <v>12.730206201979998</v>
      </c>
      <c r="W616" s="231">
        <f>SUM($V$491:V616)</f>
        <v>1167.1010171444902</v>
      </c>
      <c r="Y616" s="231"/>
      <c r="Z616" s="231"/>
      <c r="AA616" s="231"/>
      <c r="AB616" s="231"/>
      <c r="AC616" s="231"/>
      <c r="AD616" s="231"/>
      <c r="AE616" s="231"/>
      <c r="AF616" s="231"/>
      <c r="AG616" s="231"/>
      <c r="AH616" s="231"/>
      <c r="AI616" s="231"/>
      <c r="AJ616" s="231"/>
      <c r="AK616" s="231"/>
      <c r="AL616" s="231"/>
      <c r="AM616" s="231"/>
      <c r="AN616" s="231"/>
    </row>
    <row r="617" spans="1:40">
      <c r="A617" s="27">
        <v>42588</v>
      </c>
      <c r="B617" s="113">
        <v>15.0878</v>
      </c>
      <c r="C617" s="116">
        <v>8.36</v>
      </c>
      <c r="D617" s="116">
        <v>43.61</v>
      </c>
      <c r="E617" s="113">
        <v>30.6374</v>
      </c>
      <c r="F617" s="113">
        <v>38.111699999999999</v>
      </c>
      <c r="G617" s="113">
        <v>11.899999619999999</v>
      </c>
      <c r="H617" s="113">
        <v>48.31</v>
      </c>
      <c r="I617" s="113">
        <v>20</v>
      </c>
      <c r="J617" s="113">
        <v>85</v>
      </c>
      <c r="K617" s="113">
        <v>828.53</v>
      </c>
      <c r="L617" s="113">
        <v>17.71</v>
      </c>
      <c r="M617" s="113">
        <v>47.08</v>
      </c>
      <c r="N617" s="113">
        <v>42.52</v>
      </c>
      <c r="O617" s="113">
        <v>719.97</v>
      </c>
      <c r="P617" s="113">
        <f t="shared" si="45"/>
        <v>3.1078371794006454</v>
      </c>
      <c r="Q617" s="113">
        <f t="shared" si="46"/>
        <v>22.372604106772993</v>
      </c>
      <c r="R617" s="113">
        <f>SUM($Q$491:Q617)</f>
        <v>1842.9651889234758</v>
      </c>
      <c r="S617" s="113">
        <f t="shared" si="47"/>
        <v>12.786963359443352</v>
      </c>
      <c r="T617" s="113">
        <f>SUM($S$491:S617)</f>
        <v>1200.7184607180411</v>
      </c>
      <c r="U617" s="199">
        <f t="shared" si="48"/>
        <v>12.60793123719</v>
      </c>
      <c r="V617" s="199">
        <f t="shared" si="49"/>
        <v>12.60793123719</v>
      </c>
      <c r="W617" s="231">
        <f>SUM($V$491:V617)</f>
        <v>1179.7089483816803</v>
      </c>
      <c r="Y617" s="231"/>
      <c r="Z617" s="231"/>
      <c r="AA617" s="231"/>
      <c r="AB617" s="231"/>
      <c r="AC617" s="231"/>
      <c r="AD617" s="231"/>
      <c r="AE617" s="231"/>
      <c r="AF617" s="231"/>
      <c r="AG617" s="231"/>
      <c r="AH617" s="231"/>
      <c r="AI617" s="231"/>
      <c r="AJ617" s="231"/>
      <c r="AK617" s="231"/>
      <c r="AL617" s="231"/>
      <c r="AM617" s="231"/>
      <c r="AN617" s="231"/>
    </row>
    <row r="618" spans="1:40">
      <c r="A618" s="27">
        <v>42589</v>
      </c>
      <c r="B618" s="113">
        <v>15.0566</v>
      </c>
      <c r="C618" s="116">
        <v>8.34</v>
      </c>
      <c r="D618" s="116">
        <v>43.24</v>
      </c>
      <c r="E618" s="113">
        <v>30.6965</v>
      </c>
      <c r="F618" s="113">
        <v>37.959099999999999</v>
      </c>
      <c r="G618" s="113">
        <v>11.899999619999999</v>
      </c>
      <c r="H618" s="113">
        <v>47.86</v>
      </c>
      <c r="I618" s="113">
        <v>20</v>
      </c>
      <c r="J618" s="113">
        <v>85</v>
      </c>
      <c r="K618" s="113">
        <v>830.58</v>
      </c>
      <c r="L618" s="113">
        <v>18.04</v>
      </c>
      <c r="M618" s="113">
        <v>38.92</v>
      </c>
      <c r="N618" s="113">
        <v>44.09</v>
      </c>
      <c r="O618" s="113">
        <v>719.99</v>
      </c>
      <c r="P618" s="113">
        <f t="shared" si="45"/>
        <v>3.0868540263902053</v>
      </c>
      <c r="Q618" s="113">
        <f t="shared" si="46"/>
        <v>21.90804730969203</v>
      </c>
      <c r="R618" s="113">
        <f>SUM($Q$491:Q618)</f>
        <v>1864.8732362331677</v>
      </c>
      <c r="S618" s="113">
        <f t="shared" si="47"/>
        <v>12.694671662098955</v>
      </c>
      <c r="T618" s="113">
        <f>SUM($S$491:S618)</f>
        <v>1213.41313238014</v>
      </c>
      <c r="U618" s="199">
        <f t="shared" si="48"/>
        <v>12.544545936959999</v>
      </c>
      <c r="V618" s="199">
        <f t="shared" si="49"/>
        <v>12.544545936959999</v>
      </c>
      <c r="W618" s="231">
        <f>SUM($V$491:V618)</f>
        <v>1192.2534943186404</v>
      </c>
      <c r="Y618" s="231"/>
      <c r="Z618" s="231"/>
      <c r="AA618" s="231"/>
      <c r="AB618" s="231"/>
      <c r="AC618" s="231"/>
      <c r="AD618" s="231"/>
      <c r="AE618" s="231"/>
      <c r="AF618" s="231"/>
      <c r="AG618" s="231"/>
      <c r="AH618" s="231"/>
      <c r="AI618" s="231"/>
      <c r="AJ618" s="231"/>
      <c r="AK618" s="231"/>
      <c r="AL618" s="231"/>
      <c r="AM618" s="231"/>
      <c r="AN618" s="231"/>
    </row>
    <row r="619" spans="1:40">
      <c r="A619" s="27">
        <v>42590</v>
      </c>
      <c r="B619" s="113">
        <v>14.251099999999999</v>
      </c>
      <c r="C619" s="116">
        <v>7.89</v>
      </c>
      <c r="D619" s="116">
        <v>39.89</v>
      </c>
      <c r="E619" s="113">
        <v>28.037299999999998</v>
      </c>
      <c r="F619" s="113">
        <v>38.042000000000002</v>
      </c>
      <c r="G619" s="113">
        <v>11.899999619999999</v>
      </c>
      <c r="H619" s="113">
        <v>46.53</v>
      </c>
      <c r="I619" s="113">
        <v>20</v>
      </c>
      <c r="J619" s="113">
        <v>85</v>
      </c>
      <c r="K619" s="113">
        <v>821.17</v>
      </c>
      <c r="L619" s="113">
        <v>18.68</v>
      </c>
      <c r="M619" s="113">
        <v>45.21</v>
      </c>
      <c r="N619" s="113">
        <v>44.12</v>
      </c>
      <c r="O619" s="113">
        <v>720.07</v>
      </c>
      <c r="P619" s="113">
        <f t="shared" si="45"/>
        <v>2.9425287690339759</v>
      </c>
      <c r="Q619" s="113">
        <f t="shared" si="46"/>
        <v>18.963740649997629</v>
      </c>
      <c r="R619" s="113">
        <f>SUM($Q$491:Q619)</f>
        <v>1883.8369768831653</v>
      </c>
      <c r="S619" s="113">
        <f t="shared" si="47"/>
        <v>11.585342702699451</v>
      </c>
      <c r="T619" s="113">
        <f>SUM($S$491:S619)</f>
        <v>1224.9984750828396</v>
      </c>
      <c r="U619" s="199">
        <f t="shared" si="48"/>
        <v>11.50741758609</v>
      </c>
      <c r="V619" s="199">
        <f t="shared" si="49"/>
        <v>11.50741758609</v>
      </c>
      <c r="W619" s="231">
        <f>SUM($V$491:V619)</f>
        <v>1203.7609119047304</v>
      </c>
      <c r="Y619" s="231"/>
      <c r="Z619" s="231"/>
      <c r="AA619" s="231"/>
      <c r="AB619" s="231"/>
      <c r="AC619" s="231"/>
      <c r="AD619" s="231"/>
      <c r="AE619" s="231"/>
      <c r="AF619" s="231"/>
      <c r="AG619" s="231"/>
      <c r="AH619" s="231"/>
      <c r="AI619" s="231"/>
      <c r="AJ619" s="231"/>
      <c r="AK619" s="231"/>
      <c r="AL619" s="231"/>
      <c r="AM619" s="231"/>
      <c r="AN619" s="231"/>
    </row>
    <row r="620" spans="1:40">
      <c r="A620" s="27">
        <v>42591</v>
      </c>
      <c r="B620" s="113">
        <v>14.4724</v>
      </c>
      <c r="C620" s="116">
        <v>8.02</v>
      </c>
      <c r="D620" s="116">
        <v>37.04</v>
      </c>
      <c r="E620" s="113">
        <v>24.563500000000001</v>
      </c>
      <c r="F620" s="113">
        <v>37.8245</v>
      </c>
      <c r="G620" s="113">
        <v>11.899999619999999</v>
      </c>
      <c r="H620" s="113">
        <v>47.97</v>
      </c>
      <c r="I620" s="113">
        <v>20</v>
      </c>
      <c r="J620" s="113">
        <v>84.97</v>
      </c>
      <c r="K620" s="113">
        <v>824.49</v>
      </c>
      <c r="L620" s="113">
        <v>18.54</v>
      </c>
      <c r="M620" s="113">
        <v>44.89</v>
      </c>
      <c r="N620" s="113">
        <v>43.2</v>
      </c>
      <c r="O620" s="113">
        <v>720.07</v>
      </c>
      <c r="P620" s="113">
        <f t="shared" si="45"/>
        <v>2.9204326816681858</v>
      </c>
      <c r="Q620" s="113">
        <f t="shared" si="46"/>
        <v>18.549311670774586</v>
      </c>
      <c r="R620" s="113">
        <f>SUM($Q$491:Q620)</f>
        <v>1902.3862885539399</v>
      </c>
      <c r="S620" s="113">
        <f t="shared" si="47"/>
        <v>11.302827208690353</v>
      </c>
      <c r="T620" s="113">
        <f>SUM($S$491:S620)</f>
        <v>1236.30130229153</v>
      </c>
      <c r="U620" s="199">
        <f t="shared" si="48"/>
        <v>11.263863052999998</v>
      </c>
      <c r="V620" s="199">
        <f t="shared" si="49"/>
        <v>11.263863052999998</v>
      </c>
      <c r="W620" s="231">
        <f>SUM($V$491:V620)</f>
        <v>1215.0247749577304</v>
      </c>
      <c r="Y620" s="231"/>
      <c r="Z620" s="231"/>
      <c r="AA620" s="231"/>
      <c r="AB620" s="231"/>
      <c r="AC620" s="231"/>
      <c r="AD620" s="231"/>
      <c r="AE620" s="231"/>
      <c r="AF620" s="231"/>
      <c r="AG620" s="231"/>
      <c r="AH620" s="231"/>
      <c r="AI620" s="231"/>
      <c r="AJ620" s="231"/>
      <c r="AK620" s="231"/>
      <c r="AL620" s="231"/>
      <c r="AM620" s="231"/>
      <c r="AN620" s="231"/>
    </row>
    <row r="621" spans="1:40">
      <c r="A621" s="27">
        <v>42592</v>
      </c>
      <c r="B621" s="113">
        <v>14.5815</v>
      </c>
      <c r="C621" s="116">
        <v>8.08</v>
      </c>
      <c r="D621" s="116">
        <v>36.49</v>
      </c>
      <c r="E621" s="113">
        <v>34.595799999999997</v>
      </c>
      <c r="F621" s="113">
        <v>37.840699999999998</v>
      </c>
      <c r="G621" s="113">
        <v>11.80000019</v>
      </c>
      <c r="H621" s="113">
        <v>48.02</v>
      </c>
      <c r="I621" s="113">
        <v>20</v>
      </c>
      <c r="J621" s="113">
        <v>84.98</v>
      </c>
      <c r="K621" s="113">
        <v>815.36</v>
      </c>
      <c r="L621" s="113">
        <v>20.32</v>
      </c>
      <c r="M621" s="113">
        <v>40.06</v>
      </c>
      <c r="N621" s="113">
        <v>47.38</v>
      </c>
      <c r="O621" s="113">
        <v>704.94</v>
      </c>
      <c r="P621" s="113">
        <f t="shared" si="45"/>
        <v>2.9261179557263115</v>
      </c>
      <c r="Q621" s="113">
        <f t="shared" si="46"/>
        <v>18.655069938718366</v>
      </c>
      <c r="R621" s="113">
        <f>SUM($Q$491:Q621)</f>
        <v>1921.0413584926582</v>
      </c>
      <c r="S621" s="113">
        <f t="shared" si="47"/>
        <v>11.775099794482875</v>
      </c>
      <c r="T621" s="113">
        <f>SUM($S$491:S621)</f>
        <v>1248.0764020860129</v>
      </c>
      <c r="U621" s="199">
        <f t="shared" si="48"/>
        <v>11.624836879210001</v>
      </c>
      <c r="V621" s="199">
        <f t="shared" si="49"/>
        <v>11.624836879210001</v>
      </c>
      <c r="W621" s="231">
        <f>SUM($V$491:V621)</f>
        <v>1226.6496118369405</v>
      </c>
      <c r="Y621" s="231"/>
      <c r="Z621" s="231"/>
      <c r="AA621" s="231"/>
      <c r="AB621" s="231"/>
      <c r="AC621" s="231"/>
      <c r="AD621" s="231"/>
      <c r="AE621" s="231"/>
      <c r="AF621" s="231"/>
      <c r="AG621" s="231"/>
      <c r="AH621" s="231"/>
      <c r="AI621" s="231"/>
      <c r="AJ621" s="231"/>
      <c r="AK621" s="231"/>
      <c r="AL621" s="231"/>
      <c r="AM621" s="231"/>
      <c r="AN621" s="231"/>
    </row>
    <row r="622" spans="1:40">
      <c r="A622" s="27">
        <v>42593</v>
      </c>
      <c r="B622" s="113">
        <v>14.7944</v>
      </c>
      <c r="C622" s="116">
        <v>8.19</v>
      </c>
      <c r="D622" s="116">
        <v>40.1</v>
      </c>
      <c r="E622" s="113">
        <v>39.483699999999999</v>
      </c>
      <c r="F622" s="113">
        <v>37.471499999999999</v>
      </c>
      <c r="G622" s="113">
        <v>11.899999619999999</v>
      </c>
      <c r="H622" s="113">
        <v>48.15</v>
      </c>
      <c r="I622" s="113">
        <v>20</v>
      </c>
      <c r="J622" s="113">
        <v>84.99</v>
      </c>
      <c r="K622" s="113">
        <v>811.38</v>
      </c>
      <c r="L622" s="113">
        <v>21.22</v>
      </c>
      <c r="M622" s="113">
        <v>38.86</v>
      </c>
      <c r="N622" s="113">
        <v>47.75</v>
      </c>
      <c r="O622" s="113">
        <v>700.05</v>
      </c>
      <c r="P622" s="113">
        <f t="shared" si="45"/>
        <v>2.9996796678982451</v>
      </c>
      <c r="Q622" s="113">
        <f t="shared" si="46"/>
        <v>20.079103911335302</v>
      </c>
      <c r="R622" s="113">
        <f>SUM($Q$491:Q622)</f>
        <v>1941.1204624039935</v>
      </c>
      <c r="S622" s="113">
        <f t="shared" si="47"/>
        <v>12.507437822883753</v>
      </c>
      <c r="T622" s="113">
        <f>SUM($S$491:S622)</f>
        <v>1260.5838399088966</v>
      </c>
      <c r="U622" s="199">
        <f t="shared" si="48"/>
        <v>12.313444287559998</v>
      </c>
      <c r="V622" s="199">
        <f t="shared" si="49"/>
        <v>12.313444287559998</v>
      </c>
      <c r="W622" s="231">
        <f>SUM($V$491:V622)</f>
        <v>1238.9630561245006</v>
      </c>
      <c r="Y622" s="231"/>
      <c r="Z622" s="231"/>
      <c r="AA622" s="231"/>
      <c r="AB622" s="231"/>
      <c r="AC622" s="231"/>
      <c r="AD622" s="231"/>
      <c r="AE622" s="231"/>
      <c r="AF622" s="231"/>
      <c r="AG622" s="231"/>
      <c r="AH622" s="231"/>
      <c r="AI622" s="231"/>
      <c r="AJ622" s="231"/>
      <c r="AK622" s="231"/>
      <c r="AL622" s="231"/>
      <c r="AM622" s="231"/>
      <c r="AN622" s="231"/>
    </row>
    <row r="623" spans="1:40">
      <c r="A623" s="27">
        <v>42594</v>
      </c>
      <c r="B623" s="113">
        <v>14.8331</v>
      </c>
      <c r="C623" s="116">
        <v>8.2200000000000006</v>
      </c>
      <c r="D623" s="116">
        <v>40.909999999999997</v>
      </c>
      <c r="E623" s="113">
        <v>33.246400000000001</v>
      </c>
      <c r="F623" s="113">
        <v>37.997300000000003</v>
      </c>
      <c r="G623" s="113">
        <v>12</v>
      </c>
      <c r="H623" s="113">
        <v>49.5</v>
      </c>
      <c r="I623" s="113">
        <v>20</v>
      </c>
      <c r="J623" s="113">
        <v>85</v>
      </c>
      <c r="K623" s="113">
        <v>811.01</v>
      </c>
      <c r="L623" s="113">
        <v>19.71</v>
      </c>
      <c r="M623" s="113">
        <v>48.86</v>
      </c>
      <c r="N623" s="113">
        <v>47.52</v>
      </c>
      <c r="O623" s="113">
        <v>700.05</v>
      </c>
      <c r="P623" s="113">
        <f t="shared" si="45"/>
        <v>3.0222245308959299</v>
      </c>
      <c r="Q623" s="113">
        <f t="shared" si="46"/>
        <v>20.536925934222925</v>
      </c>
      <c r="R623" s="113">
        <f>SUM($Q$491:Q623)</f>
        <v>1961.6573883382164</v>
      </c>
      <c r="S623" s="113">
        <f t="shared" si="47"/>
        <v>12.433794768386102</v>
      </c>
      <c r="T623" s="113">
        <f>SUM($S$491:S623)</f>
        <v>1273.0176346772828</v>
      </c>
      <c r="U623" s="199">
        <f t="shared" si="48"/>
        <v>12.22771284105</v>
      </c>
      <c r="V623" s="199">
        <f t="shared" si="49"/>
        <v>12.22771284105</v>
      </c>
      <c r="W623" s="231">
        <f>SUM($V$491:V623)</f>
        <v>1251.1907689655507</v>
      </c>
      <c r="Y623" s="231"/>
      <c r="Z623" s="231"/>
      <c r="AA623" s="231"/>
      <c r="AB623" s="231"/>
      <c r="AC623" s="231"/>
      <c r="AD623" s="231"/>
      <c r="AE623" s="231"/>
      <c r="AF623" s="231"/>
      <c r="AG623" s="231"/>
      <c r="AH623" s="231"/>
      <c r="AI623" s="231"/>
      <c r="AJ623" s="231"/>
      <c r="AK623" s="231"/>
      <c r="AL623" s="231"/>
      <c r="AM623" s="231"/>
      <c r="AN623" s="231"/>
    </row>
    <row r="624" spans="1:40">
      <c r="A624" s="27">
        <v>42595</v>
      </c>
      <c r="B624" s="113">
        <v>14.9222</v>
      </c>
      <c r="C624" s="116">
        <v>8.27</v>
      </c>
      <c r="D624" s="116">
        <v>39.380000000000003</v>
      </c>
      <c r="E624" s="113">
        <v>37.367400000000004</v>
      </c>
      <c r="F624" s="113">
        <v>37.4099</v>
      </c>
      <c r="G624" s="113">
        <v>11.899999619999999</v>
      </c>
      <c r="H624" s="113">
        <v>49.16</v>
      </c>
      <c r="I624" s="113">
        <v>20</v>
      </c>
      <c r="J624" s="113">
        <v>85</v>
      </c>
      <c r="K624" s="113">
        <v>811.33</v>
      </c>
      <c r="L624" s="113">
        <v>19.66</v>
      </c>
      <c r="M624" s="113">
        <v>54.42</v>
      </c>
      <c r="N624" s="113">
        <v>48.85</v>
      </c>
      <c r="O624" s="113">
        <v>700.02</v>
      </c>
      <c r="P624" s="113">
        <f t="shared" si="45"/>
        <v>3.0315914905141854</v>
      </c>
      <c r="Q624" s="113">
        <f t="shared" si="46"/>
        <v>20.730198264046592</v>
      </c>
      <c r="R624" s="113">
        <f>SUM($Q$491:Q624)</f>
        <v>1982.3875866022629</v>
      </c>
      <c r="S624" s="113">
        <f t="shared" si="47"/>
        <v>12.532638686237551</v>
      </c>
      <c r="T624" s="113">
        <f>SUM($S$491:S624)</f>
        <v>1285.5502733635203</v>
      </c>
      <c r="U624" s="199">
        <f t="shared" si="48"/>
        <v>12.27257982421</v>
      </c>
      <c r="V624" s="199">
        <f t="shared" si="49"/>
        <v>12.27257982421</v>
      </c>
      <c r="W624" s="231">
        <f>SUM($V$491:V624)</f>
        <v>1263.4633487897606</v>
      </c>
      <c r="Y624" s="231"/>
      <c r="Z624" s="231"/>
      <c r="AA624" s="231"/>
      <c r="AB624" s="231"/>
      <c r="AC624" s="231"/>
      <c r="AD624" s="231"/>
      <c r="AE624" s="231"/>
      <c r="AF624" s="231"/>
      <c r="AG624" s="231"/>
      <c r="AH624" s="231"/>
      <c r="AI624" s="231"/>
      <c r="AJ624" s="231"/>
      <c r="AK624" s="231"/>
      <c r="AL624" s="231"/>
      <c r="AM624" s="231"/>
      <c r="AN624" s="231"/>
    </row>
    <row r="625" spans="1:40">
      <c r="A625" s="27">
        <v>42596</v>
      </c>
      <c r="B625" s="113">
        <v>15.0176</v>
      </c>
      <c r="C625" s="116">
        <v>8.32</v>
      </c>
      <c r="D625" s="116">
        <v>39.29</v>
      </c>
      <c r="E625" s="113">
        <v>41.8322</v>
      </c>
      <c r="F625" s="113">
        <v>36.840400000000002</v>
      </c>
      <c r="G625" s="113">
        <v>11.899999619999999</v>
      </c>
      <c r="H625" s="113">
        <v>47.49</v>
      </c>
      <c r="I625" s="113">
        <v>20</v>
      </c>
      <c r="J625" s="113">
        <v>84.99</v>
      </c>
      <c r="K625" s="113">
        <v>815.31</v>
      </c>
      <c r="L625" s="113">
        <v>20.32</v>
      </c>
      <c r="M625" s="113">
        <v>59.57</v>
      </c>
      <c r="N625" s="113">
        <v>51.25</v>
      </c>
      <c r="O625" s="113">
        <v>699.97</v>
      </c>
      <c r="P625" s="113">
        <f t="shared" si="45"/>
        <v>3.0536083114228756</v>
      </c>
      <c r="Q625" s="113">
        <f t="shared" si="46"/>
        <v>21.191672786456429</v>
      </c>
      <c r="R625" s="113">
        <f>SUM($Q$491:Q625)</f>
        <v>2003.5792593887193</v>
      </c>
      <c r="S625" s="113">
        <f t="shared" si="47"/>
        <v>12.773397629981654</v>
      </c>
      <c r="T625" s="113">
        <f>SUM($S$491:S625)</f>
        <v>1298.323670993502</v>
      </c>
      <c r="U625" s="199">
        <f t="shared" si="48"/>
        <v>12.4798271649</v>
      </c>
      <c r="V625" s="199">
        <f t="shared" si="49"/>
        <v>12.4798271649</v>
      </c>
      <c r="W625" s="231">
        <f>SUM($V$491:V625)</f>
        <v>1275.9431759546605</v>
      </c>
      <c r="Y625" s="231"/>
      <c r="Z625" s="231"/>
      <c r="AA625" s="231"/>
      <c r="AB625" s="231"/>
      <c r="AC625" s="231"/>
      <c r="AD625" s="231"/>
      <c r="AE625" s="231"/>
      <c r="AF625" s="231"/>
      <c r="AG625" s="231"/>
      <c r="AH625" s="231"/>
      <c r="AI625" s="231"/>
      <c r="AJ625" s="231"/>
      <c r="AK625" s="231"/>
      <c r="AL625" s="231"/>
      <c r="AM625" s="231"/>
      <c r="AN625" s="231"/>
    </row>
    <row r="626" spans="1:40">
      <c r="A626" s="27">
        <v>42597</v>
      </c>
      <c r="B626" s="113">
        <v>15.009600000000001</v>
      </c>
      <c r="C626" s="116">
        <v>8.31</v>
      </c>
      <c r="D626" s="116">
        <v>40.1</v>
      </c>
      <c r="E626" s="113">
        <v>34.645600000000002</v>
      </c>
      <c r="F626" s="113">
        <v>37.200299999999999</v>
      </c>
      <c r="G626" s="113">
        <v>12</v>
      </c>
      <c r="H626" s="113">
        <v>48.04</v>
      </c>
      <c r="I626" s="113">
        <v>20</v>
      </c>
      <c r="J626" s="113">
        <v>84.99</v>
      </c>
      <c r="K626" s="113">
        <v>814.95</v>
      </c>
      <c r="L626" s="113">
        <v>20.350000000000001</v>
      </c>
      <c r="M626" s="113">
        <v>64.94</v>
      </c>
      <c r="N626" s="113">
        <v>50.84</v>
      </c>
      <c r="O626" s="113">
        <v>699.96</v>
      </c>
      <c r="P626" s="113">
        <f t="shared" si="45"/>
        <v>3.0527733240983905</v>
      </c>
      <c r="Q626" s="113">
        <f t="shared" si="46"/>
        <v>21.173985393697123</v>
      </c>
      <c r="R626" s="113">
        <f>SUM($Q$491:Q626)</f>
        <v>2024.7532447824165</v>
      </c>
      <c r="S626" s="113">
        <f t="shared" si="47"/>
        <v>12.5822592307735</v>
      </c>
      <c r="T626" s="113">
        <f>SUM($S$491:S626)</f>
        <v>1310.9059302242754</v>
      </c>
      <c r="U626" s="199">
        <f t="shared" si="48"/>
        <v>12.30884215691</v>
      </c>
      <c r="V626" s="199">
        <f t="shared" si="49"/>
        <v>12.30884215691</v>
      </c>
      <c r="W626" s="231">
        <f>SUM($V$491:V626)</f>
        <v>1288.2520181115706</v>
      </c>
      <c r="Y626" s="231"/>
      <c r="Z626" s="231"/>
      <c r="AA626" s="231"/>
      <c r="AB626" s="231"/>
      <c r="AC626" s="231"/>
      <c r="AD626" s="231"/>
      <c r="AE626" s="231"/>
      <c r="AF626" s="231"/>
      <c r="AG626" s="231"/>
      <c r="AH626" s="231"/>
      <c r="AI626" s="231"/>
      <c r="AJ626" s="231"/>
      <c r="AK626" s="231"/>
      <c r="AL626" s="231"/>
      <c r="AM626" s="231"/>
      <c r="AN626" s="231"/>
    </row>
    <row r="627" spans="1:40">
      <c r="A627" s="27">
        <v>42598</v>
      </c>
      <c r="B627" s="113">
        <v>14.9924</v>
      </c>
      <c r="C627" s="116">
        <v>8.3000000000000007</v>
      </c>
      <c r="D627" s="116">
        <v>40.119999999999997</v>
      </c>
      <c r="E627" s="113">
        <v>40.235999999999997</v>
      </c>
      <c r="F627" s="113">
        <v>36.987099999999998</v>
      </c>
      <c r="G627" s="113">
        <v>11.899999619999999</v>
      </c>
      <c r="H627" s="113">
        <v>48.02</v>
      </c>
      <c r="I627" s="113">
        <v>20</v>
      </c>
      <c r="J627" s="113">
        <v>84.99</v>
      </c>
      <c r="K627" s="113">
        <v>814.74</v>
      </c>
      <c r="L627" s="113">
        <v>20.45</v>
      </c>
      <c r="M627" s="113">
        <v>51.45</v>
      </c>
      <c r="N627" s="113">
        <v>51.2</v>
      </c>
      <c r="O627" s="113">
        <v>700.06</v>
      </c>
      <c r="P627" s="113">
        <f t="shared" si="45"/>
        <v>3.0491625151769055</v>
      </c>
      <c r="Q627" s="113">
        <f t="shared" si="46"/>
        <v>21.097668044934462</v>
      </c>
      <c r="R627" s="113">
        <f>SUM($Q$491:Q627)</f>
        <v>2045.8509128273508</v>
      </c>
      <c r="S627" s="113">
        <f t="shared" si="47"/>
        <v>12.760321490145952</v>
      </c>
      <c r="T627" s="113">
        <f>SUM($S$491:S627)</f>
        <v>1323.6662517144214</v>
      </c>
      <c r="U627" s="199">
        <f t="shared" si="48"/>
        <v>12.486390227109998</v>
      </c>
      <c r="V627" s="199">
        <f t="shared" si="49"/>
        <v>12.486390227109998</v>
      </c>
      <c r="W627" s="231">
        <f>SUM($V$491:V627)</f>
        <v>1300.7384083386805</v>
      </c>
      <c r="Y627" s="231"/>
      <c r="Z627" s="231"/>
      <c r="AA627" s="231"/>
      <c r="AB627" s="231"/>
      <c r="AC627" s="231"/>
      <c r="AD627" s="231"/>
      <c r="AE627" s="231"/>
      <c r="AF627" s="231"/>
      <c r="AG627" s="231"/>
      <c r="AH627" s="231"/>
      <c r="AI627" s="231"/>
      <c r="AJ627" s="231"/>
      <c r="AK627" s="231"/>
      <c r="AL627" s="231"/>
      <c r="AM627" s="231"/>
      <c r="AN627" s="231"/>
    </row>
    <row r="628" spans="1:40">
      <c r="A628" s="27">
        <v>42599</v>
      </c>
      <c r="B628" s="113">
        <v>14.9871</v>
      </c>
      <c r="C628" s="116">
        <v>8.3000000000000007</v>
      </c>
      <c r="D628" s="116">
        <v>38.270000000000003</v>
      </c>
      <c r="E628" s="113">
        <v>41.010100000000001</v>
      </c>
      <c r="F628" s="113">
        <v>36.742899999999999</v>
      </c>
      <c r="G628" s="113">
        <v>12</v>
      </c>
      <c r="H628" s="113">
        <v>48.83</v>
      </c>
      <c r="I628" s="113">
        <v>20</v>
      </c>
      <c r="J628" s="113">
        <v>84.96</v>
      </c>
      <c r="K628" s="113">
        <v>815.19</v>
      </c>
      <c r="L628" s="113">
        <v>20.63</v>
      </c>
      <c r="M628" s="113">
        <v>46.07</v>
      </c>
      <c r="N628" s="113">
        <v>51.91</v>
      </c>
      <c r="O628" s="113">
        <v>700.03</v>
      </c>
      <c r="P628" s="113">
        <f t="shared" si="45"/>
        <v>3.0120241619387107</v>
      </c>
      <c r="Q628" s="113">
        <f t="shared" si="46"/>
        <v>20.328506497148886</v>
      </c>
      <c r="R628" s="113">
        <f>SUM($Q$491:Q628)</f>
        <v>2066.1794193244996</v>
      </c>
      <c r="S628" s="113">
        <f t="shared" si="47"/>
        <v>12.519848184053105</v>
      </c>
      <c r="T628" s="113">
        <f>SUM($S$491:S628)</f>
        <v>1336.1860998984746</v>
      </c>
      <c r="U628" s="199">
        <f t="shared" si="48"/>
        <v>12.318667809620001</v>
      </c>
      <c r="V628" s="199">
        <f t="shared" si="49"/>
        <v>12.318667809620001</v>
      </c>
      <c r="W628" s="231">
        <f>SUM($V$491:V628)</f>
        <v>1313.0570761483004</v>
      </c>
      <c r="Y628" s="231"/>
      <c r="Z628" s="231"/>
      <c r="AA628" s="231"/>
      <c r="AB628" s="231"/>
      <c r="AC628" s="231"/>
      <c r="AD628" s="231"/>
      <c r="AE628" s="231"/>
      <c r="AF628" s="231"/>
      <c r="AG628" s="231"/>
      <c r="AH628" s="231"/>
      <c r="AI628" s="231"/>
      <c r="AJ628" s="231"/>
      <c r="AK628" s="231"/>
      <c r="AL628" s="231"/>
      <c r="AM628" s="231"/>
      <c r="AN628" s="231"/>
    </row>
    <row r="629" spans="1:40">
      <c r="A629" s="27">
        <v>42600</v>
      </c>
      <c r="B629" s="113">
        <v>15.013400000000001</v>
      </c>
      <c r="C629" s="116">
        <v>8.32</v>
      </c>
      <c r="D629" s="116">
        <v>40.79</v>
      </c>
      <c r="E629" s="113">
        <v>32.734999999999999</v>
      </c>
      <c r="F629" s="113">
        <v>37.051200000000001</v>
      </c>
      <c r="G629" s="113">
        <v>12</v>
      </c>
      <c r="H629" s="113">
        <v>45.65</v>
      </c>
      <c r="I629" s="113">
        <v>20</v>
      </c>
      <c r="J629" s="113">
        <v>84.99</v>
      </c>
      <c r="K629" s="113">
        <v>811.82</v>
      </c>
      <c r="L629" s="113">
        <v>20.14</v>
      </c>
      <c r="M629" s="113">
        <v>51.69</v>
      </c>
      <c r="N629" s="113">
        <v>49.84</v>
      </c>
      <c r="O629" s="113">
        <v>699.97</v>
      </c>
      <c r="P629" s="113">
        <f t="shared" si="45"/>
        <v>3.0307812458816397</v>
      </c>
      <c r="Q629" s="113">
        <f t="shared" si="46"/>
        <v>20.713408534983998</v>
      </c>
      <c r="R629" s="113">
        <f>SUM($Q$491:Q629)</f>
        <v>2086.8928278594835</v>
      </c>
      <c r="S629" s="113">
        <f t="shared" si="47"/>
        <v>12.548749290757202</v>
      </c>
      <c r="T629" s="113">
        <f>SUM($S$491:S629)</f>
        <v>1348.7348491892319</v>
      </c>
      <c r="U629" s="199">
        <f t="shared" si="48"/>
        <v>12.32964906082</v>
      </c>
      <c r="V629" s="199">
        <f t="shared" si="49"/>
        <v>12.32964906082</v>
      </c>
      <c r="W629" s="231">
        <f>SUM($V$491:V629)</f>
        <v>1325.3867252091204</v>
      </c>
      <c r="Y629" s="231"/>
      <c r="Z629" s="231"/>
      <c r="AA629" s="231"/>
      <c r="AB629" s="231"/>
      <c r="AC629" s="231"/>
      <c r="AD629" s="231"/>
      <c r="AE629" s="231"/>
      <c r="AF629" s="231"/>
      <c r="AG629" s="231"/>
      <c r="AH629" s="231"/>
      <c r="AI629" s="231"/>
      <c r="AJ629" s="231"/>
      <c r="AK629" s="231"/>
      <c r="AL629" s="231"/>
      <c r="AM629" s="231"/>
      <c r="AN629" s="231"/>
    </row>
    <row r="630" spans="1:40">
      <c r="A630" s="27">
        <v>42601</v>
      </c>
      <c r="B630" s="113">
        <v>14.9575</v>
      </c>
      <c r="C630" s="116">
        <v>8.2899999999999991</v>
      </c>
      <c r="D630" s="116">
        <v>40.65</v>
      </c>
      <c r="E630" s="113">
        <v>40.042200000000001</v>
      </c>
      <c r="F630" s="113">
        <v>36.628900000000002</v>
      </c>
      <c r="G630" s="113">
        <v>11.5</v>
      </c>
      <c r="H630" s="113">
        <v>48.5</v>
      </c>
      <c r="I630" s="113">
        <v>19.989999999999998</v>
      </c>
      <c r="J630" s="113">
        <v>85</v>
      </c>
      <c r="K630" s="113">
        <v>809.09</v>
      </c>
      <c r="L630" s="113">
        <v>20.059999999999999</v>
      </c>
      <c r="M630" s="113">
        <v>47.05</v>
      </c>
      <c r="N630" s="113">
        <v>50.52</v>
      </c>
      <c r="O630" s="113">
        <v>699.94</v>
      </c>
      <c r="P630" s="113">
        <f t="shared" si="45"/>
        <v>3.0724412732070898</v>
      </c>
      <c r="Q630" s="113">
        <f t="shared" si="46"/>
        <v>21.594556589977945</v>
      </c>
      <c r="R630" s="113">
        <f>SUM($Q$491:Q630)</f>
        <v>2108.4873844494614</v>
      </c>
      <c r="S630" s="113">
        <f t="shared" si="47"/>
        <v>12.934465142601299</v>
      </c>
      <c r="T630" s="113">
        <f>SUM($S$491:S630)</f>
        <v>1361.6693143318332</v>
      </c>
      <c r="U630" s="199">
        <f t="shared" si="48"/>
        <v>12.52176010675</v>
      </c>
      <c r="V630" s="199">
        <f t="shared" si="49"/>
        <v>12.52176010675</v>
      </c>
      <c r="W630" s="231">
        <f>SUM($V$491:V630)</f>
        <v>1337.9084853158704</v>
      </c>
      <c r="Y630" s="231"/>
      <c r="Z630" s="231"/>
      <c r="AA630" s="231"/>
      <c r="AB630" s="231"/>
      <c r="AC630" s="231"/>
      <c r="AD630" s="231"/>
      <c r="AE630" s="231"/>
      <c r="AF630" s="231"/>
      <c r="AG630" s="231"/>
      <c r="AH630" s="231"/>
      <c r="AI630" s="231"/>
      <c r="AJ630" s="231"/>
      <c r="AK630" s="231"/>
      <c r="AL630" s="231"/>
      <c r="AM630" s="231"/>
      <c r="AN630" s="231"/>
    </row>
    <row r="631" spans="1:40">
      <c r="A631" s="27">
        <v>42602</v>
      </c>
      <c r="B631" s="113">
        <v>14.0723</v>
      </c>
      <c r="C631" s="116">
        <v>7.79</v>
      </c>
      <c r="D631" s="116">
        <v>39.840000000000003</v>
      </c>
      <c r="E631" s="113">
        <v>43.110900000000001</v>
      </c>
      <c r="F631" s="113">
        <v>36.619100000000003</v>
      </c>
      <c r="G631" s="113">
        <v>11.600000380000001</v>
      </c>
      <c r="H631" s="113">
        <v>48.45</v>
      </c>
      <c r="I631" s="113">
        <v>20</v>
      </c>
      <c r="J631" s="113">
        <v>84.98</v>
      </c>
      <c r="K631" s="113">
        <v>798.4</v>
      </c>
      <c r="L631" s="113">
        <v>19.23</v>
      </c>
      <c r="M631" s="113">
        <v>46.86</v>
      </c>
      <c r="N631" s="113">
        <v>50.04</v>
      </c>
      <c r="O631" s="113">
        <v>699.97</v>
      </c>
      <c r="P631" s="113">
        <f t="shared" si="45"/>
        <v>2.9627823110112539</v>
      </c>
      <c r="Q631" s="113">
        <f t="shared" si="46"/>
        <v>19.351739479392275</v>
      </c>
      <c r="R631" s="113">
        <f>SUM($Q$491:Q631)</f>
        <v>2127.8391239288535</v>
      </c>
      <c r="S631" s="113">
        <f t="shared" si="47"/>
        <v>12.205390935372053</v>
      </c>
      <c r="T631" s="113">
        <f>SUM($S$491:S631)</f>
        <v>1373.8747052672052</v>
      </c>
      <c r="U631" s="199">
        <f t="shared" si="48"/>
        <v>11.877703138879999</v>
      </c>
      <c r="V631" s="199">
        <f t="shared" si="49"/>
        <v>11.877703138879999</v>
      </c>
      <c r="W631" s="231">
        <f>SUM($V$491:V631)</f>
        <v>1349.7861884547503</v>
      </c>
      <c r="Y631" s="231"/>
      <c r="Z631" s="231"/>
      <c r="AA631" s="231"/>
      <c r="AB631" s="231"/>
      <c r="AC631" s="231"/>
      <c r="AD631" s="231"/>
      <c r="AE631" s="231"/>
      <c r="AF631" s="231"/>
      <c r="AG631" s="231"/>
      <c r="AH631" s="231"/>
      <c r="AI631" s="231"/>
      <c r="AJ631" s="231"/>
      <c r="AK631" s="231"/>
      <c r="AL631" s="231"/>
      <c r="AM631" s="231"/>
      <c r="AN631" s="231"/>
    </row>
    <row r="632" spans="1:40">
      <c r="A632" s="27">
        <v>42603</v>
      </c>
      <c r="B632" s="113">
        <v>13.860200000000001</v>
      </c>
      <c r="C632" s="116">
        <v>7.68</v>
      </c>
      <c r="D632" s="116">
        <v>38.83</v>
      </c>
      <c r="E632" s="113">
        <v>36.354599999999998</v>
      </c>
      <c r="F632" s="113">
        <v>36.622199999999999</v>
      </c>
      <c r="G632" s="113">
        <v>11.69999981</v>
      </c>
      <c r="H632" s="113">
        <v>50.39</v>
      </c>
      <c r="I632" s="113">
        <v>20</v>
      </c>
      <c r="J632" s="113">
        <v>85.02</v>
      </c>
      <c r="K632" s="113">
        <v>796.2</v>
      </c>
      <c r="L632" s="113">
        <v>18.96</v>
      </c>
      <c r="M632" s="113">
        <v>52.64</v>
      </c>
      <c r="N632" s="113">
        <v>48.08</v>
      </c>
      <c r="O632" s="113">
        <v>699.97</v>
      </c>
      <c r="P632" s="113">
        <f t="shared" si="45"/>
        <v>2.9195096900631388</v>
      </c>
      <c r="Q632" s="113">
        <f t="shared" si="46"/>
        <v>18.532198710597246</v>
      </c>
      <c r="R632" s="113">
        <f>SUM($Q$491:Q632)</f>
        <v>2146.3713226394507</v>
      </c>
      <c r="S632" s="113">
        <f t="shared" si="47"/>
        <v>11.667158772724829</v>
      </c>
      <c r="T632" s="113">
        <f>SUM($S$491:S632)</f>
        <v>1385.54186403993</v>
      </c>
      <c r="U632" s="199">
        <f t="shared" si="48"/>
        <v>11.397834764199999</v>
      </c>
      <c r="V632" s="199">
        <f t="shared" si="49"/>
        <v>11.397834764199999</v>
      </c>
      <c r="W632" s="231">
        <f>SUM($V$491:V632)</f>
        <v>1361.1840232189504</v>
      </c>
      <c r="Y632" s="231"/>
      <c r="Z632" s="231"/>
      <c r="AA632" s="231"/>
      <c r="AB632" s="231"/>
      <c r="AC632" s="231"/>
      <c r="AD632" s="231"/>
      <c r="AE632" s="231"/>
      <c r="AF632" s="231"/>
      <c r="AG632" s="231"/>
      <c r="AH632" s="231"/>
      <c r="AI632" s="231"/>
      <c r="AJ632" s="231"/>
      <c r="AK632" s="231"/>
      <c r="AL632" s="231"/>
      <c r="AM632" s="231"/>
      <c r="AN632" s="231"/>
    </row>
    <row r="633" spans="1:40">
      <c r="A633" s="27">
        <v>42604</v>
      </c>
      <c r="B633" s="113">
        <v>14.3393</v>
      </c>
      <c r="C633" s="116">
        <v>7.94</v>
      </c>
      <c r="D633" s="116">
        <v>41.33</v>
      </c>
      <c r="E633" s="113">
        <v>28.365200000000002</v>
      </c>
      <c r="F633" s="113">
        <v>37.561999999999998</v>
      </c>
      <c r="G633" s="113">
        <v>11.80000019</v>
      </c>
      <c r="H633" s="113">
        <v>47.27</v>
      </c>
      <c r="I633" s="113">
        <v>19.989999999999998</v>
      </c>
      <c r="J633" s="113">
        <v>84.95</v>
      </c>
      <c r="K633" s="113">
        <v>802.02</v>
      </c>
      <c r="L633" s="113">
        <v>18.399999999999999</v>
      </c>
      <c r="M633" s="113">
        <v>60.2</v>
      </c>
      <c r="N633" s="113">
        <v>46.22</v>
      </c>
      <c r="O633" s="113">
        <v>700.08</v>
      </c>
      <c r="P633" s="113">
        <f t="shared" si="45"/>
        <v>2.983873612271442</v>
      </c>
      <c r="Q633" s="113">
        <f t="shared" si="46"/>
        <v>19.764227510404282</v>
      </c>
      <c r="R633" s="113">
        <f>SUM($Q$491:Q633)</f>
        <v>2166.1355501498551</v>
      </c>
      <c r="S633" s="113">
        <f t="shared" si="47"/>
        <v>12.012457822898977</v>
      </c>
      <c r="T633" s="113">
        <f>SUM($S$491:S633)</f>
        <v>1397.5543218628291</v>
      </c>
      <c r="U633" s="199">
        <f t="shared" si="48"/>
        <v>11.73512863156</v>
      </c>
      <c r="V633" s="199">
        <f t="shared" si="49"/>
        <v>11.73512863156</v>
      </c>
      <c r="W633" s="231">
        <f>SUM($V$491:V633)</f>
        <v>1372.9191518505104</v>
      </c>
      <c r="Y633" s="231"/>
      <c r="Z633" s="231"/>
      <c r="AA633" s="231"/>
      <c r="AB633" s="231"/>
      <c r="AC633" s="231"/>
      <c r="AD633" s="231"/>
      <c r="AE633" s="231"/>
      <c r="AF633" s="231"/>
      <c r="AG633" s="231"/>
      <c r="AH633" s="231"/>
      <c r="AI633" s="231"/>
      <c r="AJ633" s="231"/>
      <c r="AK633" s="231"/>
      <c r="AL633" s="231"/>
      <c r="AM633" s="231"/>
      <c r="AN633" s="231"/>
    </row>
    <row r="634" spans="1:40">
      <c r="A634" s="27">
        <v>42605</v>
      </c>
      <c r="B634" s="113">
        <v>14.6404</v>
      </c>
      <c r="C634" s="116">
        <v>8.11</v>
      </c>
      <c r="D634" s="116">
        <v>42.29</v>
      </c>
      <c r="E634" s="113">
        <v>37.015700000000002</v>
      </c>
      <c r="F634" s="113">
        <v>36.430500000000002</v>
      </c>
      <c r="G634" s="113">
        <v>11.69999981</v>
      </c>
      <c r="H634" s="113">
        <v>48.26</v>
      </c>
      <c r="I634" s="113">
        <v>20</v>
      </c>
      <c r="J634" s="113">
        <v>85.01</v>
      </c>
      <c r="K634" s="113">
        <v>807.36</v>
      </c>
      <c r="L634" s="113">
        <v>19.05</v>
      </c>
      <c r="M634" s="113">
        <v>53.21</v>
      </c>
      <c r="N634" s="113">
        <v>48.84</v>
      </c>
      <c r="O634" s="113">
        <v>700.04</v>
      </c>
      <c r="P634" s="113">
        <f t="shared" si="45"/>
        <v>3.054104431961028</v>
      </c>
      <c r="Q634" s="113">
        <f t="shared" si="46"/>
        <v>21.202189019007371</v>
      </c>
      <c r="R634" s="113">
        <f>SUM($Q$491:Q634)</f>
        <v>2187.3377391688623</v>
      </c>
      <c r="S634" s="113">
        <f t="shared" si="47"/>
        <v>12.700672567577325</v>
      </c>
      <c r="T634" s="113">
        <f>SUM($S$491:S634)</f>
        <v>1410.2549944304064</v>
      </c>
      <c r="U634" s="199">
        <f t="shared" si="48"/>
        <v>12.352353388059997</v>
      </c>
      <c r="V634" s="199">
        <f t="shared" si="49"/>
        <v>12.352353388059997</v>
      </c>
      <c r="W634" s="231">
        <f>SUM($V$491:V634)</f>
        <v>1385.2715052385704</v>
      </c>
      <c r="Y634" s="231"/>
      <c r="Z634" s="231"/>
      <c r="AA634" s="231"/>
      <c r="AB634" s="231"/>
      <c r="AC634" s="231"/>
      <c r="AD634" s="231"/>
      <c r="AE634" s="231"/>
      <c r="AF634" s="231"/>
      <c r="AG634" s="231"/>
      <c r="AH634" s="231"/>
      <c r="AI634" s="231"/>
      <c r="AJ634" s="231"/>
      <c r="AK634" s="231"/>
      <c r="AL634" s="231"/>
      <c r="AM634" s="231"/>
      <c r="AN634" s="231"/>
    </row>
    <row r="635" spans="1:40">
      <c r="A635" s="27">
        <v>42606</v>
      </c>
      <c r="B635" s="113">
        <v>15.034000000000001</v>
      </c>
      <c r="C635" s="116">
        <v>8.33</v>
      </c>
      <c r="D635" s="116">
        <v>41.04</v>
      </c>
      <c r="E635" s="113">
        <v>41.736199999999997</v>
      </c>
      <c r="F635" s="113">
        <v>36.853999999999999</v>
      </c>
      <c r="G635" s="113">
        <v>11.899999619999999</v>
      </c>
      <c r="H635" s="113">
        <v>48.85</v>
      </c>
      <c r="I635" s="113">
        <v>20</v>
      </c>
      <c r="J635" s="113">
        <v>84.98</v>
      </c>
      <c r="K635" s="113">
        <v>811.67</v>
      </c>
      <c r="L635" s="113">
        <v>19.14</v>
      </c>
      <c r="M635" s="113">
        <v>50.01</v>
      </c>
      <c r="N635" s="113">
        <v>47.49</v>
      </c>
      <c r="O635" s="113">
        <v>700.02</v>
      </c>
      <c r="P635" s="113">
        <f t="shared" si="45"/>
        <v>3.0703967363639961</v>
      </c>
      <c r="Q635" s="113">
        <f t="shared" si="46"/>
        <v>21.550450826712446</v>
      </c>
      <c r="R635" s="113">
        <f>SUM($Q$491:Q635)</f>
        <v>2208.8881899955745</v>
      </c>
      <c r="S635" s="113">
        <f t="shared" si="47"/>
        <v>12.940715145861253</v>
      </c>
      <c r="T635" s="113">
        <f>SUM($S$491:S635)</f>
        <v>1423.1957095762677</v>
      </c>
      <c r="U635" s="199">
        <f t="shared" si="48"/>
        <v>12.673054898059997</v>
      </c>
      <c r="V635" s="199">
        <f t="shared" si="49"/>
        <v>12.673054898059997</v>
      </c>
      <c r="W635" s="231">
        <f>SUM($V$491:V635)</f>
        <v>1397.9445601366303</v>
      </c>
      <c r="Y635" s="231"/>
      <c r="Z635" s="231"/>
      <c r="AA635" s="231"/>
      <c r="AB635" s="231"/>
      <c r="AC635" s="231"/>
      <c r="AD635" s="231"/>
      <c r="AE635" s="231"/>
      <c r="AF635" s="231"/>
      <c r="AG635" s="231"/>
      <c r="AH635" s="231"/>
      <c r="AI635" s="231"/>
      <c r="AJ635" s="231"/>
      <c r="AK635" s="231"/>
      <c r="AL635" s="231"/>
      <c r="AM635" s="231"/>
      <c r="AN635" s="231"/>
    </row>
    <row r="636" spans="1:40">
      <c r="A636" s="27">
        <v>42607</v>
      </c>
      <c r="B636" s="113">
        <v>14.8851</v>
      </c>
      <c r="C636" s="116">
        <v>8.25</v>
      </c>
      <c r="D636" s="116">
        <v>43.3</v>
      </c>
      <c r="E636" s="113">
        <v>37.8157</v>
      </c>
      <c r="F636" s="113">
        <v>36.630099999999999</v>
      </c>
      <c r="G636" s="113">
        <v>11</v>
      </c>
      <c r="H636" s="113">
        <v>48.47</v>
      </c>
      <c r="I636" s="113">
        <v>20</v>
      </c>
      <c r="J636" s="113">
        <v>85</v>
      </c>
      <c r="K636" s="113">
        <v>809.75</v>
      </c>
      <c r="L636" s="113">
        <v>20.36</v>
      </c>
      <c r="M636" s="113">
        <v>54.94</v>
      </c>
      <c r="N636" s="113">
        <v>50.35</v>
      </c>
      <c r="O636" s="113">
        <v>700.02</v>
      </c>
      <c r="P636" s="113">
        <f t="shared" si="45"/>
        <v>3.1419953537350302</v>
      </c>
      <c r="Q636" s="113">
        <f t="shared" si="46"/>
        <v>23.150013269648326</v>
      </c>
      <c r="R636" s="113">
        <f>SUM($Q$491:Q636)</f>
        <v>2232.0382032652228</v>
      </c>
      <c r="S636" s="113">
        <f t="shared" si="47"/>
        <v>13.318721415415499</v>
      </c>
      <c r="T636" s="113">
        <f>SUM($S$491:S636)</f>
        <v>1436.5144309916832</v>
      </c>
      <c r="U636" s="199">
        <f t="shared" si="48"/>
        <v>12.670912600619998</v>
      </c>
      <c r="V636" s="199">
        <f t="shared" si="49"/>
        <v>12.670912600619998</v>
      </c>
      <c r="W636" s="231">
        <f>SUM($V$491:V636)</f>
        <v>1410.6154727372502</v>
      </c>
      <c r="Y636" s="231"/>
      <c r="Z636" s="231"/>
      <c r="AA636" s="231"/>
      <c r="AB636" s="231"/>
      <c r="AC636" s="231"/>
      <c r="AD636" s="231"/>
      <c r="AE636" s="231"/>
      <c r="AF636" s="231"/>
      <c r="AG636" s="231"/>
      <c r="AH636" s="231"/>
      <c r="AI636" s="231"/>
      <c r="AJ636" s="231"/>
      <c r="AK636" s="231"/>
      <c r="AL636" s="231"/>
      <c r="AM636" s="231"/>
      <c r="AN636" s="231"/>
    </row>
    <row r="637" spans="1:40">
      <c r="A637" s="27">
        <v>42608</v>
      </c>
      <c r="B637" s="113">
        <v>14.8415</v>
      </c>
      <c r="C637" s="116">
        <v>8.2200000000000006</v>
      </c>
      <c r="D637" s="116">
        <v>42.85</v>
      </c>
      <c r="E637" s="113">
        <v>33.875399999999999</v>
      </c>
      <c r="F637" s="113">
        <v>36.8294</v>
      </c>
      <c r="G637" s="113">
        <v>11.19999981</v>
      </c>
      <c r="H637" s="113">
        <v>47.06</v>
      </c>
      <c r="I637" s="113">
        <v>20</v>
      </c>
      <c r="J637" s="113">
        <v>84.98</v>
      </c>
      <c r="K637" s="113">
        <v>809.86</v>
      </c>
      <c r="L637" s="113">
        <v>20.8</v>
      </c>
      <c r="M637" s="113">
        <v>46.67</v>
      </c>
      <c r="N637" s="113">
        <v>51.22</v>
      </c>
      <c r="O637" s="113">
        <v>699.98</v>
      </c>
      <c r="P637" s="113">
        <f t="shared" si="45"/>
        <v>3.0915898657726189</v>
      </c>
      <c r="Q637" s="113">
        <f t="shared" si="46"/>
        <v>22.012046369980084</v>
      </c>
      <c r="R637" s="113">
        <f>SUM($Q$491:Q637)</f>
        <v>2254.0502496352028</v>
      </c>
      <c r="S637" s="113">
        <f t="shared" si="47"/>
        <v>12.980730694433626</v>
      </c>
      <c r="T637" s="113">
        <f>SUM($S$491:S637)</f>
        <v>1449.4951616861167</v>
      </c>
      <c r="U637" s="199">
        <f t="shared" si="48"/>
        <v>12.451057893559998</v>
      </c>
      <c r="V637" s="199">
        <f t="shared" si="49"/>
        <v>12.451057893559998</v>
      </c>
      <c r="W637" s="231">
        <f>SUM($V$491:V637)</f>
        <v>1423.0665306308101</v>
      </c>
      <c r="Y637" s="231"/>
      <c r="Z637" s="231"/>
      <c r="AA637" s="231"/>
      <c r="AB637" s="231"/>
      <c r="AC637" s="231"/>
      <c r="AD637" s="231"/>
      <c r="AE637" s="231"/>
      <c r="AF637" s="231"/>
      <c r="AG637" s="231"/>
      <c r="AH637" s="231"/>
      <c r="AI637" s="231"/>
      <c r="AJ637" s="231"/>
      <c r="AK637" s="231"/>
      <c r="AL637" s="231"/>
      <c r="AM637" s="231"/>
      <c r="AN637" s="231"/>
    </row>
    <row r="638" spans="1:40">
      <c r="A638" s="27">
        <v>42609</v>
      </c>
      <c r="B638" s="113">
        <v>14.9876</v>
      </c>
      <c r="C638" s="116">
        <v>8.3000000000000007</v>
      </c>
      <c r="D638" s="116">
        <v>42.19</v>
      </c>
      <c r="E638" s="113">
        <v>27.3752</v>
      </c>
      <c r="F638" s="113">
        <v>36.305100000000003</v>
      </c>
      <c r="G638" s="113">
        <v>11.19999981</v>
      </c>
      <c r="H638" s="113">
        <v>48.32</v>
      </c>
      <c r="I638" s="113">
        <v>20</v>
      </c>
      <c r="J638" s="113">
        <v>84.99</v>
      </c>
      <c r="K638" s="113">
        <v>815.55</v>
      </c>
      <c r="L638" s="113">
        <v>21.32</v>
      </c>
      <c r="M638" s="113">
        <v>44.15</v>
      </c>
      <c r="N638" s="113">
        <v>52.25</v>
      </c>
      <c r="O638" s="113">
        <v>699.98</v>
      </c>
      <c r="P638" s="113">
        <f t="shared" si="45"/>
        <v>3.0868736646337478</v>
      </c>
      <c r="Q638" s="113">
        <f t="shared" si="46"/>
        <v>21.908477549485198</v>
      </c>
      <c r="R638" s="113">
        <f>SUM($Q$491:Q638)</f>
        <v>2275.9587271846881</v>
      </c>
      <c r="S638" s="113">
        <f t="shared" si="47"/>
        <v>12.778981672698928</v>
      </c>
      <c r="T638" s="113">
        <f>SUM($S$491:S638)</f>
        <v>1462.2741433588155</v>
      </c>
      <c r="U638" s="199">
        <f t="shared" si="48"/>
        <v>12.267949578470001</v>
      </c>
      <c r="V638" s="199">
        <f t="shared" si="49"/>
        <v>12.267949578470001</v>
      </c>
      <c r="W638" s="231">
        <f>SUM($V$491:V638)</f>
        <v>1435.3344802092802</v>
      </c>
      <c r="Y638" s="231"/>
      <c r="Z638" s="231"/>
      <c r="AA638" s="231"/>
      <c r="AB638" s="231"/>
      <c r="AC638" s="231"/>
      <c r="AD638" s="231"/>
      <c r="AE638" s="231"/>
      <c r="AF638" s="231"/>
      <c r="AG638" s="231"/>
      <c r="AH638" s="231"/>
      <c r="AI638" s="231"/>
      <c r="AJ638" s="231"/>
      <c r="AK638" s="231"/>
      <c r="AL638" s="231"/>
      <c r="AM638" s="231"/>
      <c r="AN638" s="231"/>
    </row>
    <row r="639" spans="1:40">
      <c r="A639" s="27">
        <v>42610</v>
      </c>
      <c r="B639" s="113">
        <v>15.1442</v>
      </c>
      <c r="C639" s="116">
        <v>8.39</v>
      </c>
      <c r="D639" s="116">
        <v>41.85</v>
      </c>
      <c r="E639" s="113">
        <v>30.179500000000001</v>
      </c>
      <c r="F639" s="113">
        <v>35.7164</v>
      </c>
      <c r="G639" s="113">
        <v>11.5</v>
      </c>
      <c r="H639" s="113">
        <v>47</v>
      </c>
      <c r="I639" s="113">
        <v>20</v>
      </c>
      <c r="J639" s="113">
        <v>85</v>
      </c>
      <c r="K639" s="113">
        <v>818.16</v>
      </c>
      <c r="L639" s="113">
        <v>21.58</v>
      </c>
      <c r="M639" s="113">
        <v>45.15</v>
      </c>
      <c r="N639" s="113">
        <v>51.88</v>
      </c>
      <c r="O639" s="113">
        <v>699.97</v>
      </c>
      <c r="P639" s="113">
        <f t="shared" si="45"/>
        <v>3.0834235078961809</v>
      </c>
      <c r="Q639" s="113">
        <f t="shared" si="46"/>
        <v>21.833020112900755</v>
      </c>
      <c r="R639" s="113">
        <f>SUM($Q$491:Q639)</f>
        <v>2297.7917472975887</v>
      </c>
      <c r="S639" s="113">
        <f t="shared" si="47"/>
        <v>12.845830663587403</v>
      </c>
      <c r="T639" s="113">
        <f>SUM($S$491:S639)</f>
        <v>1475.1199740224029</v>
      </c>
      <c r="U639" s="199">
        <f t="shared" si="48"/>
        <v>12.445937126390001</v>
      </c>
      <c r="V639" s="199">
        <f t="shared" si="49"/>
        <v>12.445937126390001</v>
      </c>
      <c r="W639" s="231">
        <f>SUM($V$491:V639)</f>
        <v>1447.7804173356701</v>
      </c>
      <c r="Y639" s="231"/>
      <c r="Z639" s="231"/>
      <c r="AA639" s="231"/>
      <c r="AB639" s="231"/>
      <c r="AC639" s="231"/>
      <c r="AD639" s="231"/>
      <c r="AE639" s="231"/>
      <c r="AF639" s="231"/>
      <c r="AG639" s="231"/>
      <c r="AH639" s="231"/>
      <c r="AI639" s="231"/>
      <c r="AJ639" s="231"/>
      <c r="AK639" s="231"/>
      <c r="AL639" s="231"/>
      <c r="AM639" s="231"/>
      <c r="AN639" s="231"/>
    </row>
    <row r="640" spans="1:40">
      <c r="A640" s="27">
        <v>42611</v>
      </c>
      <c r="B640" s="113">
        <v>15.1249</v>
      </c>
      <c r="C640" s="116">
        <v>8.3800000000000008</v>
      </c>
      <c r="D640" s="116">
        <v>41.47</v>
      </c>
      <c r="E640" s="113">
        <v>47.321100000000001</v>
      </c>
      <c r="F640" s="113">
        <v>34.981400000000001</v>
      </c>
      <c r="G640" s="113">
        <v>11.5</v>
      </c>
      <c r="H640" s="113">
        <v>48.5</v>
      </c>
      <c r="I640" s="113">
        <v>20</v>
      </c>
      <c r="J640" s="113">
        <v>85</v>
      </c>
      <c r="K640" s="113">
        <v>817.65</v>
      </c>
      <c r="L640" s="113">
        <v>20.81</v>
      </c>
      <c r="M640" s="113">
        <v>49.04</v>
      </c>
      <c r="N640" s="113">
        <v>52.63</v>
      </c>
      <c r="O640" s="113">
        <v>699.97</v>
      </c>
      <c r="P640" s="113">
        <f t="shared" si="45"/>
        <v>3.1263379875689603</v>
      </c>
      <c r="Q640" s="113">
        <f t="shared" si="46"/>
        <v>22.790367931826058</v>
      </c>
      <c r="R640" s="113">
        <f>SUM($Q$491:Q640)</f>
        <v>2320.5821152294147</v>
      </c>
      <c r="S640" s="113">
        <f t="shared" si="47"/>
        <v>13.422126047243601</v>
      </c>
      <c r="T640" s="113">
        <f>SUM($S$491:S640)</f>
        <v>1488.5421000696465</v>
      </c>
      <c r="U640" s="199">
        <f t="shared" si="48"/>
        <v>12.971470925769999</v>
      </c>
      <c r="V640" s="199">
        <f t="shared" si="49"/>
        <v>12.971470925769999</v>
      </c>
      <c r="W640" s="231">
        <f>SUM($V$491:V640)</f>
        <v>1460.7518882614402</v>
      </c>
      <c r="Y640" s="231"/>
      <c r="Z640" s="231"/>
      <c r="AA640" s="231"/>
      <c r="AB640" s="231"/>
      <c r="AC640" s="231"/>
      <c r="AD640" s="231"/>
      <c r="AE640" s="231"/>
      <c r="AF640" s="231"/>
      <c r="AG640" s="231"/>
      <c r="AH640" s="231"/>
      <c r="AI640" s="231"/>
      <c r="AJ640" s="231"/>
      <c r="AK640" s="231"/>
      <c r="AL640" s="231"/>
      <c r="AM640" s="231"/>
      <c r="AN640" s="231"/>
    </row>
    <row r="641" spans="1:40">
      <c r="A641" s="27">
        <v>42612</v>
      </c>
      <c r="B641" s="113">
        <v>15.1404</v>
      </c>
      <c r="C641" s="116">
        <v>8.39</v>
      </c>
      <c r="D641" s="116">
        <v>42.43</v>
      </c>
      <c r="E641" s="113">
        <v>43.984200000000001</v>
      </c>
      <c r="F641" s="113">
        <v>35.347499999999997</v>
      </c>
      <c r="G641" s="113">
        <v>11.80000019</v>
      </c>
      <c r="H641" s="113">
        <v>45.5</v>
      </c>
      <c r="I641" s="113">
        <v>20</v>
      </c>
      <c r="J641" s="113">
        <v>84.99</v>
      </c>
      <c r="K641" s="113">
        <v>818.06</v>
      </c>
      <c r="L641" s="113">
        <v>20.64</v>
      </c>
      <c r="M641" s="113">
        <v>53.12</v>
      </c>
      <c r="N641" s="113">
        <v>52.23</v>
      </c>
      <c r="O641" s="113">
        <v>700.01</v>
      </c>
      <c r="P641" s="113">
        <f t="shared" si="45"/>
        <v>3.1126069365399913</v>
      </c>
      <c r="Q641" s="113">
        <f t="shared" si="46"/>
        <v>22.479570894941478</v>
      </c>
      <c r="R641" s="113">
        <f>SUM($Q$491:Q641)</f>
        <v>2343.0616861243561</v>
      </c>
      <c r="S641" s="113">
        <f t="shared" si="47"/>
        <v>13.322138036382475</v>
      </c>
      <c r="T641" s="113">
        <f>SUM($S$491:S641)</f>
        <v>1501.864238106029</v>
      </c>
      <c r="U641" s="199">
        <f t="shared" si="48"/>
        <v>12.972790514809999</v>
      </c>
      <c r="V641" s="199">
        <f t="shared" si="49"/>
        <v>12.972790514809999</v>
      </c>
      <c r="W641" s="231">
        <f>SUM($V$491:V641)</f>
        <v>1473.7246787762501</v>
      </c>
      <c r="Y641" s="231"/>
      <c r="Z641" s="231"/>
      <c r="AA641" s="231"/>
      <c r="AB641" s="231"/>
      <c r="AC641" s="231"/>
      <c r="AD641" s="231"/>
      <c r="AE641" s="231"/>
      <c r="AF641" s="231"/>
      <c r="AG641" s="231"/>
      <c r="AH641" s="231"/>
      <c r="AI641" s="231"/>
      <c r="AJ641" s="231"/>
      <c r="AK641" s="231"/>
      <c r="AL641" s="231"/>
      <c r="AM641" s="231"/>
      <c r="AN641" s="231"/>
    </row>
    <row r="642" spans="1:40">
      <c r="A642" s="27">
        <v>42613</v>
      </c>
      <c r="B642" s="113">
        <v>15.140499999999999</v>
      </c>
      <c r="C642" s="116">
        <v>8.39</v>
      </c>
      <c r="D642" s="116">
        <v>42.13</v>
      </c>
      <c r="E642" s="113">
        <v>40.298499999999997</v>
      </c>
      <c r="F642" s="113">
        <v>35.964199999999998</v>
      </c>
      <c r="G642" s="113">
        <v>11.19999981</v>
      </c>
      <c r="H642" s="113">
        <v>47.25</v>
      </c>
      <c r="I642" s="113">
        <v>20</v>
      </c>
      <c r="J642" s="113">
        <v>85</v>
      </c>
      <c r="K642" s="113">
        <v>816.72</v>
      </c>
      <c r="L642" s="113">
        <v>20.64</v>
      </c>
      <c r="M642" s="113">
        <v>57.34</v>
      </c>
      <c r="N642" s="113">
        <v>51.4</v>
      </c>
      <c r="O642" s="113">
        <v>699.97</v>
      </c>
      <c r="P642" s="113">
        <f t="shared" si="45"/>
        <v>3.1459314120911577</v>
      </c>
      <c r="Q642" s="113">
        <f t="shared" si="46"/>
        <v>23.241312634765599</v>
      </c>
      <c r="R642" s="113">
        <f>SUM($Q$491:Q642)</f>
        <v>2366.3029987591217</v>
      </c>
      <c r="S642" s="113">
        <f t="shared" si="47"/>
        <v>13.395486409666624</v>
      </c>
      <c r="T642" s="113">
        <f>SUM($S$491:S642)</f>
        <v>1515.2597245156956</v>
      </c>
      <c r="U642" s="199">
        <f t="shared" si="48"/>
        <v>12.817375358670001</v>
      </c>
      <c r="V642" s="199">
        <f t="shared" si="49"/>
        <v>12.817375358670001</v>
      </c>
      <c r="W642" s="231">
        <f>SUM($V$491:V642)</f>
        <v>1486.5420541349201</v>
      </c>
      <c r="Y642" s="231"/>
      <c r="Z642" s="231"/>
      <c r="AA642" s="231"/>
      <c r="AB642" s="231"/>
      <c r="AC642" s="231"/>
      <c r="AD642" s="231"/>
      <c r="AE642" s="231"/>
      <c r="AF642" s="231"/>
      <c r="AG642" s="231"/>
      <c r="AH642" s="231"/>
      <c r="AI642" s="231"/>
      <c r="AJ642" s="231"/>
      <c r="AK642" s="231"/>
      <c r="AL642" s="231"/>
      <c r="AM642" s="231"/>
      <c r="AN642" s="231"/>
    </row>
    <row r="643" spans="1:40">
      <c r="A643" s="27">
        <v>42614</v>
      </c>
      <c r="B643" s="113">
        <v>15.133599999999999</v>
      </c>
      <c r="C643" s="116">
        <v>8.3800000000000008</v>
      </c>
      <c r="D643" s="116">
        <v>37.46</v>
      </c>
      <c r="E643" s="113">
        <v>39.382899999999999</v>
      </c>
      <c r="F643" s="113">
        <v>35.990299999999998</v>
      </c>
      <c r="G643" s="113">
        <v>12.100000380000001</v>
      </c>
      <c r="H643" s="113">
        <v>49.45</v>
      </c>
      <c r="I643" s="113">
        <v>20</v>
      </c>
      <c r="J643" s="113">
        <v>84.99</v>
      </c>
      <c r="K643" s="113">
        <v>821.05</v>
      </c>
      <c r="L643" s="113">
        <v>23.05</v>
      </c>
      <c r="M643" s="113">
        <v>58.49</v>
      </c>
      <c r="N643" s="113">
        <v>55.3</v>
      </c>
      <c r="O643" s="113">
        <v>700.03</v>
      </c>
      <c r="P643" s="113">
        <f t="shared" si="45"/>
        <v>3.0280884830944945</v>
      </c>
      <c r="Q643" s="113">
        <f t="shared" si="46"/>
        <v>20.657707268092754</v>
      </c>
      <c r="R643" s="113">
        <f>SUM($Q$491:Q643)</f>
        <v>2386.9607060272147</v>
      </c>
      <c r="S643" s="113">
        <f t="shared" si="47"/>
        <v>12.499046116703255</v>
      </c>
      <c r="T643" s="113">
        <f>SUM($S$491:S643)</f>
        <v>1527.7587706323989</v>
      </c>
      <c r="U643" s="199">
        <f t="shared" si="48"/>
        <v>12.284316360800002</v>
      </c>
      <c r="V643" s="199">
        <f t="shared" si="49"/>
        <v>12.284316360800002</v>
      </c>
      <c r="W643" s="231">
        <f>SUM($V$491:V643)</f>
        <v>1498.8263704957201</v>
      </c>
      <c r="Y643" s="231"/>
      <c r="Z643" s="231"/>
      <c r="AA643" s="231"/>
      <c r="AB643" s="231"/>
      <c r="AC643" s="231"/>
      <c r="AD643" s="231"/>
      <c r="AE643" s="231"/>
      <c r="AF643" s="231"/>
      <c r="AG643" s="231"/>
      <c r="AH643" s="231"/>
      <c r="AI643" s="231"/>
      <c r="AJ643" s="231"/>
      <c r="AK643" s="231"/>
      <c r="AL643" s="231"/>
      <c r="AM643" s="231"/>
      <c r="AN643" s="231"/>
    </row>
    <row r="644" spans="1:40">
      <c r="A644" s="27">
        <v>42615</v>
      </c>
      <c r="B644" s="113">
        <v>14.7035</v>
      </c>
      <c r="C644" s="116">
        <v>8.14</v>
      </c>
      <c r="D644" s="116">
        <v>36.549999999999997</v>
      </c>
      <c r="E644" s="113">
        <v>38.756799999999998</v>
      </c>
      <c r="F644" s="113">
        <v>36.623100000000001</v>
      </c>
      <c r="G644" s="113">
        <v>12.30000019</v>
      </c>
      <c r="H644" s="113">
        <v>47.96</v>
      </c>
      <c r="I644" s="113">
        <v>20</v>
      </c>
      <c r="J644" s="113">
        <v>85</v>
      </c>
      <c r="K644" s="113">
        <v>808.8</v>
      </c>
      <c r="L644" s="113">
        <v>19.2</v>
      </c>
      <c r="M644" s="113">
        <v>50.88</v>
      </c>
      <c r="N644" s="113">
        <v>55.43</v>
      </c>
      <c r="O644" s="113">
        <v>699.96</v>
      </c>
      <c r="P644" s="113">
        <f t="shared" ref="P644:P707" si="50">SUMPRODUCT(C644:O644,$Y$5:$AK$5)+AP644</f>
        <v>2.9430172659243916</v>
      </c>
      <c r="Q644" s="113">
        <f t="shared" ref="Q644:Q707" si="51">EXP(P644)</f>
        <v>18.973006641355525</v>
      </c>
      <c r="R644" s="113">
        <f>SUM($Q$491:Q644)</f>
        <v>2405.93371266857</v>
      </c>
      <c r="S644" s="113">
        <f t="shared" ref="S644:S707" si="52">SUMPRODUCT(C644:O644,$Y$3:$AK$3)</f>
        <v>11.949002790599275</v>
      </c>
      <c r="T644" s="113">
        <f>SUM($S$491:S644)</f>
        <v>1539.7077734229981</v>
      </c>
      <c r="U644" s="199">
        <f t="shared" ref="U644:U707" si="53">$AY$65+$AY$66*C644+$AY$67*D644+$AY$68*E644+$AY$69*F644</f>
        <v>11.85022597515</v>
      </c>
      <c r="V644" s="199">
        <f t="shared" ref="V644:V707" si="54">IF(U644&lt;0,0,U644)</f>
        <v>11.85022597515</v>
      </c>
      <c r="W644" s="231">
        <f>SUM($V$491:V644)</f>
        <v>1510.67659647087</v>
      </c>
      <c r="Y644" s="231"/>
      <c r="Z644" s="231"/>
      <c r="AA644" s="231"/>
      <c r="AB644" s="231"/>
      <c r="AC644" s="231"/>
      <c r="AD644" s="231"/>
      <c r="AE644" s="231"/>
      <c r="AF644" s="231"/>
      <c r="AG644" s="231"/>
      <c r="AH644" s="231"/>
      <c r="AI644" s="231"/>
      <c r="AJ644" s="231"/>
      <c r="AK644" s="231"/>
      <c r="AL644" s="231"/>
      <c r="AM644" s="231"/>
      <c r="AN644" s="231"/>
    </row>
    <row r="645" spans="1:40">
      <c r="A645" s="27">
        <v>42616</v>
      </c>
      <c r="B645" s="113">
        <v>15.1074</v>
      </c>
      <c r="C645" s="116">
        <v>8.3699999999999992</v>
      </c>
      <c r="D645" s="116">
        <v>36.83</v>
      </c>
      <c r="E645" s="113">
        <v>33.593499999999999</v>
      </c>
      <c r="F645" s="113">
        <v>36.458199999999998</v>
      </c>
      <c r="G645" s="113">
        <v>12</v>
      </c>
      <c r="H645" s="113">
        <v>47.78</v>
      </c>
      <c r="I645" s="113">
        <v>20</v>
      </c>
      <c r="J645" s="113">
        <v>84.99</v>
      </c>
      <c r="K645" s="113">
        <v>809.2</v>
      </c>
      <c r="L645" s="113">
        <v>18.63</v>
      </c>
      <c r="M645" s="113">
        <v>41.14</v>
      </c>
      <c r="N645" s="113">
        <v>52.17</v>
      </c>
      <c r="O645" s="113">
        <v>700.11</v>
      </c>
      <c r="P645" s="113">
        <f t="shared" si="50"/>
        <v>2.9797192829858403</v>
      </c>
      <c r="Q645" s="113">
        <f t="shared" si="51"/>
        <v>19.682290715306056</v>
      </c>
      <c r="R645" s="113">
        <f>SUM($Q$491:Q645)</f>
        <v>2425.616003383876</v>
      </c>
      <c r="S645" s="113">
        <f t="shared" si="52"/>
        <v>12.175439300131201</v>
      </c>
      <c r="T645" s="113">
        <f>SUM($S$491:S645)</f>
        <v>1551.8832127231294</v>
      </c>
      <c r="U645" s="199">
        <f t="shared" si="53"/>
        <v>12.009885949569997</v>
      </c>
      <c r="V645" s="199">
        <f t="shared" si="54"/>
        <v>12.009885949569997</v>
      </c>
      <c r="W645" s="231">
        <f>SUM($V$491:V645)</f>
        <v>1522.6864824204399</v>
      </c>
      <c r="Y645" s="231"/>
      <c r="Z645" s="231"/>
      <c r="AA645" s="231"/>
      <c r="AB645" s="231"/>
      <c r="AC645" s="231"/>
      <c r="AD645" s="231"/>
      <c r="AE645" s="231"/>
      <c r="AF645" s="231"/>
      <c r="AG645" s="231"/>
      <c r="AH645" s="231"/>
      <c r="AI645" s="231"/>
      <c r="AJ645" s="231"/>
      <c r="AK645" s="231"/>
      <c r="AL645" s="231"/>
      <c r="AM645" s="231"/>
      <c r="AN645" s="231"/>
    </row>
    <row r="646" spans="1:40">
      <c r="A646" s="27">
        <v>42617</v>
      </c>
      <c r="B646" s="113">
        <v>17.6526</v>
      </c>
      <c r="C646" s="116">
        <v>9.7799999999999994</v>
      </c>
      <c r="D646" s="116">
        <v>33.58</v>
      </c>
      <c r="E646" s="113">
        <v>34.028799999999997</v>
      </c>
      <c r="F646" s="113">
        <v>36.970100000000002</v>
      </c>
      <c r="G646" s="113">
        <v>12</v>
      </c>
      <c r="H646" s="113">
        <v>48.98</v>
      </c>
      <c r="I646" s="113">
        <v>20.010000000000002</v>
      </c>
      <c r="J646" s="113">
        <v>84.99</v>
      </c>
      <c r="K646" s="113">
        <v>839.86</v>
      </c>
      <c r="L646" s="113">
        <v>24.17</v>
      </c>
      <c r="M646" s="113">
        <v>49.28</v>
      </c>
      <c r="N646" s="113">
        <v>67.27</v>
      </c>
      <c r="O646" s="113">
        <v>680.37</v>
      </c>
      <c r="P646" s="113">
        <f t="shared" si="50"/>
        <v>3.2113581200100101</v>
      </c>
      <c r="Q646" s="113">
        <f t="shared" si="51"/>
        <v>24.812762060155915</v>
      </c>
      <c r="R646" s="113">
        <f>SUM($Q$491:Q646)</f>
        <v>2450.4287654440318</v>
      </c>
      <c r="S646" s="113">
        <f t="shared" si="52"/>
        <v>13.977018790839699</v>
      </c>
      <c r="T646" s="113">
        <f>SUM($S$491:S646)</f>
        <v>1565.8602315139692</v>
      </c>
      <c r="U646" s="199">
        <f t="shared" si="53"/>
        <v>13.554298352449999</v>
      </c>
      <c r="V646" s="199">
        <f t="shared" si="54"/>
        <v>13.554298352449999</v>
      </c>
      <c r="W646" s="231">
        <f>SUM($V$491:V646)</f>
        <v>1536.2407807728898</v>
      </c>
      <c r="Y646" s="231"/>
      <c r="Z646" s="231"/>
      <c r="AA646" s="231"/>
      <c r="AB646" s="231"/>
      <c r="AC646" s="231"/>
      <c r="AD646" s="231"/>
      <c r="AE646" s="231"/>
      <c r="AF646" s="231"/>
      <c r="AG646" s="231"/>
      <c r="AH646" s="231"/>
      <c r="AI646" s="231"/>
      <c r="AJ646" s="231"/>
      <c r="AK646" s="231"/>
      <c r="AL646" s="231"/>
      <c r="AM646" s="231"/>
      <c r="AN646" s="231"/>
    </row>
    <row r="647" spans="1:40">
      <c r="A647" s="27">
        <v>42618</v>
      </c>
      <c r="B647" s="113">
        <v>17.912299999999998</v>
      </c>
      <c r="C647" s="116">
        <v>9.92</v>
      </c>
      <c r="D647" s="116">
        <v>31.05</v>
      </c>
      <c r="E647" s="113">
        <v>40.938800000000001</v>
      </c>
      <c r="F647" s="113">
        <v>37.342500000000001</v>
      </c>
      <c r="G647" s="113">
        <v>11.899999619999999</v>
      </c>
      <c r="H647" s="113">
        <v>48.53</v>
      </c>
      <c r="I647" s="113">
        <v>20</v>
      </c>
      <c r="J647" s="113">
        <v>85</v>
      </c>
      <c r="K647" s="113">
        <v>829.1</v>
      </c>
      <c r="L647" s="113">
        <v>24.84</v>
      </c>
      <c r="M647" s="113">
        <v>46.13</v>
      </c>
      <c r="N647" s="113">
        <v>69.13</v>
      </c>
      <c r="O647" s="113">
        <v>679.93</v>
      </c>
      <c r="P647" s="113">
        <f t="shared" si="50"/>
        <v>3.2089271805405257</v>
      </c>
      <c r="Q647" s="113">
        <f t="shared" si="51"/>
        <v>24.752516993240476</v>
      </c>
      <c r="R647" s="113">
        <f>SUM($Q$491:Q647)</f>
        <v>2475.1812824372723</v>
      </c>
      <c r="S647" s="113">
        <f t="shared" si="52"/>
        <v>14.175206435642952</v>
      </c>
      <c r="T647" s="113">
        <f>SUM($S$491:S647)</f>
        <v>1580.0354379496121</v>
      </c>
      <c r="U647" s="199">
        <f t="shared" si="53"/>
        <v>13.70886862009</v>
      </c>
      <c r="V647" s="199">
        <f t="shared" si="54"/>
        <v>13.70886862009</v>
      </c>
      <c r="W647" s="231">
        <f>SUM($V$491:V647)</f>
        <v>1549.9496493929798</v>
      </c>
      <c r="Y647" s="231"/>
      <c r="Z647" s="231"/>
      <c r="AA647" s="231"/>
      <c r="AB647" s="231"/>
      <c r="AC647" s="231"/>
      <c r="AD647" s="231"/>
      <c r="AE647" s="231"/>
      <c r="AF647" s="231"/>
      <c r="AG647" s="231"/>
      <c r="AH647" s="231"/>
      <c r="AI647" s="231"/>
      <c r="AJ647" s="231"/>
      <c r="AK647" s="231"/>
      <c r="AL647" s="231"/>
      <c r="AM647" s="231"/>
      <c r="AN647" s="231"/>
    </row>
    <row r="648" spans="1:40">
      <c r="A648" s="27">
        <v>42619</v>
      </c>
      <c r="B648" s="113">
        <v>18.323499999999999</v>
      </c>
      <c r="C648" s="116">
        <v>10.15</v>
      </c>
      <c r="D648" s="116">
        <v>33.049999999999997</v>
      </c>
      <c r="E648" s="113">
        <v>44.488999999999997</v>
      </c>
      <c r="F648" s="113">
        <v>37.566899999999997</v>
      </c>
      <c r="G648" s="113">
        <v>12</v>
      </c>
      <c r="H648" s="113">
        <v>44.58</v>
      </c>
      <c r="I648" s="113">
        <v>20</v>
      </c>
      <c r="J648" s="113">
        <v>85.01</v>
      </c>
      <c r="K648" s="113">
        <v>830.98</v>
      </c>
      <c r="L648" s="113">
        <v>25.53</v>
      </c>
      <c r="M648" s="113">
        <v>45.96</v>
      </c>
      <c r="N648" s="113">
        <v>71.14</v>
      </c>
      <c r="O648" s="113">
        <v>679.6</v>
      </c>
      <c r="P648" s="113">
        <f t="shared" si="50"/>
        <v>3.2711177501211304</v>
      </c>
      <c r="Q648" s="113">
        <f t="shared" si="51"/>
        <v>26.340765288367134</v>
      </c>
      <c r="R648" s="113">
        <f>SUM($Q$491:Q648)</f>
        <v>2501.5220477256394</v>
      </c>
      <c r="S648" s="113">
        <f t="shared" si="52"/>
        <v>14.827991607466902</v>
      </c>
      <c r="T648" s="113">
        <f>SUM($S$491:S648)</f>
        <v>1594.8634295570789</v>
      </c>
      <c r="U648" s="199">
        <f t="shared" si="53"/>
        <v>14.343345375789998</v>
      </c>
      <c r="V648" s="199">
        <f t="shared" si="54"/>
        <v>14.343345375789998</v>
      </c>
      <c r="W648" s="231">
        <f>SUM($V$491:V648)</f>
        <v>1564.2929947687699</v>
      </c>
      <c r="Y648" s="231"/>
      <c r="Z648" s="231"/>
      <c r="AA648" s="231"/>
      <c r="AB648" s="231"/>
      <c r="AC648" s="231"/>
      <c r="AD648" s="231"/>
      <c r="AE648" s="231"/>
      <c r="AF648" s="231"/>
      <c r="AG648" s="231"/>
      <c r="AH648" s="231"/>
      <c r="AI648" s="231"/>
      <c r="AJ648" s="231"/>
      <c r="AK648" s="231"/>
      <c r="AL648" s="231"/>
      <c r="AM648" s="231"/>
      <c r="AN648" s="231"/>
    </row>
    <row r="649" spans="1:40">
      <c r="A649" s="27">
        <v>42620</v>
      </c>
      <c r="B649" s="113">
        <v>18.933800000000002</v>
      </c>
      <c r="C649" s="116">
        <v>10.49</v>
      </c>
      <c r="D649" s="116">
        <v>32.82</v>
      </c>
      <c r="E649" s="113">
        <v>39.492400000000004</v>
      </c>
      <c r="F649" s="113">
        <v>36.739899999999999</v>
      </c>
      <c r="G649" s="113">
        <v>12.100000380000001</v>
      </c>
      <c r="H649" s="113">
        <v>52.03</v>
      </c>
      <c r="I649" s="113">
        <v>20.02</v>
      </c>
      <c r="J649" s="113">
        <v>85.04</v>
      </c>
      <c r="K649" s="113">
        <v>840.36</v>
      </c>
      <c r="L649" s="113">
        <v>26.57</v>
      </c>
      <c r="M649" s="113">
        <v>48.23</v>
      </c>
      <c r="N649" s="113">
        <v>73.760000000000005</v>
      </c>
      <c r="O649" s="113">
        <v>680.08</v>
      </c>
      <c r="P649" s="113">
        <f t="shared" si="50"/>
        <v>3.3551412550057136</v>
      </c>
      <c r="Q649" s="113">
        <f t="shared" si="51"/>
        <v>28.649650811486232</v>
      </c>
      <c r="R649" s="113">
        <f>SUM($Q$491:Q649)</f>
        <v>2530.1716985371254</v>
      </c>
      <c r="S649" s="113">
        <f t="shared" si="52"/>
        <v>15.112044122019849</v>
      </c>
      <c r="T649" s="113">
        <f>SUM($S$491:S649)</f>
        <v>1609.9754736790987</v>
      </c>
      <c r="U649" s="199">
        <f t="shared" si="53"/>
        <v>14.600528407710001</v>
      </c>
      <c r="V649" s="199">
        <f t="shared" si="54"/>
        <v>14.600528407710001</v>
      </c>
      <c r="W649" s="231">
        <f>SUM($V$491:V649)</f>
        <v>1578.8935231764799</v>
      </c>
      <c r="Y649" s="231"/>
      <c r="Z649" s="231"/>
      <c r="AA649" s="231"/>
      <c r="AB649" s="231"/>
      <c r="AC649" s="231"/>
      <c r="AD649" s="231"/>
      <c r="AE649" s="231"/>
      <c r="AF649" s="231"/>
      <c r="AG649" s="231"/>
      <c r="AH649" s="231"/>
      <c r="AI649" s="231"/>
      <c r="AJ649" s="231"/>
      <c r="AK649" s="231"/>
      <c r="AL649" s="231"/>
      <c r="AM649" s="231"/>
      <c r="AN649" s="231"/>
    </row>
    <row r="650" spans="1:40">
      <c r="A650" s="27">
        <v>42621</v>
      </c>
      <c r="B650" s="113">
        <v>12.7224</v>
      </c>
      <c r="C650" s="116">
        <v>7.05</v>
      </c>
      <c r="D650" s="116">
        <v>33.92</v>
      </c>
      <c r="E650" s="113">
        <v>43.793100000000003</v>
      </c>
      <c r="F650" s="113">
        <v>36.946899999999999</v>
      </c>
      <c r="G650" s="113">
        <v>12.100000380000001</v>
      </c>
      <c r="H650" s="113">
        <v>46.63</v>
      </c>
      <c r="I650" s="113">
        <v>19.18</v>
      </c>
      <c r="J650" s="113">
        <v>84.93</v>
      </c>
      <c r="K650" s="113">
        <v>718.21</v>
      </c>
      <c r="L650" s="113">
        <v>17.87</v>
      </c>
      <c r="M650" s="113">
        <v>51.21</v>
      </c>
      <c r="N650" s="113">
        <v>49.3</v>
      </c>
      <c r="O650" s="113">
        <v>658.54</v>
      </c>
      <c r="P650" s="113">
        <f t="shared" si="50"/>
        <v>2.6307102039816743</v>
      </c>
      <c r="Q650" s="113">
        <f t="shared" si="51"/>
        <v>13.883626608476977</v>
      </c>
      <c r="R650" s="242">
        <f>SUM($Q$491:Q650)</f>
        <v>2544.0553251456022</v>
      </c>
      <c r="S650" s="113">
        <f t="shared" si="52"/>
        <v>10.48411808015425</v>
      </c>
      <c r="T650" s="242">
        <f>SUM($S$491:S650)</f>
        <v>1620.459591759253</v>
      </c>
      <c r="U650" s="199">
        <f t="shared" si="53"/>
        <v>10.300137920919999</v>
      </c>
      <c r="V650" s="199">
        <f t="shared" si="54"/>
        <v>10.300137920919999</v>
      </c>
      <c r="W650" s="232">
        <f>SUM($V$491:V650)</f>
        <v>1589.1936610973999</v>
      </c>
      <c r="Y650" s="232"/>
      <c r="Z650" s="232"/>
      <c r="AA650" s="232"/>
      <c r="AB650" s="232"/>
      <c r="AC650" s="232"/>
      <c r="AD650" s="232"/>
      <c r="AE650" s="232"/>
      <c r="AF650" s="232"/>
      <c r="AG650" s="232"/>
      <c r="AH650" s="232"/>
      <c r="AI650" s="232"/>
      <c r="AJ650" s="232"/>
      <c r="AK650" s="232"/>
      <c r="AL650" s="232"/>
      <c r="AM650" s="232"/>
      <c r="AN650" s="232"/>
    </row>
    <row r="651" spans="1:40">
      <c r="A651" s="27">
        <v>42622</v>
      </c>
      <c r="B651" s="113">
        <v>0</v>
      </c>
      <c r="C651" s="115">
        <v>0</v>
      </c>
      <c r="D651" s="116">
        <v>31.02</v>
      </c>
      <c r="E651" s="113">
        <v>47.804499999999997</v>
      </c>
      <c r="F651" s="113">
        <v>18.0518</v>
      </c>
      <c r="G651" s="113">
        <v>12.100000380000001</v>
      </c>
      <c r="H651" s="113">
        <v>29.68</v>
      </c>
      <c r="I651" s="113">
        <v>0</v>
      </c>
      <c r="J651" s="113">
        <v>83.03</v>
      </c>
      <c r="K651" s="113">
        <v>83.19</v>
      </c>
      <c r="L651" s="113">
        <v>0.22</v>
      </c>
      <c r="M651" s="113">
        <v>40.36</v>
      </c>
      <c r="N651" s="113">
        <v>0</v>
      </c>
      <c r="O651" s="113">
        <v>154.55000000000001</v>
      </c>
      <c r="P651" s="113">
        <f t="shared" si="50"/>
        <v>0.34525909372732411</v>
      </c>
      <c r="Q651" s="113">
        <f t="shared" si="51"/>
        <v>1.4123558047961138</v>
      </c>
      <c r="R651" s="113">
        <f>Q651</f>
        <v>1.4123558047961138</v>
      </c>
      <c r="S651" s="113">
        <f t="shared" si="52"/>
        <v>1.6410534116759488</v>
      </c>
      <c r="T651" s="113">
        <f>S651</f>
        <v>1.6410534116759488</v>
      </c>
      <c r="U651" s="199">
        <f t="shared" si="53"/>
        <v>0.76843316382999949</v>
      </c>
      <c r="V651" s="199">
        <f t="shared" si="54"/>
        <v>0.76843316382999949</v>
      </c>
      <c r="W651" s="231">
        <f>V651</f>
        <v>0.76843316382999949</v>
      </c>
      <c r="Y651" s="231"/>
      <c r="Z651" s="231"/>
      <c r="AA651" s="231"/>
      <c r="AB651" s="231"/>
      <c r="AC651" s="231"/>
      <c r="AD651" s="231"/>
      <c r="AE651" s="231"/>
      <c r="AF651" s="231"/>
      <c r="AG651" s="231"/>
      <c r="AH651" s="231"/>
      <c r="AI651" s="231"/>
      <c r="AJ651" s="231"/>
      <c r="AK651" s="231"/>
      <c r="AL651" s="231"/>
      <c r="AM651" s="231"/>
      <c r="AN651" s="231"/>
    </row>
    <row r="652" spans="1:40">
      <c r="A652" s="27">
        <v>42623</v>
      </c>
      <c r="B652" s="113">
        <v>4.6944999999999997</v>
      </c>
      <c r="C652" s="116">
        <v>3.26</v>
      </c>
      <c r="D652" s="116">
        <v>32.53</v>
      </c>
      <c r="E652" s="113">
        <v>42.139299999999999</v>
      </c>
      <c r="F652" s="113">
        <v>29.323399999999999</v>
      </c>
      <c r="G652" s="113">
        <v>12.100000380000001</v>
      </c>
      <c r="H652" s="113">
        <v>38.659999999999997</v>
      </c>
      <c r="I652" s="113">
        <v>10.44</v>
      </c>
      <c r="J652" s="113">
        <v>83.84</v>
      </c>
      <c r="K652" s="113">
        <v>349.83</v>
      </c>
      <c r="L652" s="113">
        <v>9.4700000000000006</v>
      </c>
      <c r="M652" s="113">
        <v>35.950000000000003</v>
      </c>
      <c r="N652" s="113">
        <v>9.3800000000000008</v>
      </c>
      <c r="O652" s="113">
        <v>436.51</v>
      </c>
      <c r="P652" s="113">
        <f t="shared" si="50"/>
        <v>1.413545253295684</v>
      </c>
      <c r="Q652" s="113">
        <f t="shared" si="51"/>
        <v>4.1105023745774805</v>
      </c>
      <c r="R652" s="113">
        <f>SUM($Q$651:Q652)</f>
        <v>5.5228581793735945</v>
      </c>
      <c r="S652" s="113">
        <f t="shared" si="52"/>
        <v>5.389051041969152</v>
      </c>
      <c r="T652" s="113">
        <f>SUM($S$651:S652)</f>
        <v>7.0301044536451007</v>
      </c>
      <c r="U652" s="199">
        <f t="shared" si="53"/>
        <v>5.0671171392299987</v>
      </c>
      <c r="V652" s="199">
        <f t="shared" si="54"/>
        <v>5.0671171392299987</v>
      </c>
      <c r="W652" s="231">
        <f>SUM($V$651:V652)</f>
        <v>5.835550303059998</v>
      </c>
      <c r="Y652" s="231"/>
      <c r="Z652" s="231"/>
      <c r="AA652" s="231"/>
      <c r="AB652" s="231"/>
      <c r="AC652" s="231"/>
      <c r="AD652" s="231"/>
      <c r="AE652" s="231"/>
      <c r="AF652" s="231"/>
      <c r="AG652" s="231"/>
      <c r="AH652" s="231"/>
      <c r="AI652" s="231"/>
      <c r="AJ652" s="231"/>
      <c r="AK652" s="231"/>
      <c r="AL652" s="231"/>
      <c r="AM652" s="231"/>
      <c r="AN652" s="231"/>
    </row>
    <row r="653" spans="1:40">
      <c r="A653" s="27">
        <v>42624</v>
      </c>
      <c r="B653" s="113">
        <v>8.9367999999999999</v>
      </c>
      <c r="C653" s="116">
        <v>6.2</v>
      </c>
      <c r="D653" s="116">
        <v>35.44</v>
      </c>
      <c r="E653" s="113">
        <v>37.250700000000002</v>
      </c>
      <c r="F653" s="113">
        <v>36.809699999999999</v>
      </c>
      <c r="G653" s="113">
        <v>12.100000380000001</v>
      </c>
      <c r="H653" s="113">
        <v>49.54</v>
      </c>
      <c r="I653" s="113">
        <v>20</v>
      </c>
      <c r="J653" s="113">
        <v>85.01</v>
      </c>
      <c r="K653" s="113">
        <v>719.87</v>
      </c>
      <c r="L653" s="113">
        <v>13.23</v>
      </c>
      <c r="M653" s="113">
        <v>39.14</v>
      </c>
      <c r="N653" s="113">
        <v>45.82</v>
      </c>
      <c r="O653" s="113">
        <v>700.01</v>
      </c>
      <c r="P653" s="113">
        <f t="shared" si="50"/>
        <v>2.5279765405979142</v>
      </c>
      <c r="Q653" s="113">
        <f t="shared" si="51"/>
        <v>12.528130308783814</v>
      </c>
      <c r="R653" s="113">
        <f>SUM($Q$651:Q653)</f>
        <v>18.050988488157408</v>
      </c>
      <c r="S653" s="113">
        <f t="shared" si="52"/>
        <v>9.063511696554249</v>
      </c>
      <c r="T653" s="113">
        <f>SUM($S$651:S653)</f>
        <v>16.093616150199349</v>
      </c>
      <c r="U653" s="199">
        <f t="shared" si="53"/>
        <v>9.1110792936799978</v>
      </c>
      <c r="V653" s="199">
        <f t="shared" si="54"/>
        <v>9.1110792936799978</v>
      </c>
      <c r="W653" s="231">
        <f>SUM($V$651:V653)</f>
        <v>14.946629596739996</v>
      </c>
      <c r="Y653" s="231"/>
      <c r="Z653" s="231"/>
      <c r="AA653" s="231"/>
      <c r="AB653" s="231"/>
      <c r="AC653" s="231"/>
      <c r="AD653" s="231"/>
      <c r="AE653" s="231"/>
      <c r="AF653" s="231"/>
      <c r="AG653" s="231"/>
      <c r="AH653" s="231"/>
      <c r="AI653" s="231"/>
      <c r="AJ653" s="231"/>
      <c r="AK653" s="231"/>
      <c r="AL653" s="231"/>
      <c r="AM653" s="231"/>
      <c r="AN653" s="231"/>
    </row>
    <row r="654" spans="1:40">
      <c r="A654" s="27">
        <v>42625</v>
      </c>
      <c r="B654" s="113">
        <v>8.9375999999999998</v>
      </c>
      <c r="C654" s="116">
        <v>6.2</v>
      </c>
      <c r="D654" s="116">
        <v>35.92</v>
      </c>
      <c r="E654" s="113">
        <v>37.875999999999998</v>
      </c>
      <c r="F654" s="113">
        <v>36.9711</v>
      </c>
      <c r="G654" s="113">
        <v>11.899999619999999</v>
      </c>
      <c r="H654" s="113">
        <v>49.13</v>
      </c>
      <c r="I654" s="113">
        <v>20.010000000000002</v>
      </c>
      <c r="J654" s="113">
        <v>84.98</v>
      </c>
      <c r="K654" s="113">
        <v>719.88</v>
      </c>
      <c r="L654" s="113">
        <v>13.5</v>
      </c>
      <c r="M654" s="113">
        <v>37.270000000000003</v>
      </c>
      <c r="N654" s="113">
        <v>42.93</v>
      </c>
      <c r="O654" s="113">
        <v>699.95</v>
      </c>
      <c r="P654" s="113">
        <f t="shared" si="50"/>
        <v>2.5387498074007055</v>
      </c>
      <c r="Q654" s="113">
        <f t="shared" si="51"/>
        <v>12.663828844942337</v>
      </c>
      <c r="R654" s="113">
        <f>SUM($Q$651:Q654)</f>
        <v>30.714817333099745</v>
      </c>
      <c r="S654" s="113">
        <f t="shared" si="52"/>
        <v>9.1847843756299525</v>
      </c>
      <c r="T654" s="113">
        <f>SUM($S$651:S654)</f>
        <v>25.278400525829301</v>
      </c>
      <c r="U654" s="199">
        <f t="shared" si="53"/>
        <v>9.1825953415099981</v>
      </c>
      <c r="V654" s="199">
        <f t="shared" si="54"/>
        <v>9.1825953415099981</v>
      </c>
      <c r="W654" s="231">
        <f>SUM($V$651:V654)</f>
        <v>24.129224938249994</v>
      </c>
      <c r="Y654" s="231"/>
      <c r="Z654" s="231"/>
      <c r="AA654" s="231"/>
      <c r="AB654" s="231"/>
      <c r="AC654" s="231"/>
      <c r="AD654" s="231"/>
      <c r="AE654" s="231"/>
      <c r="AF654" s="231"/>
      <c r="AG654" s="231"/>
      <c r="AH654" s="231"/>
      <c r="AI654" s="231"/>
      <c r="AJ654" s="231"/>
      <c r="AK654" s="231"/>
      <c r="AL654" s="231"/>
      <c r="AM654" s="231"/>
      <c r="AN654" s="231"/>
    </row>
    <row r="655" spans="1:40">
      <c r="A655" s="27">
        <v>42626</v>
      </c>
      <c r="B655" s="113">
        <v>9.9277999999999995</v>
      </c>
      <c r="C655" s="116">
        <v>6.89</v>
      </c>
      <c r="D655" s="116">
        <v>34.86</v>
      </c>
      <c r="E655" s="113">
        <v>40.631</v>
      </c>
      <c r="F655" s="113">
        <v>37.348599999999998</v>
      </c>
      <c r="G655" s="113">
        <v>11.899999619999999</v>
      </c>
      <c r="H655" s="113">
        <v>46.84</v>
      </c>
      <c r="I655" s="113">
        <v>20</v>
      </c>
      <c r="J655" s="113">
        <v>85</v>
      </c>
      <c r="K655" s="113">
        <v>739.86</v>
      </c>
      <c r="L655" s="113">
        <v>27.13</v>
      </c>
      <c r="M655" s="113">
        <v>38.68</v>
      </c>
      <c r="N655" s="113">
        <v>44.84</v>
      </c>
      <c r="O655" s="113">
        <v>700.12</v>
      </c>
      <c r="P655" s="113">
        <f t="shared" si="50"/>
        <v>2.6278062165174552</v>
      </c>
      <c r="Q655" s="113">
        <f t="shared" si="51"/>
        <v>13.843367215527048</v>
      </c>
      <c r="R655" s="113">
        <f>SUM($Q$651:Q655)</f>
        <v>44.558184548626791</v>
      </c>
      <c r="S655" s="113">
        <f t="shared" si="52"/>
        <v>10.096695977637451</v>
      </c>
      <c r="T655" s="113">
        <f>SUM($S$651:S655)</f>
        <v>35.37509650346675</v>
      </c>
      <c r="U655" s="199">
        <f t="shared" si="53"/>
        <v>10.07990038476</v>
      </c>
      <c r="V655" s="199">
        <f t="shared" si="54"/>
        <v>10.07990038476</v>
      </c>
      <c r="W655" s="231">
        <f>SUM($V$651:V655)</f>
        <v>34.209125323009992</v>
      </c>
      <c r="Y655" s="231"/>
      <c r="Z655" s="231"/>
      <c r="AA655" s="231"/>
      <c r="AB655" s="231"/>
      <c r="AC655" s="231"/>
      <c r="AD655" s="231"/>
      <c r="AE655" s="231"/>
      <c r="AF655" s="231"/>
      <c r="AG655" s="231"/>
      <c r="AH655" s="231"/>
      <c r="AI655" s="231"/>
      <c r="AJ655" s="231"/>
      <c r="AK655" s="231"/>
      <c r="AL655" s="231"/>
      <c r="AM655" s="231"/>
      <c r="AN655" s="231"/>
    </row>
    <row r="656" spans="1:40">
      <c r="A656" s="27">
        <v>42627</v>
      </c>
      <c r="B656" s="113">
        <v>13.2072</v>
      </c>
      <c r="C656" s="116">
        <v>9.16</v>
      </c>
      <c r="D656" s="116">
        <v>34.020000000000003</v>
      </c>
      <c r="E656" s="113">
        <v>42.012700000000002</v>
      </c>
      <c r="F656" s="113">
        <v>37.987699999999997</v>
      </c>
      <c r="G656" s="113">
        <v>11.899999619999999</v>
      </c>
      <c r="H656" s="113">
        <v>49.52</v>
      </c>
      <c r="I656" s="113">
        <v>20</v>
      </c>
      <c r="J656" s="113">
        <v>84.99</v>
      </c>
      <c r="K656" s="113">
        <v>799.18</v>
      </c>
      <c r="L656" s="113">
        <v>32.04</v>
      </c>
      <c r="M656" s="113">
        <v>40.81</v>
      </c>
      <c r="N656" s="113">
        <v>57.7</v>
      </c>
      <c r="O656" s="113">
        <v>699.93</v>
      </c>
      <c r="P656" s="113">
        <f t="shared" si="50"/>
        <v>3.0872075646505852</v>
      </c>
      <c r="Q656" s="113">
        <f t="shared" si="51"/>
        <v>21.915794011923346</v>
      </c>
      <c r="R656" s="113">
        <f>SUM($Q$651:Q656)</f>
        <v>66.473978560550137</v>
      </c>
      <c r="S656" s="113">
        <f t="shared" si="52"/>
        <v>13.339672776903956</v>
      </c>
      <c r="T656" s="113">
        <f>SUM($S$651:S656)</f>
        <v>48.714769280370703</v>
      </c>
      <c r="U656" s="199">
        <f t="shared" si="53"/>
        <v>13.048953928080001</v>
      </c>
      <c r="V656" s="199">
        <f t="shared" si="54"/>
        <v>13.048953928080001</v>
      </c>
      <c r="W656" s="231">
        <f>SUM($V$651:V656)</f>
        <v>47.258079251089995</v>
      </c>
      <c r="Y656" s="231"/>
      <c r="Z656" s="231"/>
      <c r="AA656" s="231"/>
      <c r="AB656" s="231"/>
      <c r="AC656" s="231"/>
      <c r="AD656" s="231"/>
      <c r="AE656" s="231"/>
      <c r="AF656" s="231"/>
      <c r="AG656" s="231"/>
      <c r="AH656" s="231"/>
      <c r="AI656" s="231"/>
      <c r="AJ656" s="231"/>
      <c r="AK656" s="231"/>
      <c r="AL656" s="231"/>
      <c r="AM656" s="231"/>
      <c r="AN656" s="231"/>
    </row>
    <row r="657" spans="1:40">
      <c r="A657" s="27">
        <v>42628</v>
      </c>
      <c r="B657" s="113">
        <v>13.038399999999999</v>
      </c>
      <c r="C657" s="116">
        <v>9.0500000000000007</v>
      </c>
      <c r="D657" s="116">
        <v>33.94</v>
      </c>
      <c r="E657" s="113">
        <v>47.062600000000003</v>
      </c>
      <c r="F657" s="113">
        <v>37.164700000000003</v>
      </c>
      <c r="G657" s="113">
        <v>11.899999619999999</v>
      </c>
      <c r="H657" s="113">
        <v>39.15</v>
      </c>
      <c r="I657" s="113">
        <v>20</v>
      </c>
      <c r="J657" s="113">
        <v>84.99</v>
      </c>
      <c r="K657" s="113">
        <v>798.59</v>
      </c>
      <c r="L657" s="113">
        <v>31.87</v>
      </c>
      <c r="M657" s="113">
        <v>46.01</v>
      </c>
      <c r="N657" s="113">
        <v>58.52</v>
      </c>
      <c r="O657" s="113">
        <v>700.06</v>
      </c>
      <c r="P657" s="113">
        <f t="shared" si="50"/>
        <v>3.0440398058399056</v>
      </c>
      <c r="Q657" s="113">
        <f t="shared" si="51"/>
        <v>20.989867175854826</v>
      </c>
      <c r="R657" s="113">
        <f>SUM($Q$651:Q657)</f>
        <v>87.463845736404963</v>
      </c>
      <c r="S657" s="113">
        <f t="shared" si="52"/>
        <v>13.331057807422754</v>
      </c>
      <c r="T657" s="113">
        <f>SUM($S$651:S657)</f>
        <v>62.045827087793455</v>
      </c>
      <c r="U657" s="199">
        <f t="shared" si="53"/>
        <v>13.064659821849999</v>
      </c>
      <c r="V657" s="199">
        <f t="shared" si="54"/>
        <v>13.064659821849999</v>
      </c>
      <c r="W657" s="231">
        <f>SUM($V$651:V657)</f>
        <v>60.322739072939996</v>
      </c>
      <c r="Y657" s="231"/>
      <c r="Z657" s="231"/>
      <c r="AA657" s="231"/>
      <c r="AB657" s="231"/>
      <c r="AC657" s="231"/>
      <c r="AD657" s="231"/>
      <c r="AE657" s="231"/>
      <c r="AF657" s="231"/>
      <c r="AG657" s="231"/>
      <c r="AH657" s="231"/>
      <c r="AI657" s="231"/>
      <c r="AJ657" s="231"/>
      <c r="AK657" s="231"/>
      <c r="AL657" s="231"/>
      <c r="AM657" s="231"/>
      <c r="AN657" s="231"/>
    </row>
    <row r="658" spans="1:40">
      <c r="A658" s="27">
        <v>42629</v>
      </c>
      <c r="B658" s="113">
        <v>13.0318</v>
      </c>
      <c r="C658" s="116">
        <v>9.0399999999999991</v>
      </c>
      <c r="D658" s="116">
        <v>34.1</v>
      </c>
      <c r="E658" s="113">
        <v>45.317399999999999</v>
      </c>
      <c r="F658" s="113">
        <v>36.651899999999998</v>
      </c>
      <c r="G658" s="113">
        <v>12</v>
      </c>
      <c r="H658" s="113">
        <v>46.79</v>
      </c>
      <c r="I658" s="113">
        <v>20</v>
      </c>
      <c r="J658" s="113">
        <v>84.97</v>
      </c>
      <c r="K658" s="113">
        <v>798.4</v>
      </c>
      <c r="L658" s="113">
        <v>31.71</v>
      </c>
      <c r="M658" s="113">
        <v>41.74</v>
      </c>
      <c r="N658" s="113">
        <v>57.28</v>
      </c>
      <c r="O658" s="113">
        <v>700.04</v>
      </c>
      <c r="P658" s="113">
        <f t="shared" si="50"/>
        <v>3.05861438077735</v>
      </c>
      <c r="Q658" s="113">
        <f t="shared" si="51"/>
        <v>21.298025753219768</v>
      </c>
      <c r="R658" s="113">
        <f>SUM($Q$651:Q658)</f>
        <v>108.76187148962472</v>
      </c>
      <c r="S658" s="113">
        <f t="shared" si="52"/>
        <v>13.240713183850703</v>
      </c>
      <c r="T658" s="113">
        <f>SUM($S$651:S658)</f>
        <v>75.286540271644157</v>
      </c>
      <c r="U658" s="199">
        <f t="shared" si="53"/>
        <v>13.008742697409998</v>
      </c>
      <c r="V658" s="199">
        <f t="shared" si="54"/>
        <v>13.008742697409998</v>
      </c>
      <c r="W658" s="231">
        <f>SUM($V$651:V658)</f>
        <v>73.331481770349995</v>
      </c>
      <c r="Y658" s="231"/>
      <c r="Z658" s="231"/>
      <c r="AA658" s="231"/>
      <c r="AB658" s="231"/>
      <c r="AC658" s="231"/>
      <c r="AD658" s="231"/>
      <c r="AE658" s="231"/>
      <c r="AF658" s="231"/>
      <c r="AG658" s="231"/>
      <c r="AH658" s="231"/>
      <c r="AI658" s="231"/>
      <c r="AJ658" s="231"/>
      <c r="AK658" s="231"/>
      <c r="AL658" s="231"/>
      <c r="AM658" s="231"/>
      <c r="AN658" s="231"/>
    </row>
    <row r="659" spans="1:40">
      <c r="A659" s="27">
        <v>42630</v>
      </c>
      <c r="B659" s="113">
        <v>13.581</v>
      </c>
      <c r="C659" s="116">
        <v>9.42</v>
      </c>
      <c r="D659" s="116">
        <v>34.729999999999997</v>
      </c>
      <c r="E659" s="113">
        <v>43.995399999999997</v>
      </c>
      <c r="F659" s="113">
        <v>36.017600000000002</v>
      </c>
      <c r="G659" s="113">
        <v>12.100000380000001</v>
      </c>
      <c r="H659" s="113">
        <v>57.12</v>
      </c>
      <c r="I659" s="113">
        <v>20</v>
      </c>
      <c r="J659" s="113">
        <v>84.93</v>
      </c>
      <c r="K659" s="113">
        <v>810.5</v>
      </c>
      <c r="L659" s="113">
        <v>31.73</v>
      </c>
      <c r="M659" s="113">
        <v>47.9</v>
      </c>
      <c r="N659" s="113">
        <v>60.16</v>
      </c>
      <c r="O659" s="113">
        <v>700.04</v>
      </c>
      <c r="P659" s="113">
        <f t="shared" si="50"/>
        <v>3.1913953314728043</v>
      </c>
      <c r="Q659" s="113">
        <f t="shared" si="51"/>
        <v>24.32234150550774</v>
      </c>
      <c r="R659" s="113">
        <f>SUM($Q$651:Q659)</f>
        <v>133.08421299513248</v>
      </c>
      <c r="S659" s="113">
        <f t="shared" si="52"/>
        <v>13.844332061959548</v>
      </c>
      <c r="T659" s="113">
        <f>SUM($S$651:S659)</f>
        <v>89.130872333603705</v>
      </c>
      <c r="U659" s="199">
        <f t="shared" si="53"/>
        <v>13.53331843158</v>
      </c>
      <c r="V659" s="199">
        <f t="shared" si="54"/>
        <v>13.53331843158</v>
      </c>
      <c r="W659" s="231">
        <f>SUM($V$651:V659)</f>
        <v>86.864800201929995</v>
      </c>
      <c r="Y659" s="231"/>
      <c r="Z659" s="231"/>
      <c r="AA659" s="231"/>
      <c r="AB659" s="231"/>
      <c r="AC659" s="231"/>
      <c r="AD659" s="231"/>
      <c r="AE659" s="231"/>
      <c r="AF659" s="231"/>
      <c r="AG659" s="231"/>
      <c r="AH659" s="231"/>
      <c r="AI659" s="231"/>
      <c r="AJ659" s="231"/>
      <c r="AK659" s="231"/>
      <c r="AL659" s="231"/>
      <c r="AM659" s="231"/>
      <c r="AN659" s="231"/>
    </row>
    <row r="660" spans="1:40">
      <c r="A660" s="27">
        <v>42631</v>
      </c>
      <c r="B660" s="113">
        <v>13.997</v>
      </c>
      <c r="C660" s="116">
        <v>9.7100000000000009</v>
      </c>
      <c r="D660" s="116">
        <v>35.79</v>
      </c>
      <c r="E660" s="113">
        <v>41.4559</v>
      </c>
      <c r="F660" s="113">
        <v>36.0884</v>
      </c>
      <c r="G660" s="113">
        <v>12.19999981</v>
      </c>
      <c r="H660" s="113">
        <v>36.450000000000003</v>
      </c>
      <c r="I660" s="113">
        <v>20</v>
      </c>
      <c r="J660" s="113">
        <v>85</v>
      </c>
      <c r="K660" s="113">
        <v>820.17</v>
      </c>
      <c r="L660" s="113">
        <v>32.69</v>
      </c>
      <c r="M660" s="113">
        <v>51.5</v>
      </c>
      <c r="N660" s="113">
        <v>62.12</v>
      </c>
      <c r="O660" s="113">
        <v>700</v>
      </c>
      <c r="P660" s="113">
        <f t="shared" si="50"/>
        <v>3.1780459699848183</v>
      </c>
      <c r="Q660" s="113">
        <f t="shared" si="51"/>
        <v>23.999811352026367</v>
      </c>
      <c r="R660" s="113">
        <f>SUM($Q$651:Q660)</f>
        <v>157.08402434715885</v>
      </c>
      <c r="S660" s="113">
        <f t="shared" si="52"/>
        <v>14.18880717047363</v>
      </c>
      <c r="T660" s="113">
        <f>SUM($S$651:S660)</f>
        <v>103.31967950407733</v>
      </c>
      <c r="U660" s="199">
        <f t="shared" si="53"/>
        <v>13.943044896109999</v>
      </c>
      <c r="V660" s="199">
        <f t="shared" si="54"/>
        <v>13.943044896109999</v>
      </c>
      <c r="W660" s="231">
        <f>SUM($V$651:V660)</f>
        <v>100.80784509803999</v>
      </c>
      <c r="Y660" s="231"/>
      <c r="Z660" s="231"/>
      <c r="AA660" s="231"/>
      <c r="AB660" s="231"/>
      <c r="AC660" s="231"/>
      <c r="AD660" s="231"/>
      <c r="AE660" s="231"/>
      <c r="AF660" s="231"/>
      <c r="AG660" s="231"/>
      <c r="AH660" s="231"/>
      <c r="AI660" s="231"/>
      <c r="AJ660" s="231"/>
      <c r="AK660" s="231"/>
      <c r="AL660" s="231"/>
      <c r="AM660" s="231"/>
      <c r="AN660" s="231"/>
    </row>
    <row r="661" spans="1:40">
      <c r="A661" s="27">
        <v>42632</v>
      </c>
      <c r="B661" s="113">
        <v>14.3742</v>
      </c>
      <c r="C661" s="116">
        <v>9.9700000000000006</v>
      </c>
      <c r="D661" s="116">
        <v>36.35</v>
      </c>
      <c r="E661" s="113">
        <v>38.0809</v>
      </c>
      <c r="F661" s="113">
        <v>36.621099999999998</v>
      </c>
      <c r="G661" s="113">
        <v>12.19999981</v>
      </c>
      <c r="H661" s="113">
        <v>41.17</v>
      </c>
      <c r="I661" s="113">
        <v>20</v>
      </c>
      <c r="J661" s="113">
        <v>84.99</v>
      </c>
      <c r="K661" s="113">
        <v>827.94</v>
      </c>
      <c r="L661" s="113">
        <v>32.130000000000003</v>
      </c>
      <c r="M661" s="113">
        <v>61.94</v>
      </c>
      <c r="N661" s="113">
        <v>64.27</v>
      </c>
      <c r="O661" s="113">
        <v>700.02</v>
      </c>
      <c r="P661" s="113">
        <f t="shared" si="50"/>
        <v>3.2699781848930076</v>
      </c>
      <c r="Q661" s="113">
        <f t="shared" si="51"/>
        <v>26.310765364843729</v>
      </c>
      <c r="R661" s="113">
        <f>SUM($Q$651:Q661)</f>
        <v>183.39478971200256</v>
      </c>
      <c r="S661" s="113">
        <f t="shared" si="52"/>
        <v>14.575868888522331</v>
      </c>
      <c r="T661" s="113">
        <f>SUM($S$651:S661)</f>
        <v>117.89554839259966</v>
      </c>
      <c r="U661" s="199">
        <f t="shared" si="53"/>
        <v>14.232816169079999</v>
      </c>
      <c r="V661" s="199">
        <f t="shared" si="54"/>
        <v>14.232816169079999</v>
      </c>
      <c r="W661" s="231">
        <f>SUM($V$651:V661)</f>
        <v>115.04066126711999</v>
      </c>
      <c r="Y661" s="231"/>
      <c r="Z661" s="231"/>
      <c r="AA661" s="231"/>
      <c r="AB661" s="231"/>
      <c r="AC661" s="231"/>
      <c r="AD661" s="231"/>
      <c r="AE661" s="231"/>
      <c r="AF661" s="231"/>
      <c r="AG661" s="231"/>
      <c r="AH661" s="231"/>
      <c r="AI661" s="231"/>
      <c r="AJ661" s="231"/>
      <c r="AK661" s="231"/>
      <c r="AL661" s="231"/>
      <c r="AM661" s="231"/>
      <c r="AN661" s="231"/>
    </row>
    <row r="662" spans="1:40">
      <c r="A662" s="27">
        <v>42633</v>
      </c>
      <c r="B662" s="113">
        <v>13.763500000000001</v>
      </c>
      <c r="C662" s="116">
        <v>9.5500000000000007</v>
      </c>
      <c r="D662" s="116">
        <v>35.340000000000003</v>
      </c>
      <c r="E662" s="113">
        <v>42.336300000000001</v>
      </c>
      <c r="F662" s="113">
        <v>38.534100000000002</v>
      </c>
      <c r="G662" s="113">
        <v>11.69999981</v>
      </c>
      <c r="H662" s="113">
        <v>62.4</v>
      </c>
      <c r="I662" s="113">
        <v>20</v>
      </c>
      <c r="J662" s="113">
        <v>84.98</v>
      </c>
      <c r="K662" s="113">
        <v>814.05</v>
      </c>
      <c r="L662" s="113">
        <v>31.46</v>
      </c>
      <c r="M662" s="113">
        <v>51.83</v>
      </c>
      <c r="N662" s="113">
        <v>62.7</v>
      </c>
      <c r="O662" s="113">
        <v>699.97</v>
      </c>
      <c r="P662" s="113">
        <f t="shared" si="50"/>
        <v>3.2751734618764283</v>
      </c>
      <c r="Q662" s="113">
        <f t="shared" si="51"/>
        <v>26.447812769921875</v>
      </c>
      <c r="R662" s="113">
        <f>SUM($Q$651:Q662)</f>
        <v>209.84260248192444</v>
      </c>
      <c r="S662" s="113">
        <f t="shared" si="52"/>
        <v>14.258426550958131</v>
      </c>
      <c r="T662" s="113">
        <f>SUM($S$651:S662)</f>
        <v>132.15397494355778</v>
      </c>
      <c r="U662" s="199">
        <f t="shared" si="53"/>
        <v>13.7156365166</v>
      </c>
      <c r="V662" s="199">
        <f t="shared" si="54"/>
        <v>13.7156365166</v>
      </c>
      <c r="W662" s="231">
        <f>SUM($V$651:V662)</f>
        <v>128.75629778371999</v>
      </c>
      <c r="Y662" s="231"/>
      <c r="Z662" s="231"/>
      <c r="AA662" s="231"/>
      <c r="AB662" s="231"/>
      <c r="AC662" s="231"/>
      <c r="AD662" s="231"/>
      <c r="AE662" s="231"/>
      <c r="AF662" s="231"/>
      <c r="AG662" s="231"/>
      <c r="AH662" s="231"/>
      <c r="AI662" s="231"/>
      <c r="AJ662" s="231"/>
      <c r="AK662" s="231"/>
      <c r="AL662" s="231"/>
      <c r="AM662" s="231"/>
      <c r="AN662" s="231"/>
    </row>
    <row r="663" spans="1:40">
      <c r="A663" s="27">
        <v>42634</v>
      </c>
      <c r="B663" s="113">
        <v>13.197699999999999</v>
      </c>
      <c r="C663" s="116">
        <v>9.16</v>
      </c>
      <c r="D663" s="116">
        <v>34.65</v>
      </c>
      <c r="E663" s="113">
        <v>46.329599999999999</v>
      </c>
      <c r="F663" s="113">
        <v>40.000399999999999</v>
      </c>
      <c r="G663" s="113">
        <v>11.69999981</v>
      </c>
      <c r="H663" s="113">
        <v>30.42</v>
      </c>
      <c r="I663" s="113">
        <v>20</v>
      </c>
      <c r="J663" s="113">
        <v>84.96</v>
      </c>
      <c r="K663" s="113">
        <v>804.44</v>
      </c>
      <c r="L663" s="113">
        <v>30.72</v>
      </c>
      <c r="M663" s="113">
        <v>45.15</v>
      </c>
      <c r="N663" s="113">
        <v>61.04</v>
      </c>
      <c r="O663" s="113">
        <v>700.01</v>
      </c>
      <c r="P663" s="113">
        <f t="shared" si="50"/>
        <v>3.0548320666766782</v>
      </c>
      <c r="Q663" s="113">
        <f t="shared" si="51"/>
        <v>21.217622081920627</v>
      </c>
      <c r="R663" s="113">
        <f>SUM($Q$651:Q663)</f>
        <v>231.06022456384508</v>
      </c>
      <c r="S663" s="113">
        <f t="shared" si="52"/>
        <v>13.615345515209025</v>
      </c>
      <c r="T663" s="113">
        <f>SUM($S$651:S663)</f>
        <v>145.7693204587668</v>
      </c>
      <c r="U663" s="199">
        <f t="shared" si="53"/>
        <v>13.262494398719999</v>
      </c>
      <c r="V663" s="199">
        <f t="shared" si="54"/>
        <v>13.262494398719999</v>
      </c>
      <c r="W663" s="231">
        <f>SUM($V$651:V663)</f>
        <v>142.01879218244</v>
      </c>
      <c r="Y663" s="231"/>
      <c r="Z663" s="231"/>
      <c r="AA663" s="231"/>
      <c r="AB663" s="231"/>
      <c r="AC663" s="231"/>
      <c r="AD663" s="231"/>
      <c r="AE663" s="231"/>
      <c r="AF663" s="231"/>
      <c r="AG663" s="231"/>
      <c r="AH663" s="231"/>
      <c r="AI663" s="231"/>
      <c r="AJ663" s="231"/>
      <c r="AK663" s="231"/>
      <c r="AL663" s="231"/>
      <c r="AM663" s="231"/>
      <c r="AN663" s="231"/>
    </row>
    <row r="664" spans="1:40">
      <c r="A664" s="27">
        <v>42635</v>
      </c>
      <c r="B664" s="113">
        <v>13.6587</v>
      </c>
      <c r="C664" s="116">
        <v>9.48</v>
      </c>
      <c r="D664" s="116">
        <v>34.799999999999997</v>
      </c>
      <c r="E664" s="113">
        <v>44.721800000000002</v>
      </c>
      <c r="F664" s="113">
        <v>39.799300000000002</v>
      </c>
      <c r="G664" s="113">
        <v>11.899999619999999</v>
      </c>
      <c r="H664" s="113">
        <v>55.45</v>
      </c>
      <c r="I664" s="113">
        <v>20</v>
      </c>
      <c r="J664" s="113">
        <v>84.99</v>
      </c>
      <c r="K664" s="113">
        <v>815.02</v>
      </c>
      <c r="L664" s="113">
        <v>30.96</v>
      </c>
      <c r="M664" s="113">
        <v>50.1</v>
      </c>
      <c r="N664" s="113">
        <v>62.12</v>
      </c>
      <c r="O664" s="113">
        <v>699.94</v>
      </c>
      <c r="P664" s="113">
        <f t="shared" si="50"/>
        <v>3.2152575930588858</v>
      </c>
      <c r="Q664" s="113">
        <f t="shared" si="51"/>
        <v>24.909707652594818</v>
      </c>
      <c r="R664" s="113">
        <f>SUM($Q$651:Q664)</f>
        <v>255.9699322164399</v>
      </c>
      <c r="S664" s="113">
        <f t="shared" si="52"/>
        <v>14.075914236339749</v>
      </c>
      <c r="T664" s="113">
        <f>SUM($S$651:S664)</f>
        <v>159.84523469510654</v>
      </c>
      <c r="U664" s="199">
        <f t="shared" si="53"/>
        <v>13.647981561469997</v>
      </c>
      <c r="V664" s="199">
        <f t="shared" si="54"/>
        <v>13.647981561469997</v>
      </c>
      <c r="W664" s="231">
        <f>SUM($V$651:V664)</f>
        <v>155.66677374391</v>
      </c>
      <c r="Y664" s="231"/>
      <c r="Z664" s="231"/>
      <c r="AA664" s="231"/>
      <c r="AB664" s="231"/>
      <c r="AC664" s="231"/>
      <c r="AD664" s="231"/>
      <c r="AE664" s="231"/>
      <c r="AF664" s="231"/>
      <c r="AG664" s="231"/>
      <c r="AH664" s="231"/>
      <c r="AI664" s="231"/>
      <c r="AJ664" s="231"/>
      <c r="AK664" s="231"/>
      <c r="AL664" s="231"/>
      <c r="AM664" s="231"/>
      <c r="AN664" s="231"/>
    </row>
    <row r="665" spans="1:40">
      <c r="A665" s="27">
        <v>42636</v>
      </c>
      <c r="B665" s="113">
        <v>13.0809</v>
      </c>
      <c r="C665" s="116">
        <v>9.08</v>
      </c>
      <c r="D665" s="116">
        <v>35.58</v>
      </c>
      <c r="E665" s="113">
        <v>41.680599999999998</v>
      </c>
      <c r="F665" s="113">
        <v>38.1721</v>
      </c>
      <c r="G665" s="113">
        <v>12</v>
      </c>
      <c r="H665" s="113">
        <v>50.56</v>
      </c>
      <c r="I665" s="113">
        <v>19.989999999999998</v>
      </c>
      <c r="J665" s="113">
        <v>84.97</v>
      </c>
      <c r="K665" s="113">
        <v>790.97</v>
      </c>
      <c r="L665" s="113">
        <v>31.33</v>
      </c>
      <c r="M665" s="113">
        <v>41.07</v>
      </c>
      <c r="N665" s="113">
        <v>45.53</v>
      </c>
      <c r="O665" s="113">
        <v>699.82</v>
      </c>
      <c r="P665" s="113">
        <f t="shared" si="50"/>
        <v>3.0750616288988493</v>
      </c>
      <c r="Q665" s="113">
        <f t="shared" si="51"/>
        <v>21.651216211009761</v>
      </c>
      <c r="R665" s="113">
        <f>SUM($Q$651:Q665)</f>
        <v>277.62114842744967</v>
      </c>
      <c r="S665" s="113">
        <f t="shared" si="52"/>
        <v>13.282330575689301</v>
      </c>
      <c r="T665" s="113">
        <f>SUM($S$651:S665)</f>
        <v>173.12756527079586</v>
      </c>
      <c r="U665" s="199">
        <f t="shared" si="53"/>
        <v>13.095130290389998</v>
      </c>
      <c r="V665" s="199">
        <f t="shared" si="54"/>
        <v>13.095130290389998</v>
      </c>
      <c r="W665" s="231">
        <f>SUM($V$651:V665)</f>
        <v>168.76190403429999</v>
      </c>
      <c r="Y665" s="231"/>
      <c r="Z665" s="231"/>
      <c r="AA665" s="231"/>
      <c r="AB665" s="231"/>
      <c r="AC665" s="231"/>
      <c r="AD665" s="231"/>
      <c r="AE665" s="231"/>
      <c r="AF665" s="231"/>
      <c r="AG665" s="231"/>
      <c r="AH665" s="231"/>
      <c r="AI665" s="231"/>
      <c r="AJ665" s="231"/>
      <c r="AK665" s="231"/>
      <c r="AL665" s="231"/>
      <c r="AM665" s="231"/>
      <c r="AN665" s="231"/>
    </row>
    <row r="666" spans="1:40">
      <c r="A666" s="27">
        <v>42637</v>
      </c>
      <c r="B666" s="113">
        <v>9.7193000000000005</v>
      </c>
      <c r="C666" s="116">
        <v>6.74</v>
      </c>
      <c r="D666" s="116">
        <v>35.93</v>
      </c>
      <c r="E666" s="113">
        <v>40.835799999999999</v>
      </c>
      <c r="F666" s="113">
        <v>36.968400000000003</v>
      </c>
      <c r="G666" s="113">
        <v>11.899999619999999</v>
      </c>
      <c r="H666" s="113">
        <v>49.56</v>
      </c>
      <c r="I666" s="113">
        <v>20</v>
      </c>
      <c r="J666" s="113">
        <v>85</v>
      </c>
      <c r="K666" s="113">
        <v>721.69</v>
      </c>
      <c r="L666" s="113">
        <v>25.71</v>
      </c>
      <c r="M666" s="113">
        <v>42.52</v>
      </c>
      <c r="N666" s="113">
        <v>33.590000000000003</v>
      </c>
      <c r="O666" s="113">
        <v>700.15</v>
      </c>
      <c r="P666" s="113">
        <f t="shared" si="50"/>
        <v>2.6146978578523563</v>
      </c>
      <c r="Q666" s="113">
        <f t="shared" si="51"/>
        <v>13.663087559561486</v>
      </c>
      <c r="R666" s="113">
        <f>SUM($Q$651:Q666)</f>
        <v>291.28423598701113</v>
      </c>
      <c r="S666" s="113">
        <f t="shared" si="52"/>
        <v>9.9721667020448521</v>
      </c>
      <c r="T666" s="113">
        <f>SUM($S$651:S666)</f>
        <v>183.09973197284071</v>
      </c>
      <c r="U666" s="199">
        <f t="shared" si="53"/>
        <v>9.9996267151799998</v>
      </c>
      <c r="V666" s="199">
        <f t="shared" si="54"/>
        <v>9.9996267151799998</v>
      </c>
      <c r="W666" s="231">
        <f>SUM($V$651:V666)</f>
        <v>178.76153074947999</v>
      </c>
      <c r="Y666" s="231"/>
      <c r="Z666" s="231"/>
      <c r="AA666" s="231"/>
      <c r="AB666" s="231"/>
      <c r="AC666" s="231"/>
      <c r="AD666" s="231"/>
      <c r="AE666" s="231"/>
      <c r="AF666" s="231"/>
      <c r="AG666" s="231"/>
      <c r="AH666" s="231"/>
      <c r="AI666" s="231"/>
      <c r="AJ666" s="231"/>
      <c r="AK666" s="231"/>
      <c r="AL666" s="231"/>
      <c r="AM666" s="231"/>
      <c r="AN666" s="231"/>
    </row>
    <row r="667" spans="1:40">
      <c r="A667" s="27">
        <v>42638</v>
      </c>
      <c r="B667" s="113">
        <v>13.891500000000001</v>
      </c>
      <c r="C667" s="116">
        <v>9.64</v>
      </c>
      <c r="D667" s="116">
        <v>35.590000000000003</v>
      </c>
      <c r="E667" s="113">
        <v>38.672199999999997</v>
      </c>
      <c r="F667" s="113">
        <v>37.998100000000001</v>
      </c>
      <c r="G667" s="113">
        <v>12</v>
      </c>
      <c r="H667" s="113">
        <v>51.37</v>
      </c>
      <c r="I667" s="113">
        <v>20</v>
      </c>
      <c r="J667" s="113">
        <v>84.99</v>
      </c>
      <c r="K667" s="113">
        <v>825.42</v>
      </c>
      <c r="L667" s="113">
        <v>29.48</v>
      </c>
      <c r="M667" s="113">
        <v>47.51</v>
      </c>
      <c r="N667" s="113">
        <v>63</v>
      </c>
      <c r="O667" s="113">
        <v>700.01</v>
      </c>
      <c r="P667" s="113">
        <f t="shared" si="50"/>
        <v>3.2296694572593307</v>
      </c>
      <c r="Q667" s="113">
        <f t="shared" si="51"/>
        <v>25.271302344721128</v>
      </c>
      <c r="R667" s="113">
        <f>SUM($Q$651:Q667)</f>
        <v>316.55553833173224</v>
      </c>
      <c r="S667" s="113">
        <f t="shared" si="52"/>
        <v>14.108927668076502</v>
      </c>
      <c r="T667" s="113">
        <f>SUM($S$651:S667)</f>
        <v>197.2086596409172</v>
      </c>
      <c r="U667" s="199">
        <f t="shared" si="53"/>
        <v>13.736871389870002</v>
      </c>
      <c r="V667" s="199">
        <f t="shared" si="54"/>
        <v>13.736871389870002</v>
      </c>
      <c r="W667" s="231">
        <f>SUM($V$651:V667)</f>
        <v>192.49840213934999</v>
      </c>
      <c r="Y667" s="231"/>
      <c r="Z667" s="231"/>
      <c r="AA667" s="231"/>
      <c r="AB667" s="231"/>
      <c r="AC667" s="231"/>
      <c r="AD667" s="231"/>
      <c r="AE667" s="231"/>
      <c r="AF667" s="231"/>
      <c r="AG667" s="231"/>
      <c r="AH667" s="231"/>
      <c r="AI667" s="231"/>
      <c r="AJ667" s="231"/>
      <c r="AK667" s="231"/>
      <c r="AL667" s="231"/>
      <c r="AM667" s="231"/>
      <c r="AN667" s="231"/>
    </row>
    <row r="668" spans="1:40">
      <c r="A668" s="27">
        <v>42639</v>
      </c>
      <c r="B668" s="113">
        <v>13.704599999999999</v>
      </c>
      <c r="C668" s="116">
        <v>9.51</v>
      </c>
      <c r="D668" s="116">
        <v>36.08</v>
      </c>
      <c r="E668" s="113">
        <v>35.522799999999997</v>
      </c>
      <c r="F668" s="113">
        <v>37.627000000000002</v>
      </c>
      <c r="G668" s="113">
        <v>12</v>
      </c>
      <c r="H668" s="113">
        <v>51.48</v>
      </c>
      <c r="I668" s="113">
        <v>20.010000000000002</v>
      </c>
      <c r="J668" s="113">
        <v>85.01</v>
      </c>
      <c r="K668" s="113">
        <v>821.37</v>
      </c>
      <c r="L668" s="113">
        <v>28.81</v>
      </c>
      <c r="M668" s="113">
        <v>54.23</v>
      </c>
      <c r="N668" s="113">
        <v>62.78</v>
      </c>
      <c r="O668" s="113">
        <v>699.94</v>
      </c>
      <c r="P668" s="113">
        <f t="shared" si="50"/>
        <v>3.21706112644214</v>
      </c>
      <c r="Q668" s="113">
        <f t="shared" si="51"/>
        <v>24.954673678589334</v>
      </c>
      <c r="R668" s="113">
        <f>SUM($Q$651:Q668)</f>
        <v>341.5102120103216</v>
      </c>
      <c r="S668" s="113">
        <f t="shared" si="52"/>
        <v>13.895008566016605</v>
      </c>
      <c r="T668" s="113">
        <f>SUM($S$651:S668)</f>
        <v>211.1036682069338</v>
      </c>
      <c r="U668" s="199">
        <f t="shared" si="53"/>
        <v>13.509069062739998</v>
      </c>
      <c r="V668" s="199">
        <f t="shared" si="54"/>
        <v>13.509069062739998</v>
      </c>
      <c r="W668" s="231">
        <f>SUM($V$651:V668)</f>
        <v>206.00747120208999</v>
      </c>
      <c r="Y668" s="231"/>
      <c r="Z668" s="231"/>
      <c r="AA668" s="231"/>
      <c r="AB668" s="231"/>
      <c r="AC668" s="231"/>
      <c r="AD668" s="231"/>
      <c r="AE668" s="231"/>
      <c r="AF668" s="231"/>
      <c r="AG668" s="231"/>
      <c r="AH668" s="231"/>
      <c r="AI668" s="231"/>
      <c r="AJ668" s="231"/>
      <c r="AK668" s="231"/>
      <c r="AL668" s="231"/>
      <c r="AM668" s="231"/>
      <c r="AN668" s="231"/>
    </row>
    <row r="669" spans="1:40">
      <c r="A669" s="27">
        <v>42640</v>
      </c>
      <c r="B669" s="113">
        <v>12.420199999999999</v>
      </c>
      <c r="C669" s="116">
        <v>8.6199999999999992</v>
      </c>
      <c r="D669" s="116">
        <v>35.47</v>
      </c>
      <c r="E669" s="113">
        <v>40.043799999999997</v>
      </c>
      <c r="F669" s="113">
        <v>36.947299999999998</v>
      </c>
      <c r="G669" s="113">
        <v>11.69999981</v>
      </c>
      <c r="H669" s="113">
        <v>54.13</v>
      </c>
      <c r="I669" s="113">
        <v>20</v>
      </c>
      <c r="J669" s="113">
        <v>84.98</v>
      </c>
      <c r="K669" s="113">
        <v>793.66</v>
      </c>
      <c r="L669" s="113">
        <v>26.89</v>
      </c>
      <c r="M669" s="113">
        <v>48.76</v>
      </c>
      <c r="N669" s="113">
        <v>58.19</v>
      </c>
      <c r="O669" s="113">
        <v>700.11</v>
      </c>
      <c r="P669" s="113">
        <f t="shared" si="50"/>
        <v>3.0579125576719681</v>
      </c>
      <c r="Q669" s="113">
        <f t="shared" si="51"/>
        <v>21.283083550651966</v>
      </c>
      <c r="R669" s="113">
        <f>SUM($Q$651:Q669)</f>
        <v>362.79329556097355</v>
      </c>
      <c r="S669" s="113">
        <f t="shared" si="52"/>
        <v>12.806697216152328</v>
      </c>
      <c r="T669" s="113">
        <f>SUM($S$651:S669)</f>
        <v>223.91036542308612</v>
      </c>
      <c r="U669" s="199">
        <f t="shared" si="53"/>
        <v>12.417353371869996</v>
      </c>
      <c r="V669" s="199">
        <f t="shared" si="54"/>
        <v>12.417353371869996</v>
      </c>
      <c r="W669" s="231">
        <f>SUM($V$651:V669)</f>
        <v>218.42482457396</v>
      </c>
      <c r="Y669" s="231"/>
      <c r="Z669" s="231"/>
      <c r="AA669" s="231"/>
      <c r="AB669" s="231"/>
      <c r="AC669" s="231"/>
      <c r="AD669" s="231"/>
      <c r="AE669" s="231"/>
      <c r="AF669" s="231"/>
      <c r="AG669" s="231"/>
      <c r="AH669" s="231"/>
      <c r="AI669" s="231"/>
      <c r="AJ669" s="231"/>
      <c r="AK669" s="231"/>
      <c r="AL669" s="231"/>
      <c r="AM669" s="231"/>
      <c r="AN669" s="231"/>
    </row>
    <row r="670" spans="1:40">
      <c r="A670" s="27">
        <v>42641</v>
      </c>
      <c r="B670" s="113">
        <v>12.627599999999999</v>
      </c>
      <c r="C670" s="116">
        <v>8.76</v>
      </c>
      <c r="D670" s="116">
        <v>32.96</v>
      </c>
      <c r="E670" s="113">
        <v>44.345599999999997</v>
      </c>
      <c r="F670" s="113">
        <v>37.121899999999997</v>
      </c>
      <c r="G670" s="113">
        <v>11.80000019</v>
      </c>
      <c r="H670" s="113">
        <v>42.44</v>
      </c>
      <c r="I670" s="113">
        <v>20.05</v>
      </c>
      <c r="J670" s="113">
        <v>84.98</v>
      </c>
      <c r="K670" s="113">
        <v>793.21</v>
      </c>
      <c r="L670" s="113">
        <v>26.83</v>
      </c>
      <c r="M670" s="113">
        <v>46.95</v>
      </c>
      <c r="N670" s="113">
        <v>55.78</v>
      </c>
      <c r="O670" s="113">
        <v>700.05</v>
      </c>
      <c r="P670" s="113">
        <f t="shared" si="50"/>
        <v>2.9946499116687924</v>
      </c>
      <c r="Q670" s="113">
        <f t="shared" si="51"/>
        <v>19.978364473143028</v>
      </c>
      <c r="R670" s="113">
        <f>SUM($Q$651:Q670)</f>
        <v>382.77166003411656</v>
      </c>
      <c r="S670" s="113">
        <f t="shared" si="52"/>
        <v>12.754862160873676</v>
      </c>
      <c r="T670" s="113">
        <f>SUM($S$651:S670)</f>
        <v>236.66522758395979</v>
      </c>
      <c r="U670" s="199">
        <f t="shared" si="53"/>
        <v>12.48571877667</v>
      </c>
      <c r="V670" s="199">
        <f t="shared" si="54"/>
        <v>12.48571877667</v>
      </c>
      <c r="W670" s="231">
        <f>SUM($V$651:V670)</f>
        <v>230.91054335063001</v>
      </c>
      <c r="Y670" s="231"/>
      <c r="Z670" s="231"/>
      <c r="AA670" s="231"/>
      <c r="AB670" s="231"/>
      <c r="AC670" s="231"/>
      <c r="AD670" s="231"/>
      <c r="AE670" s="231"/>
      <c r="AF670" s="231"/>
      <c r="AG670" s="231"/>
      <c r="AH670" s="231"/>
      <c r="AI670" s="231"/>
      <c r="AJ670" s="231"/>
      <c r="AK670" s="231"/>
      <c r="AL670" s="231"/>
      <c r="AM670" s="231"/>
      <c r="AN670" s="231"/>
    </row>
    <row r="671" spans="1:40">
      <c r="A671" s="27">
        <v>42642</v>
      </c>
      <c r="B671" s="113">
        <v>12.683199999999999</v>
      </c>
      <c r="C671" s="116">
        <v>8.8000000000000007</v>
      </c>
      <c r="D671" s="116">
        <v>31.84</v>
      </c>
      <c r="E671" s="113">
        <v>32.205800000000004</v>
      </c>
      <c r="F671" s="113">
        <v>36.814599999999999</v>
      </c>
      <c r="G671" s="113">
        <v>11.600000380000001</v>
      </c>
      <c r="H671" s="113">
        <v>53.66</v>
      </c>
      <c r="I671" s="113">
        <v>20</v>
      </c>
      <c r="J671" s="113">
        <v>84.66</v>
      </c>
      <c r="K671" s="113">
        <v>772.96</v>
      </c>
      <c r="L671" s="113">
        <v>27.2</v>
      </c>
      <c r="M671" s="113">
        <v>40.32</v>
      </c>
      <c r="N671" s="113">
        <v>47.08</v>
      </c>
      <c r="O671" s="113">
        <v>699.96</v>
      </c>
      <c r="P671" s="113">
        <f t="shared" si="50"/>
        <v>2.9860999256710246</v>
      </c>
      <c r="Q671" s="113">
        <f t="shared" si="51"/>
        <v>19.808277891725652</v>
      </c>
      <c r="R671" s="113">
        <f>SUM($Q$651:Q671)</f>
        <v>402.57993792584222</v>
      </c>
      <c r="S671" s="113">
        <f t="shared" si="52"/>
        <v>12.28872496955935</v>
      </c>
      <c r="T671" s="113">
        <f>SUM($S$651:S671)</f>
        <v>248.95395255351914</v>
      </c>
      <c r="U671" s="199">
        <f t="shared" si="53"/>
        <v>12.011047048999998</v>
      </c>
      <c r="V671" s="199">
        <f t="shared" si="54"/>
        <v>12.011047048999998</v>
      </c>
      <c r="W671" s="231">
        <f>SUM($V$651:V671)</f>
        <v>242.92159039963002</v>
      </c>
      <c r="Y671" s="231"/>
      <c r="Z671" s="231"/>
      <c r="AA671" s="231"/>
      <c r="AB671" s="231"/>
      <c r="AC671" s="231"/>
      <c r="AD671" s="231"/>
      <c r="AE671" s="231"/>
      <c r="AF671" s="231"/>
      <c r="AG671" s="231"/>
      <c r="AH671" s="231"/>
      <c r="AI671" s="231"/>
      <c r="AJ671" s="231"/>
      <c r="AK671" s="231"/>
      <c r="AL671" s="231"/>
      <c r="AM671" s="231"/>
      <c r="AN671" s="231"/>
    </row>
    <row r="672" spans="1:40">
      <c r="A672" s="27">
        <v>42643</v>
      </c>
      <c r="B672" s="113">
        <v>11.5547</v>
      </c>
      <c r="C672" s="116">
        <v>8.02</v>
      </c>
      <c r="D672" s="116">
        <v>31.35</v>
      </c>
      <c r="E672" s="113">
        <v>36.712400000000002</v>
      </c>
      <c r="F672" s="113">
        <v>36.887</v>
      </c>
      <c r="G672" s="113">
        <v>11.80000019</v>
      </c>
      <c r="H672" s="113">
        <v>50.34</v>
      </c>
      <c r="I672" s="113">
        <v>19.989999999999998</v>
      </c>
      <c r="J672" s="113">
        <v>85.01</v>
      </c>
      <c r="K672" s="113">
        <v>750.5</v>
      </c>
      <c r="L672" s="113">
        <v>24.63</v>
      </c>
      <c r="M672" s="113">
        <v>44.3</v>
      </c>
      <c r="N672" s="113">
        <v>45.54</v>
      </c>
      <c r="O672" s="113">
        <v>691.27</v>
      </c>
      <c r="P672" s="113">
        <f t="shared" si="50"/>
        <v>2.8085378199157018</v>
      </c>
      <c r="Q672" s="113">
        <f t="shared" si="51"/>
        <v>16.585649274272892</v>
      </c>
      <c r="R672" s="113">
        <f>SUM($Q$651:Q672)</f>
        <v>419.16558720011511</v>
      </c>
      <c r="S672" s="113">
        <f t="shared" si="52"/>
        <v>11.247109937714374</v>
      </c>
      <c r="T672" s="113">
        <f>SUM($S$651:S672)</f>
        <v>260.20106249123353</v>
      </c>
      <c r="U672" s="199">
        <f t="shared" si="53"/>
        <v>11.077898239019998</v>
      </c>
      <c r="V672" s="199">
        <f t="shared" si="54"/>
        <v>11.077898239019998</v>
      </c>
      <c r="W672" s="231">
        <f>SUM($V$651:V672)</f>
        <v>253.99948863865001</v>
      </c>
      <c r="Y672" s="231"/>
      <c r="Z672" s="231"/>
      <c r="AA672" s="231"/>
      <c r="AB672" s="231"/>
      <c r="AC672" s="231"/>
      <c r="AD672" s="231"/>
      <c r="AE672" s="231"/>
      <c r="AF672" s="231"/>
      <c r="AG672" s="231"/>
      <c r="AH672" s="231"/>
      <c r="AI672" s="231"/>
      <c r="AJ672" s="231"/>
      <c r="AK672" s="231"/>
      <c r="AL672" s="231"/>
      <c r="AM672" s="231"/>
      <c r="AN672" s="231"/>
    </row>
    <row r="673" spans="1:40">
      <c r="A673" s="27">
        <v>42644</v>
      </c>
      <c r="B673" s="113">
        <v>10.2859</v>
      </c>
      <c r="C673" s="116">
        <v>7.14</v>
      </c>
      <c r="D673" s="116">
        <v>32.28</v>
      </c>
      <c r="E673" s="113">
        <v>44.029499999999999</v>
      </c>
      <c r="F673" s="113">
        <v>37.869100000000003</v>
      </c>
      <c r="G673" s="113">
        <v>11.5</v>
      </c>
      <c r="H673" s="113">
        <v>40.299999999999997</v>
      </c>
      <c r="I673" s="113">
        <v>20.010000000000002</v>
      </c>
      <c r="J673" s="113">
        <v>84.99</v>
      </c>
      <c r="K673" s="113">
        <v>704.82</v>
      </c>
      <c r="L673" s="113">
        <v>22.71</v>
      </c>
      <c r="M673" s="113">
        <v>40.31</v>
      </c>
      <c r="N673" s="113">
        <v>48.4</v>
      </c>
      <c r="O673" s="113">
        <v>642.41</v>
      </c>
      <c r="P673" s="113">
        <f t="shared" si="50"/>
        <v>2.5846301268263701</v>
      </c>
      <c r="Q673" s="113">
        <f t="shared" si="51"/>
        <v>13.258384262277575</v>
      </c>
      <c r="R673" s="113">
        <f>SUM($Q$651:Q673)</f>
        <v>432.42397146239267</v>
      </c>
      <c r="S673" s="113">
        <f t="shared" si="52"/>
        <v>10.613572490136102</v>
      </c>
      <c r="T673" s="113">
        <f>SUM($S$651:S673)</f>
        <v>270.81463498136964</v>
      </c>
      <c r="U673" s="199">
        <f t="shared" si="53"/>
        <v>10.256559216859999</v>
      </c>
      <c r="V673" s="199">
        <f t="shared" si="54"/>
        <v>10.256559216859999</v>
      </c>
      <c r="W673" s="231">
        <f>SUM($V$651:V673)</f>
        <v>264.25604785551002</v>
      </c>
      <c r="Y673" s="231"/>
      <c r="Z673" s="231"/>
      <c r="AA673" s="231"/>
      <c r="AB673" s="231"/>
      <c r="AC673" s="231"/>
      <c r="AD673" s="231"/>
      <c r="AE673" s="231"/>
      <c r="AF673" s="231"/>
      <c r="AG673" s="231"/>
      <c r="AH673" s="231"/>
      <c r="AI673" s="231"/>
      <c r="AJ673" s="231"/>
      <c r="AK673" s="231"/>
      <c r="AL673" s="231"/>
      <c r="AM673" s="231"/>
      <c r="AN673" s="231"/>
    </row>
    <row r="674" spans="1:40">
      <c r="A674" s="27">
        <v>42645</v>
      </c>
      <c r="B674" s="113">
        <v>13.9993</v>
      </c>
      <c r="C674" s="116">
        <v>9.7100000000000009</v>
      </c>
      <c r="D674" s="116">
        <v>37.590000000000003</v>
      </c>
      <c r="E674" s="113">
        <v>37.452599999999997</v>
      </c>
      <c r="F674" s="113">
        <v>37.599499999999999</v>
      </c>
      <c r="G674" s="113">
        <v>11.5</v>
      </c>
      <c r="H674" s="113">
        <v>45.36</v>
      </c>
      <c r="I674" s="113">
        <v>19.989999999999998</v>
      </c>
      <c r="J674" s="113">
        <v>85</v>
      </c>
      <c r="K674" s="113">
        <v>775.57</v>
      </c>
      <c r="L674" s="113">
        <v>26.75</v>
      </c>
      <c r="M674" s="113">
        <v>49.65</v>
      </c>
      <c r="N674" s="113">
        <v>62.65</v>
      </c>
      <c r="O674" s="113">
        <v>643.09</v>
      </c>
      <c r="P674" s="113">
        <f t="shared" si="50"/>
        <v>3.2114689021522302</v>
      </c>
      <c r="Q674" s="113">
        <f t="shared" si="51"/>
        <v>24.815511023356542</v>
      </c>
      <c r="R674" s="113">
        <f>SUM($Q$651:Q674)</f>
        <v>457.23948248574919</v>
      </c>
      <c r="S674" s="113">
        <f t="shared" si="52"/>
        <v>14.7582152130027</v>
      </c>
      <c r="T674" s="113">
        <f>SUM($S$651:S674)</f>
        <v>285.57285019437234</v>
      </c>
      <c r="U674" s="199">
        <f t="shared" si="53"/>
        <v>13.99750518413</v>
      </c>
      <c r="V674" s="199">
        <f t="shared" si="54"/>
        <v>13.99750518413</v>
      </c>
      <c r="W674" s="231">
        <f>SUM($V$651:V674)</f>
        <v>278.25355303964</v>
      </c>
      <c r="Y674" s="231"/>
      <c r="Z674" s="231"/>
      <c r="AA674" s="231"/>
      <c r="AB674" s="231"/>
      <c r="AC674" s="231"/>
      <c r="AD674" s="231"/>
      <c r="AE674" s="231"/>
      <c r="AF674" s="231"/>
      <c r="AG674" s="231"/>
      <c r="AH674" s="231"/>
      <c r="AI674" s="231"/>
      <c r="AJ674" s="231"/>
      <c r="AK674" s="231"/>
      <c r="AL674" s="231"/>
      <c r="AM674" s="231"/>
      <c r="AN674" s="231"/>
    </row>
    <row r="675" spans="1:40">
      <c r="A675" s="27">
        <v>42646</v>
      </c>
      <c r="B675" s="113">
        <v>14.1614</v>
      </c>
      <c r="C675" s="116">
        <v>9.83</v>
      </c>
      <c r="D675" s="116">
        <v>37.880000000000003</v>
      </c>
      <c r="E675" s="113">
        <v>34.506100000000004</v>
      </c>
      <c r="F675" s="113">
        <v>37.979100000000003</v>
      </c>
      <c r="G675" s="113">
        <v>11.69999981</v>
      </c>
      <c r="H675" s="113">
        <v>60.88</v>
      </c>
      <c r="I675" s="113">
        <v>20</v>
      </c>
      <c r="J675" s="113">
        <v>84.99</v>
      </c>
      <c r="K675" s="113">
        <v>782.47</v>
      </c>
      <c r="L675" s="113">
        <v>26.13</v>
      </c>
      <c r="M675" s="113">
        <v>54.42</v>
      </c>
      <c r="N675" s="113">
        <v>60.35</v>
      </c>
      <c r="O675" s="113">
        <v>649.99</v>
      </c>
      <c r="P675" s="113">
        <f t="shared" si="50"/>
        <v>3.297448200374768</v>
      </c>
      <c r="Q675" s="113">
        <f t="shared" si="51"/>
        <v>27.043541098215055</v>
      </c>
      <c r="R675" s="113">
        <f>SUM($Q$651:Q675)</f>
        <v>484.28302358396422</v>
      </c>
      <c r="S675" s="113">
        <f t="shared" si="52"/>
        <v>14.828177223096725</v>
      </c>
      <c r="T675" s="113">
        <f>SUM($S$651:S675)</f>
        <v>300.40102741746904</v>
      </c>
      <c r="U675" s="199">
        <f t="shared" si="53"/>
        <v>14.087735070239999</v>
      </c>
      <c r="V675" s="199">
        <f t="shared" si="54"/>
        <v>14.087735070239999</v>
      </c>
      <c r="W675" s="231">
        <f>SUM($V$651:V675)</f>
        <v>292.34128810988</v>
      </c>
      <c r="Y675" s="231"/>
      <c r="Z675" s="231"/>
      <c r="AA675" s="231"/>
      <c r="AB675" s="231"/>
      <c r="AC675" s="231"/>
      <c r="AD675" s="231"/>
      <c r="AE675" s="231"/>
      <c r="AF675" s="231"/>
      <c r="AG675" s="231"/>
      <c r="AH675" s="231"/>
      <c r="AI675" s="231"/>
      <c r="AJ675" s="231"/>
      <c r="AK675" s="231"/>
      <c r="AL675" s="231"/>
      <c r="AM675" s="231"/>
      <c r="AN675" s="231"/>
    </row>
    <row r="676" spans="1:40">
      <c r="A676" s="27">
        <v>42647</v>
      </c>
      <c r="B676" s="113">
        <v>14.347200000000001</v>
      </c>
      <c r="C676" s="116">
        <v>9.9499999999999993</v>
      </c>
      <c r="D676" s="116">
        <v>37.44</v>
      </c>
      <c r="E676" s="113">
        <v>44.167200000000001</v>
      </c>
      <c r="F676" s="113">
        <v>37.6126</v>
      </c>
      <c r="G676" s="113">
        <v>11.600000380000001</v>
      </c>
      <c r="H676" s="113">
        <v>30.15</v>
      </c>
      <c r="I676" s="113">
        <v>20</v>
      </c>
      <c r="J676" s="113">
        <v>85</v>
      </c>
      <c r="K676" s="113">
        <v>787.89</v>
      </c>
      <c r="L676" s="113">
        <v>26.6</v>
      </c>
      <c r="M676" s="113">
        <v>44.49</v>
      </c>
      <c r="N676" s="113">
        <v>61.67</v>
      </c>
      <c r="O676" s="113">
        <v>649.97</v>
      </c>
      <c r="P676" s="113">
        <f t="shared" si="50"/>
        <v>3.2038989768027442</v>
      </c>
      <c r="Q676" s="113">
        <f t="shared" si="51"/>
        <v>24.628368677855608</v>
      </c>
      <c r="R676" s="113">
        <f>SUM($Q$651:Q676)</f>
        <v>508.91139226181986</v>
      </c>
      <c r="S676" s="113">
        <f t="shared" si="52"/>
        <v>15.169627030652149</v>
      </c>
      <c r="T676" s="113">
        <f>SUM($S$651:S676)</f>
        <v>315.57065444812116</v>
      </c>
      <c r="U676" s="199">
        <f t="shared" si="53"/>
        <v>14.526907199819998</v>
      </c>
      <c r="V676" s="199">
        <f t="shared" si="54"/>
        <v>14.526907199819998</v>
      </c>
      <c r="W676" s="231">
        <f>SUM($V$651:V676)</f>
        <v>306.86819530970001</v>
      </c>
      <c r="Y676" s="231"/>
      <c r="Z676" s="231"/>
      <c r="AA676" s="231"/>
      <c r="AB676" s="231"/>
      <c r="AC676" s="231"/>
      <c r="AD676" s="231"/>
      <c r="AE676" s="231"/>
      <c r="AF676" s="231"/>
      <c r="AG676" s="231"/>
      <c r="AH676" s="231"/>
      <c r="AI676" s="231"/>
      <c r="AJ676" s="231"/>
      <c r="AK676" s="231"/>
      <c r="AL676" s="231"/>
      <c r="AM676" s="231"/>
      <c r="AN676" s="231"/>
    </row>
    <row r="677" spans="1:40">
      <c r="A677" s="27">
        <v>42648</v>
      </c>
      <c r="B677" s="113">
        <v>14.624499999999999</v>
      </c>
      <c r="C677" s="116">
        <v>10.15</v>
      </c>
      <c r="D677" s="116">
        <v>37.479999999999997</v>
      </c>
      <c r="E677" s="113">
        <v>38.717300000000002</v>
      </c>
      <c r="F677" s="113">
        <v>38.071300000000001</v>
      </c>
      <c r="G677" s="113">
        <v>11.69999981</v>
      </c>
      <c r="H677" s="113">
        <v>47.73</v>
      </c>
      <c r="I677" s="113">
        <v>20.010000000000002</v>
      </c>
      <c r="J677" s="113">
        <v>85</v>
      </c>
      <c r="K677" s="113">
        <v>794.49</v>
      </c>
      <c r="L677" s="113">
        <v>26.82</v>
      </c>
      <c r="M677" s="113">
        <v>52.82</v>
      </c>
      <c r="N677" s="113">
        <v>62.27</v>
      </c>
      <c r="O677" s="113">
        <v>649.92999999999995</v>
      </c>
      <c r="P677" s="113">
        <f t="shared" si="50"/>
        <v>3.310149667515069</v>
      </c>
      <c r="Q677" s="113">
        <f t="shared" si="51"/>
        <v>27.389224442316156</v>
      </c>
      <c r="R677" s="113">
        <f>SUM($Q$651:Q677)</f>
        <v>536.30061670413602</v>
      </c>
      <c r="S677" s="113">
        <f t="shared" si="52"/>
        <v>15.33052596448333</v>
      </c>
      <c r="T677" s="113">
        <f>SUM($S$651:S677)</f>
        <v>330.9011804126045</v>
      </c>
      <c r="U677" s="199">
        <f t="shared" si="53"/>
        <v>14.612515798819999</v>
      </c>
      <c r="V677" s="199">
        <f t="shared" si="54"/>
        <v>14.612515798819999</v>
      </c>
      <c r="W677" s="231">
        <f>SUM($V$651:V677)</f>
        <v>321.48071110852004</v>
      </c>
      <c r="Y677" s="231"/>
      <c r="Z677" s="231"/>
      <c r="AA677" s="231"/>
      <c r="AB677" s="231"/>
      <c r="AC677" s="231"/>
      <c r="AD677" s="231"/>
      <c r="AE677" s="231"/>
      <c r="AF677" s="231"/>
      <c r="AG677" s="231"/>
      <c r="AH677" s="231"/>
      <c r="AI677" s="231"/>
      <c r="AJ677" s="231"/>
      <c r="AK677" s="231"/>
      <c r="AL677" s="231"/>
      <c r="AM677" s="231"/>
      <c r="AN677" s="231"/>
    </row>
    <row r="678" spans="1:40">
      <c r="A678" s="27">
        <v>42649</v>
      </c>
      <c r="B678" s="113">
        <v>14.307700000000001</v>
      </c>
      <c r="C678" s="116">
        <v>9.93</v>
      </c>
      <c r="D678" s="116">
        <v>36.35</v>
      </c>
      <c r="E678" s="113">
        <v>32.998899999999999</v>
      </c>
      <c r="F678" s="113">
        <v>38.225200000000001</v>
      </c>
      <c r="G678" s="113">
        <v>11.69999981</v>
      </c>
      <c r="H678" s="113">
        <v>65.02</v>
      </c>
      <c r="I678" s="113">
        <v>20</v>
      </c>
      <c r="J678" s="113">
        <v>84.99</v>
      </c>
      <c r="K678" s="113">
        <v>789.7</v>
      </c>
      <c r="L678" s="113">
        <v>26.74</v>
      </c>
      <c r="M678" s="113">
        <v>62.4</v>
      </c>
      <c r="N678" s="113">
        <v>61.92</v>
      </c>
      <c r="O678" s="113">
        <v>649.91999999999996</v>
      </c>
      <c r="P678" s="113">
        <f t="shared" si="50"/>
        <v>3.3202014595881777</v>
      </c>
      <c r="Q678" s="113">
        <f t="shared" si="51"/>
        <v>27.665923562697834</v>
      </c>
      <c r="R678" s="113">
        <f>SUM($Q$651:Q678)</f>
        <v>563.96654026683382</v>
      </c>
      <c r="S678" s="113">
        <f t="shared" si="52"/>
        <v>14.786154380120431</v>
      </c>
      <c r="T678" s="113">
        <f>SUM($S$651:S678)</f>
        <v>345.68733479272493</v>
      </c>
      <c r="U678" s="199">
        <f t="shared" si="53"/>
        <v>14.009436864489997</v>
      </c>
      <c r="V678" s="199">
        <f t="shared" si="54"/>
        <v>14.009436864489997</v>
      </c>
      <c r="W678" s="231">
        <f>SUM($V$651:V678)</f>
        <v>335.49014797301004</v>
      </c>
      <c r="Y678" s="231"/>
      <c r="Z678" s="231"/>
      <c r="AA678" s="231"/>
      <c r="AB678" s="231"/>
      <c r="AC678" s="231"/>
      <c r="AD678" s="231"/>
      <c r="AE678" s="231"/>
      <c r="AF678" s="231"/>
      <c r="AG678" s="231"/>
      <c r="AH678" s="231"/>
      <c r="AI678" s="231"/>
      <c r="AJ678" s="231"/>
      <c r="AK678" s="231"/>
      <c r="AL678" s="231"/>
      <c r="AM678" s="231"/>
      <c r="AN678" s="231"/>
    </row>
    <row r="679" spans="1:40">
      <c r="A679" s="27">
        <v>42650</v>
      </c>
      <c r="B679" s="113">
        <v>14.688000000000001</v>
      </c>
      <c r="C679" s="116">
        <v>10.19</v>
      </c>
      <c r="D679" s="116">
        <v>37.92</v>
      </c>
      <c r="E679" s="113">
        <v>39.8568</v>
      </c>
      <c r="F679" s="113">
        <v>37.686</v>
      </c>
      <c r="G679" s="113">
        <v>11.600000380000001</v>
      </c>
      <c r="H679" s="113">
        <v>25.32</v>
      </c>
      <c r="I679" s="113">
        <v>20</v>
      </c>
      <c r="J679" s="113">
        <v>85</v>
      </c>
      <c r="K679" s="113">
        <v>800.91</v>
      </c>
      <c r="L679" s="113">
        <v>27.27</v>
      </c>
      <c r="M679" s="113">
        <v>53.57</v>
      </c>
      <c r="N679" s="113">
        <v>64.400000000000006</v>
      </c>
      <c r="O679" s="113">
        <v>650.08000000000004</v>
      </c>
      <c r="P679" s="113">
        <f t="shared" si="50"/>
        <v>3.2485587317494038</v>
      </c>
      <c r="Q679" s="113">
        <f t="shared" si="51"/>
        <v>25.753195892779669</v>
      </c>
      <c r="R679" s="113">
        <f>SUM($Q$651:Q679)</f>
        <v>589.71973615961349</v>
      </c>
      <c r="S679" s="113">
        <f t="shared" si="52"/>
        <v>15.434075884504752</v>
      </c>
      <c r="T679" s="113">
        <f>SUM($S$651:S679)</f>
        <v>361.12141067722968</v>
      </c>
      <c r="U679" s="199">
        <f t="shared" si="53"/>
        <v>14.749786174840002</v>
      </c>
      <c r="V679" s="199">
        <f t="shared" si="54"/>
        <v>14.749786174840002</v>
      </c>
      <c r="W679" s="231">
        <f>SUM($V$651:V679)</f>
        <v>350.23993414785002</v>
      </c>
      <c r="Y679" s="231"/>
      <c r="Z679" s="231"/>
      <c r="AA679" s="231"/>
      <c r="AB679" s="231"/>
      <c r="AC679" s="231"/>
      <c r="AD679" s="231"/>
      <c r="AE679" s="231"/>
      <c r="AF679" s="231"/>
      <c r="AG679" s="231"/>
      <c r="AH679" s="231"/>
      <c r="AI679" s="231"/>
      <c r="AJ679" s="231"/>
      <c r="AK679" s="231"/>
      <c r="AL679" s="231"/>
      <c r="AM679" s="231"/>
      <c r="AN679" s="231"/>
    </row>
    <row r="680" spans="1:40">
      <c r="A680" s="27">
        <v>42651</v>
      </c>
      <c r="B680" s="113">
        <v>14.9976</v>
      </c>
      <c r="C680" s="116">
        <v>10.41</v>
      </c>
      <c r="D680" s="116">
        <v>39.04</v>
      </c>
      <c r="E680" s="113">
        <v>42.8566</v>
      </c>
      <c r="F680" s="113">
        <v>38.130899999999997</v>
      </c>
      <c r="G680" s="113">
        <v>11.80000019</v>
      </c>
      <c r="H680" s="113">
        <v>37.99</v>
      </c>
      <c r="I680" s="113">
        <v>20</v>
      </c>
      <c r="J680" s="113">
        <v>84.98</v>
      </c>
      <c r="K680" s="113">
        <v>812.95</v>
      </c>
      <c r="L680" s="113">
        <v>28.26</v>
      </c>
      <c r="M680" s="113">
        <v>52.71</v>
      </c>
      <c r="N680" s="113">
        <v>68.3</v>
      </c>
      <c r="O680" s="113">
        <v>650.04</v>
      </c>
      <c r="P680" s="113">
        <f t="shared" si="50"/>
        <v>3.3587538757088926</v>
      </c>
      <c r="Q680" s="113">
        <f t="shared" si="51"/>
        <v>28.75333831218348</v>
      </c>
      <c r="R680" s="113">
        <f>SUM($Q$651:Q680)</f>
        <v>618.47307447179696</v>
      </c>
      <c r="S680" s="113">
        <f t="shared" si="52"/>
        <v>15.982095273244676</v>
      </c>
      <c r="T680" s="113">
        <f>SUM($S$651:S680)</f>
        <v>377.10350595047436</v>
      </c>
      <c r="U680" s="199">
        <f t="shared" si="53"/>
        <v>15.260471287869999</v>
      </c>
      <c r="V680" s="199">
        <f t="shared" si="54"/>
        <v>15.260471287869999</v>
      </c>
      <c r="W680" s="231">
        <f>SUM($V$651:V680)</f>
        <v>365.50040543572004</v>
      </c>
      <c r="Y680" s="231"/>
      <c r="Z680" s="231"/>
      <c r="AA680" s="231"/>
      <c r="AB680" s="231"/>
      <c r="AC680" s="231"/>
      <c r="AD680" s="231"/>
      <c r="AE680" s="231"/>
      <c r="AF680" s="231"/>
      <c r="AG680" s="231"/>
      <c r="AH680" s="231"/>
      <c r="AI680" s="231"/>
      <c r="AJ680" s="231"/>
      <c r="AK680" s="231"/>
      <c r="AL680" s="231"/>
      <c r="AM680" s="231"/>
      <c r="AN680" s="231"/>
    </row>
    <row r="681" spans="1:40">
      <c r="A681" s="27">
        <v>42652</v>
      </c>
      <c r="B681" s="113">
        <v>15.2887</v>
      </c>
      <c r="C681" s="116">
        <v>10.61</v>
      </c>
      <c r="D681" s="116">
        <v>39.08</v>
      </c>
      <c r="E681" s="113">
        <v>43.480200000000004</v>
      </c>
      <c r="F681" s="113">
        <v>38.249000000000002</v>
      </c>
      <c r="G681" s="113">
        <v>11.69999981</v>
      </c>
      <c r="H681" s="113">
        <v>44.94</v>
      </c>
      <c r="I681" s="113">
        <v>20</v>
      </c>
      <c r="J681" s="113">
        <v>84.99</v>
      </c>
      <c r="K681" s="113">
        <v>822.3</v>
      </c>
      <c r="L681" s="113">
        <v>28.79</v>
      </c>
      <c r="M681" s="113">
        <v>62.05</v>
      </c>
      <c r="N681" s="113">
        <v>69.8</v>
      </c>
      <c r="O681" s="113">
        <v>650.01</v>
      </c>
      <c r="P681" s="113">
        <f t="shared" si="50"/>
        <v>3.4497403212305775</v>
      </c>
      <c r="Q681" s="113">
        <f t="shared" si="51"/>
        <v>31.492213387628915</v>
      </c>
      <c r="R681" s="113">
        <f>SUM($Q$651:Q681)</f>
        <v>649.96528785942587</v>
      </c>
      <c r="S681" s="113">
        <f t="shared" si="52"/>
        <v>16.394329486114827</v>
      </c>
      <c r="T681" s="113">
        <f>SUM($S$651:S681)</f>
        <v>393.49783543658918</v>
      </c>
      <c r="U681" s="199">
        <f t="shared" si="53"/>
        <v>15.551007612759999</v>
      </c>
      <c r="V681" s="199">
        <f t="shared" si="54"/>
        <v>15.551007612759999</v>
      </c>
      <c r="W681" s="231">
        <f>SUM($V$651:V681)</f>
        <v>381.05141304848001</v>
      </c>
      <c r="Y681" s="231"/>
      <c r="Z681" s="231"/>
      <c r="AA681" s="231"/>
      <c r="AB681" s="231"/>
      <c r="AC681" s="231"/>
      <c r="AD681" s="231"/>
      <c r="AE681" s="231"/>
      <c r="AF681" s="231"/>
      <c r="AG681" s="231"/>
      <c r="AH681" s="231"/>
      <c r="AI681" s="231"/>
      <c r="AJ681" s="231"/>
      <c r="AK681" s="231"/>
      <c r="AL681" s="231"/>
      <c r="AM681" s="231"/>
      <c r="AN681" s="231"/>
    </row>
    <row r="682" spans="1:40">
      <c r="A682" s="27">
        <v>42653</v>
      </c>
      <c r="B682" s="113">
        <v>13.539400000000001</v>
      </c>
      <c r="C682" s="116">
        <v>9.39</v>
      </c>
      <c r="D682" s="116">
        <v>41.13</v>
      </c>
      <c r="E682" s="113">
        <v>48.461100000000002</v>
      </c>
      <c r="F682" s="113">
        <v>38.061900000000001</v>
      </c>
      <c r="G682" s="113">
        <v>11.80000019</v>
      </c>
      <c r="H682" s="113">
        <v>55.5</v>
      </c>
      <c r="I682" s="113">
        <v>20</v>
      </c>
      <c r="J682" s="113">
        <v>85</v>
      </c>
      <c r="K682" s="113">
        <v>779.67</v>
      </c>
      <c r="L682" s="113">
        <v>25.91</v>
      </c>
      <c r="M682" s="113">
        <v>71.64</v>
      </c>
      <c r="N682" s="113">
        <v>61.09</v>
      </c>
      <c r="O682" s="113">
        <v>649.9</v>
      </c>
      <c r="P682" s="113">
        <f t="shared" si="50"/>
        <v>3.2925332721646927</v>
      </c>
      <c r="Q682" s="113">
        <f t="shared" si="51"/>
        <v>26.910950139603777</v>
      </c>
      <c r="R682" s="113">
        <f>SUM($Q$651:Q682)</f>
        <v>676.87623799902963</v>
      </c>
      <c r="S682" s="113">
        <f t="shared" si="52"/>
        <v>15.093873812214676</v>
      </c>
      <c r="T682" s="113">
        <f>SUM($S$651:S682)</f>
        <v>408.59170924880385</v>
      </c>
      <c r="U682" s="199">
        <f t="shared" si="53"/>
        <v>14.31617723982</v>
      </c>
      <c r="V682" s="199">
        <f t="shared" si="54"/>
        <v>14.31617723982</v>
      </c>
      <c r="W682" s="231">
        <f>SUM($V$651:V682)</f>
        <v>395.36759028829999</v>
      </c>
      <c r="Y682" s="231"/>
      <c r="Z682" s="231"/>
      <c r="AA682" s="231"/>
      <c r="AB682" s="231"/>
      <c r="AC682" s="231"/>
      <c r="AD682" s="231"/>
      <c r="AE682" s="231"/>
      <c r="AF682" s="231"/>
      <c r="AG682" s="231"/>
      <c r="AH682" s="231"/>
      <c r="AI682" s="231"/>
      <c r="AJ682" s="231"/>
      <c r="AK682" s="231"/>
      <c r="AL682" s="231"/>
      <c r="AM682" s="231"/>
      <c r="AN682" s="231"/>
    </row>
    <row r="683" spans="1:40">
      <c r="A683" s="27">
        <v>42654</v>
      </c>
      <c r="B683" s="113">
        <v>12.1076</v>
      </c>
      <c r="C683" s="116">
        <v>8.4</v>
      </c>
      <c r="D683" s="116">
        <v>36.979999999999997</v>
      </c>
      <c r="E683" s="113">
        <v>49.466200000000001</v>
      </c>
      <c r="F683" s="113">
        <v>39.601700000000001</v>
      </c>
      <c r="G683" s="113">
        <v>11.600000380000001</v>
      </c>
      <c r="H683" s="113">
        <v>32.32</v>
      </c>
      <c r="I683" s="113">
        <v>20</v>
      </c>
      <c r="J683" s="113">
        <v>85</v>
      </c>
      <c r="K683" s="113">
        <v>750.93</v>
      </c>
      <c r="L683" s="113">
        <v>24.34</v>
      </c>
      <c r="M683" s="113">
        <v>45.33</v>
      </c>
      <c r="N683" s="113">
        <v>56.7</v>
      </c>
      <c r="O683" s="113">
        <v>649.9</v>
      </c>
      <c r="P683" s="113">
        <f t="shared" si="50"/>
        <v>2.9073936289192135</v>
      </c>
      <c r="Q683" s="113">
        <f t="shared" si="51"/>
        <v>18.309016234391446</v>
      </c>
      <c r="R683" s="113">
        <f>SUM($Q$651:Q683)</f>
        <v>695.18525423342112</v>
      </c>
      <c r="S683" s="113">
        <f t="shared" si="52"/>
        <v>13.119115618877247</v>
      </c>
      <c r="T683" s="113">
        <f>SUM($S$651:S683)</f>
        <v>421.71082486768108</v>
      </c>
      <c r="U683" s="199">
        <f t="shared" si="53"/>
        <v>12.604383981029999</v>
      </c>
      <c r="V683" s="199">
        <f t="shared" si="54"/>
        <v>12.604383981029999</v>
      </c>
      <c r="W683" s="231">
        <f>SUM($V$651:V683)</f>
        <v>407.97197426933002</v>
      </c>
      <c r="Y683" s="231"/>
      <c r="Z683" s="231"/>
      <c r="AA683" s="231"/>
      <c r="AB683" s="231"/>
      <c r="AC683" s="231"/>
      <c r="AD683" s="231"/>
      <c r="AE683" s="231"/>
      <c r="AF683" s="231"/>
      <c r="AG683" s="231"/>
      <c r="AH683" s="231"/>
      <c r="AI683" s="231"/>
      <c r="AJ683" s="231"/>
      <c r="AK683" s="231"/>
      <c r="AL683" s="231"/>
      <c r="AM683" s="231"/>
      <c r="AN683" s="231"/>
    </row>
    <row r="684" spans="1:40">
      <c r="A684" s="27">
        <v>42655</v>
      </c>
      <c r="B684" s="113">
        <v>14.4315</v>
      </c>
      <c r="C684" s="116">
        <v>10.01</v>
      </c>
      <c r="D684" s="116">
        <v>34.58</v>
      </c>
      <c r="E684" s="113">
        <v>43.805100000000003</v>
      </c>
      <c r="F684" s="113">
        <v>40.135800000000003</v>
      </c>
      <c r="G684" s="113">
        <v>11.80000019</v>
      </c>
      <c r="H684" s="113">
        <v>35.909999999999997</v>
      </c>
      <c r="I684" s="113">
        <v>20</v>
      </c>
      <c r="J684" s="113">
        <v>84.99</v>
      </c>
      <c r="K684" s="113">
        <v>808.65</v>
      </c>
      <c r="L684" s="113">
        <v>28.76</v>
      </c>
      <c r="M684" s="113">
        <v>47.53</v>
      </c>
      <c r="N684" s="113">
        <v>70.69</v>
      </c>
      <c r="O684" s="113">
        <v>649.91</v>
      </c>
      <c r="P684" s="113">
        <f t="shared" si="50"/>
        <v>3.1968600705677219</v>
      </c>
      <c r="Q684" s="113">
        <f t="shared" si="51"/>
        <v>24.455620592050114</v>
      </c>
      <c r="R684" s="113">
        <f>SUM($Q$651:Q684)</f>
        <v>719.6408748254712</v>
      </c>
      <c r="S684" s="113">
        <f t="shared" si="52"/>
        <v>14.924890943548574</v>
      </c>
      <c r="T684" s="113">
        <f>SUM($S$651:S684)</f>
        <v>436.63571581122966</v>
      </c>
      <c r="U684" s="199">
        <f t="shared" si="53"/>
        <v>14.296982415809998</v>
      </c>
      <c r="V684" s="199">
        <f t="shared" si="54"/>
        <v>14.296982415809998</v>
      </c>
      <c r="W684" s="231">
        <f>SUM($V$651:V684)</f>
        <v>422.26895668514004</v>
      </c>
      <c r="Y684" s="231"/>
      <c r="Z684" s="231"/>
      <c r="AA684" s="231"/>
      <c r="AB684" s="231"/>
      <c r="AC684" s="231"/>
      <c r="AD684" s="231"/>
      <c r="AE684" s="231"/>
      <c r="AF684" s="231"/>
      <c r="AG684" s="231"/>
      <c r="AH684" s="231"/>
      <c r="AI684" s="231"/>
      <c r="AJ684" s="231"/>
      <c r="AK684" s="231"/>
      <c r="AL684" s="231"/>
      <c r="AM684" s="231"/>
      <c r="AN684" s="231"/>
    </row>
    <row r="685" spans="1:40">
      <c r="A685" s="27">
        <v>42656</v>
      </c>
      <c r="B685" s="113">
        <v>14.5617</v>
      </c>
      <c r="C685" s="116">
        <v>10.1</v>
      </c>
      <c r="D685" s="116">
        <v>34.67</v>
      </c>
      <c r="E685" s="113">
        <v>39.147100000000002</v>
      </c>
      <c r="F685" s="113">
        <v>39.2226</v>
      </c>
      <c r="G685" s="113">
        <v>11.80000019</v>
      </c>
      <c r="H685" s="113">
        <v>54.66</v>
      </c>
      <c r="I685" s="113">
        <v>20</v>
      </c>
      <c r="J685" s="113">
        <v>85.01</v>
      </c>
      <c r="K685" s="113">
        <v>811.78</v>
      </c>
      <c r="L685" s="113">
        <v>28.47</v>
      </c>
      <c r="M685" s="113">
        <v>55.65</v>
      </c>
      <c r="N685" s="113">
        <v>72.540000000000006</v>
      </c>
      <c r="O685" s="113">
        <v>650.05999999999995</v>
      </c>
      <c r="P685" s="113">
        <f t="shared" si="50"/>
        <v>3.2987080024672815</v>
      </c>
      <c r="Q685" s="113">
        <f t="shared" si="51"/>
        <v>27.077632077314142</v>
      </c>
      <c r="R685" s="113">
        <f>SUM($Q$651:Q685)</f>
        <v>746.71850690278529</v>
      </c>
      <c r="S685" s="113">
        <f t="shared" si="52"/>
        <v>15.009529436113374</v>
      </c>
      <c r="T685" s="113">
        <f>SUM($S$651:S685)</f>
        <v>451.64524524734304</v>
      </c>
      <c r="U685" s="199">
        <f t="shared" si="53"/>
        <v>14.267561374889997</v>
      </c>
      <c r="V685" s="199">
        <f t="shared" si="54"/>
        <v>14.267561374889997</v>
      </c>
      <c r="W685" s="231">
        <f>SUM($V$651:V685)</f>
        <v>436.53651806003006</v>
      </c>
      <c r="Y685" s="231"/>
      <c r="Z685" s="231"/>
      <c r="AA685" s="231"/>
      <c r="AB685" s="231"/>
      <c r="AC685" s="231"/>
      <c r="AD685" s="231"/>
      <c r="AE685" s="231"/>
      <c r="AF685" s="231"/>
      <c r="AG685" s="231"/>
      <c r="AH685" s="231"/>
      <c r="AI685" s="231"/>
      <c r="AJ685" s="231"/>
      <c r="AK685" s="231"/>
      <c r="AL685" s="231"/>
      <c r="AM685" s="231"/>
      <c r="AN685" s="231"/>
    </row>
    <row r="686" spans="1:40">
      <c r="A686" s="27">
        <v>42657</v>
      </c>
      <c r="B686" s="113">
        <v>14.674899999999999</v>
      </c>
      <c r="C686" s="116">
        <v>10.18</v>
      </c>
      <c r="D686" s="116">
        <v>35.61</v>
      </c>
      <c r="E686" s="113">
        <v>35.461300000000001</v>
      </c>
      <c r="F686" s="113">
        <v>38.634999999999998</v>
      </c>
      <c r="G686" s="113">
        <v>11.80000019</v>
      </c>
      <c r="H686" s="113">
        <v>63.04</v>
      </c>
      <c r="I686" s="113">
        <v>20</v>
      </c>
      <c r="J686" s="113">
        <v>84.99</v>
      </c>
      <c r="K686" s="113">
        <v>814.95</v>
      </c>
      <c r="L686" s="113">
        <v>28.9</v>
      </c>
      <c r="M686" s="113">
        <v>44.48</v>
      </c>
      <c r="N686" s="113">
        <v>72.59</v>
      </c>
      <c r="O686" s="113">
        <v>649.98</v>
      </c>
      <c r="P686" s="113">
        <f t="shared" si="50"/>
        <v>3.338881716546922</v>
      </c>
      <c r="Q686" s="113">
        <f t="shared" si="51"/>
        <v>28.187587361203832</v>
      </c>
      <c r="R686" s="113">
        <f>SUM($Q$651:Q686)</f>
        <v>774.90609426398908</v>
      </c>
      <c r="S686" s="113">
        <f t="shared" si="52"/>
        <v>15.091017587032175</v>
      </c>
      <c r="T686" s="113">
        <f>SUM($S$651:S686)</f>
        <v>466.73626283437522</v>
      </c>
      <c r="U686" s="199">
        <f t="shared" si="53"/>
        <v>14.346993554589996</v>
      </c>
      <c r="V686" s="199">
        <f t="shared" si="54"/>
        <v>14.346993554589996</v>
      </c>
      <c r="W686" s="231">
        <f>SUM($V$651:V686)</f>
        <v>450.88351161462003</v>
      </c>
      <c r="Y686" s="231"/>
      <c r="Z686" s="231"/>
      <c r="AA686" s="231"/>
      <c r="AB686" s="231"/>
      <c r="AC686" s="231"/>
      <c r="AD686" s="231"/>
      <c r="AE686" s="231"/>
      <c r="AF686" s="231"/>
      <c r="AG686" s="231"/>
      <c r="AH686" s="231"/>
      <c r="AI686" s="231"/>
      <c r="AJ686" s="231"/>
      <c r="AK686" s="231"/>
      <c r="AL686" s="231"/>
      <c r="AM686" s="231"/>
      <c r="AN686" s="231"/>
    </row>
    <row r="687" spans="1:40">
      <c r="A687" s="27">
        <v>42658</v>
      </c>
      <c r="B687" s="113">
        <v>14.6655</v>
      </c>
      <c r="C687" s="116">
        <v>10.18</v>
      </c>
      <c r="D687" s="116">
        <v>35.97</v>
      </c>
      <c r="E687" s="113">
        <v>35.155799999999999</v>
      </c>
      <c r="F687" s="113">
        <v>38.694899999999997</v>
      </c>
      <c r="G687" s="113">
        <v>11.899999619999999</v>
      </c>
      <c r="H687" s="113">
        <v>20.94</v>
      </c>
      <c r="I687" s="113">
        <v>20.010000000000002</v>
      </c>
      <c r="J687" s="113">
        <v>84.99</v>
      </c>
      <c r="K687" s="113">
        <v>812.95</v>
      </c>
      <c r="L687" s="113">
        <v>28.92</v>
      </c>
      <c r="M687" s="113">
        <v>48.5</v>
      </c>
      <c r="N687" s="113">
        <v>72.17</v>
      </c>
      <c r="O687" s="113">
        <v>649.86</v>
      </c>
      <c r="P687" s="113">
        <f t="shared" si="50"/>
        <v>3.1736291497154054</v>
      </c>
      <c r="Q687" s="113">
        <f t="shared" si="51"/>
        <v>23.894042252284361</v>
      </c>
      <c r="R687" s="113">
        <f>SUM($Q$651:Q687)</f>
        <v>798.80013651627348</v>
      </c>
      <c r="S687" s="113">
        <f t="shared" si="52"/>
        <v>14.926868077331346</v>
      </c>
      <c r="T687" s="113">
        <f>SUM($S$651:S687)</f>
        <v>481.66313091170656</v>
      </c>
      <c r="U687" s="199">
        <f t="shared" si="53"/>
        <v>14.374409271829997</v>
      </c>
      <c r="V687" s="199">
        <f t="shared" si="54"/>
        <v>14.374409271829997</v>
      </c>
      <c r="W687" s="231">
        <f>SUM($V$651:V687)</f>
        <v>465.25792088645005</v>
      </c>
      <c r="Y687" s="231"/>
      <c r="Z687" s="231"/>
      <c r="AA687" s="231"/>
      <c r="AB687" s="231"/>
      <c r="AC687" s="231"/>
      <c r="AD687" s="231"/>
      <c r="AE687" s="231"/>
      <c r="AF687" s="231"/>
      <c r="AG687" s="231"/>
      <c r="AH687" s="231"/>
      <c r="AI687" s="231"/>
      <c r="AJ687" s="231"/>
      <c r="AK687" s="231"/>
      <c r="AL687" s="231"/>
      <c r="AM687" s="231"/>
      <c r="AN687" s="231"/>
    </row>
    <row r="688" spans="1:40">
      <c r="A688" s="27">
        <v>42659</v>
      </c>
      <c r="B688" s="113">
        <v>14.820399999999999</v>
      </c>
      <c r="C688" s="116">
        <v>10.28</v>
      </c>
      <c r="D688" s="116">
        <v>36.909999999999997</v>
      </c>
      <c r="E688" s="113">
        <v>40.761600000000001</v>
      </c>
      <c r="F688" s="113">
        <v>38.013599999999997</v>
      </c>
      <c r="G688" s="113">
        <v>11.69999981</v>
      </c>
      <c r="H688" s="113">
        <v>33.85</v>
      </c>
      <c r="I688" s="113">
        <v>20.02</v>
      </c>
      <c r="J688" s="113">
        <v>84.99</v>
      </c>
      <c r="K688" s="113">
        <v>809.52</v>
      </c>
      <c r="L688" s="113">
        <v>27.33</v>
      </c>
      <c r="M688" s="113">
        <v>61.41</v>
      </c>
      <c r="N688" s="113">
        <v>72.430000000000007</v>
      </c>
      <c r="O688" s="113">
        <v>649.80999999999995</v>
      </c>
      <c r="P688" s="113">
        <f t="shared" si="50"/>
        <v>3.3055751382133174</v>
      </c>
      <c r="Q688" s="113">
        <f t="shared" si="51"/>
        <v>27.2642177738804</v>
      </c>
      <c r="R688" s="113">
        <f>SUM($Q$651:Q688)</f>
        <v>826.06435429015391</v>
      </c>
      <c r="S688" s="113">
        <f t="shared" si="52"/>
        <v>15.558175397532224</v>
      </c>
      <c r="T688" s="113">
        <f>SUM($S$651:S688)</f>
        <v>497.2213063092388</v>
      </c>
      <c r="U688" s="199">
        <f t="shared" si="53"/>
        <v>14.794235570839998</v>
      </c>
      <c r="V688" s="199">
        <f t="shared" si="54"/>
        <v>14.794235570839998</v>
      </c>
      <c r="W688" s="231">
        <f>SUM($V$651:V688)</f>
        <v>480.05215645729004</v>
      </c>
      <c r="Y688" s="231"/>
      <c r="Z688" s="231"/>
      <c r="AA688" s="231"/>
      <c r="AB688" s="231"/>
      <c r="AC688" s="231"/>
      <c r="AD688" s="231"/>
      <c r="AE688" s="231"/>
      <c r="AF688" s="231"/>
      <c r="AG688" s="231"/>
      <c r="AH688" s="231"/>
      <c r="AI688" s="231"/>
      <c r="AJ688" s="231"/>
      <c r="AK688" s="231"/>
      <c r="AL688" s="231"/>
      <c r="AM688" s="231"/>
      <c r="AN688" s="231"/>
    </row>
    <row r="689" spans="1:40">
      <c r="A689" s="27">
        <v>42660</v>
      </c>
      <c r="B689" s="113">
        <v>14.6784</v>
      </c>
      <c r="C689" s="116">
        <v>10.18</v>
      </c>
      <c r="D689" s="116">
        <v>34.03</v>
      </c>
      <c r="E689" s="113">
        <v>37.294199999999996</v>
      </c>
      <c r="F689" s="113">
        <v>38.597900000000003</v>
      </c>
      <c r="G689" s="113">
        <v>12</v>
      </c>
      <c r="H689" s="113">
        <v>50.2</v>
      </c>
      <c r="I689" s="113">
        <v>20</v>
      </c>
      <c r="J689" s="113">
        <v>85</v>
      </c>
      <c r="K689" s="113">
        <v>814.2</v>
      </c>
      <c r="L689" s="113">
        <v>28.67</v>
      </c>
      <c r="M689" s="113">
        <v>59.3</v>
      </c>
      <c r="N689" s="113">
        <v>76.180000000000007</v>
      </c>
      <c r="O689" s="113">
        <v>650.02</v>
      </c>
      <c r="P689" s="113">
        <f t="shared" si="50"/>
        <v>3.2823103757069898</v>
      </c>
      <c r="Q689" s="113">
        <f t="shared" si="51"/>
        <v>26.637243702726561</v>
      </c>
      <c r="R689" s="113">
        <f>SUM($Q$651:Q689)</f>
        <v>852.70159799288047</v>
      </c>
      <c r="S689" s="113">
        <f t="shared" si="52"/>
        <v>14.925063742884303</v>
      </c>
      <c r="T689" s="113">
        <f>SUM($S$651:S689)</f>
        <v>512.14637005212307</v>
      </c>
      <c r="U689" s="199">
        <f t="shared" si="53"/>
        <v>14.243489847249997</v>
      </c>
      <c r="V689" s="199">
        <f t="shared" si="54"/>
        <v>14.243489847249997</v>
      </c>
      <c r="W689" s="231">
        <f>SUM($V$651:V689)</f>
        <v>494.29564630454001</v>
      </c>
      <c r="Y689" s="231"/>
      <c r="Z689" s="231"/>
      <c r="AA689" s="231"/>
      <c r="AB689" s="231"/>
      <c r="AC689" s="231"/>
      <c r="AD689" s="231"/>
      <c r="AE689" s="231"/>
      <c r="AF689" s="231"/>
      <c r="AG689" s="231"/>
      <c r="AH689" s="231"/>
      <c r="AI689" s="231"/>
      <c r="AJ689" s="231"/>
      <c r="AK689" s="231"/>
      <c r="AL689" s="231"/>
      <c r="AM689" s="231"/>
      <c r="AN689" s="231"/>
    </row>
    <row r="690" spans="1:40">
      <c r="A690" s="27">
        <v>42661</v>
      </c>
      <c r="B690" s="113">
        <v>14.4315</v>
      </c>
      <c r="C690" s="116">
        <v>10.01</v>
      </c>
      <c r="D690" s="116">
        <v>38.76</v>
      </c>
      <c r="E690" s="113">
        <v>29.2668</v>
      </c>
      <c r="F690" s="113">
        <v>38.9116</v>
      </c>
      <c r="G690" s="113">
        <v>12.100000380000001</v>
      </c>
      <c r="H690" s="113">
        <v>50.29</v>
      </c>
      <c r="I690" s="113">
        <v>20</v>
      </c>
      <c r="J690" s="113">
        <v>85</v>
      </c>
      <c r="K690" s="113">
        <v>805.15</v>
      </c>
      <c r="L690" s="113">
        <v>26.23</v>
      </c>
      <c r="M690" s="113">
        <v>53.8</v>
      </c>
      <c r="N690" s="113">
        <v>72.239999999999995</v>
      </c>
      <c r="O690" s="113">
        <v>649.88</v>
      </c>
      <c r="P690" s="113">
        <f t="shared" si="50"/>
        <v>3.2913150396417254</v>
      </c>
      <c r="Q690" s="113">
        <f t="shared" si="51"/>
        <v>26.878186305955666</v>
      </c>
      <c r="R690" s="113">
        <f>SUM($Q$651:Q690)</f>
        <v>879.5797842988361</v>
      </c>
      <c r="S690" s="113">
        <f t="shared" si="52"/>
        <v>14.887295708918352</v>
      </c>
      <c r="T690" s="113">
        <f>SUM($S$651:S690)</f>
        <v>527.03366576104145</v>
      </c>
      <c r="U690" s="199">
        <f t="shared" si="53"/>
        <v>14.242284131999996</v>
      </c>
      <c r="V690" s="199">
        <f t="shared" si="54"/>
        <v>14.242284131999996</v>
      </c>
      <c r="W690" s="231">
        <f>SUM($V$651:V690)</f>
        <v>508.53793043654002</v>
      </c>
      <c r="Y690" s="231"/>
      <c r="Z690" s="231"/>
      <c r="AA690" s="231"/>
      <c r="AB690" s="231"/>
      <c r="AC690" s="231"/>
      <c r="AD690" s="231"/>
      <c r="AE690" s="231"/>
      <c r="AF690" s="231"/>
      <c r="AG690" s="231"/>
      <c r="AH690" s="231"/>
      <c r="AI690" s="231"/>
      <c r="AJ690" s="231"/>
      <c r="AK690" s="231"/>
      <c r="AL690" s="231"/>
      <c r="AM690" s="231"/>
      <c r="AN690" s="231"/>
    </row>
    <row r="691" spans="1:40">
      <c r="A691" s="27">
        <v>42662</v>
      </c>
      <c r="B691" s="113">
        <v>14.385199999999999</v>
      </c>
      <c r="C691" s="116">
        <v>9.98</v>
      </c>
      <c r="D691" s="116">
        <v>39.83</v>
      </c>
      <c r="E691" s="113">
        <v>40.765300000000003</v>
      </c>
      <c r="F691" s="113">
        <v>38.470199999999998</v>
      </c>
      <c r="G691" s="113">
        <v>11.69999981</v>
      </c>
      <c r="H691" s="113">
        <v>56.9</v>
      </c>
      <c r="I691" s="113">
        <v>20</v>
      </c>
      <c r="J691" s="113">
        <v>85</v>
      </c>
      <c r="K691" s="113">
        <v>803.9</v>
      </c>
      <c r="L691" s="113">
        <v>26.06</v>
      </c>
      <c r="M691" s="113">
        <v>46.83</v>
      </c>
      <c r="N691" s="113">
        <v>71.52</v>
      </c>
      <c r="O691" s="113">
        <v>650.21</v>
      </c>
      <c r="P691" s="113">
        <f t="shared" si="50"/>
        <v>3.3655414035887983</v>
      </c>
      <c r="Q691" s="113">
        <f t="shared" si="51"/>
        <v>28.949166239551925</v>
      </c>
      <c r="R691" s="113">
        <f>SUM($Q$651:Q691)</f>
        <v>908.52895053838802</v>
      </c>
      <c r="S691" s="113">
        <f t="shared" si="52"/>
        <v>15.522961591380231</v>
      </c>
      <c r="T691" s="113">
        <f>SUM($S$651:S691)</f>
        <v>542.55662735242163</v>
      </c>
      <c r="U691" s="199">
        <f t="shared" si="53"/>
        <v>14.702670342509998</v>
      </c>
      <c r="V691" s="199">
        <f t="shared" si="54"/>
        <v>14.702670342509998</v>
      </c>
      <c r="W691" s="231">
        <f>SUM($V$651:V691)</f>
        <v>523.24060077905006</v>
      </c>
      <c r="Y691" s="231"/>
      <c r="Z691" s="231"/>
      <c r="AA691" s="231"/>
      <c r="AB691" s="231"/>
      <c r="AC691" s="231"/>
      <c r="AD691" s="231"/>
      <c r="AE691" s="231"/>
      <c r="AF691" s="231"/>
      <c r="AG691" s="231"/>
      <c r="AH691" s="231"/>
      <c r="AI691" s="231"/>
      <c r="AJ691" s="231"/>
      <c r="AK691" s="231"/>
      <c r="AL691" s="231"/>
      <c r="AM691" s="231"/>
      <c r="AN691" s="231"/>
    </row>
    <row r="692" spans="1:40">
      <c r="A692" s="27">
        <v>42663</v>
      </c>
      <c r="B692" s="113">
        <v>13.5077</v>
      </c>
      <c r="C692" s="116">
        <v>9.3699999999999992</v>
      </c>
      <c r="D692" s="116">
        <v>39.92</v>
      </c>
      <c r="E692" s="113">
        <v>40.930900000000001</v>
      </c>
      <c r="F692" s="113">
        <v>35.928400000000003</v>
      </c>
      <c r="G692" s="113">
        <v>11.899999619999999</v>
      </c>
      <c r="H692" s="113">
        <v>37.24</v>
      </c>
      <c r="I692" s="113">
        <v>19.989999999999998</v>
      </c>
      <c r="J692" s="113">
        <v>85.01</v>
      </c>
      <c r="K692" s="113">
        <v>786.94</v>
      </c>
      <c r="L692" s="113">
        <v>24.76</v>
      </c>
      <c r="M692" s="113">
        <v>43.19</v>
      </c>
      <c r="N692" s="113">
        <v>69.400000000000006</v>
      </c>
      <c r="O692" s="113">
        <v>650.41</v>
      </c>
      <c r="P692" s="113">
        <f t="shared" si="50"/>
        <v>3.153461786140936</v>
      </c>
      <c r="Q692" s="113">
        <f t="shared" si="51"/>
        <v>23.416989036656343</v>
      </c>
      <c r="R692" s="113">
        <f>SUM($Q$651:Q692)</f>
        <v>931.94593957504435</v>
      </c>
      <c r="S692" s="113">
        <f t="shared" si="52"/>
        <v>14.489498856203053</v>
      </c>
      <c r="T692" s="113">
        <f>SUM($S$651:S692)</f>
        <v>557.04612620862463</v>
      </c>
      <c r="U692" s="199">
        <f t="shared" si="53"/>
        <v>13.906722464610001</v>
      </c>
      <c r="V692" s="199">
        <f t="shared" si="54"/>
        <v>13.906722464610001</v>
      </c>
      <c r="W692" s="231">
        <f>SUM($V$651:V692)</f>
        <v>537.14732324366003</v>
      </c>
      <c r="Y692" s="231"/>
      <c r="Z692" s="231"/>
      <c r="AA692" s="231"/>
      <c r="AB692" s="231"/>
      <c r="AC692" s="231"/>
      <c r="AD692" s="231"/>
      <c r="AE692" s="231"/>
      <c r="AF692" s="231"/>
      <c r="AG692" s="231"/>
      <c r="AH692" s="231"/>
      <c r="AI692" s="231"/>
      <c r="AJ692" s="231"/>
      <c r="AK692" s="231"/>
      <c r="AL692" s="231"/>
      <c r="AM692" s="231"/>
      <c r="AN692" s="231"/>
    </row>
    <row r="693" spans="1:40">
      <c r="A693" s="27">
        <v>42664</v>
      </c>
      <c r="B693" s="113">
        <v>13.033300000000001</v>
      </c>
      <c r="C693" s="116">
        <v>9.0399999999999991</v>
      </c>
      <c r="D693" s="116">
        <v>38.19</v>
      </c>
      <c r="E693" s="113">
        <v>36.900100000000002</v>
      </c>
      <c r="F693" s="113">
        <v>45.239100000000001</v>
      </c>
      <c r="G693" s="113">
        <v>11.899999619999999</v>
      </c>
      <c r="H693" s="113">
        <v>67.23</v>
      </c>
      <c r="I693" s="113">
        <v>19.98</v>
      </c>
      <c r="J693" s="113">
        <v>84.73</v>
      </c>
      <c r="K693" s="113">
        <v>773.27</v>
      </c>
      <c r="L693" s="113">
        <v>23.44</v>
      </c>
      <c r="M693" s="113">
        <v>47.71</v>
      </c>
      <c r="N693" s="113">
        <v>66.67</v>
      </c>
      <c r="O693" s="113">
        <v>647.98</v>
      </c>
      <c r="P693" s="113">
        <f t="shared" si="50"/>
        <v>3.1633315054460862</v>
      </c>
      <c r="Q693" s="113">
        <f t="shared" si="51"/>
        <v>23.649252447332554</v>
      </c>
      <c r="R693" s="113">
        <f>SUM($Q$651:Q693)</f>
        <v>955.59519202237686</v>
      </c>
      <c r="S693" s="113">
        <f t="shared" si="52"/>
        <v>13.86604316420415</v>
      </c>
      <c r="T693" s="113">
        <f>SUM($S$651:S693)</f>
        <v>570.91216937282877</v>
      </c>
      <c r="U693" s="199">
        <f t="shared" si="53"/>
        <v>13.159846491439998</v>
      </c>
      <c r="V693" s="199">
        <f t="shared" si="54"/>
        <v>13.159846491439998</v>
      </c>
      <c r="W693" s="231">
        <f>SUM($V$651:V693)</f>
        <v>550.30716973510005</v>
      </c>
      <c r="Y693" s="231"/>
      <c r="Z693" s="231"/>
      <c r="AA693" s="231"/>
      <c r="AB693" s="231"/>
      <c r="AC693" s="231"/>
      <c r="AD693" s="231"/>
      <c r="AE693" s="231"/>
      <c r="AF693" s="231"/>
      <c r="AG693" s="231"/>
      <c r="AH693" s="231"/>
      <c r="AI693" s="231"/>
      <c r="AJ693" s="231"/>
      <c r="AK693" s="231"/>
      <c r="AL693" s="231"/>
      <c r="AM693" s="231"/>
      <c r="AN693" s="231"/>
    </row>
    <row r="694" spans="1:40">
      <c r="A694" s="27">
        <v>42665</v>
      </c>
      <c r="B694" s="113">
        <v>12.94</v>
      </c>
      <c r="C694" s="116">
        <v>8.98</v>
      </c>
      <c r="D694" s="116">
        <v>38.39</v>
      </c>
      <c r="E694" s="113">
        <v>37.736699999999999</v>
      </c>
      <c r="F694" s="113">
        <v>45.161999999999999</v>
      </c>
      <c r="G694" s="113">
        <v>11.899999619999999</v>
      </c>
      <c r="H694" s="113">
        <v>69.34</v>
      </c>
      <c r="I694" s="113">
        <v>20</v>
      </c>
      <c r="J694" s="113">
        <v>84.62</v>
      </c>
      <c r="K694" s="113">
        <v>771.09</v>
      </c>
      <c r="L694" s="113">
        <v>23.24</v>
      </c>
      <c r="M694" s="113">
        <v>45.45</v>
      </c>
      <c r="N694" s="113">
        <v>66.09</v>
      </c>
      <c r="O694" s="113">
        <v>648.54999999999995</v>
      </c>
      <c r="P694" s="113">
        <f t="shared" si="50"/>
        <v>3.1615554053424955</v>
      </c>
      <c r="Q694" s="113">
        <f t="shared" si="51"/>
        <v>23.607286286694094</v>
      </c>
      <c r="R694" s="113">
        <f>SUM($Q$651:Q694)</f>
        <v>979.20247830907101</v>
      </c>
      <c r="S694" s="113">
        <f t="shared" si="52"/>
        <v>13.829746715250254</v>
      </c>
      <c r="T694" s="113">
        <f>SUM($S$651:S694)</f>
        <v>584.74191608807905</v>
      </c>
      <c r="U694" s="199">
        <f t="shared" si="53"/>
        <v>13.129432846509998</v>
      </c>
      <c r="V694" s="199">
        <f t="shared" si="54"/>
        <v>13.129432846509998</v>
      </c>
      <c r="W694" s="231">
        <f>SUM($V$651:V694)</f>
        <v>563.43660258161003</v>
      </c>
      <c r="Y694" s="231"/>
      <c r="Z694" s="231"/>
      <c r="AA694" s="231"/>
      <c r="AB694" s="231"/>
      <c r="AC694" s="231"/>
      <c r="AD694" s="231"/>
      <c r="AE694" s="231"/>
      <c r="AF694" s="231"/>
      <c r="AG694" s="231"/>
      <c r="AH694" s="231"/>
      <c r="AI694" s="231"/>
      <c r="AJ694" s="231"/>
      <c r="AK694" s="231"/>
      <c r="AL694" s="231"/>
      <c r="AM694" s="231"/>
      <c r="AN694" s="231"/>
    </row>
    <row r="695" spans="1:40">
      <c r="A695" s="27">
        <v>42666</v>
      </c>
      <c r="B695" s="113">
        <v>12.9026</v>
      </c>
      <c r="C695" s="116">
        <v>8.9499999999999993</v>
      </c>
      <c r="D695" s="116">
        <v>38.31</v>
      </c>
      <c r="E695" s="113">
        <v>39.296799999999998</v>
      </c>
      <c r="F695" s="113">
        <v>42.648200000000003</v>
      </c>
      <c r="G695" s="113">
        <v>11.899999619999999</v>
      </c>
      <c r="H695" s="113">
        <v>69.42</v>
      </c>
      <c r="I695" s="113">
        <v>20.010000000000002</v>
      </c>
      <c r="J695" s="113">
        <v>84.65</v>
      </c>
      <c r="K695" s="113">
        <v>773.04</v>
      </c>
      <c r="L695" s="113">
        <v>23</v>
      </c>
      <c r="M695" s="113">
        <v>42.9</v>
      </c>
      <c r="N695" s="113">
        <v>65.16</v>
      </c>
      <c r="O695" s="113">
        <v>652.77</v>
      </c>
      <c r="P695" s="113">
        <f t="shared" si="50"/>
        <v>3.1615818408782159</v>
      </c>
      <c r="Q695" s="113">
        <f t="shared" si="51"/>
        <v>23.607910366202891</v>
      </c>
      <c r="R695" s="113">
        <f>SUM($Q$651:Q695)</f>
        <v>1002.8103886752739</v>
      </c>
      <c r="S695" s="113">
        <f t="shared" si="52"/>
        <v>13.79016235920065</v>
      </c>
      <c r="T695" s="113">
        <f>SUM($S$651:S695)</f>
        <v>598.53207844727967</v>
      </c>
      <c r="U695" s="199">
        <f t="shared" si="53"/>
        <v>13.13184405126</v>
      </c>
      <c r="V695" s="199">
        <f t="shared" si="54"/>
        <v>13.13184405126</v>
      </c>
      <c r="W695" s="231">
        <f>SUM($V$651:V695)</f>
        <v>576.56844663287006</v>
      </c>
      <c r="Y695" s="231"/>
      <c r="Z695" s="231"/>
      <c r="AA695" s="231"/>
      <c r="AB695" s="231"/>
      <c r="AC695" s="231"/>
      <c r="AD695" s="231"/>
      <c r="AE695" s="231"/>
      <c r="AF695" s="231"/>
      <c r="AG695" s="231"/>
      <c r="AH695" s="231"/>
      <c r="AI695" s="231"/>
      <c r="AJ695" s="231"/>
      <c r="AK695" s="231"/>
      <c r="AL695" s="231"/>
      <c r="AM695" s="231"/>
      <c r="AN695" s="231"/>
    </row>
    <row r="696" spans="1:40">
      <c r="A696" s="27">
        <v>42667</v>
      </c>
      <c r="B696" s="113">
        <v>12.8652</v>
      </c>
      <c r="C696" s="116">
        <v>8.93</v>
      </c>
      <c r="D696" s="116">
        <v>38.24</v>
      </c>
      <c r="E696" s="113">
        <v>40.856999999999999</v>
      </c>
      <c r="F696" s="113">
        <v>40.134300000000003</v>
      </c>
      <c r="G696" s="113">
        <v>11.899999619999999</v>
      </c>
      <c r="H696" s="113">
        <v>69.5</v>
      </c>
      <c r="I696" s="113">
        <v>20.010000000000002</v>
      </c>
      <c r="J696" s="113">
        <v>84.67</v>
      </c>
      <c r="K696" s="113">
        <v>774.99</v>
      </c>
      <c r="L696" s="113">
        <v>22.76</v>
      </c>
      <c r="M696" s="113">
        <v>40.36</v>
      </c>
      <c r="N696" s="113">
        <v>64.22</v>
      </c>
      <c r="O696" s="113">
        <v>657</v>
      </c>
      <c r="P696" s="113">
        <f t="shared" si="50"/>
        <v>3.1636213478855457</v>
      </c>
      <c r="Q696" s="113">
        <f t="shared" si="51"/>
        <v>23.656107997820026</v>
      </c>
      <c r="R696" s="113">
        <f>SUM($Q$651:Q696)</f>
        <v>1026.4664966730938</v>
      </c>
      <c r="S696" s="113">
        <f t="shared" si="52"/>
        <v>13.765969318941151</v>
      </c>
      <c r="T696" s="113">
        <f>SUM($S$651:S696)</f>
        <v>612.29804776622086</v>
      </c>
      <c r="U696" s="199">
        <f t="shared" si="53"/>
        <v>13.148564250329999</v>
      </c>
      <c r="V696" s="199">
        <f t="shared" si="54"/>
        <v>13.148564250329999</v>
      </c>
      <c r="W696" s="231">
        <f>SUM($V$651:V696)</f>
        <v>589.71701088320003</v>
      </c>
      <c r="Y696" s="231"/>
      <c r="Z696" s="231"/>
      <c r="AA696" s="231"/>
      <c r="AB696" s="231"/>
      <c r="AC696" s="231"/>
      <c r="AD696" s="231"/>
      <c r="AE696" s="231"/>
      <c r="AF696" s="231"/>
      <c r="AG696" s="231"/>
      <c r="AH696" s="231"/>
      <c r="AI696" s="231"/>
      <c r="AJ696" s="231"/>
      <c r="AK696" s="231"/>
      <c r="AL696" s="231"/>
      <c r="AM696" s="231"/>
      <c r="AN696" s="231"/>
    </row>
    <row r="697" spans="1:40">
      <c r="A697" s="27">
        <v>42668</v>
      </c>
      <c r="B697" s="113">
        <v>12.8133</v>
      </c>
      <c r="C697" s="116">
        <v>8.89</v>
      </c>
      <c r="D697" s="116">
        <v>37.979999999999997</v>
      </c>
      <c r="E697" s="113">
        <v>42.398899999999998</v>
      </c>
      <c r="F697" s="113">
        <v>38.1188</v>
      </c>
      <c r="G697" s="113">
        <v>11.899999619999999</v>
      </c>
      <c r="H697" s="113">
        <v>70.17</v>
      </c>
      <c r="I697" s="113">
        <v>20.010000000000002</v>
      </c>
      <c r="J697" s="113">
        <v>84.74</v>
      </c>
      <c r="K697" s="113">
        <v>778.38</v>
      </c>
      <c r="L697" s="113">
        <v>22.55</v>
      </c>
      <c r="M697" s="113">
        <v>38.01</v>
      </c>
      <c r="N697" s="113">
        <v>63.38</v>
      </c>
      <c r="O697" s="113">
        <v>662.64</v>
      </c>
      <c r="P697" s="113">
        <f t="shared" si="50"/>
        <v>3.1629482323692155</v>
      </c>
      <c r="Q697" s="113">
        <f t="shared" si="51"/>
        <v>23.640190062376394</v>
      </c>
      <c r="R697" s="113">
        <f>SUM($Q$651:Q697)</f>
        <v>1050.1066867354702</v>
      </c>
      <c r="S697" s="113">
        <f t="shared" si="52"/>
        <v>13.692592672171454</v>
      </c>
      <c r="T697" s="113">
        <f>SUM($S$651:S697)</f>
        <v>625.99064043839235</v>
      </c>
      <c r="U697" s="199">
        <f t="shared" si="53"/>
        <v>13.118684712449999</v>
      </c>
      <c r="V697" s="199">
        <f t="shared" si="54"/>
        <v>13.118684712449999</v>
      </c>
      <c r="W697" s="231">
        <f>SUM($V$651:V697)</f>
        <v>602.83569559565001</v>
      </c>
      <c r="Y697" s="231"/>
      <c r="Z697" s="231"/>
      <c r="AA697" s="231"/>
      <c r="AB697" s="231"/>
      <c r="AC697" s="231"/>
      <c r="AD697" s="231"/>
      <c r="AE697" s="231"/>
      <c r="AF697" s="231"/>
      <c r="AG697" s="231"/>
      <c r="AH697" s="231"/>
      <c r="AI697" s="231"/>
      <c r="AJ697" s="231"/>
      <c r="AK697" s="231"/>
      <c r="AL697" s="231"/>
      <c r="AM697" s="231"/>
      <c r="AN697" s="231"/>
    </row>
    <row r="698" spans="1:40">
      <c r="A698" s="27">
        <v>42669</v>
      </c>
      <c r="B698" s="113">
        <v>11.7103</v>
      </c>
      <c r="C698" s="116">
        <v>8.1199999999999992</v>
      </c>
      <c r="D698" s="116">
        <v>36.35</v>
      </c>
      <c r="E698" s="113">
        <v>41.289700000000003</v>
      </c>
      <c r="F698" s="113">
        <v>38.540700000000001</v>
      </c>
      <c r="G698" s="113">
        <v>11.899999619999999</v>
      </c>
      <c r="H698" s="113">
        <v>41.72</v>
      </c>
      <c r="I698" s="113">
        <v>19.989999999999998</v>
      </c>
      <c r="J698" s="113">
        <v>85</v>
      </c>
      <c r="K698" s="113">
        <v>761.65</v>
      </c>
      <c r="L698" s="113">
        <v>20.95</v>
      </c>
      <c r="M698" s="113">
        <v>38.78</v>
      </c>
      <c r="N698" s="113">
        <v>58.25</v>
      </c>
      <c r="O698" s="113">
        <v>669.93</v>
      </c>
      <c r="P698" s="113">
        <f t="shared" si="50"/>
        <v>2.8740269632042859</v>
      </c>
      <c r="Q698" s="113">
        <f t="shared" si="51"/>
        <v>17.708185020071976</v>
      </c>
      <c r="R698" s="113">
        <f>SUM($Q$651:Q698)</f>
        <v>1067.8148717555423</v>
      </c>
      <c r="S698" s="113">
        <f t="shared" si="52"/>
        <v>12.214945182190956</v>
      </c>
      <c r="T698" s="113">
        <f>SUM($S$651:S698)</f>
        <v>638.20558562058329</v>
      </c>
      <c r="U698" s="199">
        <f t="shared" si="53"/>
        <v>11.889997614479997</v>
      </c>
      <c r="V698" s="199">
        <f t="shared" si="54"/>
        <v>11.889997614479997</v>
      </c>
      <c r="W698" s="231">
        <f>SUM($V$651:V698)</f>
        <v>614.72569321012998</v>
      </c>
      <c r="Y698" s="231"/>
      <c r="Z698" s="231"/>
      <c r="AA698" s="231"/>
      <c r="AB698" s="231"/>
      <c r="AC698" s="231"/>
      <c r="AD698" s="231"/>
      <c r="AE698" s="231"/>
      <c r="AF698" s="231"/>
      <c r="AG698" s="231"/>
      <c r="AH698" s="231"/>
      <c r="AI698" s="231"/>
      <c r="AJ698" s="231"/>
      <c r="AK698" s="231"/>
      <c r="AL698" s="231"/>
      <c r="AM698" s="231"/>
      <c r="AN698" s="231"/>
    </row>
    <row r="699" spans="1:40">
      <c r="A699" s="27">
        <v>42670</v>
      </c>
      <c r="B699" s="113">
        <v>10.544700000000001</v>
      </c>
      <c r="C699" s="116">
        <v>7.32</v>
      </c>
      <c r="D699" s="116">
        <v>34.270000000000003</v>
      </c>
      <c r="E699" s="113">
        <v>38.361899999999999</v>
      </c>
      <c r="F699" s="113">
        <v>38.100700000000003</v>
      </c>
      <c r="G699" s="113">
        <v>11.899999619999999</v>
      </c>
      <c r="H699" s="113">
        <v>48.76</v>
      </c>
      <c r="I699" s="113">
        <v>19.989999999999998</v>
      </c>
      <c r="J699" s="113">
        <v>85.01</v>
      </c>
      <c r="K699" s="113">
        <v>735.88</v>
      </c>
      <c r="L699" s="113">
        <v>18.760000000000002</v>
      </c>
      <c r="M699" s="113">
        <v>43.89</v>
      </c>
      <c r="N699" s="113">
        <v>51.89</v>
      </c>
      <c r="O699" s="113">
        <v>670.02</v>
      </c>
      <c r="P699" s="113">
        <f t="shared" si="50"/>
        <v>2.7074339924230459</v>
      </c>
      <c r="Q699" s="113">
        <f t="shared" si="51"/>
        <v>14.990759717076195</v>
      </c>
      <c r="R699" s="113">
        <f>SUM($Q$651:Q699)</f>
        <v>1082.8056314726184</v>
      </c>
      <c r="S699" s="113">
        <f t="shared" si="52"/>
        <v>10.747549364231352</v>
      </c>
      <c r="T699" s="113">
        <f>SUM($S$651:S699)</f>
        <v>648.9531349848146</v>
      </c>
      <c r="U699" s="199">
        <f t="shared" si="53"/>
        <v>10.512238073939999</v>
      </c>
      <c r="V699" s="199">
        <f t="shared" si="54"/>
        <v>10.512238073939999</v>
      </c>
      <c r="W699" s="231">
        <f>SUM($V$651:V699)</f>
        <v>625.23793128406999</v>
      </c>
      <c r="Y699" s="231"/>
      <c r="Z699" s="231"/>
      <c r="AA699" s="231"/>
      <c r="AB699" s="231"/>
      <c r="AC699" s="231"/>
      <c r="AD699" s="231"/>
      <c r="AE699" s="231"/>
      <c r="AF699" s="231"/>
      <c r="AG699" s="231"/>
      <c r="AH699" s="231"/>
      <c r="AI699" s="231"/>
      <c r="AJ699" s="231"/>
      <c r="AK699" s="231"/>
      <c r="AL699" s="231"/>
      <c r="AM699" s="231"/>
      <c r="AN699" s="231"/>
    </row>
    <row r="700" spans="1:40">
      <c r="A700" s="27">
        <v>42671</v>
      </c>
      <c r="B700" s="113">
        <v>10.165900000000001</v>
      </c>
      <c r="C700" s="116">
        <v>7.05</v>
      </c>
      <c r="D700" s="116">
        <v>33.81</v>
      </c>
      <c r="E700" s="113">
        <v>35.828000000000003</v>
      </c>
      <c r="F700" s="113">
        <v>37.789299999999997</v>
      </c>
      <c r="G700" s="113">
        <v>11.899999619999999</v>
      </c>
      <c r="H700" s="113">
        <v>51.33</v>
      </c>
      <c r="I700" s="113">
        <v>20</v>
      </c>
      <c r="J700" s="113">
        <v>85</v>
      </c>
      <c r="K700" s="113">
        <v>728.09</v>
      </c>
      <c r="L700" s="113">
        <v>18.07</v>
      </c>
      <c r="M700" s="113">
        <v>48.69</v>
      </c>
      <c r="N700" s="113">
        <v>49.71</v>
      </c>
      <c r="O700" s="113">
        <v>669.96</v>
      </c>
      <c r="P700" s="113">
        <f t="shared" si="50"/>
        <v>2.6573649657858462</v>
      </c>
      <c r="Q700" s="113">
        <f t="shared" si="51"/>
        <v>14.258667476666259</v>
      </c>
      <c r="R700" s="113">
        <f>SUM($Q$651:Q700)</f>
        <v>1097.0642989492846</v>
      </c>
      <c r="S700" s="113">
        <f t="shared" si="52"/>
        <v>10.234999665178155</v>
      </c>
      <c r="T700" s="113">
        <f>SUM($S$651:S700)</f>
        <v>659.18813464999278</v>
      </c>
      <c r="U700" s="199">
        <f t="shared" si="53"/>
        <v>10.02020845313</v>
      </c>
      <c r="V700" s="199">
        <f t="shared" si="54"/>
        <v>10.02020845313</v>
      </c>
      <c r="W700" s="231">
        <f>SUM($V$651:V700)</f>
        <v>635.25813973719994</v>
      </c>
      <c r="Y700" s="231"/>
      <c r="Z700" s="231"/>
      <c r="AA700" s="231"/>
      <c r="AB700" s="231"/>
      <c r="AC700" s="231"/>
      <c r="AD700" s="231"/>
      <c r="AE700" s="231"/>
      <c r="AF700" s="231"/>
      <c r="AG700" s="231"/>
      <c r="AH700" s="231"/>
      <c r="AI700" s="231"/>
      <c r="AJ700" s="231"/>
      <c r="AK700" s="231"/>
      <c r="AL700" s="231"/>
      <c r="AM700" s="231"/>
      <c r="AN700" s="231"/>
    </row>
    <row r="701" spans="1:40">
      <c r="A701" s="27">
        <v>42672</v>
      </c>
      <c r="B701" s="113">
        <v>10.6433</v>
      </c>
      <c r="C701" s="116">
        <v>7.38</v>
      </c>
      <c r="D701" s="116">
        <v>35.31</v>
      </c>
      <c r="E701" s="113">
        <v>39.7607</v>
      </c>
      <c r="F701" s="113">
        <v>39.018700000000003</v>
      </c>
      <c r="G701" s="113">
        <v>11.600000380000001</v>
      </c>
      <c r="H701" s="113">
        <v>49.07</v>
      </c>
      <c r="I701" s="113">
        <v>20.010000000000002</v>
      </c>
      <c r="J701" s="113">
        <v>85.01</v>
      </c>
      <c r="K701" s="113">
        <v>739.19</v>
      </c>
      <c r="L701" s="113">
        <v>18.579999999999998</v>
      </c>
      <c r="M701" s="113">
        <v>52.4</v>
      </c>
      <c r="N701" s="113">
        <v>51.85</v>
      </c>
      <c r="O701" s="113">
        <v>670.06</v>
      </c>
      <c r="P701" s="113">
        <f t="shared" si="50"/>
        <v>2.7697557928132142</v>
      </c>
      <c r="Q701" s="113">
        <f t="shared" si="51"/>
        <v>15.954737272502543</v>
      </c>
      <c r="R701" s="113">
        <f>SUM($Q$651:Q701)</f>
        <v>1113.0190362217872</v>
      </c>
      <c r="S701" s="113">
        <f t="shared" si="52"/>
        <v>11.149424739143246</v>
      </c>
      <c r="T701" s="113">
        <f>SUM($S$651:S701)</f>
        <v>670.337559389136</v>
      </c>
      <c r="U701" s="199">
        <f t="shared" si="53"/>
        <v>10.748715226579998</v>
      </c>
      <c r="V701" s="199">
        <f t="shared" si="54"/>
        <v>10.748715226579998</v>
      </c>
      <c r="W701" s="231">
        <f>SUM($V$651:V701)</f>
        <v>646.00685496377992</v>
      </c>
      <c r="Y701" s="231"/>
      <c r="Z701" s="231"/>
      <c r="AA701" s="231"/>
      <c r="AB701" s="231"/>
      <c r="AC701" s="231"/>
      <c r="AD701" s="231"/>
      <c r="AE701" s="231"/>
      <c r="AF701" s="231"/>
      <c r="AG701" s="231"/>
      <c r="AH701" s="231"/>
      <c r="AI701" s="231"/>
      <c r="AJ701" s="231"/>
      <c r="AK701" s="231"/>
      <c r="AL701" s="231"/>
      <c r="AM701" s="231"/>
      <c r="AN701" s="231"/>
    </row>
    <row r="702" spans="1:40">
      <c r="A702" s="27">
        <v>42673</v>
      </c>
      <c r="B702" s="113">
        <v>11.658899999999999</v>
      </c>
      <c r="C702" s="116">
        <v>8.09</v>
      </c>
      <c r="D702" s="116">
        <v>36.549999999999997</v>
      </c>
      <c r="E702" s="113">
        <v>40.241199999999999</v>
      </c>
      <c r="F702" s="113">
        <v>38.289900000000003</v>
      </c>
      <c r="G702" s="113">
        <v>11.600000380000001</v>
      </c>
      <c r="H702" s="113">
        <v>49.2</v>
      </c>
      <c r="I702" s="113">
        <v>19.989999999999998</v>
      </c>
      <c r="J702" s="113">
        <v>84.98</v>
      </c>
      <c r="K702" s="113">
        <v>761.76</v>
      </c>
      <c r="L702" s="113">
        <v>19.97</v>
      </c>
      <c r="M702" s="113">
        <v>56.36</v>
      </c>
      <c r="N702" s="113">
        <v>56.45</v>
      </c>
      <c r="O702" s="113">
        <v>669.99</v>
      </c>
      <c r="P702" s="113">
        <f t="shared" si="50"/>
        <v>2.9426109045607527</v>
      </c>
      <c r="Q702" s="113">
        <f t="shared" si="51"/>
        <v>18.965298310794342</v>
      </c>
      <c r="R702" s="113">
        <f>SUM($Q$651:Q702)</f>
        <v>1131.9843345325817</v>
      </c>
      <c r="S702" s="113">
        <f t="shared" si="52"/>
        <v>12.346923578811449</v>
      </c>
      <c r="T702" s="113">
        <f>SUM($S$651:S702)</f>
        <v>682.68448296794747</v>
      </c>
      <c r="U702" s="199">
        <f t="shared" si="53"/>
        <v>11.835515569549997</v>
      </c>
      <c r="V702" s="199">
        <f t="shared" si="54"/>
        <v>11.835515569549997</v>
      </c>
      <c r="W702" s="231">
        <f>SUM($V$651:V702)</f>
        <v>657.84237053332993</v>
      </c>
      <c r="Y702" s="231"/>
      <c r="Z702" s="231"/>
      <c r="AA702" s="231"/>
      <c r="AB702" s="231"/>
      <c r="AC702" s="231"/>
      <c r="AD702" s="231"/>
      <c r="AE702" s="231"/>
      <c r="AF702" s="231"/>
      <c r="AG702" s="231"/>
      <c r="AH702" s="231"/>
      <c r="AI702" s="231"/>
      <c r="AJ702" s="231"/>
      <c r="AK702" s="231"/>
      <c r="AL702" s="231"/>
      <c r="AM702" s="231"/>
      <c r="AN702" s="231"/>
    </row>
    <row r="703" spans="1:40">
      <c r="A703" s="27">
        <v>42674</v>
      </c>
      <c r="B703" s="113">
        <v>11.9232</v>
      </c>
      <c r="C703" s="116">
        <v>8.27</v>
      </c>
      <c r="D703" s="116">
        <v>36.86</v>
      </c>
      <c r="E703" s="113">
        <v>35.054499999999997</v>
      </c>
      <c r="F703" s="113">
        <v>38.388300000000001</v>
      </c>
      <c r="G703" s="113">
        <v>11.600000380000001</v>
      </c>
      <c r="H703" s="113">
        <v>48.83</v>
      </c>
      <c r="I703" s="113">
        <v>20.010000000000002</v>
      </c>
      <c r="J703" s="113">
        <v>85</v>
      </c>
      <c r="K703" s="113">
        <v>769.71</v>
      </c>
      <c r="L703" s="113">
        <v>20.46</v>
      </c>
      <c r="M703" s="113">
        <v>42.75</v>
      </c>
      <c r="N703" s="113">
        <v>58.4</v>
      </c>
      <c r="O703" s="113">
        <v>670.04</v>
      </c>
      <c r="P703" s="113">
        <f t="shared" si="50"/>
        <v>2.9536345138333742</v>
      </c>
      <c r="Q703" s="113">
        <f t="shared" si="51"/>
        <v>19.175520926248399</v>
      </c>
      <c r="R703" s="113">
        <f>SUM($Q$651:Q703)</f>
        <v>1151.1598554588302</v>
      </c>
      <c r="S703" s="113">
        <f t="shared" si="52"/>
        <v>12.412949936612444</v>
      </c>
      <c r="T703" s="113">
        <f>SUM($S$651:S703)</f>
        <v>695.09743290455992</v>
      </c>
      <c r="U703" s="199">
        <f t="shared" si="53"/>
        <v>11.931456684479999</v>
      </c>
      <c r="V703" s="199">
        <f t="shared" si="54"/>
        <v>11.931456684479999</v>
      </c>
      <c r="W703" s="231">
        <f>SUM($V$651:V703)</f>
        <v>669.77382721780998</v>
      </c>
      <c r="Y703" s="231"/>
      <c r="Z703" s="231"/>
      <c r="AA703" s="231"/>
      <c r="AB703" s="231"/>
      <c r="AC703" s="231"/>
      <c r="AD703" s="231"/>
      <c r="AE703" s="231"/>
      <c r="AF703" s="231"/>
      <c r="AG703" s="231"/>
      <c r="AH703" s="231"/>
      <c r="AI703" s="231"/>
      <c r="AJ703" s="231"/>
      <c r="AK703" s="231"/>
      <c r="AL703" s="231"/>
      <c r="AM703" s="231"/>
      <c r="AN703" s="231"/>
    </row>
    <row r="704" spans="1:40">
      <c r="A704" s="27">
        <v>42675</v>
      </c>
      <c r="B704" s="113">
        <v>12.5318</v>
      </c>
      <c r="C704" s="116">
        <v>8.69</v>
      </c>
      <c r="D704" s="116">
        <v>37.68</v>
      </c>
      <c r="E704" s="113">
        <v>30.486699999999999</v>
      </c>
      <c r="F704" s="113">
        <v>39.351100000000002</v>
      </c>
      <c r="G704" s="113">
        <v>11.600000380000001</v>
      </c>
      <c r="H704" s="113">
        <v>49.72</v>
      </c>
      <c r="I704" s="113">
        <v>20</v>
      </c>
      <c r="J704" s="113">
        <v>85.01</v>
      </c>
      <c r="K704" s="113">
        <v>784.79</v>
      </c>
      <c r="L704" s="113">
        <v>20.47</v>
      </c>
      <c r="M704" s="113">
        <v>42.11</v>
      </c>
      <c r="N704" s="113">
        <v>61.54</v>
      </c>
      <c r="O704" s="113">
        <v>670.04</v>
      </c>
      <c r="P704" s="113">
        <f t="shared" si="50"/>
        <v>3.0476368242182934</v>
      </c>
      <c r="Q704" s="113">
        <f t="shared" si="51"/>
        <v>21.065504065935578</v>
      </c>
      <c r="R704" s="113">
        <f>SUM($Q$651:Q704)</f>
        <v>1172.2253595247657</v>
      </c>
      <c r="S704" s="113">
        <f t="shared" si="52"/>
        <v>12.964082843999645</v>
      </c>
      <c r="T704" s="113">
        <f>SUM($S$651:S704)</f>
        <v>708.0615157485596</v>
      </c>
      <c r="U704" s="199">
        <f t="shared" si="53"/>
        <v>12.420652135019996</v>
      </c>
      <c r="V704" s="199">
        <f t="shared" si="54"/>
        <v>12.420652135019996</v>
      </c>
      <c r="W704" s="231">
        <f>SUM($V$651:V704)</f>
        <v>682.19447935282994</v>
      </c>
      <c r="Y704" s="231"/>
      <c r="Z704" s="231"/>
      <c r="AA704" s="231"/>
      <c r="AB704" s="231"/>
      <c r="AC704" s="231"/>
      <c r="AD704" s="231"/>
      <c r="AE704" s="231"/>
      <c r="AF704" s="231"/>
      <c r="AG704" s="231"/>
      <c r="AH704" s="231"/>
      <c r="AI704" s="231"/>
      <c r="AJ704" s="231"/>
      <c r="AK704" s="231"/>
      <c r="AL704" s="231"/>
      <c r="AM704" s="231"/>
      <c r="AN704" s="231"/>
    </row>
    <row r="705" spans="1:40">
      <c r="A705" s="27">
        <v>42676</v>
      </c>
      <c r="B705" s="113">
        <v>12.9091</v>
      </c>
      <c r="C705" s="116">
        <v>8.9600000000000009</v>
      </c>
      <c r="D705" s="116">
        <v>37.479999999999997</v>
      </c>
      <c r="E705" s="113">
        <v>25.484200000000001</v>
      </c>
      <c r="F705" s="113">
        <v>38.593899999999998</v>
      </c>
      <c r="G705" s="113">
        <v>11.600000380000001</v>
      </c>
      <c r="H705" s="113">
        <v>36.229999999999997</v>
      </c>
      <c r="I705" s="113">
        <v>20</v>
      </c>
      <c r="J705" s="113">
        <v>84.98</v>
      </c>
      <c r="K705" s="113">
        <v>793.8</v>
      </c>
      <c r="L705" s="113">
        <v>21.2</v>
      </c>
      <c r="M705" s="113">
        <v>46.14</v>
      </c>
      <c r="N705" s="113">
        <v>64.02</v>
      </c>
      <c r="O705" s="113">
        <v>669.99</v>
      </c>
      <c r="P705" s="113">
        <f t="shared" si="50"/>
        <v>3.0427123259379538</v>
      </c>
      <c r="Q705" s="113">
        <f t="shared" si="51"/>
        <v>20.962022035055696</v>
      </c>
      <c r="R705" s="113">
        <f>SUM($Q$651:Q705)</f>
        <v>1193.1873815598215</v>
      </c>
      <c r="S705" s="113">
        <f t="shared" si="52"/>
        <v>13.109879620311446</v>
      </c>
      <c r="T705" s="113">
        <f>SUM($S$651:S705)</f>
        <v>721.171395368871</v>
      </c>
      <c r="U705" s="199">
        <f t="shared" si="53"/>
        <v>12.588024288850001</v>
      </c>
      <c r="V705" s="199">
        <f t="shared" si="54"/>
        <v>12.588024288850001</v>
      </c>
      <c r="W705" s="231">
        <f>SUM($V$651:V705)</f>
        <v>694.78250364167991</v>
      </c>
      <c r="Y705" s="231"/>
      <c r="Z705" s="231"/>
      <c r="AA705" s="231"/>
      <c r="AB705" s="231"/>
      <c r="AC705" s="231"/>
      <c r="AD705" s="231"/>
      <c r="AE705" s="231"/>
      <c r="AF705" s="231"/>
      <c r="AG705" s="231"/>
      <c r="AH705" s="231"/>
      <c r="AI705" s="231"/>
      <c r="AJ705" s="231"/>
      <c r="AK705" s="231"/>
      <c r="AL705" s="231"/>
      <c r="AM705" s="231"/>
      <c r="AN705" s="231"/>
    </row>
    <row r="706" spans="1:40">
      <c r="A706" s="27">
        <v>42677</v>
      </c>
      <c r="B706" s="113">
        <v>13.399900000000001</v>
      </c>
      <c r="C706" s="116">
        <v>9.3000000000000007</v>
      </c>
      <c r="D706" s="116">
        <v>36.97</v>
      </c>
      <c r="E706" s="113">
        <v>45.427399999999999</v>
      </c>
      <c r="F706" s="113">
        <v>39.478700000000003</v>
      </c>
      <c r="G706" s="113">
        <v>11.600000380000001</v>
      </c>
      <c r="H706" s="113">
        <v>54.16</v>
      </c>
      <c r="I706" s="113">
        <v>20</v>
      </c>
      <c r="J706" s="113">
        <v>85.01</v>
      </c>
      <c r="K706" s="113">
        <v>803.99</v>
      </c>
      <c r="L706" s="113">
        <v>22.7</v>
      </c>
      <c r="M706" s="113">
        <v>52.23</v>
      </c>
      <c r="N706" s="113">
        <v>67.52</v>
      </c>
      <c r="O706" s="113">
        <v>670.14</v>
      </c>
      <c r="P706" s="113">
        <f t="shared" si="50"/>
        <v>3.225348866962074</v>
      </c>
      <c r="Q706" s="113">
        <f t="shared" si="51"/>
        <v>25.162350937695003</v>
      </c>
      <c r="R706" s="113">
        <f>SUM($Q$651:Q706)</f>
        <v>1218.3497324975165</v>
      </c>
      <c r="S706" s="113">
        <f t="shared" si="52"/>
        <v>14.360218249572648</v>
      </c>
      <c r="T706" s="113">
        <f>SUM($S$651:S706)</f>
        <v>735.53161361844366</v>
      </c>
      <c r="U706" s="199">
        <f t="shared" si="53"/>
        <v>13.660059012890001</v>
      </c>
      <c r="V706" s="199">
        <f t="shared" si="54"/>
        <v>13.660059012890001</v>
      </c>
      <c r="W706" s="231">
        <f>SUM($V$651:V706)</f>
        <v>708.44256265456988</v>
      </c>
      <c r="Y706" s="231"/>
      <c r="Z706" s="231"/>
      <c r="AA706" s="231"/>
      <c r="AB706" s="231"/>
      <c r="AC706" s="231"/>
      <c r="AD706" s="231"/>
      <c r="AE706" s="231"/>
      <c r="AF706" s="231"/>
      <c r="AG706" s="231"/>
      <c r="AH706" s="231"/>
      <c r="AI706" s="231"/>
      <c r="AJ706" s="231"/>
      <c r="AK706" s="231"/>
      <c r="AL706" s="231"/>
      <c r="AM706" s="231"/>
      <c r="AN706" s="231"/>
    </row>
    <row r="707" spans="1:40">
      <c r="A707" s="27">
        <v>42678</v>
      </c>
      <c r="B707" s="113">
        <v>13.4437</v>
      </c>
      <c r="C707" s="116">
        <v>9.33</v>
      </c>
      <c r="D707" s="116">
        <v>37.94</v>
      </c>
      <c r="E707" s="113">
        <v>40.030099999999997</v>
      </c>
      <c r="F707" s="113">
        <v>39.034500000000001</v>
      </c>
      <c r="G707" s="113">
        <v>11.600000380000001</v>
      </c>
      <c r="H707" s="113">
        <v>35.03</v>
      </c>
      <c r="I707" s="113">
        <v>20</v>
      </c>
      <c r="J707" s="113">
        <v>84.99</v>
      </c>
      <c r="K707" s="113">
        <v>806.48</v>
      </c>
      <c r="L707" s="113">
        <v>22.59</v>
      </c>
      <c r="M707" s="113">
        <v>44.41</v>
      </c>
      <c r="N707" s="113">
        <v>67.34</v>
      </c>
      <c r="O707" s="113">
        <v>669.95</v>
      </c>
      <c r="P707" s="113">
        <f t="shared" si="50"/>
        <v>3.1478853496299939</v>
      </c>
      <c r="Q707" s="113">
        <f t="shared" si="51"/>
        <v>23.286769103062145</v>
      </c>
      <c r="R707" s="113">
        <f>SUM($Q$651:Q707)</f>
        <v>1241.6365016005786</v>
      </c>
      <c r="S707" s="113">
        <f t="shared" si="52"/>
        <v>14.213315417613845</v>
      </c>
      <c r="T707" s="113">
        <f>SUM($S$651:S707)</f>
        <v>749.74492903605756</v>
      </c>
      <c r="U707" s="199">
        <f t="shared" si="53"/>
        <v>13.618629969380001</v>
      </c>
      <c r="V707" s="199">
        <f t="shared" si="54"/>
        <v>13.618629969380001</v>
      </c>
      <c r="W707" s="231">
        <f>SUM($V$651:V707)</f>
        <v>722.06119262394986</v>
      </c>
      <c r="Y707" s="231"/>
      <c r="Z707" s="231"/>
      <c r="AA707" s="231"/>
      <c r="AB707" s="231"/>
      <c r="AC707" s="231"/>
      <c r="AD707" s="231"/>
      <c r="AE707" s="231"/>
      <c r="AF707" s="231"/>
      <c r="AG707" s="231"/>
      <c r="AH707" s="231"/>
      <c r="AI707" s="231"/>
      <c r="AJ707" s="231"/>
      <c r="AK707" s="231"/>
      <c r="AL707" s="231"/>
      <c r="AM707" s="231"/>
      <c r="AN707" s="231"/>
    </row>
    <row r="708" spans="1:40">
      <c r="A708" s="27">
        <v>42679</v>
      </c>
      <c r="B708" s="113">
        <v>13.6654</v>
      </c>
      <c r="C708" s="116">
        <v>9.48</v>
      </c>
      <c r="D708" s="116">
        <v>37.56</v>
      </c>
      <c r="E708" s="113">
        <v>42.124899999999997</v>
      </c>
      <c r="F708" s="113">
        <v>38.825099999999999</v>
      </c>
      <c r="G708" s="113">
        <v>11.600000380000001</v>
      </c>
      <c r="H708" s="113">
        <v>63.65</v>
      </c>
      <c r="I708" s="113">
        <v>20</v>
      </c>
      <c r="J708" s="113">
        <v>85.02</v>
      </c>
      <c r="K708" s="113">
        <v>815.72</v>
      </c>
      <c r="L708" s="113">
        <v>23.56</v>
      </c>
      <c r="M708" s="113">
        <v>42.33</v>
      </c>
      <c r="N708" s="113">
        <v>69.790000000000006</v>
      </c>
      <c r="O708" s="113">
        <v>670.09</v>
      </c>
      <c r="P708" s="113">
        <f t="shared" ref="P708:P771" si="55">SUMPRODUCT(C708:O708,$Y$5:$AK$5)+AP708</f>
        <v>3.291078181368654</v>
      </c>
      <c r="Q708" s="113">
        <f t="shared" ref="Q708:Q771" si="56">EXP(P708)</f>
        <v>26.871820739062297</v>
      </c>
      <c r="R708" s="113">
        <f>SUM($Q$651:Q708)</f>
        <v>1268.5083223396409</v>
      </c>
      <c r="S708" s="113">
        <f t="shared" ref="S708:S771" si="57">SUMPRODUCT(C708:O708,$Y$3:$AK$3)</f>
        <v>14.573238501056045</v>
      </c>
      <c r="T708" s="113">
        <f>SUM($S$651:S708)</f>
        <v>764.3181675371136</v>
      </c>
      <c r="U708" s="199">
        <f t="shared" ref="U708:U771" si="58">$AY$65+$AY$66*C708+$AY$67*D708+$AY$68*E708+$AY$69*F708</f>
        <v>13.848334303679998</v>
      </c>
      <c r="V708" s="199">
        <f t="shared" ref="V708:V771" si="59">IF(U708&lt;0,0,U708)</f>
        <v>13.848334303679998</v>
      </c>
      <c r="W708" s="231">
        <f>SUM($V$651:V708)</f>
        <v>735.90952692762983</v>
      </c>
      <c r="Y708" s="231"/>
      <c r="Z708" s="231"/>
      <c r="AA708" s="231"/>
      <c r="AB708" s="231"/>
      <c r="AC708" s="231"/>
      <c r="AD708" s="231"/>
      <c r="AE708" s="231"/>
      <c r="AF708" s="231"/>
      <c r="AG708" s="231"/>
      <c r="AH708" s="231"/>
      <c r="AI708" s="231"/>
      <c r="AJ708" s="231"/>
      <c r="AK708" s="231"/>
      <c r="AL708" s="231"/>
      <c r="AM708" s="231"/>
      <c r="AN708" s="231"/>
    </row>
    <row r="709" spans="1:40">
      <c r="A709" s="27">
        <v>42680</v>
      </c>
      <c r="B709" s="113">
        <v>14.249000000000001</v>
      </c>
      <c r="C709" s="116">
        <v>9.89</v>
      </c>
      <c r="D709" s="116">
        <v>39.14</v>
      </c>
      <c r="E709" s="113">
        <v>37.822699999999998</v>
      </c>
      <c r="F709" s="113">
        <v>39.008099999999999</v>
      </c>
      <c r="G709" s="113">
        <v>11.600000380000001</v>
      </c>
      <c r="H709" s="113">
        <v>35.51</v>
      </c>
      <c r="I709" s="113">
        <v>20</v>
      </c>
      <c r="J709" s="113">
        <v>84.99</v>
      </c>
      <c r="K709" s="113">
        <v>826.62</v>
      </c>
      <c r="L709" s="113">
        <v>23.83</v>
      </c>
      <c r="M709" s="113">
        <v>48.11</v>
      </c>
      <c r="N709" s="113">
        <v>69.02</v>
      </c>
      <c r="O709" s="113">
        <v>669.94</v>
      </c>
      <c r="P709" s="113">
        <f t="shared" si="55"/>
        <v>3.2816093009799934</v>
      </c>
      <c r="Q709" s="113">
        <f t="shared" si="56"/>
        <v>26.618575549019742</v>
      </c>
      <c r="R709" s="113">
        <f>SUM($Q$651:Q709)</f>
        <v>1295.1268978886608</v>
      </c>
      <c r="S709" s="113">
        <f t="shared" si="57"/>
        <v>15.080620139568651</v>
      </c>
      <c r="T709" s="113">
        <f>SUM($S$651:S709)</f>
        <v>779.39878767668222</v>
      </c>
      <c r="U709" s="199">
        <f t="shared" si="58"/>
        <v>14.412139355519999</v>
      </c>
      <c r="V709" s="199">
        <f t="shared" si="59"/>
        <v>14.412139355519999</v>
      </c>
      <c r="W709" s="231">
        <f>SUM($V$651:V709)</f>
        <v>750.32166628314985</v>
      </c>
      <c r="Y709" s="231"/>
      <c r="Z709" s="231"/>
      <c r="AA709" s="231"/>
      <c r="AB709" s="231"/>
      <c r="AC709" s="231"/>
      <c r="AD709" s="231"/>
      <c r="AE709" s="231"/>
      <c r="AF709" s="231"/>
      <c r="AG709" s="231"/>
      <c r="AH709" s="231"/>
      <c r="AI709" s="231"/>
      <c r="AJ709" s="231"/>
      <c r="AK709" s="231"/>
      <c r="AL709" s="231"/>
      <c r="AM709" s="231"/>
      <c r="AN709" s="231"/>
    </row>
    <row r="710" spans="1:40">
      <c r="A710" s="27">
        <v>42681</v>
      </c>
      <c r="B710" s="113">
        <v>14.453099999999999</v>
      </c>
      <c r="C710" s="116">
        <v>10.029999999999999</v>
      </c>
      <c r="D710" s="116">
        <v>39.44</v>
      </c>
      <c r="E710" s="113">
        <v>30.625699999999998</v>
      </c>
      <c r="F710" s="113">
        <v>38.64</v>
      </c>
      <c r="G710" s="113">
        <v>11.600000380000001</v>
      </c>
      <c r="H710" s="113">
        <v>59.86</v>
      </c>
      <c r="I710" s="113">
        <v>19.989999999999998</v>
      </c>
      <c r="J710" s="113">
        <v>85</v>
      </c>
      <c r="K710" s="113">
        <v>833.1</v>
      </c>
      <c r="L710" s="113">
        <v>24.52</v>
      </c>
      <c r="M710" s="113">
        <v>54.65</v>
      </c>
      <c r="N710" s="113">
        <v>70.61</v>
      </c>
      <c r="O710" s="113">
        <v>669.69</v>
      </c>
      <c r="P710" s="113">
        <f t="shared" si="55"/>
        <v>3.4083042795568241</v>
      </c>
      <c r="Q710" s="113">
        <f t="shared" si="56"/>
        <v>30.213966354774612</v>
      </c>
      <c r="R710" s="113">
        <f>SUM($Q$651:Q710)</f>
        <v>1325.3408642434354</v>
      </c>
      <c r="S710" s="113">
        <f t="shared" si="57"/>
        <v>15.184444266908546</v>
      </c>
      <c r="T710" s="113">
        <f>SUM($S$651:S710)</f>
        <v>794.58323194359082</v>
      </c>
      <c r="U710" s="199">
        <f t="shared" si="58"/>
        <v>14.38567225501</v>
      </c>
      <c r="V710" s="199">
        <f t="shared" si="59"/>
        <v>14.38567225501</v>
      </c>
      <c r="W710" s="231">
        <f>SUM($V$651:V710)</f>
        <v>764.70733853815989</v>
      </c>
      <c r="Y710" s="231"/>
      <c r="Z710" s="231"/>
      <c r="AA710" s="231"/>
      <c r="AB710" s="231"/>
      <c r="AC710" s="231"/>
      <c r="AD710" s="231"/>
      <c r="AE710" s="231"/>
      <c r="AF710" s="231"/>
      <c r="AG710" s="231"/>
      <c r="AH710" s="231"/>
      <c r="AI710" s="231"/>
      <c r="AJ710" s="231"/>
      <c r="AK710" s="231"/>
      <c r="AL710" s="231"/>
      <c r="AM710" s="231"/>
      <c r="AN710" s="231"/>
    </row>
    <row r="711" spans="1:40">
      <c r="A711" s="27">
        <v>42682</v>
      </c>
      <c r="B711" s="113">
        <v>6.7984999999999998</v>
      </c>
      <c r="C711" s="116">
        <v>4.72</v>
      </c>
      <c r="D711" s="116">
        <v>37.619999999999997</v>
      </c>
      <c r="E711" s="113">
        <v>39.958300000000001</v>
      </c>
      <c r="F711" s="113">
        <v>39.145699999999998</v>
      </c>
      <c r="G711" s="113">
        <v>11.600000380000001</v>
      </c>
      <c r="H711" s="113">
        <v>49.56</v>
      </c>
      <c r="I711" s="113">
        <v>20</v>
      </c>
      <c r="J711" s="113">
        <v>85</v>
      </c>
      <c r="K711" s="113">
        <v>650.89</v>
      </c>
      <c r="L711" s="113">
        <v>13.18</v>
      </c>
      <c r="M711" s="113">
        <v>48.06</v>
      </c>
      <c r="N711" s="113">
        <v>33.17</v>
      </c>
      <c r="O711" s="113">
        <v>653.29999999999995</v>
      </c>
      <c r="P711" s="113">
        <f t="shared" si="55"/>
        <v>2.2370433935101941</v>
      </c>
      <c r="Q711" s="113">
        <f t="shared" si="56"/>
        <v>9.3655999187709202</v>
      </c>
      <c r="R711" s="113">
        <f>SUM($Q$651:Q711)</f>
        <v>1334.7064641622062</v>
      </c>
      <c r="S711" s="113">
        <f t="shared" si="57"/>
        <v>7.6151651277134498</v>
      </c>
      <c r="T711" s="113">
        <f>SUM($S$651:S711)</f>
        <v>802.19839707130427</v>
      </c>
      <c r="U711" s="199">
        <f t="shared" si="58"/>
        <v>7.4704751619599978</v>
      </c>
      <c r="V711" s="199">
        <f t="shared" si="59"/>
        <v>7.4704751619599978</v>
      </c>
      <c r="W711" s="231">
        <f>SUM($V$651:V711)</f>
        <v>772.17781370011994</v>
      </c>
      <c r="Y711" s="231"/>
      <c r="Z711" s="231"/>
      <c r="AA711" s="231"/>
      <c r="AB711" s="231"/>
      <c r="AC711" s="231"/>
      <c r="AD711" s="231"/>
      <c r="AE711" s="231"/>
      <c r="AF711" s="231"/>
      <c r="AG711" s="231"/>
      <c r="AH711" s="231"/>
      <c r="AI711" s="231"/>
      <c r="AJ711" s="231"/>
      <c r="AK711" s="231"/>
      <c r="AL711" s="231"/>
      <c r="AM711" s="231"/>
      <c r="AN711" s="231"/>
    </row>
    <row r="712" spans="1:40">
      <c r="A712" s="27">
        <v>42683</v>
      </c>
      <c r="B712" s="113">
        <v>6.7283999999999997</v>
      </c>
      <c r="C712" s="116">
        <v>4.67</v>
      </c>
      <c r="D712" s="116">
        <v>38.76</v>
      </c>
      <c r="E712" s="113">
        <v>48.509</v>
      </c>
      <c r="F712" s="113">
        <v>40.991599999999998</v>
      </c>
      <c r="G712" s="113">
        <v>11.600000380000001</v>
      </c>
      <c r="H712" s="113">
        <v>49.82</v>
      </c>
      <c r="I712" s="113">
        <v>20.010000000000002</v>
      </c>
      <c r="J712" s="113">
        <v>85</v>
      </c>
      <c r="K712" s="113">
        <v>636.54999999999995</v>
      </c>
      <c r="L712" s="113">
        <v>13.22</v>
      </c>
      <c r="M712" s="113">
        <v>41.4</v>
      </c>
      <c r="N712" s="113">
        <v>33.340000000000003</v>
      </c>
      <c r="O712" s="113">
        <v>638.99</v>
      </c>
      <c r="P712" s="113">
        <f t="shared" si="55"/>
        <v>2.233112773387484</v>
      </c>
      <c r="Q712" s="113">
        <f t="shared" si="56"/>
        <v>9.3288595567745496</v>
      </c>
      <c r="R712" s="113">
        <f>SUM($Q$651:Q712)</f>
        <v>1344.0353237189809</v>
      </c>
      <c r="S712" s="113">
        <f t="shared" si="57"/>
        <v>8.0232039764687464</v>
      </c>
      <c r="T712" s="113">
        <f>SUM($S$651:S712)</f>
        <v>810.22160104777299</v>
      </c>
      <c r="U712" s="199">
        <f t="shared" si="58"/>
        <v>7.8140257964599993</v>
      </c>
      <c r="V712" s="199">
        <f t="shared" si="59"/>
        <v>7.8140257964599993</v>
      </c>
      <c r="W712" s="231">
        <f>SUM($V$651:V712)</f>
        <v>779.99183949657993</v>
      </c>
      <c r="Y712" s="231"/>
      <c r="Z712" s="231"/>
      <c r="AA712" s="231"/>
      <c r="AB712" s="231"/>
      <c r="AC712" s="231"/>
      <c r="AD712" s="231"/>
      <c r="AE712" s="231"/>
      <c r="AF712" s="231"/>
      <c r="AG712" s="231"/>
      <c r="AH712" s="231"/>
      <c r="AI712" s="231"/>
      <c r="AJ712" s="231"/>
      <c r="AK712" s="231"/>
      <c r="AL712" s="231"/>
      <c r="AM712" s="231"/>
      <c r="AN712" s="231"/>
    </row>
    <row r="713" spans="1:40">
      <c r="A713" s="27">
        <v>42684</v>
      </c>
      <c r="B713" s="113">
        <v>6.6128999999999998</v>
      </c>
      <c r="C713" s="116">
        <v>4.59</v>
      </c>
      <c r="D713" s="116">
        <v>39.14</v>
      </c>
      <c r="E713" s="113">
        <v>48.741100000000003</v>
      </c>
      <c r="F713" s="113">
        <v>40.992800000000003</v>
      </c>
      <c r="G713" s="113">
        <v>11.600000380000001</v>
      </c>
      <c r="H713" s="113">
        <v>50.69</v>
      </c>
      <c r="I713" s="113">
        <v>19.989999999999998</v>
      </c>
      <c r="J713" s="113">
        <v>84.76</v>
      </c>
      <c r="K713" s="113">
        <v>626.21</v>
      </c>
      <c r="L713" s="113">
        <v>13.07</v>
      </c>
      <c r="M713" s="113">
        <v>44</v>
      </c>
      <c r="N713" s="113">
        <v>33.119999999999997</v>
      </c>
      <c r="O713" s="113">
        <v>630.04</v>
      </c>
      <c r="P713" s="113">
        <f t="shared" si="55"/>
        <v>2.2187935273373038</v>
      </c>
      <c r="Q713" s="113">
        <f t="shared" si="56"/>
        <v>9.1962291711883584</v>
      </c>
      <c r="R713" s="113">
        <f>SUM($Q$651:Q713)</f>
        <v>1353.2315528901693</v>
      </c>
      <c r="S713" s="113">
        <f t="shared" si="57"/>
        <v>8.0034722510681462</v>
      </c>
      <c r="T713" s="113">
        <f>SUM($S$651:S713)</f>
        <v>818.22507329884115</v>
      </c>
      <c r="U713" s="199">
        <f t="shared" si="58"/>
        <v>7.7555794103099993</v>
      </c>
      <c r="V713" s="199">
        <f t="shared" si="59"/>
        <v>7.7555794103099993</v>
      </c>
      <c r="W713" s="231">
        <f>SUM($V$651:V713)</f>
        <v>787.74741890688995</v>
      </c>
      <c r="Y713" s="231"/>
      <c r="Z713" s="231"/>
      <c r="AA713" s="231"/>
      <c r="AB713" s="231"/>
      <c r="AC713" s="231"/>
      <c r="AD713" s="231"/>
      <c r="AE713" s="231"/>
      <c r="AF713" s="231"/>
      <c r="AG713" s="231"/>
      <c r="AH713" s="231"/>
      <c r="AI713" s="231"/>
      <c r="AJ713" s="231"/>
      <c r="AK713" s="231"/>
      <c r="AL713" s="231"/>
      <c r="AM713" s="231"/>
      <c r="AN713" s="231"/>
    </row>
    <row r="714" spans="1:40">
      <c r="A714" s="27">
        <v>42685</v>
      </c>
      <c r="B714" s="113">
        <v>6.8231000000000002</v>
      </c>
      <c r="C714" s="116">
        <v>4.7300000000000004</v>
      </c>
      <c r="D714" s="116">
        <v>38.520000000000003</v>
      </c>
      <c r="E714" s="113">
        <v>48.837800000000001</v>
      </c>
      <c r="F714" s="113">
        <v>42.265300000000003</v>
      </c>
      <c r="G714" s="113">
        <v>11.600000380000001</v>
      </c>
      <c r="H714" s="113">
        <v>44.76</v>
      </c>
      <c r="I714" s="113">
        <v>20</v>
      </c>
      <c r="J714" s="113">
        <v>84.99</v>
      </c>
      <c r="K714" s="113">
        <v>632.23</v>
      </c>
      <c r="L714" s="113">
        <v>13.52</v>
      </c>
      <c r="M714" s="113">
        <v>45.79</v>
      </c>
      <c r="N714" s="113">
        <v>36</v>
      </c>
      <c r="O714" s="113">
        <v>629.97</v>
      </c>
      <c r="P714" s="113">
        <f t="shared" si="55"/>
        <v>2.2185119333954142</v>
      </c>
      <c r="Q714" s="113">
        <f t="shared" si="56"/>
        <v>9.1936399333394778</v>
      </c>
      <c r="R714" s="113">
        <f>SUM($Q$651:Q714)</f>
        <v>1362.4251928235087</v>
      </c>
      <c r="S714" s="113">
        <f t="shared" si="57"/>
        <v>8.141075736640051</v>
      </c>
      <c r="T714" s="113">
        <f>SUM($S$651:S714)</f>
        <v>826.36614903548116</v>
      </c>
      <c r="U714" s="199">
        <f t="shared" si="58"/>
        <v>7.8806544488700006</v>
      </c>
      <c r="V714" s="199">
        <f t="shared" si="59"/>
        <v>7.8806544488700006</v>
      </c>
      <c r="W714" s="231">
        <f>SUM($V$651:V714)</f>
        <v>795.62807335575997</v>
      </c>
      <c r="Y714" s="231"/>
      <c r="Z714" s="231"/>
      <c r="AA714" s="231"/>
      <c r="AB714" s="231"/>
      <c r="AC714" s="231"/>
      <c r="AD714" s="231"/>
      <c r="AE714" s="231"/>
      <c r="AF714" s="231"/>
      <c r="AG714" s="231"/>
      <c r="AH714" s="231"/>
      <c r="AI714" s="231"/>
      <c r="AJ714" s="231"/>
      <c r="AK714" s="231"/>
      <c r="AL714" s="231"/>
      <c r="AM714" s="231"/>
      <c r="AN714" s="231"/>
    </row>
    <row r="715" spans="1:40">
      <c r="A715" s="27">
        <v>42686</v>
      </c>
      <c r="B715" s="113">
        <v>9.4326000000000008</v>
      </c>
      <c r="C715" s="116">
        <v>6.54</v>
      </c>
      <c r="D715" s="116">
        <v>36.450000000000003</v>
      </c>
      <c r="E715" s="113">
        <v>47.632800000000003</v>
      </c>
      <c r="F715" s="113">
        <v>39.249499999999998</v>
      </c>
      <c r="G715" s="113">
        <v>11.600000380000001</v>
      </c>
      <c r="H715" s="113">
        <v>46.38</v>
      </c>
      <c r="I715" s="113">
        <v>20</v>
      </c>
      <c r="J715" s="113">
        <v>84.99</v>
      </c>
      <c r="K715" s="113">
        <v>697.32</v>
      </c>
      <c r="L715" s="113">
        <v>17.989999999999998</v>
      </c>
      <c r="M715" s="113">
        <v>43.11</v>
      </c>
      <c r="N715" s="113">
        <v>49.34</v>
      </c>
      <c r="O715" s="113">
        <v>640.95000000000005</v>
      </c>
      <c r="P715" s="113">
        <f t="shared" si="55"/>
        <v>2.5738258464841541</v>
      </c>
      <c r="Q715" s="113">
        <f t="shared" si="56"/>
        <v>13.115908024395473</v>
      </c>
      <c r="R715" s="113">
        <f>SUM($Q$651:Q715)</f>
        <v>1375.5411008479041</v>
      </c>
      <c r="S715" s="113">
        <f t="shared" si="57"/>
        <v>10.417367392250247</v>
      </c>
      <c r="T715" s="113">
        <f>SUM($S$651:S715)</f>
        <v>836.78351642773146</v>
      </c>
      <c r="U715" s="199">
        <f t="shared" si="58"/>
        <v>10.02050555299</v>
      </c>
      <c r="V715" s="199">
        <f t="shared" si="59"/>
        <v>10.02050555299</v>
      </c>
      <c r="W715" s="231">
        <f>SUM($V$651:V715)</f>
        <v>805.64857890874998</v>
      </c>
      <c r="Y715" s="231"/>
      <c r="Z715" s="231"/>
      <c r="AA715" s="231"/>
      <c r="AB715" s="231"/>
      <c r="AC715" s="231"/>
      <c r="AD715" s="231"/>
      <c r="AE715" s="231"/>
      <c r="AF715" s="231"/>
      <c r="AG715" s="231"/>
      <c r="AH715" s="231"/>
      <c r="AI715" s="231"/>
      <c r="AJ715" s="231"/>
      <c r="AK715" s="231"/>
      <c r="AL715" s="231"/>
      <c r="AM715" s="231"/>
      <c r="AN715" s="231"/>
    </row>
    <row r="716" spans="1:40">
      <c r="A716" s="27">
        <v>42687</v>
      </c>
      <c r="B716" s="113">
        <v>11.0139</v>
      </c>
      <c r="C716" s="116">
        <v>7.64</v>
      </c>
      <c r="D716" s="116">
        <v>34.700000000000003</v>
      </c>
      <c r="E716" s="113">
        <v>42.868899999999996</v>
      </c>
      <c r="F716" s="113">
        <v>38.278599999999997</v>
      </c>
      <c r="G716" s="113">
        <v>11.600000380000001</v>
      </c>
      <c r="H716" s="113">
        <v>67.36</v>
      </c>
      <c r="I716" s="113">
        <v>20</v>
      </c>
      <c r="J716" s="113">
        <v>85</v>
      </c>
      <c r="K716" s="113">
        <v>743.58</v>
      </c>
      <c r="L716" s="113">
        <v>31.47</v>
      </c>
      <c r="M716" s="113">
        <v>44.71</v>
      </c>
      <c r="N716" s="113">
        <v>60.35</v>
      </c>
      <c r="O716" s="113">
        <v>649.98</v>
      </c>
      <c r="P716" s="113">
        <f t="shared" si="55"/>
        <v>2.8409930746318044</v>
      </c>
      <c r="Q716" s="113">
        <f t="shared" si="56"/>
        <v>17.132771212259428</v>
      </c>
      <c r="R716" s="113">
        <f>SUM($Q$651:Q716)</f>
        <v>1392.6738720601636</v>
      </c>
      <c r="S716" s="113">
        <f t="shared" si="57"/>
        <v>11.676771082487546</v>
      </c>
      <c r="T716" s="113">
        <f>SUM($S$651:S716)</f>
        <v>848.46028751021902</v>
      </c>
      <c r="U716" s="199">
        <f t="shared" si="58"/>
        <v>11.133976674229999</v>
      </c>
      <c r="V716" s="199">
        <f t="shared" si="59"/>
        <v>11.133976674229999</v>
      </c>
      <c r="W716" s="231">
        <f>SUM($V$651:V716)</f>
        <v>816.78255558297997</v>
      </c>
      <c r="Y716" s="231"/>
      <c r="Z716" s="231"/>
      <c r="AA716" s="231"/>
      <c r="AB716" s="231"/>
      <c r="AC716" s="231"/>
      <c r="AD716" s="231"/>
      <c r="AE716" s="231"/>
      <c r="AF716" s="231"/>
      <c r="AG716" s="231"/>
      <c r="AH716" s="231"/>
      <c r="AI716" s="231"/>
      <c r="AJ716" s="231"/>
      <c r="AK716" s="231"/>
      <c r="AL716" s="231"/>
      <c r="AM716" s="231"/>
      <c r="AN716" s="231"/>
    </row>
    <row r="717" spans="1:40">
      <c r="A717" s="27">
        <v>42688</v>
      </c>
      <c r="B717" s="113">
        <v>10.8262</v>
      </c>
      <c r="C717" s="116">
        <v>7.51</v>
      </c>
      <c r="D717" s="116">
        <v>34.97</v>
      </c>
      <c r="E717" s="113">
        <v>35.878300000000003</v>
      </c>
      <c r="F717" s="113">
        <v>37.820799999999998</v>
      </c>
      <c r="G717" s="113">
        <v>11.69999981</v>
      </c>
      <c r="H717" s="113">
        <v>41.37</v>
      </c>
      <c r="I717" s="113">
        <v>20.010000000000002</v>
      </c>
      <c r="J717" s="113">
        <v>84.98</v>
      </c>
      <c r="K717" s="113">
        <v>735.72</v>
      </c>
      <c r="L717" s="113">
        <v>29.71</v>
      </c>
      <c r="M717" s="113">
        <v>50.15</v>
      </c>
      <c r="N717" s="113">
        <v>57.03</v>
      </c>
      <c r="O717" s="113">
        <v>649.96</v>
      </c>
      <c r="P717" s="113">
        <f t="shared" si="55"/>
        <v>2.7013715219570176</v>
      </c>
      <c r="Q717" s="113">
        <f t="shared" si="56"/>
        <v>14.900153604975257</v>
      </c>
      <c r="R717" s="113">
        <f>SUM($Q$651:Q717)</f>
        <v>1407.5740256651388</v>
      </c>
      <c r="S717" s="113">
        <f t="shared" si="57"/>
        <v>11.13320197062483</v>
      </c>
      <c r="T717" s="113">
        <f>SUM($S$651:S717)</f>
        <v>859.5934894808438</v>
      </c>
      <c r="U717" s="199">
        <f t="shared" si="58"/>
        <v>10.753277678069997</v>
      </c>
      <c r="V717" s="199">
        <f t="shared" si="59"/>
        <v>10.753277678069997</v>
      </c>
      <c r="W717" s="231">
        <f>SUM($V$651:V717)</f>
        <v>827.53583326105002</v>
      </c>
      <c r="Y717" s="231"/>
      <c r="Z717" s="231"/>
      <c r="AA717" s="231"/>
      <c r="AB717" s="231"/>
      <c r="AC717" s="231"/>
      <c r="AD717" s="231"/>
      <c r="AE717" s="231"/>
      <c r="AF717" s="231"/>
      <c r="AG717" s="231"/>
      <c r="AH717" s="231"/>
      <c r="AI717" s="231"/>
      <c r="AJ717" s="231"/>
      <c r="AK717" s="231"/>
      <c r="AL717" s="231"/>
      <c r="AM717" s="231"/>
      <c r="AN717" s="231"/>
    </row>
    <row r="718" spans="1:40">
      <c r="A718" s="27">
        <v>42689</v>
      </c>
      <c r="B718" s="113">
        <v>11.0555</v>
      </c>
      <c r="C718" s="116">
        <v>7.67</v>
      </c>
      <c r="D718" s="116">
        <v>35.39</v>
      </c>
      <c r="E718" s="113">
        <v>40.409799999999997</v>
      </c>
      <c r="F718" s="113">
        <v>38.320500000000003</v>
      </c>
      <c r="G718" s="113">
        <v>11.69999981</v>
      </c>
      <c r="H718" s="113">
        <v>49.84</v>
      </c>
      <c r="I718" s="113">
        <v>20</v>
      </c>
      <c r="J718" s="113">
        <v>84.97</v>
      </c>
      <c r="K718" s="113">
        <v>740.4</v>
      </c>
      <c r="L718" s="113">
        <v>29.37</v>
      </c>
      <c r="M718" s="113">
        <v>41.46</v>
      </c>
      <c r="N718" s="113">
        <v>57.91</v>
      </c>
      <c r="O718" s="113">
        <v>650.07000000000005</v>
      </c>
      <c r="P718" s="113">
        <f t="shared" si="55"/>
        <v>2.7719704839548083</v>
      </c>
      <c r="Q718" s="113">
        <f t="shared" si="56"/>
        <v>15.990111244559007</v>
      </c>
      <c r="R718" s="113">
        <f>SUM($Q$651:Q718)</f>
        <v>1423.5641369096979</v>
      </c>
      <c r="S718" s="113">
        <f t="shared" si="57"/>
        <v>11.583528898643527</v>
      </c>
      <c r="T718" s="113">
        <f>SUM($S$651:S718)</f>
        <v>871.17701837948732</v>
      </c>
      <c r="U718" s="199">
        <f t="shared" si="58"/>
        <v>11.162931338189999</v>
      </c>
      <c r="V718" s="199">
        <f t="shared" si="59"/>
        <v>11.162931338189999</v>
      </c>
      <c r="W718" s="231">
        <f>SUM($V$651:V718)</f>
        <v>838.69876459924001</v>
      </c>
      <c r="Y718" s="231"/>
      <c r="Z718" s="231"/>
      <c r="AA718" s="231"/>
      <c r="AB718" s="231"/>
      <c r="AC718" s="231"/>
      <c r="AD718" s="231"/>
      <c r="AE718" s="231"/>
      <c r="AF718" s="231"/>
      <c r="AG718" s="231"/>
      <c r="AH718" s="231"/>
      <c r="AI718" s="231"/>
      <c r="AJ718" s="231"/>
      <c r="AK718" s="231"/>
      <c r="AL718" s="231"/>
      <c r="AM718" s="231"/>
      <c r="AN718" s="231"/>
    </row>
    <row r="719" spans="1:40">
      <c r="A719" s="27">
        <v>42690</v>
      </c>
      <c r="B719" s="113">
        <v>10.9635</v>
      </c>
      <c r="C719" s="116">
        <v>7.61</v>
      </c>
      <c r="D719" s="116">
        <v>33.880000000000003</v>
      </c>
      <c r="E719" s="113">
        <v>41.135599999999997</v>
      </c>
      <c r="F719" s="113">
        <v>37.861899999999999</v>
      </c>
      <c r="G719" s="113">
        <v>11.69999981</v>
      </c>
      <c r="H719" s="113">
        <v>51.21</v>
      </c>
      <c r="I719" s="113">
        <v>20.010000000000002</v>
      </c>
      <c r="J719" s="113">
        <v>84.96</v>
      </c>
      <c r="K719" s="113">
        <v>743.82</v>
      </c>
      <c r="L719" s="113">
        <v>29.16</v>
      </c>
      <c r="M719" s="113">
        <v>43.4</v>
      </c>
      <c r="N719" s="113">
        <v>60.7</v>
      </c>
      <c r="O719" s="113">
        <v>650</v>
      </c>
      <c r="P719" s="113">
        <f t="shared" si="55"/>
        <v>2.7527514145470278</v>
      </c>
      <c r="Q719" s="113">
        <f t="shared" si="56"/>
        <v>15.685730513016223</v>
      </c>
      <c r="R719" s="113">
        <f>SUM($Q$651:Q719)</f>
        <v>1439.2498674227143</v>
      </c>
      <c r="S719" s="113">
        <f t="shared" si="57"/>
        <v>11.373744561302527</v>
      </c>
      <c r="T719" s="113">
        <f>SUM($S$651:S719)</f>
        <v>882.55076294078981</v>
      </c>
      <c r="U719" s="199">
        <f t="shared" si="58"/>
        <v>10.94943366367</v>
      </c>
      <c r="V719" s="199">
        <f t="shared" si="59"/>
        <v>10.94943366367</v>
      </c>
      <c r="W719" s="231">
        <f>SUM($V$651:V719)</f>
        <v>849.64819826291</v>
      </c>
      <c r="Y719" s="231"/>
      <c r="Z719" s="231"/>
      <c r="AA719" s="231"/>
      <c r="AB719" s="231"/>
      <c r="AC719" s="231"/>
      <c r="AD719" s="231"/>
      <c r="AE719" s="231"/>
      <c r="AF719" s="231"/>
      <c r="AG719" s="231"/>
      <c r="AH719" s="231"/>
      <c r="AI719" s="231"/>
      <c r="AJ719" s="231"/>
      <c r="AK719" s="231"/>
      <c r="AL719" s="231"/>
      <c r="AM719" s="231"/>
      <c r="AN719" s="231"/>
    </row>
    <row r="720" spans="1:40">
      <c r="A720" s="27">
        <v>42691</v>
      </c>
      <c r="B720" s="113">
        <v>10.816700000000001</v>
      </c>
      <c r="C720" s="116">
        <v>7.5</v>
      </c>
      <c r="D720" s="116">
        <v>35</v>
      </c>
      <c r="E720" s="113">
        <v>36.2363</v>
      </c>
      <c r="F720" s="113">
        <v>39.1633</v>
      </c>
      <c r="G720" s="113">
        <v>11.69999981</v>
      </c>
      <c r="H720" s="113">
        <v>52.76</v>
      </c>
      <c r="I720" s="113">
        <v>20</v>
      </c>
      <c r="J720" s="113">
        <v>84.96</v>
      </c>
      <c r="K720" s="113">
        <v>741.37</v>
      </c>
      <c r="L720" s="113">
        <v>28.93</v>
      </c>
      <c r="M720" s="113">
        <v>46.83</v>
      </c>
      <c r="N720" s="113">
        <v>59.09</v>
      </c>
      <c r="O720" s="113">
        <v>649.98</v>
      </c>
      <c r="P720" s="113">
        <f t="shared" si="55"/>
        <v>2.7465010682356676</v>
      </c>
      <c r="Q720" s="113">
        <f t="shared" si="56"/>
        <v>15.58799502367528</v>
      </c>
      <c r="R720" s="113">
        <f>SUM($Q$651:Q720)</f>
        <v>1454.8378624463896</v>
      </c>
      <c r="S720" s="113">
        <f t="shared" si="57"/>
        <v>11.191351629623329</v>
      </c>
      <c r="T720" s="113">
        <f>SUM($S$651:S720)</f>
        <v>893.74211457041315</v>
      </c>
      <c r="U720" s="199">
        <f t="shared" si="58"/>
        <v>10.75640531272</v>
      </c>
      <c r="V720" s="199">
        <f t="shared" si="59"/>
        <v>10.75640531272</v>
      </c>
      <c r="W720" s="231">
        <f>SUM($V$651:V720)</f>
        <v>860.40460357562995</v>
      </c>
      <c r="Y720" s="231"/>
      <c r="Z720" s="231"/>
      <c r="AA720" s="231"/>
      <c r="AB720" s="231"/>
      <c r="AC720" s="231"/>
      <c r="AD720" s="231"/>
      <c r="AE720" s="231"/>
      <c r="AF720" s="231"/>
      <c r="AG720" s="231"/>
      <c r="AH720" s="231"/>
      <c r="AI720" s="231"/>
      <c r="AJ720" s="231"/>
      <c r="AK720" s="231"/>
      <c r="AL720" s="231"/>
      <c r="AM720" s="231"/>
      <c r="AN720" s="231"/>
    </row>
    <row r="721" spans="1:40">
      <c r="A721" s="27">
        <v>42692</v>
      </c>
      <c r="B721" s="113">
        <v>10.6175</v>
      </c>
      <c r="C721" s="116">
        <v>7.37</v>
      </c>
      <c r="D721" s="116">
        <v>35.56</v>
      </c>
      <c r="E721" s="113">
        <v>39.820999999999998</v>
      </c>
      <c r="F721" s="113">
        <v>39.058300000000003</v>
      </c>
      <c r="G721" s="113">
        <v>11.69999981</v>
      </c>
      <c r="H721" s="113">
        <v>47.27</v>
      </c>
      <c r="I721" s="113">
        <v>20</v>
      </c>
      <c r="J721" s="113">
        <v>84.95</v>
      </c>
      <c r="K721" s="113">
        <v>736.14</v>
      </c>
      <c r="L721" s="113">
        <v>28.21</v>
      </c>
      <c r="M721" s="113">
        <v>52.69</v>
      </c>
      <c r="N721" s="113">
        <v>56.79</v>
      </c>
      <c r="O721" s="113">
        <v>650</v>
      </c>
      <c r="P721" s="113">
        <f t="shared" si="55"/>
        <v>2.7214517761694283</v>
      </c>
      <c r="Q721" s="113">
        <f t="shared" si="56"/>
        <v>15.202376680211538</v>
      </c>
      <c r="R721" s="113">
        <f>SUM($Q$651:Q721)</f>
        <v>1470.0402391266011</v>
      </c>
      <c r="S721" s="113">
        <f t="shared" si="57"/>
        <v>11.186247349533724</v>
      </c>
      <c r="T721" s="113">
        <f>SUM($S$651:S721)</f>
        <v>904.92836191994684</v>
      </c>
      <c r="U721" s="199">
        <f t="shared" si="58"/>
        <v>10.763699359929999</v>
      </c>
      <c r="V721" s="199">
        <f t="shared" si="59"/>
        <v>10.763699359929999</v>
      </c>
      <c r="W721" s="231">
        <f>SUM($V$651:V721)</f>
        <v>871.16830293555995</v>
      </c>
      <c r="Y721" s="231"/>
      <c r="Z721" s="231"/>
      <c r="AA721" s="231"/>
      <c r="AB721" s="231"/>
      <c r="AC721" s="231"/>
      <c r="AD721" s="231"/>
      <c r="AE721" s="231"/>
      <c r="AF721" s="231"/>
      <c r="AG721" s="231"/>
      <c r="AH721" s="231"/>
      <c r="AI721" s="231"/>
      <c r="AJ721" s="231"/>
      <c r="AK721" s="231"/>
      <c r="AL721" s="231"/>
      <c r="AM721" s="231"/>
      <c r="AN721" s="231"/>
    </row>
    <row r="722" spans="1:40">
      <c r="A722" s="27">
        <v>42693</v>
      </c>
      <c r="B722" s="113">
        <v>10.4213</v>
      </c>
      <c r="C722" s="116">
        <v>7.23</v>
      </c>
      <c r="D722" s="116">
        <v>34.92</v>
      </c>
      <c r="E722" s="113">
        <v>41.820500000000003</v>
      </c>
      <c r="F722" s="113">
        <v>38.299599999999998</v>
      </c>
      <c r="G722" s="113">
        <v>11.69999981</v>
      </c>
      <c r="H722" s="113">
        <v>45.56</v>
      </c>
      <c r="I722" s="113">
        <v>20</v>
      </c>
      <c r="J722" s="113">
        <v>84.95</v>
      </c>
      <c r="K722" s="113">
        <v>732.96</v>
      </c>
      <c r="L722" s="113">
        <v>26.21</v>
      </c>
      <c r="M722" s="113">
        <v>48.37</v>
      </c>
      <c r="N722" s="113">
        <v>55.68</v>
      </c>
      <c r="O722" s="113">
        <v>649.97</v>
      </c>
      <c r="P722" s="113">
        <f t="shared" si="55"/>
        <v>2.678576952281138</v>
      </c>
      <c r="Q722" s="113">
        <f t="shared" si="56"/>
        <v>14.564352773013649</v>
      </c>
      <c r="R722" s="113">
        <f>SUM($Q$651:Q722)</f>
        <v>1484.6045918996149</v>
      </c>
      <c r="S722" s="113">
        <f t="shared" si="57"/>
        <v>10.955298103368031</v>
      </c>
      <c r="T722" s="113">
        <f>SUM($S$651:S722)</f>
        <v>915.88366002331486</v>
      </c>
      <c r="U722" s="199">
        <f t="shared" si="58"/>
        <v>10.577988578210002</v>
      </c>
      <c r="V722" s="199">
        <f t="shared" si="59"/>
        <v>10.577988578210002</v>
      </c>
      <c r="W722" s="231">
        <f>SUM($V$651:V722)</f>
        <v>881.74629151376996</v>
      </c>
      <c r="Y722" s="231"/>
      <c r="Z722" s="231"/>
      <c r="AA722" s="231"/>
      <c r="AB722" s="231"/>
      <c r="AC722" s="231"/>
      <c r="AD722" s="231"/>
      <c r="AE722" s="231"/>
      <c r="AF722" s="231"/>
      <c r="AG722" s="231"/>
      <c r="AH722" s="231"/>
      <c r="AI722" s="231"/>
      <c r="AJ722" s="231"/>
      <c r="AK722" s="231"/>
      <c r="AL722" s="231"/>
      <c r="AM722" s="231"/>
      <c r="AN722" s="231"/>
    </row>
    <row r="723" spans="1:40">
      <c r="A723" s="27">
        <v>42694</v>
      </c>
      <c r="B723" s="113">
        <v>10.5329</v>
      </c>
      <c r="C723" s="116">
        <v>7.31</v>
      </c>
      <c r="D723" s="116">
        <v>33.340000000000003</v>
      </c>
      <c r="E723" s="113">
        <v>38.700499999999998</v>
      </c>
      <c r="F723" s="113">
        <v>40.100099999999998</v>
      </c>
      <c r="G723" s="113">
        <v>11.399999619999999</v>
      </c>
      <c r="H723" s="113">
        <v>45.57</v>
      </c>
      <c r="I723" s="113">
        <v>20</v>
      </c>
      <c r="J723" s="113">
        <v>84.93</v>
      </c>
      <c r="K723" s="113">
        <v>738.91</v>
      </c>
      <c r="L723" s="113">
        <v>25.67</v>
      </c>
      <c r="M723" s="113">
        <v>45.56</v>
      </c>
      <c r="N723" s="113">
        <v>57.93</v>
      </c>
      <c r="O723" s="113">
        <v>650.03</v>
      </c>
      <c r="P723" s="113">
        <f t="shared" si="55"/>
        <v>2.6800421271241057</v>
      </c>
      <c r="Q723" s="113">
        <f t="shared" si="56"/>
        <v>14.585707736858383</v>
      </c>
      <c r="R723" s="113">
        <f>SUM($Q$651:Q723)</f>
        <v>1499.1902996364734</v>
      </c>
      <c r="S723" s="113">
        <f t="shared" si="57"/>
        <v>10.895542861817953</v>
      </c>
      <c r="T723" s="113">
        <f>SUM($S$651:S723)</f>
        <v>926.7792028851328</v>
      </c>
      <c r="U723" s="199">
        <f t="shared" si="58"/>
        <v>10.414773720259999</v>
      </c>
      <c r="V723" s="199">
        <f t="shared" si="59"/>
        <v>10.414773720259999</v>
      </c>
      <c r="W723" s="231">
        <f>SUM($V$651:V723)</f>
        <v>892.16106523402993</v>
      </c>
      <c r="Y723" s="231"/>
      <c r="Z723" s="231"/>
      <c r="AA723" s="231"/>
      <c r="AB723" s="231"/>
      <c r="AC723" s="231"/>
      <c r="AD723" s="231"/>
      <c r="AE723" s="231"/>
      <c r="AF723" s="231"/>
      <c r="AG723" s="231"/>
      <c r="AH723" s="231"/>
      <c r="AI723" s="231"/>
      <c r="AJ723" s="231"/>
      <c r="AK723" s="231"/>
      <c r="AL723" s="231"/>
      <c r="AM723" s="231"/>
      <c r="AN723" s="231"/>
    </row>
    <row r="724" spans="1:40">
      <c r="A724" s="27">
        <v>42695</v>
      </c>
      <c r="B724" s="113">
        <v>10.5746</v>
      </c>
      <c r="C724" s="116">
        <v>7.34</v>
      </c>
      <c r="D724" s="116">
        <v>34.03</v>
      </c>
      <c r="E724" s="113">
        <v>34.779400000000003</v>
      </c>
      <c r="F724" s="113">
        <v>42.3566</v>
      </c>
      <c r="G724" s="113">
        <v>12.399999619999999</v>
      </c>
      <c r="H724" s="113">
        <v>49.6</v>
      </c>
      <c r="I724" s="113">
        <v>20.010000000000002</v>
      </c>
      <c r="J724" s="113">
        <v>84.96</v>
      </c>
      <c r="K724" s="113">
        <v>731.43</v>
      </c>
      <c r="L724" s="113">
        <v>24.65</v>
      </c>
      <c r="M724" s="113">
        <v>47.72</v>
      </c>
      <c r="N724" s="113">
        <v>53.96</v>
      </c>
      <c r="O724" s="113">
        <v>646.38</v>
      </c>
      <c r="P724" s="113">
        <f t="shared" si="55"/>
        <v>2.6377124212057756</v>
      </c>
      <c r="Q724" s="113">
        <f t="shared" si="56"/>
        <v>13.981183938043392</v>
      </c>
      <c r="R724" s="113">
        <f>SUM($Q$651:Q724)</f>
        <v>1513.1714835745167</v>
      </c>
      <c r="S724" s="113">
        <f t="shared" si="57"/>
        <v>10.540566652314251</v>
      </c>
      <c r="T724" s="113">
        <f>SUM($S$651:S724)</f>
        <v>937.31976953744709</v>
      </c>
      <c r="U724" s="199">
        <f t="shared" si="58"/>
        <v>10.39622434668</v>
      </c>
      <c r="V724" s="199">
        <f t="shared" si="59"/>
        <v>10.39622434668</v>
      </c>
      <c r="W724" s="231">
        <f>SUM($V$651:V724)</f>
        <v>902.55728958070995</v>
      </c>
      <c r="Y724" s="231"/>
      <c r="Z724" s="231"/>
      <c r="AA724" s="231"/>
      <c r="AB724" s="231"/>
      <c r="AC724" s="231"/>
      <c r="AD724" s="231"/>
      <c r="AE724" s="231"/>
      <c r="AF724" s="231"/>
      <c r="AG724" s="231"/>
      <c r="AH724" s="231"/>
      <c r="AI724" s="231"/>
      <c r="AJ724" s="231"/>
      <c r="AK724" s="231"/>
      <c r="AL724" s="231"/>
      <c r="AM724" s="231"/>
      <c r="AN724" s="231"/>
    </row>
    <row r="725" spans="1:40">
      <c r="A725" s="27">
        <v>42696</v>
      </c>
      <c r="B725" s="113">
        <v>10.9656</v>
      </c>
      <c r="C725" s="116">
        <v>7.61</v>
      </c>
      <c r="D725" s="116">
        <v>34.340000000000003</v>
      </c>
      <c r="E725" s="113">
        <v>41.8065</v>
      </c>
      <c r="F725" s="113">
        <v>40.363999999999997</v>
      </c>
      <c r="G725" s="113">
        <v>12.399999619999999</v>
      </c>
      <c r="H725" s="113">
        <v>47.75</v>
      </c>
      <c r="I725" s="113">
        <v>20</v>
      </c>
      <c r="J725" s="113">
        <v>84.95</v>
      </c>
      <c r="K725" s="113">
        <v>750.28</v>
      </c>
      <c r="L725" s="113">
        <v>24.36</v>
      </c>
      <c r="M725" s="113">
        <v>55.8</v>
      </c>
      <c r="N725" s="113">
        <v>55.44</v>
      </c>
      <c r="O725" s="113">
        <v>659.75</v>
      </c>
      <c r="P725" s="113">
        <f t="shared" si="55"/>
        <v>2.7378526833917363</v>
      </c>
      <c r="Q725" s="113">
        <f t="shared" si="56"/>
        <v>15.453765315488816</v>
      </c>
      <c r="R725" s="113">
        <f>SUM($Q$651:Q725)</f>
        <v>1528.6252488900057</v>
      </c>
      <c r="S725" s="113">
        <f t="shared" si="57"/>
        <v>11.183181674355854</v>
      </c>
      <c r="T725" s="113">
        <f>SUM($S$651:S725)</f>
        <v>948.50295121180295</v>
      </c>
      <c r="U725" s="199">
        <f t="shared" si="58"/>
        <v>11.022400650850001</v>
      </c>
      <c r="V725" s="199">
        <f t="shared" si="59"/>
        <v>11.022400650850001</v>
      </c>
      <c r="W725" s="231">
        <f>SUM($V$651:V725)</f>
        <v>913.57969023155999</v>
      </c>
      <c r="Y725" s="231"/>
      <c r="Z725" s="231"/>
      <c r="AA725" s="231"/>
      <c r="AB725" s="231"/>
      <c r="AC725" s="231"/>
      <c r="AD725" s="231"/>
      <c r="AE725" s="231"/>
      <c r="AF725" s="231"/>
      <c r="AG725" s="231"/>
      <c r="AH725" s="231"/>
      <c r="AI725" s="231"/>
      <c r="AJ725" s="231"/>
      <c r="AK725" s="231"/>
      <c r="AL725" s="231"/>
      <c r="AM725" s="231"/>
      <c r="AN725" s="231"/>
    </row>
    <row r="726" spans="1:40">
      <c r="A726" s="27">
        <v>42697</v>
      </c>
      <c r="B726" s="113">
        <v>9.9490999999999996</v>
      </c>
      <c r="C726" s="116">
        <v>6.9</v>
      </c>
      <c r="D726" s="116">
        <v>34.39</v>
      </c>
      <c r="E726" s="113">
        <v>36.590299999999999</v>
      </c>
      <c r="F726" s="113">
        <v>39.056899999999999</v>
      </c>
      <c r="G726" s="113">
        <v>12.399999619999999</v>
      </c>
      <c r="H726" s="113">
        <v>49.13</v>
      </c>
      <c r="I726" s="113">
        <v>19.989999999999998</v>
      </c>
      <c r="J726" s="113">
        <v>85.43</v>
      </c>
      <c r="K726" s="113">
        <v>745.97</v>
      </c>
      <c r="L726" s="113">
        <v>22.57</v>
      </c>
      <c r="M726" s="113">
        <v>49.49</v>
      </c>
      <c r="N726" s="113">
        <v>50.73</v>
      </c>
      <c r="O726" s="113">
        <v>677.54</v>
      </c>
      <c r="P726" s="113">
        <f t="shared" si="55"/>
        <v>2.6059600990509058</v>
      </c>
      <c r="Q726" s="113">
        <f t="shared" si="56"/>
        <v>13.544222857790119</v>
      </c>
      <c r="R726" s="113">
        <f>SUM($Q$651:Q726)</f>
        <v>1542.1694717477958</v>
      </c>
      <c r="S726" s="113">
        <f t="shared" si="57"/>
        <v>9.8980728869623569</v>
      </c>
      <c r="T726" s="113">
        <f>SUM($S$651:S726)</f>
        <v>958.40102409876533</v>
      </c>
      <c r="U726" s="199">
        <f t="shared" si="58"/>
        <v>9.9088867128799993</v>
      </c>
      <c r="V726" s="199">
        <f t="shared" si="59"/>
        <v>9.9088867128799993</v>
      </c>
      <c r="W726" s="231">
        <f>SUM($V$651:V726)</f>
        <v>923.48857694443996</v>
      </c>
      <c r="Y726" s="231"/>
      <c r="Z726" s="231"/>
      <c r="AA726" s="231"/>
      <c r="AB726" s="231"/>
      <c r="AC726" s="231"/>
      <c r="AD726" s="231"/>
      <c r="AE726" s="231"/>
      <c r="AF726" s="231"/>
      <c r="AG726" s="231"/>
      <c r="AH726" s="231"/>
      <c r="AI726" s="231"/>
      <c r="AJ726" s="231"/>
      <c r="AK726" s="231"/>
      <c r="AL726" s="231"/>
      <c r="AM726" s="231"/>
      <c r="AN726" s="231"/>
    </row>
    <row r="727" spans="1:40">
      <c r="A727" s="27">
        <v>42698</v>
      </c>
      <c r="B727" s="113">
        <v>9.1608999999999998</v>
      </c>
      <c r="C727" s="116">
        <v>6.36</v>
      </c>
      <c r="D727" s="116">
        <v>34.68</v>
      </c>
      <c r="E727" s="113">
        <v>39.939700000000002</v>
      </c>
      <c r="F727" s="113">
        <v>39.842799999999997</v>
      </c>
      <c r="G727" s="113">
        <v>12.399999619999999</v>
      </c>
      <c r="H727" s="113">
        <v>48.55</v>
      </c>
      <c r="I727" s="113">
        <v>20</v>
      </c>
      <c r="J727" s="113">
        <v>84.94</v>
      </c>
      <c r="K727" s="113">
        <v>749.39</v>
      </c>
      <c r="L727" s="113">
        <v>20.440000000000001</v>
      </c>
      <c r="M727" s="113">
        <v>40.44</v>
      </c>
      <c r="N727" s="113">
        <v>47.12</v>
      </c>
      <c r="O727" s="113">
        <v>698.45</v>
      </c>
      <c r="P727" s="113">
        <f t="shared" si="55"/>
        <v>2.5203664230226561</v>
      </c>
      <c r="Q727" s="113">
        <f t="shared" si="56"/>
        <v>12.433151622004239</v>
      </c>
      <c r="R727" s="113">
        <f>SUM($Q$651:Q727)</f>
        <v>1554.6026233698001</v>
      </c>
      <c r="S727" s="113">
        <f t="shared" si="57"/>
        <v>9.170517480591057</v>
      </c>
      <c r="T727" s="113">
        <f>SUM($S$651:S727)</f>
        <v>967.57154157935634</v>
      </c>
      <c r="U727" s="199">
        <f t="shared" si="58"/>
        <v>9.3371151782900004</v>
      </c>
      <c r="V727" s="199">
        <f t="shared" si="59"/>
        <v>9.3371151782900004</v>
      </c>
      <c r="W727" s="231">
        <f>SUM($V$651:V727)</f>
        <v>932.82569212272995</v>
      </c>
      <c r="Y727" s="231"/>
      <c r="Z727" s="231"/>
      <c r="AA727" s="231"/>
      <c r="AB727" s="231"/>
      <c r="AC727" s="231"/>
      <c r="AD727" s="231"/>
      <c r="AE727" s="231"/>
      <c r="AF727" s="231"/>
      <c r="AG727" s="231"/>
      <c r="AH727" s="231"/>
      <c r="AI727" s="231"/>
      <c r="AJ727" s="231"/>
      <c r="AK727" s="231"/>
      <c r="AL727" s="231"/>
      <c r="AM727" s="231"/>
      <c r="AN727" s="231"/>
    </row>
    <row r="728" spans="1:40">
      <c r="A728" s="27">
        <v>42699</v>
      </c>
      <c r="B728" s="113">
        <v>9.2826000000000004</v>
      </c>
      <c r="C728" s="116">
        <v>6.44</v>
      </c>
      <c r="D728" s="116">
        <v>37.94</v>
      </c>
      <c r="E728" s="113">
        <v>40.233899999999998</v>
      </c>
      <c r="F728" s="113">
        <v>40.069699999999997</v>
      </c>
      <c r="G728" s="113">
        <v>10.899999619999999</v>
      </c>
      <c r="H728" s="113">
        <v>49.11</v>
      </c>
      <c r="I728" s="113">
        <v>20</v>
      </c>
      <c r="J728" s="113">
        <v>84.93</v>
      </c>
      <c r="K728" s="113">
        <v>743.72</v>
      </c>
      <c r="L728" s="113">
        <v>20.239999999999998</v>
      </c>
      <c r="M728" s="113">
        <v>41.95</v>
      </c>
      <c r="N728" s="113">
        <v>47.23</v>
      </c>
      <c r="O728" s="113">
        <v>690.01</v>
      </c>
      <c r="P728" s="113">
        <f t="shared" si="55"/>
        <v>2.6689828292589466</v>
      </c>
      <c r="Q728" s="113">
        <f t="shared" si="56"/>
        <v>14.425288746164386</v>
      </c>
      <c r="R728" s="113">
        <f>SUM($Q$651:Q728)</f>
        <v>1569.0279121159645</v>
      </c>
      <c r="S728" s="113">
        <f t="shared" si="57"/>
        <v>10.266348920174353</v>
      </c>
      <c r="T728" s="113">
        <f>SUM($S$651:S728)</f>
        <v>977.83789049953066</v>
      </c>
      <c r="U728" s="199">
        <f t="shared" si="58"/>
        <v>9.7945982814400008</v>
      </c>
      <c r="V728" s="199">
        <f t="shared" si="59"/>
        <v>9.7945982814400008</v>
      </c>
      <c r="W728" s="231">
        <f>SUM($V$651:V728)</f>
        <v>942.62029040416996</v>
      </c>
      <c r="Y728" s="231"/>
      <c r="Z728" s="231"/>
      <c r="AA728" s="231"/>
      <c r="AB728" s="231"/>
      <c r="AC728" s="231"/>
      <c r="AD728" s="231"/>
      <c r="AE728" s="231"/>
      <c r="AF728" s="231"/>
      <c r="AG728" s="231"/>
      <c r="AH728" s="231"/>
      <c r="AI728" s="231"/>
      <c r="AJ728" s="231"/>
      <c r="AK728" s="231"/>
      <c r="AL728" s="231"/>
      <c r="AM728" s="231"/>
      <c r="AN728" s="231"/>
    </row>
    <row r="729" spans="1:40">
      <c r="A729" s="27">
        <v>42700</v>
      </c>
      <c r="B729" s="113">
        <v>8.5129999999999999</v>
      </c>
      <c r="C729" s="116">
        <v>5.91</v>
      </c>
      <c r="D729" s="116">
        <v>37.020000000000003</v>
      </c>
      <c r="E729" s="113">
        <v>39.0779</v>
      </c>
      <c r="F729" s="113">
        <v>41.425699999999999</v>
      </c>
      <c r="G729" s="113">
        <v>11.5</v>
      </c>
      <c r="H729" s="113">
        <v>48.16</v>
      </c>
      <c r="I729" s="113">
        <v>19.989999999999998</v>
      </c>
      <c r="J729" s="113">
        <v>85.92</v>
      </c>
      <c r="K729" s="113">
        <v>728.87</v>
      </c>
      <c r="L729" s="113">
        <v>19.46</v>
      </c>
      <c r="M729" s="113">
        <v>44.16</v>
      </c>
      <c r="N729" s="113">
        <v>44.16</v>
      </c>
      <c r="O729" s="113">
        <v>690</v>
      </c>
      <c r="P729" s="113">
        <f t="shared" si="55"/>
        <v>2.5084574090621099</v>
      </c>
      <c r="Q729" s="113">
        <f t="shared" si="56"/>
        <v>12.285963219707172</v>
      </c>
      <c r="R729" s="113">
        <f>SUM($Q$651:Q729)</f>
        <v>1581.3138753356716</v>
      </c>
      <c r="S729" s="113">
        <f t="shared" si="57"/>
        <v>9.1542366981995009</v>
      </c>
      <c r="T729" s="113">
        <f>SUM($S$651:S729)</f>
        <v>986.99212719773016</v>
      </c>
      <c r="U729" s="199">
        <f t="shared" si="58"/>
        <v>8.9576689122400008</v>
      </c>
      <c r="V729" s="199">
        <f t="shared" si="59"/>
        <v>8.9576689122400008</v>
      </c>
      <c r="W729" s="231">
        <f>SUM($V$651:V729)</f>
        <v>951.57795931640999</v>
      </c>
      <c r="Y729" s="231"/>
      <c r="Z729" s="231"/>
      <c r="AA729" s="231"/>
      <c r="AB729" s="231"/>
      <c r="AC729" s="231"/>
      <c r="AD729" s="231"/>
      <c r="AE729" s="231"/>
      <c r="AF729" s="231"/>
      <c r="AG729" s="231"/>
      <c r="AH729" s="231"/>
      <c r="AI729" s="231"/>
      <c r="AJ729" s="231"/>
      <c r="AK729" s="231"/>
      <c r="AL729" s="231"/>
      <c r="AM729" s="231"/>
      <c r="AN729" s="231"/>
    </row>
    <row r="730" spans="1:40">
      <c r="A730" s="27">
        <v>42701</v>
      </c>
      <c r="B730" s="113">
        <v>7.4755000000000003</v>
      </c>
      <c r="C730" s="116">
        <v>5.19</v>
      </c>
      <c r="D730" s="116">
        <v>35.130000000000003</v>
      </c>
      <c r="E730" s="113">
        <v>39.4895</v>
      </c>
      <c r="F730" s="113">
        <v>42.1661</v>
      </c>
      <c r="G730" s="113">
        <v>11.5</v>
      </c>
      <c r="H730" s="113">
        <v>48.65</v>
      </c>
      <c r="I730" s="113">
        <v>20</v>
      </c>
      <c r="J730" s="113">
        <v>85.01</v>
      </c>
      <c r="K730" s="113">
        <v>711.06</v>
      </c>
      <c r="L730" s="113">
        <v>18.22</v>
      </c>
      <c r="M730" s="113">
        <v>46.84</v>
      </c>
      <c r="N730" s="113">
        <v>40.9</v>
      </c>
      <c r="O730" s="113">
        <v>689.96</v>
      </c>
      <c r="P730" s="113">
        <f t="shared" si="55"/>
        <v>2.33912990701727</v>
      </c>
      <c r="Q730" s="113">
        <f t="shared" si="56"/>
        <v>10.3722078501259</v>
      </c>
      <c r="R730" s="113">
        <f>SUM($Q$651:Q730)</f>
        <v>1591.6860831857975</v>
      </c>
      <c r="S730" s="113">
        <f t="shared" si="57"/>
        <v>7.9201454851531032</v>
      </c>
      <c r="T730" s="113">
        <f>SUM($S$651:S730)</f>
        <v>994.91227268288321</v>
      </c>
      <c r="U730" s="199">
        <f t="shared" si="58"/>
        <v>7.8197170015599999</v>
      </c>
      <c r="V730" s="199">
        <f t="shared" si="59"/>
        <v>7.8197170015599999</v>
      </c>
      <c r="W730" s="231">
        <f>SUM($V$651:V730)</f>
        <v>959.39767631796997</v>
      </c>
      <c r="Y730" s="231"/>
      <c r="Z730" s="231"/>
      <c r="AA730" s="231"/>
      <c r="AB730" s="231"/>
      <c r="AC730" s="231"/>
      <c r="AD730" s="231"/>
      <c r="AE730" s="231"/>
      <c r="AF730" s="231"/>
      <c r="AG730" s="231"/>
      <c r="AH730" s="231"/>
      <c r="AI730" s="231"/>
      <c r="AJ730" s="231"/>
      <c r="AK730" s="231"/>
      <c r="AL730" s="231"/>
      <c r="AM730" s="231"/>
      <c r="AN730" s="231"/>
    </row>
    <row r="731" spans="1:40">
      <c r="A731" s="27">
        <v>42702</v>
      </c>
      <c r="B731" s="113">
        <v>7.1898999999999997</v>
      </c>
      <c r="C731" s="116">
        <v>4.99</v>
      </c>
      <c r="D731" s="116">
        <v>36.6</v>
      </c>
      <c r="E731" s="113">
        <v>38.640300000000003</v>
      </c>
      <c r="F731" s="113">
        <v>44.0991</v>
      </c>
      <c r="G731" s="113">
        <v>11.5</v>
      </c>
      <c r="H731" s="113">
        <v>49.09</v>
      </c>
      <c r="I731" s="113">
        <v>20</v>
      </c>
      <c r="J731" s="113">
        <v>85</v>
      </c>
      <c r="K731" s="113">
        <v>703.85</v>
      </c>
      <c r="L731" s="113">
        <v>18.47</v>
      </c>
      <c r="M731" s="113">
        <v>48.84</v>
      </c>
      <c r="N731" s="113">
        <v>36.96</v>
      </c>
      <c r="O731" s="113">
        <v>690.02</v>
      </c>
      <c r="P731" s="113">
        <f t="shared" si="55"/>
        <v>2.3164135253140099</v>
      </c>
      <c r="Q731" s="113">
        <f t="shared" si="56"/>
        <v>10.139244873429426</v>
      </c>
      <c r="R731" s="113">
        <f>SUM($Q$651:Q731)</f>
        <v>1601.8253280592269</v>
      </c>
      <c r="S731" s="113">
        <f t="shared" si="57"/>
        <v>7.7742037954516992</v>
      </c>
      <c r="T731" s="113">
        <f>SUM($S$651:S731)</f>
        <v>1002.686476478335</v>
      </c>
      <c r="U731" s="199">
        <f t="shared" si="58"/>
        <v>7.6813900702999991</v>
      </c>
      <c r="V731" s="199">
        <f t="shared" si="59"/>
        <v>7.6813900702999991</v>
      </c>
      <c r="W731" s="231">
        <f>SUM($V$651:V731)</f>
        <v>967.07906638827001</v>
      </c>
      <c r="Y731" s="231"/>
      <c r="Z731" s="231"/>
      <c r="AA731" s="231"/>
      <c r="AB731" s="231"/>
      <c r="AC731" s="231"/>
      <c r="AD731" s="231"/>
      <c r="AE731" s="231"/>
      <c r="AF731" s="231"/>
      <c r="AG731" s="231"/>
      <c r="AH731" s="231"/>
      <c r="AI731" s="231"/>
      <c r="AJ731" s="231"/>
      <c r="AK731" s="231"/>
      <c r="AL731" s="231"/>
      <c r="AM731" s="231"/>
      <c r="AN731" s="231"/>
    </row>
    <row r="732" spans="1:40">
      <c r="A732" s="27">
        <v>42703</v>
      </c>
      <c r="B732" s="113">
        <v>6.9954999999999998</v>
      </c>
      <c r="C732" s="116">
        <v>4.8499999999999996</v>
      </c>
      <c r="D732" s="116">
        <v>38.020000000000003</v>
      </c>
      <c r="E732" s="113">
        <v>44.266500000000001</v>
      </c>
      <c r="F732" s="113">
        <v>41.674999999999997</v>
      </c>
      <c r="G732" s="113">
        <v>11.100000380000001</v>
      </c>
      <c r="H732" s="113">
        <v>49.14</v>
      </c>
      <c r="I732" s="113">
        <v>19.95</v>
      </c>
      <c r="J732" s="113">
        <v>84.99</v>
      </c>
      <c r="K732" s="113">
        <v>698.76</v>
      </c>
      <c r="L732" s="113">
        <v>19.190000000000001</v>
      </c>
      <c r="M732" s="113">
        <v>43.67</v>
      </c>
      <c r="N732" s="113">
        <v>35.299999999999997</v>
      </c>
      <c r="O732" s="113">
        <v>689.93</v>
      </c>
      <c r="P732" s="113">
        <f t="shared" si="55"/>
        <v>2.3363959144189641</v>
      </c>
      <c r="Q732" s="113">
        <f t="shared" si="56"/>
        <v>10.343889039983811</v>
      </c>
      <c r="R732" s="113">
        <f>SUM($Q$651:Q732)</f>
        <v>1612.1692170992108</v>
      </c>
      <c r="S732" s="113">
        <f t="shared" si="57"/>
        <v>8.0467731570491488</v>
      </c>
      <c r="T732" s="113">
        <f>SUM($S$651:S732)</f>
        <v>1010.7332496353841</v>
      </c>
      <c r="U732" s="199">
        <f t="shared" si="58"/>
        <v>7.8324509719499993</v>
      </c>
      <c r="V732" s="199">
        <f t="shared" si="59"/>
        <v>7.8324509719499993</v>
      </c>
      <c r="W732" s="231">
        <f>SUM($V$651:V732)</f>
        <v>974.91151736022005</v>
      </c>
      <c r="Y732" s="231"/>
      <c r="Z732" s="231"/>
      <c r="AA732" s="231"/>
      <c r="AB732" s="231"/>
      <c r="AC732" s="231"/>
      <c r="AD732" s="231"/>
      <c r="AE732" s="231"/>
      <c r="AF732" s="231"/>
      <c r="AG732" s="231"/>
      <c r="AH732" s="231"/>
      <c r="AI732" s="231"/>
      <c r="AJ732" s="231"/>
      <c r="AK732" s="231"/>
      <c r="AL732" s="231"/>
      <c r="AM732" s="231"/>
      <c r="AN732" s="231"/>
    </row>
    <row r="733" spans="1:40">
      <c r="A733" s="27">
        <v>42704</v>
      </c>
      <c r="B733" s="113">
        <v>6.7351000000000001</v>
      </c>
      <c r="C733" s="116">
        <v>4.67</v>
      </c>
      <c r="D733" s="116">
        <v>36.119999999999997</v>
      </c>
      <c r="E733" s="113">
        <v>48.026299999999999</v>
      </c>
      <c r="F733" s="113">
        <v>42.188800000000001</v>
      </c>
      <c r="G733" s="113">
        <v>11.100000380000001</v>
      </c>
      <c r="H733" s="113">
        <v>49.35</v>
      </c>
      <c r="I733" s="113">
        <v>20</v>
      </c>
      <c r="J733" s="113">
        <v>85.02</v>
      </c>
      <c r="K733" s="113">
        <v>693.12</v>
      </c>
      <c r="L733" s="113">
        <v>18.84</v>
      </c>
      <c r="M733" s="113">
        <v>40.340000000000003</v>
      </c>
      <c r="N733" s="113">
        <v>33.33</v>
      </c>
      <c r="O733" s="113">
        <v>690.02</v>
      </c>
      <c r="P733" s="113">
        <f t="shared" si="55"/>
        <v>2.2717828832416638</v>
      </c>
      <c r="Q733" s="113">
        <f t="shared" si="56"/>
        <v>9.69667344854353</v>
      </c>
      <c r="R733" s="113">
        <f>SUM($Q$651:Q733)</f>
        <v>1621.8658905477544</v>
      </c>
      <c r="S733" s="113">
        <f t="shared" si="57"/>
        <v>7.6822597129805512</v>
      </c>
      <c r="T733" s="113">
        <f>SUM($S$651:S733)</f>
        <v>1018.4155093483647</v>
      </c>
      <c r="U733" s="199">
        <f t="shared" si="58"/>
        <v>7.52236879227</v>
      </c>
      <c r="V733" s="199">
        <f t="shared" si="59"/>
        <v>7.52236879227</v>
      </c>
      <c r="W733" s="231">
        <f>SUM($V$651:V733)</f>
        <v>982.43388615249</v>
      </c>
      <c r="Y733" s="231"/>
      <c r="Z733" s="231"/>
      <c r="AA733" s="231"/>
      <c r="AB733" s="231"/>
      <c r="AC733" s="231"/>
      <c r="AD733" s="231"/>
      <c r="AE733" s="231"/>
      <c r="AF733" s="231"/>
      <c r="AG733" s="231"/>
      <c r="AH733" s="231"/>
      <c r="AI733" s="231"/>
      <c r="AJ733" s="231"/>
      <c r="AK733" s="231"/>
      <c r="AL733" s="231"/>
      <c r="AM733" s="231"/>
      <c r="AN733" s="231"/>
    </row>
    <row r="734" spans="1:40">
      <c r="A734" s="27">
        <v>42705</v>
      </c>
      <c r="B734" s="113">
        <v>7.0548000000000002</v>
      </c>
      <c r="C734" s="116">
        <v>4.8899999999999997</v>
      </c>
      <c r="D734" s="116">
        <v>36.29</v>
      </c>
      <c r="E734" s="113">
        <v>48.679000000000002</v>
      </c>
      <c r="F734" s="113">
        <v>40.611699999999999</v>
      </c>
      <c r="G734" s="113">
        <v>11.100000380000001</v>
      </c>
      <c r="H734" s="113">
        <v>49.44</v>
      </c>
      <c r="I734" s="113">
        <v>20</v>
      </c>
      <c r="J734" s="113">
        <v>84.99</v>
      </c>
      <c r="K734" s="113">
        <v>698.07</v>
      </c>
      <c r="L734" s="113">
        <v>18.920000000000002</v>
      </c>
      <c r="M734" s="113">
        <v>41.46</v>
      </c>
      <c r="N734" s="113">
        <v>33.97</v>
      </c>
      <c r="O734" s="113">
        <v>689.99</v>
      </c>
      <c r="P734" s="113">
        <f t="shared" si="55"/>
        <v>2.3236548659204539</v>
      </c>
      <c r="Q734" s="113">
        <f t="shared" si="56"/>
        <v>10.212933077744298</v>
      </c>
      <c r="R734" s="113">
        <f>SUM($Q$651:Q734)</f>
        <v>1632.0788236254987</v>
      </c>
      <c r="S734" s="113">
        <f t="shared" si="57"/>
        <v>8.0339717181568489</v>
      </c>
      <c r="T734" s="113">
        <f>SUM($S$651:S734)</f>
        <v>1026.4494810665215</v>
      </c>
      <c r="U734" s="199">
        <f t="shared" si="58"/>
        <v>7.8525640200699982</v>
      </c>
      <c r="V734" s="199">
        <f t="shared" si="59"/>
        <v>7.8525640200699982</v>
      </c>
      <c r="W734" s="231">
        <f>SUM($V$651:V734)</f>
        <v>990.28645017255997</v>
      </c>
      <c r="Y734" s="231"/>
      <c r="Z734" s="231"/>
      <c r="AA734" s="231"/>
      <c r="AB734" s="231"/>
      <c r="AC734" s="231"/>
      <c r="AD734" s="231"/>
      <c r="AE734" s="231"/>
      <c r="AF734" s="231"/>
      <c r="AG734" s="231"/>
      <c r="AH734" s="231"/>
      <c r="AI734" s="231"/>
      <c r="AJ734" s="231"/>
      <c r="AK734" s="231"/>
      <c r="AL734" s="231"/>
      <c r="AM734" s="231"/>
      <c r="AN734" s="231"/>
    </row>
    <row r="735" spans="1:40">
      <c r="A735" s="27">
        <v>42706</v>
      </c>
      <c r="B735" s="113">
        <v>8.0202000000000009</v>
      </c>
      <c r="C735" s="116">
        <v>5.56</v>
      </c>
      <c r="D735" s="116">
        <v>38.5</v>
      </c>
      <c r="E735" s="113">
        <v>48.139800000000001</v>
      </c>
      <c r="F735" s="113">
        <v>41.257599999999996</v>
      </c>
      <c r="G735" s="113">
        <v>11.100000380000001</v>
      </c>
      <c r="H735" s="113">
        <v>48.85</v>
      </c>
      <c r="I735" s="113">
        <v>20.010000000000002</v>
      </c>
      <c r="J735" s="113">
        <v>85</v>
      </c>
      <c r="K735" s="113">
        <v>716.07</v>
      </c>
      <c r="L735" s="113">
        <v>19.510000000000002</v>
      </c>
      <c r="M735" s="113">
        <v>46.2</v>
      </c>
      <c r="N735" s="113">
        <v>37.44</v>
      </c>
      <c r="O735" s="113">
        <v>690.06</v>
      </c>
      <c r="P735" s="113">
        <f t="shared" si="55"/>
        <v>2.4980213050863243</v>
      </c>
      <c r="Q735" s="113">
        <f t="shared" si="56"/>
        <v>12.158412354800193</v>
      </c>
      <c r="R735" s="113">
        <f>SUM($Q$651:Q735)</f>
        <v>1644.2372359802989</v>
      </c>
      <c r="S735" s="113">
        <f t="shared" si="57"/>
        <v>9.25890942887035</v>
      </c>
      <c r="T735" s="113">
        <f>SUM($S$651:S735)</f>
        <v>1035.7083904953918</v>
      </c>
      <c r="U735" s="199">
        <f t="shared" si="58"/>
        <v>8.9545966534999977</v>
      </c>
      <c r="V735" s="199">
        <f t="shared" si="59"/>
        <v>8.9545966534999977</v>
      </c>
      <c r="W735" s="231">
        <f>SUM($V$651:V735)</f>
        <v>999.24104682605991</v>
      </c>
      <c r="Y735" s="231"/>
      <c r="Z735" s="231"/>
      <c r="AA735" s="231"/>
      <c r="AB735" s="231"/>
      <c r="AC735" s="231"/>
      <c r="AD735" s="231"/>
      <c r="AE735" s="231"/>
      <c r="AF735" s="231"/>
      <c r="AG735" s="231"/>
      <c r="AH735" s="231"/>
      <c r="AI735" s="231"/>
      <c r="AJ735" s="231"/>
      <c r="AK735" s="231"/>
      <c r="AL735" s="231"/>
      <c r="AM735" s="231"/>
      <c r="AN735" s="231"/>
    </row>
    <row r="736" spans="1:40">
      <c r="A736" s="27">
        <v>42707</v>
      </c>
      <c r="B736" s="113">
        <v>8.6206999999999994</v>
      </c>
      <c r="C736" s="116">
        <v>5.98</v>
      </c>
      <c r="D736" s="116">
        <v>38.39</v>
      </c>
      <c r="E736" s="113">
        <v>48.336599999999997</v>
      </c>
      <c r="F736" s="113">
        <v>42.172800000000002</v>
      </c>
      <c r="G736" s="113">
        <v>11.100000380000001</v>
      </c>
      <c r="H736" s="113">
        <v>48.21</v>
      </c>
      <c r="I736" s="113">
        <v>20</v>
      </c>
      <c r="J736" s="113">
        <v>85.01</v>
      </c>
      <c r="K736" s="113">
        <v>729.44</v>
      </c>
      <c r="L736" s="113">
        <v>19.95</v>
      </c>
      <c r="M736" s="113">
        <v>50.76</v>
      </c>
      <c r="N736" s="113">
        <v>40.96</v>
      </c>
      <c r="O736" s="113">
        <v>690.05</v>
      </c>
      <c r="P736" s="113">
        <f t="shared" si="55"/>
        <v>2.5878038832012042</v>
      </c>
      <c r="Q736" s="113">
        <f t="shared" si="56"/>
        <v>13.300529988606915</v>
      </c>
      <c r="R736" s="113">
        <f>SUM($Q$651:Q736)</f>
        <v>1657.5377659689059</v>
      </c>
      <c r="S736" s="113">
        <f t="shared" si="57"/>
        <v>9.885185879639149</v>
      </c>
      <c r="T736" s="113">
        <f>SUM($S$651:S736)</f>
        <v>1045.5935763750308</v>
      </c>
      <c r="U736" s="199">
        <f t="shared" si="58"/>
        <v>9.5073855934600005</v>
      </c>
      <c r="V736" s="199">
        <f t="shared" si="59"/>
        <v>9.5073855934600005</v>
      </c>
      <c r="W736" s="231">
        <f>SUM($V$651:V736)</f>
        <v>1008.7484324195199</v>
      </c>
      <c r="Y736" s="231"/>
      <c r="Z736" s="231"/>
      <c r="AA736" s="231"/>
      <c r="AB736" s="231"/>
      <c r="AC736" s="231"/>
      <c r="AD736" s="231"/>
      <c r="AE736" s="231"/>
      <c r="AF736" s="231"/>
      <c r="AG736" s="231"/>
      <c r="AH736" s="231"/>
      <c r="AI736" s="231"/>
      <c r="AJ736" s="231"/>
      <c r="AK736" s="231"/>
      <c r="AL736" s="231"/>
      <c r="AM736" s="231"/>
      <c r="AN736" s="231"/>
    </row>
    <row r="737" spans="1:40">
      <c r="A737" s="27">
        <v>42708</v>
      </c>
      <c r="B737" s="113">
        <v>8.8862000000000005</v>
      </c>
      <c r="C737" s="116">
        <v>6.17</v>
      </c>
      <c r="D737" s="116">
        <v>40.92</v>
      </c>
      <c r="E737" s="113">
        <v>48.607599999999998</v>
      </c>
      <c r="F737" s="113">
        <v>41.819800000000001</v>
      </c>
      <c r="G737" s="113">
        <v>11.100000380000001</v>
      </c>
      <c r="H737" s="113">
        <v>48.26</v>
      </c>
      <c r="I737" s="113">
        <v>20</v>
      </c>
      <c r="J737" s="113">
        <v>84.99</v>
      </c>
      <c r="K737" s="113">
        <v>736.33</v>
      </c>
      <c r="L737" s="113">
        <v>20.54</v>
      </c>
      <c r="M737" s="113">
        <v>52.8</v>
      </c>
      <c r="N737" s="113">
        <v>42.81</v>
      </c>
      <c r="O737" s="113">
        <v>689.94</v>
      </c>
      <c r="P737" s="113">
        <f t="shared" si="55"/>
        <v>2.6713751822489038</v>
      </c>
      <c r="Q737" s="113">
        <f t="shared" si="56"/>
        <v>14.459840442274723</v>
      </c>
      <c r="R737" s="113">
        <f>SUM($Q$651:Q737)</f>
        <v>1671.9976064111806</v>
      </c>
      <c r="S737" s="113">
        <f t="shared" si="57"/>
        <v>10.476762464798151</v>
      </c>
      <c r="T737" s="113">
        <f>SUM($S$651:S737)</f>
        <v>1056.070338839829</v>
      </c>
      <c r="U737" s="199">
        <f t="shared" si="58"/>
        <v>10.033014551459999</v>
      </c>
      <c r="V737" s="199">
        <f t="shared" si="59"/>
        <v>10.033014551459999</v>
      </c>
      <c r="W737" s="231">
        <f>SUM($V$651:V737)</f>
        <v>1018.7814469709799</v>
      </c>
      <c r="Y737" s="231"/>
      <c r="Z737" s="231"/>
      <c r="AA737" s="231"/>
      <c r="AB737" s="231"/>
      <c r="AC737" s="231"/>
      <c r="AD737" s="231"/>
      <c r="AE737" s="231"/>
      <c r="AF737" s="231"/>
      <c r="AG737" s="231"/>
      <c r="AH737" s="231"/>
      <c r="AI737" s="231"/>
      <c r="AJ737" s="231"/>
      <c r="AK737" s="231"/>
      <c r="AL737" s="231"/>
      <c r="AM737" s="231"/>
      <c r="AN737" s="231"/>
    </row>
    <row r="738" spans="1:40">
      <c r="A738" s="27">
        <v>42709</v>
      </c>
      <c r="B738" s="113">
        <v>8.7097999999999995</v>
      </c>
      <c r="C738" s="116">
        <v>6.04</v>
      </c>
      <c r="D738" s="116">
        <v>40.71</v>
      </c>
      <c r="E738" s="113">
        <v>48.495699999999999</v>
      </c>
      <c r="F738" s="113">
        <v>43.293399999999998</v>
      </c>
      <c r="G738" s="113">
        <v>11.600000380000001</v>
      </c>
      <c r="H738" s="113">
        <v>46.29</v>
      </c>
      <c r="I738" s="113">
        <v>19.920000000000002</v>
      </c>
      <c r="J738" s="113">
        <v>85.11</v>
      </c>
      <c r="K738" s="113">
        <v>736</v>
      </c>
      <c r="L738" s="113">
        <v>29.64</v>
      </c>
      <c r="M738" s="113">
        <v>54.1</v>
      </c>
      <c r="N738" s="113">
        <v>41.96</v>
      </c>
      <c r="O738" s="113">
        <v>689.96</v>
      </c>
      <c r="P738" s="113">
        <f t="shared" si="55"/>
        <v>2.5831497174748046</v>
      </c>
      <c r="Q738" s="113">
        <f t="shared" si="56"/>
        <v>13.238770947678288</v>
      </c>
      <c r="R738" s="113">
        <f>SUM($Q$651:Q738)</f>
        <v>1685.2363773588588</v>
      </c>
      <c r="S738" s="113">
        <f t="shared" si="57"/>
        <v>10.053994221393948</v>
      </c>
      <c r="T738" s="113">
        <f>SUM($S$651:S738)</f>
        <v>1066.1243330612228</v>
      </c>
      <c r="U738" s="199">
        <f t="shared" si="58"/>
        <v>9.8361460607500018</v>
      </c>
      <c r="V738" s="199">
        <f t="shared" si="59"/>
        <v>9.8361460607500018</v>
      </c>
      <c r="W738" s="231">
        <f>SUM($V$651:V738)</f>
        <v>1028.6175930317299</v>
      </c>
      <c r="Y738" s="231"/>
      <c r="Z738" s="231"/>
      <c r="AA738" s="231"/>
      <c r="AB738" s="231"/>
      <c r="AC738" s="231"/>
      <c r="AD738" s="231"/>
      <c r="AE738" s="231"/>
      <c r="AF738" s="231"/>
      <c r="AG738" s="231"/>
      <c r="AH738" s="231"/>
      <c r="AI738" s="231"/>
      <c r="AJ738" s="231"/>
      <c r="AK738" s="231"/>
      <c r="AL738" s="231"/>
      <c r="AM738" s="231"/>
      <c r="AN738" s="231"/>
    </row>
    <row r="739" spans="1:40">
      <c r="A739" s="27">
        <v>42710</v>
      </c>
      <c r="B739" s="113">
        <v>8.7111000000000001</v>
      </c>
      <c r="C739" s="116">
        <v>6.04</v>
      </c>
      <c r="D739" s="116">
        <v>41.3</v>
      </c>
      <c r="E739" s="113">
        <v>48.7151</v>
      </c>
      <c r="F739" s="113">
        <v>43.576599999999999</v>
      </c>
      <c r="G739" s="113">
        <v>11</v>
      </c>
      <c r="H739" s="113">
        <v>45.35</v>
      </c>
      <c r="I739" s="113">
        <v>19.79</v>
      </c>
      <c r="J739" s="113">
        <v>85.07</v>
      </c>
      <c r="K739" s="113">
        <v>736.25</v>
      </c>
      <c r="L739" s="113">
        <v>29.85</v>
      </c>
      <c r="M739" s="113">
        <v>55.22</v>
      </c>
      <c r="N739" s="113">
        <v>42.42</v>
      </c>
      <c r="O739" s="113">
        <v>689.14</v>
      </c>
      <c r="P739" s="113">
        <f t="shared" si="55"/>
        <v>2.6240376966865995</v>
      </c>
      <c r="Q739" s="113">
        <f t="shared" si="56"/>
        <v>13.791296388246812</v>
      </c>
      <c r="R739" s="113">
        <f>SUM($Q$651:Q739)</f>
        <v>1699.0276737471056</v>
      </c>
      <c r="S739" s="113">
        <f t="shared" si="57"/>
        <v>10.358452289182802</v>
      </c>
      <c r="T739" s="113">
        <f>SUM($S$651:S739)</f>
        <v>1076.4827853504057</v>
      </c>
      <c r="U739" s="199">
        <f t="shared" si="58"/>
        <v>9.9055667976899997</v>
      </c>
      <c r="V739" s="199">
        <f t="shared" si="59"/>
        <v>9.9055667976899997</v>
      </c>
      <c r="W739" s="231">
        <f>SUM($V$651:V739)</f>
        <v>1038.5231598294199</v>
      </c>
      <c r="Y739" s="231"/>
      <c r="Z739" s="231"/>
      <c r="AA739" s="231"/>
      <c r="AB739" s="231"/>
      <c r="AC739" s="231"/>
      <c r="AD739" s="231"/>
      <c r="AE739" s="231"/>
      <c r="AF739" s="231"/>
      <c r="AG739" s="231"/>
      <c r="AH739" s="231"/>
      <c r="AI739" s="231"/>
      <c r="AJ739" s="231"/>
      <c r="AK739" s="231"/>
      <c r="AL739" s="231"/>
      <c r="AM739" s="231"/>
      <c r="AN739" s="231"/>
    </row>
    <row r="740" spans="1:40">
      <c r="A740" s="27">
        <v>42711</v>
      </c>
      <c r="B740" s="113">
        <v>8.5457000000000001</v>
      </c>
      <c r="C740" s="116">
        <v>5.93</v>
      </c>
      <c r="D740" s="116">
        <v>40.76</v>
      </c>
      <c r="E740" s="113">
        <v>48.384</v>
      </c>
      <c r="F740" s="113">
        <v>43.847499999999997</v>
      </c>
      <c r="G740" s="113">
        <v>11</v>
      </c>
      <c r="H740" s="113">
        <v>48.14</v>
      </c>
      <c r="I740" s="113">
        <v>19.989999999999998</v>
      </c>
      <c r="J740" s="113">
        <v>85</v>
      </c>
      <c r="K740" s="113">
        <v>732.8</v>
      </c>
      <c r="L740" s="113">
        <v>29.44</v>
      </c>
      <c r="M740" s="113">
        <v>47.65</v>
      </c>
      <c r="N740" s="113">
        <v>41.58</v>
      </c>
      <c r="O740" s="113">
        <v>690.05</v>
      </c>
      <c r="P740" s="113">
        <f t="shared" si="55"/>
        <v>2.5941216359339498</v>
      </c>
      <c r="Q740" s="113">
        <f t="shared" si="56"/>
        <v>13.384825446839651</v>
      </c>
      <c r="R740" s="113">
        <f>SUM($Q$651:Q740)</f>
        <v>1712.4124991939452</v>
      </c>
      <c r="S740" s="113">
        <f t="shared" si="57"/>
        <v>10.105833666695501</v>
      </c>
      <c r="T740" s="113">
        <f>SUM($S$651:S740)</f>
        <v>1086.5886190171011</v>
      </c>
      <c r="U740" s="199">
        <f t="shared" si="58"/>
        <v>9.692233257949999</v>
      </c>
      <c r="V740" s="199">
        <f t="shared" si="59"/>
        <v>9.692233257949999</v>
      </c>
      <c r="W740" s="231">
        <f>SUM($V$651:V740)</f>
        <v>1048.2153930873699</v>
      </c>
      <c r="Y740" s="231"/>
      <c r="Z740" s="231"/>
      <c r="AA740" s="231"/>
      <c r="AB740" s="231"/>
      <c r="AC740" s="231"/>
      <c r="AD740" s="231"/>
      <c r="AE740" s="231"/>
      <c r="AF740" s="231"/>
      <c r="AG740" s="231"/>
      <c r="AH740" s="231"/>
      <c r="AI740" s="231"/>
      <c r="AJ740" s="231"/>
      <c r="AK740" s="231"/>
      <c r="AL740" s="231"/>
      <c r="AM740" s="231"/>
      <c r="AN740" s="231"/>
    </row>
    <row r="741" spans="1:40">
      <c r="A741" s="27">
        <v>42712</v>
      </c>
      <c r="B741" s="113">
        <v>8.5845000000000002</v>
      </c>
      <c r="C741" s="116">
        <v>5.96</v>
      </c>
      <c r="D741" s="116">
        <v>39.61</v>
      </c>
      <c r="E741" s="113">
        <v>46.984499999999997</v>
      </c>
      <c r="F741" s="113">
        <v>43.933700000000002</v>
      </c>
      <c r="G741" s="113">
        <v>10.899999619999999</v>
      </c>
      <c r="H741" s="113">
        <v>49.41</v>
      </c>
      <c r="I741" s="113">
        <v>20.03</v>
      </c>
      <c r="J741" s="113">
        <v>84.99</v>
      </c>
      <c r="K741" s="113">
        <v>732.52</v>
      </c>
      <c r="L741" s="113">
        <v>29.6</v>
      </c>
      <c r="M741" s="113">
        <v>39.409999999999997</v>
      </c>
      <c r="N741" s="113">
        <v>40.619999999999997</v>
      </c>
      <c r="O741" s="113">
        <v>690.05</v>
      </c>
      <c r="P741" s="113">
        <f t="shared" si="55"/>
        <v>2.575658056349226</v>
      </c>
      <c r="Q741" s="113">
        <f t="shared" si="56"/>
        <v>13.139961148924321</v>
      </c>
      <c r="R741" s="113">
        <f>SUM($Q$651:Q741)</f>
        <v>1725.5524603428696</v>
      </c>
      <c r="S741" s="113">
        <f t="shared" si="57"/>
        <v>9.9680184742875539</v>
      </c>
      <c r="T741" s="113">
        <f>SUM($S$651:S741)</f>
        <v>1096.5566374913888</v>
      </c>
      <c r="U741" s="199">
        <f t="shared" si="58"/>
        <v>9.5644061974200003</v>
      </c>
      <c r="V741" s="199">
        <f t="shared" si="59"/>
        <v>9.5644061974200003</v>
      </c>
      <c r="W741" s="231">
        <f>SUM($V$651:V741)</f>
        <v>1057.77979928479</v>
      </c>
      <c r="Y741" s="231"/>
      <c r="Z741" s="231"/>
      <c r="AA741" s="231"/>
      <c r="AB741" s="231"/>
      <c r="AC741" s="231"/>
      <c r="AD741" s="231"/>
      <c r="AE741" s="231"/>
      <c r="AF741" s="231"/>
      <c r="AG741" s="231"/>
      <c r="AH741" s="231"/>
      <c r="AI741" s="231"/>
      <c r="AJ741" s="231"/>
      <c r="AK741" s="231"/>
      <c r="AL741" s="231"/>
      <c r="AM741" s="231"/>
      <c r="AN741" s="231"/>
    </row>
    <row r="742" spans="1:40">
      <c r="A742" s="27">
        <v>42713</v>
      </c>
      <c r="B742" s="113">
        <v>7.9260999999999999</v>
      </c>
      <c r="C742" s="116">
        <v>5.5</v>
      </c>
      <c r="D742" s="116">
        <v>37.15</v>
      </c>
      <c r="E742" s="113">
        <v>47.011499999999998</v>
      </c>
      <c r="F742" s="113">
        <v>43.994599999999998</v>
      </c>
      <c r="G742" s="113">
        <v>11</v>
      </c>
      <c r="H742" s="113">
        <v>47.52</v>
      </c>
      <c r="I742" s="113">
        <v>19.940000000000001</v>
      </c>
      <c r="J742" s="113">
        <v>85.01</v>
      </c>
      <c r="K742" s="113">
        <v>721.24</v>
      </c>
      <c r="L742" s="113">
        <v>29.41</v>
      </c>
      <c r="M742" s="113">
        <v>41.56</v>
      </c>
      <c r="N742" s="113">
        <v>39.47</v>
      </c>
      <c r="O742" s="113">
        <v>689.99</v>
      </c>
      <c r="P742" s="113">
        <f t="shared" si="55"/>
        <v>2.4340166807593206</v>
      </c>
      <c r="Q742" s="113">
        <f t="shared" si="56"/>
        <v>11.404598836442466</v>
      </c>
      <c r="R742" s="113">
        <f>SUM($Q$651:Q742)</f>
        <v>1736.9570591793122</v>
      </c>
      <c r="S742" s="113">
        <f t="shared" si="57"/>
        <v>8.9882692372056017</v>
      </c>
      <c r="T742" s="113">
        <f>SUM($S$651:S742)</f>
        <v>1105.5449067285945</v>
      </c>
      <c r="U742" s="199">
        <f t="shared" si="58"/>
        <v>8.6979357990099988</v>
      </c>
      <c r="V742" s="199">
        <f t="shared" si="59"/>
        <v>8.6979357990099988</v>
      </c>
      <c r="W742" s="231">
        <f>SUM($V$651:V742)</f>
        <v>1066.4777350838001</v>
      </c>
      <c r="Y742" s="231"/>
      <c r="Z742" s="231"/>
      <c r="AA742" s="231"/>
      <c r="AB742" s="231"/>
      <c r="AC742" s="231"/>
      <c r="AD742" s="231"/>
      <c r="AE742" s="231"/>
      <c r="AF742" s="231"/>
      <c r="AG742" s="231"/>
      <c r="AH742" s="231"/>
      <c r="AI742" s="231"/>
      <c r="AJ742" s="231"/>
      <c r="AK742" s="231"/>
      <c r="AL742" s="231"/>
      <c r="AM742" s="231"/>
      <c r="AN742" s="231"/>
    </row>
    <row r="743" spans="1:40">
      <c r="A743" s="27">
        <v>42714</v>
      </c>
      <c r="B743" s="113">
        <v>7.2812000000000001</v>
      </c>
      <c r="C743" s="116">
        <v>5.05</v>
      </c>
      <c r="D743" s="116">
        <v>36.590000000000003</v>
      </c>
      <c r="E743" s="113">
        <v>46.218400000000003</v>
      </c>
      <c r="F743" s="113">
        <v>43.185000000000002</v>
      </c>
      <c r="G743" s="113">
        <v>10.899999619999999</v>
      </c>
      <c r="H743" s="113">
        <v>49.14</v>
      </c>
      <c r="I743" s="113">
        <v>12.43</v>
      </c>
      <c r="J743" s="113">
        <v>84.99</v>
      </c>
      <c r="K743" s="113">
        <v>708.55</v>
      </c>
      <c r="L743" s="113">
        <v>28.39</v>
      </c>
      <c r="M743" s="113">
        <v>42.63</v>
      </c>
      <c r="N743" s="113">
        <v>36.24</v>
      </c>
      <c r="O743" s="113">
        <v>689.98</v>
      </c>
      <c r="P743" s="113">
        <f t="shared" si="55"/>
        <v>2.3119279464254556</v>
      </c>
      <c r="Q743" s="113">
        <f t="shared" si="56"/>
        <v>10.093866341258467</v>
      </c>
      <c r="R743" s="113">
        <f>SUM($Q$651:Q743)</f>
        <v>1747.0509255205707</v>
      </c>
      <c r="S743" s="113">
        <f t="shared" si="57"/>
        <v>8.3430648555426519</v>
      </c>
      <c r="T743" s="113">
        <f>SUM($S$651:S743)</f>
        <v>1113.8879715841372</v>
      </c>
      <c r="U743" s="199">
        <f t="shared" si="58"/>
        <v>8.0151723686199983</v>
      </c>
      <c r="V743" s="199">
        <f t="shared" si="59"/>
        <v>8.0151723686199983</v>
      </c>
      <c r="W743" s="231">
        <f>SUM($V$651:V743)</f>
        <v>1074.49290745242</v>
      </c>
      <c r="Y743" s="231"/>
      <c r="Z743" s="231"/>
      <c r="AA743" s="231"/>
      <c r="AB743" s="231"/>
      <c r="AC743" s="231"/>
      <c r="AD743" s="231"/>
      <c r="AE743" s="231"/>
      <c r="AF743" s="231"/>
      <c r="AG743" s="231"/>
      <c r="AH743" s="231"/>
      <c r="AI743" s="231"/>
      <c r="AJ743" s="231"/>
      <c r="AK743" s="231"/>
      <c r="AL743" s="231"/>
      <c r="AM743" s="231"/>
      <c r="AN743" s="231"/>
    </row>
    <row r="744" spans="1:40">
      <c r="A744" s="27">
        <v>42715</v>
      </c>
      <c r="B744" s="113">
        <v>7.2066999999999997</v>
      </c>
      <c r="C744" s="116">
        <v>5</v>
      </c>
      <c r="D744" s="116">
        <v>36.83</v>
      </c>
      <c r="E744" s="113">
        <v>45.708799999999997</v>
      </c>
      <c r="F744" s="113">
        <v>43.226100000000002</v>
      </c>
      <c r="G744" s="113">
        <v>10.600000380000001</v>
      </c>
      <c r="H744" s="113">
        <v>48.7</v>
      </c>
      <c r="I744" s="113">
        <v>3.21</v>
      </c>
      <c r="J744" s="113">
        <v>85.02</v>
      </c>
      <c r="K744" s="113">
        <v>706.57</v>
      </c>
      <c r="L744" s="113">
        <v>27.5</v>
      </c>
      <c r="M744" s="113">
        <v>41.3</v>
      </c>
      <c r="N744" s="113">
        <v>35.65</v>
      </c>
      <c r="O744" s="113">
        <v>689.94</v>
      </c>
      <c r="P744" s="113">
        <f t="shared" si="55"/>
        <v>2.2769335641799735</v>
      </c>
      <c r="Q744" s="113">
        <f t="shared" si="56"/>
        <v>9.7467467647759936</v>
      </c>
      <c r="R744" s="113">
        <f>SUM($Q$651:Q744)</f>
        <v>1756.7976722853466</v>
      </c>
      <c r="S744" s="113">
        <f t="shared" si="57"/>
        <v>8.4596157163568488</v>
      </c>
      <c r="T744" s="113">
        <f>SUM($S$651:S744)</f>
        <v>1122.3475873004941</v>
      </c>
      <c r="U744" s="199">
        <f t="shared" si="58"/>
        <v>7.956819049049999</v>
      </c>
      <c r="V744" s="199">
        <f t="shared" si="59"/>
        <v>7.956819049049999</v>
      </c>
      <c r="W744" s="231">
        <f>SUM($V$651:V744)</f>
        <v>1082.44972650147</v>
      </c>
      <c r="Y744" s="231"/>
      <c r="Z744" s="231"/>
      <c r="AA744" s="231"/>
      <c r="AB744" s="231"/>
      <c r="AC744" s="231"/>
      <c r="AD744" s="231"/>
      <c r="AE744" s="231"/>
      <c r="AF744" s="231"/>
      <c r="AG744" s="231"/>
      <c r="AH744" s="231"/>
      <c r="AI744" s="231"/>
      <c r="AJ744" s="231"/>
      <c r="AK744" s="231"/>
      <c r="AL744" s="231"/>
      <c r="AM744" s="231"/>
      <c r="AN744" s="231"/>
    </row>
    <row r="745" spans="1:40">
      <c r="A745" s="27">
        <v>42716</v>
      </c>
      <c r="B745" s="113">
        <v>7.4558999999999997</v>
      </c>
      <c r="C745" s="116">
        <v>5.17</v>
      </c>
      <c r="D745" s="116">
        <v>37.81</v>
      </c>
      <c r="E745" s="113">
        <v>45.528799999999997</v>
      </c>
      <c r="F745" s="113">
        <v>42.689399999999999</v>
      </c>
      <c r="G745" s="113">
        <v>10.80000019</v>
      </c>
      <c r="H745" s="113">
        <v>48.55</v>
      </c>
      <c r="I745" s="113">
        <v>2.0099999999999998</v>
      </c>
      <c r="J745" s="113">
        <v>84.99</v>
      </c>
      <c r="K745" s="113">
        <v>711.09</v>
      </c>
      <c r="L745" s="113">
        <v>27.54</v>
      </c>
      <c r="M745" s="113">
        <v>39.71</v>
      </c>
      <c r="N745" s="113">
        <v>36.76</v>
      </c>
      <c r="O745" s="113">
        <v>689.96</v>
      </c>
      <c r="P745" s="113">
        <f t="shared" si="55"/>
        <v>2.3078161980681022</v>
      </c>
      <c r="Q745" s="113">
        <f t="shared" si="56"/>
        <v>10.052448111931655</v>
      </c>
      <c r="R745" s="113">
        <f>SUM($Q$651:Q745)</f>
        <v>1766.8501203972783</v>
      </c>
      <c r="S745" s="113">
        <f t="shared" si="57"/>
        <v>8.7426322511435774</v>
      </c>
      <c r="T745" s="113">
        <f>SUM($S$651:S745)</f>
        <v>1131.0902195516376</v>
      </c>
      <c r="U745" s="199">
        <f t="shared" si="58"/>
        <v>8.2782703261799995</v>
      </c>
      <c r="V745" s="199">
        <f t="shared" si="59"/>
        <v>8.2782703261799995</v>
      </c>
      <c r="W745" s="231">
        <f>SUM($V$651:V745)</f>
        <v>1090.72799682765</v>
      </c>
      <c r="Y745" s="231"/>
      <c r="Z745" s="231"/>
      <c r="AA745" s="231"/>
      <c r="AB745" s="231"/>
      <c r="AC745" s="231"/>
      <c r="AD745" s="231"/>
      <c r="AE745" s="231"/>
      <c r="AF745" s="231"/>
      <c r="AG745" s="231"/>
      <c r="AH745" s="231"/>
      <c r="AI745" s="231"/>
      <c r="AJ745" s="231"/>
      <c r="AK745" s="231"/>
      <c r="AL745" s="231"/>
      <c r="AM745" s="231"/>
      <c r="AN745" s="231"/>
    </row>
    <row r="746" spans="1:40">
      <c r="A746" s="27">
        <v>42717</v>
      </c>
      <c r="B746" s="113">
        <v>7.6550000000000002</v>
      </c>
      <c r="C746" s="116">
        <v>5.31</v>
      </c>
      <c r="D746" s="116">
        <v>38.85</v>
      </c>
      <c r="E746" s="113">
        <v>45.268799999999999</v>
      </c>
      <c r="F746" s="113">
        <v>42.761000000000003</v>
      </c>
      <c r="G746" s="113">
        <v>10.69999981</v>
      </c>
      <c r="H746" s="113">
        <v>48.2</v>
      </c>
      <c r="I746" s="113">
        <v>13.98</v>
      </c>
      <c r="J746" s="113">
        <v>84.99</v>
      </c>
      <c r="K746" s="113">
        <v>715.68</v>
      </c>
      <c r="L746" s="113">
        <v>27.56</v>
      </c>
      <c r="M746" s="113">
        <v>40.729999999999997</v>
      </c>
      <c r="N746" s="113">
        <v>37.869999999999997</v>
      </c>
      <c r="O746" s="113">
        <v>690.03</v>
      </c>
      <c r="P746" s="113">
        <f t="shared" si="55"/>
        <v>2.4143919887638581</v>
      </c>
      <c r="Q746" s="113">
        <f t="shared" si="56"/>
        <v>11.182968919330424</v>
      </c>
      <c r="R746" s="113">
        <f>SUM($Q$651:Q746)</f>
        <v>1778.0330893166088</v>
      </c>
      <c r="S746" s="113">
        <f t="shared" si="57"/>
        <v>9.0035376304720298</v>
      </c>
      <c r="T746" s="113">
        <f>SUM($S$651:S746)</f>
        <v>1140.0937571821096</v>
      </c>
      <c r="U746" s="199">
        <f t="shared" si="58"/>
        <v>8.5640438889399988</v>
      </c>
      <c r="V746" s="199">
        <f t="shared" si="59"/>
        <v>8.5640438889399988</v>
      </c>
      <c r="W746" s="231">
        <f>SUM($V$651:V746)</f>
        <v>1099.29204071659</v>
      </c>
      <c r="Y746" s="231"/>
      <c r="Z746" s="231"/>
      <c r="AA746" s="231"/>
      <c r="AB746" s="231"/>
      <c r="AC746" s="231"/>
      <c r="AD746" s="231"/>
      <c r="AE746" s="231"/>
      <c r="AF746" s="231"/>
      <c r="AG746" s="231"/>
      <c r="AH746" s="231"/>
      <c r="AI746" s="231"/>
      <c r="AJ746" s="231"/>
      <c r="AK746" s="231"/>
      <c r="AL746" s="231"/>
      <c r="AM746" s="231"/>
      <c r="AN746" s="231"/>
    </row>
    <row r="747" spans="1:40">
      <c r="A747" s="27">
        <v>42718</v>
      </c>
      <c r="B747" s="113">
        <v>7.7103000000000002</v>
      </c>
      <c r="C747" s="116">
        <v>5.35</v>
      </c>
      <c r="D747" s="116">
        <v>36.200000000000003</v>
      </c>
      <c r="E747" s="113">
        <v>45.608699999999999</v>
      </c>
      <c r="F747" s="113">
        <v>43.023299999999999</v>
      </c>
      <c r="G747" s="113">
        <v>10.80000019</v>
      </c>
      <c r="H747" s="113">
        <v>48.83</v>
      </c>
      <c r="I747" s="113">
        <v>20</v>
      </c>
      <c r="J747" s="113">
        <v>85</v>
      </c>
      <c r="K747" s="113">
        <v>716.93</v>
      </c>
      <c r="L747" s="113">
        <v>26.06</v>
      </c>
      <c r="M747" s="113">
        <v>38.200000000000003</v>
      </c>
      <c r="N747" s="113">
        <v>39.200000000000003</v>
      </c>
      <c r="O747" s="113">
        <v>689.98</v>
      </c>
      <c r="P747" s="113">
        <f t="shared" si="55"/>
        <v>2.4071689600403525</v>
      </c>
      <c r="Q747" s="113">
        <f t="shared" si="56"/>
        <v>11.102485032243909</v>
      </c>
      <c r="R747" s="113">
        <f>SUM($Q$651:Q747)</f>
        <v>1789.1355743488527</v>
      </c>
      <c r="S747" s="113">
        <f t="shared" si="57"/>
        <v>8.6835829450012785</v>
      </c>
      <c r="T747" s="113">
        <f>SUM($S$651:S747)</f>
        <v>1148.7773401271108</v>
      </c>
      <c r="U747" s="199">
        <f t="shared" si="58"/>
        <v>8.3513700840399991</v>
      </c>
      <c r="V747" s="199">
        <f t="shared" si="59"/>
        <v>8.3513700840399991</v>
      </c>
      <c r="W747" s="231">
        <f>SUM($V$651:V747)</f>
        <v>1107.6434108006299</v>
      </c>
      <c r="Y747" s="231"/>
      <c r="Z747" s="231"/>
      <c r="AA747" s="231"/>
      <c r="AB747" s="231"/>
      <c r="AC747" s="231"/>
      <c r="AD747" s="231"/>
      <c r="AE747" s="231"/>
      <c r="AF747" s="231"/>
      <c r="AG747" s="231"/>
      <c r="AH747" s="231"/>
      <c r="AI747" s="231"/>
      <c r="AJ747" s="231"/>
      <c r="AK747" s="231"/>
      <c r="AL747" s="231"/>
      <c r="AM747" s="231"/>
      <c r="AN747" s="231"/>
    </row>
    <row r="748" spans="1:40">
      <c r="A748" s="27">
        <v>42719</v>
      </c>
      <c r="B748" s="113">
        <v>8.5374999999999996</v>
      </c>
      <c r="C748" s="116">
        <v>5.92</v>
      </c>
      <c r="D748" s="116">
        <v>38.840000000000003</v>
      </c>
      <c r="E748" s="113">
        <v>45.666499999999999</v>
      </c>
      <c r="F748" s="113">
        <v>42.414900000000003</v>
      </c>
      <c r="G748" s="113">
        <v>10.80000019</v>
      </c>
      <c r="H748" s="113">
        <v>48.34</v>
      </c>
      <c r="I748" s="113">
        <v>20</v>
      </c>
      <c r="J748" s="113">
        <v>85.01</v>
      </c>
      <c r="K748" s="113">
        <v>732.08</v>
      </c>
      <c r="L748" s="113">
        <v>23.34</v>
      </c>
      <c r="M748" s="113">
        <v>39.29</v>
      </c>
      <c r="N748" s="113">
        <v>43.6</v>
      </c>
      <c r="O748" s="113">
        <v>690.02</v>
      </c>
      <c r="P748" s="113">
        <f t="shared" si="55"/>
        <v>2.5754102852641116</v>
      </c>
      <c r="Q748" s="113">
        <f t="shared" si="56"/>
        <v>13.136705849793247</v>
      </c>
      <c r="R748" s="113">
        <f>SUM($Q$651:Q748)</f>
        <v>1802.2722801986461</v>
      </c>
      <c r="S748" s="113">
        <f t="shared" si="57"/>
        <v>9.8375455339904754</v>
      </c>
      <c r="T748" s="113">
        <f>SUM($S$651:S748)</f>
        <v>1158.6148856611014</v>
      </c>
      <c r="U748" s="199">
        <f t="shared" si="58"/>
        <v>9.3849278523399988</v>
      </c>
      <c r="V748" s="199">
        <f t="shared" si="59"/>
        <v>9.3849278523399988</v>
      </c>
      <c r="W748" s="231">
        <f>SUM($V$651:V748)</f>
        <v>1117.02833865297</v>
      </c>
      <c r="Y748" s="231"/>
      <c r="Z748" s="231"/>
      <c r="AA748" s="231"/>
      <c r="AB748" s="231"/>
      <c r="AC748" s="231"/>
      <c r="AD748" s="231"/>
      <c r="AE748" s="231"/>
      <c r="AF748" s="231"/>
      <c r="AG748" s="231"/>
      <c r="AH748" s="231"/>
      <c r="AI748" s="231"/>
      <c r="AJ748" s="231"/>
      <c r="AK748" s="231"/>
      <c r="AL748" s="231"/>
      <c r="AM748" s="231"/>
      <c r="AN748" s="231"/>
    </row>
    <row r="749" spans="1:40">
      <c r="A749" s="27">
        <v>42720</v>
      </c>
      <c r="B749" s="113">
        <v>9.6524000000000001</v>
      </c>
      <c r="C749" s="116">
        <v>6.7</v>
      </c>
      <c r="D749" s="116">
        <v>42.27</v>
      </c>
      <c r="E749" s="113">
        <v>44.281999999999996</v>
      </c>
      <c r="F749" s="113">
        <v>42.509599999999999</v>
      </c>
      <c r="G749" s="113">
        <v>10.899999619999999</v>
      </c>
      <c r="H749" s="113">
        <v>48.88</v>
      </c>
      <c r="I749" s="113">
        <v>19.989999999999998</v>
      </c>
      <c r="J749" s="113">
        <v>85</v>
      </c>
      <c r="K749" s="113">
        <v>758.01</v>
      </c>
      <c r="L749" s="113">
        <v>23.72</v>
      </c>
      <c r="M749" s="113">
        <v>42.77</v>
      </c>
      <c r="N749" s="113">
        <v>49.43</v>
      </c>
      <c r="O749" s="113">
        <v>690.07</v>
      </c>
      <c r="P749" s="113">
        <f t="shared" si="55"/>
        <v>2.7919762237359564</v>
      </c>
      <c r="Q749" s="113">
        <f t="shared" si="56"/>
        <v>16.313226552957509</v>
      </c>
      <c r="R749" s="113">
        <f>SUM($Q$651:Q749)</f>
        <v>1818.5855067516036</v>
      </c>
      <c r="S749" s="113">
        <f t="shared" si="57"/>
        <v>11.305206370420457</v>
      </c>
      <c r="T749" s="113">
        <f>SUM($S$651:S749)</f>
        <v>1169.9200920315218</v>
      </c>
      <c r="U749" s="199">
        <f t="shared" si="58"/>
        <v>10.731491012160001</v>
      </c>
      <c r="V749" s="199">
        <f t="shared" si="59"/>
        <v>10.731491012160001</v>
      </c>
      <c r="W749" s="231">
        <f>SUM($V$651:V749)</f>
        <v>1127.7598296651299</v>
      </c>
      <c r="Y749" s="231"/>
      <c r="Z749" s="231"/>
      <c r="AA749" s="231"/>
      <c r="AB749" s="231"/>
      <c r="AC749" s="231"/>
      <c r="AD749" s="231"/>
      <c r="AE749" s="231"/>
      <c r="AF749" s="231"/>
      <c r="AG749" s="231"/>
      <c r="AH749" s="231"/>
      <c r="AI749" s="231"/>
      <c r="AJ749" s="231"/>
      <c r="AK749" s="231"/>
      <c r="AL749" s="231"/>
      <c r="AM749" s="231"/>
      <c r="AN749" s="231"/>
    </row>
    <row r="750" spans="1:40">
      <c r="A750" s="27">
        <v>42721</v>
      </c>
      <c r="B750" s="113">
        <v>10.336399999999999</v>
      </c>
      <c r="C750" s="116">
        <v>7.17</v>
      </c>
      <c r="D750" s="116">
        <v>43.63</v>
      </c>
      <c r="E750" s="113">
        <v>40.814399999999999</v>
      </c>
      <c r="F750" s="113">
        <v>43.434100000000001</v>
      </c>
      <c r="G750" s="113">
        <v>10.80000019</v>
      </c>
      <c r="H750" s="113">
        <v>46.7</v>
      </c>
      <c r="I750" s="113">
        <v>11.89</v>
      </c>
      <c r="J750" s="113">
        <v>85</v>
      </c>
      <c r="K750" s="113">
        <v>768.46</v>
      </c>
      <c r="L750" s="113">
        <v>23.63</v>
      </c>
      <c r="M750" s="113">
        <v>48.95</v>
      </c>
      <c r="N750" s="113">
        <v>48.84</v>
      </c>
      <c r="O750" s="113">
        <v>689.99</v>
      </c>
      <c r="P750" s="113">
        <f t="shared" si="55"/>
        <v>2.8657208810731722</v>
      </c>
      <c r="Q750" s="113">
        <f t="shared" si="56"/>
        <v>17.561708545843814</v>
      </c>
      <c r="R750" s="113">
        <f>SUM($Q$651:Q750)</f>
        <v>1836.1472152974475</v>
      </c>
      <c r="S750" s="113">
        <f t="shared" si="57"/>
        <v>12.119049275733476</v>
      </c>
      <c r="T750" s="113">
        <f>SUM($S$651:S750)</f>
        <v>1182.0391413072552</v>
      </c>
      <c r="U750" s="199">
        <f t="shared" si="58"/>
        <v>11.38065345393</v>
      </c>
      <c r="V750" s="199">
        <f t="shared" si="59"/>
        <v>11.38065345393</v>
      </c>
      <c r="W750" s="231">
        <f>SUM($V$651:V750)</f>
        <v>1139.14048311906</v>
      </c>
      <c r="Y750" s="231"/>
      <c r="Z750" s="231"/>
      <c r="AA750" s="231"/>
      <c r="AB750" s="231"/>
      <c r="AC750" s="231"/>
      <c r="AD750" s="231"/>
      <c r="AE750" s="231"/>
      <c r="AF750" s="231"/>
      <c r="AG750" s="231"/>
      <c r="AH750" s="231"/>
      <c r="AI750" s="231"/>
      <c r="AJ750" s="231"/>
      <c r="AK750" s="231"/>
      <c r="AL750" s="231"/>
      <c r="AM750" s="231"/>
      <c r="AN750" s="231"/>
    </row>
    <row r="751" spans="1:40">
      <c r="A751" s="27">
        <v>42722</v>
      </c>
      <c r="B751" s="113">
        <v>10.8695</v>
      </c>
      <c r="C751" s="116">
        <v>7.54</v>
      </c>
      <c r="D751" s="116">
        <v>45.59</v>
      </c>
      <c r="E751" s="113">
        <v>37.236499999999999</v>
      </c>
      <c r="F751" s="113">
        <v>38.583599999999997</v>
      </c>
      <c r="G751" s="113">
        <v>11</v>
      </c>
      <c r="H751" s="113">
        <v>46.66</v>
      </c>
      <c r="I751" s="113">
        <v>4.8600000000000003</v>
      </c>
      <c r="J751" s="113">
        <v>85</v>
      </c>
      <c r="K751" s="113">
        <v>780.21</v>
      </c>
      <c r="L751" s="113">
        <v>23.95</v>
      </c>
      <c r="M751" s="113">
        <v>53.19</v>
      </c>
      <c r="N751" s="113">
        <v>51.09</v>
      </c>
      <c r="O751" s="113">
        <v>690.06</v>
      </c>
      <c r="P751" s="113">
        <f t="shared" si="55"/>
        <v>2.9335325536576207</v>
      </c>
      <c r="Q751" s="113">
        <f t="shared" si="56"/>
        <v>18.793903844442653</v>
      </c>
      <c r="R751" s="113">
        <f>SUM($Q$651:Q751)</f>
        <v>1854.9411191418901</v>
      </c>
      <c r="S751" s="113">
        <f t="shared" si="57"/>
        <v>12.724057761454601</v>
      </c>
      <c r="T751" s="113">
        <f>SUM($S$651:S751)</f>
        <v>1194.7631990687098</v>
      </c>
      <c r="U751" s="199">
        <f t="shared" si="58"/>
        <v>11.951368358410001</v>
      </c>
      <c r="V751" s="199">
        <f t="shared" si="59"/>
        <v>11.951368358410001</v>
      </c>
      <c r="W751" s="231">
        <f>SUM($V$651:V751)</f>
        <v>1151.0918514774701</v>
      </c>
      <c r="Y751" s="231"/>
      <c r="Z751" s="231"/>
      <c r="AA751" s="231"/>
      <c r="AB751" s="231"/>
      <c r="AC751" s="231"/>
      <c r="AD751" s="231"/>
      <c r="AE751" s="231"/>
      <c r="AF751" s="231"/>
      <c r="AG751" s="231"/>
      <c r="AH751" s="231"/>
      <c r="AI751" s="231"/>
      <c r="AJ751" s="231"/>
      <c r="AK751" s="231"/>
      <c r="AL751" s="231"/>
      <c r="AM751" s="231"/>
      <c r="AN751" s="231"/>
    </row>
    <row r="752" spans="1:40">
      <c r="A752" s="27">
        <v>42723</v>
      </c>
      <c r="B752" s="113">
        <v>10.520200000000001</v>
      </c>
      <c r="C752" s="116">
        <v>7.3</v>
      </c>
      <c r="D752" s="116">
        <v>43.49</v>
      </c>
      <c r="E752" s="113">
        <v>34.989899999999999</v>
      </c>
      <c r="F752" s="113">
        <v>39.433900000000001</v>
      </c>
      <c r="G752" s="113">
        <v>11</v>
      </c>
      <c r="H752" s="113">
        <v>47.83</v>
      </c>
      <c r="I752" s="113">
        <v>4.55</v>
      </c>
      <c r="J752" s="113">
        <v>85</v>
      </c>
      <c r="K752" s="113">
        <v>771.92</v>
      </c>
      <c r="L752" s="113">
        <v>23.96</v>
      </c>
      <c r="M752" s="113">
        <v>55.55</v>
      </c>
      <c r="N752" s="113">
        <v>51.84</v>
      </c>
      <c r="O752" s="113">
        <v>689.94</v>
      </c>
      <c r="P752" s="113">
        <f t="shared" si="55"/>
        <v>2.8544289017022497</v>
      </c>
      <c r="Q752" s="113">
        <f t="shared" si="56"/>
        <v>17.364517528968015</v>
      </c>
      <c r="R752" s="113">
        <f>SUM($Q$651:Q752)</f>
        <v>1872.3056366708581</v>
      </c>
      <c r="S752" s="113">
        <f t="shared" si="57"/>
        <v>12.0879904635377</v>
      </c>
      <c r="T752" s="113">
        <f>SUM($S$651:S752)</f>
        <v>1206.8511895322474</v>
      </c>
      <c r="U752" s="199">
        <f t="shared" si="58"/>
        <v>11.338131916859998</v>
      </c>
      <c r="V752" s="199">
        <f t="shared" si="59"/>
        <v>11.338131916859998</v>
      </c>
      <c r="W752" s="231">
        <f>SUM($V$651:V752)</f>
        <v>1162.4299833943301</v>
      </c>
      <c r="Y752" s="231"/>
      <c r="Z752" s="231"/>
      <c r="AA752" s="231"/>
      <c r="AB752" s="231"/>
      <c r="AC752" s="231"/>
      <c r="AD752" s="231"/>
      <c r="AE752" s="231"/>
      <c r="AF752" s="231"/>
      <c r="AG752" s="231"/>
      <c r="AH752" s="231"/>
      <c r="AI752" s="231"/>
      <c r="AJ752" s="231"/>
      <c r="AK752" s="231"/>
      <c r="AL752" s="231"/>
      <c r="AM752" s="231"/>
      <c r="AN752" s="231"/>
    </row>
    <row r="753" spans="1:40">
      <c r="A753" s="27">
        <v>42724</v>
      </c>
      <c r="B753" s="113">
        <v>10.033899999999999</v>
      </c>
      <c r="C753" s="116">
        <v>6.96</v>
      </c>
      <c r="D753" s="116">
        <v>43.82</v>
      </c>
      <c r="E753" s="113">
        <v>32.583799999999997</v>
      </c>
      <c r="F753" s="113">
        <v>41.858499999999999</v>
      </c>
      <c r="G753" s="113">
        <v>11.100000380000001</v>
      </c>
      <c r="H753" s="113">
        <v>47.1</v>
      </c>
      <c r="I753" s="113">
        <v>4.05</v>
      </c>
      <c r="J753" s="113">
        <v>85</v>
      </c>
      <c r="K753" s="113">
        <v>760.64</v>
      </c>
      <c r="L753" s="113">
        <v>23.31</v>
      </c>
      <c r="M753" s="113">
        <v>44.16</v>
      </c>
      <c r="N753" s="113">
        <v>50.93</v>
      </c>
      <c r="O753" s="113">
        <v>689.94</v>
      </c>
      <c r="P753" s="113">
        <f t="shared" si="55"/>
        <v>2.7562814476122539</v>
      </c>
      <c r="Q753" s="113">
        <f t="shared" si="56"/>
        <v>15.741199506469357</v>
      </c>
      <c r="R753" s="113">
        <f>SUM($Q$651:Q753)</f>
        <v>1888.0468361773276</v>
      </c>
      <c r="S753" s="113">
        <f t="shared" si="57"/>
        <v>11.50129367646125</v>
      </c>
      <c r="T753" s="113">
        <f>SUM($S$651:S753)</f>
        <v>1218.3524832087087</v>
      </c>
      <c r="U753" s="199">
        <f t="shared" si="58"/>
        <v>10.842653169189999</v>
      </c>
      <c r="V753" s="199">
        <f t="shared" si="59"/>
        <v>10.842653169189999</v>
      </c>
      <c r="W753" s="231">
        <f>SUM($V$651:V753)</f>
        <v>1173.2726365635201</v>
      </c>
      <c r="Y753" s="231"/>
      <c r="Z753" s="231"/>
      <c r="AA753" s="231"/>
      <c r="AB753" s="231"/>
      <c r="AC753" s="231"/>
      <c r="AD753" s="231"/>
      <c r="AE753" s="231"/>
      <c r="AF753" s="231"/>
      <c r="AG753" s="231"/>
      <c r="AH753" s="231"/>
      <c r="AI753" s="231"/>
      <c r="AJ753" s="231"/>
      <c r="AK753" s="231"/>
      <c r="AL753" s="231"/>
      <c r="AM753" s="231"/>
      <c r="AN753" s="231"/>
    </row>
    <row r="754" spans="1:40">
      <c r="A754" s="27">
        <v>42725</v>
      </c>
      <c r="B754" s="113">
        <v>10.0045</v>
      </c>
      <c r="C754" s="116">
        <v>6.94</v>
      </c>
      <c r="D754" s="116">
        <v>43.87</v>
      </c>
      <c r="E754" s="113">
        <v>29.446400000000001</v>
      </c>
      <c r="F754" s="113">
        <v>42.983400000000003</v>
      </c>
      <c r="G754" s="113">
        <v>11</v>
      </c>
      <c r="H754" s="113">
        <v>50.42</v>
      </c>
      <c r="I754" s="113">
        <v>4.0199999999999996</v>
      </c>
      <c r="J754" s="113">
        <v>85</v>
      </c>
      <c r="K754" s="113">
        <v>758.37</v>
      </c>
      <c r="L754" s="113">
        <v>22.81</v>
      </c>
      <c r="M754" s="113">
        <v>39.82</v>
      </c>
      <c r="N754" s="113">
        <v>49.4</v>
      </c>
      <c r="O754" s="113">
        <v>689.96</v>
      </c>
      <c r="P754" s="113">
        <f t="shared" si="55"/>
        <v>2.7563095610510997</v>
      </c>
      <c r="Q754" s="113">
        <f t="shared" si="56"/>
        <v>15.741642051939751</v>
      </c>
      <c r="R754" s="113">
        <f>SUM($Q$651:Q754)</f>
        <v>1903.7884782292674</v>
      </c>
      <c r="S754" s="113">
        <f t="shared" si="57"/>
        <v>11.400595984350197</v>
      </c>
      <c r="T754" s="113">
        <f>SUM($S$651:S754)</f>
        <v>1229.753079193059</v>
      </c>
      <c r="U754" s="199">
        <f t="shared" si="58"/>
        <v>10.716322285259999</v>
      </c>
      <c r="V754" s="199">
        <f t="shared" si="59"/>
        <v>10.716322285259999</v>
      </c>
      <c r="W754" s="231">
        <f>SUM($V$651:V754)</f>
        <v>1183.9889588487802</v>
      </c>
      <c r="Y754" s="231"/>
      <c r="Z754" s="231"/>
      <c r="AA754" s="231"/>
      <c r="AB754" s="231"/>
      <c r="AC754" s="231"/>
      <c r="AD754" s="231"/>
      <c r="AE754" s="231"/>
      <c r="AF754" s="231"/>
      <c r="AG754" s="231"/>
      <c r="AH754" s="231"/>
      <c r="AI754" s="231"/>
      <c r="AJ754" s="231"/>
      <c r="AK754" s="231"/>
      <c r="AL754" s="231"/>
      <c r="AM754" s="231"/>
      <c r="AN754" s="231"/>
    </row>
    <row r="755" spans="1:40">
      <c r="A755" s="27">
        <v>42726</v>
      </c>
      <c r="B755" s="113">
        <v>9.7253000000000007</v>
      </c>
      <c r="C755" s="116">
        <v>6.75</v>
      </c>
      <c r="D755" s="116">
        <v>42.32</v>
      </c>
      <c r="E755" s="113">
        <v>27.647300000000001</v>
      </c>
      <c r="F755" s="113">
        <v>43.754100000000001</v>
      </c>
      <c r="G755" s="113">
        <v>10.899999619999999</v>
      </c>
      <c r="H755" s="113">
        <v>46.96</v>
      </c>
      <c r="I755" s="113">
        <v>9.6999999999999993</v>
      </c>
      <c r="J755" s="113">
        <v>85</v>
      </c>
      <c r="K755" s="113">
        <v>755.8</v>
      </c>
      <c r="L755" s="113">
        <v>23.17</v>
      </c>
      <c r="M755" s="113">
        <v>43.78</v>
      </c>
      <c r="N755" s="113">
        <v>50.73</v>
      </c>
      <c r="O755" s="113">
        <v>689.98</v>
      </c>
      <c r="P755" s="113">
        <f t="shared" si="55"/>
        <v>2.7154345691833455</v>
      </c>
      <c r="Q755" s="113">
        <f t="shared" si="56"/>
        <v>15.11117549642136</v>
      </c>
      <c r="R755" s="113">
        <f>SUM($Q$651:Q755)</f>
        <v>1918.8996537256887</v>
      </c>
      <c r="S755" s="113">
        <f t="shared" si="57"/>
        <v>10.889153469899552</v>
      </c>
      <c r="T755" s="113">
        <f>SUM($S$651:S755)</f>
        <v>1240.6422326629586</v>
      </c>
      <c r="U755" s="199">
        <f t="shared" si="58"/>
        <v>10.242010064899999</v>
      </c>
      <c r="V755" s="199">
        <f t="shared" si="59"/>
        <v>10.242010064899999</v>
      </c>
      <c r="W755" s="231">
        <f>SUM($V$651:V755)</f>
        <v>1194.23096891368</v>
      </c>
      <c r="Y755" s="231"/>
      <c r="Z755" s="231"/>
      <c r="AA755" s="231"/>
      <c r="AB755" s="231"/>
      <c r="AC755" s="231"/>
      <c r="AD755" s="231"/>
      <c r="AE755" s="231"/>
      <c r="AF755" s="231"/>
      <c r="AG755" s="231"/>
      <c r="AH755" s="231"/>
      <c r="AI755" s="231"/>
      <c r="AJ755" s="231"/>
      <c r="AK755" s="231"/>
      <c r="AL755" s="231"/>
      <c r="AM755" s="231"/>
      <c r="AN755" s="231"/>
    </row>
    <row r="756" spans="1:40">
      <c r="A756" s="27">
        <v>42727</v>
      </c>
      <c r="B756" s="113">
        <v>9.7928999999999995</v>
      </c>
      <c r="C756" s="116">
        <v>6.79</v>
      </c>
      <c r="D756" s="116">
        <v>40.520000000000003</v>
      </c>
      <c r="E756" s="113">
        <v>29.237500000000001</v>
      </c>
      <c r="F756" s="113">
        <v>42.036299999999997</v>
      </c>
      <c r="G756" s="113">
        <v>11.100000380000001</v>
      </c>
      <c r="H756" s="113">
        <v>48.21</v>
      </c>
      <c r="I756" s="113">
        <v>15.11</v>
      </c>
      <c r="J756" s="113">
        <v>85</v>
      </c>
      <c r="K756" s="113">
        <v>758.4</v>
      </c>
      <c r="L756" s="113">
        <v>23.91</v>
      </c>
      <c r="M756" s="113">
        <v>47</v>
      </c>
      <c r="N756" s="113">
        <v>51.87</v>
      </c>
      <c r="O756" s="113">
        <v>690</v>
      </c>
      <c r="P756" s="113">
        <f t="shared" si="55"/>
        <v>2.7237058615433742</v>
      </c>
      <c r="Q756" s="113">
        <f t="shared" si="56"/>
        <v>15.236682785054709</v>
      </c>
      <c r="R756" s="113">
        <f>SUM($Q$651:Q756)</f>
        <v>1934.1363365107434</v>
      </c>
      <c r="S756" s="113">
        <f t="shared" si="57"/>
        <v>10.683340592196449</v>
      </c>
      <c r="T756" s="113">
        <f>SUM($S$651:S756)</f>
        <v>1251.3255732551549</v>
      </c>
      <c r="U756" s="199">
        <f t="shared" si="58"/>
        <v>10.158871213179999</v>
      </c>
      <c r="V756" s="199">
        <f t="shared" si="59"/>
        <v>10.158871213179999</v>
      </c>
      <c r="W756" s="231">
        <f>SUM($V$651:V756)</f>
        <v>1204.38984012686</v>
      </c>
      <c r="Y756" s="231"/>
      <c r="Z756" s="231"/>
      <c r="AA756" s="231"/>
      <c r="AB756" s="231"/>
      <c r="AC756" s="231"/>
      <c r="AD756" s="231"/>
      <c r="AE756" s="231"/>
      <c r="AF756" s="231"/>
      <c r="AG756" s="231"/>
      <c r="AH756" s="231"/>
      <c r="AI756" s="231"/>
      <c r="AJ756" s="231"/>
      <c r="AK756" s="231"/>
      <c r="AL756" s="231"/>
      <c r="AM756" s="231"/>
      <c r="AN756" s="231"/>
    </row>
    <row r="757" spans="1:40">
      <c r="A757" s="27">
        <v>42728</v>
      </c>
      <c r="B757" s="113">
        <v>9.5408000000000008</v>
      </c>
      <c r="C757" s="116">
        <v>6.62</v>
      </c>
      <c r="D757" s="116">
        <v>35.22</v>
      </c>
      <c r="E757" s="113">
        <v>46.167499999999997</v>
      </c>
      <c r="F757" s="113">
        <v>40.755299999999998</v>
      </c>
      <c r="G757" s="113">
        <v>10.899999619999999</v>
      </c>
      <c r="H757" s="113">
        <v>52.57</v>
      </c>
      <c r="I757" s="113">
        <v>15.21</v>
      </c>
      <c r="J757" s="113">
        <v>85</v>
      </c>
      <c r="K757" s="113">
        <v>754.88</v>
      </c>
      <c r="L757" s="113">
        <v>27.21</v>
      </c>
      <c r="M757" s="113">
        <v>45.53</v>
      </c>
      <c r="N757" s="113">
        <v>52.61</v>
      </c>
      <c r="O757" s="113">
        <v>689.96</v>
      </c>
      <c r="P757" s="113">
        <f t="shared" si="55"/>
        <v>2.663637733215146</v>
      </c>
      <c r="Q757" s="113">
        <f t="shared" si="56"/>
        <v>14.348389891322576</v>
      </c>
      <c r="R757" s="113">
        <f>SUM($Q$651:Q757)</f>
        <v>1948.4847264020659</v>
      </c>
      <c r="S757" s="113">
        <f t="shared" si="57"/>
        <v>10.494633458893151</v>
      </c>
      <c r="T757" s="113">
        <f>SUM($S$651:S757)</f>
        <v>1261.820206714048</v>
      </c>
      <c r="U757" s="199">
        <f t="shared" si="58"/>
        <v>9.9495897620800022</v>
      </c>
      <c r="V757" s="199">
        <f t="shared" si="59"/>
        <v>9.9495897620800022</v>
      </c>
      <c r="W757" s="231">
        <f>SUM($V$651:V757)</f>
        <v>1214.33942988894</v>
      </c>
      <c r="Y757" s="231"/>
      <c r="Z757" s="231"/>
      <c r="AA757" s="231"/>
      <c r="AB757" s="231"/>
      <c r="AC757" s="231"/>
      <c r="AD757" s="231"/>
      <c r="AE757" s="231"/>
      <c r="AF757" s="231"/>
      <c r="AG757" s="231"/>
      <c r="AH757" s="231"/>
      <c r="AI757" s="231"/>
      <c r="AJ757" s="231"/>
      <c r="AK757" s="231"/>
      <c r="AL757" s="231"/>
      <c r="AM757" s="231"/>
      <c r="AN757" s="231"/>
    </row>
    <row r="758" spans="1:40">
      <c r="A758" s="27">
        <v>42729</v>
      </c>
      <c r="B758" s="113">
        <v>9.7574000000000005</v>
      </c>
      <c r="C758" s="116">
        <v>6.77</v>
      </c>
      <c r="D758" s="116">
        <v>35.619999999999997</v>
      </c>
      <c r="E758" s="113">
        <v>41.792400000000001</v>
      </c>
      <c r="F758" s="113">
        <v>41.896099999999997</v>
      </c>
      <c r="G758" s="113">
        <v>11</v>
      </c>
      <c r="H758" s="113">
        <v>44.32</v>
      </c>
      <c r="I758" s="113">
        <v>15.28</v>
      </c>
      <c r="J758" s="113">
        <v>84.98</v>
      </c>
      <c r="K758" s="113">
        <v>759.98</v>
      </c>
      <c r="L758" s="113">
        <v>27.79</v>
      </c>
      <c r="M758" s="113">
        <v>46.26</v>
      </c>
      <c r="N758" s="113">
        <v>54.01</v>
      </c>
      <c r="O758" s="113">
        <v>690.01</v>
      </c>
      <c r="P758" s="113">
        <f t="shared" si="55"/>
        <v>2.6528640718890895</v>
      </c>
      <c r="Q758" s="113">
        <f t="shared" si="56"/>
        <v>14.194634937175548</v>
      </c>
      <c r="R758" s="113">
        <f>SUM($Q$651:Q758)</f>
        <v>1962.6793613392415</v>
      </c>
      <c r="S758" s="113">
        <f t="shared" si="57"/>
        <v>10.542758919810897</v>
      </c>
      <c r="T758" s="113">
        <f>SUM($S$651:S758)</f>
        <v>1272.3629656338589</v>
      </c>
      <c r="U758" s="199">
        <f t="shared" si="58"/>
        <v>10.043491924529999</v>
      </c>
      <c r="V758" s="199">
        <f t="shared" si="59"/>
        <v>10.043491924529999</v>
      </c>
      <c r="W758" s="231">
        <f>SUM($V$651:V758)</f>
        <v>1224.3829218134699</v>
      </c>
      <c r="Y758" s="231"/>
      <c r="Z758" s="231"/>
      <c r="AA758" s="231"/>
      <c r="AB758" s="231"/>
      <c r="AC758" s="231"/>
      <c r="AD758" s="231"/>
      <c r="AE758" s="231"/>
      <c r="AF758" s="231"/>
      <c r="AG758" s="231"/>
      <c r="AH758" s="231"/>
      <c r="AI758" s="231"/>
      <c r="AJ758" s="231"/>
      <c r="AK758" s="231"/>
      <c r="AL758" s="231"/>
      <c r="AM758" s="231"/>
      <c r="AN758" s="231"/>
    </row>
    <row r="759" spans="1:40">
      <c r="A759" s="27">
        <v>42730</v>
      </c>
      <c r="B759" s="113">
        <v>9.8454999999999995</v>
      </c>
      <c r="C759" s="116">
        <v>6.83</v>
      </c>
      <c r="D759" s="116">
        <v>35.39</v>
      </c>
      <c r="E759" s="113">
        <v>39.103900000000003</v>
      </c>
      <c r="F759" s="113">
        <v>41.6417</v>
      </c>
      <c r="G759" s="113">
        <v>11</v>
      </c>
      <c r="H759" s="113">
        <v>52.98</v>
      </c>
      <c r="I759" s="113">
        <v>14.95</v>
      </c>
      <c r="J759" s="113">
        <v>85</v>
      </c>
      <c r="K759" s="113">
        <v>763.04</v>
      </c>
      <c r="L759" s="113">
        <v>28.31</v>
      </c>
      <c r="M759" s="113">
        <v>50.36</v>
      </c>
      <c r="N759" s="113">
        <v>55.23</v>
      </c>
      <c r="O759" s="113">
        <v>690.02</v>
      </c>
      <c r="P759" s="113">
        <f t="shared" si="55"/>
        <v>2.6962213986161094</v>
      </c>
      <c r="Q759" s="113">
        <f t="shared" si="56"/>
        <v>14.823613241445702</v>
      </c>
      <c r="R759" s="113">
        <f>SUM($Q$651:Q759)</f>
        <v>1977.5029745806871</v>
      </c>
      <c r="S759" s="113">
        <f t="shared" si="57"/>
        <v>10.561407140917501</v>
      </c>
      <c r="T759" s="113">
        <f>SUM($S$651:S759)</f>
        <v>1282.9243727747764</v>
      </c>
      <c r="U759" s="199">
        <f t="shared" si="58"/>
        <v>10.007906778639999</v>
      </c>
      <c r="V759" s="199">
        <f t="shared" si="59"/>
        <v>10.007906778639999</v>
      </c>
      <c r="W759" s="231">
        <f>SUM($V$651:V759)</f>
        <v>1234.39082859211</v>
      </c>
      <c r="Y759" s="231"/>
      <c r="Z759" s="231"/>
      <c r="AA759" s="231"/>
      <c r="AB759" s="231"/>
      <c r="AC759" s="231"/>
      <c r="AD759" s="231"/>
      <c r="AE759" s="231"/>
      <c r="AF759" s="231"/>
      <c r="AG759" s="231"/>
      <c r="AH759" s="231"/>
      <c r="AI759" s="231"/>
      <c r="AJ759" s="231"/>
      <c r="AK759" s="231"/>
      <c r="AL759" s="231"/>
      <c r="AM759" s="231"/>
      <c r="AN759" s="231"/>
    </row>
    <row r="760" spans="1:40">
      <c r="A760" s="27">
        <v>42731</v>
      </c>
      <c r="B760" s="113">
        <v>9.5817999999999994</v>
      </c>
      <c r="C760" s="116">
        <v>6.65</v>
      </c>
      <c r="D760" s="116">
        <v>32.06</v>
      </c>
      <c r="E760" s="113">
        <v>37.885800000000003</v>
      </c>
      <c r="F760" s="113">
        <v>41.787300000000002</v>
      </c>
      <c r="G760" s="113">
        <v>11</v>
      </c>
      <c r="H760" s="113">
        <v>48.27</v>
      </c>
      <c r="I760" s="113">
        <v>12.5</v>
      </c>
      <c r="J760" s="113">
        <v>84.98</v>
      </c>
      <c r="K760" s="113">
        <v>759.23</v>
      </c>
      <c r="L760" s="113">
        <v>27.53</v>
      </c>
      <c r="M760" s="113">
        <v>57.44</v>
      </c>
      <c r="N760" s="113">
        <v>57.17</v>
      </c>
      <c r="O760" s="113">
        <v>690.09</v>
      </c>
      <c r="P760" s="113">
        <f t="shared" si="55"/>
        <v>2.5906559279194505</v>
      </c>
      <c r="Q760" s="113">
        <f t="shared" si="56"/>
        <v>13.338517840687308</v>
      </c>
      <c r="R760" s="113">
        <f>SUM($Q$651:Q760)</f>
        <v>1990.8414924213744</v>
      </c>
      <c r="S760" s="113">
        <f t="shared" si="57"/>
        <v>9.9138853408969005</v>
      </c>
      <c r="T760" s="113">
        <f>SUM($S$651:S760)</f>
        <v>1292.8382581156734</v>
      </c>
      <c r="U760" s="199">
        <f t="shared" si="58"/>
        <v>9.3796082174700004</v>
      </c>
      <c r="V760" s="199">
        <f t="shared" si="59"/>
        <v>9.3796082174700004</v>
      </c>
      <c r="W760" s="231">
        <f>SUM($V$651:V760)</f>
        <v>1243.7704368095799</v>
      </c>
      <c r="Y760" s="231"/>
      <c r="Z760" s="231"/>
      <c r="AA760" s="231"/>
      <c r="AB760" s="231"/>
      <c r="AC760" s="231"/>
      <c r="AD760" s="231"/>
      <c r="AE760" s="231"/>
      <c r="AF760" s="231"/>
      <c r="AG760" s="231"/>
      <c r="AH760" s="231"/>
      <c r="AI760" s="231"/>
      <c r="AJ760" s="231"/>
      <c r="AK760" s="231"/>
      <c r="AL760" s="231"/>
      <c r="AM760" s="231"/>
      <c r="AN760" s="231"/>
    </row>
    <row r="761" spans="1:40">
      <c r="A761" s="27">
        <v>42732</v>
      </c>
      <c r="B761" s="113">
        <v>9.5385000000000009</v>
      </c>
      <c r="C761" s="116">
        <v>6.62</v>
      </c>
      <c r="D761" s="116">
        <v>35.81</v>
      </c>
      <c r="E761" s="113">
        <v>41.119300000000003</v>
      </c>
      <c r="F761" s="113">
        <v>40.5884</v>
      </c>
      <c r="G761" s="113">
        <v>10.899999619999999</v>
      </c>
      <c r="H761" s="113">
        <v>45.93</v>
      </c>
      <c r="I761" s="113">
        <v>9.67</v>
      </c>
      <c r="J761" s="113">
        <v>84.98</v>
      </c>
      <c r="K761" s="113">
        <v>753.68</v>
      </c>
      <c r="L761" s="113">
        <v>26.85</v>
      </c>
      <c r="M761" s="113">
        <v>48.23</v>
      </c>
      <c r="N761" s="113">
        <v>53.3</v>
      </c>
      <c r="O761" s="113">
        <v>690.04</v>
      </c>
      <c r="P761" s="113">
        <f t="shared" si="55"/>
        <v>2.6161556062466556</v>
      </c>
      <c r="Q761" s="113">
        <f t="shared" si="56"/>
        <v>13.68301942780742</v>
      </c>
      <c r="R761" s="113">
        <f>SUM($Q$651:Q761)</f>
        <v>2004.5245118491819</v>
      </c>
      <c r="S761" s="113">
        <f t="shared" si="57"/>
        <v>10.417196194101855</v>
      </c>
      <c r="T761" s="113">
        <f>SUM($S$651:S761)</f>
        <v>1303.2554543097754</v>
      </c>
      <c r="U761" s="199">
        <f t="shared" si="58"/>
        <v>9.8406366517299997</v>
      </c>
      <c r="V761" s="199">
        <f t="shared" si="59"/>
        <v>9.8406366517299997</v>
      </c>
      <c r="W761" s="231">
        <f>SUM($V$651:V761)</f>
        <v>1253.6110734613098</v>
      </c>
      <c r="Y761" s="231"/>
      <c r="Z761" s="231"/>
      <c r="AA761" s="231"/>
      <c r="AB761" s="231"/>
      <c r="AC761" s="231"/>
      <c r="AD761" s="231"/>
      <c r="AE761" s="231"/>
      <c r="AF761" s="231"/>
      <c r="AG761" s="231"/>
      <c r="AH761" s="231"/>
      <c r="AI761" s="231"/>
      <c r="AJ761" s="231"/>
      <c r="AK761" s="231"/>
      <c r="AL761" s="231"/>
      <c r="AM761" s="231"/>
      <c r="AN761" s="231"/>
    </row>
    <row r="762" spans="1:40">
      <c r="A762" s="27">
        <v>42733</v>
      </c>
      <c r="B762" s="113">
        <v>9.4374000000000002</v>
      </c>
      <c r="C762" s="116">
        <v>6.55</v>
      </c>
      <c r="D762" s="116">
        <v>35.229999999999997</v>
      </c>
      <c r="E762" s="113">
        <v>41.898699999999998</v>
      </c>
      <c r="F762" s="113">
        <v>40.971499999999999</v>
      </c>
      <c r="G762" s="113">
        <v>11.600000380000001</v>
      </c>
      <c r="H762" s="113">
        <v>50.41</v>
      </c>
      <c r="I762" s="113">
        <v>7.54</v>
      </c>
      <c r="J762" s="113">
        <v>85</v>
      </c>
      <c r="K762" s="113">
        <v>752.56</v>
      </c>
      <c r="L762" s="113">
        <v>26.52</v>
      </c>
      <c r="M762" s="113">
        <v>41.5</v>
      </c>
      <c r="N762" s="113">
        <v>53.23</v>
      </c>
      <c r="O762" s="113">
        <v>689.98</v>
      </c>
      <c r="P762" s="113">
        <f t="shared" si="55"/>
        <v>2.5527728566387742</v>
      </c>
      <c r="Q762" s="113">
        <f t="shared" si="56"/>
        <v>12.842665326155972</v>
      </c>
      <c r="R762" s="113">
        <f>SUM($Q$651:Q762)</f>
        <v>2017.3671771753379</v>
      </c>
      <c r="S762" s="113">
        <f t="shared" si="57"/>
        <v>10.036365159916047</v>
      </c>
      <c r="T762" s="113">
        <f>SUM($S$651:S762)</f>
        <v>1313.2918194696915</v>
      </c>
      <c r="U762" s="199">
        <f t="shared" si="58"/>
        <v>9.7137700840599983</v>
      </c>
      <c r="V762" s="199">
        <f t="shared" si="59"/>
        <v>9.7137700840599983</v>
      </c>
      <c r="W762" s="231">
        <f>SUM($V$651:V762)</f>
        <v>1263.3248435453697</v>
      </c>
      <c r="Y762" s="231"/>
      <c r="Z762" s="231"/>
      <c r="AA762" s="231"/>
      <c r="AB762" s="231"/>
      <c r="AC762" s="231"/>
      <c r="AD762" s="231"/>
      <c r="AE762" s="231"/>
      <c r="AF762" s="231"/>
      <c r="AG762" s="231"/>
      <c r="AH762" s="231"/>
      <c r="AI762" s="231"/>
      <c r="AJ762" s="231"/>
      <c r="AK762" s="231"/>
      <c r="AL762" s="231"/>
      <c r="AM762" s="231"/>
      <c r="AN762" s="231"/>
    </row>
    <row r="763" spans="1:40">
      <c r="A763" s="27">
        <v>42734</v>
      </c>
      <c r="B763" s="113">
        <v>9.5749999999999993</v>
      </c>
      <c r="C763" s="116">
        <v>6.64</v>
      </c>
      <c r="D763" s="116">
        <v>35.380000000000003</v>
      </c>
      <c r="E763" s="113">
        <v>39.663600000000002</v>
      </c>
      <c r="F763" s="113">
        <v>41.172499999999999</v>
      </c>
      <c r="G763" s="113">
        <v>11.100000380000001</v>
      </c>
      <c r="H763" s="113">
        <v>45.61</v>
      </c>
      <c r="I763" s="113">
        <v>11.02</v>
      </c>
      <c r="J763" s="113">
        <v>85</v>
      </c>
      <c r="K763" s="113">
        <v>757.53</v>
      </c>
      <c r="L763" s="113">
        <v>26.85</v>
      </c>
      <c r="M763" s="113">
        <v>44.42</v>
      </c>
      <c r="N763" s="113">
        <v>54.6</v>
      </c>
      <c r="O763" s="113">
        <v>690.02</v>
      </c>
      <c r="P763" s="113">
        <f t="shared" si="55"/>
        <v>2.6002743677608939</v>
      </c>
      <c r="Q763" s="113">
        <f t="shared" si="56"/>
        <v>13.467432557465369</v>
      </c>
      <c r="R763" s="113">
        <f>SUM($Q$651:Q763)</f>
        <v>2030.8346097328033</v>
      </c>
      <c r="S763" s="113">
        <f t="shared" si="57"/>
        <v>10.254544171488847</v>
      </c>
      <c r="T763" s="113">
        <f>SUM($S$651:S763)</f>
        <v>1323.5463636411803</v>
      </c>
      <c r="U763" s="199">
        <f t="shared" si="58"/>
        <v>9.7734521827300007</v>
      </c>
      <c r="V763" s="199">
        <f t="shared" si="59"/>
        <v>9.7734521827300007</v>
      </c>
      <c r="W763" s="231">
        <f>SUM($V$651:V763)</f>
        <v>1273.0982957280996</v>
      </c>
      <c r="Y763" s="231"/>
      <c r="Z763" s="231"/>
      <c r="AA763" s="231"/>
      <c r="AB763" s="231"/>
      <c r="AC763" s="231"/>
      <c r="AD763" s="231"/>
      <c r="AE763" s="231"/>
      <c r="AF763" s="231"/>
      <c r="AG763" s="231"/>
      <c r="AH763" s="231"/>
      <c r="AI763" s="231"/>
      <c r="AJ763" s="231"/>
      <c r="AK763" s="231"/>
      <c r="AL763" s="231"/>
      <c r="AM763" s="231"/>
      <c r="AN763" s="231"/>
    </row>
    <row r="764" spans="1:40">
      <c r="A764" s="27">
        <v>42735</v>
      </c>
      <c r="B764" s="113">
        <v>9.4322999999999997</v>
      </c>
      <c r="C764" s="116">
        <v>6.54</v>
      </c>
      <c r="D764" s="116">
        <v>35.19</v>
      </c>
      <c r="E764" s="113">
        <v>37.189399999999999</v>
      </c>
      <c r="F764" s="113">
        <v>41.241300000000003</v>
      </c>
      <c r="G764" s="113">
        <v>11.100000380000001</v>
      </c>
      <c r="H764" s="113">
        <v>49.82</v>
      </c>
      <c r="I764" s="113">
        <v>14.99</v>
      </c>
      <c r="J764" s="113">
        <v>84.98</v>
      </c>
      <c r="K764" s="113">
        <v>754.79</v>
      </c>
      <c r="L764" s="113">
        <v>26.69</v>
      </c>
      <c r="M764" s="113">
        <v>47.03</v>
      </c>
      <c r="N764" s="113">
        <v>53.65</v>
      </c>
      <c r="O764" s="113">
        <v>690.01</v>
      </c>
      <c r="P764" s="113">
        <f t="shared" si="55"/>
        <v>2.6102163768028936</v>
      </c>
      <c r="Q764" s="113">
        <f t="shared" si="56"/>
        <v>13.601993689346038</v>
      </c>
      <c r="R764" s="113">
        <f>SUM($Q$651:Q764)</f>
        <v>2044.4366034221493</v>
      </c>
      <c r="S764" s="113">
        <f t="shared" si="57"/>
        <v>9.991486900937252</v>
      </c>
      <c r="T764" s="113">
        <f>SUM($S$651:S764)</f>
        <v>1333.5378505421174</v>
      </c>
      <c r="U764" s="199">
        <f t="shared" si="58"/>
        <v>9.5374308193499999</v>
      </c>
      <c r="V764" s="199">
        <f t="shared" si="59"/>
        <v>9.5374308193499999</v>
      </c>
      <c r="W764" s="231">
        <f>SUM($V$651:V764)</f>
        <v>1282.6357265474496</v>
      </c>
      <c r="Y764" s="231"/>
      <c r="Z764" s="231"/>
      <c r="AA764" s="231"/>
      <c r="AB764" s="231"/>
      <c r="AC764" s="231"/>
      <c r="AD764" s="231"/>
      <c r="AE764" s="231"/>
      <c r="AF764" s="231"/>
      <c r="AG764" s="231"/>
      <c r="AH764" s="231"/>
      <c r="AI764" s="231"/>
      <c r="AJ764" s="231"/>
      <c r="AK764" s="231"/>
      <c r="AL764" s="231"/>
      <c r="AM764" s="231"/>
      <c r="AN764" s="231"/>
    </row>
    <row r="765" spans="1:40">
      <c r="A765" s="27">
        <v>42736</v>
      </c>
      <c r="B765" s="113">
        <v>8.4987999999999992</v>
      </c>
      <c r="C765" s="116">
        <v>5.9</v>
      </c>
      <c r="D765" s="116">
        <v>33.22</v>
      </c>
      <c r="E765" s="113">
        <v>36.017800000000001</v>
      </c>
      <c r="F765" s="113">
        <v>41.194600000000001</v>
      </c>
      <c r="G765" s="113">
        <v>11.19999981</v>
      </c>
      <c r="H765" s="113">
        <v>47.89</v>
      </c>
      <c r="I765" s="113">
        <v>12.07</v>
      </c>
      <c r="J765" s="113">
        <v>84.96</v>
      </c>
      <c r="K765" s="113">
        <v>735.14</v>
      </c>
      <c r="L765" s="113">
        <v>25.25</v>
      </c>
      <c r="M765" s="113">
        <v>47.82</v>
      </c>
      <c r="N765" s="113">
        <v>49.53</v>
      </c>
      <c r="O765" s="113">
        <v>689.96</v>
      </c>
      <c r="P765" s="113">
        <f t="shared" si="55"/>
        <v>2.420520090504978</v>
      </c>
      <c r="Q765" s="113">
        <f t="shared" si="56"/>
        <v>11.251709700765034</v>
      </c>
      <c r="R765" s="113">
        <f>SUM($Q$651:Q765)</f>
        <v>2055.6883131229142</v>
      </c>
      <c r="S765" s="113">
        <f t="shared" si="57"/>
        <v>8.7751178531816283</v>
      </c>
      <c r="T765" s="113">
        <f>SUM($S$651:S765)</f>
        <v>1342.3129683952991</v>
      </c>
      <c r="U765" s="199">
        <f t="shared" si="58"/>
        <v>8.4430056526000001</v>
      </c>
      <c r="V765" s="199">
        <f t="shared" si="59"/>
        <v>8.4430056526000001</v>
      </c>
      <c r="W765" s="231">
        <f>SUM($V$651:V765)</f>
        <v>1291.0787322000497</v>
      </c>
      <c r="Y765" s="231"/>
      <c r="Z765" s="231"/>
      <c r="AA765" s="231"/>
      <c r="AB765" s="231"/>
      <c r="AC765" s="231"/>
      <c r="AD765" s="231"/>
      <c r="AE765" s="231"/>
      <c r="AF765" s="231"/>
      <c r="AG765" s="231"/>
      <c r="AH765" s="231"/>
      <c r="AI765" s="231"/>
      <c r="AJ765" s="231"/>
      <c r="AK765" s="231"/>
      <c r="AL765" s="231"/>
      <c r="AM765" s="231"/>
      <c r="AN765" s="231"/>
    </row>
    <row r="766" spans="1:40">
      <c r="A766" s="27">
        <v>42737</v>
      </c>
      <c r="B766" s="113">
        <v>7.6642000000000001</v>
      </c>
      <c r="C766" s="116">
        <v>5.32</v>
      </c>
      <c r="D766" s="116">
        <v>32.119999999999997</v>
      </c>
      <c r="E766" s="113">
        <v>35.390900000000002</v>
      </c>
      <c r="F766" s="113">
        <v>40.215699999999998</v>
      </c>
      <c r="G766" s="113">
        <v>11.19999981</v>
      </c>
      <c r="H766" s="113">
        <v>49.55</v>
      </c>
      <c r="I766" s="113">
        <v>9.5299999999999994</v>
      </c>
      <c r="J766" s="113">
        <v>84.99</v>
      </c>
      <c r="K766" s="113">
        <v>718.05</v>
      </c>
      <c r="L766" s="113">
        <v>23.54</v>
      </c>
      <c r="M766" s="113">
        <v>49.82</v>
      </c>
      <c r="N766" s="113">
        <v>45.76</v>
      </c>
      <c r="O766" s="113">
        <v>690.03</v>
      </c>
      <c r="P766" s="113">
        <f t="shared" si="55"/>
        <v>2.2840526028986279</v>
      </c>
      <c r="Q766" s="113">
        <f t="shared" si="56"/>
        <v>9.8163818055552206</v>
      </c>
      <c r="R766" s="113">
        <f>SUM($Q$651:Q766)</f>
        <v>2065.5046949284692</v>
      </c>
      <c r="S766" s="113">
        <f t="shared" si="57"/>
        <v>7.8146221154749238</v>
      </c>
      <c r="T766" s="113">
        <f>SUM($S$651:S766)</f>
        <v>1350.1275905107741</v>
      </c>
      <c r="U766" s="199">
        <f t="shared" si="58"/>
        <v>7.5368175701399993</v>
      </c>
      <c r="V766" s="199">
        <f t="shared" si="59"/>
        <v>7.5368175701399993</v>
      </c>
      <c r="W766" s="231">
        <f>SUM($V$651:V766)</f>
        <v>1298.6155497701898</v>
      </c>
      <c r="Y766" s="231"/>
      <c r="Z766" s="231"/>
      <c r="AA766" s="231"/>
      <c r="AB766" s="231"/>
      <c r="AC766" s="231"/>
      <c r="AD766" s="231"/>
      <c r="AE766" s="231"/>
      <c r="AF766" s="231"/>
      <c r="AG766" s="231"/>
      <c r="AH766" s="231"/>
      <c r="AI766" s="231"/>
      <c r="AJ766" s="231"/>
      <c r="AK766" s="231"/>
      <c r="AL766" s="231"/>
      <c r="AM766" s="231"/>
      <c r="AN766" s="231"/>
    </row>
    <row r="767" spans="1:40">
      <c r="A767" s="27">
        <v>42738</v>
      </c>
      <c r="B767" s="113">
        <v>7.7647000000000004</v>
      </c>
      <c r="C767" s="116">
        <v>5.39</v>
      </c>
      <c r="D767" s="116">
        <v>32.659999999999997</v>
      </c>
      <c r="E767" s="113">
        <v>33.989199999999997</v>
      </c>
      <c r="F767" s="113">
        <v>40.822600000000001</v>
      </c>
      <c r="G767" s="113">
        <v>11.19999981</v>
      </c>
      <c r="H767" s="113">
        <v>46.89</v>
      </c>
      <c r="I767" s="113">
        <v>9.77</v>
      </c>
      <c r="J767" s="113">
        <v>85</v>
      </c>
      <c r="K767" s="113">
        <v>719.26</v>
      </c>
      <c r="L767" s="113">
        <v>23.48</v>
      </c>
      <c r="M767" s="113">
        <v>52.29</v>
      </c>
      <c r="N767" s="113">
        <v>45.44</v>
      </c>
      <c r="O767" s="113">
        <v>689.96</v>
      </c>
      <c r="P767" s="113">
        <f t="shared" si="55"/>
        <v>2.2963209602626979</v>
      </c>
      <c r="Q767" s="113">
        <f t="shared" si="56"/>
        <v>9.9375544604540647</v>
      </c>
      <c r="R767" s="113">
        <f>SUM($Q$651:Q767)</f>
        <v>2075.4422493889233</v>
      </c>
      <c r="S767" s="113">
        <f t="shared" si="57"/>
        <v>7.9248029062144258</v>
      </c>
      <c r="T767" s="113">
        <f>SUM($S$651:S767)</f>
        <v>1358.0523934169885</v>
      </c>
      <c r="U767" s="199">
        <f t="shared" si="58"/>
        <v>7.6393171434199987</v>
      </c>
      <c r="V767" s="199">
        <f t="shared" si="59"/>
        <v>7.6393171434199987</v>
      </c>
      <c r="W767" s="231">
        <f>SUM($V$651:V767)</f>
        <v>1306.2548669136097</v>
      </c>
      <c r="Y767" s="231"/>
      <c r="Z767" s="231"/>
      <c r="AA767" s="231"/>
      <c r="AB767" s="231"/>
      <c r="AC767" s="231"/>
      <c r="AD767" s="231"/>
      <c r="AE767" s="231"/>
      <c r="AF767" s="231"/>
      <c r="AG767" s="231"/>
      <c r="AH767" s="231"/>
      <c r="AI767" s="231"/>
      <c r="AJ767" s="231"/>
      <c r="AK767" s="231"/>
      <c r="AL767" s="231"/>
      <c r="AM767" s="231"/>
      <c r="AN767" s="231"/>
    </row>
    <row r="768" spans="1:40">
      <c r="A768" s="27">
        <v>42739</v>
      </c>
      <c r="B768" s="113">
        <v>8.3521999999999998</v>
      </c>
      <c r="C768" s="116">
        <v>5.79</v>
      </c>
      <c r="D768" s="116">
        <v>33.630000000000003</v>
      </c>
      <c r="E768" s="113">
        <v>32.7729</v>
      </c>
      <c r="F768" s="113">
        <v>40.135100000000001</v>
      </c>
      <c r="G768" s="113">
        <v>11.19999981</v>
      </c>
      <c r="H768" s="113">
        <v>47.91</v>
      </c>
      <c r="I768" s="113">
        <v>11.51</v>
      </c>
      <c r="J768" s="113">
        <v>85</v>
      </c>
      <c r="K768" s="113">
        <v>732.67</v>
      </c>
      <c r="L768" s="113">
        <v>24.05</v>
      </c>
      <c r="M768" s="113">
        <v>42.78</v>
      </c>
      <c r="N768" s="113">
        <v>48.81</v>
      </c>
      <c r="O768" s="113">
        <v>690.09</v>
      </c>
      <c r="P768" s="113">
        <f t="shared" si="55"/>
        <v>2.3919050083944078</v>
      </c>
      <c r="Q768" s="113">
        <f t="shared" si="56"/>
        <v>10.934304056042341</v>
      </c>
      <c r="R768" s="113">
        <f>SUM($Q$651:Q768)</f>
        <v>2086.3765534449658</v>
      </c>
      <c r="S768" s="113">
        <f t="shared" si="57"/>
        <v>8.5313111717503283</v>
      </c>
      <c r="T768" s="113">
        <f>SUM($S$651:S768)</f>
        <v>1366.5837045887388</v>
      </c>
      <c r="U768" s="199">
        <f t="shared" si="58"/>
        <v>8.2295298800799994</v>
      </c>
      <c r="V768" s="199">
        <f t="shared" si="59"/>
        <v>8.2295298800799994</v>
      </c>
      <c r="W768" s="231">
        <f>SUM($V$651:V768)</f>
        <v>1314.4843967936897</v>
      </c>
      <c r="Y768" s="231"/>
      <c r="Z768" s="231"/>
      <c r="AA768" s="231"/>
      <c r="AB768" s="231"/>
      <c r="AC768" s="231"/>
      <c r="AD768" s="231"/>
      <c r="AE768" s="231"/>
      <c r="AF768" s="231"/>
      <c r="AG768" s="231"/>
      <c r="AH768" s="231"/>
      <c r="AI768" s="231"/>
      <c r="AJ768" s="231"/>
      <c r="AK768" s="231"/>
      <c r="AL768" s="231"/>
      <c r="AM768" s="231"/>
      <c r="AN768" s="231"/>
    </row>
    <row r="769" spans="1:40">
      <c r="A769" s="27">
        <v>42740</v>
      </c>
      <c r="B769" s="113">
        <v>8.7030999999999992</v>
      </c>
      <c r="C769" s="116">
        <v>6.04</v>
      </c>
      <c r="D769" s="116">
        <v>33.71</v>
      </c>
      <c r="E769" s="113">
        <v>39.655099999999997</v>
      </c>
      <c r="F769" s="113">
        <v>39.2498</v>
      </c>
      <c r="G769" s="113">
        <v>10.69999981</v>
      </c>
      <c r="H769" s="113">
        <v>50.4</v>
      </c>
      <c r="I769" s="113">
        <v>34.770000000000003</v>
      </c>
      <c r="J769" s="113">
        <v>84.99</v>
      </c>
      <c r="K769" s="113">
        <v>740.78</v>
      </c>
      <c r="L769" s="113">
        <v>24.84</v>
      </c>
      <c r="M769" s="113">
        <v>35.56</v>
      </c>
      <c r="N769" s="113">
        <v>51.07</v>
      </c>
      <c r="O769" s="113">
        <v>690.04</v>
      </c>
      <c r="P769" s="113">
        <f t="shared" si="55"/>
        <v>2.595383307418758</v>
      </c>
      <c r="Q769" s="113">
        <f t="shared" si="56"/>
        <v>13.401723356999234</v>
      </c>
      <c r="R769" s="113">
        <f>SUM($Q$651:Q769)</f>
        <v>2099.7782768019651</v>
      </c>
      <c r="S769" s="113">
        <f t="shared" si="57"/>
        <v>9.1268400581814291</v>
      </c>
      <c r="T769" s="113">
        <f>SUM($S$651:S769)</f>
        <v>1375.7105446469202</v>
      </c>
      <c r="U769" s="199">
        <f t="shared" si="58"/>
        <v>8.8011625492099999</v>
      </c>
      <c r="V769" s="199">
        <f t="shared" si="59"/>
        <v>8.8011625492099999</v>
      </c>
      <c r="W769" s="231">
        <f>SUM($V$651:V769)</f>
        <v>1323.2855593428997</v>
      </c>
      <c r="Y769" s="231"/>
      <c r="Z769" s="231"/>
      <c r="AA769" s="231"/>
      <c r="AB769" s="231"/>
      <c r="AC769" s="231"/>
      <c r="AD769" s="231"/>
      <c r="AE769" s="231"/>
      <c r="AF769" s="231"/>
      <c r="AG769" s="231"/>
      <c r="AH769" s="231"/>
      <c r="AI769" s="231"/>
      <c r="AJ769" s="231"/>
      <c r="AK769" s="231"/>
      <c r="AL769" s="231"/>
      <c r="AM769" s="231"/>
      <c r="AN769" s="231"/>
    </row>
    <row r="770" spans="1:40">
      <c r="A770" s="27">
        <v>42741</v>
      </c>
      <c r="B770" s="113">
        <v>8.6798000000000002</v>
      </c>
      <c r="C770" s="116">
        <v>6.02</v>
      </c>
      <c r="D770" s="116">
        <v>33.36</v>
      </c>
      <c r="E770" s="113">
        <v>42.963500000000003</v>
      </c>
      <c r="F770" s="113">
        <v>40.333399999999997</v>
      </c>
      <c r="G770" s="113">
        <v>12</v>
      </c>
      <c r="H770" s="113">
        <v>46.29</v>
      </c>
      <c r="I770" s="113">
        <v>36.06</v>
      </c>
      <c r="J770" s="113">
        <v>84.97</v>
      </c>
      <c r="K770" s="113">
        <v>740.44</v>
      </c>
      <c r="L770" s="113">
        <v>24.55</v>
      </c>
      <c r="M770" s="113">
        <v>38.18</v>
      </c>
      <c r="N770" s="113">
        <v>51.27</v>
      </c>
      <c r="O770" s="113">
        <v>689.96</v>
      </c>
      <c r="P770" s="113">
        <f t="shared" si="55"/>
        <v>2.5102743664152798</v>
      </c>
      <c r="Q770" s="113">
        <f t="shared" si="56"/>
        <v>12.30830658324242</v>
      </c>
      <c r="R770" s="113">
        <f>SUM($Q$651:Q770)</f>
        <v>2112.0865833852076</v>
      </c>
      <c r="S770" s="113">
        <f t="shared" si="57"/>
        <v>8.6907386632723984</v>
      </c>
      <c r="T770" s="113">
        <f>SUM($S$651:S770)</f>
        <v>1384.4012833101926</v>
      </c>
      <c r="U770" s="199">
        <f t="shared" si="58"/>
        <v>8.8507208582899999</v>
      </c>
      <c r="V770" s="199">
        <f t="shared" si="59"/>
        <v>8.8507208582899999</v>
      </c>
      <c r="W770" s="231">
        <f>SUM($V$651:V770)</f>
        <v>1332.1362802011897</v>
      </c>
      <c r="Y770" s="231"/>
      <c r="Z770" s="231"/>
      <c r="AA770" s="231"/>
      <c r="AB770" s="231"/>
      <c r="AC770" s="231"/>
      <c r="AD770" s="231"/>
      <c r="AE770" s="231"/>
      <c r="AF770" s="231"/>
      <c r="AG770" s="231"/>
      <c r="AH770" s="231"/>
      <c r="AI770" s="231"/>
      <c r="AJ770" s="231"/>
      <c r="AK770" s="231"/>
      <c r="AL770" s="231"/>
      <c r="AM770" s="231"/>
      <c r="AN770" s="231"/>
    </row>
    <row r="771" spans="1:40">
      <c r="A771" s="27">
        <v>42742</v>
      </c>
      <c r="B771" s="113">
        <v>8.8229000000000006</v>
      </c>
      <c r="C771" s="116">
        <v>6.12</v>
      </c>
      <c r="D771" s="116">
        <v>33.89</v>
      </c>
      <c r="E771" s="113">
        <v>41.063800000000001</v>
      </c>
      <c r="F771" s="113">
        <v>40.644300000000001</v>
      </c>
      <c r="G771" s="113">
        <v>11</v>
      </c>
      <c r="H771" s="113">
        <v>48.62</v>
      </c>
      <c r="I771" s="113">
        <v>20</v>
      </c>
      <c r="J771" s="113">
        <v>84.96</v>
      </c>
      <c r="K771" s="113">
        <v>742.27</v>
      </c>
      <c r="L771" s="113">
        <v>24.07</v>
      </c>
      <c r="M771" s="113">
        <v>42.51</v>
      </c>
      <c r="N771" s="113">
        <v>50.56</v>
      </c>
      <c r="O771" s="113">
        <v>690.03</v>
      </c>
      <c r="P771" s="113">
        <f t="shared" si="55"/>
        <v>2.5337747907517501</v>
      </c>
      <c r="Q771" s="113">
        <f t="shared" si="56"/>
        <v>12.600982545915796</v>
      </c>
      <c r="R771" s="113">
        <f>SUM($Q$651:Q771)</f>
        <v>2124.6875659311236</v>
      </c>
      <c r="S771" s="113">
        <f t="shared" si="57"/>
        <v>9.3435008162099003</v>
      </c>
      <c r="T771" s="113">
        <f>SUM($S$651:S771)</f>
        <v>1393.7447841264025</v>
      </c>
      <c r="U771" s="199">
        <f t="shared" si="58"/>
        <v>8.9748696055699995</v>
      </c>
      <c r="V771" s="199">
        <f t="shared" si="59"/>
        <v>8.9748696055699995</v>
      </c>
      <c r="W771" s="231">
        <f>SUM($V$651:V771)</f>
        <v>1341.1111498067596</v>
      </c>
      <c r="Y771" s="231"/>
      <c r="Z771" s="231"/>
      <c r="AA771" s="231"/>
      <c r="AB771" s="231"/>
      <c r="AC771" s="231"/>
      <c r="AD771" s="231"/>
      <c r="AE771" s="231"/>
      <c r="AF771" s="231"/>
      <c r="AG771" s="231"/>
      <c r="AH771" s="231"/>
      <c r="AI771" s="231"/>
      <c r="AJ771" s="231"/>
      <c r="AK771" s="231"/>
      <c r="AL771" s="231"/>
      <c r="AM771" s="231"/>
      <c r="AN771" s="231"/>
    </row>
    <row r="772" spans="1:40">
      <c r="A772" s="27">
        <v>42743</v>
      </c>
      <c r="B772" s="113">
        <v>8.8058999999999994</v>
      </c>
      <c r="C772" s="116">
        <v>6.11</v>
      </c>
      <c r="D772" s="116">
        <v>33.64</v>
      </c>
      <c r="E772" s="113">
        <v>38.615900000000003</v>
      </c>
      <c r="F772" s="113">
        <v>41.412199999999999</v>
      </c>
      <c r="G772" s="113">
        <v>11</v>
      </c>
      <c r="H772" s="113">
        <v>48.57</v>
      </c>
      <c r="I772" s="113">
        <v>20.010000000000002</v>
      </c>
      <c r="J772" s="113">
        <v>84.99</v>
      </c>
      <c r="K772" s="113">
        <v>742.98</v>
      </c>
      <c r="L772" s="113">
        <v>23.64</v>
      </c>
      <c r="M772" s="113">
        <v>47.2</v>
      </c>
      <c r="N772" s="113">
        <v>51.03</v>
      </c>
      <c r="O772" s="113">
        <v>689.95</v>
      </c>
      <c r="P772" s="113">
        <f t="shared" ref="P772:P835" si="60">SUMPRODUCT(C772:O772,$Y$5:$AK$5)+AP772</f>
        <v>2.5306320897755601</v>
      </c>
      <c r="Q772" s="113">
        <f t="shared" ref="Q772:Q835" si="61">EXP(P772)</f>
        <v>12.561443587871249</v>
      </c>
      <c r="R772" s="113">
        <f>SUM($Q$651:Q772)</f>
        <v>2137.2490095189946</v>
      </c>
      <c r="S772" s="113">
        <f t="shared" ref="S772:S835" si="62">SUMPRODUCT(C772:O772,$Y$3:$AK$3)</f>
        <v>9.2379270580419988</v>
      </c>
      <c r="T772" s="113">
        <f>SUM($S$651:S772)</f>
        <v>1402.9827111844445</v>
      </c>
      <c r="U772" s="199">
        <f t="shared" ref="U772:U835" si="63">$AY$65+$AY$66*C772+$AY$67*D772+$AY$68*E772+$AY$69*F772</f>
        <v>8.8533837642900011</v>
      </c>
      <c r="V772" s="199">
        <f t="shared" ref="V772:V835" si="64">IF(U772&lt;0,0,U772)</f>
        <v>8.8533837642900011</v>
      </c>
      <c r="W772" s="231">
        <f>SUM($V$651:V772)</f>
        <v>1349.9645335710495</v>
      </c>
      <c r="Y772" s="231"/>
      <c r="Z772" s="231"/>
      <c r="AA772" s="231"/>
      <c r="AB772" s="231"/>
      <c r="AC772" s="231"/>
      <c r="AD772" s="231"/>
      <c r="AE772" s="231"/>
      <c r="AF772" s="231"/>
      <c r="AG772" s="231"/>
      <c r="AH772" s="231"/>
      <c r="AI772" s="231"/>
      <c r="AJ772" s="231"/>
      <c r="AK772" s="231"/>
      <c r="AL772" s="231"/>
      <c r="AM772" s="231"/>
      <c r="AN772" s="231"/>
    </row>
    <row r="773" spans="1:40">
      <c r="A773" s="27">
        <v>42744</v>
      </c>
      <c r="B773" s="113">
        <v>8.7143999999999995</v>
      </c>
      <c r="C773" s="116">
        <v>6.05</v>
      </c>
      <c r="D773" s="116">
        <v>32.130000000000003</v>
      </c>
      <c r="E773" s="113">
        <v>37.160699999999999</v>
      </c>
      <c r="F773" s="113">
        <v>41.022300000000001</v>
      </c>
      <c r="G773" s="113">
        <v>11.600000380000001</v>
      </c>
      <c r="H773" s="113">
        <v>49.15</v>
      </c>
      <c r="I773" s="113">
        <v>20</v>
      </c>
      <c r="J773" s="113">
        <v>84.99</v>
      </c>
      <c r="K773" s="113">
        <v>742.69</v>
      </c>
      <c r="L773" s="113">
        <v>23.12</v>
      </c>
      <c r="M773" s="113">
        <v>50.24</v>
      </c>
      <c r="N773" s="113">
        <v>51.82</v>
      </c>
      <c r="O773" s="113">
        <v>690.06</v>
      </c>
      <c r="P773" s="113">
        <f t="shared" si="60"/>
        <v>2.4672146046101338</v>
      </c>
      <c r="Q773" s="113">
        <f t="shared" si="61"/>
        <v>11.789562481935656</v>
      </c>
      <c r="R773" s="113">
        <f>SUM($Q$651:Q773)</f>
        <v>2149.0385720009303</v>
      </c>
      <c r="S773" s="113">
        <f t="shared" si="62"/>
        <v>8.7204761118748522</v>
      </c>
      <c r="T773" s="113">
        <f>SUM($S$651:S773)</f>
        <v>1411.7031872963194</v>
      </c>
      <c r="U773" s="199">
        <f t="shared" si="63"/>
        <v>8.5662504405399993</v>
      </c>
      <c r="V773" s="199">
        <f t="shared" si="64"/>
        <v>8.5662504405399993</v>
      </c>
      <c r="W773" s="231">
        <f>SUM($V$651:V773)</f>
        <v>1358.5307840115895</v>
      </c>
      <c r="Y773" s="231"/>
      <c r="Z773" s="231"/>
      <c r="AA773" s="231"/>
      <c r="AB773" s="231"/>
      <c r="AC773" s="231"/>
      <c r="AD773" s="231"/>
      <c r="AE773" s="231"/>
      <c r="AF773" s="231"/>
      <c r="AG773" s="231"/>
      <c r="AH773" s="231"/>
      <c r="AI773" s="231"/>
      <c r="AJ773" s="231"/>
      <c r="AK773" s="231"/>
      <c r="AL773" s="231"/>
      <c r="AM773" s="231"/>
      <c r="AN773" s="231"/>
    </row>
    <row r="774" spans="1:40">
      <c r="A774" s="27">
        <v>42745</v>
      </c>
      <c r="B774" s="113">
        <v>8.7481000000000009</v>
      </c>
      <c r="C774" s="116">
        <v>6.07</v>
      </c>
      <c r="D774" s="116">
        <v>33.4</v>
      </c>
      <c r="E774" s="113">
        <v>35.096200000000003</v>
      </c>
      <c r="F774" s="113">
        <v>40.700899999999997</v>
      </c>
      <c r="G774" s="113">
        <v>11</v>
      </c>
      <c r="H774" s="113">
        <v>48.68</v>
      </c>
      <c r="I774" s="113">
        <v>20</v>
      </c>
      <c r="J774" s="113">
        <v>85</v>
      </c>
      <c r="K774" s="113">
        <v>743.39</v>
      </c>
      <c r="L774" s="113">
        <v>22.76</v>
      </c>
      <c r="M774" s="113">
        <v>51.37</v>
      </c>
      <c r="N774" s="113">
        <v>51.77</v>
      </c>
      <c r="O774" s="113">
        <v>689.96</v>
      </c>
      <c r="P774" s="113">
        <f t="shared" si="60"/>
        <v>2.52268963042469</v>
      </c>
      <c r="Q774" s="113">
        <f t="shared" si="61"/>
        <v>12.462069990560289</v>
      </c>
      <c r="R774" s="113">
        <f>SUM($Q$651:Q774)</f>
        <v>2161.5006419914907</v>
      </c>
      <c r="S774" s="113">
        <f t="shared" si="62"/>
        <v>9.0454849687613024</v>
      </c>
      <c r="T774" s="113">
        <f>SUM($S$651:S774)</f>
        <v>1420.7486722650806</v>
      </c>
      <c r="U774" s="199">
        <f t="shared" si="63"/>
        <v>8.6556865571500001</v>
      </c>
      <c r="V774" s="199">
        <f t="shared" si="64"/>
        <v>8.6556865571500001</v>
      </c>
      <c r="W774" s="231">
        <f>SUM($V$651:V774)</f>
        <v>1367.1864705687394</v>
      </c>
      <c r="Y774" s="231"/>
      <c r="Z774" s="231"/>
      <c r="AA774" s="231"/>
      <c r="AB774" s="231"/>
      <c r="AC774" s="231"/>
      <c r="AD774" s="231"/>
      <c r="AE774" s="231"/>
      <c r="AF774" s="231"/>
      <c r="AG774" s="231"/>
      <c r="AH774" s="231"/>
      <c r="AI774" s="231"/>
      <c r="AJ774" s="231"/>
      <c r="AK774" s="231"/>
      <c r="AL774" s="231"/>
      <c r="AM774" s="231"/>
      <c r="AN774" s="231"/>
    </row>
    <row r="775" spans="1:40">
      <c r="A775" s="27">
        <v>42746</v>
      </c>
      <c r="B775" s="113">
        <v>8.7362000000000002</v>
      </c>
      <c r="C775" s="116">
        <v>6.06</v>
      </c>
      <c r="D775" s="116">
        <v>31.45</v>
      </c>
      <c r="E775" s="113">
        <v>33.800400000000003</v>
      </c>
      <c r="F775" s="113">
        <v>40.740699999999997</v>
      </c>
      <c r="G775" s="113">
        <v>11.19999981</v>
      </c>
      <c r="H775" s="113">
        <v>51.46</v>
      </c>
      <c r="I775" s="113">
        <v>20</v>
      </c>
      <c r="J775" s="113">
        <v>84.99</v>
      </c>
      <c r="K775" s="113">
        <v>744.19</v>
      </c>
      <c r="L775" s="113">
        <v>22.63</v>
      </c>
      <c r="M775" s="113">
        <v>54.46</v>
      </c>
      <c r="N775" s="113">
        <v>52.07</v>
      </c>
      <c r="O775" s="113">
        <v>690.03</v>
      </c>
      <c r="P775" s="113">
        <f t="shared" si="60"/>
        <v>2.4924036457552279</v>
      </c>
      <c r="Q775" s="113">
        <f t="shared" si="61"/>
        <v>12.09030202561634</v>
      </c>
      <c r="R775" s="113">
        <f>SUM($Q$651:Q775)</f>
        <v>2173.5909440171072</v>
      </c>
      <c r="S775" s="113">
        <f t="shared" si="62"/>
        <v>8.7051861519089258</v>
      </c>
      <c r="T775" s="113">
        <f>SUM($S$651:S775)</f>
        <v>1429.4538584169895</v>
      </c>
      <c r="U775" s="199">
        <f t="shared" si="63"/>
        <v>8.3945393319899999</v>
      </c>
      <c r="V775" s="199">
        <f t="shared" si="64"/>
        <v>8.3945393319899999</v>
      </c>
      <c r="W775" s="231">
        <f>SUM($V$651:V775)</f>
        <v>1375.5810099007294</v>
      </c>
      <c r="Y775" s="231"/>
      <c r="Z775" s="231"/>
      <c r="AA775" s="231"/>
      <c r="AB775" s="231"/>
      <c r="AC775" s="231"/>
      <c r="AD775" s="231"/>
      <c r="AE775" s="231"/>
      <c r="AF775" s="231"/>
      <c r="AG775" s="231"/>
      <c r="AH775" s="231"/>
      <c r="AI775" s="231"/>
      <c r="AJ775" s="231"/>
      <c r="AK775" s="231"/>
      <c r="AL775" s="231"/>
      <c r="AM775" s="231"/>
      <c r="AN775" s="231"/>
    </row>
    <row r="776" spans="1:40">
      <c r="A776" s="27">
        <v>42747</v>
      </c>
      <c r="B776" s="113">
        <v>11.3689</v>
      </c>
      <c r="C776" s="116">
        <v>7.89</v>
      </c>
      <c r="D776" s="116">
        <v>32.89</v>
      </c>
      <c r="E776" s="113">
        <v>41.1404</v>
      </c>
      <c r="F776" s="113">
        <v>38.4542</v>
      </c>
      <c r="G776" s="113">
        <v>11.100000380000001</v>
      </c>
      <c r="H776" s="113">
        <v>53.73</v>
      </c>
      <c r="I776" s="113">
        <v>19.989999999999998</v>
      </c>
      <c r="J776" s="113">
        <v>84.98</v>
      </c>
      <c r="K776" s="113">
        <v>801.18</v>
      </c>
      <c r="L776" s="113">
        <v>26.39</v>
      </c>
      <c r="M776" s="113">
        <v>48.42</v>
      </c>
      <c r="N776" s="113">
        <v>65.569999999999993</v>
      </c>
      <c r="O776" s="113">
        <v>684.58</v>
      </c>
      <c r="P776" s="113">
        <f t="shared" si="60"/>
        <v>2.9092408869188238</v>
      </c>
      <c r="Q776" s="113">
        <f t="shared" si="61"/>
        <v>18.342868968836193</v>
      </c>
      <c r="R776" s="113">
        <f>SUM($Q$651:Q776)</f>
        <v>2191.9338129859434</v>
      </c>
      <c r="S776" s="113">
        <f t="shared" si="62"/>
        <v>11.813413918234149</v>
      </c>
      <c r="T776" s="113">
        <f>SUM($S$651:S776)</f>
        <v>1441.2672723352237</v>
      </c>
      <c r="U776" s="199">
        <f t="shared" si="63"/>
        <v>11.217710947339999</v>
      </c>
      <c r="V776" s="199">
        <f t="shared" si="64"/>
        <v>11.217710947339999</v>
      </c>
      <c r="W776" s="231">
        <f>SUM($V$651:V776)</f>
        <v>1386.7987208480695</v>
      </c>
      <c r="Y776" s="231"/>
      <c r="Z776" s="231"/>
      <c r="AA776" s="231"/>
      <c r="AB776" s="231"/>
      <c r="AC776" s="231"/>
      <c r="AD776" s="231"/>
      <c r="AE776" s="231"/>
      <c r="AF776" s="231"/>
      <c r="AG776" s="231"/>
      <c r="AH776" s="231"/>
      <c r="AI776" s="231"/>
      <c r="AJ776" s="231"/>
      <c r="AK776" s="231"/>
      <c r="AL776" s="231"/>
      <c r="AM776" s="231"/>
      <c r="AN776" s="231"/>
    </row>
    <row r="777" spans="1:40">
      <c r="A777" s="27">
        <v>42748</v>
      </c>
      <c r="B777" s="113">
        <v>12.747999999999999</v>
      </c>
      <c r="C777" s="116">
        <v>8.84</v>
      </c>
      <c r="D777" s="116">
        <v>34.520000000000003</v>
      </c>
      <c r="E777" s="113">
        <v>45.639899999999997</v>
      </c>
      <c r="F777" s="113">
        <v>40.127099999999999</v>
      </c>
      <c r="G777" s="113">
        <v>11.399999619999999</v>
      </c>
      <c r="H777" s="113">
        <v>37.64</v>
      </c>
      <c r="I777" s="113">
        <v>20</v>
      </c>
      <c r="J777" s="113">
        <v>84.99</v>
      </c>
      <c r="K777" s="113">
        <v>823.72</v>
      </c>
      <c r="L777" s="113">
        <v>28.27</v>
      </c>
      <c r="M777" s="113">
        <v>50.63</v>
      </c>
      <c r="N777" s="113">
        <v>70.510000000000005</v>
      </c>
      <c r="O777" s="113">
        <v>680.07</v>
      </c>
      <c r="P777" s="113">
        <f t="shared" si="60"/>
        <v>3.0491333978075263</v>
      </c>
      <c r="Q777" s="113">
        <f t="shared" si="61"/>
        <v>21.097053745284398</v>
      </c>
      <c r="R777" s="113">
        <f>SUM($Q$651:Q777)</f>
        <v>2213.0308667312279</v>
      </c>
      <c r="S777" s="113">
        <f t="shared" si="62"/>
        <v>13.388137559235753</v>
      </c>
      <c r="T777" s="113">
        <f>SUM($S$651:S777)</f>
        <v>1454.6554098944594</v>
      </c>
      <c r="U777" s="199">
        <f t="shared" si="63"/>
        <v>12.801406351379999</v>
      </c>
      <c r="V777" s="199">
        <f t="shared" si="64"/>
        <v>12.801406351379999</v>
      </c>
      <c r="W777" s="231">
        <f>SUM($V$651:V777)</f>
        <v>1399.6001271994494</v>
      </c>
      <c r="Y777" s="231"/>
      <c r="Z777" s="231"/>
      <c r="AA777" s="231"/>
      <c r="AB777" s="231"/>
      <c r="AC777" s="231"/>
      <c r="AD777" s="231"/>
      <c r="AE777" s="231"/>
      <c r="AF777" s="231"/>
      <c r="AG777" s="231"/>
      <c r="AH777" s="231"/>
      <c r="AI777" s="231"/>
      <c r="AJ777" s="231"/>
      <c r="AK777" s="231"/>
      <c r="AL777" s="231"/>
      <c r="AM777" s="231"/>
      <c r="AN777" s="231"/>
    </row>
    <row r="778" spans="1:40">
      <c r="A778" s="27">
        <v>42749</v>
      </c>
      <c r="B778" s="113">
        <v>12.8271</v>
      </c>
      <c r="C778" s="116">
        <v>8.9</v>
      </c>
      <c r="D778" s="116">
        <v>35.369999999999997</v>
      </c>
      <c r="E778" s="113">
        <v>41.918100000000003</v>
      </c>
      <c r="F778" s="113">
        <v>40.579799999999999</v>
      </c>
      <c r="G778" s="113">
        <v>11.19999981</v>
      </c>
      <c r="H778" s="113">
        <v>60.24</v>
      </c>
      <c r="I778" s="113">
        <v>19.989999999999998</v>
      </c>
      <c r="J778" s="113">
        <v>84.93</v>
      </c>
      <c r="K778" s="113">
        <v>822.96</v>
      </c>
      <c r="L778" s="113">
        <v>28.32</v>
      </c>
      <c r="M778" s="113">
        <v>50.13</v>
      </c>
      <c r="N778" s="113">
        <v>70.39</v>
      </c>
      <c r="O778" s="113">
        <v>680.08</v>
      </c>
      <c r="P778" s="113">
        <f t="shared" si="60"/>
        <v>3.1667660724701574</v>
      </c>
      <c r="Q778" s="113">
        <f t="shared" si="61"/>
        <v>23.73061703601563</v>
      </c>
      <c r="R778" s="113">
        <f>SUM($Q$651:Q778)</f>
        <v>2236.7614837672436</v>
      </c>
      <c r="S778" s="113">
        <f t="shared" si="62"/>
        <v>13.607683937827426</v>
      </c>
      <c r="T778" s="113">
        <f>SUM($S$651:S778)</f>
        <v>1468.2630938322868</v>
      </c>
      <c r="U778" s="199">
        <f t="shared" si="63"/>
        <v>12.844573274109999</v>
      </c>
      <c r="V778" s="199">
        <f t="shared" si="64"/>
        <v>12.844573274109999</v>
      </c>
      <c r="W778" s="231">
        <f>SUM($V$651:V778)</f>
        <v>1412.4447004735594</v>
      </c>
      <c r="Y778" s="231"/>
      <c r="Z778" s="231"/>
      <c r="AA778" s="231"/>
      <c r="AB778" s="231"/>
      <c r="AC778" s="231"/>
      <c r="AD778" s="231"/>
      <c r="AE778" s="231"/>
      <c r="AF778" s="231"/>
      <c r="AG778" s="231"/>
      <c r="AH778" s="231"/>
      <c r="AI778" s="231"/>
      <c r="AJ778" s="231"/>
      <c r="AK778" s="231"/>
      <c r="AL778" s="231"/>
      <c r="AM778" s="231"/>
      <c r="AN778" s="231"/>
    </row>
    <row r="779" spans="1:40">
      <c r="A779" s="27">
        <v>42750</v>
      </c>
      <c r="B779" s="113">
        <v>13.155099999999999</v>
      </c>
      <c r="C779" s="116">
        <v>9.1300000000000008</v>
      </c>
      <c r="D779" s="116">
        <v>35.869999999999997</v>
      </c>
      <c r="E779" s="113">
        <v>38.323300000000003</v>
      </c>
      <c r="F779" s="113">
        <v>40.908799999999999</v>
      </c>
      <c r="G779" s="113">
        <v>11.30000019</v>
      </c>
      <c r="H779" s="113">
        <v>33.74</v>
      </c>
      <c r="I779" s="113">
        <v>20</v>
      </c>
      <c r="J779" s="113">
        <v>84.98</v>
      </c>
      <c r="K779" s="113">
        <v>830.24</v>
      </c>
      <c r="L779" s="113">
        <v>29.17</v>
      </c>
      <c r="M779" s="113">
        <v>51.5</v>
      </c>
      <c r="N779" s="113">
        <v>71.709999999999994</v>
      </c>
      <c r="O779" s="113">
        <v>680.04</v>
      </c>
      <c r="P779" s="113">
        <f t="shared" si="60"/>
        <v>3.1025952223423823</v>
      </c>
      <c r="Q779" s="113">
        <f t="shared" si="61"/>
        <v>22.255634718859444</v>
      </c>
      <c r="R779" s="113">
        <f>SUM($Q$651:Q779)</f>
        <v>2259.0171184861028</v>
      </c>
      <c r="S779" s="113">
        <f t="shared" si="62"/>
        <v>13.729862365233981</v>
      </c>
      <c r="T779" s="113">
        <f>SUM($S$651:S779)</f>
        <v>1481.9929561975207</v>
      </c>
      <c r="U779" s="199">
        <f t="shared" si="63"/>
        <v>13.08068557937</v>
      </c>
      <c r="V779" s="199">
        <f t="shared" si="64"/>
        <v>13.08068557937</v>
      </c>
      <c r="W779" s="231">
        <f>SUM($V$651:V779)</f>
        <v>1425.5253860529294</v>
      </c>
      <c r="Y779" s="231"/>
      <c r="Z779" s="231"/>
      <c r="AA779" s="231"/>
      <c r="AB779" s="231"/>
      <c r="AC779" s="231"/>
      <c r="AD779" s="231"/>
      <c r="AE779" s="231"/>
      <c r="AF779" s="231"/>
      <c r="AG779" s="231"/>
      <c r="AH779" s="231"/>
      <c r="AI779" s="231"/>
      <c r="AJ779" s="231"/>
      <c r="AK779" s="231"/>
      <c r="AL779" s="231"/>
      <c r="AM779" s="231"/>
      <c r="AN779" s="231"/>
    </row>
    <row r="780" spans="1:40">
      <c r="A780" s="27">
        <v>42751</v>
      </c>
      <c r="B780" s="113">
        <v>13.16</v>
      </c>
      <c r="C780" s="116">
        <v>9.1300000000000008</v>
      </c>
      <c r="D780" s="116">
        <v>35.79</v>
      </c>
      <c r="E780" s="113">
        <v>34.289000000000001</v>
      </c>
      <c r="F780" s="113">
        <v>41.2423</v>
      </c>
      <c r="G780" s="113">
        <v>12</v>
      </c>
      <c r="H780" s="113">
        <v>60.41</v>
      </c>
      <c r="I780" s="113">
        <v>20</v>
      </c>
      <c r="J780" s="113">
        <v>84.98</v>
      </c>
      <c r="K780" s="113">
        <v>828.69</v>
      </c>
      <c r="L780" s="113">
        <v>29.16</v>
      </c>
      <c r="M780" s="113">
        <v>61.52</v>
      </c>
      <c r="N780" s="113">
        <v>70.55</v>
      </c>
      <c r="O780" s="113">
        <v>680.11</v>
      </c>
      <c r="P780" s="113">
        <f t="shared" si="60"/>
        <v>3.1717446316215105</v>
      </c>
      <c r="Q780" s="113">
        <f t="shared" si="61"/>
        <v>23.849055899435346</v>
      </c>
      <c r="R780" s="113">
        <f>SUM($Q$651:Q780)</f>
        <v>2282.8661743855382</v>
      </c>
      <c r="S780" s="113">
        <f t="shared" si="62"/>
        <v>13.4590172646743</v>
      </c>
      <c r="T780" s="113">
        <f>SUM($S$651:S780)</f>
        <v>1495.4519734621949</v>
      </c>
      <c r="U780" s="199">
        <f t="shared" si="63"/>
        <v>12.93628001173</v>
      </c>
      <c r="V780" s="199">
        <f t="shared" si="64"/>
        <v>12.93628001173</v>
      </c>
      <c r="W780" s="231">
        <f>SUM($V$651:V780)</f>
        <v>1438.4616660646595</v>
      </c>
      <c r="Y780" s="231"/>
      <c r="Z780" s="231"/>
      <c r="AA780" s="231"/>
      <c r="AB780" s="231"/>
      <c r="AC780" s="231"/>
      <c r="AD780" s="231"/>
      <c r="AE780" s="231"/>
      <c r="AF780" s="231"/>
      <c r="AG780" s="231"/>
      <c r="AH780" s="231"/>
      <c r="AI780" s="231"/>
      <c r="AJ780" s="231"/>
      <c r="AK780" s="231"/>
      <c r="AL780" s="231"/>
      <c r="AM780" s="231"/>
      <c r="AN780" s="231"/>
    </row>
    <row r="781" spans="1:40">
      <c r="A781" s="27">
        <v>42752</v>
      </c>
      <c r="B781" s="113">
        <v>10.2818</v>
      </c>
      <c r="C781" s="116">
        <v>7.13</v>
      </c>
      <c r="D781" s="116">
        <v>34.24</v>
      </c>
      <c r="E781" s="113">
        <v>31.6128</v>
      </c>
      <c r="F781" s="113">
        <v>41.416200000000003</v>
      </c>
      <c r="G781" s="113">
        <v>11.899999619999999</v>
      </c>
      <c r="H781" s="113">
        <v>42.97</v>
      </c>
      <c r="I781" s="113">
        <v>20</v>
      </c>
      <c r="J781" s="113">
        <v>84.98</v>
      </c>
      <c r="K781" s="113">
        <v>756.27</v>
      </c>
      <c r="L781" s="113">
        <v>25.11</v>
      </c>
      <c r="M781" s="113">
        <v>58.51</v>
      </c>
      <c r="N781" s="113">
        <v>53.68</v>
      </c>
      <c r="O781" s="113">
        <v>679.68</v>
      </c>
      <c r="P781" s="113">
        <f t="shared" si="60"/>
        <v>2.6550591617906161</v>
      </c>
      <c r="Q781" s="113">
        <f t="shared" si="61"/>
        <v>14.225827659872328</v>
      </c>
      <c r="R781" s="113">
        <f>SUM($Q$651:Q781)</f>
        <v>2297.0920020454105</v>
      </c>
      <c r="S781" s="113">
        <f t="shared" si="62"/>
        <v>10.231450107230653</v>
      </c>
      <c r="T781" s="113">
        <f>SUM($S$651:S781)</f>
        <v>1505.6834235694255</v>
      </c>
      <c r="U781" s="199">
        <f t="shared" si="63"/>
        <v>10.031970597859999</v>
      </c>
      <c r="V781" s="199">
        <f t="shared" si="64"/>
        <v>10.031970597859999</v>
      </c>
      <c r="W781" s="231">
        <f>SUM($V$651:V781)</f>
        <v>1448.4936366625195</v>
      </c>
      <c r="Y781" s="231"/>
      <c r="Z781" s="231"/>
      <c r="AA781" s="231"/>
      <c r="AB781" s="231"/>
      <c r="AC781" s="231"/>
      <c r="AD781" s="231"/>
      <c r="AE781" s="231"/>
      <c r="AF781" s="231"/>
      <c r="AG781" s="231"/>
      <c r="AH781" s="231"/>
      <c r="AI781" s="231"/>
      <c r="AJ781" s="231"/>
      <c r="AK781" s="231"/>
      <c r="AL781" s="231"/>
      <c r="AM781" s="231"/>
      <c r="AN781" s="231"/>
    </row>
    <row r="782" spans="1:40">
      <c r="A782" s="27">
        <v>42753</v>
      </c>
      <c r="B782" s="113">
        <v>8.5286000000000008</v>
      </c>
      <c r="C782" s="116">
        <v>5.92</v>
      </c>
      <c r="D782" s="116">
        <v>32.380000000000003</v>
      </c>
      <c r="E782" s="113">
        <v>36.3369</v>
      </c>
      <c r="F782" s="113">
        <v>40.730800000000002</v>
      </c>
      <c r="G782" s="113">
        <v>11.600000380000001</v>
      </c>
      <c r="H782" s="113">
        <v>49.43</v>
      </c>
      <c r="I782" s="113">
        <v>20</v>
      </c>
      <c r="J782" s="113">
        <v>84.99</v>
      </c>
      <c r="K782" s="113">
        <v>713.3</v>
      </c>
      <c r="L782" s="113">
        <v>22.14</v>
      </c>
      <c r="M782" s="113">
        <v>43.43</v>
      </c>
      <c r="N782" s="113">
        <v>44.58</v>
      </c>
      <c r="O782" s="113">
        <v>680</v>
      </c>
      <c r="P782" s="113">
        <f t="shared" si="60"/>
        <v>2.4083410854835439</v>
      </c>
      <c r="Q782" s="113">
        <f t="shared" si="61"/>
        <v>11.115506167143822</v>
      </c>
      <c r="R782" s="113">
        <f>SUM($Q$651:Q782)</f>
        <v>2308.2075082125543</v>
      </c>
      <c r="S782" s="113">
        <f t="shared" si="62"/>
        <v>8.5100971449017475</v>
      </c>
      <c r="T782" s="113">
        <f>SUM($S$651:S782)</f>
        <v>1514.1935207143272</v>
      </c>
      <c r="U782" s="199">
        <f t="shared" si="63"/>
        <v>8.3919719430499988</v>
      </c>
      <c r="V782" s="199">
        <f t="shared" si="64"/>
        <v>8.3919719430499988</v>
      </c>
      <c r="W782" s="231">
        <f>SUM($V$651:V782)</f>
        <v>1456.8856086055696</v>
      </c>
      <c r="Y782" s="231"/>
      <c r="Z782" s="231"/>
      <c r="AA782" s="231"/>
      <c r="AB782" s="231"/>
      <c r="AC782" s="231"/>
      <c r="AD782" s="231"/>
      <c r="AE782" s="231"/>
      <c r="AF782" s="231"/>
      <c r="AG782" s="231"/>
      <c r="AH782" s="231"/>
      <c r="AI782" s="231"/>
      <c r="AJ782" s="231"/>
      <c r="AK782" s="231"/>
      <c r="AL782" s="231"/>
      <c r="AM782" s="231"/>
      <c r="AN782" s="231"/>
    </row>
    <row r="783" spans="1:40">
      <c r="A783" s="27">
        <v>42754</v>
      </c>
      <c r="B783" s="113">
        <v>8.7051999999999996</v>
      </c>
      <c r="C783" s="116">
        <v>6.04</v>
      </c>
      <c r="D783" s="116">
        <v>32.82</v>
      </c>
      <c r="E783" s="113">
        <v>40.200499999999998</v>
      </c>
      <c r="F783" s="113">
        <v>40.333300000000001</v>
      </c>
      <c r="G783" s="113">
        <v>11.600000380000001</v>
      </c>
      <c r="H783" s="113">
        <v>46.48</v>
      </c>
      <c r="I783" s="113">
        <v>20</v>
      </c>
      <c r="J783" s="113">
        <v>84.99</v>
      </c>
      <c r="K783" s="113">
        <v>718.97</v>
      </c>
      <c r="L783" s="113">
        <v>22.37</v>
      </c>
      <c r="M783" s="113">
        <v>42.15</v>
      </c>
      <c r="N783" s="113">
        <v>46.66</v>
      </c>
      <c r="O783" s="113">
        <v>680.02</v>
      </c>
      <c r="P783" s="113">
        <f t="shared" si="60"/>
        <v>2.4370991801216744</v>
      </c>
      <c r="Q783" s="113">
        <f t="shared" si="61"/>
        <v>11.439807742920582</v>
      </c>
      <c r="R783" s="113">
        <f>SUM($Q$651:Q783)</f>
        <v>2319.6473159554748</v>
      </c>
      <c r="S783" s="113">
        <f t="shared" si="62"/>
        <v>8.8623677656794513</v>
      </c>
      <c r="T783" s="113">
        <f>SUM($S$651:S783)</f>
        <v>1523.0558884800066</v>
      </c>
      <c r="U783" s="199">
        <f t="shared" si="63"/>
        <v>8.7273480107800001</v>
      </c>
      <c r="V783" s="199">
        <f t="shared" si="64"/>
        <v>8.7273480107800001</v>
      </c>
      <c r="W783" s="231">
        <f>SUM($V$651:V783)</f>
        <v>1465.6129566163495</v>
      </c>
      <c r="Y783" s="231"/>
      <c r="Z783" s="231"/>
      <c r="AA783" s="231"/>
      <c r="AB783" s="231"/>
      <c r="AC783" s="231"/>
      <c r="AD783" s="231"/>
      <c r="AE783" s="231"/>
      <c r="AF783" s="231"/>
      <c r="AG783" s="231"/>
      <c r="AH783" s="231"/>
      <c r="AI783" s="231"/>
      <c r="AJ783" s="231"/>
      <c r="AK783" s="231"/>
      <c r="AL783" s="231"/>
      <c r="AM783" s="231"/>
      <c r="AN783" s="231"/>
    </row>
    <row r="784" spans="1:40">
      <c r="A784" s="27">
        <v>42755</v>
      </c>
      <c r="B784" s="113">
        <v>8.9250000000000007</v>
      </c>
      <c r="C784" s="116">
        <v>6.19</v>
      </c>
      <c r="D784" s="116">
        <v>32.880000000000003</v>
      </c>
      <c r="E784" s="113">
        <v>39.424500000000002</v>
      </c>
      <c r="F784" s="113">
        <v>39.8202</v>
      </c>
      <c r="G784" s="113">
        <v>11.600000380000001</v>
      </c>
      <c r="H784" s="113">
        <v>51.91</v>
      </c>
      <c r="I784" s="113">
        <v>20</v>
      </c>
      <c r="J784" s="113">
        <v>84.98</v>
      </c>
      <c r="K784" s="113">
        <v>724.99</v>
      </c>
      <c r="L784" s="113">
        <v>22.54</v>
      </c>
      <c r="M784" s="113">
        <v>47.88</v>
      </c>
      <c r="N784" s="113">
        <v>49.21</v>
      </c>
      <c r="O784" s="113">
        <v>679.96</v>
      </c>
      <c r="P784" s="113">
        <f t="shared" si="60"/>
        <v>2.5009641019388047</v>
      </c>
      <c r="Q784" s="113">
        <f t="shared" si="61"/>
        <v>12.19424479033909</v>
      </c>
      <c r="R784" s="113">
        <f>SUM($Q$651:Q784)</f>
        <v>2331.8415607458137</v>
      </c>
      <c r="S784" s="113">
        <f t="shared" si="62"/>
        <v>9.1087532334663486</v>
      </c>
      <c r="T784" s="113">
        <f>SUM($S$651:S784)</f>
        <v>1532.164641713473</v>
      </c>
      <c r="U784" s="199">
        <f t="shared" si="63"/>
        <v>8.9058519970700001</v>
      </c>
      <c r="V784" s="199">
        <f t="shared" si="64"/>
        <v>8.9058519970700001</v>
      </c>
      <c r="W784" s="231">
        <f>SUM($V$651:V784)</f>
        <v>1474.5188086134194</v>
      </c>
      <c r="Y784" s="231"/>
      <c r="Z784" s="231"/>
      <c r="AA784" s="231"/>
      <c r="AB784" s="231"/>
      <c r="AC784" s="231"/>
      <c r="AD784" s="231"/>
      <c r="AE784" s="231"/>
      <c r="AF784" s="231"/>
      <c r="AG784" s="231"/>
      <c r="AH784" s="231"/>
      <c r="AI784" s="231"/>
      <c r="AJ784" s="231"/>
      <c r="AK784" s="231"/>
      <c r="AL784" s="231"/>
      <c r="AM784" s="231"/>
      <c r="AN784" s="231"/>
    </row>
    <row r="785" spans="1:40">
      <c r="A785" s="27">
        <v>42756</v>
      </c>
      <c r="B785" s="113">
        <v>8.9560999999999993</v>
      </c>
      <c r="C785" s="116">
        <v>6.21</v>
      </c>
      <c r="D785" s="116">
        <v>33.270000000000003</v>
      </c>
      <c r="E785" s="113">
        <v>38.273600000000002</v>
      </c>
      <c r="F785" s="113">
        <v>40.196300000000001</v>
      </c>
      <c r="G785" s="113">
        <v>11.600000380000001</v>
      </c>
      <c r="H785" s="113">
        <v>45.45</v>
      </c>
      <c r="I785" s="113">
        <v>20</v>
      </c>
      <c r="J785" s="113">
        <v>84.98</v>
      </c>
      <c r="K785" s="113">
        <v>729.56</v>
      </c>
      <c r="L785" s="113">
        <v>28.28</v>
      </c>
      <c r="M785" s="113">
        <v>40.03</v>
      </c>
      <c r="N785" s="113">
        <v>50.4</v>
      </c>
      <c r="O785" s="113">
        <v>680.06</v>
      </c>
      <c r="P785" s="113">
        <f t="shared" si="60"/>
        <v>2.4601822999877543</v>
      </c>
      <c r="Q785" s="113">
        <f t="shared" si="61"/>
        <v>11.706945521487752</v>
      </c>
      <c r="R785" s="113">
        <f>SUM($Q$651:Q785)</f>
        <v>2343.5485062673015</v>
      </c>
      <c r="S785" s="113">
        <f t="shared" si="62"/>
        <v>9.078742254146654</v>
      </c>
      <c r="T785" s="113">
        <f>SUM($S$651:S785)</f>
        <v>1541.2433839676196</v>
      </c>
      <c r="U785" s="199">
        <f t="shared" si="63"/>
        <v>8.9346312039099995</v>
      </c>
      <c r="V785" s="199">
        <f t="shared" si="64"/>
        <v>8.9346312039099995</v>
      </c>
      <c r="W785" s="231">
        <f>SUM($V$651:V785)</f>
        <v>1483.4534398173294</v>
      </c>
      <c r="Y785" s="231"/>
      <c r="Z785" s="231"/>
      <c r="AA785" s="231"/>
      <c r="AB785" s="231"/>
      <c r="AC785" s="231"/>
      <c r="AD785" s="231"/>
      <c r="AE785" s="231"/>
      <c r="AF785" s="231"/>
      <c r="AG785" s="231"/>
      <c r="AH785" s="231"/>
      <c r="AI785" s="231"/>
      <c r="AJ785" s="231"/>
      <c r="AK785" s="231"/>
      <c r="AL785" s="231"/>
      <c r="AM785" s="231"/>
      <c r="AN785" s="231"/>
    </row>
    <row r="786" spans="1:40">
      <c r="A786" s="27">
        <v>42757</v>
      </c>
      <c r="B786" s="113">
        <v>8.9817</v>
      </c>
      <c r="C786" s="116">
        <v>6.23</v>
      </c>
      <c r="D786" s="116">
        <v>33.03</v>
      </c>
      <c r="E786" s="113">
        <v>36.578699999999998</v>
      </c>
      <c r="F786" s="113">
        <v>40.453200000000002</v>
      </c>
      <c r="G786" s="113">
        <v>11.69999981</v>
      </c>
      <c r="H786" s="113">
        <v>47.9</v>
      </c>
      <c r="I786" s="113">
        <v>20</v>
      </c>
      <c r="J786" s="113">
        <v>84.98</v>
      </c>
      <c r="K786" s="113">
        <v>730.01</v>
      </c>
      <c r="L786" s="113">
        <v>28.18</v>
      </c>
      <c r="M786" s="113">
        <v>43.16</v>
      </c>
      <c r="N786" s="113">
        <v>50.29</v>
      </c>
      <c r="O786" s="113">
        <v>680.03</v>
      </c>
      <c r="P786" s="113">
        <f t="shared" si="60"/>
        <v>2.4652133373686183</v>
      </c>
      <c r="Q786" s="113">
        <f t="shared" si="61"/>
        <v>11.765992010022194</v>
      </c>
      <c r="R786" s="113">
        <f>SUM($Q$651:Q786)</f>
        <v>2355.3144982773238</v>
      </c>
      <c r="S786" s="113">
        <f t="shared" si="62"/>
        <v>9.0034857438920302</v>
      </c>
      <c r="T786" s="113">
        <f>SUM($S$651:S786)</f>
        <v>1550.2468697115116</v>
      </c>
      <c r="U786" s="199">
        <f t="shared" si="63"/>
        <v>8.8789746154299998</v>
      </c>
      <c r="V786" s="199">
        <f t="shared" si="64"/>
        <v>8.8789746154299998</v>
      </c>
      <c r="W786" s="231">
        <f>SUM($V$651:V786)</f>
        <v>1492.3324144327594</v>
      </c>
      <c r="Y786" s="231"/>
      <c r="Z786" s="231"/>
      <c r="AA786" s="231"/>
      <c r="AB786" s="231"/>
      <c r="AC786" s="231"/>
      <c r="AD786" s="231"/>
      <c r="AE786" s="231"/>
      <c r="AF786" s="231"/>
      <c r="AG786" s="231"/>
      <c r="AH786" s="231"/>
      <c r="AI786" s="231"/>
      <c r="AJ786" s="231"/>
      <c r="AK786" s="231"/>
      <c r="AL786" s="231"/>
      <c r="AM786" s="231"/>
      <c r="AN786" s="231"/>
    </row>
    <row r="787" spans="1:40">
      <c r="A787" s="27">
        <v>42758</v>
      </c>
      <c r="B787" s="113">
        <v>9.2432999999999996</v>
      </c>
      <c r="C787" s="116">
        <v>6.41</v>
      </c>
      <c r="D787" s="116">
        <v>33.21</v>
      </c>
      <c r="E787" s="113">
        <v>35.389800000000001</v>
      </c>
      <c r="F787" s="113">
        <v>40.133200000000002</v>
      </c>
      <c r="G787" s="113">
        <v>11.69999981</v>
      </c>
      <c r="H787" s="113">
        <v>49.1</v>
      </c>
      <c r="I787" s="113">
        <v>20</v>
      </c>
      <c r="J787" s="113">
        <v>84.98</v>
      </c>
      <c r="K787" s="113">
        <v>736.66</v>
      </c>
      <c r="L787" s="113">
        <v>27.61</v>
      </c>
      <c r="M787" s="113">
        <v>47.99</v>
      </c>
      <c r="N787" s="113">
        <v>52.89</v>
      </c>
      <c r="O787" s="113">
        <v>680.01</v>
      </c>
      <c r="P787" s="113">
        <f t="shared" si="60"/>
        <v>2.5193690320389979</v>
      </c>
      <c r="Q787" s="113">
        <f t="shared" si="61"/>
        <v>12.420757090802324</v>
      </c>
      <c r="R787" s="113">
        <f>SUM($Q$651:Q787)</f>
        <v>2367.7352553681262</v>
      </c>
      <c r="S787" s="113">
        <f t="shared" si="62"/>
        <v>9.2748065447822281</v>
      </c>
      <c r="T787" s="113">
        <f>SUM($S$651:S787)</f>
        <v>1559.5216762562939</v>
      </c>
      <c r="U787" s="199">
        <f t="shared" si="63"/>
        <v>9.0960311826599991</v>
      </c>
      <c r="V787" s="199">
        <f t="shared" si="64"/>
        <v>9.0960311826599991</v>
      </c>
      <c r="W787" s="231">
        <f>SUM($V$651:V787)</f>
        <v>1501.4284456154194</v>
      </c>
      <c r="Y787" s="231"/>
      <c r="Z787" s="231"/>
      <c r="AA787" s="231"/>
      <c r="AB787" s="231"/>
      <c r="AC787" s="231"/>
      <c r="AD787" s="231"/>
      <c r="AE787" s="231"/>
      <c r="AF787" s="231"/>
      <c r="AG787" s="231"/>
      <c r="AH787" s="231"/>
      <c r="AI787" s="231"/>
      <c r="AJ787" s="231"/>
      <c r="AK787" s="231"/>
      <c r="AL787" s="231"/>
      <c r="AM787" s="231"/>
      <c r="AN787" s="231"/>
    </row>
    <row r="788" spans="1:40">
      <c r="A788" s="27">
        <v>42759</v>
      </c>
      <c r="B788" s="113">
        <v>9.5662000000000003</v>
      </c>
      <c r="C788" s="116">
        <v>6.64</v>
      </c>
      <c r="D788" s="116">
        <v>32.25</v>
      </c>
      <c r="E788" s="113">
        <v>34.699800000000003</v>
      </c>
      <c r="F788" s="113">
        <v>40.1877</v>
      </c>
      <c r="G788" s="113">
        <v>12.5</v>
      </c>
      <c r="H788" s="113">
        <v>49.06</v>
      </c>
      <c r="I788" s="113">
        <v>20</v>
      </c>
      <c r="J788" s="113">
        <v>84.99</v>
      </c>
      <c r="K788" s="113">
        <v>745.12</v>
      </c>
      <c r="L788" s="113">
        <v>27.73</v>
      </c>
      <c r="M788" s="113">
        <v>46.1</v>
      </c>
      <c r="N788" s="113">
        <v>55.75</v>
      </c>
      <c r="O788" s="113">
        <v>680.04</v>
      </c>
      <c r="P788" s="113">
        <f t="shared" si="60"/>
        <v>2.5036410845865302</v>
      </c>
      <c r="Q788" s="113">
        <f t="shared" si="61"/>
        <v>12.226932304478483</v>
      </c>
      <c r="R788" s="113">
        <f>SUM($Q$651:Q788)</f>
        <v>2379.9621876726046</v>
      </c>
      <c r="S788" s="113">
        <f t="shared" si="62"/>
        <v>9.1796713406872996</v>
      </c>
      <c r="T788" s="113">
        <f>SUM($S$651:S788)</f>
        <v>1568.7013475969811</v>
      </c>
      <c r="U788" s="199">
        <f t="shared" si="63"/>
        <v>9.2772176491099998</v>
      </c>
      <c r="V788" s="199">
        <f t="shared" si="64"/>
        <v>9.2772176491099998</v>
      </c>
      <c r="W788" s="231">
        <f>SUM($V$651:V788)</f>
        <v>1510.7056632645294</v>
      </c>
      <c r="Y788" s="231"/>
      <c r="Z788" s="231"/>
      <c r="AA788" s="231"/>
      <c r="AB788" s="231"/>
      <c r="AC788" s="231"/>
      <c r="AD788" s="231"/>
      <c r="AE788" s="231"/>
      <c r="AF788" s="231"/>
      <c r="AG788" s="231"/>
      <c r="AH788" s="231"/>
      <c r="AI788" s="231"/>
      <c r="AJ788" s="231"/>
      <c r="AK788" s="231"/>
      <c r="AL788" s="231"/>
      <c r="AM788" s="231"/>
      <c r="AN788" s="231"/>
    </row>
    <row r="789" spans="1:40">
      <c r="A789" s="27">
        <v>42760</v>
      </c>
      <c r="B789" s="113">
        <v>9.9090000000000007</v>
      </c>
      <c r="C789" s="116">
        <v>6.87</v>
      </c>
      <c r="D789" s="116">
        <v>31.99</v>
      </c>
      <c r="E789" s="113">
        <v>42.128100000000003</v>
      </c>
      <c r="F789" s="113">
        <v>40.28</v>
      </c>
      <c r="G789" s="113">
        <v>11.69999981</v>
      </c>
      <c r="H789" s="113">
        <v>47.83</v>
      </c>
      <c r="I789" s="113">
        <v>20</v>
      </c>
      <c r="J789" s="113">
        <v>85</v>
      </c>
      <c r="K789" s="113">
        <v>754.22</v>
      </c>
      <c r="L789" s="113">
        <v>28.2</v>
      </c>
      <c r="M789" s="113">
        <v>45.97</v>
      </c>
      <c r="N789" s="113">
        <v>58.44</v>
      </c>
      <c r="O789" s="113">
        <v>679.94</v>
      </c>
      <c r="P789" s="113">
        <f t="shared" si="60"/>
        <v>2.6053009508400984</v>
      </c>
      <c r="Q789" s="113">
        <f t="shared" si="61"/>
        <v>13.53529814920261</v>
      </c>
      <c r="R789" s="113">
        <f>SUM($Q$651:Q789)</f>
        <v>2393.497485821807</v>
      </c>
      <c r="S789" s="113">
        <f t="shared" si="62"/>
        <v>10.041414623283629</v>
      </c>
      <c r="T789" s="113">
        <f>SUM($S$651:S789)</f>
        <v>1578.7427622202647</v>
      </c>
      <c r="U789" s="199">
        <f t="shared" si="63"/>
        <v>9.8060285603300006</v>
      </c>
      <c r="V789" s="199">
        <f t="shared" si="64"/>
        <v>9.8060285603300006</v>
      </c>
      <c r="W789" s="231">
        <f>SUM($V$651:V789)</f>
        <v>1520.5116918248596</v>
      </c>
      <c r="Y789" s="231"/>
      <c r="Z789" s="231"/>
      <c r="AA789" s="231"/>
      <c r="AB789" s="231"/>
      <c r="AC789" s="231"/>
      <c r="AD789" s="231"/>
      <c r="AE789" s="231"/>
      <c r="AF789" s="231"/>
      <c r="AG789" s="231"/>
      <c r="AH789" s="231"/>
      <c r="AI789" s="231"/>
      <c r="AJ789" s="231"/>
      <c r="AK789" s="231"/>
      <c r="AL789" s="231"/>
      <c r="AM789" s="231"/>
      <c r="AN789" s="231"/>
    </row>
    <row r="790" spans="1:40">
      <c r="A790" s="27">
        <v>42761</v>
      </c>
      <c r="B790" s="113">
        <v>9.8109999999999999</v>
      </c>
      <c r="C790" s="116">
        <v>6.81</v>
      </c>
      <c r="D790" s="116">
        <v>32.93</v>
      </c>
      <c r="E790" s="113">
        <v>46.498800000000003</v>
      </c>
      <c r="F790" s="113">
        <v>40.511099999999999</v>
      </c>
      <c r="G790" s="113">
        <v>12.600000380000001</v>
      </c>
      <c r="H790" s="113">
        <v>48.68</v>
      </c>
      <c r="I790" s="113">
        <v>20</v>
      </c>
      <c r="J790" s="113">
        <v>84.99</v>
      </c>
      <c r="K790" s="113">
        <v>750.76</v>
      </c>
      <c r="L790" s="113">
        <v>27.43</v>
      </c>
      <c r="M790" s="113">
        <v>50.17</v>
      </c>
      <c r="N790" s="113">
        <v>56.81</v>
      </c>
      <c r="O790" s="113">
        <v>680.03</v>
      </c>
      <c r="P790" s="113">
        <f t="shared" si="60"/>
        <v>2.5733200076754739</v>
      </c>
      <c r="Q790" s="113">
        <f t="shared" si="61"/>
        <v>13.109275166825469</v>
      </c>
      <c r="R790" s="113">
        <f>SUM($Q$651:Q790)</f>
        <v>2406.6067609886327</v>
      </c>
      <c r="S790" s="113">
        <f t="shared" si="62"/>
        <v>9.9057254598818538</v>
      </c>
      <c r="T790" s="113">
        <f>SUM($S$651:S790)</f>
        <v>1588.6484876801464</v>
      </c>
      <c r="U790" s="199">
        <f t="shared" si="63"/>
        <v>9.972761392549998</v>
      </c>
      <c r="V790" s="199">
        <f t="shared" si="64"/>
        <v>9.972761392549998</v>
      </c>
      <c r="W790" s="231">
        <f>SUM($V$651:V790)</f>
        <v>1530.4844532174095</v>
      </c>
      <c r="Y790" s="231"/>
      <c r="Z790" s="231"/>
      <c r="AA790" s="231"/>
      <c r="AB790" s="231"/>
      <c r="AC790" s="231"/>
      <c r="AD790" s="231"/>
      <c r="AE790" s="231"/>
      <c r="AF790" s="231"/>
      <c r="AG790" s="231"/>
      <c r="AH790" s="231"/>
      <c r="AI790" s="231"/>
      <c r="AJ790" s="231"/>
      <c r="AK790" s="231"/>
      <c r="AL790" s="231"/>
      <c r="AM790" s="231"/>
      <c r="AN790" s="231"/>
    </row>
    <row r="791" spans="1:40">
      <c r="A791" s="27">
        <v>42762</v>
      </c>
      <c r="B791" s="113">
        <v>9.4565000000000001</v>
      </c>
      <c r="C791" s="116">
        <v>6.56</v>
      </c>
      <c r="D791" s="116">
        <v>33.89</v>
      </c>
      <c r="E791" s="113">
        <v>45.454300000000003</v>
      </c>
      <c r="F791" s="113">
        <v>40.330500000000001</v>
      </c>
      <c r="G791" s="113">
        <v>12.5</v>
      </c>
      <c r="H791" s="113">
        <v>49.02</v>
      </c>
      <c r="I791" s="113">
        <v>19.989999999999998</v>
      </c>
      <c r="J791" s="113">
        <v>84.98</v>
      </c>
      <c r="K791" s="113">
        <v>742.17</v>
      </c>
      <c r="L791" s="113">
        <v>26.57</v>
      </c>
      <c r="M791" s="113">
        <v>51.86</v>
      </c>
      <c r="N791" s="113">
        <v>54.25</v>
      </c>
      <c r="O791" s="113">
        <v>680.02</v>
      </c>
      <c r="P791" s="113">
        <f t="shared" si="60"/>
        <v>2.5442535063187894</v>
      </c>
      <c r="Q791" s="113">
        <f t="shared" si="61"/>
        <v>12.733718896537583</v>
      </c>
      <c r="R791" s="113">
        <f>SUM($Q$651:Q791)</f>
        <v>2419.3404798851702</v>
      </c>
      <c r="S791" s="113">
        <f t="shared" si="62"/>
        <v>9.6586360095231019</v>
      </c>
      <c r="T791" s="113">
        <f>SUM($S$651:S791)</f>
        <v>1598.3071236896697</v>
      </c>
      <c r="U791" s="199">
        <f t="shared" si="63"/>
        <v>9.7063417550400004</v>
      </c>
      <c r="V791" s="199">
        <f t="shared" si="64"/>
        <v>9.7063417550400004</v>
      </c>
      <c r="W791" s="231">
        <f>SUM($V$651:V791)</f>
        <v>1540.1907949724496</v>
      </c>
      <c r="Y791" s="231"/>
      <c r="Z791" s="231"/>
      <c r="AA791" s="231"/>
      <c r="AB791" s="231"/>
      <c r="AC791" s="231"/>
      <c r="AD791" s="231"/>
      <c r="AE791" s="231"/>
      <c r="AF791" s="231"/>
      <c r="AG791" s="231"/>
      <c r="AH791" s="231"/>
      <c r="AI791" s="231"/>
      <c r="AJ791" s="231"/>
      <c r="AK791" s="231"/>
      <c r="AL791" s="231"/>
      <c r="AM791" s="231"/>
      <c r="AN791" s="231"/>
    </row>
    <row r="792" spans="1:40">
      <c r="A792" s="27">
        <v>42763</v>
      </c>
      <c r="B792" s="113">
        <v>9.0607000000000006</v>
      </c>
      <c r="C792" s="116">
        <v>6.29</v>
      </c>
      <c r="D792" s="116">
        <v>34.86</v>
      </c>
      <c r="E792" s="113">
        <v>47.746200000000002</v>
      </c>
      <c r="F792" s="113">
        <v>39.072299999999998</v>
      </c>
      <c r="G792" s="113">
        <v>11.600000380000001</v>
      </c>
      <c r="H792" s="113">
        <v>48.78</v>
      </c>
      <c r="I792" s="113">
        <v>20.010000000000002</v>
      </c>
      <c r="J792" s="113">
        <v>84.99</v>
      </c>
      <c r="K792" s="113">
        <v>732.87</v>
      </c>
      <c r="L792" s="113">
        <v>25.68</v>
      </c>
      <c r="M792" s="113">
        <v>44.31</v>
      </c>
      <c r="N792" s="113">
        <v>51.53</v>
      </c>
      <c r="O792" s="113">
        <v>679.99</v>
      </c>
      <c r="P792" s="113">
        <f t="shared" si="60"/>
        <v>2.5499108369380337</v>
      </c>
      <c r="Q792" s="113">
        <f t="shared" si="61"/>
        <v>12.805961912981905</v>
      </c>
      <c r="R792" s="113">
        <f>SUM($Q$651:Q792)</f>
        <v>2432.146441798152</v>
      </c>
      <c r="S792" s="113">
        <f t="shared" si="62"/>
        <v>9.7540401989858498</v>
      </c>
      <c r="T792" s="113">
        <f>SUM($S$651:S792)</f>
        <v>1608.0611638886555</v>
      </c>
      <c r="U792" s="199">
        <f t="shared" si="63"/>
        <v>9.5262633916899997</v>
      </c>
      <c r="V792" s="199">
        <f t="shared" si="64"/>
        <v>9.5262633916899997</v>
      </c>
      <c r="W792" s="231">
        <f>SUM($V$651:V792)</f>
        <v>1549.7170583641396</v>
      </c>
      <c r="Y792" s="231"/>
      <c r="Z792" s="231"/>
      <c r="AA792" s="231"/>
      <c r="AB792" s="231"/>
      <c r="AC792" s="231"/>
      <c r="AD792" s="231"/>
      <c r="AE792" s="231"/>
      <c r="AF792" s="231"/>
      <c r="AG792" s="231"/>
      <c r="AH792" s="231"/>
      <c r="AI792" s="231"/>
      <c r="AJ792" s="231"/>
      <c r="AK792" s="231"/>
      <c r="AL792" s="231"/>
      <c r="AM792" s="231"/>
      <c r="AN792" s="231"/>
    </row>
    <row r="793" spans="1:40">
      <c r="A793" s="27">
        <v>42764</v>
      </c>
      <c r="B793" s="113">
        <v>8.9033999999999995</v>
      </c>
      <c r="C793" s="116">
        <v>6.18</v>
      </c>
      <c r="D793" s="116">
        <v>33.19</v>
      </c>
      <c r="E793" s="113">
        <v>46.804099999999998</v>
      </c>
      <c r="F793" s="113">
        <v>38.881799999999998</v>
      </c>
      <c r="G793" s="113">
        <v>12.100000380000001</v>
      </c>
      <c r="H793" s="113">
        <v>48.69</v>
      </c>
      <c r="I793" s="113">
        <v>20</v>
      </c>
      <c r="J793" s="113">
        <v>84.97</v>
      </c>
      <c r="K793" s="113">
        <v>731.37</v>
      </c>
      <c r="L793" s="113">
        <v>25.34</v>
      </c>
      <c r="M793" s="113">
        <v>43.75</v>
      </c>
      <c r="N793" s="113">
        <v>51.54</v>
      </c>
      <c r="O793" s="113">
        <v>679.98</v>
      </c>
      <c r="P793" s="113">
        <f t="shared" si="60"/>
        <v>2.470958403649004</v>
      </c>
      <c r="Q793" s="113">
        <f t="shared" si="61"/>
        <v>11.833782959264868</v>
      </c>
      <c r="R793" s="113">
        <f>SUM($Q$651:Q793)</f>
        <v>2443.9802247574166</v>
      </c>
      <c r="S793" s="113">
        <f t="shared" si="62"/>
        <v>9.1816881888431485</v>
      </c>
      <c r="T793" s="113">
        <f>SUM($S$651:S793)</f>
        <v>1617.2428520774986</v>
      </c>
      <c r="U793" s="199">
        <f t="shared" si="63"/>
        <v>9.1735940661100006</v>
      </c>
      <c r="V793" s="199">
        <f t="shared" si="64"/>
        <v>9.1735940661100006</v>
      </c>
      <c r="W793" s="231">
        <f>SUM($V$651:V793)</f>
        <v>1558.8906524302495</v>
      </c>
      <c r="Y793" s="231"/>
      <c r="Z793" s="231"/>
      <c r="AA793" s="231"/>
      <c r="AB793" s="231"/>
      <c r="AC793" s="231"/>
      <c r="AD793" s="231"/>
      <c r="AE793" s="231"/>
      <c r="AF793" s="231"/>
      <c r="AG793" s="231"/>
      <c r="AH793" s="231"/>
      <c r="AI793" s="231"/>
      <c r="AJ793" s="231"/>
      <c r="AK793" s="231"/>
      <c r="AL793" s="231"/>
      <c r="AM793" s="231"/>
      <c r="AN793" s="231"/>
    </row>
    <row r="794" spans="1:40">
      <c r="A794" s="27">
        <v>42765</v>
      </c>
      <c r="B794" s="113">
        <v>9.0101999999999993</v>
      </c>
      <c r="C794" s="116">
        <v>6.25</v>
      </c>
      <c r="D794" s="116">
        <v>33.96</v>
      </c>
      <c r="E794" s="113">
        <v>45.089599999999997</v>
      </c>
      <c r="F794" s="113">
        <v>40.048499999999997</v>
      </c>
      <c r="G794" s="113">
        <v>11.69999981</v>
      </c>
      <c r="H794" s="113">
        <v>47.88</v>
      </c>
      <c r="I794" s="113">
        <v>20</v>
      </c>
      <c r="J794" s="113">
        <v>85</v>
      </c>
      <c r="K794" s="113">
        <v>735.49</v>
      </c>
      <c r="L794" s="113">
        <v>25.51</v>
      </c>
      <c r="M794" s="113">
        <v>48.26</v>
      </c>
      <c r="N794" s="113">
        <v>52.47</v>
      </c>
      <c r="O794" s="113">
        <v>680.04</v>
      </c>
      <c r="P794" s="113">
        <f t="shared" si="60"/>
        <v>2.5204585625502478</v>
      </c>
      <c r="Q794" s="113">
        <f t="shared" si="61"/>
        <v>12.434297259499603</v>
      </c>
      <c r="R794" s="113">
        <f>SUM($Q$651:Q794)</f>
        <v>2456.4145220169162</v>
      </c>
      <c r="S794" s="113">
        <f t="shared" si="62"/>
        <v>9.4805781241451257</v>
      </c>
      <c r="T794" s="113">
        <f>SUM($S$651:S794)</f>
        <v>1626.7234302016436</v>
      </c>
      <c r="U794" s="199">
        <f t="shared" si="63"/>
        <v>9.2900814401299989</v>
      </c>
      <c r="V794" s="199">
        <f t="shared" si="64"/>
        <v>9.2900814401299989</v>
      </c>
      <c r="W794" s="231">
        <f>SUM($V$651:V794)</f>
        <v>1568.1807338703795</v>
      </c>
      <c r="Y794" s="231"/>
      <c r="Z794" s="231"/>
      <c r="AA794" s="231"/>
      <c r="AB794" s="231"/>
      <c r="AC794" s="231"/>
      <c r="AD794" s="231"/>
      <c r="AE794" s="231"/>
      <c r="AF794" s="231"/>
      <c r="AG794" s="231"/>
      <c r="AH794" s="231"/>
      <c r="AI794" s="231"/>
      <c r="AJ794" s="231"/>
      <c r="AK794" s="231"/>
      <c r="AL794" s="231"/>
      <c r="AM794" s="231"/>
      <c r="AN794" s="231"/>
    </row>
    <row r="795" spans="1:40">
      <c r="A795" s="27">
        <v>42766</v>
      </c>
      <c r="B795" s="113">
        <v>10.2332</v>
      </c>
      <c r="C795" s="116">
        <v>7.1</v>
      </c>
      <c r="D795" s="116">
        <v>34.590000000000003</v>
      </c>
      <c r="E795" s="113">
        <v>42.514299999999999</v>
      </c>
      <c r="F795" s="113">
        <v>40.663800000000002</v>
      </c>
      <c r="G795" s="113">
        <v>11.899999619999999</v>
      </c>
      <c r="H795" s="113">
        <v>49.78</v>
      </c>
      <c r="I795" s="113">
        <v>20</v>
      </c>
      <c r="J795" s="113">
        <v>84.97</v>
      </c>
      <c r="K795" s="113">
        <v>764.56</v>
      </c>
      <c r="L795" s="113">
        <v>27.4</v>
      </c>
      <c r="M795" s="113">
        <v>51.5</v>
      </c>
      <c r="N795" s="113">
        <v>58.33</v>
      </c>
      <c r="O795" s="113">
        <v>680.02</v>
      </c>
      <c r="P795" s="113">
        <f t="shared" si="60"/>
        <v>2.6996112142840358</v>
      </c>
      <c r="Q795" s="113">
        <f t="shared" si="61"/>
        <v>14.873947822143062</v>
      </c>
      <c r="R795" s="113">
        <f>SUM($Q$651:Q795)</f>
        <v>2471.2884698390594</v>
      </c>
      <c r="S795" s="113">
        <f t="shared" si="62"/>
        <v>10.638470442809252</v>
      </c>
      <c r="T795" s="113">
        <f>SUM($S$651:S795)</f>
        <v>1637.3619006444528</v>
      </c>
      <c r="U795" s="199">
        <f t="shared" si="63"/>
        <v>10.396544213170001</v>
      </c>
      <c r="V795" s="199">
        <f t="shared" si="64"/>
        <v>10.396544213170001</v>
      </c>
      <c r="W795" s="231">
        <f>SUM($V$651:V795)</f>
        <v>1578.5772780835496</v>
      </c>
      <c r="Y795" s="231"/>
      <c r="Z795" s="231"/>
      <c r="AA795" s="231"/>
      <c r="AB795" s="231"/>
      <c r="AC795" s="231"/>
      <c r="AD795" s="231"/>
      <c r="AE795" s="231"/>
      <c r="AF795" s="231"/>
      <c r="AG795" s="231"/>
      <c r="AH795" s="231"/>
      <c r="AI795" s="231"/>
      <c r="AJ795" s="231"/>
      <c r="AK795" s="231"/>
      <c r="AL795" s="231"/>
      <c r="AM795" s="231"/>
      <c r="AN795" s="231"/>
    </row>
    <row r="796" spans="1:40">
      <c r="A796" s="27">
        <v>42767</v>
      </c>
      <c r="B796" s="113">
        <v>9.6054999999999993</v>
      </c>
      <c r="C796" s="116">
        <v>6.66</v>
      </c>
      <c r="D796" s="116">
        <v>35.06</v>
      </c>
      <c r="E796" s="113">
        <v>39.178699999999999</v>
      </c>
      <c r="F796" s="113">
        <v>40.810699999999997</v>
      </c>
      <c r="G796" s="113">
        <v>12.19999981</v>
      </c>
      <c r="H796" s="113">
        <v>48.78</v>
      </c>
      <c r="I796" s="113">
        <v>20</v>
      </c>
      <c r="J796" s="113">
        <v>84.98</v>
      </c>
      <c r="K796" s="113">
        <v>748.86</v>
      </c>
      <c r="L796" s="113">
        <v>26.39</v>
      </c>
      <c r="M796" s="113">
        <v>48.17</v>
      </c>
      <c r="N796" s="113">
        <v>53.82</v>
      </c>
      <c r="O796" s="113">
        <v>680.02</v>
      </c>
      <c r="P796" s="113">
        <f t="shared" si="60"/>
        <v>2.5809786414293683</v>
      </c>
      <c r="Q796" s="113">
        <f t="shared" si="61"/>
        <v>13.210059747579841</v>
      </c>
      <c r="R796" s="113">
        <f>SUM($Q$651:Q796)</f>
        <v>2484.4985295866391</v>
      </c>
      <c r="S796" s="113">
        <f t="shared" si="62"/>
        <v>9.8051415330495271</v>
      </c>
      <c r="T796" s="113">
        <f>SUM($S$651:S796)</f>
        <v>1647.1670421775023</v>
      </c>
      <c r="U796" s="199">
        <f t="shared" si="63"/>
        <v>9.7497760741799979</v>
      </c>
      <c r="V796" s="199">
        <f t="shared" si="64"/>
        <v>9.7497760741799979</v>
      </c>
      <c r="W796" s="231">
        <f>SUM($V$651:V796)</f>
        <v>1588.3270541577297</v>
      </c>
      <c r="Y796" s="231"/>
      <c r="Z796" s="231"/>
      <c r="AA796" s="231"/>
      <c r="AB796" s="231"/>
      <c r="AC796" s="231"/>
      <c r="AD796" s="231"/>
      <c r="AE796" s="231"/>
      <c r="AF796" s="231"/>
      <c r="AG796" s="231"/>
      <c r="AH796" s="231"/>
      <c r="AI796" s="231"/>
      <c r="AJ796" s="231"/>
      <c r="AK796" s="231"/>
      <c r="AL796" s="231"/>
      <c r="AM796" s="231"/>
      <c r="AN796" s="231"/>
    </row>
    <row r="797" spans="1:40">
      <c r="A797" s="27">
        <v>42768</v>
      </c>
      <c r="B797" s="113">
        <v>9.6228999999999996</v>
      </c>
      <c r="C797" s="116">
        <v>6.68</v>
      </c>
      <c r="D797" s="116">
        <v>34.340000000000003</v>
      </c>
      <c r="E797" s="113">
        <v>43.331699999999998</v>
      </c>
      <c r="F797" s="113">
        <v>41.074800000000003</v>
      </c>
      <c r="G797" s="113">
        <v>11.600000380000001</v>
      </c>
      <c r="H797" s="113">
        <v>48.66</v>
      </c>
      <c r="I797" s="113">
        <v>20</v>
      </c>
      <c r="J797" s="113">
        <v>84.96</v>
      </c>
      <c r="K797" s="113">
        <v>750.35</v>
      </c>
      <c r="L797" s="113">
        <v>26.66</v>
      </c>
      <c r="M797" s="113">
        <v>42.28</v>
      </c>
      <c r="N797" s="113">
        <v>54.3</v>
      </c>
      <c r="O797" s="113">
        <v>679.96</v>
      </c>
      <c r="P797" s="113">
        <f t="shared" si="60"/>
        <v>2.6077380712741842</v>
      </c>
      <c r="Q797" s="113">
        <f t="shared" si="61"/>
        <v>13.568325530408957</v>
      </c>
      <c r="R797" s="113">
        <f>SUM($Q$651:Q797)</f>
        <v>2498.0668551170479</v>
      </c>
      <c r="S797" s="113">
        <f t="shared" si="62"/>
        <v>10.098304793059349</v>
      </c>
      <c r="T797" s="113">
        <f>SUM($S$651:S797)</f>
        <v>1657.2653469705615</v>
      </c>
      <c r="U797" s="199">
        <f t="shared" si="63"/>
        <v>9.8414726730899993</v>
      </c>
      <c r="V797" s="199">
        <f t="shared" si="64"/>
        <v>9.8414726730899993</v>
      </c>
      <c r="W797" s="231">
        <f>SUM($V$651:V797)</f>
        <v>1598.1685268308197</v>
      </c>
      <c r="Y797" s="231"/>
      <c r="Z797" s="231"/>
      <c r="AA797" s="231"/>
      <c r="AB797" s="231"/>
      <c r="AC797" s="231"/>
      <c r="AD797" s="231"/>
      <c r="AE797" s="231"/>
      <c r="AF797" s="231"/>
      <c r="AG797" s="231"/>
      <c r="AH797" s="231"/>
      <c r="AI797" s="231"/>
      <c r="AJ797" s="231"/>
      <c r="AK797" s="231"/>
      <c r="AL797" s="231"/>
      <c r="AM797" s="231"/>
      <c r="AN797" s="231"/>
    </row>
    <row r="798" spans="1:40">
      <c r="A798" s="27">
        <v>42769</v>
      </c>
      <c r="B798" s="113">
        <v>9.3827999999999996</v>
      </c>
      <c r="C798" s="116">
        <v>6.51</v>
      </c>
      <c r="D798" s="116">
        <v>33.270000000000003</v>
      </c>
      <c r="E798" s="113">
        <v>45.585000000000001</v>
      </c>
      <c r="F798" s="113">
        <v>40.836399999999998</v>
      </c>
      <c r="G798" s="113">
        <v>11.5</v>
      </c>
      <c r="H798" s="113">
        <v>48.16</v>
      </c>
      <c r="I798" s="113">
        <v>20</v>
      </c>
      <c r="J798" s="113">
        <v>84.97</v>
      </c>
      <c r="K798" s="113">
        <v>747.43</v>
      </c>
      <c r="L798" s="113">
        <v>26.3</v>
      </c>
      <c r="M798" s="113">
        <v>42.08</v>
      </c>
      <c r="N798" s="113">
        <v>54.61</v>
      </c>
      <c r="O798" s="113">
        <v>679.95</v>
      </c>
      <c r="P798" s="113">
        <f t="shared" si="60"/>
        <v>2.5673933060780803</v>
      </c>
      <c r="Q798" s="113">
        <f t="shared" si="61"/>
        <v>13.031810187413612</v>
      </c>
      <c r="R798" s="113">
        <f>SUM($Q$651:Q798)</f>
        <v>2511.0986653044615</v>
      </c>
      <c r="S798" s="113">
        <f t="shared" si="62"/>
        <v>9.8481636890784028</v>
      </c>
      <c r="T798" s="113">
        <f>SUM($S$651:S798)</f>
        <v>1667.1135106596398</v>
      </c>
      <c r="U798" s="199">
        <f t="shared" si="63"/>
        <v>9.5799914215399973</v>
      </c>
      <c r="V798" s="199">
        <f t="shared" si="64"/>
        <v>9.5799914215399973</v>
      </c>
      <c r="W798" s="231">
        <f>SUM($V$651:V798)</f>
        <v>1607.7485182523596</v>
      </c>
      <c r="Y798" s="231"/>
      <c r="Z798" s="231"/>
      <c r="AA798" s="231"/>
      <c r="AB798" s="231"/>
      <c r="AC798" s="231"/>
      <c r="AD798" s="231"/>
      <c r="AE798" s="231"/>
      <c r="AF798" s="231"/>
      <c r="AG798" s="231"/>
      <c r="AH798" s="231"/>
      <c r="AI798" s="231"/>
      <c r="AJ798" s="231"/>
      <c r="AK798" s="231"/>
      <c r="AL798" s="231"/>
      <c r="AM798" s="231"/>
      <c r="AN798" s="231"/>
    </row>
    <row r="799" spans="1:40">
      <c r="A799" s="27">
        <v>42770</v>
      </c>
      <c r="B799" s="113">
        <v>8.766</v>
      </c>
      <c r="C799" s="116">
        <v>6.08</v>
      </c>
      <c r="D799" s="116">
        <v>33.28</v>
      </c>
      <c r="E799" s="113">
        <v>42.527000000000001</v>
      </c>
      <c r="F799" s="113">
        <v>40.479700000000001</v>
      </c>
      <c r="G799" s="113">
        <v>11.600000380000001</v>
      </c>
      <c r="H799" s="113">
        <v>51.2</v>
      </c>
      <c r="I799" s="113">
        <v>19.989999999999998</v>
      </c>
      <c r="J799" s="113">
        <v>84.97</v>
      </c>
      <c r="K799" s="113">
        <v>737.51</v>
      </c>
      <c r="L799" s="113">
        <v>31.49</v>
      </c>
      <c r="M799" s="113">
        <v>44.69</v>
      </c>
      <c r="N799" s="113">
        <v>51.31</v>
      </c>
      <c r="O799" s="113">
        <v>680.08</v>
      </c>
      <c r="P799" s="113">
        <f t="shared" si="60"/>
        <v>2.4699536164694544</v>
      </c>
      <c r="Q799" s="113">
        <f t="shared" si="61"/>
        <v>11.821898497539092</v>
      </c>
      <c r="R799" s="113">
        <f>SUM($Q$651:Q799)</f>
        <v>2522.9205638020007</v>
      </c>
      <c r="S799" s="113">
        <f t="shared" si="62"/>
        <v>9.0774499011708514</v>
      </c>
      <c r="T799" s="113">
        <f>SUM($S$651:S799)</f>
        <v>1676.1909605608107</v>
      </c>
      <c r="U799" s="199">
        <f t="shared" si="63"/>
        <v>8.90727520027</v>
      </c>
      <c r="V799" s="199">
        <f t="shared" si="64"/>
        <v>8.90727520027</v>
      </c>
      <c r="W799" s="231">
        <f>SUM($V$651:V799)</f>
        <v>1616.6557934526297</v>
      </c>
      <c r="Y799" s="231"/>
      <c r="Z799" s="231"/>
      <c r="AA799" s="231"/>
      <c r="AB799" s="231"/>
      <c r="AC799" s="231"/>
      <c r="AD799" s="231"/>
      <c r="AE799" s="231"/>
      <c r="AF799" s="231"/>
      <c r="AG799" s="231"/>
      <c r="AH799" s="231"/>
      <c r="AI799" s="231"/>
      <c r="AJ799" s="231"/>
      <c r="AK799" s="231"/>
      <c r="AL799" s="231"/>
      <c r="AM799" s="231"/>
      <c r="AN799" s="231"/>
    </row>
    <row r="800" spans="1:40">
      <c r="A800" s="27">
        <v>42771</v>
      </c>
      <c r="B800" s="113">
        <v>8.8080999999999996</v>
      </c>
      <c r="C800" s="116">
        <v>6.11</v>
      </c>
      <c r="D800" s="116">
        <v>32.49</v>
      </c>
      <c r="E800" s="113">
        <v>40.601999999999997</v>
      </c>
      <c r="F800" s="113">
        <v>40.595199999999998</v>
      </c>
      <c r="G800" s="113">
        <v>12</v>
      </c>
      <c r="H800" s="113">
        <v>50.45</v>
      </c>
      <c r="I800" s="113">
        <v>20</v>
      </c>
      <c r="J800" s="113">
        <v>85</v>
      </c>
      <c r="K800" s="113">
        <v>739.14</v>
      </c>
      <c r="L800" s="113">
        <v>31.9</v>
      </c>
      <c r="M800" s="113">
        <v>48.27</v>
      </c>
      <c r="N800" s="113">
        <v>51.73</v>
      </c>
      <c r="O800" s="113">
        <v>680.04</v>
      </c>
      <c r="P800" s="113">
        <f t="shared" si="60"/>
        <v>2.4382957667220402</v>
      </c>
      <c r="Q800" s="113">
        <f t="shared" si="61"/>
        <v>11.453504656713985</v>
      </c>
      <c r="R800" s="113">
        <f>SUM($Q$651:Q800)</f>
        <v>2534.3740684587146</v>
      </c>
      <c r="S800" s="113">
        <f t="shared" si="62"/>
        <v>8.8227235495951959</v>
      </c>
      <c r="T800" s="113">
        <f>SUM($S$651:S800)</f>
        <v>1685.0136841104058</v>
      </c>
      <c r="U800" s="199">
        <f t="shared" si="63"/>
        <v>8.7994040143199985</v>
      </c>
      <c r="V800" s="199">
        <f t="shared" si="64"/>
        <v>8.7994040143199985</v>
      </c>
      <c r="W800" s="231">
        <f>SUM($V$651:V800)</f>
        <v>1625.4551974669498</v>
      </c>
      <c r="Y800" s="231"/>
      <c r="Z800" s="231"/>
      <c r="AA800" s="231"/>
      <c r="AB800" s="231"/>
      <c r="AC800" s="231"/>
      <c r="AD800" s="231"/>
      <c r="AE800" s="231"/>
      <c r="AF800" s="231"/>
      <c r="AG800" s="231"/>
      <c r="AH800" s="231"/>
      <c r="AI800" s="231"/>
      <c r="AJ800" s="231"/>
      <c r="AK800" s="231"/>
      <c r="AL800" s="231"/>
      <c r="AM800" s="231"/>
      <c r="AN800" s="231"/>
    </row>
    <row r="801" spans="1:40">
      <c r="A801" s="27">
        <v>42772</v>
      </c>
      <c r="B801" s="113">
        <v>8.9232999999999993</v>
      </c>
      <c r="C801" s="116">
        <v>6.19</v>
      </c>
      <c r="D801" s="116">
        <v>33.159999999999997</v>
      </c>
      <c r="E801" s="113">
        <v>38.590800000000002</v>
      </c>
      <c r="F801" s="113">
        <v>40.640999999999998</v>
      </c>
      <c r="G801" s="113">
        <v>11.69999981</v>
      </c>
      <c r="H801" s="113">
        <v>48.61</v>
      </c>
      <c r="I801" s="113">
        <v>20</v>
      </c>
      <c r="J801" s="113">
        <v>85</v>
      </c>
      <c r="K801" s="113">
        <v>742.01</v>
      </c>
      <c r="L801" s="113">
        <v>31.57</v>
      </c>
      <c r="M801" s="113">
        <v>52.03</v>
      </c>
      <c r="N801" s="113">
        <v>52.4</v>
      </c>
      <c r="O801" s="113">
        <v>680.03</v>
      </c>
      <c r="P801" s="113">
        <f t="shared" si="60"/>
        <v>2.4780860401674585</v>
      </c>
      <c r="Q801" s="113">
        <f t="shared" si="61"/>
        <v>11.918431175328406</v>
      </c>
      <c r="R801" s="113">
        <f>SUM($Q$651:Q801)</f>
        <v>2546.292499634043</v>
      </c>
      <c r="S801" s="113">
        <f t="shared" si="62"/>
        <v>9.0635607724660261</v>
      </c>
      <c r="T801" s="113">
        <f>SUM($S$651:S801)</f>
        <v>1694.0772448828718</v>
      </c>
      <c r="U801" s="199">
        <f t="shared" si="63"/>
        <v>8.9076967085399996</v>
      </c>
      <c r="V801" s="199">
        <f t="shared" si="64"/>
        <v>8.9076967085399996</v>
      </c>
      <c r="W801" s="231">
        <f>SUM($V$651:V801)</f>
        <v>1634.3628941754898</v>
      </c>
      <c r="Y801" s="231"/>
      <c r="Z801" s="231"/>
      <c r="AA801" s="231"/>
      <c r="AB801" s="231"/>
      <c r="AC801" s="231"/>
      <c r="AD801" s="231"/>
      <c r="AE801" s="231"/>
      <c r="AF801" s="231"/>
      <c r="AG801" s="231"/>
      <c r="AH801" s="231"/>
      <c r="AI801" s="231"/>
      <c r="AJ801" s="231"/>
      <c r="AK801" s="231"/>
      <c r="AL801" s="231"/>
      <c r="AM801" s="231"/>
      <c r="AN801" s="231"/>
    </row>
    <row r="802" spans="1:40">
      <c r="A802" s="27">
        <v>42773</v>
      </c>
      <c r="B802" s="113">
        <v>8.8809000000000005</v>
      </c>
      <c r="C802" s="116">
        <v>6.16</v>
      </c>
      <c r="D802" s="116">
        <v>33.46</v>
      </c>
      <c r="E802" s="113">
        <v>35.868099999999998</v>
      </c>
      <c r="F802" s="113">
        <v>40.664099999999998</v>
      </c>
      <c r="G802" s="113">
        <v>11.600000380000001</v>
      </c>
      <c r="H802" s="113">
        <v>46.42</v>
      </c>
      <c r="I802" s="113">
        <v>19.989999999999998</v>
      </c>
      <c r="J802" s="113">
        <v>84.98</v>
      </c>
      <c r="K802" s="113">
        <v>741.02</v>
      </c>
      <c r="L802" s="113">
        <v>29.46</v>
      </c>
      <c r="M802" s="113">
        <v>55.48</v>
      </c>
      <c r="N802" s="113">
        <v>52.61</v>
      </c>
      <c r="O802" s="113">
        <v>679.96</v>
      </c>
      <c r="P802" s="113">
        <f t="shared" si="60"/>
        <v>2.4784775154135139</v>
      </c>
      <c r="Q802" s="113">
        <f t="shared" si="61"/>
        <v>11.923097859491429</v>
      </c>
      <c r="R802" s="113">
        <f>SUM($Q$651:Q802)</f>
        <v>2558.2155974935345</v>
      </c>
      <c r="S802" s="113">
        <f t="shared" si="62"/>
        <v>9.0076870496074495</v>
      </c>
      <c r="T802" s="113">
        <f>SUM($S$651:S802)</f>
        <v>1703.0849319324793</v>
      </c>
      <c r="U802" s="199">
        <f t="shared" si="63"/>
        <v>8.8073477333399985</v>
      </c>
      <c r="V802" s="199">
        <f t="shared" si="64"/>
        <v>8.8073477333399985</v>
      </c>
      <c r="W802" s="231">
        <f>SUM($V$651:V802)</f>
        <v>1643.1702419088299</v>
      </c>
      <c r="Y802" s="231"/>
      <c r="Z802" s="231"/>
      <c r="AA802" s="231"/>
      <c r="AB802" s="231"/>
      <c r="AC802" s="231"/>
      <c r="AD802" s="231"/>
      <c r="AE802" s="231"/>
      <c r="AF802" s="231"/>
      <c r="AG802" s="231"/>
      <c r="AH802" s="231"/>
      <c r="AI802" s="231"/>
      <c r="AJ802" s="231"/>
      <c r="AK802" s="231"/>
      <c r="AL802" s="231"/>
      <c r="AM802" s="231"/>
      <c r="AN802" s="231"/>
    </row>
    <row r="803" spans="1:40">
      <c r="A803" s="27">
        <v>42774</v>
      </c>
      <c r="B803" s="113">
        <v>8.7433999999999994</v>
      </c>
      <c r="C803" s="116">
        <v>6.07</v>
      </c>
      <c r="D803" s="116">
        <v>33.46</v>
      </c>
      <c r="E803" s="113">
        <v>33.197000000000003</v>
      </c>
      <c r="F803" s="113">
        <v>40.227800000000002</v>
      </c>
      <c r="G803" s="113">
        <v>11.600000380000001</v>
      </c>
      <c r="H803" s="113">
        <v>44.1</v>
      </c>
      <c r="I803" s="113">
        <v>20.010000000000002</v>
      </c>
      <c r="J803" s="113">
        <v>84.99</v>
      </c>
      <c r="K803" s="113">
        <v>739.24</v>
      </c>
      <c r="L803" s="113">
        <v>27.8</v>
      </c>
      <c r="M803" s="113">
        <v>49.25</v>
      </c>
      <c r="N803" s="113">
        <v>51.9</v>
      </c>
      <c r="O803" s="113">
        <v>679.98</v>
      </c>
      <c r="P803" s="113">
        <f t="shared" si="60"/>
        <v>2.4403178611590244</v>
      </c>
      <c r="Q803" s="113">
        <f t="shared" si="61"/>
        <v>11.476688156477733</v>
      </c>
      <c r="R803" s="113">
        <f>SUM($Q$651:Q803)</f>
        <v>2569.6922856500123</v>
      </c>
      <c r="S803" s="113">
        <f t="shared" si="62"/>
        <v>8.750616668706952</v>
      </c>
      <c r="T803" s="113">
        <f>SUM($S$651:S803)</f>
        <v>1711.8355486011862</v>
      </c>
      <c r="U803" s="199">
        <f t="shared" si="63"/>
        <v>8.5973900756799999</v>
      </c>
      <c r="V803" s="199">
        <f t="shared" si="64"/>
        <v>8.5973900756799999</v>
      </c>
      <c r="W803" s="231">
        <f>SUM($V$651:V803)</f>
        <v>1651.76763198451</v>
      </c>
      <c r="Y803" s="231"/>
      <c r="Z803" s="231"/>
      <c r="AA803" s="231"/>
      <c r="AB803" s="231"/>
      <c r="AC803" s="231"/>
      <c r="AD803" s="231"/>
      <c r="AE803" s="231"/>
      <c r="AF803" s="231"/>
      <c r="AG803" s="231"/>
      <c r="AH803" s="231"/>
      <c r="AI803" s="231"/>
      <c r="AJ803" s="231"/>
      <c r="AK803" s="231"/>
      <c r="AL803" s="231"/>
      <c r="AM803" s="231"/>
      <c r="AN803" s="231"/>
    </row>
    <row r="804" spans="1:40">
      <c r="A804" s="27">
        <v>42775</v>
      </c>
      <c r="B804" s="113">
        <v>8.6964000000000006</v>
      </c>
      <c r="C804" s="116">
        <v>6.03</v>
      </c>
      <c r="D804" s="116">
        <v>33.159999999999997</v>
      </c>
      <c r="E804" s="113">
        <v>30.809200000000001</v>
      </c>
      <c r="F804" s="113">
        <v>40.439</v>
      </c>
      <c r="G804" s="113">
        <v>12</v>
      </c>
      <c r="H804" s="113">
        <v>46.13</v>
      </c>
      <c r="I804" s="113">
        <v>20</v>
      </c>
      <c r="J804" s="113">
        <v>85</v>
      </c>
      <c r="K804" s="113">
        <v>736.97</v>
      </c>
      <c r="L804" s="113">
        <v>26.72</v>
      </c>
      <c r="M804" s="113">
        <v>44.71</v>
      </c>
      <c r="N804" s="113">
        <v>51.23</v>
      </c>
      <c r="O804" s="113">
        <v>679.99</v>
      </c>
      <c r="P804" s="113">
        <f t="shared" si="60"/>
        <v>2.4019127928666597</v>
      </c>
      <c r="Q804" s="113">
        <f t="shared" si="61"/>
        <v>11.044281612323786</v>
      </c>
      <c r="R804" s="113">
        <f>SUM($Q$651:Q804)</f>
        <v>2580.7365672623359</v>
      </c>
      <c r="S804" s="113">
        <f t="shared" si="62"/>
        <v>8.4204192737334029</v>
      </c>
      <c r="T804" s="113">
        <f>SUM($S$651:S804)</f>
        <v>1720.2559678749196</v>
      </c>
      <c r="U804" s="199">
        <f t="shared" si="63"/>
        <v>8.4324475514599992</v>
      </c>
      <c r="V804" s="199">
        <f t="shared" si="64"/>
        <v>8.4324475514599992</v>
      </c>
      <c r="W804" s="231">
        <f>SUM($V$651:V804)</f>
        <v>1660.20007953597</v>
      </c>
      <c r="Y804" s="231"/>
      <c r="Z804" s="231"/>
      <c r="AA804" s="231"/>
      <c r="AB804" s="231"/>
      <c r="AC804" s="231"/>
      <c r="AD804" s="231"/>
      <c r="AE804" s="231"/>
      <c r="AF804" s="231"/>
      <c r="AG804" s="231"/>
      <c r="AH804" s="231"/>
      <c r="AI804" s="231"/>
      <c r="AJ804" s="231"/>
      <c r="AK804" s="231"/>
      <c r="AL804" s="231"/>
      <c r="AM804" s="231"/>
      <c r="AN804" s="231"/>
    </row>
    <row r="805" spans="1:40">
      <c r="A805" s="27">
        <v>42776</v>
      </c>
      <c r="B805" s="113">
        <v>8.8026999999999997</v>
      </c>
      <c r="C805" s="116">
        <v>6.11</v>
      </c>
      <c r="D805" s="116">
        <v>33.270000000000003</v>
      </c>
      <c r="E805" s="113">
        <v>28.956199999999999</v>
      </c>
      <c r="F805" s="113">
        <v>39.997300000000003</v>
      </c>
      <c r="G805" s="113">
        <v>12.100000380000001</v>
      </c>
      <c r="H805" s="113">
        <v>49.18</v>
      </c>
      <c r="I805" s="113">
        <v>20.010000000000002</v>
      </c>
      <c r="J805" s="113">
        <v>84.97</v>
      </c>
      <c r="K805" s="113">
        <v>738.54</v>
      </c>
      <c r="L805" s="113">
        <v>26.46</v>
      </c>
      <c r="M805" s="113">
        <v>49.64</v>
      </c>
      <c r="N805" s="113">
        <v>51.42</v>
      </c>
      <c r="O805" s="113">
        <v>679.93</v>
      </c>
      <c r="P805" s="113">
        <f t="shared" si="60"/>
        <v>2.4305758377195343</v>
      </c>
      <c r="Q805" s="113">
        <f t="shared" si="61"/>
        <v>11.365424836357022</v>
      </c>
      <c r="R805" s="113">
        <f>SUM($Q$651:Q805)</f>
        <v>2592.1019920986928</v>
      </c>
      <c r="S805" s="113">
        <f t="shared" si="62"/>
        <v>8.4724379133408512</v>
      </c>
      <c r="T805" s="113">
        <f>SUM($S$651:S805)</f>
        <v>1728.7284057882605</v>
      </c>
      <c r="U805" s="199">
        <f t="shared" si="63"/>
        <v>8.4870440361900013</v>
      </c>
      <c r="V805" s="199">
        <f t="shared" si="64"/>
        <v>8.4870440361900013</v>
      </c>
      <c r="W805" s="231">
        <f>SUM($V$651:V805)</f>
        <v>1668.6871235721599</v>
      </c>
      <c r="Y805" s="231"/>
      <c r="Z805" s="231"/>
      <c r="AA805" s="231"/>
      <c r="AB805" s="231"/>
      <c r="AC805" s="231"/>
      <c r="AD805" s="231"/>
      <c r="AE805" s="231"/>
      <c r="AF805" s="231"/>
      <c r="AG805" s="231"/>
      <c r="AH805" s="231"/>
      <c r="AI805" s="231"/>
      <c r="AJ805" s="231"/>
      <c r="AK805" s="231"/>
      <c r="AL805" s="231"/>
      <c r="AM805" s="231"/>
      <c r="AN805" s="231"/>
    </row>
    <row r="806" spans="1:40">
      <c r="A806" s="27">
        <v>42777</v>
      </c>
      <c r="B806" s="113">
        <v>9.1035000000000004</v>
      </c>
      <c r="C806" s="116">
        <v>6.32</v>
      </c>
      <c r="D806" s="116">
        <v>32.19</v>
      </c>
      <c r="E806" s="113">
        <v>29.1752</v>
      </c>
      <c r="F806" s="113">
        <v>39.7072</v>
      </c>
      <c r="G806" s="113">
        <v>11.69999981</v>
      </c>
      <c r="H806" s="113">
        <v>40.49</v>
      </c>
      <c r="I806" s="113">
        <v>20</v>
      </c>
      <c r="J806" s="113">
        <v>84.96</v>
      </c>
      <c r="K806" s="113">
        <v>748.47</v>
      </c>
      <c r="L806" s="113">
        <v>27.16</v>
      </c>
      <c r="M806" s="113">
        <v>59.87</v>
      </c>
      <c r="N806" s="113">
        <v>55.69</v>
      </c>
      <c r="O806" s="113">
        <v>679.92</v>
      </c>
      <c r="P806" s="113">
        <f t="shared" si="60"/>
        <v>2.4652688495011179</v>
      </c>
      <c r="Q806" s="113">
        <f t="shared" si="61"/>
        <v>11.766645183459001</v>
      </c>
      <c r="R806" s="113">
        <f>SUM($Q$651:Q806)</f>
        <v>2603.8686372821517</v>
      </c>
      <c r="S806" s="113">
        <f t="shared" si="62"/>
        <v>8.8188682804790268</v>
      </c>
      <c r="T806" s="113">
        <f>SUM($S$651:S806)</f>
        <v>1737.5472740687396</v>
      </c>
      <c r="U806" s="199">
        <f t="shared" si="63"/>
        <v>8.6595699322799984</v>
      </c>
      <c r="V806" s="199">
        <f t="shared" si="64"/>
        <v>8.6595699322799984</v>
      </c>
      <c r="W806" s="231">
        <f>SUM($V$651:V806)</f>
        <v>1677.3466935044398</v>
      </c>
      <c r="Y806" s="231"/>
      <c r="Z806" s="231"/>
      <c r="AA806" s="231"/>
      <c r="AB806" s="231"/>
      <c r="AC806" s="231"/>
      <c r="AD806" s="231"/>
      <c r="AE806" s="231"/>
      <c r="AF806" s="231"/>
      <c r="AG806" s="231"/>
      <c r="AH806" s="231"/>
      <c r="AI806" s="231"/>
      <c r="AJ806" s="231"/>
      <c r="AK806" s="231"/>
      <c r="AL806" s="231"/>
      <c r="AM806" s="231"/>
      <c r="AN806" s="231"/>
    </row>
    <row r="807" spans="1:40">
      <c r="A807" s="27">
        <v>42778</v>
      </c>
      <c r="B807" s="113">
        <v>8.9312000000000005</v>
      </c>
      <c r="C807" s="116">
        <v>6.2</v>
      </c>
      <c r="D807" s="116">
        <v>32.479999999999997</v>
      </c>
      <c r="E807" s="113">
        <v>27.051500000000001</v>
      </c>
      <c r="F807" s="113">
        <v>40.281999999999996</v>
      </c>
      <c r="G807" s="113">
        <v>12</v>
      </c>
      <c r="H807" s="113">
        <v>50.64</v>
      </c>
      <c r="I807" s="113">
        <v>20</v>
      </c>
      <c r="J807" s="113">
        <v>84.98</v>
      </c>
      <c r="K807" s="113">
        <v>743.04</v>
      </c>
      <c r="L807" s="113">
        <v>26.6</v>
      </c>
      <c r="M807" s="113">
        <v>67.27</v>
      </c>
      <c r="N807" s="113">
        <v>53.85</v>
      </c>
      <c r="O807" s="113">
        <v>680.07</v>
      </c>
      <c r="P807" s="113">
        <f t="shared" si="60"/>
        <v>2.4733908833290998</v>
      </c>
      <c r="Q807" s="113">
        <f t="shared" si="61"/>
        <v>11.862603434251039</v>
      </c>
      <c r="R807" s="113">
        <f>SUM($Q$651:Q807)</f>
        <v>2615.7312407164027</v>
      </c>
      <c r="S807" s="113">
        <f t="shared" si="62"/>
        <v>8.5596990146649983</v>
      </c>
      <c r="T807" s="113">
        <f>SUM($S$651:S807)</f>
        <v>1746.1069730834047</v>
      </c>
      <c r="U807" s="199">
        <f t="shared" si="63"/>
        <v>8.4595566531499991</v>
      </c>
      <c r="V807" s="199">
        <f t="shared" si="64"/>
        <v>8.4595566531499991</v>
      </c>
      <c r="W807" s="231">
        <f>SUM($V$651:V807)</f>
        <v>1685.8062501575898</v>
      </c>
      <c r="Y807" s="231"/>
      <c r="Z807" s="231"/>
      <c r="AA807" s="231"/>
      <c r="AB807" s="231"/>
      <c r="AC807" s="231"/>
      <c r="AD807" s="231"/>
      <c r="AE807" s="231"/>
      <c r="AF807" s="231"/>
      <c r="AG807" s="231"/>
      <c r="AH807" s="231"/>
      <c r="AI807" s="231"/>
      <c r="AJ807" s="231"/>
      <c r="AK807" s="231"/>
      <c r="AL807" s="231"/>
      <c r="AM807" s="231"/>
      <c r="AN807" s="231"/>
    </row>
    <row r="808" spans="1:40">
      <c r="A808" s="27">
        <v>42779</v>
      </c>
      <c r="B808" s="113">
        <v>8.9989000000000008</v>
      </c>
      <c r="C808" s="116">
        <v>6.24</v>
      </c>
      <c r="D808" s="116">
        <v>31.35</v>
      </c>
      <c r="E808" s="113">
        <v>26.120699999999999</v>
      </c>
      <c r="F808" s="113">
        <v>39.686399999999999</v>
      </c>
      <c r="G808" s="113">
        <v>12.100000380000001</v>
      </c>
      <c r="H808" s="113">
        <v>52.51</v>
      </c>
      <c r="I808" s="113">
        <v>20</v>
      </c>
      <c r="J808" s="113">
        <v>85</v>
      </c>
      <c r="K808" s="113">
        <v>746.91</v>
      </c>
      <c r="L808" s="113">
        <v>27.06</v>
      </c>
      <c r="M808" s="113">
        <v>51.39</v>
      </c>
      <c r="N808" s="113">
        <v>55.51</v>
      </c>
      <c r="O808" s="113">
        <v>680.06</v>
      </c>
      <c r="P808" s="113">
        <f t="shared" si="60"/>
        <v>2.4427499009179039</v>
      </c>
      <c r="Q808" s="113">
        <f t="shared" si="61"/>
        <v>11.504633887164118</v>
      </c>
      <c r="R808" s="113">
        <f>SUM($Q$651:Q808)</f>
        <v>2627.235874603567</v>
      </c>
      <c r="S808" s="113">
        <f t="shared" si="62"/>
        <v>8.3697473536069502</v>
      </c>
      <c r="T808" s="113">
        <f>SUM($S$651:S808)</f>
        <v>1754.4767204370116</v>
      </c>
      <c r="U808" s="199">
        <f t="shared" si="63"/>
        <v>8.3623355125500005</v>
      </c>
      <c r="V808" s="199">
        <f t="shared" si="64"/>
        <v>8.3623355125500005</v>
      </c>
      <c r="W808" s="231">
        <f>SUM($V$651:V808)</f>
        <v>1694.1685856701399</v>
      </c>
      <c r="Y808" s="231"/>
      <c r="Z808" s="231"/>
      <c r="AA808" s="231"/>
      <c r="AB808" s="231"/>
      <c r="AC808" s="231"/>
      <c r="AD808" s="231"/>
      <c r="AE808" s="231"/>
      <c r="AF808" s="231"/>
      <c r="AG808" s="231"/>
      <c r="AH808" s="231"/>
      <c r="AI808" s="231"/>
      <c r="AJ808" s="231"/>
      <c r="AK808" s="231"/>
      <c r="AL808" s="231"/>
      <c r="AM808" s="231"/>
      <c r="AN808" s="231"/>
    </row>
    <row r="809" spans="1:40">
      <c r="A809" s="27">
        <v>42780</v>
      </c>
      <c r="B809" s="113">
        <v>9.0556999999999999</v>
      </c>
      <c r="C809" s="116">
        <v>6.28</v>
      </c>
      <c r="D809" s="116">
        <v>31.73</v>
      </c>
      <c r="E809" s="113">
        <v>24.001899999999999</v>
      </c>
      <c r="F809" s="113">
        <v>40.809800000000003</v>
      </c>
      <c r="G809" s="113">
        <v>11.80000019</v>
      </c>
      <c r="H809" s="113">
        <v>50.1</v>
      </c>
      <c r="I809" s="113">
        <v>20</v>
      </c>
      <c r="J809" s="113">
        <v>84.91</v>
      </c>
      <c r="K809" s="113">
        <v>744.08</v>
      </c>
      <c r="L809" s="113">
        <v>26.89</v>
      </c>
      <c r="M809" s="113">
        <v>46.59</v>
      </c>
      <c r="N809" s="113">
        <v>55.44</v>
      </c>
      <c r="O809" s="113">
        <v>679.92</v>
      </c>
      <c r="P809" s="113">
        <f t="shared" si="60"/>
        <v>2.4505825476629619</v>
      </c>
      <c r="Q809" s="113">
        <f t="shared" si="61"/>
        <v>11.595099450225128</v>
      </c>
      <c r="R809" s="113">
        <f>SUM($Q$651:Q809)</f>
        <v>2638.830974053792</v>
      </c>
      <c r="S809" s="113">
        <f t="shared" si="62"/>
        <v>8.4886840495301747</v>
      </c>
      <c r="T809" s="113">
        <f>SUM($S$651:S809)</f>
        <v>1762.9654044865417</v>
      </c>
      <c r="U809" s="199">
        <f t="shared" si="63"/>
        <v>8.3845206324500001</v>
      </c>
      <c r="V809" s="199">
        <f t="shared" si="64"/>
        <v>8.3845206324500001</v>
      </c>
      <c r="W809" s="231">
        <f>SUM($V$651:V809)</f>
        <v>1702.5531063025899</v>
      </c>
      <c r="Y809" s="231"/>
      <c r="Z809" s="231"/>
      <c r="AA809" s="231"/>
      <c r="AB809" s="231"/>
      <c r="AC809" s="231"/>
      <c r="AD809" s="231"/>
      <c r="AE809" s="231"/>
      <c r="AF809" s="231"/>
      <c r="AG809" s="231"/>
      <c r="AH809" s="231"/>
      <c r="AI809" s="231"/>
      <c r="AJ809" s="231"/>
      <c r="AK809" s="231"/>
      <c r="AL809" s="231"/>
      <c r="AM809" s="231"/>
      <c r="AN809" s="231"/>
    </row>
    <row r="810" spans="1:40">
      <c r="A810" s="27">
        <v>42781</v>
      </c>
      <c r="B810" s="113">
        <v>9.0187000000000008</v>
      </c>
      <c r="C810" s="116">
        <v>6.26</v>
      </c>
      <c r="D810" s="116">
        <v>31.97</v>
      </c>
      <c r="E810" s="113">
        <v>45.2027</v>
      </c>
      <c r="F810" s="113">
        <v>39.0807</v>
      </c>
      <c r="G810" s="113">
        <v>11.69999981</v>
      </c>
      <c r="H810" s="113">
        <v>38.630000000000003</v>
      </c>
      <c r="I810" s="113">
        <v>20</v>
      </c>
      <c r="J810" s="113">
        <v>84.95</v>
      </c>
      <c r="K810" s="113">
        <v>744.4</v>
      </c>
      <c r="L810" s="113">
        <v>31.22</v>
      </c>
      <c r="M810" s="113">
        <v>46.54</v>
      </c>
      <c r="N810" s="113">
        <v>55.18</v>
      </c>
      <c r="O810" s="113">
        <v>679.98</v>
      </c>
      <c r="P810" s="113">
        <f t="shared" si="60"/>
        <v>2.4455271991065679</v>
      </c>
      <c r="Q810" s="113">
        <f t="shared" si="61"/>
        <v>11.53663009696135</v>
      </c>
      <c r="R810" s="113">
        <f>SUM($Q$651:Q810)</f>
        <v>2650.3676041507533</v>
      </c>
      <c r="S810" s="113">
        <f t="shared" si="62"/>
        <v>9.2090084440575257</v>
      </c>
      <c r="T810" s="113">
        <f>SUM($S$651:S810)</f>
        <v>1772.1744129305991</v>
      </c>
      <c r="U810" s="199">
        <f t="shared" si="63"/>
        <v>9.0980075773799989</v>
      </c>
      <c r="V810" s="199">
        <f t="shared" si="64"/>
        <v>9.0980075773799989</v>
      </c>
      <c r="W810" s="231">
        <f>SUM($V$651:V810)</f>
        <v>1711.6511138799699</v>
      </c>
      <c r="Y810" s="231"/>
      <c r="Z810" s="231"/>
      <c r="AA810" s="231"/>
      <c r="AB810" s="231"/>
      <c r="AC810" s="231"/>
      <c r="AD810" s="231"/>
      <c r="AE810" s="231"/>
      <c r="AF810" s="231"/>
      <c r="AG810" s="231"/>
      <c r="AH810" s="231"/>
      <c r="AI810" s="231"/>
      <c r="AJ810" s="231"/>
      <c r="AK810" s="231"/>
      <c r="AL810" s="231"/>
      <c r="AM810" s="231"/>
      <c r="AN810" s="231"/>
    </row>
    <row r="811" spans="1:40">
      <c r="A811" s="27">
        <v>42782</v>
      </c>
      <c r="B811" s="113">
        <v>9.1502999999999997</v>
      </c>
      <c r="C811" s="116">
        <v>6.35</v>
      </c>
      <c r="D811" s="116">
        <v>30.92</v>
      </c>
      <c r="E811" s="113">
        <v>39.2012</v>
      </c>
      <c r="F811" s="113">
        <v>40.1556</v>
      </c>
      <c r="G811" s="113">
        <v>11.69999981</v>
      </c>
      <c r="H811" s="113">
        <v>52.15</v>
      </c>
      <c r="I811" s="113">
        <v>20</v>
      </c>
      <c r="J811" s="113">
        <v>84.98</v>
      </c>
      <c r="K811" s="113">
        <v>749.85</v>
      </c>
      <c r="L811" s="113">
        <v>32.18</v>
      </c>
      <c r="M811" s="113">
        <v>53.12</v>
      </c>
      <c r="N811" s="113">
        <v>56.39</v>
      </c>
      <c r="O811" s="113">
        <v>680</v>
      </c>
      <c r="P811" s="113">
        <f t="shared" si="60"/>
        <v>2.4975792944683977</v>
      </c>
      <c r="Q811" s="113">
        <f t="shared" si="61"/>
        <v>12.153039394982365</v>
      </c>
      <c r="R811" s="113">
        <f>SUM($Q$651:Q811)</f>
        <v>2662.5206435457358</v>
      </c>
      <c r="S811" s="113">
        <f t="shared" si="62"/>
        <v>9.0858555556414284</v>
      </c>
      <c r="T811" s="113">
        <f>SUM($S$651:S811)</f>
        <v>1781.2602684862406</v>
      </c>
      <c r="U811" s="199">
        <f t="shared" si="63"/>
        <v>8.9055502423200004</v>
      </c>
      <c r="V811" s="199">
        <f t="shared" si="64"/>
        <v>8.9055502423200004</v>
      </c>
      <c r="W811" s="231">
        <f>SUM($V$651:V811)</f>
        <v>1720.5566641222899</v>
      </c>
      <c r="Y811" s="231"/>
      <c r="Z811" s="231"/>
      <c r="AA811" s="231"/>
      <c r="AB811" s="231"/>
      <c r="AC811" s="231"/>
      <c r="AD811" s="231"/>
      <c r="AE811" s="231"/>
      <c r="AF811" s="231"/>
      <c r="AG811" s="231"/>
      <c r="AH811" s="231"/>
      <c r="AI811" s="231"/>
      <c r="AJ811" s="231"/>
      <c r="AK811" s="231"/>
      <c r="AL811" s="231"/>
      <c r="AM811" s="231"/>
      <c r="AN811" s="231"/>
    </row>
    <row r="812" spans="1:40">
      <c r="A812" s="27">
        <v>42783</v>
      </c>
      <c r="B812" s="113">
        <v>9.3592999999999993</v>
      </c>
      <c r="C812" s="116">
        <v>6.49</v>
      </c>
      <c r="D812" s="116">
        <v>31.89</v>
      </c>
      <c r="E812" s="113">
        <v>34.5319</v>
      </c>
      <c r="F812" s="113">
        <v>40.402999999999999</v>
      </c>
      <c r="G812" s="113">
        <v>11.69999981</v>
      </c>
      <c r="H812" s="113">
        <v>55.25</v>
      </c>
      <c r="I812" s="113">
        <v>20</v>
      </c>
      <c r="J812" s="113">
        <v>84.99</v>
      </c>
      <c r="K812" s="113">
        <v>755.46</v>
      </c>
      <c r="L812" s="113">
        <v>32.21</v>
      </c>
      <c r="M812" s="113">
        <v>45.88</v>
      </c>
      <c r="N812" s="113">
        <v>57.65</v>
      </c>
      <c r="O812" s="113">
        <v>680.09</v>
      </c>
      <c r="P812" s="113">
        <f t="shared" si="60"/>
        <v>2.5349594950172376</v>
      </c>
      <c r="Q812" s="113">
        <f t="shared" si="61"/>
        <v>12.615919830072334</v>
      </c>
      <c r="R812" s="113">
        <f>SUM($Q$651:Q812)</f>
        <v>2675.1365633758082</v>
      </c>
      <c r="S812" s="113">
        <f t="shared" si="62"/>
        <v>9.2269647386282312</v>
      </c>
      <c r="T812" s="113">
        <f>SUM($S$651:S812)</f>
        <v>1790.487233224869</v>
      </c>
      <c r="U812" s="199">
        <f t="shared" si="63"/>
        <v>9.0351591059699992</v>
      </c>
      <c r="V812" s="199">
        <f t="shared" si="64"/>
        <v>9.0351591059699992</v>
      </c>
      <c r="W812" s="231">
        <f>SUM($V$651:V812)</f>
        <v>1729.59182322826</v>
      </c>
      <c r="Y812" s="231"/>
      <c r="Z812" s="231"/>
      <c r="AA812" s="231"/>
      <c r="AB812" s="231"/>
      <c r="AC812" s="231"/>
      <c r="AD812" s="231"/>
      <c r="AE812" s="231"/>
      <c r="AF812" s="231"/>
      <c r="AG812" s="231"/>
      <c r="AH812" s="231"/>
      <c r="AI812" s="231"/>
      <c r="AJ812" s="231"/>
      <c r="AK812" s="231"/>
      <c r="AL812" s="231"/>
      <c r="AM812" s="231"/>
      <c r="AN812" s="231"/>
    </row>
    <row r="813" spans="1:40">
      <c r="A813" s="27">
        <v>42784</v>
      </c>
      <c r="B813" s="113">
        <v>9.5167000000000002</v>
      </c>
      <c r="C813" s="116">
        <v>6.6</v>
      </c>
      <c r="D813" s="116">
        <v>32.47</v>
      </c>
      <c r="E813" s="113">
        <v>30.588200000000001</v>
      </c>
      <c r="F813" s="113">
        <v>39.890999999999998</v>
      </c>
      <c r="G813" s="113">
        <v>11.69999981</v>
      </c>
      <c r="H813" s="113">
        <v>41.79</v>
      </c>
      <c r="I813" s="113">
        <v>20</v>
      </c>
      <c r="J813" s="113">
        <v>84.94</v>
      </c>
      <c r="K813" s="113">
        <v>757.98</v>
      </c>
      <c r="L813" s="113">
        <v>31.06</v>
      </c>
      <c r="M813" s="113">
        <v>43.59</v>
      </c>
      <c r="N813" s="113">
        <v>57.59</v>
      </c>
      <c r="O813" s="113">
        <v>680.1</v>
      </c>
      <c r="P813" s="113">
        <f t="shared" si="60"/>
        <v>2.5033997554883785</v>
      </c>
      <c r="Q813" s="113">
        <f t="shared" si="61"/>
        <v>12.223981945950282</v>
      </c>
      <c r="R813" s="113">
        <f>SUM($Q$651:Q813)</f>
        <v>2687.3605453217583</v>
      </c>
      <c r="S813" s="113">
        <f t="shared" si="62"/>
        <v>9.2454143373228259</v>
      </c>
      <c r="T813" s="113">
        <f>SUM($S$651:S813)</f>
        <v>1799.7326475621919</v>
      </c>
      <c r="U813" s="199">
        <f t="shared" si="63"/>
        <v>9.1080311923600004</v>
      </c>
      <c r="V813" s="199">
        <f t="shared" si="64"/>
        <v>9.1080311923600004</v>
      </c>
      <c r="W813" s="231">
        <f>SUM($V$651:V813)</f>
        <v>1738.6998544206199</v>
      </c>
      <c r="Y813" s="231"/>
      <c r="Z813" s="231"/>
      <c r="AA813" s="231"/>
      <c r="AB813" s="231"/>
      <c r="AC813" s="231"/>
      <c r="AD813" s="231"/>
      <c r="AE813" s="231"/>
      <c r="AF813" s="231"/>
      <c r="AG813" s="231"/>
      <c r="AH813" s="231"/>
      <c r="AI813" s="231"/>
      <c r="AJ813" s="231"/>
      <c r="AK813" s="231"/>
      <c r="AL813" s="231"/>
      <c r="AM813" s="231"/>
      <c r="AN813" s="231"/>
    </row>
    <row r="814" spans="1:40">
      <c r="A814" s="27">
        <v>42785</v>
      </c>
      <c r="B814" s="113">
        <v>9.3018000000000001</v>
      </c>
      <c r="C814" s="116">
        <v>6.45</v>
      </c>
      <c r="D814" s="116">
        <v>32.71</v>
      </c>
      <c r="E814" s="113">
        <v>27.535</v>
      </c>
      <c r="F814" s="113">
        <v>40.2577</v>
      </c>
      <c r="G814" s="113">
        <v>11.80000019</v>
      </c>
      <c r="H814" s="113">
        <v>47.99</v>
      </c>
      <c r="I814" s="113">
        <v>20</v>
      </c>
      <c r="J814" s="113">
        <v>84.97</v>
      </c>
      <c r="K814" s="113">
        <v>750.15</v>
      </c>
      <c r="L814" s="113">
        <v>30.39</v>
      </c>
      <c r="M814" s="113">
        <v>49.6</v>
      </c>
      <c r="N814" s="113">
        <v>54.62</v>
      </c>
      <c r="O814" s="113">
        <v>680.04</v>
      </c>
      <c r="P814" s="113">
        <f t="shared" si="60"/>
        <v>2.4946845207495718</v>
      </c>
      <c r="Q814" s="113">
        <f t="shared" si="61"/>
        <v>12.117909966342518</v>
      </c>
      <c r="R814" s="113">
        <f>SUM($Q$651:Q814)</f>
        <v>2699.478455288101</v>
      </c>
      <c r="S814" s="113">
        <f t="shared" si="62"/>
        <v>8.9495589645042735</v>
      </c>
      <c r="T814" s="113">
        <f>SUM($S$651:S814)</f>
        <v>1808.6822065266963</v>
      </c>
      <c r="U814" s="199">
        <f t="shared" si="63"/>
        <v>8.83142177547</v>
      </c>
      <c r="V814" s="199">
        <f t="shared" si="64"/>
        <v>8.83142177547</v>
      </c>
      <c r="W814" s="231">
        <f>SUM($V$651:V814)</f>
        <v>1747.5312761960899</v>
      </c>
      <c r="Y814" s="231"/>
      <c r="Z814" s="231"/>
      <c r="AA814" s="231"/>
      <c r="AB814" s="231"/>
      <c r="AC814" s="231"/>
      <c r="AD814" s="231"/>
      <c r="AE814" s="231"/>
      <c r="AF814" s="231"/>
      <c r="AG814" s="231"/>
      <c r="AH814" s="231"/>
      <c r="AI814" s="231"/>
      <c r="AJ814" s="231"/>
      <c r="AK814" s="231"/>
      <c r="AL814" s="231"/>
      <c r="AM814" s="231"/>
      <c r="AN814" s="231"/>
    </row>
    <row r="815" spans="1:40">
      <c r="A815" s="27">
        <v>42786</v>
      </c>
      <c r="B815" s="113">
        <v>9.6113</v>
      </c>
      <c r="C815" s="116">
        <v>6.67</v>
      </c>
      <c r="D815" s="116">
        <v>33.590000000000003</v>
      </c>
      <c r="E815" s="113">
        <v>25.904599999999999</v>
      </c>
      <c r="F815" s="113">
        <v>39.918500000000002</v>
      </c>
      <c r="G815" s="113">
        <v>11.80000019</v>
      </c>
      <c r="H815" s="113">
        <v>48.21</v>
      </c>
      <c r="I815" s="113">
        <v>20</v>
      </c>
      <c r="J815" s="113">
        <v>84.98</v>
      </c>
      <c r="K815" s="113">
        <v>759.56</v>
      </c>
      <c r="L815" s="113">
        <v>30.44</v>
      </c>
      <c r="M815" s="113">
        <v>54.21</v>
      </c>
      <c r="N815" s="113">
        <v>57.97</v>
      </c>
      <c r="O815" s="113">
        <v>680.02</v>
      </c>
      <c r="P815" s="113">
        <f t="shared" si="60"/>
        <v>2.5628375100310121</v>
      </c>
      <c r="Q815" s="113">
        <f t="shared" si="61"/>
        <v>12.972574952354128</v>
      </c>
      <c r="R815" s="113">
        <f>SUM($Q$651:Q815)</f>
        <v>2712.4510302404551</v>
      </c>
      <c r="S815" s="113">
        <f t="shared" si="62"/>
        <v>9.3416088215962727</v>
      </c>
      <c r="T815" s="113">
        <f>SUM($S$651:S815)</f>
        <v>1818.0238153482926</v>
      </c>
      <c r="U815" s="199">
        <f t="shared" si="63"/>
        <v>9.1598596916300004</v>
      </c>
      <c r="V815" s="199">
        <f t="shared" si="64"/>
        <v>9.1598596916300004</v>
      </c>
      <c r="W815" s="231">
        <f>SUM($V$651:V815)</f>
        <v>1756.6911358877198</v>
      </c>
      <c r="Y815" s="231"/>
      <c r="Z815" s="231"/>
      <c r="AA815" s="231"/>
      <c r="AB815" s="231"/>
      <c r="AC815" s="231"/>
      <c r="AD815" s="231"/>
      <c r="AE815" s="231"/>
      <c r="AF815" s="231"/>
      <c r="AG815" s="231"/>
      <c r="AH815" s="231"/>
      <c r="AI815" s="231"/>
      <c r="AJ815" s="231"/>
      <c r="AK815" s="231"/>
      <c r="AL815" s="231"/>
      <c r="AM815" s="231"/>
      <c r="AN815" s="231"/>
    </row>
    <row r="816" spans="1:40">
      <c r="A816" s="27">
        <v>42787</v>
      </c>
      <c r="B816" s="113">
        <v>9.4373000000000005</v>
      </c>
      <c r="C816" s="116">
        <v>6.55</v>
      </c>
      <c r="D816" s="116">
        <v>34.44</v>
      </c>
      <c r="E816" s="113">
        <v>35.773400000000002</v>
      </c>
      <c r="F816" s="113">
        <v>39.203499999999998</v>
      </c>
      <c r="G816" s="113">
        <v>11.80000019</v>
      </c>
      <c r="H816" s="113">
        <v>48.75</v>
      </c>
      <c r="I816" s="113">
        <v>20</v>
      </c>
      <c r="J816" s="113">
        <v>84.98</v>
      </c>
      <c r="K816" s="113">
        <v>753.12</v>
      </c>
      <c r="L816" s="113">
        <v>29.01</v>
      </c>
      <c r="M816" s="113">
        <v>46.8</v>
      </c>
      <c r="N816" s="113">
        <v>55.28</v>
      </c>
      <c r="O816" s="113">
        <v>679.98</v>
      </c>
      <c r="P816" s="113">
        <f t="shared" si="60"/>
        <v>2.563297382494552</v>
      </c>
      <c r="Q816" s="113">
        <f t="shared" si="61"/>
        <v>12.978542054303697</v>
      </c>
      <c r="R816" s="113">
        <f>SUM($Q$651:Q816)</f>
        <v>2725.4295722947586</v>
      </c>
      <c r="S816" s="113">
        <f t="shared" si="62"/>
        <v>9.5842383139128753</v>
      </c>
      <c r="T816" s="113">
        <f>SUM($S$651:S816)</f>
        <v>1827.6080536622055</v>
      </c>
      <c r="U816" s="199">
        <f t="shared" si="63"/>
        <v>9.422584722969999</v>
      </c>
      <c r="V816" s="199">
        <f t="shared" si="64"/>
        <v>9.422584722969999</v>
      </c>
      <c r="W816" s="231">
        <f>SUM($V$651:V816)</f>
        <v>1766.1137206106898</v>
      </c>
      <c r="Y816" s="231"/>
      <c r="Z816" s="231"/>
      <c r="AA816" s="231"/>
      <c r="AB816" s="231"/>
      <c r="AC816" s="231"/>
      <c r="AD816" s="231"/>
      <c r="AE816" s="231"/>
      <c r="AF816" s="231"/>
      <c r="AG816" s="231"/>
      <c r="AH816" s="231"/>
      <c r="AI816" s="231"/>
      <c r="AJ816" s="231"/>
      <c r="AK816" s="231"/>
      <c r="AL816" s="231"/>
      <c r="AM816" s="231"/>
      <c r="AN816" s="231"/>
    </row>
    <row r="817" spans="1:40">
      <c r="A817" s="27">
        <v>42788</v>
      </c>
      <c r="B817" s="113">
        <v>9.5931999999999995</v>
      </c>
      <c r="C817" s="116">
        <v>6.66</v>
      </c>
      <c r="D817" s="116">
        <v>35.299999999999997</v>
      </c>
      <c r="E817" s="113">
        <v>39.018799999999999</v>
      </c>
      <c r="F817" s="113">
        <v>39.3307</v>
      </c>
      <c r="G817" s="113">
        <v>11.80000019</v>
      </c>
      <c r="H817" s="113">
        <v>49.44</v>
      </c>
      <c r="I817" s="113">
        <v>20</v>
      </c>
      <c r="J817" s="113">
        <v>84.99</v>
      </c>
      <c r="K817" s="113">
        <v>758.3</v>
      </c>
      <c r="L817" s="113">
        <v>28.85</v>
      </c>
      <c r="M817" s="113">
        <v>44.29</v>
      </c>
      <c r="N817" s="113">
        <v>57.23</v>
      </c>
      <c r="O817" s="113">
        <v>679.99</v>
      </c>
      <c r="P817" s="113">
        <f t="shared" si="60"/>
        <v>2.6083013723447119</v>
      </c>
      <c r="Q817" s="113">
        <f t="shared" si="61"/>
        <v>13.575970735779533</v>
      </c>
      <c r="R817" s="113">
        <f>SUM($Q$651:Q817)</f>
        <v>2739.0055430305383</v>
      </c>
      <c r="S817" s="113">
        <f t="shared" si="62"/>
        <v>9.9644689854388755</v>
      </c>
      <c r="T817" s="113">
        <f>SUM($S$651:S817)</f>
        <v>1837.5725226476443</v>
      </c>
      <c r="U817" s="199">
        <f t="shared" si="63"/>
        <v>9.7682308491099992</v>
      </c>
      <c r="V817" s="199">
        <f t="shared" si="64"/>
        <v>9.7682308491099992</v>
      </c>
      <c r="W817" s="231">
        <f>SUM($V$651:V817)</f>
        <v>1775.8819514597999</v>
      </c>
      <c r="Y817" s="231"/>
      <c r="Z817" s="231"/>
      <c r="AA817" s="231"/>
      <c r="AB817" s="231"/>
      <c r="AC817" s="231"/>
      <c r="AD817" s="231"/>
      <c r="AE817" s="231"/>
      <c r="AF817" s="231"/>
      <c r="AG817" s="231"/>
      <c r="AH817" s="231"/>
      <c r="AI817" s="231"/>
      <c r="AJ817" s="231"/>
      <c r="AK817" s="231"/>
      <c r="AL817" s="231"/>
      <c r="AM817" s="231"/>
      <c r="AN817" s="231"/>
    </row>
    <row r="818" spans="1:40">
      <c r="A818" s="27">
        <v>42789</v>
      </c>
      <c r="B818" s="113">
        <v>8.6224000000000007</v>
      </c>
      <c r="C818" s="116">
        <v>5.98</v>
      </c>
      <c r="D818" s="116">
        <v>34.19</v>
      </c>
      <c r="E818" s="113">
        <v>35.154299999999999</v>
      </c>
      <c r="F818" s="113">
        <v>40.019100000000002</v>
      </c>
      <c r="G818" s="113">
        <v>11.80000019</v>
      </c>
      <c r="H818" s="113">
        <v>47.91</v>
      </c>
      <c r="I818" s="113">
        <v>20</v>
      </c>
      <c r="J818" s="113">
        <v>84.95</v>
      </c>
      <c r="K818" s="113">
        <v>735.79</v>
      </c>
      <c r="L818" s="113">
        <v>27.97</v>
      </c>
      <c r="M818" s="113">
        <v>47.65</v>
      </c>
      <c r="N818" s="113">
        <v>51.56</v>
      </c>
      <c r="O818" s="113">
        <v>679.95</v>
      </c>
      <c r="P818" s="113">
        <f t="shared" si="60"/>
        <v>2.4383117434590922</v>
      </c>
      <c r="Q818" s="113">
        <f t="shared" si="61"/>
        <v>11.453687647808007</v>
      </c>
      <c r="R818" s="113">
        <f>SUM($Q$651:Q818)</f>
        <v>2750.4592306783461</v>
      </c>
      <c r="S818" s="113">
        <f t="shared" si="62"/>
        <v>8.7138742521302746</v>
      </c>
      <c r="T818" s="113">
        <f>SUM($S$651:S818)</f>
        <v>1846.2863968997747</v>
      </c>
      <c r="U818" s="199">
        <f t="shared" si="63"/>
        <v>8.6204386614999997</v>
      </c>
      <c r="V818" s="199">
        <f t="shared" si="64"/>
        <v>8.6204386614999997</v>
      </c>
      <c r="W818" s="231">
        <f>SUM($V$651:V818)</f>
        <v>1784.5023901212999</v>
      </c>
      <c r="Y818" s="231"/>
      <c r="Z818" s="231"/>
      <c r="AA818" s="231"/>
      <c r="AB818" s="231"/>
      <c r="AC818" s="231"/>
      <c r="AD818" s="231"/>
      <c r="AE818" s="231"/>
      <c r="AF818" s="231"/>
      <c r="AG818" s="231"/>
      <c r="AH818" s="231"/>
      <c r="AI818" s="231"/>
      <c r="AJ818" s="231"/>
      <c r="AK818" s="231"/>
      <c r="AL818" s="231"/>
      <c r="AM818" s="231"/>
      <c r="AN818" s="231"/>
    </row>
    <row r="819" spans="1:40">
      <c r="A819" s="27">
        <v>42790</v>
      </c>
      <c r="B819" s="113">
        <v>8.5284999999999993</v>
      </c>
      <c r="C819" s="116">
        <v>5.92</v>
      </c>
      <c r="D819" s="116">
        <v>36.42</v>
      </c>
      <c r="E819" s="113">
        <v>32.406199999999998</v>
      </c>
      <c r="F819" s="113">
        <v>40.067999999999998</v>
      </c>
      <c r="G819" s="113">
        <v>12.100000380000001</v>
      </c>
      <c r="H819" s="113">
        <v>49.07</v>
      </c>
      <c r="I819" s="113">
        <v>20.010000000000002</v>
      </c>
      <c r="J819" s="113">
        <v>84.96</v>
      </c>
      <c r="K819" s="113">
        <v>735.15</v>
      </c>
      <c r="L819" s="113">
        <v>28.09</v>
      </c>
      <c r="M819" s="113">
        <v>51.25</v>
      </c>
      <c r="N819" s="113">
        <v>51.46</v>
      </c>
      <c r="O819" s="113">
        <v>680.02</v>
      </c>
      <c r="P819" s="113">
        <f t="shared" si="60"/>
        <v>2.448488759977324</v>
      </c>
      <c r="Q819" s="113">
        <f t="shared" si="61"/>
        <v>11.570847172203093</v>
      </c>
      <c r="R819" s="113">
        <f>SUM($Q$651:Q819)</f>
        <v>2762.0300778505493</v>
      </c>
      <c r="S819" s="113">
        <f t="shared" si="62"/>
        <v>8.7011613626875466</v>
      </c>
      <c r="T819" s="113">
        <f>SUM($S$651:S819)</f>
        <v>1854.9875582624622</v>
      </c>
      <c r="U819" s="199">
        <f t="shared" si="63"/>
        <v>8.6815215704599993</v>
      </c>
      <c r="V819" s="199">
        <f t="shared" si="64"/>
        <v>8.6815215704599993</v>
      </c>
      <c r="W819" s="231">
        <f>SUM($V$651:V819)</f>
        <v>1793.1839116917599</v>
      </c>
      <c r="Y819" s="231"/>
      <c r="Z819" s="231"/>
      <c r="AA819" s="231"/>
      <c r="AB819" s="231"/>
      <c r="AC819" s="231"/>
      <c r="AD819" s="231"/>
      <c r="AE819" s="231"/>
      <c r="AF819" s="231"/>
      <c r="AG819" s="231"/>
      <c r="AH819" s="231"/>
      <c r="AI819" s="231"/>
      <c r="AJ819" s="231"/>
      <c r="AK819" s="231"/>
      <c r="AL819" s="231"/>
      <c r="AM819" s="231"/>
      <c r="AN819" s="231"/>
    </row>
    <row r="820" spans="1:40">
      <c r="A820" s="27">
        <v>42791</v>
      </c>
      <c r="B820" s="113">
        <v>8.6096000000000004</v>
      </c>
      <c r="C820" s="116">
        <v>5.97</v>
      </c>
      <c r="D820" s="116">
        <v>39.590000000000003</v>
      </c>
      <c r="E820" s="113">
        <v>28.6127</v>
      </c>
      <c r="F820" s="113">
        <v>40.666499999999999</v>
      </c>
      <c r="G820" s="113">
        <v>12</v>
      </c>
      <c r="H820" s="113">
        <v>49.84</v>
      </c>
      <c r="I820" s="113">
        <v>20</v>
      </c>
      <c r="J820" s="113">
        <v>84.98</v>
      </c>
      <c r="K820" s="113">
        <v>733.1</v>
      </c>
      <c r="L820" s="113">
        <v>27.6</v>
      </c>
      <c r="M820" s="113">
        <v>51.97</v>
      </c>
      <c r="N820" s="113">
        <v>49.31</v>
      </c>
      <c r="O820" s="113">
        <v>679.97</v>
      </c>
      <c r="P820" s="113">
        <f t="shared" si="60"/>
        <v>2.5067837097867098</v>
      </c>
      <c r="Q820" s="113">
        <f t="shared" si="61"/>
        <v>12.265417410517928</v>
      </c>
      <c r="R820" s="113">
        <f>SUM($Q$651:Q820)</f>
        <v>2774.2954952610671</v>
      </c>
      <c r="S820" s="113">
        <f t="shared" si="62"/>
        <v>9.0452055303379009</v>
      </c>
      <c r="T820" s="113">
        <f>SUM($S$651:S820)</f>
        <v>1864.0327637928001</v>
      </c>
      <c r="U820" s="199">
        <f t="shared" si="63"/>
        <v>8.9520039977600003</v>
      </c>
      <c r="V820" s="199">
        <f t="shared" si="64"/>
        <v>8.9520039977600003</v>
      </c>
      <c r="W820" s="231">
        <f>SUM($V$651:V820)</f>
        <v>1802.1359156895198</v>
      </c>
      <c r="Y820" s="231"/>
      <c r="Z820" s="231"/>
      <c r="AA820" s="231"/>
      <c r="AB820" s="231"/>
      <c r="AC820" s="231"/>
      <c r="AD820" s="231"/>
      <c r="AE820" s="231"/>
      <c r="AF820" s="231"/>
      <c r="AG820" s="231"/>
      <c r="AH820" s="231"/>
      <c r="AI820" s="231"/>
      <c r="AJ820" s="231"/>
      <c r="AK820" s="231"/>
      <c r="AL820" s="231"/>
      <c r="AM820" s="231"/>
      <c r="AN820" s="231"/>
    </row>
    <row r="821" spans="1:40">
      <c r="A821" s="27">
        <v>42792</v>
      </c>
      <c r="B821" s="113">
        <v>8.8177000000000003</v>
      </c>
      <c r="C821" s="116">
        <v>6.12</v>
      </c>
      <c r="D821" s="116">
        <v>40.51</v>
      </c>
      <c r="E821" s="113">
        <v>26.163900000000002</v>
      </c>
      <c r="F821" s="113">
        <v>40.898600000000002</v>
      </c>
      <c r="G821" s="113">
        <v>11.80000019</v>
      </c>
      <c r="H821" s="113">
        <v>50.11</v>
      </c>
      <c r="I821" s="113">
        <v>20</v>
      </c>
      <c r="J821" s="113">
        <v>84.95</v>
      </c>
      <c r="K821" s="113">
        <v>736.7</v>
      </c>
      <c r="L821" s="113">
        <v>27.25</v>
      </c>
      <c r="M821" s="113">
        <v>49.94</v>
      </c>
      <c r="N821" s="113">
        <v>51.1</v>
      </c>
      <c r="O821" s="113">
        <v>680.01</v>
      </c>
      <c r="P821" s="113">
        <f t="shared" si="60"/>
        <v>2.5588463316109218</v>
      </c>
      <c r="Q821" s="113">
        <f t="shared" si="61"/>
        <v>12.920902277177651</v>
      </c>
      <c r="R821" s="113">
        <f>SUM($Q$651:Q821)</f>
        <v>2787.2163975382446</v>
      </c>
      <c r="S821" s="113">
        <f t="shared" si="62"/>
        <v>9.3607186935669748</v>
      </c>
      <c r="T821" s="113">
        <f>SUM($S$651:S821)</f>
        <v>1873.393482486367</v>
      </c>
      <c r="U821" s="199">
        <f t="shared" si="63"/>
        <v>9.1646534267299984</v>
      </c>
      <c r="V821" s="199">
        <f t="shared" si="64"/>
        <v>9.1646534267299984</v>
      </c>
      <c r="W821" s="231">
        <f>SUM($V$651:V821)</f>
        <v>1811.3005691162498</v>
      </c>
      <c r="Y821" s="231"/>
      <c r="Z821" s="231"/>
      <c r="AA821" s="231"/>
      <c r="AB821" s="231"/>
      <c r="AC821" s="231"/>
      <c r="AD821" s="231"/>
      <c r="AE821" s="231"/>
      <c r="AF821" s="231"/>
      <c r="AG821" s="231"/>
      <c r="AH821" s="231"/>
      <c r="AI821" s="231"/>
      <c r="AJ821" s="231"/>
      <c r="AK821" s="231"/>
      <c r="AL821" s="231"/>
      <c r="AM821" s="231"/>
      <c r="AN821" s="231"/>
    </row>
    <row r="822" spans="1:40">
      <c r="A822" s="27">
        <v>42793</v>
      </c>
      <c r="B822" s="113">
        <v>8.7688000000000006</v>
      </c>
      <c r="C822" s="116">
        <v>6.08</v>
      </c>
      <c r="D822" s="116">
        <v>40.369999999999997</v>
      </c>
      <c r="E822" s="113">
        <v>24.531700000000001</v>
      </c>
      <c r="F822" s="113">
        <v>40.642499999999998</v>
      </c>
      <c r="G822" s="113">
        <v>11.69999981</v>
      </c>
      <c r="H822" s="113">
        <v>47.9</v>
      </c>
      <c r="I822" s="113">
        <v>20</v>
      </c>
      <c r="J822" s="113">
        <v>84.86</v>
      </c>
      <c r="K822" s="113">
        <v>734.83</v>
      </c>
      <c r="L822" s="113">
        <v>25.52</v>
      </c>
      <c r="M822" s="113">
        <v>54.03</v>
      </c>
      <c r="N822" s="113">
        <v>50.91</v>
      </c>
      <c r="O822" s="113">
        <v>679.98</v>
      </c>
      <c r="P822" s="113">
        <f t="shared" si="60"/>
        <v>2.5520478554392274</v>
      </c>
      <c r="Q822" s="113">
        <f t="shared" si="61"/>
        <v>12.833357752797747</v>
      </c>
      <c r="R822" s="113">
        <f>SUM($Q$651:Q822)</f>
        <v>2800.0497552910424</v>
      </c>
      <c r="S822" s="113">
        <f t="shared" si="62"/>
        <v>9.2736335506213248</v>
      </c>
      <c r="T822" s="113">
        <f>SUM($S$651:S822)</f>
        <v>1882.6671160369883</v>
      </c>
      <c r="U822" s="199">
        <f t="shared" si="63"/>
        <v>9.0415918500600014</v>
      </c>
      <c r="V822" s="199">
        <f t="shared" si="64"/>
        <v>9.0415918500600014</v>
      </c>
      <c r="W822" s="231">
        <f>SUM($V$651:V822)</f>
        <v>1820.3421609663098</v>
      </c>
      <c r="Y822" s="231"/>
      <c r="Z822" s="231"/>
      <c r="AA822" s="231"/>
      <c r="AB822" s="231"/>
      <c r="AC822" s="231"/>
      <c r="AD822" s="231"/>
      <c r="AE822" s="231"/>
      <c r="AF822" s="231"/>
      <c r="AG822" s="231"/>
      <c r="AH822" s="231"/>
      <c r="AI822" s="231"/>
      <c r="AJ822" s="231"/>
      <c r="AK822" s="231"/>
      <c r="AL822" s="231"/>
      <c r="AM822" s="231"/>
      <c r="AN822" s="231"/>
    </row>
    <row r="823" spans="1:40">
      <c r="A823" s="27">
        <v>42794</v>
      </c>
      <c r="B823" s="113">
        <v>8.7957999999999998</v>
      </c>
      <c r="C823" s="116">
        <v>6.1</v>
      </c>
      <c r="D823" s="116">
        <v>41.36</v>
      </c>
      <c r="E823" s="113">
        <v>23.185099999999998</v>
      </c>
      <c r="F823" s="113">
        <v>40.3078</v>
      </c>
      <c r="G823" s="113">
        <v>11.69999981</v>
      </c>
      <c r="H823" s="113">
        <v>48.71</v>
      </c>
      <c r="I823" s="113">
        <v>20</v>
      </c>
      <c r="J823" s="113">
        <v>84.85</v>
      </c>
      <c r="K823" s="113">
        <v>735.47</v>
      </c>
      <c r="L823" s="113">
        <v>24.79</v>
      </c>
      <c r="M823" s="113">
        <v>58.53</v>
      </c>
      <c r="N823" s="113">
        <v>51.06</v>
      </c>
      <c r="O823" s="113">
        <v>680.02</v>
      </c>
      <c r="P823" s="113">
        <f t="shared" si="60"/>
        <v>2.5811778263503578</v>
      </c>
      <c r="Q823" s="113">
        <f t="shared" si="61"/>
        <v>13.212691254356463</v>
      </c>
      <c r="R823" s="113">
        <f>SUM($Q$651:Q823)</f>
        <v>2813.2624465453987</v>
      </c>
      <c r="S823" s="113">
        <f t="shared" si="62"/>
        <v>9.3907100933794254</v>
      </c>
      <c r="T823" s="113">
        <f>SUM($S$651:S823)</f>
        <v>1892.0578261303676</v>
      </c>
      <c r="U823" s="199">
        <f t="shared" si="63"/>
        <v>9.1259617550100014</v>
      </c>
      <c r="V823" s="199">
        <f t="shared" si="64"/>
        <v>9.1259617550100014</v>
      </c>
      <c r="W823" s="231">
        <f>SUM($V$651:V823)</f>
        <v>1829.4681227213198</v>
      </c>
      <c r="Y823" s="231"/>
      <c r="Z823" s="231"/>
      <c r="AA823" s="231"/>
      <c r="AB823" s="231"/>
      <c r="AC823" s="231"/>
      <c r="AD823" s="231"/>
      <c r="AE823" s="231"/>
      <c r="AF823" s="231"/>
      <c r="AG823" s="231"/>
      <c r="AH823" s="231"/>
      <c r="AI823" s="231"/>
      <c r="AJ823" s="231"/>
      <c r="AK823" s="231"/>
      <c r="AL823" s="231"/>
      <c r="AM823" s="231"/>
      <c r="AN823" s="231"/>
    </row>
    <row r="824" spans="1:40">
      <c r="A824" s="27">
        <v>42795</v>
      </c>
      <c r="B824" s="113">
        <v>8.9113000000000007</v>
      </c>
      <c r="C824" s="116">
        <v>6.18</v>
      </c>
      <c r="D824" s="116">
        <v>40.909999999999997</v>
      </c>
      <c r="E824" s="113">
        <v>26.866900000000001</v>
      </c>
      <c r="F824" s="113">
        <v>39.692900000000002</v>
      </c>
      <c r="G824" s="113">
        <v>10.80000019</v>
      </c>
      <c r="H824" s="113">
        <v>45.51</v>
      </c>
      <c r="I824" s="113">
        <v>20</v>
      </c>
      <c r="J824" s="113">
        <v>84.88</v>
      </c>
      <c r="K824" s="113">
        <v>738.24</v>
      </c>
      <c r="L824" s="113">
        <v>25.38</v>
      </c>
      <c r="M824" s="113">
        <v>47.22</v>
      </c>
      <c r="N824" s="113">
        <v>51.76</v>
      </c>
      <c r="O824" s="113">
        <v>680.05</v>
      </c>
      <c r="P824" s="113">
        <f t="shared" si="60"/>
        <v>2.6208253772050325</v>
      </c>
      <c r="Q824" s="113">
        <f t="shared" si="61"/>
        <v>13.747065418221062</v>
      </c>
      <c r="R824" s="113">
        <f>SUM($Q$651:Q824)</f>
        <v>2827.0095119636198</v>
      </c>
      <c r="S824" s="113">
        <f t="shared" si="62"/>
        <v>9.8571647083612746</v>
      </c>
      <c r="T824" s="113">
        <f>SUM($S$651:S824)</f>
        <v>1901.914990838729</v>
      </c>
      <c r="U824" s="199">
        <f t="shared" si="63"/>
        <v>9.308802652859999</v>
      </c>
      <c r="V824" s="199">
        <f t="shared" si="64"/>
        <v>9.308802652859999</v>
      </c>
      <c r="W824" s="231">
        <f>SUM($V$651:V824)</f>
        <v>1838.7769253741799</v>
      </c>
      <c r="Y824" s="231"/>
      <c r="Z824" s="231"/>
      <c r="AA824" s="231"/>
      <c r="AB824" s="231"/>
      <c r="AC824" s="231"/>
      <c r="AD824" s="231"/>
      <c r="AE824" s="231"/>
      <c r="AF824" s="231"/>
      <c r="AG824" s="231"/>
      <c r="AH824" s="231"/>
      <c r="AI824" s="231"/>
      <c r="AJ824" s="231"/>
      <c r="AK824" s="231"/>
      <c r="AL824" s="231"/>
      <c r="AM824" s="231"/>
      <c r="AN824" s="231"/>
    </row>
    <row r="825" spans="1:40">
      <c r="A825" s="27">
        <v>42796</v>
      </c>
      <c r="B825" s="113">
        <v>8.8879000000000001</v>
      </c>
      <c r="C825" s="116">
        <v>6.17</v>
      </c>
      <c r="D825" s="116">
        <v>40.31</v>
      </c>
      <c r="E825" s="113">
        <v>46.040900000000001</v>
      </c>
      <c r="F825" s="113">
        <v>40.283200000000001</v>
      </c>
      <c r="G825" s="113">
        <v>12</v>
      </c>
      <c r="H825" s="113">
        <v>46.67</v>
      </c>
      <c r="I825" s="113">
        <v>20</v>
      </c>
      <c r="J825" s="113">
        <v>84.92</v>
      </c>
      <c r="K825" s="113">
        <v>732.24</v>
      </c>
      <c r="L825" s="113">
        <v>27.03</v>
      </c>
      <c r="M825" s="113">
        <v>35.909999999999997</v>
      </c>
      <c r="N825" s="113">
        <v>48.55</v>
      </c>
      <c r="O825" s="113">
        <v>679.97</v>
      </c>
      <c r="P825" s="113">
        <f t="shared" si="60"/>
        <v>2.5561231281102601</v>
      </c>
      <c r="Q825" s="113">
        <f t="shared" si="61"/>
        <v>12.885763897059645</v>
      </c>
      <c r="R825" s="113">
        <f>SUM($Q$651:Q825)</f>
        <v>2839.8952758606797</v>
      </c>
      <c r="S825" s="113">
        <f t="shared" si="62"/>
        <v>9.9624206368930022</v>
      </c>
      <c r="T825" s="113">
        <f>SUM($S$651:S825)</f>
        <v>1911.877411475622</v>
      </c>
      <c r="U825" s="199">
        <f t="shared" si="63"/>
        <v>9.8811134288899982</v>
      </c>
      <c r="V825" s="199">
        <f t="shared" si="64"/>
        <v>9.8811134288899982</v>
      </c>
      <c r="W825" s="231">
        <f>SUM($V$651:V825)</f>
        <v>1848.65803880307</v>
      </c>
      <c r="Y825" s="231"/>
      <c r="Z825" s="231"/>
      <c r="AA825" s="231"/>
      <c r="AB825" s="231"/>
      <c r="AC825" s="231"/>
      <c r="AD825" s="231"/>
      <c r="AE825" s="231"/>
      <c r="AF825" s="231"/>
      <c r="AG825" s="231"/>
      <c r="AH825" s="231"/>
      <c r="AI825" s="231"/>
      <c r="AJ825" s="231"/>
      <c r="AK825" s="231"/>
      <c r="AL825" s="231"/>
      <c r="AM825" s="231"/>
      <c r="AN825" s="231"/>
    </row>
    <row r="826" spans="1:40">
      <c r="A826" s="27">
        <v>42797</v>
      </c>
      <c r="B826" s="113">
        <v>8.8524999999999991</v>
      </c>
      <c r="C826" s="116">
        <v>6.14</v>
      </c>
      <c r="D826" s="116">
        <v>38.79</v>
      </c>
      <c r="E826" s="113">
        <v>43.739100000000001</v>
      </c>
      <c r="F826" s="113">
        <v>41.717199999999998</v>
      </c>
      <c r="G826" s="113">
        <v>12</v>
      </c>
      <c r="H826" s="113">
        <v>48.23</v>
      </c>
      <c r="I826" s="113">
        <v>20</v>
      </c>
      <c r="J826" s="113">
        <v>84.94</v>
      </c>
      <c r="K826" s="113">
        <v>729.18</v>
      </c>
      <c r="L826" s="113">
        <v>25.24</v>
      </c>
      <c r="M826" s="113">
        <v>43.03</v>
      </c>
      <c r="N826" s="113">
        <v>47.36</v>
      </c>
      <c r="O826" s="113">
        <v>680.02</v>
      </c>
      <c r="P826" s="113">
        <f t="shared" si="60"/>
        <v>2.53838438508562</v>
      </c>
      <c r="Q826" s="113">
        <f t="shared" si="61"/>
        <v>12.659202044707484</v>
      </c>
      <c r="R826" s="113">
        <f>SUM($Q$651:Q826)</f>
        <v>2852.5544779053871</v>
      </c>
      <c r="S826" s="113">
        <f t="shared" si="62"/>
        <v>9.6968283571794007</v>
      </c>
      <c r="T826" s="113">
        <f>SUM($S$651:S826)</f>
        <v>1921.5742398328014</v>
      </c>
      <c r="U826" s="199">
        <f t="shared" si="63"/>
        <v>9.6056651755499995</v>
      </c>
      <c r="V826" s="199">
        <f t="shared" si="64"/>
        <v>9.6056651755499995</v>
      </c>
      <c r="W826" s="231">
        <f>SUM($V$651:V826)</f>
        <v>1858.26370397862</v>
      </c>
      <c r="Y826" s="231"/>
      <c r="Z826" s="231"/>
      <c r="AA826" s="231"/>
      <c r="AB826" s="231"/>
      <c r="AC826" s="231"/>
      <c r="AD826" s="231"/>
      <c r="AE826" s="231"/>
      <c r="AF826" s="231"/>
      <c r="AG826" s="231"/>
      <c r="AH826" s="231"/>
      <c r="AI826" s="231"/>
      <c r="AJ826" s="231"/>
      <c r="AK826" s="231"/>
      <c r="AL826" s="231"/>
      <c r="AM826" s="231"/>
      <c r="AN826" s="231"/>
    </row>
    <row r="827" spans="1:40">
      <c r="A827" s="27">
        <v>42798</v>
      </c>
      <c r="B827" s="113">
        <v>9.1801999999999992</v>
      </c>
      <c r="C827" s="116">
        <v>6.37</v>
      </c>
      <c r="D827" s="116">
        <v>41.33</v>
      </c>
      <c r="E827" s="113">
        <v>40.262799999999999</v>
      </c>
      <c r="F827" s="113">
        <v>42.564399999999999</v>
      </c>
      <c r="G827" s="113">
        <v>12.100000380000001</v>
      </c>
      <c r="H827" s="113">
        <v>49.7</v>
      </c>
      <c r="I827" s="113">
        <v>20</v>
      </c>
      <c r="J827" s="113">
        <v>84.93</v>
      </c>
      <c r="K827" s="113">
        <v>738.17</v>
      </c>
      <c r="L827" s="113">
        <v>24.43</v>
      </c>
      <c r="M827" s="113">
        <v>49.37</v>
      </c>
      <c r="N827" s="113">
        <v>49.91</v>
      </c>
      <c r="O827" s="113">
        <v>680</v>
      </c>
      <c r="P827" s="113">
        <f t="shared" si="60"/>
        <v>2.6319418330266844</v>
      </c>
      <c r="Q827" s="113">
        <f t="shared" si="61"/>
        <v>13.900736620689189</v>
      </c>
      <c r="R827" s="113">
        <f>SUM($Q$651:Q827)</f>
        <v>2866.4552145260764</v>
      </c>
      <c r="S827" s="113">
        <f t="shared" si="62"/>
        <v>10.212121813287151</v>
      </c>
      <c r="T827" s="113">
        <f>SUM($S$651:S827)</f>
        <v>1931.7863616460886</v>
      </c>
      <c r="U827" s="199">
        <f t="shared" si="63"/>
        <v>10.05978519588</v>
      </c>
      <c r="V827" s="199">
        <f t="shared" si="64"/>
        <v>10.05978519588</v>
      </c>
      <c r="W827" s="231">
        <f>SUM($V$651:V827)</f>
        <v>1868.3234891745001</v>
      </c>
      <c r="Y827" s="231"/>
      <c r="Z827" s="231"/>
      <c r="AA827" s="231"/>
      <c r="AB827" s="231"/>
      <c r="AC827" s="231"/>
      <c r="AD827" s="231"/>
      <c r="AE827" s="231"/>
      <c r="AF827" s="231"/>
      <c r="AG827" s="231"/>
      <c r="AH827" s="231"/>
      <c r="AI827" s="231"/>
      <c r="AJ827" s="231"/>
      <c r="AK827" s="231"/>
      <c r="AL827" s="231"/>
      <c r="AM827" s="231"/>
      <c r="AN827" s="231"/>
    </row>
    <row r="828" spans="1:40">
      <c r="A828" s="27">
        <v>42799</v>
      </c>
      <c r="B828" s="113">
        <v>8.6392000000000007</v>
      </c>
      <c r="C828" s="116">
        <v>5.99</v>
      </c>
      <c r="D828" s="116">
        <v>37.93</v>
      </c>
      <c r="E828" s="113">
        <v>39.523299999999999</v>
      </c>
      <c r="F828" s="113">
        <v>41.860399999999998</v>
      </c>
      <c r="G828" s="113">
        <v>11.600000380000001</v>
      </c>
      <c r="H828" s="113">
        <v>46.74</v>
      </c>
      <c r="I828" s="113">
        <v>20.010000000000002</v>
      </c>
      <c r="J828" s="113">
        <v>85.01</v>
      </c>
      <c r="K828" s="113">
        <v>731.31</v>
      </c>
      <c r="L828" s="113">
        <v>23.83</v>
      </c>
      <c r="M828" s="113">
        <v>57.02</v>
      </c>
      <c r="N828" s="113">
        <v>50.59</v>
      </c>
      <c r="O828" s="113">
        <v>679.96</v>
      </c>
      <c r="P828" s="113">
        <f t="shared" si="60"/>
        <v>2.5341864893487838</v>
      </c>
      <c r="Q828" s="113">
        <f t="shared" si="61"/>
        <v>12.606171420804161</v>
      </c>
      <c r="R828" s="113">
        <f>SUM($Q$651:Q828)</f>
        <v>2879.0613859468804</v>
      </c>
      <c r="S828" s="113">
        <f t="shared" si="62"/>
        <v>9.44859343705415</v>
      </c>
      <c r="T828" s="113">
        <f>SUM($S$651:S828)</f>
        <v>1941.2349550831427</v>
      </c>
      <c r="U828" s="199">
        <f t="shared" si="63"/>
        <v>9.1744260501300001</v>
      </c>
      <c r="V828" s="199">
        <f t="shared" si="64"/>
        <v>9.1744260501300001</v>
      </c>
      <c r="W828" s="231">
        <f>SUM($V$651:V828)</f>
        <v>1877.4979152246301</v>
      </c>
      <c r="Y828" s="231"/>
      <c r="Z828" s="231"/>
      <c r="AA828" s="231"/>
      <c r="AB828" s="231"/>
      <c r="AC828" s="231"/>
      <c r="AD828" s="231"/>
      <c r="AE828" s="231"/>
      <c r="AF828" s="231"/>
      <c r="AG828" s="231"/>
      <c r="AH828" s="231"/>
      <c r="AI828" s="231"/>
      <c r="AJ828" s="231"/>
      <c r="AK828" s="231"/>
      <c r="AL828" s="231"/>
      <c r="AM828" s="231"/>
      <c r="AN828" s="231"/>
    </row>
    <row r="829" spans="1:40">
      <c r="A829" s="27">
        <v>42800</v>
      </c>
      <c r="B829" s="113">
        <v>8.9235000000000007</v>
      </c>
      <c r="C829" s="116">
        <v>6.19</v>
      </c>
      <c r="D829" s="116">
        <v>39.71</v>
      </c>
      <c r="E829" s="113">
        <v>35.283499999999997</v>
      </c>
      <c r="F829" s="113">
        <v>41.093200000000003</v>
      </c>
      <c r="G829" s="113">
        <v>11.600000380000001</v>
      </c>
      <c r="H829" s="113">
        <v>49.14</v>
      </c>
      <c r="I829" s="113">
        <v>20</v>
      </c>
      <c r="J829" s="113">
        <v>84.97</v>
      </c>
      <c r="K829" s="113">
        <v>739.59</v>
      </c>
      <c r="L829" s="113">
        <v>24.01</v>
      </c>
      <c r="M829" s="113">
        <v>60.68</v>
      </c>
      <c r="N829" s="113">
        <v>52.78</v>
      </c>
      <c r="O829" s="113">
        <v>680.05</v>
      </c>
      <c r="P829" s="113">
        <f t="shared" si="60"/>
        <v>2.6128254013891041</v>
      </c>
      <c r="Q829" s="113">
        <f t="shared" si="61"/>
        <v>13.637527960039128</v>
      </c>
      <c r="R829" s="113">
        <f>SUM($Q$651:Q829)</f>
        <v>2892.6989139069196</v>
      </c>
      <c r="S829" s="113">
        <f t="shared" si="62"/>
        <v>9.8193248231773467</v>
      </c>
      <c r="T829" s="113">
        <f>SUM($S$651:S829)</f>
        <v>1951.0542799063201</v>
      </c>
      <c r="U829" s="199">
        <f t="shared" si="63"/>
        <v>9.4820277500700012</v>
      </c>
      <c r="V829" s="199">
        <f t="shared" si="64"/>
        <v>9.4820277500700012</v>
      </c>
      <c r="W829" s="231">
        <f>SUM($V$651:V829)</f>
        <v>1886.9799429747002</v>
      </c>
      <c r="Y829" s="231"/>
      <c r="Z829" s="231"/>
      <c r="AA829" s="231"/>
      <c r="AB829" s="231"/>
      <c r="AC829" s="231"/>
      <c r="AD829" s="231"/>
      <c r="AE829" s="231"/>
      <c r="AF829" s="231"/>
      <c r="AG829" s="231"/>
      <c r="AH829" s="231"/>
      <c r="AI829" s="231"/>
      <c r="AJ829" s="231"/>
      <c r="AK829" s="231"/>
      <c r="AL829" s="231"/>
      <c r="AM829" s="231"/>
      <c r="AN829" s="231"/>
    </row>
    <row r="830" spans="1:40">
      <c r="A830" s="27">
        <v>42801</v>
      </c>
      <c r="B830" s="113">
        <v>9.3777000000000008</v>
      </c>
      <c r="C830" s="116">
        <v>6.51</v>
      </c>
      <c r="D830" s="116">
        <v>41.58</v>
      </c>
      <c r="E830" s="113">
        <v>29.381799999999998</v>
      </c>
      <c r="F830" s="113">
        <v>42.793399999999998</v>
      </c>
      <c r="G830" s="113">
        <v>11.600000380000001</v>
      </c>
      <c r="H830" s="113">
        <v>48.47</v>
      </c>
      <c r="I830" s="113">
        <v>20</v>
      </c>
      <c r="J830" s="113">
        <v>85</v>
      </c>
      <c r="K830" s="113">
        <v>746.68</v>
      </c>
      <c r="L830" s="113">
        <v>23.73</v>
      </c>
      <c r="M830" s="113">
        <v>52.15</v>
      </c>
      <c r="N830" s="113">
        <v>52.31</v>
      </c>
      <c r="O830" s="113">
        <v>680.05</v>
      </c>
      <c r="P830" s="113">
        <f t="shared" si="60"/>
        <v>2.6758751652341841</v>
      </c>
      <c r="Q830" s="113">
        <f t="shared" si="61"/>
        <v>14.525056102865786</v>
      </c>
      <c r="R830" s="113">
        <f>SUM($Q$651:Q830)</f>
        <v>2907.2239700097853</v>
      </c>
      <c r="S830" s="113">
        <f t="shared" si="62"/>
        <v>10.25537801539415</v>
      </c>
      <c r="T830" s="113">
        <f>SUM($S$651:S830)</f>
        <v>1961.3096579217142</v>
      </c>
      <c r="U830" s="199">
        <f t="shared" si="63"/>
        <v>9.9041151764799995</v>
      </c>
      <c r="V830" s="199">
        <f t="shared" si="64"/>
        <v>9.9041151764799995</v>
      </c>
      <c r="W830" s="231">
        <f>SUM($V$651:V830)</f>
        <v>1896.8840581511802</v>
      </c>
      <c r="Y830" s="231"/>
      <c r="Z830" s="231"/>
      <c r="AA830" s="231"/>
      <c r="AB830" s="231"/>
      <c r="AC830" s="231"/>
      <c r="AD830" s="231"/>
      <c r="AE830" s="231"/>
      <c r="AF830" s="231"/>
      <c r="AG830" s="231"/>
      <c r="AH830" s="231"/>
      <c r="AI830" s="231"/>
      <c r="AJ830" s="231"/>
      <c r="AK830" s="231"/>
      <c r="AL830" s="231"/>
      <c r="AM830" s="231"/>
      <c r="AN830" s="231"/>
    </row>
    <row r="831" spans="1:40">
      <c r="A831" s="27">
        <v>42802</v>
      </c>
      <c r="B831" s="113">
        <v>9.7482000000000006</v>
      </c>
      <c r="C831" s="116">
        <v>6.76</v>
      </c>
      <c r="D831" s="116">
        <v>41.68</v>
      </c>
      <c r="E831" s="113">
        <v>26.904800000000002</v>
      </c>
      <c r="F831" s="113">
        <v>42.700899999999997</v>
      </c>
      <c r="G831" s="113">
        <v>11.600000380000001</v>
      </c>
      <c r="H831" s="113">
        <v>47.82</v>
      </c>
      <c r="I831" s="113">
        <v>20</v>
      </c>
      <c r="J831" s="113">
        <v>84.99</v>
      </c>
      <c r="K831" s="113">
        <v>752.86</v>
      </c>
      <c r="L831" s="113">
        <v>23.78</v>
      </c>
      <c r="M831" s="113">
        <v>41.47</v>
      </c>
      <c r="N831" s="113">
        <v>53.76</v>
      </c>
      <c r="O831" s="113">
        <v>680.08</v>
      </c>
      <c r="P831" s="113">
        <f t="shared" si="60"/>
        <v>2.7055473966473338</v>
      </c>
      <c r="Q831" s="113">
        <f t="shared" si="61"/>
        <v>14.962504874233305</v>
      </c>
      <c r="R831" s="113">
        <f>SUM($Q$651:Q831)</f>
        <v>2922.1864748840185</v>
      </c>
      <c r="S831" s="113">
        <f t="shared" si="62"/>
        <v>10.500220268177648</v>
      </c>
      <c r="T831" s="113">
        <f>SUM($S$651:S831)</f>
        <v>1971.8098781898918</v>
      </c>
      <c r="U831" s="199">
        <f t="shared" si="63"/>
        <v>10.162279471129999</v>
      </c>
      <c r="V831" s="199">
        <f t="shared" si="64"/>
        <v>10.162279471129999</v>
      </c>
      <c r="W831" s="231">
        <f>SUM($V$651:V831)</f>
        <v>1907.0463376223101</v>
      </c>
      <c r="Y831" s="231"/>
      <c r="Z831" s="231"/>
      <c r="AA831" s="231"/>
      <c r="AB831" s="231"/>
      <c r="AC831" s="231"/>
      <c r="AD831" s="231"/>
      <c r="AE831" s="231"/>
      <c r="AF831" s="231"/>
      <c r="AG831" s="231"/>
      <c r="AH831" s="231"/>
      <c r="AI831" s="231"/>
      <c r="AJ831" s="231"/>
      <c r="AK831" s="231"/>
      <c r="AL831" s="231"/>
      <c r="AM831" s="231"/>
      <c r="AN831" s="231"/>
    </row>
    <row r="832" spans="1:40">
      <c r="A832" s="27">
        <v>42803</v>
      </c>
      <c r="B832" s="113">
        <v>10.1092</v>
      </c>
      <c r="C832" s="116">
        <v>7.01</v>
      </c>
      <c r="D832" s="116">
        <v>43.09</v>
      </c>
      <c r="E832" s="113">
        <v>23.764199999999999</v>
      </c>
      <c r="F832" s="113">
        <v>42.034300000000002</v>
      </c>
      <c r="G832" s="113">
        <v>11.600000380000001</v>
      </c>
      <c r="H832" s="113">
        <v>48.88</v>
      </c>
      <c r="I832" s="113">
        <v>20</v>
      </c>
      <c r="J832" s="113">
        <v>84.99</v>
      </c>
      <c r="K832" s="113">
        <v>762.55</v>
      </c>
      <c r="L832" s="113">
        <v>23.96</v>
      </c>
      <c r="M832" s="113">
        <v>45</v>
      </c>
      <c r="N832" s="113">
        <v>56.03</v>
      </c>
      <c r="O832" s="113">
        <v>680.07</v>
      </c>
      <c r="P832" s="113">
        <f t="shared" si="60"/>
        <v>2.7849482907058341</v>
      </c>
      <c r="Q832" s="113">
        <f t="shared" si="61"/>
        <v>16.198980217272208</v>
      </c>
      <c r="R832" s="113">
        <f>SUM($Q$651:Q832)</f>
        <v>2938.3854551012905</v>
      </c>
      <c r="S832" s="113">
        <f t="shared" si="62"/>
        <v>10.932254816233851</v>
      </c>
      <c r="T832" s="113">
        <f>SUM($S$651:S832)</f>
        <v>1982.7421330061256</v>
      </c>
      <c r="U832" s="199">
        <f t="shared" si="63"/>
        <v>10.534668752289997</v>
      </c>
      <c r="V832" s="199">
        <f t="shared" si="64"/>
        <v>10.534668752289997</v>
      </c>
      <c r="W832" s="231">
        <f>SUM($V$651:V832)</f>
        <v>1917.5810063746001</v>
      </c>
      <c r="Y832" s="231"/>
      <c r="Z832" s="231"/>
      <c r="AA832" s="231"/>
      <c r="AB832" s="231"/>
      <c r="AC832" s="231"/>
      <c r="AD832" s="231"/>
      <c r="AE832" s="231"/>
      <c r="AF832" s="231"/>
      <c r="AG832" s="231"/>
      <c r="AH832" s="231"/>
      <c r="AI832" s="231"/>
      <c r="AJ832" s="231"/>
      <c r="AK832" s="231"/>
      <c r="AL832" s="231"/>
      <c r="AM832" s="231"/>
      <c r="AN832" s="231"/>
    </row>
    <row r="833" spans="1:40">
      <c r="A833" s="27">
        <v>42804</v>
      </c>
      <c r="B833" s="113">
        <v>10.1799</v>
      </c>
      <c r="C833" s="116">
        <v>7.06</v>
      </c>
      <c r="D833" s="116">
        <v>43.65</v>
      </c>
      <c r="E833" s="113">
        <v>27.716799999999999</v>
      </c>
      <c r="F833" s="113">
        <v>42.222200000000001</v>
      </c>
      <c r="G833" s="113">
        <v>11.600000380000001</v>
      </c>
      <c r="H833" s="113">
        <v>47.88</v>
      </c>
      <c r="I833" s="113">
        <v>20</v>
      </c>
      <c r="J833" s="113">
        <v>85</v>
      </c>
      <c r="K833" s="113">
        <v>762.72</v>
      </c>
      <c r="L833" s="113">
        <v>23.96</v>
      </c>
      <c r="M833" s="113">
        <v>48.83</v>
      </c>
      <c r="N833" s="113">
        <v>55.55</v>
      </c>
      <c r="O833" s="113">
        <v>679.98</v>
      </c>
      <c r="P833" s="113">
        <f t="shared" si="60"/>
        <v>2.8121251169425436</v>
      </c>
      <c r="Q833" s="113">
        <f t="shared" si="61"/>
        <v>16.645253770198895</v>
      </c>
      <c r="R833" s="113">
        <f>SUM($Q$651:Q833)</f>
        <v>2955.0307088714894</v>
      </c>
      <c r="S833" s="113">
        <f t="shared" si="62"/>
        <v>11.217832772976946</v>
      </c>
      <c r="T833" s="113">
        <f>SUM($S$651:S833)</f>
        <v>1993.9599657791025</v>
      </c>
      <c r="U833" s="199">
        <f t="shared" si="63"/>
        <v>10.793303718659999</v>
      </c>
      <c r="V833" s="199">
        <f t="shared" si="64"/>
        <v>10.793303718659999</v>
      </c>
      <c r="W833" s="231">
        <f>SUM($V$651:V833)</f>
        <v>1928.37431009326</v>
      </c>
      <c r="Y833" s="231"/>
      <c r="Z833" s="231"/>
      <c r="AA833" s="231"/>
      <c r="AB833" s="231"/>
      <c r="AC833" s="231"/>
      <c r="AD833" s="231"/>
      <c r="AE833" s="231"/>
      <c r="AF833" s="231"/>
      <c r="AG833" s="231"/>
      <c r="AH833" s="231"/>
      <c r="AI833" s="231"/>
      <c r="AJ833" s="231"/>
      <c r="AK833" s="231"/>
      <c r="AL833" s="231"/>
      <c r="AM833" s="231"/>
      <c r="AN833" s="231"/>
    </row>
    <row r="834" spans="1:40">
      <c r="A834" s="27">
        <v>42805</v>
      </c>
      <c r="B834" s="113">
        <v>10.413</v>
      </c>
      <c r="C834" s="116">
        <v>7.22</v>
      </c>
      <c r="D834" s="116">
        <v>42.09</v>
      </c>
      <c r="E834" s="113">
        <v>34.014000000000003</v>
      </c>
      <c r="F834" s="113">
        <v>42.753500000000003</v>
      </c>
      <c r="G834" s="113">
        <v>11.80000019</v>
      </c>
      <c r="H834" s="113">
        <v>48.57</v>
      </c>
      <c r="I834" s="113">
        <v>20</v>
      </c>
      <c r="J834" s="113">
        <v>84.99</v>
      </c>
      <c r="K834" s="113">
        <v>767.87</v>
      </c>
      <c r="L834" s="113">
        <v>24.27</v>
      </c>
      <c r="M834" s="113">
        <v>49.68</v>
      </c>
      <c r="N834" s="113">
        <v>56.68</v>
      </c>
      <c r="O834" s="113">
        <v>679.95</v>
      </c>
      <c r="P834" s="113">
        <f t="shared" si="60"/>
        <v>2.8251197575700315</v>
      </c>
      <c r="Q834" s="113">
        <f t="shared" si="61"/>
        <v>16.862964332802616</v>
      </c>
      <c r="R834" s="113">
        <f>SUM($Q$651:Q834)</f>
        <v>2971.8936732042921</v>
      </c>
      <c r="S834" s="113">
        <f t="shared" si="62"/>
        <v>11.425301430052075</v>
      </c>
      <c r="T834" s="113">
        <f>SUM($S$651:S834)</f>
        <v>2005.3852672091546</v>
      </c>
      <c r="U834" s="199">
        <f t="shared" si="63"/>
        <v>11.05536732455</v>
      </c>
      <c r="V834" s="199">
        <f t="shared" si="64"/>
        <v>11.05536732455</v>
      </c>
      <c r="W834" s="231">
        <f>SUM($V$651:V834)</f>
        <v>1939.4296774178099</v>
      </c>
      <c r="Y834" s="231"/>
      <c r="Z834" s="231"/>
      <c r="AA834" s="231"/>
      <c r="AB834" s="231"/>
      <c r="AC834" s="231"/>
      <c r="AD834" s="231"/>
      <c r="AE834" s="231"/>
      <c r="AF834" s="231"/>
      <c r="AG834" s="231"/>
      <c r="AH834" s="231"/>
      <c r="AI834" s="231"/>
      <c r="AJ834" s="231"/>
      <c r="AK834" s="231"/>
      <c r="AL834" s="231"/>
      <c r="AM834" s="231"/>
      <c r="AN834" s="231"/>
    </row>
    <row r="835" spans="1:40">
      <c r="A835" s="27">
        <v>42806</v>
      </c>
      <c r="B835" s="113">
        <v>11.337</v>
      </c>
      <c r="C835" s="116">
        <v>7.87</v>
      </c>
      <c r="D835" s="116">
        <v>36.67</v>
      </c>
      <c r="E835" s="113">
        <v>31.2318</v>
      </c>
      <c r="F835" s="113">
        <v>41.356200000000001</v>
      </c>
      <c r="G835" s="113">
        <v>12</v>
      </c>
      <c r="H835" s="113">
        <v>49</v>
      </c>
      <c r="I835" s="113">
        <v>20.010000000000002</v>
      </c>
      <c r="J835" s="113">
        <v>85</v>
      </c>
      <c r="K835" s="113">
        <v>777.96</v>
      </c>
      <c r="L835" s="113">
        <v>26.37</v>
      </c>
      <c r="M835" s="113">
        <v>54.7</v>
      </c>
      <c r="N835" s="113">
        <v>64.900000000000006</v>
      </c>
      <c r="O835" s="113">
        <v>660.67</v>
      </c>
      <c r="P835" s="113">
        <f t="shared" si="60"/>
        <v>2.8463968336995804</v>
      </c>
      <c r="Q835" s="113">
        <f t="shared" si="61"/>
        <v>17.225603174938122</v>
      </c>
      <c r="R835" s="113">
        <f>SUM($Q$651:Q835)</f>
        <v>2989.1192763792301</v>
      </c>
      <c r="S835" s="113">
        <f t="shared" si="62"/>
        <v>11.645783520919798</v>
      </c>
      <c r="T835" s="113">
        <f>SUM($S$651:S835)</f>
        <v>2017.0310507300744</v>
      </c>
      <c r="U835" s="199">
        <f t="shared" si="63"/>
        <v>11.254587229560002</v>
      </c>
      <c r="V835" s="199">
        <f t="shared" si="64"/>
        <v>11.254587229560002</v>
      </c>
      <c r="W835" s="231">
        <f>SUM($V$651:V835)</f>
        <v>1950.6842646473699</v>
      </c>
      <c r="Y835" s="231"/>
      <c r="Z835" s="231"/>
      <c r="AA835" s="231"/>
      <c r="AB835" s="231"/>
      <c r="AC835" s="231"/>
      <c r="AD835" s="231"/>
      <c r="AE835" s="231"/>
      <c r="AF835" s="231"/>
      <c r="AG835" s="231"/>
      <c r="AH835" s="231"/>
      <c r="AI835" s="231"/>
      <c r="AJ835" s="231"/>
      <c r="AK835" s="231"/>
      <c r="AL835" s="231"/>
      <c r="AM835" s="231"/>
      <c r="AN835" s="231"/>
    </row>
    <row r="836" spans="1:40">
      <c r="A836" s="27">
        <v>42807</v>
      </c>
      <c r="B836" s="113">
        <v>10.6732</v>
      </c>
      <c r="C836" s="116">
        <v>7.41</v>
      </c>
      <c r="D836" s="116">
        <v>35.71</v>
      </c>
      <c r="E836" s="113">
        <v>30.5122</v>
      </c>
      <c r="F836" s="113">
        <v>39.019500000000001</v>
      </c>
      <c r="G836" s="113">
        <v>11.69999981</v>
      </c>
      <c r="H836" s="113">
        <v>51.88</v>
      </c>
      <c r="I836" s="113">
        <v>20</v>
      </c>
      <c r="J836" s="113">
        <v>85</v>
      </c>
      <c r="K836" s="113">
        <v>755.79</v>
      </c>
      <c r="L836" s="113">
        <v>27.27</v>
      </c>
      <c r="M836" s="113">
        <v>64.41</v>
      </c>
      <c r="N836" s="113">
        <v>64.55</v>
      </c>
      <c r="O836" s="113">
        <v>652.82000000000005</v>
      </c>
      <c r="P836" s="113">
        <f t="shared" ref="P836:P899" si="65">SUMPRODUCT(C836:O836,$Y$5:$AK$5)+AP836</f>
        <v>2.7707819023990288</v>
      </c>
      <c r="Q836" s="113">
        <f t="shared" ref="Q836:Q899" si="66">EXP(P836)</f>
        <v>15.971116983609118</v>
      </c>
      <c r="R836" s="113">
        <f>SUM($Q$651:Q836)</f>
        <v>3005.0903933628392</v>
      </c>
      <c r="S836" s="113">
        <f t="shared" ref="S836:S899" si="67">SUMPRODUCT(C836:O836,$Y$3:$AK$3)</f>
        <v>11.026346772629331</v>
      </c>
      <c r="T836" s="113">
        <f>SUM($S$651:S836)</f>
        <v>2028.0573975027037</v>
      </c>
      <c r="U836" s="199">
        <f t="shared" ref="U836:U899" si="68">$AY$65+$AY$66*C836+$AY$67*D836+$AY$68*E836+$AY$69*F836</f>
        <v>10.517866604409999</v>
      </c>
      <c r="V836" s="199">
        <f t="shared" ref="V836:V899" si="69">IF(U836&lt;0,0,U836)</f>
        <v>10.517866604409999</v>
      </c>
      <c r="W836" s="231">
        <f>SUM($V$651:V836)</f>
        <v>1961.20213125178</v>
      </c>
      <c r="Y836" s="231"/>
      <c r="Z836" s="231"/>
      <c r="AA836" s="231"/>
      <c r="AB836" s="231"/>
      <c r="AC836" s="231"/>
      <c r="AD836" s="231"/>
      <c r="AE836" s="231"/>
      <c r="AF836" s="231"/>
      <c r="AG836" s="231"/>
      <c r="AH836" s="231"/>
      <c r="AI836" s="231"/>
      <c r="AJ836" s="231"/>
      <c r="AK836" s="231"/>
      <c r="AL836" s="231"/>
      <c r="AM836" s="231"/>
      <c r="AN836" s="231"/>
    </row>
    <row r="837" spans="1:40">
      <c r="A837" s="27">
        <v>42808</v>
      </c>
      <c r="B837" s="113">
        <v>10.9</v>
      </c>
      <c r="C837" s="116">
        <v>7.56</v>
      </c>
      <c r="D837" s="116">
        <v>38.25</v>
      </c>
      <c r="E837" s="113">
        <v>27.364100000000001</v>
      </c>
      <c r="F837" s="113">
        <v>42.582999999999998</v>
      </c>
      <c r="G837" s="113">
        <v>11.600000380000001</v>
      </c>
      <c r="H837" s="113">
        <v>47.65</v>
      </c>
      <c r="I837" s="113">
        <v>20</v>
      </c>
      <c r="J837" s="113">
        <v>85.01</v>
      </c>
      <c r="K837" s="113">
        <v>765.22</v>
      </c>
      <c r="L837" s="113">
        <v>25.23</v>
      </c>
      <c r="M837" s="113">
        <v>47.31</v>
      </c>
      <c r="N837" s="113">
        <v>58.09</v>
      </c>
      <c r="O837" s="113">
        <v>669.75</v>
      </c>
      <c r="P837" s="113">
        <f t="shared" si="65"/>
        <v>2.8082558720436444</v>
      </c>
      <c r="Q837" s="113">
        <f t="shared" si="66"/>
        <v>16.580973644926168</v>
      </c>
      <c r="R837" s="113">
        <f>SUM($Q$651:Q837)</f>
        <v>3021.6713670077652</v>
      </c>
      <c r="S837" s="113">
        <f t="shared" si="67"/>
        <v>11.315240577960349</v>
      </c>
      <c r="T837" s="113">
        <f>SUM($S$651:S837)</f>
        <v>2039.372638080664</v>
      </c>
      <c r="U837" s="199">
        <f t="shared" si="68"/>
        <v>10.879330993429999</v>
      </c>
      <c r="V837" s="199">
        <f t="shared" si="69"/>
        <v>10.879330993429999</v>
      </c>
      <c r="W837" s="231">
        <f>SUM($V$651:V837)</f>
        <v>1972.0814622452099</v>
      </c>
      <c r="Y837" s="231"/>
      <c r="Z837" s="231"/>
      <c r="AA837" s="231"/>
      <c r="AB837" s="231"/>
      <c r="AC837" s="231"/>
      <c r="AD837" s="231"/>
      <c r="AE837" s="231"/>
      <c r="AF837" s="231"/>
      <c r="AG837" s="231"/>
      <c r="AH837" s="231"/>
      <c r="AI837" s="231"/>
      <c r="AJ837" s="231"/>
      <c r="AK837" s="231"/>
      <c r="AL837" s="231"/>
      <c r="AM837" s="231"/>
      <c r="AN837" s="231"/>
    </row>
    <row r="838" spans="1:40">
      <c r="A838" s="27">
        <v>42809</v>
      </c>
      <c r="B838" s="113">
        <v>11.120200000000001</v>
      </c>
      <c r="C838" s="116">
        <v>7.72</v>
      </c>
      <c r="D838" s="116">
        <v>38.93</v>
      </c>
      <c r="E838" s="113">
        <v>35.608699999999999</v>
      </c>
      <c r="F838" s="113">
        <v>39.896999999999998</v>
      </c>
      <c r="G838" s="113">
        <v>12.100000380000001</v>
      </c>
      <c r="H838" s="113">
        <v>47.86</v>
      </c>
      <c r="I838" s="113">
        <v>20</v>
      </c>
      <c r="J838" s="113">
        <v>84.99</v>
      </c>
      <c r="K838" s="113">
        <v>774.97</v>
      </c>
      <c r="L838" s="113">
        <v>24.47</v>
      </c>
      <c r="M838" s="113">
        <v>42.29</v>
      </c>
      <c r="N838" s="113">
        <v>61.54</v>
      </c>
      <c r="O838" s="113">
        <v>670.2</v>
      </c>
      <c r="P838" s="113">
        <f t="shared" si="65"/>
        <v>2.8443086148941243</v>
      </c>
      <c r="Q838" s="113">
        <f t="shared" si="66"/>
        <v>17.189669877804036</v>
      </c>
      <c r="R838" s="113">
        <f>SUM($Q$651:Q838)</f>
        <v>3038.8610368855693</v>
      </c>
      <c r="S838" s="113">
        <f t="shared" si="67"/>
        <v>11.720258999531554</v>
      </c>
      <c r="T838" s="113">
        <f>SUM($S$651:S838)</f>
        <v>2051.0928970801956</v>
      </c>
      <c r="U838" s="199">
        <f t="shared" si="68"/>
        <v>11.43893886361</v>
      </c>
      <c r="V838" s="199">
        <f t="shared" si="69"/>
        <v>11.43893886361</v>
      </c>
      <c r="W838" s="231">
        <f>SUM($V$651:V838)</f>
        <v>1983.5204011088199</v>
      </c>
      <c r="Y838" s="231"/>
      <c r="Z838" s="231"/>
      <c r="AA838" s="231"/>
      <c r="AB838" s="231"/>
      <c r="AC838" s="231"/>
      <c r="AD838" s="231"/>
      <c r="AE838" s="231"/>
      <c r="AF838" s="231"/>
      <c r="AG838" s="231"/>
      <c r="AH838" s="231"/>
      <c r="AI838" s="231"/>
      <c r="AJ838" s="231"/>
      <c r="AK838" s="231"/>
      <c r="AL838" s="231"/>
      <c r="AM838" s="231"/>
      <c r="AN838" s="231"/>
    </row>
    <row r="839" spans="1:40">
      <c r="A839" s="27">
        <v>42810</v>
      </c>
      <c r="B839" s="113">
        <v>11.3611</v>
      </c>
      <c r="C839" s="116">
        <v>7.88</v>
      </c>
      <c r="D839" s="116">
        <v>39.36</v>
      </c>
      <c r="E839" s="113">
        <v>39.761099999999999</v>
      </c>
      <c r="F839" s="113">
        <v>40.313000000000002</v>
      </c>
      <c r="G839" s="113">
        <v>11.5</v>
      </c>
      <c r="H839" s="113">
        <v>49.69</v>
      </c>
      <c r="I839" s="113">
        <v>20</v>
      </c>
      <c r="J839" s="113">
        <v>85.01</v>
      </c>
      <c r="K839" s="113">
        <v>780.64</v>
      </c>
      <c r="L839" s="113">
        <v>24.75</v>
      </c>
      <c r="M839" s="113">
        <v>46.36</v>
      </c>
      <c r="N839" s="113">
        <v>63.14</v>
      </c>
      <c r="O839" s="113">
        <v>670.02</v>
      </c>
      <c r="P839" s="113">
        <f t="shared" si="65"/>
        <v>2.9410342910504803</v>
      </c>
      <c r="Q839" s="113">
        <f t="shared" si="66"/>
        <v>18.935420923985923</v>
      </c>
      <c r="R839" s="113">
        <f>SUM($Q$651:Q839)</f>
        <v>3057.7964578095552</v>
      </c>
      <c r="S839" s="113">
        <f t="shared" si="67"/>
        <v>12.398517879583201</v>
      </c>
      <c r="T839" s="113">
        <f>SUM($S$651:S839)</f>
        <v>2063.4914149597789</v>
      </c>
      <c r="U839" s="199">
        <f t="shared" si="68"/>
        <v>11.836758207529998</v>
      </c>
      <c r="V839" s="199">
        <f t="shared" si="69"/>
        <v>11.836758207529998</v>
      </c>
      <c r="W839" s="231">
        <f>SUM($V$651:V839)</f>
        <v>1995.3571593163499</v>
      </c>
      <c r="Y839" s="231"/>
      <c r="Z839" s="231"/>
      <c r="AA839" s="231"/>
      <c r="AB839" s="231"/>
      <c r="AC839" s="231"/>
      <c r="AD839" s="231"/>
      <c r="AE839" s="231"/>
      <c r="AF839" s="231"/>
      <c r="AG839" s="231"/>
      <c r="AH839" s="231"/>
      <c r="AI839" s="231"/>
      <c r="AJ839" s="231"/>
      <c r="AK839" s="231"/>
      <c r="AL839" s="231"/>
      <c r="AM839" s="231"/>
      <c r="AN839" s="231"/>
    </row>
    <row r="840" spans="1:40">
      <c r="A840" s="27">
        <v>42811</v>
      </c>
      <c r="B840" s="113">
        <v>11.2333</v>
      </c>
      <c r="C840" s="116">
        <v>7.79</v>
      </c>
      <c r="D840" s="116">
        <v>39.01</v>
      </c>
      <c r="E840" s="113">
        <v>37.584299999999999</v>
      </c>
      <c r="F840" s="113">
        <v>41.828400000000002</v>
      </c>
      <c r="G840" s="113">
        <v>11.5</v>
      </c>
      <c r="H840" s="113">
        <v>47.72</v>
      </c>
      <c r="I840" s="113">
        <v>20</v>
      </c>
      <c r="J840" s="113">
        <v>85</v>
      </c>
      <c r="K840" s="113">
        <v>778.19</v>
      </c>
      <c r="L840" s="113">
        <v>24.51</v>
      </c>
      <c r="M840" s="113">
        <v>50.09</v>
      </c>
      <c r="N840" s="113">
        <v>63.34</v>
      </c>
      <c r="O840" s="113">
        <v>669.99</v>
      </c>
      <c r="P840" s="113">
        <f t="shared" si="65"/>
        <v>2.9098481384154207</v>
      </c>
      <c r="Q840" s="113">
        <f t="shared" si="66"/>
        <v>18.354011086160718</v>
      </c>
      <c r="R840" s="113">
        <f>SUM($Q$651:Q840)</f>
        <v>3076.1504688957161</v>
      </c>
      <c r="S840" s="113">
        <f t="shared" si="67"/>
        <v>12.170057292833004</v>
      </c>
      <c r="T840" s="113">
        <f>SUM($S$651:S840)</f>
        <v>2075.6614722526119</v>
      </c>
      <c r="U840" s="199">
        <f t="shared" si="68"/>
        <v>11.608533246229999</v>
      </c>
      <c r="V840" s="199">
        <f t="shared" si="69"/>
        <v>11.608533246229999</v>
      </c>
      <c r="W840" s="231">
        <f>SUM($V$651:V840)</f>
        <v>2006.96569256258</v>
      </c>
      <c r="Y840" s="231"/>
      <c r="Z840" s="231"/>
      <c r="AA840" s="231"/>
      <c r="AB840" s="231"/>
      <c r="AC840" s="231"/>
      <c r="AD840" s="231"/>
      <c r="AE840" s="231"/>
      <c r="AF840" s="231"/>
      <c r="AG840" s="231"/>
      <c r="AH840" s="231"/>
      <c r="AI840" s="231"/>
      <c r="AJ840" s="231"/>
      <c r="AK840" s="231"/>
      <c r="AL840" s="231"/>
      <c r="AM840" s="231"/>
      <c r="AN840" s="231"/>
    </row>
    <row r="841" spans="1:40">
      <c r="A841" s="27">
        <v>42812</v>
      </c>
      <c r="B841" s="113">
        <v>11.0207</v>
      </c>
      <c r="C841" s="116">
        <v>7.65</v>
      </c>
      <c r="D841" s="116">
        <v>38.369999999999997</v>
      </c>
      <c r="E841" s="113">
        <v>32.901699999999998</v>
      </c>
      <c r="F841" s="113">
        <v>42.203499999999998</v>
      </c>
      <c r="G841" s="113">
        <v>11.5</v>
      </c>
      <c r="H841" s="113">
        <v>44.14</v>
      </c>
      <c r="I841" s="113">
        <v>20</v>
      </c>
      <c r="J841" s="113">
        <v>84.99</v>
      </c>
      <c r="K841" s="113">
        <v>772.84</v>
      </c>
      <c r="L841" s="113">
        <v>24.17</v>
      </c>
      <c r="M841" s="113">
        <v>57.08</v>
      </c>
      <c r="N841" s="113">
        <v>63.06</v>
      </c>
      <c r="O841" s="113">
        <v>669.96</v>
      </c>
      <c r="P841" s="113">
        <f t="shared" si="65"/>
        <v>2.8577390044098094</v>
      </c>
      <c r="Q841" s="113">
        <f t="shared" si="66"/>
        <v>17.42209110010457</v>
      </c>
      <c r="R841" s="113">
        <f>SUM($Q$651:Q841)</f>
        <v>3093.5725599958205</v>
      </c>
      <c r="S841" s="113">
        <f t="shared" si="67"/>
        <v>11.743533072642901</v>
      </c>
      <c r="T841" s="113">
        <f>SUM($S$651:S841)</f>
        <v>2087.4050053252549</v>
      </c>
      <c r="U841" s="199">
        <f t="shared" si="68"/>
        <v>11.19800962916</v>
      </c>
      <c r="V841" s="199">
        <f t="shared" si="69"/>
        <v>11.19800962916</v>
      </c>
      <c r="W841" s="231">
        <f>SUM($V$651:V841)</f>
        <v>2018.16370219174</v>
      </c>
      <c r="Y841" s="231"/>
      <c r="Z841" s="231"/>
      <c r="AA841" s="231"/>
      <c r="AB841" s="231"/>
      <c r="AC841" s="231"/>
      <c r="AD841" s="231"/>
      <c r="AE841" s="231"/>
      <c r="AF841" s="231"/>
      <c r="AG841" s="231"/>
      <c r="AH841" s="231"/>
      <c r="AI841" s="231"/>
      <c r="AJ841" s="231"/>
      <c r="AK841" s="231"/>
      <c r="AL841" s="231"/>
      <c r="AM841" s="231"/>
      <c r="AN841" s="231"/>
    </row>
    <row r="842" spans="1:40">
      <c r="A842" s="27">
        <v>42813</v>
      </c>
      <c r="B842" s="113">
        <v>10.487500000000001</v>
      </c>
      <c r="C842" s="116">
        <v>7.28</v>
      </c>
      <c r="D842" s="116">
        <v>37.880000000000003</v>
      </c>
      <c r="E842" s="113">
        <v>28.886800000000001</v>
      </c>
      <c r="F842" s="113">
        <v>41.748600000000003</v>
      </c>
      <c r="G842" s="113">
        <v>11.600000380000001</v>
      </c>
      <c r="H842" s="113">
        <v>47.95</v>
      </c>
      <c r="I842" s="113">
        <v>19.989999999999998</v>
      </c>
      <c r="J842" s="113">
        <v>85</v>
      </c>
      <c r="K842" s="113">
        <v>761.92</v>
      </c>
      <c r="L842" s="113">
        <v>24.19</v>
      </c>
      <c r="M842" s="113">
        <v>60.17</v>
      </c>
      <c r="N842" s="113">
        <v>61.56</v>
      </c>
      <c r="O842" s="113">
        <v>670.24</v>
      </c>
      <c r="P842" s="113">
        <f t="shared" si="65"/>
        <v>2.7806930658976241</v>
      </c>
      <c r="Q842" s="113">
        <f t="shared" si="66"/>
        <v>16.130196363952212</v>
      </c>
      <c r="R842" s="113">
        <f>SUM($Q$651:Q842)</f>
        <v>3109.7027563597726</v>
      </c>
      <c r="S842" s="113">
        <f t="shared" si="67"/>
        <v>10.999331565195348</v>
      </c>
      <c r="T842" s="113">
        <f>SUM($S$651:S842)</f>
        <v>2098.4043368904504</v>
      </c>
      <c r="U842" s="199">
        <f t="shared" si="68"/>
        <v>10.520086235699997</v>
      </c>
      <c r="V842" s="199">
        <f t="shared" si="69"/>
        <v>10.520086235699997</v>
      </c>
      <c r="W842" s="231">
        <f>SUM($V$651:V842)</f>
        <v>2028.68378842744</v>
      </c>
      <c r="Y842" s="231"/>
      <c r="Z842" s="231"/>
      <c r="AA842" s="231"/>
      <c r="AB842" s="231"/>
      <c r="AC842" s="231"/>
      <c r="AD842" s="231"/>
      <c r="AE842" s="231"/>
      <c r="AF842" s="231"/>
      <c r="AG842" s="231"/>
      <c r="AH842" s="231"/>
      <c r="AI842" s="231"/>
      <c r="AJ842" s="231"/>
      <c r="AK842" s="231"/>
      <c r="AL842" s="231"/>
      <c r="AM842" s="231"/>
      <c r="AN842" s="231"/>
    </row>
    <row r="843" spans="1:40">
      <c r="A843" s="27">
        <v>42814</v>
      </c>
      <c r="B843" s="113">
        <v>10.033099999999999</v>
      </c>
      <c r="C843" s="116">
        <v>6.96</v>
      </c>
      <c r="D843" s="116">
        <v>35.619999999999997</v>
      </c>
      <c r="E843" s="113">
        <v>30.883900000000001</v>
      </c>
      <c r="F843" s="113">
        <v>40.978000000000002</v>
      </c>
      <c r="G843" s="113">
        <v>11.69999981</v>
      </c>
      <c r="H843" s="113">
        <v>65.62</v>
      </c>
      <c r="I843" s="113">
        <v>20</v>
      </c>
      <c r="J843" s="113">
        <v>85.01</v>
      </c>
      <c r="K843" s="113">
        <v>752.15</v>
      </c>
      <c r="L843" s="113">
        <v>23.97</v>
      </c>
      <c r="M843" s="113">
        <v>65.25</v>
      </c>
      <c r="N843" s="113">
        <v>60.95</v>
      </c>
      <c r="O843" s="113">
        <v>669.93</v>
      </c>
      <c r="P843" s="113">
        <f t="shared" si="65"/>
        <v>2.7582575645593375</v>
      </c>
      <c r="Q843" s="113">
        <f t="shared" si="66"/>
        <v>15.772336712829437</v>
      </c>
      <c r="R843" s="113">
        <f>SUM($Q$651:Q843)</f>
        <v>3125.4750930726022</v>
      </c>
      <c r="S843" s="113">
        <f t="shared" si="67"/>
        <v>10.401301295077227</v>
      </c>
      <c r="T843" s="113">
        <f>SUM($S$651:S843)</f>
        <v>2108.8056381855276</v>
      </c>
      <c r="U843" s="199">
        <f t="shared" si="68"/>
        <v>9.9260332820699997</v>
      </c>
      <c r="V843" s="199">
        <f t="shared" si="69"/>
        <v>9.9260332820699997</v>
      </c>
      <c r="W843" s="231">
        <f>SUM($V$651:V843)</f>
        <v>2038.60982170951</v>
      </c>
      <c r="Y843" s="231"/>
      <c r="Z843" s="231"/>
      <c r="AA843" s="231"/>
      <c r="AB843" s="231"/>
      <c r="AC843" s="231"/>
      <c r="AD843" s="231"/>
      <c r="AE843" s="231"/>
      <c r="AF843" s="231"/>
      <c r="AG843" s="231"/>
      <c r="AH843" s="231"/>
      <c r="AI843" s="231"/>
      <c r="AJ843" s="231"/>
      <c r="AK843" s="231"/>
      <c r="AL843" s="231"/>
      <c r="AM843" s="231"/>
      <c r="AN843" s="231"/>
    </row>
    <row r="844" spans="1:40">
      <c r="A844" s="27">
        <v>42815</v>
      </c>
      <c r="B844" s="113">
        <v>9.8522999999999996</v>
      </c>
      <c r="C844" s="116">
        <v>6.84</v>
      </c>
      <c r="D844" s="116">
        <v>35.58</v>
      </c>
      <c r="E844" s="113">
        <v>31.5381</v>
      </c>
      <c r="F844" s="113">
        <v>40.562800000000003</v>
      </c>
      <c r="G844" s="113">
        <v>11.600000380000001</v>
      </c>
      <c r="H844" s="113">
        <v>28.97</v>
      </c>
      <c r="I844" s="113">
        <v>19.989999999999998</v>
      </c>
      <c r="J844" s="113">
        <v>84.99</v>
      </c>
      <c r="K844" s="113">
        <v>747.92</v>
      </c>
      <c r="L844" s="113">
        <v>23.87</v>
      </c>
      <c r="M844" s="113">
        <v>42.64</v>
      </c>
      <c r="N844" s="113">
        <v>59.74</v>
      </c>
      <c r="O844" s="113">
        <v>670.03</v>
      </c>
      <c r="P844" s="113">
        <f t="shared" si="65"/>
        <v>2.5591491987199042</v>
      </c>
      <c r="Q844" s="113">
        <f t="shared" si="66"/>
        <v>12.924816186163016</v>
      </c>
      <c r="R844" s="113">
        <f>SUM($Q$651:Q844)</f>
        <v>3138.3999092587651</v>
      </c>
      <c r="S844" s="113">
        <f t="shared" si="67"/>
        <v>10.047787865902146</v>
      </c>
      <c r="T844" s="113">
        <f>SUM($S$651:S844)</f>
        <v>2118.8534260514298</v>
      </c>
      <c r="U844" s="199">
        <f t="shared" si="68"/>
        <v>9.7844892814099982</v>
      </c>
      <c r="V844" s="199">
        <f t="shared" si="69"/>
        <v>9.7844892814099982</v>
      </c>
      <c r="W844" s="231">
        <f>SUM($V$651:V844)</f>
        <v>2048.3943109909201</v>
      </c>
      <c r="Y844" s="231"/>
      <c r="Z844" s="231"/>
      <c r="AA844" s="231"/>
      <c r="AB844" s="231"/>
      <c r="AC844" s="231"/>
      <c r="AD844" s="231"/>
      <c r="AE844" s="231"/>
      <c r="AF844" s="231"/>
      <c r="AG844" s="231"/>
      <c r="AH844" s="231"/>
      <c r="AI844" s="231"/>
      <c r="AJ844" s="231"/>
      <c r="AK844" s="231"/>
      <c r="AL844" s="231"/>
      <c r="AM844" s="231"/>
      <c r="AN844" s="231"/>
    </row>
    <row r="845" spans="1:40">
      <c r="A845" s="27">
        <v>42816</v>
      </c>
      <c r="B845" s="113">
        <v>9.5808999999999997</v>
      </c>
      <c r="C845" s="116">
        <v>6.65</v>
      </c>
      <c r="D845" s="116">
        <v>34.130000000000003</v>
      </c>
      <c r="E845" s="113">
        <v>25.924600000000002</v>
      </c>
      <c r="F845" s="113">
        <v>41.337400000000002</v>
      </c>
      <c r="G845" s="113">
        <v>11.69999981</v>
      </c>
      <c r="H845" s="113">
        <v>41.67</v>
      </c>
      <c r="I845" s="113">
        <v>20</v>
      </c>
      <c r="J845" s="113">
        <v>84.99</v>
      </c>
      <c r="K845" s="113">
        <v>743.3</v>
      </c>
      <c r="L845" s="113">
        <v>23.48</v>
      </c>
      <c r="M845" s="113">
        <v>48.5</v>
      </c>
      <c r="N845" s="113">
        <v>59.69</v>
      </c>
      <c r="O845" s="113">
        <v>669.97</v>
      </c>
      <c r="P845" s="113">
        <f t="shared" si="65"/>
        <v>2.5409291186945788</v>
      </c>
      <c r="Q845" s="113">
        <f t="shared" si="66"/>
        <v>12.691457364805581</v>
      </c>
      <c r="R845" s="113">
        <f>SUM($Q$651:Q845)</f>
        <v>3151.0913666235706</v>
      </c>
      <c r="S845" s="113">
        <f t="shared" si="67"/>
        <v>9.4507634973760268</v>
      </c>
      <c r="T845" s="113">
        <f>SUM($S$651:S845)</f>
        <v>2128.3041895488059</v>
      </c>
      <c r="U845" s="199">
        <f t="shared" si="68"/>
        <v>9.1917631239199995</v>
      </c>
      <c r="V845" s="199">
        <f t="shared" si="69"/>
        <v>9.1917631239199995</v>
      </c>
      <c r="W845" s="231">
        <f>SUM($V$651:V845)</f>
        <v>2057.5860741148399</v>
      </c>
      <c r="Y845" s="231"/>
      <c r="Z845" s="231"/>
      <c r="AA845" s="231"/>
      <c r="AB845" s="231"/>
      <c r="AC845" s="231"/>
      <c r="AD845" s="231"/>
      <c r="AE845" s="231"/>
      <c r="AF845" s="231"/>
      <c r="AG845" s="231"/>
      <c r="AH845" s="231"/>
      <c r="AI845" s="231"/>
      <c r="AJ845" s="231"/>
      <c r="AK845" s="231"/>
      <c r="AL845" s="231"/>
      <c r="AM845" s="231"/>
      <c r="AN845" s="231"/>
    </row>
    <row r="846" spans="1:40">
      <c r="A846" s="27">
        <v>42817</v>
      </c>
      <c r="B846" s="113">
        <v>9.5024999999999995</v>
      </c>
      <c r="C846" s="116">
        <v>6.59</v>
      </c>
      <c r="D846" s="116">
        <v>35.700000000000003</v>
      </c>
      <c r="E846" s="113">
        <v>35.731699999999996</v>
      </c>
      <c r="F846" s="113">
        <v>40.835700000000003</v>
      </c>
      <c r="G846" s="113">
        <v>11.5</v>
      </c>
      <c r="H846" s="113">
        <v>62.44</v>
      </c>
      <c r="I846" s="113">
        <v>20</v>
      </c>
      <c r="J846" s="113">
        <v>84.99</v>
      </c>
      <c r="K846" s="113">
        <v>739.45</v>
      </c>
      <c r="L846" s="113">
        <v>22.85</v>
      </c>
      <c r="M846" s="113">
        <v>54.46</v>
      </c>
      <c r="N846" s="113">
        <v>58.37</v>
      </c>
      <c r="O846" s="113">
        <v>670.05</v>
      </c>
      <c r="P846" s="113">
        <f t="shared" si="65"/>
        <v>2.6774190263351501</v>
      </c>
      <c r="Q846" s="113">
        <f t="shared" si="66"/>
        <v>14.547498091171184</v>
      </c>
      <c r="R846" s="113">
        <f>SUM($Q$651:Q846)</f>
        <v>3165.6388647147419</v>
      </c>
      <c r="S846" s="113">
        <f t="shared" si="67"/>
        <v>10.071924611471102</v>
      </c>
      <c r="T846" s="113">
        <f>SUM($S$651:S846)</f>
        <v>2138.3761141602768</v>
      </c>
      <c r="U846" s="199">
        <f t="shared" si="68"/>
        <v>9.6075131255799988</v>
      </c>
      <c r="V846" s="199">
        <f t="shared" si="69"/>
        <v>9.6075131255799988</v>
      </c>
      <c r="W846" s="231">
        <f>SUM($V$651:V846)</f>
        <v>2067.1935872404201</v>
      </c>
      <c r="Y846" s="231"/>
      <c r="Z846" s="231"/>
      <c r="AA846" s="231"/>
      <c r="AB846" s="231"/>
      <c r="AC846" s="231"/>
      <c r="AD846" s="231"/>
      <c r="AE846" s="231"/>
      <c r="AF846" s="231"/>
      <c r="AG846" s="231"/>
      <c r="AH846" s="231"/>
      <c r="AI846" s="231"/>
      <c r="AJ846" s="231"/>
      <c r="AK846" s="231"/>
      <c r="AL846" s="231"/>
      <c r="AM846" s="231"/>
      <c r="AN846" s="231"/>
    </row>
    <row r="847" spans="1:40">
      <c r="A847" s="27">
        <v>42818</v>
      </c>
      <c r="B847" s="113">
        <v>9.4974000000000007</v>
      </c>
      <c r="C847" s="116">
        <v>6.59</v>
      </c>
      <c r="D847" s="116">
        <v>36.979999999999997</v>
      </c>
      <c r="E847" s="113">
        <v>29.961300000000001</v>
      </c>
      <c r="F847" s="113">
        <v>40.560299999999998</v>
      </c>
      <c r="G847" s="113">
        <v>12.100000380000001</v>
      </c>
      <c r="H847" s="113">
        <v>32.28</v>
      </c>
      <c r="I847" s="113">
        <v>20</v>
      </c>
      <c r="J847" s="113">
        <v>85</v>
      </c>
      <c r="K847" s="113">
        <v>737.89</v>
      </c>
      <c r="L847" s="113">
        <v>22.48</v>
      </c>
      <c r="M847" s="113">
        <v>45.35</v>
      </c>
      <c r="N847" s="113">
        <v>56.82</v>
      </c>
      <c r="O847" s="113">
        <v>669.97</v>
      </c>
      <c r="P847" s="113">
        <f t="shared" si="65"/>
        <v>2.5147164648882141</v>
      </c>
      <c r="Q847" s="113">
        <f t="shared" si="66"/>
        <v>12.363102908351809</v>
      </c>
      <c r="R847" s="113">
        <f>SUM($Q$651:Q847)</f>
        <v>3178.0019676230936</v>
      </c>
      <c r="S847" s="113">
        <f t="shared" si="67"/>
        <v>9.6313475696220507</v>
      </c>
      <c r="T847" s="113">
        <f>SUM($S$651:S847)</f>
        <v>2148.0074617298988</v>
      </c>
      <c r="U847" s="199">
        <f t="shared" si="68"/>
        <v>9.5462980429199984</v>
      </c>
      <c r="V847" s="199">
        <f t="shared" si="69"/>
        <v>9.5462980429199984</v>
      </c>
      <c r="W847" s="231">
        <f>SUM($V$651:V847)</f>
        <v>2076.7398852833403</v>
      </c>
      <c r="Y847" s="231"/>
      <c r="Z847" s="231"/>
      <c r="AA847" s="231"/>
      <c r="AB847" s="231"/>
      <c r="AC847" s="231"/>
      <c r="AD847" s="231"/>
      <c r="AE847" s="231"/>
      <c r="AF847" s="231"/>
      <c r="AG847" s="231"/>
      <c r="AH847" s="231"/>
      <c r="AI847" s="231"/>
      <c r="AJ847" s="231"/>
      <c r="AK847" s="231"/>
      <c r="AL847" s="231"/>
      <c r="AM847" s="231"/>
      <c r="AN847" s="231"/>
    </row>
    <row r="848" spans="1:40">
      <c r="A848" s="27">
        <v>42819</v>
      </c>
      <c r="B848" s="113">
        <v>10.0809</v>
      </c>
      <c r="C848" s="116">
        <v>6.99</v>
      </c>
      <c r="D848" s="116">
        <v>38.68</v>
      </c>
      <c r="E848" s="113">
        <v>32.415799999999997</v>
      </c>
      <c r="F848" s="113">
        <v>40.658200000000001</v>
      </c>
      <c r="G848" s="113">
        <v>11.80000019</v>
      </c>
      <c r="H848" s="113">
        <v>58.53</v>
      </c>
      <c r="I848" s="113">
        <v>20</v>
      </c>
      <c r="J848" s="113">
        <v>85.01</v>
      </c>
      <c r="K848" s="113">
        <v>749.9</v>
      </c>
      <c r="L848" s="113">
        <v>22.6</v>
      </c>
      <c r="M848" s="113">
        <v>42.88</v>
      </c>
      <c r="N848" s="113">
        <v>58.88</v>
      </c>
      <c r="O848" s="113">
        <v>669.86</v>
      </c>
      <c r="P848" s="113">
        <f t="shared" si="65"/>
        <v>2.7480039711090627</v>
      </c>
      <c r="Q848" s="113">
        <f t="shared" si="66"/>
        <v>15.611439879444438</v>
      </c>
      <c r="R848" s="113">
        <f>SUM($Q$651:Q848)</f>
        <v>3193.6134075025379</v>
      </c>
      <c r="S848" s="113">
        <f t="shared" si="67"/>
        <v>10.704978128610376</v>
      </c>
      <c r="T848" s="113">
        <f>SUM($S$651:S848)</f>
        <v>2158.7124398585092</v>
      </c>
      <c r="U848" s="199">
        <f t="shared" si="68"/>
        <v>10.337637921959999</v>
      </c>
      <c r="V848" s="199">
        <f t="shared" si="69"/>
        <v>10.337637921959999</v>
      </c>
      <c r="W848" s="231">
        <f>SUM($V$651:V848)</f>
        <v>2087.0775232053002</v>
      </c>
      <c r="Y848" s="231"/>
      <c r="Z848" s="231"/>
      <c r="AA848" s="231"/>
      <c r="AB848" s="231"/>
      <c r="AC848" s="231"/>
      <c r="AD848" s="231"/>
      <c r="AE848" s="231"/>
      <c r="AF848" s="231"/>
      <c r="AG848" s="231"/>
      <c r="AH848" s="231"/>
      <c r="AI848" s="231"/>
      <c r="AJ848" s="231"/>
      <c r="AK848" s="231"/>
      <c r="AL848" s="231"/>
      <c r="AM848" s="231"/>
      <c r="AN848" s="231"/>
    </row>
    <row r="849" spans="1:40">
      <c r="A849" s="27">
        <v>42820</v>
      </c>
      <c r="B849" s="113">
        <v>9.9223999999999997</v>
      </c>
      <c r="C849" s="116">
        <v>6.88</v>
      </c>
      <c r="D849" s="116">
        <v>37.700000000000003</v>
      </c>
      <c r="E849" s="113">
        <v>30.650099999999998</v>
      </c>
      <c r="F849" s="113">
        <v>36.825600000000001</v>
      </c>
      <c r="G849" s="113">
        <v>11.69999981</v>
      </c>
      <c r="H849" s="113">
        <v>37.21</v>
      </c>
      <c r="I849" s="113">
        <v>20</v>
      </c>
      <c r="J849" s="113">
        <v>84.99</v>
      </c>
      <c r="K849" s="113">
        <v>748.39</v>
      </c>
      <c r="L849" s="113">
        <v>22.52</v>
      </c>
      <c r="M849" s="113">
        <v>45.92</v>
      </c>
      <c r="N849" s="113">
        <v>59.4</v>
      </c>
      <c r="O849" s="113">
        <v>670.02</v>
      </c>
      <c r="P849" s="113">
        <f t="shared" si="65"/>
        <v>2.6377558928570179</v>
      </c>
      <c r="Q849" s="113">
        <f t="shared" si="66"/>
        <v>13.981791736406404</v>
      </c>
      <c r="R849" s="113">
        <f>SUM($Q$651:Q849)</f>
        <v>3207.5951992389441</v>
      </c>
      <c r="S849" s="113">
        <f t="shared" si="67"/>
        <v>10.309992844731227</v>
      </c>
      <c r="T849" s="113">
        <f>SUM($S$651:S849)</f>
        <v>2169.0224327032406</v>
      </c>
      <c r="U849" s="199">
        <f t="shared" si="68"/>
        <v>10.026255274089998</v>
      </c>
      <c r="V849" s="199">
        <f t="shared" si="69"/>
        <v>10.026255274089998</v>
      </c>
      <c r="W849" s="231">
        <f>SUM($V$651:V849)</f>
        <v>2097.1037784793903</v>
      </c>
      <c r="Y849" s="231"/>
      <c r="Z849" s="231"/>
      <c r="AA849" s="231"/>
      <c r="AB849" s="231"/>
      <c r="AC849" s="231"/>
      <c r="AD849" s="231"/>
      <c r="AE849" s="231"/>
      <c r="AF849" s="231"/>
      <c r="AG849" s="231"/>
      <c r="AH849" s="231"/>
      <c r="AI849" s="231"/>
      <c r="AJ849" s="231"/>
      <c r="AK849" s="231"/>
      <c r="AL849" s="231"/>
      <c r="AM849" s="231"/>
      <c r="AN849" s="231"/>
    </row>
    <row r="850" spans="1:40">
      <c r="A850" s="27">
        <v>42821</v>
      </c>
      <c r="B850" s="113">
        <v>10.1122</v>
      </c>
      <c r="C850" s="116">
        <v>7.02</v>
      </c>
      <c r="D850" s="116">
        <v>38.06</v>
      </c>
      <c r="E850" s="113">
        <v>34.858499999999999</v>
      </c>
      <c r="F850" s="113">
        <v>40.3583</v>
      </c>
      <c r="G850" s="113">
        <v>11.80000019</v>
      </c>
      <c r="H850" s="113">
        <v>61.68</v>
      </c>
      <c r="I850" s="113">
        <v>20</v>
      </c>
      <c r="J850" s="113">
        <v>84.99</v>
      </c>
      <c r="K850" s="113">
        <v>753.44</v>
      </c>
      <c r="L850" s="113">
        <v>22.8</v>
      </c>
      <c r="M850" s="113">
        <v>50.27</v>
      </c>
      <c r="N850" s="113">
        <v>60.94</v>
      </c>
      <c r="O850" s="113">
        <v>670.04</v>
      </c>
      <c r="P850" s="113">
        <f t="shared" si="65"/>
        <v>2.7766859060806919</v>
      </c>
      <c r="Q850" s="113">
        <f t="shared" si="66"/>
        <v>16.065689420376877</v>
      </c>
      <c r="R850" s="113">
        <f>SUM($Q$651:Q850)</f>
        <v>3223.6608886593208</v>
      </c>
      <c r="S850" s="113">
        <f t="shared" si="67"/>
        <v>10.810026392969874</v>
      </c>
      <c r="T850" s="113">
        <f>SUM($S$651:S850)</f>
        <v>2179.8324590962106</v>
      </c>
      <c r="U850" s="199">
        <f t="shared" si="68"/>
        <v>10.394789308679998</v>
      </c>
      <c r="V850" s="199">
        <f t="shared" si="69"/>
        <v>10.394789308679998</v>
      </c>
      <c r="W850" s="231">
        <f>SUM($V$651:V850)</f>
        <v>2107.4985677880704</v>
      </c>
      <c r="Y850" s="231"/>
      <c r="Z850" s="231"/>
      <c r="AA850" s="231"/>
      <c r="AB850" s="231"/>
      <c r="AC850" s="231"/>
      <c r="AD850" s="231"/>
      <c r="AE850" s="231"/>
      <c r="AF850" s="231"/>
      <c r="AG850" s="231"/>
      <c r="AH850" s="231"/>
      <c r="AI850" s="231"/>
      <c r="AJ850" s="231"/>
      <c r="AK850" s="231"/>
      <c r="AL850" s="231"/>
      <c r="AM850" s="231"/>
      <c r="AN850" s="231"/>
    </row>
    <row r="851" spans="1:40">
      <c r="A851" s="27">
        <v>42822</v>
      </c>
      <c r="B851" s="113">
        <v>10.0543</v>
      </c>
      <c r="C851" s="116">
        <v>6.98</v>
      </c>
      <c r="D851" s="116">
        <v>37.700000000000003</v>
      </c>
      <c r="E851" s="113">
        <v>40.964300000000001</v>
      </c>
      <c r="F851" s="113">
        <v>39.937899999999999</v>
      </c>
      <c r="G851" s="113">
        <v>11.69999981</v>
      </c>
      <c r="H851" s="113">
        <v>32.619999999999997</v>
      </c>
      <c r="I851" s="113">
        <v>20</v>
      </c>
      <c r="J851" s="113">
        <v>85.01</v>
      </c>
      <c r="K851" s="113">
        <v>753.77</v>
      </c>
      <c r="L851" s="113">
        <v>22.76</v>
      </c>
      <c r="M851" s="113">
        <v>46.16</v>
      </c>
      <c r="N851" s="113">
        <v>62.41</v>
      </c>
      <c r="O851" s="113">
        <v>670.06</v>
      </c>
      <c r="P851" s="113">
        <f t="shared" si="65"/>
        <v>2.6620175468676881</v>
      </c>
      <c r="Q851" s="113">
        <f t="shared" si="66"/>
        <v>14.325161648035163</v>
      </c>
      <c r="R851" s="113">
        <f>SUM($Q$651:Q851)</f>
        <v>3237.986050307356</v>
      </c>
      <c r="S851" s="113">
        <f t="shared" si="67"/>
        <v>10.840167734431928</v>
      </c>
      <c r="T851" s="113">
        <f>SUM($S$651:S851)</f>
        <v>2190.6726268306425</v>
      </c>
      <c r="U851" s="199">
        <f t="shared" si="68"/>
        <v>10.51001769218</v>
      </c>
      <c r="V851" s="199">
        <f t="shared" si="69"/>
        <v>10.51001769218</v>
      </c>
      <c r="W851" s="231">
        <f>SUM($V$651:V851)</f>
        <v>2118.0085854802505</v>
      </c>
      <c r="Y851" s="231"/>
      <c r="Z851" s="231"/>
      <c r="AA851" s="231"/>
      <c r="AB851" s="231"/>
      <c r="AC851" s="231"/>
      <c r="AD851" s="231"/>
      <c r="AE851" s="231"/>
      <c r="AF851" s="231"/>
      <c r="AG851" s="231"/>
      <c r="AH851" s="231"/>
      <c r="AI851" s="231"/>
      <c r="AJ851" s="231"/>
      <c r="AK851" s="231"/>
      <c r="AL851" s="231"/>
      <c r="AM851" s="231"/>
      <c r="AN851" s="231"/>
    </row>
    <row r="852" spans="1:40">
      <c r="A852" s="27">
        <v>42823</v>
      </c>
      <c r="B852" s="113">
        <v>9.8942999999999994</v>
      </c>
      <c r="C852" s="116">
        <v>6.86</v>
      </c>
      <c r="D852" s="116">
        <v>37.39</v>
      </c>
      <c r="E852" s="113">
        <v>32.023400000000002</v>
      </c>
      <c r="F852" s="113">
        <v>41.272300000000001</v>
      </c>
      <c r="G852" s="113">
        <v>12.600000380000001</v>
      </c>
      <c r="H852" s="113">
        <v>54.1</v>
      </c>
      <c r="I852" s="113">
        <v>20</v>
      </c>
      <c r="J852" s="113">
        <v>85.01</v>
      </c>
      <c r="K852" s="113">
        <v>750.58</v>
      </c>
      <c r="L852" s="113">
        <v>22.27</v>
      </c>
      <c r="M852" s="113">
        <v>44.53</v>
      </c>
      <c r="N852" s="113">
        <v>61.94</v>
      </c>
      <c r="O852" s="113">
        <v>670</v>
      </c>
      <c r="P852" s="113">
        <f t="shared" si="65"/>
        <v>2.6453680642797943</v>
      </c>
      <c r="Q852" s="113">
        <f t="shared" si="66"/>
        <v>14.08862965026441</v>
      </c>
      <c r="R852" s="113">
        <f>SUM($Q$651:Q852)</f>
        <v>3252.0746799576204</v>
      </c>
      <c r="S852" s="113">
        <f t="shared" si="67"/>
        <v>10.075410860066247</v>
      </c>
      <c r="T852" s="113">
        <f>SUM($S$651:S852)</f>
        <v>2200.7480376907088</v>
      </c>
      <c r="U852" s="199">
        <f t="shared" si="68"/>
        <v>10.01749451065</v>
      </c>
      <c r="V852" s="199">
        <f t="shared" si="69"/>
        <v>10.01749451065</v>
      </c>
      <c r="W852" s="231">
        <f>SUM($V$651:V852)</f>
        <v>2128.0260799909006</v>
      </c>
      <c r="Y852" s="231"/>
      <c r="Z852" s="231"/>
      <c r="AA852" s="231"/>
      <c r="AB852" s="231"/>
      <c r="AC852" s="231"/>
      <c r="AD852" s="231"/>
      <c r="AE852" s="231"/>
      <c r="AF852" s="231"/>
      <c r="AG852" s="231"/>
      <c r="AH852" s="231"/>
      <c r="AI852" s="231"/>
      <c r="AJ852" s="231"/>
      <c r="AK852" s="231"/>
      <c r="AL852" s="231"/>
      <c r="AM852" s="231"/>
      <c r="AN852" s="231"/>
    </row>
    <row r="853" spans="1:40">
      <c r="A853" s="27">
        <v>42824</v>
      </c>
      <c r="B853" s="113">
        <v>9.44</v>
      </c>
      <c r="C853" s="116">
        <v>6.55</v>
      </c>
      <c r="D853" s="116">
        <v>35.78</v>
      </c>
      <c r="E853" s="113">
        <v>34.653100000000002</v>
      </c>
      <c r="F853" s="113">
        <v>41.492600000000003</v>
      </c>
      <c r="G853" s="113">
        <v>12.100000380000001</v>
      </c>
      <c r="H853" s="113">
        <v>56.18</v>
      </c>
      <c r="I853" s="113">
        <v>20</v>
      </c>
      <c r="J853" s="113">
        <v>84.98</v>
      </c>
      <c r="K853" s="113">
        <v>737.65</v>
      </c>
      <c r="L853" s="113">
        <v>21.2</v>
      </c>
      <c r="M853" s="113">
        <v>48.85</v>
      </c>
      <c r="N853" s="113">
        <v>57.71</v>
      </c>
      <c r="O853" s="113">
        <v>669.96</v>
      </c>
      <c r="P853" s="113">
        <f t="shared" si="65"/>
        <v>2.6021525315969645</v>
      </c>
      <c r="Q853" s="113">
        <f t="shared" si="66"/>
        <v>13.492750370317392</v>
      </c>
      <c r="R853" s="113">
        <f>SUM($Q$651:Q853)</f>
        <v>3265.5674303279379</v>
      </c>
      <c r="S853" s="113">
        <f t="shared" si="67"/>
        <v>9.726512101415949</v>
      </c>
      <c r="T853" s="113">
        <f>SUM($S$651:S853)</f>
        <v>2210.4745497921249</v>
      </c>
      <c r="U853" s="199">
        <f t="shared" si="68"/>
        <v>9.5269699106899992</v>
      </c>
      <c r="V853" s="199">
        <f t="shared" si="69"/>
        <v>9.5269699106899992</v>
      </c>
      <c r="W853" s="231">
        <f>SUM($V$651:V853)</f>
        <v>2137.5530499015904</v>
      </c>
      <c r="Y853" s="231"/>
      <c r="Z853" s="231"/>
      <c r="AA853" s="231"/>
      <c r="AB853" s="231"/>
      <c r="AC853" s="231"/>
      <c r="AD853" s="231"/>
      <c r="AE853" s="231"/>
      <c r="AF853" s="231"/>
      <c r="AG853" s="231"/>
      <c r="AH853" s="231"/>
      <c r="AI853" s="231"/>
      <c r="AJ853" s="231"/>
      <c r="AK853" s="231"/>
      <c r="AL853" s="231"/>
      <c r="AM853" s="231"/>
      <c r="AN853" s="231"/>
    </row>
    <row r="854" spans="1:40">
      <c r="A854" s="27">
        <v>42825</v>
      </c>
      <c r="B854" s="113">
        <v>9.2211999999999996</v>
      </c>
      <c r="C854" s="116">
        <v>6.4</v>
      </c>
      <c r="D854" s="116">
        <v>35.799999999999997</v>
      </c>
      <c r="E854" s="113">
        <v>40.846200000000003</v>
      </c>
      <c r="F854" s="113">
        <v>40.734299999999998</v>
      </c>
      <c r="G854" s="113">
        <v>11.80000019</v>
      </c>
      <c r="H854" s="113">
        <v>51.98</v>
      </c>
      <c r="I854" s="113">
        <v>20</v>
      </c>
      <c r="J854" s="113">
        <v>84.99</v>
      </c>
      <c r="K854" s="113">
        <v>733.51</v>
      </c>
      <c r="L854" s="113">
        <v>20.55</v>
      </c>
      <c r="M854" s="113">
        <v>55.2</v>
      </c>
      <c r="N854" s="113">
        <v>57.25</v>
      </c>
      <c r="O854" s="113">
        <v>669.99</v>
      </c>
      <c r="P854" s="113">
        <f t="shared" si="65"/>
        <v>2.5972025433145518</v>
      </c>
      <c r="Q854" s="113">
        <f t="shared" si="66"/>
        <v>13.426126443951251</v>
      </c>
      <c r="R854" s="113">
        <f>SUM($Q$651:Q854)</f>
        <v>3278.993556771889</v>
      </c>
      <c r="S854" s="113">
        <f t="shared" si="67"/>
        <v>9.8480969908372771</v>
      </c>
      <c r="T854" s="113">
        <f>SUM($S$651:S854)</f>
        <v>2220.3226467829622</v>
      </c>
      <c r="U854" s="199">
        <f t="shared" si="68"/>
        <v>9.5387923998899993</v>
      </c>
      <c r="V854" s="199">
        <f t="shared" si="69"/>
        <v>9.5387923998899993</v>
      </c>
      <c r="W854" s="231">
        <f>SUM($V$651:V854)</f>
        <v>2147.0918423014805</v>
      </c>
      <c r="Y854" s="231"/>
      <c r="Z854" s="231"/>
      <c r="AA854" s="231"/>
      <c r="AB854" s="231"/>
      <c r="AC854" s="231"/>
      <c r="AD854" s="231"/>
      <c r="AE854" s="231"/>
      <c r="AF854" s="231"/>
      <c r="AG854" s="231"/>
      <c r="AH854" s="231"/>
      <c r="AI854" s="231"/>
      <c r="AJ854" s="231"/>
      <c r="AK854" s="231"/>
      <c r="AL854" s="231"/>
      <c r="AM854" s="231"/>
      <c r="AN854" s="231"/>
    </row>
    <row r="855" spans="1:40">
      <c r="A855" s="27">
        <v>42826</v>
      </c>
      <c r="B855" s="113">
        <v>8.9303000000000008</v>
      </c>
      <c r="C855" s="116">
        <v>6.2</v>
      </c>
      <c r="D855" s="116">
        <v>35.369999999999997</v>
      </c>
      <c r="E855" s="113">
        <v>34.271599999999999</v>
      </c>
      <c r="F855" s="113">
        <v>41.431199999999997</v>
      </c>
      <c r="G855" s="113">
        <v>11.80000019</v>
      </c>
      <c r="H855" s="113">
        <v>50.45</v>
      </c>
      <c r="I855" s="113">
        <v>20</v>
      </c>
      <c r="J855" s="113">
        <v>84.99</v>
      </c>
      <c r="K855" s="113">
        <v>725.94</v>
      </c>
      <c r="L855" s="113">
        <v>19.91</v>
      </c>
      <c r="M855" s="113">
        <v>46.18</v>
      </c>
      <c r="N855" s="113">
        <v>54.56</v>
      </c>
      <c r="O855" s="113">
        <v>669.97</v>
      </c>
      <c r="P855" s="113">
        <f t="shared" si="65"/>
        <v>2.5137586354158019</v>
      </c>
      <c r="Q855" s="113">
        <f t="shared" si="66"/>
        <v>12.351266833391348</v>
      </c>
      <c r="R855" s="113">
        <f>SUM($Q$651:Q855)</f>
        <v>3291.3448236052805</v>
      </c>
      <c r="S855" s="113">
        <f t="shared" si="67"/>
        <v>9.2317276827489785</v>
      </c>
      <c r="T855" s="113">
        <f>SUM($S$651:S855)</f>
        <v>2229.5543744657111</v>
      </c>
      <c r="U855" s="199">
        <f t="shared" si="68"/>
        <v>9.0070460151999985</v>
      </c>
      <c r="V855" s="199">
        <f t="shared" si="69"/>
        <v>9.0070460151999985</v>
      </c>
      <c r="W855" s="231">
        <f>SUM($V$651:V855)</f>
        <v>2156.0988883166806</v>
      </c>
      <c r="Y855" s="231"/>
      <c r="Z855" s="231"/>
      <c r="AA855" s="231"/>
      <c r="AB855" s="231"/>
      <c r="AC855" s="231"/>
      <c r="AD855" s="231"/>
      <c r="AE855" s="231"/>
      <c r="AF855" s="231"/>
      <c r="AG855" s="231"/>
      <c r="AH855" s="231"/>
      <c r="AI855" s="231"/>
      <c r="AJ855" s="231"/>
      <c r="AK855" s="231"/>
      <c r="AL855" s="231"/>
      <c r="AM855" s="231"/>
      <c r="AN855" s="231"/>
    </row>
    <row r="856" spans="1:40">
      <c r="A856" s="27">
        <v>42827</v>
      </c>
      <c r="B856" s="113">
        <v>8.875</v>
      </c>
      <c r="C856" s="116">
        <v>6.16</v>
      </c>
      <c r="D856" s="116">
        <v>35.520000000000003</v>
      </c>
      <c r="E856" s="113">
        <v>30.386199999999999</v>
      </c>
      <c r="F856" s="113">
        <v>40.954500000000003</v>
      </c>
      <c r="G856" s="113">
        <v>11.69999981</v>
      </c>
      <c r="H856" s="113">
        <v>48.21</v>
      </c>
      <c r="I856" s="113">
        <v>20</v>
      </c>
      <c r="J856" s="113">
        <v>85.01</v>
      </c>
      <c r="K856" s="113">
        <v>727.16</v>
      </c>
      <c r="L856" s="113">
        <v>19.79</v>
      </c>
      <c r="M856" s="113">
        <v>41.16</v>
      </c>
      <c r="N856" s="113">
        <v>55.62</v>
      </c>
      <c r="O856" s="113">
        <v>670.01</v>
      </c>
      <c r="P856" s="113">
        <f t="shared" si="65"/>
        <v>2.4927731113297282</v>
      </c>
      <c r="Q856" s="113">
        <f t="shared" si="66"/>
        <v>12.09476980129395</v>
      </c>
      <c r="R856" s="113">
        <f>SUM($Q$651:Q856)</f>
        <v>3303.4395934065742</v>
      </c>
      <c r="S856" s="113">
        <f t="shared" si="67"/>
        <v>9.0680928698723271</v>
      </c>
      <c r="T856" s="113">
        <f>SUM($S$651:S856)</f>
        <v>2238.6224673355837</v>
      </c>
      <c r="U856" s="199">
        <f t="shared" si="68"/>
        <v>8.8380205591099994</v>
      </c>
      <c r="V856" s="199">
        <f t="shared" si="69"/>
        <v>8.8380205591099994</v>
      </c>
      <c r="W856" s="231">
        <f>SUM($V$651:V856)</f>
        <v>2164.9369088757908</v>
      </c>
      <c r="Y856" s="231"/>
      <c r="Z856" s="231"/>
      <c r="AA856" s="231"/>
      <c r="AB856" s="231"/>
      <c r="AC856" s="231"/>
      <c r="AD856" s="231"/>
      <c r="AE856" s="231"/>
      <c r="AF856" s="231"/>
      <c r="AG856" s="231"/>
      <c r="AH856" s="231"/>
      <c r="AI856" s="231"/>
      <c r="AJ856" s="231"/>
      <c r="AK856" s="231"/>
      <c r="AL856" s="231"/>
      <c r="AM856" s="231"/>
      <c r="AN856" s="231"/>
    </row>
    <row r="857" spans="1:40">
      <c r="A857" s="27">
        <v>42828</v>
      </c>
      <c r="B857" s="113">
        <v>8.7698</v>
      </c>
      <c r="C857" s="116">
        <v>6.08</v>
      </c>
      <c r="D857" s="116">
        <v>35.049999999999997</v>
      </c>
      <c r="E857" s="113">
        <v>27.375299999999999</v>
      </c>
      <c r="F857" s="113">
        <v>40.368400000000001</v>
      </c>
      <c r="G857" s="113">
        <v>11.69999981</v>
      </c>
      <c r="H857" s="113">
        <v>49.13</v>
      </c>
      <c r="I857" s="113">
        <v>20</v>
      </c>
      <c r="J857" s="113">
        <v>84.99</v>
      </c>
      <c r="K857" s="113">
        <v>725.35</v>
      </c>
      <c r="L857" s="113">
        <v>19.54</v>
      </c>
      <c r="M857" s="113">
        <v>44.21</v>
      </c>
      <c r="N857" s="113">
        <v>55.24</v>
      </c>
      <c r="O857" s="113">
        <v>670</v>
      </c>
      <c r="P857" s="113">
        <f t="shared" si="65"/>
        <v>2.472233450225338</v>
      </c>
      <c r="Q857" s="113">
        <f t="shared" si="66"/>
        <v>11.848881207151306</v>
      </c>
      <c r="R857" s="113">
        <f>SUM($Q$651:Q857)</f>
        <v>3315.2884746137256</v>
      </c>
      <c r="S857" s="113">
        <f t="shared" si="67"/>
        <v>8.8009132676444288</v>
      </c>
      <c r="T857" s="113">
        <f>SUM($S$651:S857)</f>
        <v>2247.423380603228</v>
      </c>
      <c r="U857" s="199">
        <f t="shared" si="68"/>
        <v>8.5805093305299991</v>
      </c>
      <c r="V857" s="199">
        <f t="shared" si="69"/>
        <v>8.5805093305299991</v>
      </c>
      <c r="W857" s="231">
        <f>SUM($V$651:V857)</f>
        <v>2173.5174182063206</v>
      </c>
      <c r="Y857" s="231"/>
      <c r="Z857" s="231"/>
      <c r="AA857" s="231"/>
      <c r="AB857" s="231"/>
      <c r="AC857" s="231"/>
      <c r="AD857" s="231"/>
      <c r="AE857" s="231"/>
      <c r="AF857" s="231"/>
      <c r="AG857" s="231"/>
      <c r="AH857" s="231"/>
      <c r="AI857" s="231"/>
      <c r="AJ857" s="231"/>
      <c r="AK857" s="231"/>
      <c r="AL857" s="231"/>
      <c r="AM857" s="231"/>
      <c r="AN857" s="231"/>
    </row>
    <row r="858" spans="1:40">
      <c r="A858" s="27">
        <v>42829</v>
      </c>
      <c r="B858" s="113">
        <v>8.3115000000000006</v>
      </c>
      <c r="C858" s="116">
        <v>5.77</v>
      </c>
      <c r="D858" s="116">
        <v>32.520000000000003</v>
      </c>
      <c r="E858" s="113">
        <v>26.288499999999999</v>
      </c>
      <c r="F858" s="113">
        <v>39.640799999999999</v>
      </c>
      <c r="G858" s="113">
        <v>11.69999981</v>
      </c>
      <c r="H858" s="113">
        <v>49.21</v>
      </c>
      <c r="I858" s="113">
        <v>20</v>
      </c>
      <c r="J858" s="113">
        <v>85</v>
      </c>
      <c r="K858" s="113">
        <v>715.16</v>
      </c>
      <c r="L858" s="113">
        <v>18.93</v>
      </c>
      <c r="M858" s="113">
        <v>44.95</v>
      </c>
      <c r="N858" s="113">
        <v>52.28</v>
      </c>
      <c r="O858" s="113">
        <v>669.87</v>
      </c>
      <c r="P858" s="113">
        <f t="shared" si="65"/>
        <v>2.3671553574291782</v>
      </c>
      <c r="Q858" s="113">
        <f t="shared" si="66"/>
        <v>10.667005267214774</v>
      </c>
      <c r="R858" s="113">
        <f>SUM($Q$651:Q858)</f>
        <v>3325.9554798809404</v>
      </c>
      <c r="S858" s="113">
        <f t="shared" si="67"/>
        <v>8.0074039395012253</v>
      </c>
      <c r="T858" s="113">
        <f>SUM($S$651:S858)</f>
        <v>2255.4307845427293</v>
      </c>
      <c r="U858" s="199">
        <f t="shared" si="68"/>
        <v>7.8672839039299989</v>
      </c>
      <c r="V858" s="199">
        <f t="shared" si="69"/>
        <v>7.8672839039299989</v>
      </c>
      <c r="W858" s="231">
        <f>SUM($V$651:V858)</f>
        <v>2181.3847021102506</v>
      </c>
      <c r="Y858" s="231"/>
      <c r="Z858" s="231"/>
      <c r="AA858" s="231"/>
      <c r="AB858" s="231"/>
      <c r="AC858" s="231"/>
      <c r="AD858" s="231"/>
      <c r="AE858" s="231"/>
      <c r="AF858" s="231"/>
      <c r="AG858" s="231"/>
      <c r="AH858" s="231"/>
      <c r="AI858" s="231"/>
      <c r="AJ858" s="231"/>
      <c r="AK858" s="231"/>
      <c r="AL858" s="231"/>
      <c r="AM858" s="231"/>
      <c r="AN858" s="231"/>
    </row>
    <row r="859" spans="1:40">
      <c r="A859" s="27">
        <v>42830</v>
      </c>
      <c r="B859" s="113">
        <v>8.5688999999999993</v>
      </c>
      <c r="C859" s="116">
        <v>5.95</v>
      </c>
      <c r="D859" s="116">
        <v>33.24</v>
      </c>
      <c r="E859" s="113">
        <v>31.3445</v>
      </c>
      <c r="F859" s="113">
        <v>38.738</v>
      </c>
      <c r="G859" s="113">
        <v>11.80000019</v>
      </c>
      <c r="H859" s="113">
        <v>49.33</v>
      </c>
      <c r="I859" s="113">
        <v>20</v>
      </c>
      <c r="J859" s="113">
        <v>85</v>
      </c>
      <c r="K859" s="113">
        <v>719.79</v>
      </c>
      <c r="L859" s="113">
        <v>19.059999999999999</v>
      </c>
      <c r="M859" s="113">
        <v>48.2</v>
      </c>
      <c r="N859" s="113">
        <v>53.09</v>
      </c>
      <c r="O859" s="113">
        <v>670</v>
      </c>
      <c r="P859" s="113">
        <f t="shared" si="65"/>
        <v>2.4261352563285823</v>
      </c>
      <c r="Q859" s="113">
        <f t="shared" si="66"/>
        <v>11.315067632707597</v>
      </c>
      <c r="R859" s="113">
        <f>SUM($Q$651:Q859)</f>
        <v>3337.2705475136481</v>
      </c>
      <c r="S859" s="113">
        <f t="shared" si="67"/>
        <v>8.5008070176775732</v>
      </c>
      <c r="T859" s="113">
        <f>SUM($S$651:S859)</f>
        <v>2263.931591560407</v>
      </c>
      <c r="U859" s="199">
        <f t="shared" si="68"/>
        <v>8.3513829376499995</v>
      </c>
      <c r="V859" s="199">
        <f t="shared" si="69"/>
        <v>8.3513829376499995</v>
      </c>
      <c r="W859" s="231">
        <f>SUM($V$651:V859)</f>
        <v>2189.7360850479008</v>
      </c>
      <c r="Y859" s="231"/>
      <c r="Z859" s="231"/>
      <c r="AA859" s="231"/>
      <c r="AB859" s="231"/>
      <c r="AC859" s="231"/>
      <c r="AD859" s="231"/>
      <c r="AE859" s="231"/>
      <c r="AF859" s="231"/>
      <c r="AG859" s="231"/>
      <c r="AH859" s="231"/>
      <c r="AI859" s="231"/>
      <c r="AJ859" s="231"/>
      <c r="AK859" s="231"/>
      <c r="AL859" s="231"/>
      <c r="AM859" s="231"/>
      <c r="AN859" s="231"/>
    </row>
    <row r="860" spans="1:40">
      <c r="A860" s="27">
        <v>42831</v>
      </c>
      <c r="B860" s="113">
        <v>8.3565000000000005</v>
      </c>
      <c r="C860" s="116">
        <v>5.8</v>
      </c>
      <c r="D860" s="116">
        <v>32.86</v>
      </c>
      <c r="E860" s="113">
        <v>43.451700000000002</v>
      </c>
      <c r="F860" s="113">
        <v>37.941000000000003</v>
      </c>
      <c r="G860" s="113">
        <v>11.69999981</v>
      </c>
      <c r="H860" s="113">
        <v>49.35</v>
      </c>
      <c r="I860" s="113">
        <v>20</v>
      </c>
      <c r="J860" s="113">
        <v>84.98</v>
      </c>
      <c r="K860" s="113">
        <v>713.08</v>
      </c>
      <c r="L860" s="113">
        <v>18.440000000000001</v>
      </c>
      <c r="M860" s="113">
        <v>51.68</v>
      </c>
      <c r="N860" s="113">
        <v>49.96</v>
      </c>
      <c r="O860" s="113">
        <v>669.74</v>
      </c>
      <c r="P860" s="113">
        <f t="shared" si="65"/>
        <v>2.4229886429956777</v>
      </c>
      <c r="Q860" s="113">
        <f t="shared" si="66"/>
        <v>11.279519447559206</v>
      </c>
      <c r="R860" s="113">
        <f>SUM($Q$651:Q860)</f>
        <v>3348.5500669612074</v>
      </c>
      <c r="S860" s="113">
        <f t="shared" si="67"/>
        <v>8.7018060556698273</v>
      </c>
      <c r="T860" s="113">
        <f>SUM($S$651:S860)</f>
        <v>2272.6333976160768</v>
      </c>
      <c r="U860" s="199">
        <f t="shared" si="68"/>
        <v>8.5211310749099987</v>
      </c>
      <c r="V860" s="199">
        <f t="shared" si="69"/>
        <v>8.5211310749099987</v>
      </c>
      <c r="W860" s="231">
        <f>SUM($V$651:V860)</f>
        <v>2198.2572161228109</v>
      </c>
      <c r="Y860" s="231"/>
      <c r="Z860" s="231"/>
      <c r="AA860" s="231"/>
      <c r="AB860" s="231"/>
      <c r="AC860" s="231"/>
      <c r="AD860" s="231"/>
      <c r="AE860" s="231"/>
      <c r="AF860" s="231"/>
      <c r="AG860" s="231"/>
      <c r="AH860" s="231"/>
      <c r="AI860" s="231"/>
      <c r="AJ860" s="231"/>
      <c r="AK860" s="231"/>
      <c r="AL860" s="231"/>
      <c r="AM860" s="231"/>
      <c r="AN860" s="231"/>
    </row>
    <row r="861" spans="1:40">
      <c r="A861" s="27">
        <v>42832</v>
      </c>
      <c r="B861" s="113">
        <v>10.937099999999999</v>
      </c>
      <c r="C861" s="116">
        <v>7.59</v>
      </c>
      <c r="D861" s="116">
        <v>38.76</v>
      </c>
      <c r="E861" s="113">
        <v>36.759599999999999</v>
      </c>
      <c r="F861" s="113">
        <v>38.988100000000003</v>
      </c>
      <c r="G861" s="113">
        <v>11.69999981</v>
      </c>
      <c r="H861" s="113">
        <v>49.19</v>
      </c>
      <c r="I861" s="113">
        <v>20.010000000000002</v>
      </c>
      <c r="J861" s="113">
        <v>85</v>
      </c>
      <c r="K861" s="113">
        <v>762.14</v>
      </c>
      <c r="L861" s="113">
        <v>21.73</v>
      </c>
      <c r="M861" s="113">
        <v>54.93</v>
      </c>
      <c r="N861" s="113">
        <v>64.02</v>
      </c>
      <c r="O861" s="113">
        <v>656.57</v>
      </c>
      <c r="P861" s="113">
        <f t="shared" si="65"/>
        <v>2.8596323019503682</v>
      </c>
      <c r="Q861" s="113">
        <f t="shared" si="66"/>
        <v>17.455107547452574</v>
      </c>
      <c r="R861" s="113">
        <f>SUM($Q$651:Q861)</f>
        <v>3366.0051745086598</v>
      </c>
      <c r="S861" s="113">
        <f t="shared" si="67"/>
        <v>11.81918190165273</v>
      </c>
      <c r="T861" s="113">
        <f>SUM($S$651:S861)</f>
        <v>2284.4525795177296</v>
      </c>
      <c r="U861" s="199">
        <f t="shared" si="68"/>
        <v>11.286887294689999</v>
      </c>
      <c r="V861" s="199">
        <f t="shared" si="69"/>
        <v>11.286887294689999</v>
      </c>
      <c r="W861" s="231">
        <f>SUM($V$651:V861)</f>
        <v>2209.544103417501</v>
      </c>
      <c r="Y861" s="231"/>
      <c r="Z861" s="231"/>
      <c r="AA861" s="231"/>
      <c r="AB861" s="231"/>
      <c r="AC861" s="231"/>
      <c r="AD861" s="231"/>
      <c r="AE861" s="231"/>
      <c r="AF861" s="231"/>
      <c r="AG861" s="231"/>
      <c r="AH861" s="231"/>
      <c r="AI861" s="231"/>
      <c r="AJ861" s="231"/>
      <c r="AK861" s="231"/>
      <c r="AL861" s="231"/>
      <c r="AM861" s="231"/>
      <c r="AN861" s="231"/>
    </row>
    <row r="862" spans="1:40">
      <c r="A862" s="27">
        <v>42833</v>
      </c>
      <c r="B862" s="113">
        <v>12.9184</v>
      </c>
      <c r="C862" s="116">
        <v>8.9600000000000009</v>
      </c>
      <c r="D862" s="116">
        <v>44.09</v>
      </c>
      <c r="E862" s="113">
        <v>25.902200000000001</v>
      </c>
      <c r="F862" s="113">
        <v>40.965299999999999</v>
      </c>
      <c r="G862" s="113">
        <v>11.69999981</v>
      </c>
      <c r="H862" s="113">
        <v>44.59</v>
      </c>
      <c r="I862" s="113">
        <v>20</v>
      </c>
      <c r="J862" s="113">
        <v>84.97</v>
      </c>
      <c r="K862" s="113">
        <v>800.2</v>
      </c>
      <c r="L862" s="113">
        <v>24.85</v>
      </c>
      <c r="M862" s="113">
        <v>46.6</v>
      </c>
      <c r="N862" s="113">
        <v>72.14</v>
      </c>
      <c r="O862" s="113">
        <v>650.1</v>
      </c>
      <c r="P862" s="113">
        <f t="shared" si="65"/>
        <v>3.157967925134288</v>
      </c>
      <c r="Q862" s="113">
        <f t="shared" si="66"/>
        <v>23.522747345927598</v>
      </c>
      <c r="R862" s="113">
        <f>SUM($Q$651:Q862)</f>
        <v>3389.5279218545875</v>
      </c>
      <c r="S862" s="113">
        <f t="shared" si="67"/>
        <v>14.015857660169132</v>
      </c>
      <c r="T862" s="113">
        <f>SUM($S$651:S862)</f>
        <v>2298.468437177899</v>
      </c>
      <c r="U862" s="199">
        <f t="shared" si="68"/>
        <v>13.296154814790002</v>
      </c>
      <c r="V862" s="199">
        <f t="shared" si="69"/>
        <v>13.296154814790002</v>
      </c>
      <c r="W862" s="231">
        <f>SUM($V$651:V862)</f>
        <v>2222.840258232291</v>
      </c>
      <c r="Y862" s="231"/>
      <c r="Z862" s="231"/>
      <c r="AA862" s="231"/>
      <c r="AB862" s="231"/>
      <c r="AC862" s="231"/>
      <c r="AD862" s="231"/>
      <c r="AE862" s="231"/>
      <c r="AF862" s="231"/>
      <c r="AG862" s="231"/>
      <c r="AH862" s="231"/>
      <c r="AI862" s="231"/>
      <c r="AJ862" s="231"/>
      <c r="AK862" s="231"/>
      <c r="AL862" s="231"/>
      <c r="AM862" s="231"/>
      <c r="AN862" s="231"/>
    </row>
    <row r="863" spans="1:40">
      <c r="A863" s="27">
        <v>42834</v>
      </c>
      <c r="B863" s="113">
        <v>13.637600000000001</v>
      </c>
      <c r="C863" s="116">
        <v>9.4600000000000009</v>
      </c>
      <c r="D863" s="116">
        <v>47.08</v>
      </c>
      <c r="E863" s="113">
        <v>31.8627</v>
      </c>
      <c r="F863" s="113">
        <v>39.5413</v>
      </c>
      <c r="G863" s="113">
        <v>11.69999981</v>
      </c>
      <c r="H863" s="113">
        <v>46.63</v>
      </c>
      <c r="I863" s="113">
        <v>20</v>
      </c>
      <c r="J863" s="113">
        <v>84.99</v>
      </c>
      <c r="K863" s="113">
        <v>815.97</v>
      </c>
      <c r="L863" s="113">
        <v>26.72</v>
      </c>
      <c r="M863" s="113">
        <v>42.72</v>
      </c>
      <c r="N863" s="113">
        <v>74.760000000000005</v>
      </c>
      <c r="O863" s="113">
        <v>650.03</v>
      </c>
      <c r="P863" s="113">
        <f t="shared" si="65"/>
        <v>3.3208086252583886</v>
      </c>
      <c r="Q863" s="113">
        <f t="shared" si="66"/>
        <v>27.682726462275475</v>
      </c>
      <c r="R863" s="113">
        <f>SUM($Q$651:Q863)</f>
        <v>3417.2106483168632</v>
      </c>
      <c r="S863" s="113">
        <f t="shared" si="67"/>
        <v>15.282163321206125</v>
      </c>
      <c r="T863" s="113">
        <f>SUM($S$651:S863)</f>
        <v>2313.7506004991051</v>
      </c>
      <c r="U863" s="199">
        <f t="shared" si="68"/>
        <v>14.47229078804</v>
      </c>
      <c r="V863" s="199">
        <f t="shared" si="69"/>
        <v>14.47229078804</v>
      </c>
      <c r="W863" s="231">
        <f>SUM($V$651:V863)</f>
        <v>2237.3125490203311</v>
      </c>
      <c r="Y863" s="231"/>
      <c r="Z863" s="231"/>
      <c r="AA863" s="231"/>
      <c r="AB863" s="231"/>
      <c r="AC863" s="231"/>
      <c r="AD863" s="231"/>
      <c r="AE863" s="231"/>
      <c r="AF863" s="231"/>
      <c r="AG863" s="231"/>
      <c r="AH863" s="231"/>
      <c r="AI863" s="231"/>
      <c r="AJ863" s="231"/>
      <c r="AK863" s="231"/>
      <c r="AL863" s="231"/>
      <c r="AM863" s="231"/>
      <c r="AN863" s="231"/>
    </row>
    <row r="864" spans="1:40">
      <c r="A864" s="27">
        <v>42835</v>
      </c>
      <c r="B864" s="113">
        <v>13.3011</v>
      </c>
      <c r="C864" s="116">
        <v>9.23</v>
      </c>
      <c r="D864" s="116">
        <v>47.62</v>
      </c>
      <c r="E864" s="113">
        <v>28.6081</v>
      </c>
      <c r="F864" s="113">
        <v>40.013399999999997</v>
      </c>
      <c r="G864" s="113">
        <v>12</v>
      </c>
      <c r="H864" s="113">
        <v>40.18</v>
      </c>
      <c r="I864" s="113">
        <v>20</v>
      </c>
      <c r="J864" s="113">
        <v>84.9</v>
      </c>
      <c r="K864" s="113">
        <v>814.69</v>
      </c>
      <c r="L864" s="113">
        <v>26.26</v>
      </c>
      <c r="M864" s="113">
        <v>46.79</v>
      </c>
      <c r="N864" s="113">
        <v>71.78</v>
      </c>
      <c r="O864" s="113">
        <v>662.24</v>
      </c>
      <c r="P864" s="113">
        <f t="shared" si="65"/>
        <v>3.2501333963409595</v>
      </c>
      <c r="Q864" s="113">
        <f t="shared" si="66"/>
        <v>25.793780483644504</v>
      </c>
      <c r="R864" s="113">
        <f>SUM($Q$651:Q864)</f>
        <v>3443.0044288005079</v>
      </c>
      <c r="S864" s="113">
        <f t="shared" si="67"/>
        <v>14.731170047929606</v>
      </c>
      <c r="T864" s="113">
        <f>SUM($S$651:S864)</f>
        <v>2328.4817705470346</v>
      </c>
      <c r="U864" s="199">
        <f t="shared" si="68"/>
        <v>14.114301625069997</v>
      </c>
      <c r="V864" s="199">
        <f t="shared" si="69"/>
        <v>14.114301625069997</v>
      </c>
      <c r="W864" s="231">
        <f>SUM($V$651:V864)</f>
        <v>2251.4268506454009</v>
      </c>
      <c r="Y864" s="231"/>
      <c r="Z864" s="231"/>
      <c r="AA864" s="231"/>
      <c r="AB864" s="231"/>
      <c r="AC864" s="231"/>
      <c r="AD864" s="231"/>
      <c r="AE864" s="231"/>
      <c r="AF864" s="231"/>
      <c r="AG864" s="231"/>
      <c r="AH864" s="231"/>
      <c r="AI864" s="231"/>
      <c r="AJ864" s="231"/>
      <c r="AK864" s="231"/>
      <c r="AL864" s="231"/>
      <c r="AM864" s="231"/>
      <c r="AN864" s="231"/>
    </row>
    <row r="865" spans="1:40">
      <c r="A865" s="27">
        <v>42836</v>
      </c>
      <c r="B865" s="113">
        <v>11.9072</v>
      </c>
      <c r="C865" s="116">
        <v>8.26</v>
      </c>
      <c r="D865" s="116">
        <v>45.71</v>
      </c>
      <c r="E865" s="113">
        <v>23.441600000000001</v>
      </c>
      <c r="F865" s="113">
        <v>41.749899999999997</v>
      </c>
      <c r="G865" s="113">
        <v>11.80000019</v>
      </c>
      <c r="H865" s="113">
        <v>50.01</v>
      </c>
      <c r="I865" s="113">
        <v>20</v>
      </c>
      <c r="J865" s="113">
        <v>84.95</v>
      </c>
      <c r="K865" s="113">
        <v>814.06</v>
      </c>
      <c r="L865" s="113">
        <v>23.44</v>
      </c>
      <c r="M865" s="113">
        <v>50.16</v>
      </c>
      <c r="N865" s="113">
        <v>66.22</v>
      </c>
      <c r="O865" s="113">
        <v>697.12</v>
      </c>
      <c r="P865" s="113">
        <f t="shared" si="65"/>
        <v>3.1141082806831917</v>
      </c>
      <c r="Q865" s="113">
        <f t="shared" si="66"/>
        <v>22.513345814591005</v>
      </c>
      <c r="R865" s="113">
        <f>SUM($Q$651:Q865)</f>
        <v>3465.5177746150989</v>
      </c>
      <c r="S865" s="113">
        <f t="shared" si="67"/>
        <v>12.952567468163673</v>
      </c>
      <c r="T865" s="113">
        <f>SUM($S$651:S865)</f>
        <v>2341.4343380151981</v>
      </c>
      <c r="U865" s="199">
        <f t="shared" si="68"/>
        <v>12.45515770527</v>
      </c>
      <c r="V865" s="199">
        <f t="shared" si="69"/>
        <v>12.45515770527</v>
      </c>
      <c r="W865" s="231">
        <f>SUM($V$651:V865)</f>
        <v>2263.8820083506707</v>
      </c>
      <c r="Y865" s="231"/>
      <c r="Z865" s="231"/>
      <c r="AA865" s="231"/>
      <c r="AB865" s="231"/>
      <c r="AC865" s="231"/>
      <c r="AD865" s="231"/>
      <c r="AE865" s="231"/>
      <c r="AF865" s="231"/>
      <c r="AG865" s="231"/>
      <c r="AH865" s="231"/>
      <c r="AI865" s="231"/>
      <c r="AJ865" s="231"/>
      <c r="AK865" s="231"/>
      <c r="AL865" s="231"/>
      <c r="AM865" s="231"/>
      <c r="AN865" s="231"/>
    </row>
    <row r="866" spans="1:40">
      <c r="A866" s="27">
        <v>42837</v>
      </c>
      <c r="B866" s="113">
        <v>11.411</v>
      </c>
      <c r="C866" s="116">
        <v>7.92</v>
      </c>
      <c r="D866" s="116">
        <v>46.18</v>
      </c>
      <c r="E866" s="113">
        <v>30.232500000000002</v>
      </c>
      <c r="F866" s="113">
        <v>41.166400000000003</v>
      </c>
      <c r="G866" s="113">
        <v>11.80000019</v>
      </c>
      <c r="H866" s="113">
        <v>47.02</v>
      </c>
      <c r="I866" s="113">
        <v>20</v>
      </c>
      <c r="J866" s="113">
        <v>84.97</v>
      </c>
      <c r="K866" s="113">
        <v>874.83</v>
      </c>
      <c r="L866" s="113">
        <v>20.170000000000002</v>
      </c>
      <c r="M866" s="113">
        <v>55</v>
      </c>
      <c r="N866" s="113">
        <v>64.89</v>
      </c>
      <c r="O866" s="113">
        <v>770.03</v>
      </c>
      <c r="P866" s="113">
        <f t="shared" si="65"/>
        <v>3.1676585263674619</v>
      </c>
      <c r="Q866" s="113">
        <f t="shared" si="66"/>
        <v>23.751804970896092</v>
      </c>
      <c r="R866" s="113">
        <f>SUM($Q$651:Q866)</f>
        <v>3489.269579585995</v>
      </c>
      <c r="S866" s="113">
        <f t="shared" si="67"/>
        <v>12.527837395453972</v>
      </c>
      <c r="T866" s="113">
        <f>SUM($S$651:S866)</f>
        <v>2353.962175410652</v>
      </c>
      <c r="U866" s="199">
        <f t="shared" si="68"/>
        <v>12.282519997289999</v>
      </c>
      <c r="V866" s="199">
        <f t="shared" si="69"/>
        <v>12.282519997289999</v>
      </c>
      <c r="W866" s="231">
        <f>SUM($V$651:V866)</f>
        <v>2276.1645283479606</v>
      </c>
      <c r="Y866" s="231"/>
      <c r="Z866" s="231"/>
      <c r="AA866" s="231"/>
      <c r="AB866" s="231"/>
      <c r="AC866" s="231"/>
      <c r="AD866" s="231"/>
      <c r="AE866" s="231"/>
      <c r="AF866" s="231"/>
      <c r="AG866" s="231"/>
      <c r="AH866" s="231"/>
      <c r="AI866" s="231"/>
      <c r="AJ866" s="231"/>
      <c r="AK866" s="231"/>
      <c r="AL866" s="231"/>
      <c r="AM866" s="231"/>
      <c r="AN866" s="231"/>
    </row>
    <row r="867" spans="1:40">
      <c r="A867" s="27">
        <v>42838</v>
      </c>
      <c r="B867" s="113">
        <v>11.9497</v>
      </c>
      <c r="C867" s="116">
        <v>8.2899999999999991</v>
      </c>
      <c r="D867" s="116">
        <v>44.71</v>
      </c>
      <c r="E867" s="113">
        <v>35.213299999999997</v>
      </c>
      <c r="F867" s="113">
        <v>40.759099999999997</v>
      </c>
      <c r="G867" s="113">
        <v>12.100000380000001</v>
      </c>
      <c r="H867" s="113">
        <v>46.57</v>
      </c>
      <c r="I867" s="113">
        <v>20</v>
      </c>
      <c r="J867" s="113">
        <v>84.98</v>
      </c>
      <c r="K867" s="113">
        <v>889.27</v>
      </c>
      <c r="L867" s="113">
        <v>21.32</v>
      </c>
      <c r="M867" s="113">
        <v>40.630000000000003</v>
      </c>
      <c r="N867" s="113">
        <v>68.05</v>
      </c>
      <c r="O867" s="113">
        <v>769.98</v>
      </c>
      <c r="P867" s="113">
        <f t="shared" si="65"/>
        <v>3.1913325087711746</v>
      </c>
      <c r="Q867" s="113">
        <f t="shared" si="66"/>
        <v>24.320813558299793</v>
      </c>
      <c r="R867" s="113">
        <f>SUM($Q$651:Q867)</f>
        <v>3513.5903931442949</v>
      </c>
      <c r="S867" s="113">
        <f t="shared" si="67"/>
        <v>12.902988201528849</v>
      </c>
      <c r="T867" s="113">
        <f>SUM($S$651:S867)</f>
        <v>2366.8651636121808</v>
      </c>
      <c r="U867" s="199">
        <f t="shared" si="68"/>
        <v>12.787157198199997</v>
      </c>
      <c r="V867" s="199">
        <f t="shared" si="69"/>
        <v>12.787157198199997</v>
      </c>
      <c r="W867" s="231">
        <f>SUM($V$651:V867)</f>
        <v>2288.9516855461607</v>
      </c>
      <c r="Y867" s="231"/>
      <c r="Z867" s="231"/>
      <c r="AA867" s="231"/>
      <c r="AB867" s="231"/>
      <c r="AC867" s="231"/>
      <c r="AD867" s="231"/>
      <c r="AE867" s="231"/>
      <c r="AF867" s="231"/>
      <c r="AG867" s="231"/>
      <c r="AH867" s="231"/>
      <c r="AI867" s="231"/>
      <c r="AJ867" s="231"/>
      <c r="AK867" s="231"/>
      <c r="AL867" s="231"/>
      <c r="AM867" s="231"/>
      <c r="AN867" s="231"/>
    </row>
    <row r="868" spans="1:40">
      <c r="A868" s="27">
        <v>42839</v>
      </c>
      <c r="B868" s="113">
        <v>12.1089</v>
      </c>
      <c r="C868" s="116">
        <v>8.4</v>
      </c>
      <c r="D868" s="116">
        <v>39.799999999999997</v>
      </c>
      <c r="E868" s="113">
        <v>35.095399999999998</v>
      </c>
      <c r="F868" s="113">
        <v>40.759500000000003</v>
      </c>
      <c r="G868" s="113">
        <v>12</v>
      </c>
      <c r="H868" s="113">
        <v>53.59</v>
      </c>
      <c r="I868" s="113">
        <v>20</v>
      </c>
      <c r="J868" s="113">
        <v>84.99</v>
      </c>
      <c r="K868" s="113">
        <v>899.7</v>
      </c>
      <c r="L868" s="113">
        <v>23.2</v>
      </c>
      <c r="M868" s="113">
        <v>30.74</v>
      </c>
      <c r="N868" s="113">
        <v>73.55</v>
      </c>
      <c r="O868" s="113">
        <v>769.98</v>
      </c>
      <c r="P868" s="113">
        <f t="shared" si="65"/>
        <v>3.1607033845544694</v>
      </c>
      <c r="Q868" s="113">
        <f t="shared" si="66"/>
        <v>23.587180954325785</v>
      </c>
      <c r="R868" s="113">
        <f>SUM($Q$651:Q868)</f>
        <v>3537.1775740986209</v>
      </c>
      <c r="S868" s="113">
        <f t="shared" si="67"/>
        <v>12.533263730192303</v>
      </c>
      <c r="T868" s="113">
        <f>SUM($S$651:S868)</f>
        <v>2379.398427342373</v>
      </c>
      <c r="U868" s="199">
        <f t="shared" si="68"/>
        <v>12.415011267169998</v>
      </c>
      <c r="V868" s="199">
        <f t="shared" si="69"/>
        <v>12.415011267169998</v>
      </c>
      <c r="W868" s="231">
        <f>SUM($V$651:V868)</f>
        <v>2301.3666968133307</v>
      </c>
      <c r="Y868" s="231"/>
      <c r="Z868" s="231"/>
      <c r="AA868" s="231"/>
      <c r="AB868" s="231"/>
      <c r="AC868" s="231"/>
      <c r="AD868" s="231"/>
      <c r="AE868" s="231"/>
      <c r="AF868" s="231"/>
      <c r="AG868" s="231"/>
      <c r="AH868" s="231"/>
      <c r="AI868" s="231"/>
      <c r="AJ868" s="231"/>
      <c r="AK868" s="231"/>
      <c r="AL868" s="231"/>
      <c r="AM868" s="231"/>
      <c r="AN868" s="231"/>
    </row>
    <row r="869" spans="1:40">
      <c r="A869" s="27">
        <v>42840</v>
      </c>
      <c r="B869" s="113">
        <v>11.8714</v>
      </c>
      <c r="C869" s="116">
        <v>8.24</v>
      </c>
      <c r="D869" s="116">
        <v>39.76</v>
      </c>
      <c r="E869" s="113">
        <v>33.821800000000003</v>
      </c>
      <c r="F869" s="113">
        <v>40.433100000000003</v>
      </c>
      <c r="G869" s="113">
        <v>11.80000019</v>
      </c>
      <c r="H869" s="113">
        <v>44.04</v>
      </c>
      <c r="I869" s="113">
        <v>20</v>
      </c>
      <c r="J869" s="113">
        <v>84.99</v>
      </c>
      <c r="K869" s="113">
        <v>894.51</v>
      </c>
      <c r="L869" s="113">
        <v>23.13</v>
      </c>
      <c r="M869" s="113">
        <v>39.090000000000003</v>
      </c>
      <c r="N869" s="113">
        <v>72.81</v>
      </c>
      <c r="O869" s="113">
        <v>770.04</v>
      </c>
      <c r="P869" s="113">
        <f t="shared" si="65"/>
        <v>3.1105714806493916</v>
      </c>
      <c r="Q869" s="113">
        <f t="shared" si="66"/>
        <v>22.433861255703995</v>
      </c>
      <c r="R869" s="113">
        <f>SUM($Q$651:Q869)</f>
        <v>3559.6114353543248</v>
      </c>
      <c r="S869" s="113">
        <f t="shared" si="67"/>
        <v>12.315199967489271</v>
      </c>
      <c r="T869" s="113">
        <f>SUM($S$651:S869)</f>
        <v>2391.7136273098622</v>
      </c>
      <c r="U869" s="199">
        <f t="shared" si="68"/>
        <v>12.155368923649998</v>
      </c>
      <c r="V869" s="199">
        <f t="shared" si="69"/>
        <v>12.155368923649998</v>
      </c>
      <c r="W869" s="231">
        <f>SUM($V$651:V869)</f>
        <v>2313.5220657369805</v>
      </c>
      <c r="Y869" s="231"/>
      <c r="Z869" s="231"/>
      <c r="AA869" s="231"/>
      <c r="AB869" s="231"/>
      <c r="AC869" s="231"/>
      <c r="AD869" s="231"/>
      <c r="AE869" s="231"/>
      <c r="AF869" s="231"/>
      <c r="AG869" s="231"/>
      <c r="AH869" s="231"/>
      <c r="AI869" s="231"/>
      <c r="AJ869" s="231"/>
      <c r="AK869" s="231"/>
      <c r="AL869" s="231"/>
      <c r="AM869" s="231"/>
      <c r="AN869" s="231"/>
    </row>
    <row r="870" spans="1:40">
      <c r="A870" s="27">
        <v>42841</v>
      </c>
      <c r="B870" s="113">
        <v>11.5463</v>
      </c>
      <c r="C870" s="116">
        <v>8.01</v>
      </c>
      <c r="D870" s="116">
        <v>38.270000000000003</v>
      </c>
      <c r="E870" s="113">
        <v>28.0898</v>
      </c>
      <c r="F870" s="113">
        <v>40.4709</v>
      </c>
      <c r="G870" s="113">
        <v>11.899999619999999</v>
      </c>
      <c r="H870" s="113">
        <v>47.38</v>
      </c>
      <c r="I870" s="113">
        <v>20</v>
      </c>
      <c r="J870" s="113">
        <v>84.97</v>
      </c>
      <c r="K870" s="113">
        <v>887.85</v>
      </c>
      <c r="L870" s="113">
        <v>23.65</v>
      </c>
      <c r="M870" s="113">
        <v>44.6</v>
      </c>
      <c r="N870" s="113">
        <v>69.260000000000005</v>
      </c>
      <c r="O870" s="113">
        <v>770.15</v>
      </c>
      <c r="P870" s="113">
        <f t="shared" si="65"/>
        <v>3.0386325387148059</v>
      </c>
      <c r="Q870" s="113">
        <f t="shared" si="66"/>
        <v>20.876675661288456</v>
      </c>
      <c r="R870" s="113">
        <f>SUM($Q$651:Q870)</f>
        <v>3580.4881110156134</v>
      </c>
      <c r="S870" s="113">
        <f t="shared" si="67"/>
        <v>11.579167949505356</v>
      </c>
      <c r="T870" s="113">
        <f>SUM($S$651:S870)</f>
        <v>2403.2927952593677</v>
      </c>
      <c r="U870" s="199">
        <f t="shared" si="68"/>
        <v>11.50078515563</v>
      </c>
      <c r="V870" s="199">
        <f t="shared" si="69"/>
        <v>11.50078515563</v>
      </c>
      <c r="W870" s="231">
        <f>SUM($V$651:V870)</f>
        <v>2325.0228508926107</v>
      </c>
      <c r="Y870" s="231"/>
      <c r="Z870" s="231"/>
      <c r="AA870" s="231"/>
      <c r="AB870" s="231"/>
      <c r="AC870" s="231"/>
      <c r="AD870" s="231"/>
      <c r="AE870" s="231"/>
      <c r="AF870" s="231"/>
      <c r="AG870" s="231"/>
      <c r="AH870" s="231"/>
      <c r="AI870" s="231"/>
      <c r="AJ870" s="231"/>
      <c r="AK870" s="231"/>
      <c r="AL870" s="231"/>
      <c r="AM870" s="231"/>
      <c r="AN870" s="231"/>
    </row>
    <row r="871" spans="1:40">
      <c r="A871" s="27">
        <v>42842</v>
      </c>
      <c r="B871" s="113">
        <v>13.997999999999999</v>
      </c>
      <c r="C871" s="116">
        <v>9.7100000000000009</v>
      </c>
      <c r="D871" s="116">
        <v>32.770000000000003</v>
      </c>
      <c r="E871" s="113">
        <v>22.371500000000001</v>
      </c>
      <c r="F871" s="113">
        <v>39.814</v>
      </c>
      <c r="G871" s="113">
        <v>11.899999619999999</v>
      </c>
      <c r="H871" s="113">
        <v>47.58</v>
      </c>
      <c r="I871" s="113">
        <v>19.98</v>
      </c>
      <c r="J871" s="113">
        <v>84.99</v>
      </c>
      <c r="K871" s="113">
        <v>928.79</v>
      </c>
      <c r="L871" s="113">
        <v>31.32</v>
      </c>
      <c r="M871" s="113">
        <v>49.85</v>
      </c>
      <c r="N871" s="113">
        <v>86.72</v>
      </c>
      <c r="O871" s="113">
        <v>744.87</v>
      </c>
      <c r="P871" s="113">
        <f t="shared" si="65"/>
        <v>3.2656761766267355</v>
      </c>
      <c r="Q871" s="113">
        <f t="shared" si="66"/>
        <v>26.197819356276991</v>
      </c>
      <c r="R871" s="113">
        <f>SUM($Q$651:Q871)</f>
        <v>3606.6859303718902</v>
      </c>
      <c r="S871" s="113">
        <f t="shared" si="67"/>
        <v>13.303539799255852</v>
      </c>
      <c r="T871" s="113">
        <f>SUM($S$651:S871)</f>
        <v>2416.5963350586235</v>
      </c>
      <c r="U871" s="199">
        <f t="shared" si="68"/>
        <v>12.98523323935</v>
      </c>
      <c r="V871" s="199">
        <f t="shared" si="69"/>
        <v>12.98523323935</v>
      </c>
      <c r="W871" s="231">
        <f>SUM($V$651:V871)</f>
        <v>2338.0080841319605</v>
      </c>
      <c r="Y871" s="231"/>
      <c r="Z871" s="231"/>
      <c r="AA871" s="231"/>
      <c r="AB871" s="231"/>
      <c r="AC871" s="231"/>
      <c r="AD871" s="231"/>
      <c r="AE871" s="231"/>
      <c r="AF871" s="231"/>
      <c r="AG871" s="231"/>
      <c r="AH871" s="231"/>
      <c r="AI871" s="231"/>
      <c r="AJ871" s="231"/>
      <c r="AK871" s="231"/>
      <c r="AL871" s="231"/>
      <c r="AM871" s="231"/>
      <c r="AN871" s="231"/>
    </row>
    <row r="872" spans="1:40">
      <c r="A872" s="27">
        <v>42843</v>
      </c>
      <c r="B872" s="113">
        <v>13.8965</v>
      </c>
      <c r="C872" s="116">
        <v>9.64</v>
      </c>
      <c r="D872" s="116">
        <v>34.4</v>
      </c>
      <c r="E872" s="113">
        <v>21.515000000000001</v>
      </c>
      <c r="F872" s="113">
        <v>38.854199999999999</v>
      </c>
      <c r="G872" s="113">
        <v>11.899999619999999</v>
      </c>
      <c r="H872" s="113">
        <v>49.05</v>
      </c>
      <c r="I872" s="113">
        <v>19.989999999999998</v>
      </c>
      <c r="J872" s="113">
        <v>84.98</v>
      </c>
      <c r="K872" s="113">
        <v>857.82</v>
      </c>
      <c r="L872" s="113">
        <v>31.92</v>
      </c>
      <c r="M872" s="113">
        <v>54.65</v>
      </c>
      <c r="N872" s="113">
        <v>86.27</v>
      </c>
      <c r="O872" s="113">
        <v>682.17</v>
      </c>
      <c r="P872" s="113">
        <f t="shared" si="65"/>
        <v>3.2011799996439763</v>
      </c>
      <c r="Q872" s="113">
        <f t="shared" si="66"/>
        <v>24.561495660264924</v>
      </c>
      <c r="R872" s="113">
        <f>SUM($Q$651:Q872)</f>
        <v>3631.2474260321551</v>
      </c>
      <c r="S872" s="113">
        <f t="shared" si="67"/>
        <v>13.600020630249055</v>
      </c>
      <c r="T872" s="113">
        <f>SUM($S$651:S872)</f>
        <v>2430.1963556888727</v>
      </c>
      <c r="U872" s="199">
        <f t="shared" si="68"/>
        <v>13.033297822119998</v>
      </c>
      <c r="V872" s="199">
        <f t="shared" si="69"/>
        <v>13.033297822119998</v>
      </c>
      <c r="W872" s="231">
        <f>SUM($V$651:V872)</f>
        <v>2351.0413819540804</v>
      </c>
      <c r="Y872" s="231"/>
      <c r="Z872" s="231"/>
      <c r="AA872" s="231"/>
      <c r="AB872" s="231"/>
      <c r="AC872" s="231"/>
      <c r="AD872" s="231"/>
      <c r="AE872" s="231"/>
      <c r="AF872" s="231"/>
      <c r="AG872" s="231"/>
      <c r="AH872" s="231"/>
      <c r="AI872" s="231"/>
      <c r="AJ872" s="231"/>
      <c r="AK872" s="231"/>
      <c r="AL872" s="231"/>
      <c r="AM872" s="231"/>
      <c r="AN872" s="231"/>
    </row>
    <row r="873" spans="1:40">
      <c r="A873" s="27">
        <v>42844</v>
      </c>
      <c r="B873" s="113">
        <v>14.972</v>
      </c>
      <c r="C873" s="116">
        <v>10.39</v>
      </c>
      <c r="D873" s="116">
        <v>35.159999999999997</v>
      </c>
      <c r="E873" s="113">
        <v>37.832700000000003</v>
      </c>
      <c r="F873" s="113">
        <v>38.348399999999998</v>
      </c>
      <c r="G873" s="113">
        <v>11.80000019</v>
      </c>
      <c r="H873" s="113">
        <v>37.61</v>
      </c>
      <c r="I873" s="113">
        <v>20</v>
      </c>
      <c r="J873" s="113">
        <v>84.97</v>
      </c>
      <c r="K873" s="113">
        <v>854.32</v>
      </c>
      <c r="L873" s="113">
        <v>34.479999999999997</v>
      </c>
      <c r="M873" s="113">
        <v>58.49</v>
      </c>
      <c r="N873" s="113">
        <v>91.97</v>
      </c>
      <c r="O873" s="113">
        <v>654.64</v>
      </c>
      <c r="P873" s="113">
        <f t="shared" si="65"/>
        <v>3.3279569021140225</v>
      </c>
      <c r="Q873" s="113">
        <f t="shared" si="66"/>
        <v>27.881319207470689</v>
      </c>
      <c r="R873" s="113">
        <f>SUM($Q$651:Q873)</f>
        <v>3659.1287452396259</v>
      </c>
      <c r="S873" s="113">
        <f t="shared" si="67"/>
        <v>15.450969898522374</v>
      </c>
      <c r="T873" s="113">
        <f>SUM($S$651:S873)</f>
        <v>2445.6473255873952</v>
      </c>
      <c r="U873" s="199">
        <f t="shared" si="68"/>
        <v>14.65820290535</v>
      </c>
      <c r="V873" s="199">
        <f t="shared" si="69"/>
        <v>14.65820290535</v>
      </c>
      <c r="W873" s="231">
        <f>SUM($V$651:V873)</f>
        <v>2365.6995848594306</v>
      </c>
      <c r="Y873" s="231"/>
      <c r="Z873" s="231"/>
      <c r="AA873" s="231"/>
      <c r="AB873" s="231"/>
      <c r="AC873" s="231"/>
      <c r="AD873" s="231"/>
      <c r="AE873" s="231"/>
      <c r="AF873" s="231"/>
      <c r="AG873" s="231"/>
      <c r="AH873" s="231"/>
      <c r="AI873" s="231"/>
      <c r="AJ873" s="231"/>
      <c r="AK873" s="231"/>
      <c r="AL873" s="231"/>
      <c r="AM873" s="231"/>
      <c r="AN873" s="231"/>
    </row>
    <row r="874" spans="1:40">
      <c r="A874" s="27">
        <v>42845</v>
      </c>
      <c r="B874" s="113">
        <v>15.1374</v>
      </c>
      <c r="C874" s="116">
        <v>10.5</v>
      </c>
      <c r="D874" s="116">
        <v>35.25</v>
      </c>
      <c r="E874" s="113">
        <v>27.657399999999999</v>
      </c>
      <c r="F874" s="113">
        <v>36.540700000000001</v>
      </c>
      <c r="G874" s="113">
        <v>11.80000019</v>
      </c>
      <c r="H874" s="113">
        <v>49.88</v>
      </c>
      <c r="I874" s="113">
        <v>20</v>
      </c>
      <c r="J874" s="113">
        <v>84.99</v>
      </c>
      <c r="K874" s="113">
        <v>852.82</v>
      </c>
      <c r="L874" s="113">
        <v>35.369999999999997</v>
      </c>
      <c r="M874" s="113">
        <v>44.86</v>
      </c>
      <c r="N874" s="113">
        <v>94.32</v>
      </c>
      <c r="O874" s="113">
        <v>650.03</v>
      </c>
      <c r="P874" s="113">
        <f t="shared" si="65"/>
        <v>3.3567263522415924</v>
      </c>
      <c r="Q874" s="113">
        <f t="shared" si="66"/>
        <v>28.695099304420776</v>
      </c>
      <c r="R874" s="113">
        <f>SUM($Q$651:Q874)</f>
        <v>3687.8238445440466</v>
      </c>
      <c r="S874" s="113">
        <f t="shared" si="67"/>
        <v>15.275677071454071</v>
      </c>
      <c r="T874" s="113">
        <f>SUM($S$651:S874)</f>
        <v>2460.9230026588493</v>
      </c>
      <c r="U874" s="199">
        <f t="shared" si="68"/>
        <v>14.468108054089997</v>
      </c>
      <c r="V874" s="199">
        <f t="shared" si="69"/>
        <v>14.468108054089997</v>
      </c>
      <c r="W874" s="231">
        <f>SUM($V$651:V874)</f>
        <v>2380.1676929135206</v>
      </c>
      <c r="Y874" s="231"/>
      <c r="Z874" s="231"/>
      <c r="AA874" s="231"/>
      <c r="AB874" s="231"/>
      <c r="AC874" s="231"/>
      <c r="AD874" s="231"/>
      <c r="AE874" s="231"/>
      <c r="AF874" s="231"/>
      <c r="AG874" s="231"/>
      <c r="AH874" s="231"/>
      <c r="AI874" s="231"/>
      <c r="AJ874" s="231"/>
      <c r="AK874" s="231"/>
      <c r="AL874" s="231"/>
      <c r="AM874" s="231"/>
      <c r="AN874" s="231"/>
    </row>
    <row r="875" spans="1:40">
      <c r="A875" s="27">
        <v>42846</v>
      </c>
      <c r="B875" s="113">
        <v>15.207100000000001</v>
      </c>
      <c r="C875" s="116">
        <v>10.55</v>
      </c>
      <c r="D875" s="116">
        <v>35.01</v>
      </c>
      <c r="E875" s="113">
        <v>39.3553</v>
      </c>
      <c r="F875" s="113">
        <v>37.178100000000001</v>
      </c>
      <c r="G875" s="113">
        <v>11.80000019</v>
      </c>
      <c r="H875" s="113">
        <v>32.53</v>
      </c>
      <c r="I875" s="113">
        <v>20</v>
      </c>
      <c r="J875" s="113">
        <v>84.99</v>
      </c>
      <c r="K875" s="113">
        <v>851.62</v>
      </c>
      <c r="L875" s="113">
        <v>35.93</v>
      </c>
      <c r="M875" s="113">
        <v>56.68</v>
      </c>
      <c r="N875" s="113">
        <v>96.38</v>
      </c>
      <c r="O875" s="113">
        <v>649.99</v>
      </c>
      <c r="P875" s="113">
        <f t="shared" si="65"/>
        <v>3.3350682590791911</v>
      </c>
      <c r="Q875" s="113">
        <f t="shared" si="66"/>
        <v>28.080299893799406</v>
      </c>
      <c r="R875" s="113">
        <f>SUM($Q$651:Q875)</f>
        <v>3715.9041444378458</v>
      </c>
      <c r="S875" s="113">
        <f t="shared" si="67"/>
        <v>15.726374444241271</v>
      </c>
      <c r="T875" s="113">
        <f>SUM($S$651:S875)</f>
        <v>2476.6493771030905</v>
      </c>
      <c r="U875" s="199">
        <f t="shared" si="68"/>
        <v>14.905087062699998</v>
      </c>
      <c r="V875" s="199">
        <f t="shared" si="69"/>
        <v>14.905087062699998</v>
      </c>
      <c r="W875" s="231">
        <f>SUM($V$651:V875)</f>
        <v>2395.0727799762208</v>
      </c>
      <c r="Y875" s="231"/>
      <c r="Z875" s="231"/>
      <c r="AA875" s="231"/>
      <c r="AB875" s="231"/>
      <c r="AC875" s="231"/>
      <c r="AD875" s="231"/>
      <c r="AE875" s="231"/>
      <c r="AF875" s="231"/>
      <c r="AG875" s="231"/>
      <c r="AH875" s="231"/>
      <c r="AI875" s="231"/>
      <c r="AJ875" s="231"/>
      <c r="AK875" s="231"/>
      <c r="AL875" s="231"/>
      <c r="AM875" s="231"/>
      <c r="AN875" s="231"/>
    </row>
    <row r="876" spans="1:40">
      <c r="A876" s="27">
        <v>42847</v>
      </c>
      <c r="B876" s="113">
        <v>12.1532</v>
      </c>
      <c r="C876" s="116">
        <v>8.43</v>
      </c>
      <c r="D876" s="116">
        <v>37.729999999999997</v>
      </c>
      <c r="E876" s="113">
        <v>36.173699999999997</v>
      </c>
      <c r="F876" s="113">
        <v>39.0779</v>
      </c>
      <c r="G876" s="113">
        <v>11.80000019</v>
      </c>
      <c r="H876" s="113">
        <v>41.71</v>
      </c>
      <c r="I876" s="113">
        <v>27.03</v>
      </c>
      <c r="J876" s="113">
        <v>79.45</v>
      </c>
      <c r="K876" s="113">
        <v>766.25</v>
      </c>
      <c r="L876" s="113">
        <v>27.83</v>
      </c>
      <c r="M876" s="113">
        <v>67.81</v>
      </c>
      <c r="N876" s="113">
        <v>70.900000000000006</v>
      </c>
      <c r="O876" s="113">
        <v>643.39</v>
      </c>
      <c r="P876" s="113">
        <f t="shared" si="65"/>
        <v>2.9930604662609719</v>
      </c>
      <c r="Q876" s="113">
        <f t="shared" si="66"/>
        <v>19.946635176148035</v>
      </c>
      <c r="R876" s="113">
        <f>SUM($Q$651:Q876)</f>
        <v>3735.8507796139938</v>
      </c>
      <c r="S876" s="113">
        <f t="shared" si="67"/>
        <v>12.81110772968387</v>
      </c>
      <c r="T876" s="113">
        <f>SUM($S$651:S876)</f>
        <v>2489.4604848327745</v>
      </c>
      <c r="U876" s="199">
        <f t="shared" si="68"/>
        <v>12.273082524599999</v>
      </c>
      <c r="V876" s="199">
        <f t="shared" si="69"/>
        <v>12.273082524599999</v>
      </c>
      <c r="W876" s="231">
        <f>SUM($V$651:V876)</f>
        <v>2407.3458625008207</v>
      </c>
      <c r="Y876" s="231"/>
      <c r="Z876" s="231"/>
      <c r="AA876" s="231"/>
      <c r="AB876" s="231"/>
      <c r="AC876" s="231"/>
      <c r="AD876" s="231"/>
      <c r="AE876" s="231"/>
      <c r="AF876" s="231"/>
      <c r="AG876" s="231"/>
      <c r="AH876" s="231"/>
      <c r="AI876" s="231"/>
      <c r="AJ876" s="231"/>
      <c r="AK876" s="231"/>
      <c r="AL876" s="231"/>
      <c r="AM876" s="231"/>
      <c r="AN876" s="231"/>
    </row>
    <row r="877" spans="1:40">
      <c r="A877" s="27">
        <v>42848</v>
      </c>
      <c r="B877" s="113">
        <v>9.9217999999999993</v>
      </c>
      <c r="C877" s="116">
        <v>6.88</v>
      </c>
      <c r="D877" s="116">
        <v>33.119999999999997</v>
      </c>
      <c r="E877" s="113">
        <v>43.188000000000002</v>
      </c>
      <c r="F877" s="113">
        <v>38.309699999999999</v>
      </c>
      <c r="G877" s="113">
        <v>11.80000019</v>
      </c>
      <c r="H877" s="113">
        <v>44.9</v>
      </c>
      <c r="I877" s="113">
        <v>20.14</v>
      </c>
      <c r="J877" s="113">
        <v>75.52</v>
      </c>
      <c r="K877" s="113">
        <v>829.94</v>
      </c>
      <c r="L877" s="113">
        <v>19.43</v>
      </c>
      <c r="M877" s="113">
        <v>41.79</v>
      </c>
      <c r="N877" s="113">
        <v>53.86</v>
      </c>
      <c r="O877" s="113">
        <v>768.06</v>
      </c>
      <c r="P877" s="113">
        <f t="shared" si="65"/>
        <v>2.7232925484653716</v>
      </c>
      <c r="Q877" s="113">
        <f t="shared" si="66"/>
        <v>15.23038656603873</v>
      </c>
      <c r="R877" s="113">
        <f>SUM($Q$651:Q877)</f>
        <v>3751.0811661800326</v>
      </c>
      <c r="S877" s="113">
        <f t="shared" si="67"/>
        <v>9.7624643413822749</v>
      </c>
      <c r="T877" s="113">
        <f>SUM($S$651:S877)</f>
        <v>2499.2229491741568</v>
      </c>
      <c r="U877" s="199">
        <f t="shared" si="68"/>
        <v>9.9717094225699991</v>
      </c>
      <c r="V877" s="199">
        <f t="shared" si="69"/>
        <v>9.9717094225699991</v>
      </c>
      <c r="W877" s="231">
        <f>SUM($V$651:V877)</f>
        <v>2417.3175719233905</v>
      </c>
      <c r="Y877" s="231"/>
      <c r="Z877" s="231"/>
      <c r="AA877" s="231"/>
      <c r="AB877" s="231"/>
      <c r="AC877" s="231"/>
      <c r="AD877" s="231"/>
      <c r="AE877" s="231"/>
      <c r="AF877" s="231"/>
      <c r="AG877" s="231"/>
      <c r="AH877" s="231"/>
      <c r="AI877" s="231"/>
      <c r="AJ877" s="231"/>
      <c r="AK877" s="231"/>
      <c r="AL877" s="231"/>
      <c r="AM877" s="231"/>
      <c r="AN877" s="231"/>
    </row>
    <row r="878" spans="1:40">
      <c r="A878" s="27">
        <v>42849</v>
      </c>
      <c r="B878" s="113">
        <v>14.3645</v>
      </c>
      <c r="C878" s="116">
        <v>9.9700000000000006</v>
      </c>
      <c r="D878" s="116">
        <v>34.97</v>
      </c>
      <c r="E878" s="113">
        <v>33.114699999999999</v>
      </c>
      <c r="F878" s="113">
        <v>39.862099999999998</v>
      </c>
      <c r="G878" s="113">
        <v>11.80000019</v>
      </c>
      <c r="H878" s="113">
        <v>37.53</v>
      </c>
      <c r="I878" s="113">
        <v>20</v>
      </c>
      <c r="J878" s="113">
        <v>65.08</v>
      </c>
      <c r="K878" s="113">
        <v>852.25</v>
      </c>
      <c r="L878" s="113">
        <v>26.85</v>
      </c>
      <c r="M878" s="113">
        <v>40.54</v>
      </c>
      <c r="N878" s="113">
        <v>78.88</v>
      </c>
      <c r="O878" s="113">
        <v>689.57</v>
      </c>
      <c r="P878" s="113">
        <f t="shared" si="65"/>
        <v>3.2148736371505118</v>
      </c>
      <c r="Q878" s="113">
        <f t="shared" si="66"/>
        <v>24.900145259051957</v>
      </c>
      <c r="R878" s="113">
        <f>SUM($Q$651:Q878)</f>
        <v>3775.9813114390845</v>
      </c>
      <c r="S878" s="113">
        <f t="shared" si="67"/>
        <v>14.257741438836074</v>
      </c>
      <c r="T878" s="113">
        <f>SUM($S$651:S878)</f>
        <v>2513.4806906129929</v>
      </c>
      <c r="U878" s="199">
        <f t="shared" si="68"/>
        <v>13.923319273520001</v>
      </c>
      <c r="V878" s="199">
        <f t="shared" si="69"/>
        <v>13.923319273520001</v>
      </c>
      <c r="W878" s="231">
        <f>SUM($V$651:V878)</f>
        <v>2431.2408911969105</v>
      </c>
      <c r="Y878" s="231"/>
      <c r="Z878" s="231"/>
      <c r="AA878" s="231"/>
      <c r="AB878" s="231"/>
      <c r="AC878" s="231"/>
      <c r="AD878" s="231"/>
      <c r="AE878" s="231"/>
      <c r="AF878" s="231"/>
      <c r="AG878" s="231"/>
      <c r="AH878" s="231"/>
      <c r="AI878" s="231"/>
      <c r="AJ878" s="231"/>
      <c r="AK878" s="231"/>
      <c r="AL878" s="231"/>
      <c r="AM878" s="231"/>
      <c r="AN878" s="231"/>
    </row>
    <row r="879" spans="1:40">
      <c r="A879" s="27">
        <v>42850</v>
      </c>
      <c r="B879" s="113">
        <v>15.154400000000001</v>
      </c>
      <c r="C879" s="116">
        <v>10.51</v>
      </c>
      <c r="D879" s="116">
        <v>34.950000000000003</v>
      </c>
      <c r="E879" s="113">
        <v>23.978999999999999</v>
      </c>
      <c r="F879" s="113">
        <v>37.253399999999999</v>
      </c>
      <c r="G879" s="113">
        <v>11.69999981</v>
      </c>
      <c r="H879" s="113">
        <v>43.44</v>
      </c>
      <c r="I879" s="113">
        <v>20</v>
      </c>
      <c r="J879" s="113">
        <v>53.61</v>
      </c>
      <c r="K879" s="113">
        <v>865.71</v>
      </c>
      <c r="L879" s="113">
        <v>28.61</v>
      </c>
      <c r="M879" s="113">
        <v>47.87</v>
      </c>
      <c r="N879" s="113">
        <v>87.21</v>
      </c>
      <c r="O879" s="113">
        <v>680.11</v>
      </c>
      <c r="P879" s="113">
        <f t="shared" si="65"/>
        <v>3.3286195696102987</v>
      </c>
      <c r="Q879" s="113">
        <f t="shared" si="66"/>
        <v>27.899801374552137</v>
      </c>
      <c r="R879" s="113">
        <f>SUM($Q$651:Q879)</f>
        <v>3803.8811128136367</v>
      </c>
      <c r="S879" s="113">
        <f t="shared" si="67"/>
        <v>14.733830898932826</v>
      </c>
      <c r="T879" s="113">
        <f>SUM($S$651:S879)</f>
        <v>2528.2145215119258</v>
      </c>
      <c r="U879" s="199">
        <f t="shared" si="68"/>
        <v>14.326280583439999</v>
      </c>
      <c r="V879" s="199">
        <f t="shared" si="69"/>
        <v>14.326280583439999</v>
      </c>
      <c r="W879" s="231">
        <f>SUM($V$651:V879)</f>
        <v>2445.5671717803507</v>
      </c>
      <c r="Y879" s="231"/>
      <c r="Z879" s="231"/>
      <c r="AA879" s="231"/>
      <c r="AB879" s="231"/>
      <c r="AC879" s="231"/>
      <c r="AD879" s="231"/>
      <c r="AE879" s="231"/>
      <c r="AF879" s="231"/>
      <c r="AG879" s="231"/>
      <c r="AH879" s="231"/>
      <c r="AI879" s="231"/>
      <c r="AJ879" s="231"/>
      <c r="AK879" s="231"/>
      <c r="AL879" s="231"/>
      <c r="AM879" s="231"/>
      <c r="AN879" s="231"/>
    </row>
    <row r="880" spans="1:40">
      <c r="A880" s="27">
        <v>42851</v>
      </c>
      <c r="B880" s="113">
        <v>15.0482</v>
      </c>
      <c r="C880" s="116">
        <v>10.44</v>
      </c>
      <c r="D880" s="116">
        <v>34.61</v>
      </c>
      <c r="E880" s="113">
        <v>36.7136</v>
      </c>
      <c r="F880" s="113">
        <v>36.643000000000001</v>
      </c>
      <c r="G880" s="113">
        <v>11.80000019</v>
      </c>
      <c r="H880" s="113">
        <v>52.99</v>
      </c>
      <c r="I880" s="113">
        <v>20</v>
      </c>
      <c r="J880" s="113">
        <v>65.3</v>
      </c>
      <c r="K880" s="113">
        <v>861.79</v>
      </c>
      <c r="L880" s="113">
        <v>28.39</v>
      </c>
      <c r="M880" s="113">
        <v>55.47</v>
      </c>
      <c r="N880" s="113">
        <v>88.57</v>
      </c>
      <c r="O880" s="113">
        <v>680.01</v>
      </c>
      <c r="P880" s="113">
        <f t="shared" si="65"/>
        <v>3.3978124348818612</v>
      </c>
      <c r="Q880" s="113">
        <f t="shared" si="66"/>
        <v>29.898623270804439</v>
      </c>
      <c r="R880" s="113">
        <f>SUM($Q$651:Q880)</f>
        <v>3833.7797360844411</v>
      </c>
      <c r="S880" s="113">
        <f t="shared" si="67"/>
        <v>15.197918093058773</v>
      </c>
      <c r="T880" s="113">
        <f>SUM($S$651:S880)</f>
        <v>2543.4124396049847</v>
      </c>
      <c r="U880" s="199">
        <f t="shared" si="68"/>
        <v>14.627646031779999</v>
      </c>
      <c r="V880" s="199">
        <f t="shared" si="69"/>
        <v>14.627646031779999</v>
      </c>
      <c r="W880" s="231">
        <f>SUM($V$651:V880)</f>
        <v>2460.1948178121306</v>
      </c>
      <c r="Y880" s="231"/>
      <c r="Z880" s="231"/>
      <c r="AA880" s="231"/>
      <c r="AB880" s="231"/>
      <c r="AC880" s="231"/>
      <c r="AD880" s="231"/>
      <c r="AE880" s="231"/>
      <c r="AF880" s="231"/>
      <c r="AG880" s="231"/>
      <c r="AH880" s="231"/>
      <c r="AI880" s="231"/>
      <c r="AJ880" s="231"/>
      <c r="AK880" s="231"/>
      <c r="AL880" s="231"/>
      <c r="AM880" s="231"/>
      <c r="AN880" s="231"/>
    </row>
    <row r="881" spans="1:40">
      <c r="A881" s="27">
        <v>42852</v>
      </c>
      <c r="B881" s="113">
        <v>15.0116</v>
      </c>
      <c r="C881" s="116">
        <v>10.42</v>
      </c>
      <c r="D881" s="116">
        <v>34.15</v>
      </c>
      <c r="E881" s="113">
        <v>27.7774</v>
      </c>
      <c r="F881" s="113">
        <v>34.340000000000003</v>
      </c>
      <c r="G881" s="113">
        <v>11.80000019</v>
      </c>
      <c r="H881" s="113">
        <v>44.94</v>
      </c>
      <c r="I881" s="113">
        <v>20</v>
      </c>
      <c r="J881" s="113">
        <v>79.98</v>
      </c>
      <c r="K881" s="113">
        <v>876.6</v>
      </c>
      <c r="L881" s="113">
        <v>29.31</v>
      </c>
      <c r="M881" s="113">
        <v>65.48</v>
      </c>
      <c r="N881" s="113">
        <v>91.79</v>
      </c>
      <c r="O881" s="113">
        <v>692.06</v>
      </c>
      <c r="P881" s="113">
        <f t="shared" si="65"/>
        <v>3.3930125428208022</v>
      </c>
      <c r="Q881" s="113">
        <f t="shared" si="66"/>
        <v>29.755456972586249</v>
      </c>
      <c r="R881" s="113">
        <f>SUM($Q$651:Q881)</f>
        <v>3863.5351930570273</v>
      </c>
      <c r="S881" s="113">
        <f t="shared" si="67"/>
        <v>14.899202111877372</v>
      </c>
      <c r="T881" s="113">
        <f>SUM($S$651:S881)</f>
        <v>2558.3116417168621</v>
      </c>
      <c r="U881" s="199">
        <f t="shared" si="68"/>
        <v>14.249053116819999</v>
      </c>
      <c r="V881" s="199">
        <f t="shared" si="69"/>
        <v>14.249053116819999</v>
      </c>
      <c r="W881" s="231">
        <f>SUM($V$651:V881)</f>
        <v>2474.4438709289507</v>
      </c>
      <c r="Y881" s="231"/>
      <c r="Z881" s="231"/>
      <c r="AA881" s="231"/>
      <c r="AB881" s="231"/>
      <c r="AC881" s="231"/>
      <c r="AD881" s="231"/>
      <c r="AE881" s="231"/>
      <c r="AF881" s="231"/>
      <c r="AG881" s="231"/>
      <c r="AH881" s="231"/>
      <c r="AI881" s="231"/>
      <c r="AJ881" s="231"/>
      <c r="AK881" s="231"/>
      <c r="AL881" s="231"/>
      <c r="AM881" s="231"/>
      <c r="AN881" s="231"/>
    </row>
    <row r="882" spans="1:40">
      <c r="A882" s="27">
        <v>42853</v>
      </c>
      <c r="B882" s="113">
        <v>9.0251000000000001</v>
      </c>
      <c r="C882" s="116">
        <v>6.26</v>
      </c>
      <c r="D882" s="116">
        <v>35.130000000000003</v>
      </c>
      <c r="E882" s="113">
        <v>41.880699999999997</v>
      </c>
      <c r="F882" s="113">
        <v>36.126600000000003</v>
      </c>
      <c r="G882" s="113">
        <v>11.80000019</v>
      </c>
      <c r="H882" s="113">
        <v>49.88</v>
      </c>
      <c r="I882" s="113">
        <v>19.989999999999998</v>
      </c>
      <c r="J882" s="113">
        <v>80</v>
      </c>
      <c r="K882" s="113">
        <v>781.58</v>
      </c>
      <c r="L882" s="113">
        <v>26.81</v>
      </c>
      <c r="M882" s="113">
        <v>53.48</v>
      </c>
      <c r="N882" s="113">
        <v>54.62</v>
      </c>
      <c r="O882" s="113">
        <v>730.54</v>
      </c>
      <c r="P882" s="113">
        <f t="shared" si="65"/>
        <v>2.6092323530859618</v>
      </c>
      <c r="Q882" s="113">
        <f t="shared" si="66"/>
        <v>13.588615588222066</v>
      </c>
      <c r="R882" s="113">
        <f>SUM($Q$651:Q882)</f>
        <v>3877.1238086452495</v>
      </c>
      <c r="S882" s="113">
        <f t="shared" si="67"/>
        <v>9.2824745327225742</v>
      </c>
      <c r="T882" s="113">
        <f>SUM($S$651:S882)</f>
        <v>2567.5941162495847</v>
      </c>
      <c r="U882" s="199">
        <f t="shared" si="68"/>
        <v>9.3140392257699975</v>
      </c>
      <c r="V882" s="199">
        <f t="shared" si="69"/>
        <v>9.3140392257699975</v>
      </c>
      <c r="W882" s="231">
        <f>SUM($V$651:V882)</f>
        <v>2483.7579101547208</v>
      </c>
      <c r="Y882" s="231"/>
      <c r="Z882" s="231"/>
      <c r="AA882" s="231"/>
      <c r="AB882" s="231"/>
      <c r="AC882" s="231"/>
      <c r="AD882" s="231"/>
      <c r="AE882" s="231"/>
      <c r="AF882" s="231"/>
      <c r="AG882" s="231"/>
      <c r="AH882" s="231"/>
      <c r="AI882" s="231"/>
      <c r="AJ882" s="231"/>
      <c r="AK882" s="231"/>
      <c r="AL882" s="231"/>
      <c r="AM882" s="231"/>
      <c r="AN882" s="231"/>
    </row>
    <row r="883" spans="1:40">
      <c r="A883" s="27">
        <v>42854</v>
      </c>
      <c r="B883" s="113">
        <v>0.96830000000000005</v>
      </c>
      <c r="C883" s="116">
        <v>0.67</v>
      </c>
      <c r="D883" s="116">
        <v>32.97</v>
      </c>
      <c r="E883" s="113">
        <v>23.860199999999999</v>
      </c>
      <c r="F883" s="113">
        <v>38.573799999999999</v>
      </c>
      <c r="G883" s="113">
        <v>11.80000019</v>
      </c>
      <c r="H883" s="113">
        <v>65.180000000000007</v>
      </c>
      <c r="I883" s="113">
        <v>3.01</v>
      </c>
      <c r="J883" s="113">
        <v>59.69</v>
      </c>
      <c r="K883" s="113">
        <v>208.87</v>
      </c>
      <c r="L883" s="113">
        <v>18.59</v>
      </c>
      <c r="M883" s="113">
        <v>55.61</v>
      </c>
      <c r="N883" s="113">
        <v>5.79</v>
      </c>
      <c r="O883" s="113">
        <v>308.05</v>
      </c>
      <c r="P883" s="113">
        <f t="shared" si="65"/>
        <v>0.76042800140390199</v>
      </c>
      <c r="Q883" s="113">
        <f t="shared" si="66"/>
        <v>2.1391916015993462</v>
      </c>
      <c r="R883" s="242">
        <f>SUM($Q$651:Q883)</f>
        <v>3879.2630002468486</v>
      </c>
      <c r="S883" s="113">
        <f t="shared" si="67"/>
        <v>1.6657529968147733</v>
      </c>
      <c r="T883" s="242">
        <f>SUM($S$651:S883)</f>
        <v>2569.2598692463994</v>
      </c>
      <c r="U883" s="199">
        <f t="shared" si="68"/>
        <v>1.0694213430399999</v>
      </c>
      <c r="V883" s="199">
        <f t="shared" si="69"/>
        <v>1.0694213430399999</v>
      </c>
      <c r="W883" s="232">
        <f>SUM($V$651:V883)</f>
        <v>2484.827331497761</v>
      </c>
      <c r="Y883" s="232"/>
      <c r="Z883" s="232"/>
      <c r="AA883" s="232"/>
      <c r="AB883" s="232"/>
      <c r="AC883" s="232"/>
      <c r="AD883" s="232"/>
      <c r="AE883" s="232"/>
      <c r="AF883" s="232"/>
      <c r="AG883" s="232"/>
      <c r="AH883" s="232"/>
      <c r="AI883" s="232"/>
      <c r="AJ883" s="232"/>
      <c r="AK883" s="232"/>
      <c r="AL883" s="232"/>
      <c r="AM883" s="232"/>
      <c r="AN883" s="232"/>
    </row>
    <row r="884" spans="1:40">
      <c r="A884" s="27">
        <v>42855</v>
      </c>
      <c r="B884" s="113">
        <v>0</v>
      </c>
      <c r="C884" s="115">
        <v>0</v>
      </c>
      <c r="D884" s="116">
        <v>32.049999999999997</v>
      </c>
      <c r="E884" s="113">
        <v>16.897200000000002</v>
      </c>
      <c r="F884" s="113">
        <v>38.209299999999999</v>
      </c>
      <c r="G884" s="113">
        <v>11.80000019</v>
      </c>
      <c r="H884" s="113">
        <v>66.88</v>
      </c>
      <c r="I884" s="113">
        <v>0</v>
      </c>
      <c r="J884" s="113">
        <v>48.36</v>
      </c>
      <c r="K884" s="113">
        <v>82.7</v>
      </c>
      <c r="L884" s="113">
        <v>17.920000000000002</v>
      </c>
      <c r="M884" s="113">
        <v>56.17</v>
      </c>
      <c r="N884" s="113">
        <v>6.7</v>
      </c>
      <c r="O884" s="113">
        <v>702.37</v>
      </c>
      <c r="P884" s="113">
        <f t="shared" si="65"/>
        <v>0.97341515452985194</v>
      </c>
      <c r="Q884" s="113">
        <f t="shared" si="66"/>
        <v>2.6469688483944052</v>
      </c>
      <c r="R884" s="113">
        <f>Q884</f>
        <v>2.6469688483944052</v>
      </c>
      <c r="S884" s="113">
        <f>SUMPRODUCT(C884:O884,$Y$3:$AK$3)</f>
        <v>-0.53663300029572625</v>
      </c>
      <c r="T884" s="113">
        <f>S884</f>
        <v>-0.53663300029572625</v>
      </c>
      <c r="U884" s="199">
        <f t="shared" si="68"/>
        <v>-0.15081914331000076</v>
      </c>
      <c r="V884" s="199">
        <f t="shared" si="69"/>
        <v>0</v>
      </c>
      <c r="W884" s="231">
        <f>V884</f>
        <v>0</v>
      </c>
      <c r="Y884" s="231"/>
      <c r="Z884" s="231"/>
      <c r="AA884" s="231"/>
      <c r="AB884" s="231"/>
      <c r="AC884" s="231"/>
      <c r="AD884" s="231"/>
      <c r="AE884" s="231"/>
      <c r="AF884" s="231"/>
      <c r="AG884" s="231"/>
      <c r="AH884" s="231"/>
      <c r="AI884" s="231"/>
      <c r="AJ884" s="231"/>
      <c r="AK884" s="231"/>
      <c r="AL884" s="231"/>
      <c r="AM884" s="231"/>
      <c r="AN884" s="231"/>
    </row>
    <row r="885" spans="1:40">
      <c r="A885" s="27">
        <v>42856</v>
      </c>
      <c r="B885" s="113">
        <v>0</v>
      </c>
      <c r="C885" s="115">
        <v>0</v>
      </c>
      <c r="D885" s="116">
        <v>31.25</v>
      </c>
      <c r="E885" s="113">
        <v>0.30709999999999998</v>
      </c>
      <c r="F885" s="113">
        <v>35.506300000000003</v>
      </c>
      <c r="G885" s="113">
        <v>11.80000019</v>
      </c>
      <c r="H885" s="113">
        <v>23.46</v>
      </c>
      <c r="I885" s="113">
        <v>0</v>
      </c>
      <c r="J885" s="113">
        <v>47.73</v>
      </c>
      <c r="K885" s="113">
        <v>679.27</v>
      </c>
      <c r="L885" s="113">
        <v>54.83</v>
      </c>
      <c r="M885" s="113">
        <v>4.34</v>
      </c>
      <c r="N885" s="113">
        <v>0</v>
      </c>
      <c r="O885" s="113">
        <v>678.11</v>
      </c>
      <c r="P885" s="113">
        <f t="shared" si="65"/>
        <v>0.72151301380117216</v>
      </c>
      <c r="Q885" s="113">
        <f t="shared" si="66"/>
        <v>2.0575439491468939</v>
      </c>
      <c r="R885" s="113">
        <f>SUM($Q$884:Q885)</f>
        <v>4.704512797541299</v>
      </c>
      <c r="S885" s="113">
        <f t="shared" si="67"/>
        <v>-2.3102460037569257</v>
      </c>
      <c r="T885" s="113">
        <f>SUM($S$884:S885)</f>
        <v>-2.8468790040526519</v>
      </c>
      <c r="U885" s="199">
        <f t="shared" si="68"/>
        <v>-0.79745008754000024</v>
      </c>
      <c r="V885" s="199">
        <f t="shared" si="69"/>
        <v>0</v>
      </c>
      <c r="W885" s="231">
        <f>SUM($V$884:V885)</f>
        <v>0</v>
      </c>
      <c r="Y885" s="231"/>
      <c r="Z885" s="231"/>
      <c r="AA885" s="231"/>
      <c r="AB885" s="231"/>
      <c r="AC885" s="231"/>
      <c r="AD885" s="231"/>
      <c r="AE885" s="231"/>
      <c r="AF885" s="231"/>
      <c r="AG885" s="231"/>
      <c r="AH885" s="231"/>
      <c r="AI885" s="231"/>
      <c r="AJ885" s="231"/>
      <c r="AK885" s="231"/>
      <c r="AL885" s="231"/>
      <c r="AM885" s="231"/>
      <c r="AN885" s="231"/>
    </row>
    <row r="886" spans="1:40">
      <c r="A886" s="27">
        <v>42857</v>
      </c>
      <c r="B886" s="113">
        <v>0</v>
      </c>
      <c r="C886" s="115">
        <v>0</v>
      </c>
      <c r="D886" s="116">
        <v>32</v>
      </c>
      <c r="E886" s="113">
        <v>0</v>
      </c>
      <c r="F886" s="113">
        <v>37.059199999999997</v>
      </c>
      <c r="G886" s="113">
        <v>11.80000019</v>
      </c>
      <c r="H886" s="113">
        <v>0.28000000000000003</v>
      </c>
      <c r="I886" s="113">
        <v>0</v>
      </c>
      <c r="J886" s="113">
        <v>47.31</v>
      </c>
      <c r="K886" s="113">
        <v>697.49</v>
      </c>
      <c r="L886" s="113">
        <v>67.87</v>
      </c>
      <c r="M886" s="113">
        <v>0</v>
      </c>
      <c r="N886" s="113">
        <v>0</v>
      </c>
      <c r="O886" s="113">
        <v>239.62</v>
      </c>
      <c r="P886" s="113">
        <f t="shared" si="65"/>
        <v>0.13465670504112204</v>
      </c>
      <c r="Q886" s="113">
        <f t="shared" si="66"/>
        <v>1.144143938077927</v>
      </c>
      <c r="R886" s="113">
        <f>SUM($Q$884:Q886)</f>
        <v>5.8486567356192261</v>
      </c>
      <c r="S886" s="113">
        <f t="shared" si="67"/>
        <v>-1.3367425873642262</v>
      </c>
      <c r="T886" s="113">
        <f>SUM($S$884:S886)</f>
        <v>-4.1836215914168786</v>
      </c>
      <c r="U886" s="199">
        <f t="shared" si="68"/>
        <v>-0.72798261888000038</v>
      </c>
      <c r="V886" s="199">
        <f t="shared" si="69"/>
        <v>0</v>
      </c>
      <c r="W886" s="231">
        <f>SUM($V$884:V886)</f>
        <v>0</v>
      </c>
      <c r="Y886" s="231"/>
      <c r="Z886" s="231"/>
      <c r="AA886" s="231"/>
      <c r="AB886" s="231"/>
      <c r="AC886" s="231"/>
      <c r="AD886" s="231"/>
      <c r="AE886" s="231"/>
      <c r="AF886" s="231"/>
      <c r="AG886" s="231"/>
      <c r="AH886" s="231"/>
      <c r="AI886" s="231"/>
      <c r="AJ886" s="231"/>
      <c r="AK886" s="231"/>
      <c r="AL886" s="231"/>
      <c r="AM886" s="231"/>
      <c r="AN886" s="231"/>
    </row>
    <row r="887" spans="1:40">
      <c r="A887" s="27">
        <v>42858</v>
      </c>
      <c r="B887" s="113">
        <v>0</v>
      </c>
      <c r="C887" s="115">
        <v>0</v>
      </c>
      <c r="D887" s="116">
        <v>32.49</v>
      </c>
      <c r="E887" s="113">
        <v>0</v>
      </c>
      <c r="F887" s="113">
        <v>36.665300000000002</v>
      </c>
      <c r="G887" s="113">
        <v>11.80000019</v>
      </c>
      <c r="H887" s="113">
        <v>0.23</v>
      </c>
      <c r="I887" s="113">
        <v>0</v>
      </c>
      <c r="J887" s="113">
        <v>47.13</v>
      </c>
      <c r="K887" s="113">
        <v>150.53</v>
      </c>
      <c r="L887" s="113">
        <v>67.849999999999994</v>
      </c>
      <c r="M887" s="113">
        <v>0</v>
      </c>
      <c r="N887" s="113">
        <v>0</v>
      </c>
      <c r="O887" s="113">
        <v>124.11</v>
      </c>
      <c r="P887" s="113">
        <f t="shared" si="65"/>
        <v>-0.13498523835070794</v>
      </c>
      <c r="Q887" s="113">
        <f t="shared" si="66"/>
        <v>0.87372880927109819</v>
      </c>
      <c r="R887" s="113">
        <f>SUM($Q$884:Q887)</f>
        <v>6.722385544890324</v>
      </c>
      <c r="S887" s="113">
        <f t="shared" si="67"/>
        <v>-0.45135084280012572</v>
      </c>
      <c r="T887" s="113">
        <f>SUM($S$884:S887)</f>
        <v>-4.634972434217004</v>
      </c>
      <c r="U887" s="199">
        <f t="shared" si="68"/>
        <v>-0.67702354967000045</v>
      </c>
      <c r="V887" s="199">
        <f t="shared" si="69"/>
        <v>0</v>
      </c>
      <c r="W887" s="231">
        <f>SUM($V$884:V887)</f>
        <v>0</v>
      </c>
      <c r="Y887" s="231"/>
      <c r="Z887" s="231"/>
      <c r="AA887" s="231"/>
      <c r="AB887" s="231"/>
      <c r="AC887" s="231"/>
      <c r="AD887" s="231"/>
      <c r="AE887" s="231"/>
      <c r="AF887" s="231"/>
      <c r="AG887" s="231"/>
      <c r="AH887" s="231"/>
      <c r="AI887" s="231"/>
      <c r="AJ887" s="231"/>
      <c r="AK887" s="231"/>
      <c r="AL887" s="231"/>
      <c r="AM887" s="231"/>
      <c r="AN887" s="231"/>
    </row>
    <row r="888" spans="1:40">
      <c r="A888" s="27">
        <v>42859</v>
      </c>
      <c r="B888" s="113">
        <v>0</v>
      </c>
      <c r="C888" s="115">
        <v>0</v>
      </c>
      <c r="D888" s="116">
        <v>31.98</v>
      </c>
      <c r="E888" s="113">
        <v>0</v>
      </c>
      <c r="F888" s="113">
        <v>37.003</v>
      </c>
      <c r="G888" s="113">
        <v>11.80000019</v>
      </c>
      <c r="H888" s="113">
        <v>0.04</v>
      </c>
      <c r="I888" s="113">
        <v>0</v>
      </c>
      <c r="J888" s="113">
        <v>43.19</v>
      </c>
      <c r="K888" s="113">
        <v>17.72</v>
      </c>
      <c r="L888" s="113">
        <v>72.62</v>
      </c>
      <c r="M888" s="113">
        <v>0</v>
      </c>
      <c r="N888" s="113">
        <v>0</v>
      </c>
      <c r="O888" s="113">
        <v>100.77</v>
      </c>
      <c r="P888" s="113">
        <f t="shared" si="65"/>
        <v>-0.22317001990201796</v>
      </c>
      <c r="Q888" s="113">
        <f t="shared" si="66"/>
        <v>0.79997882540998544</v>
      </c>
      <c r="R888" s="113">
        <f>SUM($Q$884:Q888)</f>
        <v>7.5223643703003091</v>
      </c>
      <c r="S888" s="113">
        <f t="shared" si="67"/>
        <v>-0.3702443982564258</v>
      </c>
      <c r="T888" s="113">
        <f>SUM($S$884:S888)</f>
        <v>-5.0052168324734296</v>
      </c>
      <c r="U888" s="199">
        <f t="shared" si="68"/>
        <v>-0.73012445770000045</v>
      </c>
      <c r="V888" s="199">
        <f t="shared" si="69"/>
        <v>0</v>
      </c>
      <c r="W888" s="231">
        <f>SUM($V$884:V888)</f>
        <v>0</v>
      </c>
      <c r="Y888" s="231"/>
      <c r="Z888" s="231"/>
      <c r="AA888" s="231"/>
      <c r="AB888" s="231"/>
      <c r="AC888" s="231"/>
      <c r="AD888" s="231"/>
      <c r="AE888" s="231"/>
      <c r="AF888" s="231"/>
      <c r="AG888" s="231"/>
      <c r="AH888" s="231"/>
      <c r="AI888" s="231"/>
      <c r="AJ888" s="231"/>
      <c r="AK888" s="231"/>
      <c r="AL888" s="231"/>
      <c r="AM888" s="231"/>
      <c r="AN888" s="231"/>
    </row>
    <row r="889" spans="1:40">
      <c r="A889" s="27">
        <v>42860</v>
      </c>
      <c r="B889" s="113">
        <v>0</v>
      </c>
      <c r="C889" s="115">
        <v>0</v>
      </c>
      <c r="D889" s="116">
        <v>33.049999999999997</v>
      </c>
      <c r="E889" s="113">
        <v>0</v>
      </c>
      <c r="F889" s="113">
        <v>37.216900000000003</v>
      </c>
      <c r="G889" s="113">
        <v>11.80000019</v>
      </c>
      <c r="H889" s="113">
        <v>0</v>
      </c>
      <c r="I889" s="113">
        <v>0</v>
      </c>
      <c r="J889" s="113">
        <v>34.69</v>
      </c>
      <c r="K889" s="113">
        <v>0.15</v>
      </c>
      <c r="L889" s="113">
        <v>51.08</v>
      </c>
      <c r="M889" s="113">
        <v>0</v>
      </c>
      <c r="N889" s="113">
        <v>0</v>
      </c>
      <c r="O889" s="113">
        <v>98.4</v>
      </c>
      <c r="P889" s="113">
        <f t="shared" si="65"/>
        <v>-0.17440198632618809</v>
      </c>
      <c r="Q889" s="113">
        <f t="shared" si="66"/>
        <v>0.83995917767958905</v>
      </c>
      <c r="R889" s="113">
        <f>SUM($Q$884:Q889)</f>
        <v>8.3623235479798979</v>
      </c>
      <c r="S889" s="113">
        <f t="shared" si="67"/>
        <v>-0.23599636598052667</v>
      </c>
      <c r="T889" s="113">
        <f>SUM($S$884:S889)</f>
        <v>-5.2412131984539565</v>
      </c>
      <c r="U889" s="199">
        <f t="shared" si="68"/>
        <v>-0.61792699691000075</v>
      </c>
      <c r="V889" s="199">
        <f t="shared" si="69"/>
        <v>0</v>
      </c>
      <c r="W889" s="231">
        <f>SUM($V$884:V889)</f>
        <v>0</v>
      </c>
      <c r="Y889" s="231"/>
      <c r="Z889" s="231"/>
      <c r="AA889" s="231"/>
      <c r="AB889" s="231"/>
      <c r="AC889" s="231"/>
      <c r="AD889" s="231"/>
      <c r="AE889" s="231"/>
      <c r="AF889" s="231"/>
      <c r="AG889" s="231"/>
      <c r="AH889" s="231"/>
      <c r="AI889" s="231"/>
      <c r="AJ889" s="231"/>
      <c r="AK889" s="231"/>
      <c r="AL889" s="231"/>
      <c r="AM889" s="231"/>
      <c r="AN889" s="231"/>
    </row>
    <row r="890" spans="1:40">
      <c r="A890" s="27">
        <v>42861</v>
      </c>
      <c r="B890" s="113">
        <v>0</v>
      </c>
      <c r="C890" s="115">
        <v>0</v>
      </c>
      <c r="D890" s="116">
        <v>32.47</v>
      </c>
      <c r="E890" s="113">
        <v>0</v>
      </c>
      <c r="F890" s="113">
        <v>37.040700000000001</v>
      </c>
      <c r="G890" s="113">
        <v>11.80000019</v>
      </c>
      <c r="H890" s="113">
        <v>0</v>
      </c>
      <c r="I890" s="113">
        <v>0</v>
      </c>
      <c r="J890" s="113">
        <v>31.66</v>
      </c>
      <c r="K890" s="113">
        <v>25.08</v>
      </c>
      <c r="L890" s="113">
        <v>73.06</v>
      </c>
      <c r="M890" s="113">
        <v>0</v>
      </c>
      <c r="N890" s="113">
        <v>0</v>
      </c>
      <c r="O890" s="113">
        <v>92.34</v>
      </c>
      <c r="P890" s="113">
        <f t="shared" si="65"/>
        <v>-0.23919390760332798</v>
      </c>
      <c r="Q890" s="113">
        <f t="shared" si="66"/>
        <v>0.78726221144252773</v>
      </c>
      <c r="R890" s="113">
        <f>SUM($Q$884:Q890)</f>
        <v>9.1495857594224255</v>
      </c>
      <c r="S890" s="113">
        <f t="shared" si="67"/>
        <v>-0.4080849271127262</v>
      </c>
      <c r="T890" s="113">
        <f>SUM($S$884:S890)</f>
        <v>-5.6492981255666823</v>
      </c>
      <c r="U890" s="199">
        <f t="shared" si="68"/>
        <v>-0.67879589573000043</v>
      </c>
      <c r="V890" s="199">
        <f t="shared" si="69"/>
        <v>0</v>
      </c>
      <c r="W890" s="231">
        <f>SUM($V$884:V890)</f>
        <v>0</v>
      </c>
      <c r="Y890" s="231"/>
      <c r="Z890" s="231"/>
      <c r="AA890" s="231"/>
      <c r="AB890" s="231"/>
      <c r="AC890" s="231"/>
      <c r="AD890" s="231"/>
      <c r="AE890" s="231"/>
      <c r="AF890" s="231"/>
      <c r="AG890" s="231"/>
      <c r="AH890" s="231"/>
      <c r="AI890" s="231"/>
      <c r="AJ890" s="231"/>
      <c r="AK890" s="231"/>
      <c r="AL890" s="231"/>
      <c r="AM890" s="231"/>
      <c r="AN890" s="231"/>
    </row>
    <row r="891" spans="1:40">
      <c r="A891" s="27">
        <v>42862</v>
      </c>
      <c r="B891" s="113">
        <v>0</v>
      </c>
      <c r="C891" s="115">
        <v>0</v>
      </c>
      <c r="D891" s="116">
        <v>32.01</v>
      </c>
      <c r="E891" s="113">
        <v>0</v>
      </c>
      <c r="F891" s="113">
        <v>37.029699999999998</v>
      </c>
      <c r="G891" s="113">
        <v>11.80000019</v>
      </c>
      <c r="H891" s="113">
        <v>0.22</v>
      </c>
      <c r="I891" s="113">
        <v>0</v>
      </c>
      <c r="J891" s="113">
        <v>29.27</v>
      </c>
      <c r="K891" s="113">
        <v>23.18</v>
      </c>
      <c r="L891" s="113">
        <v>70.400000000000006</v>
      </c>
      <c r="M891" s="113">
        <v>0</v>
      </c>
      <c r="N891" s="113">
        <v>0</v>
      </c>
      <c r="O891" s="113">
        <v>87.5</v>
      </c>
      <c r="P891" s="113">
        <f t="shared" si="65"/>
        <v>-0.24819545584502806</v>
      </c>
      <c r="Q891" s="113">
        <f t="shared" si="66"/>
        <v>0.78020743227096423</v>
      </c>
      <c r="R891" s="113">
        <f>SUM($Q$884:Q891)</f>
        <v>9.9297931916933901</v>
      </c>
      <c r="S891" s="113">
        <f t="shared" si="67"/>
        <v>-0.46268990279372646</v>
      </c>
      <c r="T891" s="113">
        <f>SUM($S$884:S891)</f>
        <v>-6.1119880283604084</v>
      </c>
      <c r="U891" s="199">
        <f t="shared" si="68"/>
        <v>-0.72696101083000042</v>
      </c>
      <c r="V891" s="199">
        <f t="shared" si="69"/>
        <v>0</v>
      </c>
      <c r="W891" s="231">
        <f>SUM($V$884:V891)</f>
        <v>0</v>
      </c>
      <c r="Y891" s="231"/>
      <c r="Z891" s="231"/>
      <c r="AA891" s="231"/>
      <c r="AB891" s="231"/>
      <c r="AC891" s="231"/>
      <c r="AD891" s="231"/>
      <c r="AE891" s="231"/>
      <c r="AF891" s="231"/>
      <c r="AG891" s="231"/>
      <c r="AH891" s="231"/>
      <c r="AI891" s="231"/>
      <c r="AJ891" s="231"/>
      <c r="AK891" s="231"/>
      <c r="AL891" s="231"/>
      <c r="AM891" s="231"/>
      <c r="AN891" s="231"/>
    </row>
    <row r="892" spans="1:40">
      <c r="A892" s="27">
        <v>42863</v>
      </c>
      <c r="B892" s="113">
        <v>0</v>
      </c>
      <c r="C892" s="115">
        <v>0</v>
      </c>
      <c r="D892" s="116">
        <v>32.159999999999997</v>
      </c>
      <c r="E892" s="113">
        <v>0</v>
      </c>
      <c r="F892" s="113">
        <v>37.059399999999997</v>
      </c>
      <c r="G892" s="113">
        <v>11.80000019</v>
      </c>
      <c r="H892" s="113">
        <v>0.05</v>
      </c>
      <c r="I892" s="113">
        <v>0</v>
      </c>
      <c r="J892" s="113">
        <v>28.46</v>
      </c>
      <c r="K892" s="113">
        <v>12.76</v>
      </c>
      <c r="L892" s="113">
        <v>57.63</v>
      </c>
      <c r="M892" s="113">
        <v>0</v>
      </c>
      <c r="N892" s="113">
        <v>0</v>
      </c>
      <c r="O892" s="113">
        <v>84.45</v>
      </c>
      <c r="P892" s="113">
        <f t="shared" si="65"/>
        <v>-0.223479466968938</v>
      </c>
      <c r="Q892" s="113">
        <f t="shared" si="66"/>
        <v>0.79973131260689478</v>
      </c>
      <c r="R892" s="113">
        <f>SUM($Q$884:Q892)</f>
        <v>10.729524504300285</v>
      </c>
      <c r="S892" s="113">
        <f t="shared" si="67"/>
        <v>-0.3982268499180267</v>
      </c>
      <c r="T892" s="113">
        <f>SUM($S$884:S892)</f>
        <v>-6.5102148782784353</v>
      </c>
      <c r="U892" s="199">
        <f t="shared" si="68"/>
        <v>-0.71123263966000072</v>
      </c>
      <c r="V892" s="199">
        <f t="shared" si="69"/>
        <v>0</v>
      </c>
      <c r="W892" s="231">
        <f>SUM($V$884:V892)</f>
        <v>0</v>
      </c>
      <c r="Y892" s="231"/>
      <c r="Z892" s="231"/>
      <c r="AA892" s="231"/>
      <c r="AB892" s="231"/>
      <c r="AC892" s="231"/>
      <c r="AD892" s="231"/>
      <c r="AE892" s="231"/>
      <c r="AF892" s="231"/>
      <c r="AG892" s="231"/>
      <c r="AH892" s="231"/>
      <c r="AI892" s="231"/>
      <c r="AJ892" s="231"/>
      <c r="AK892" s="231"/>
      <c r="AL892" s="231"/>
      <c r="AM892" s="231"/>
      <c r="AN892" s="231"/>
    </row>
    <row r="893" spans="1:40">
      <c r="A893" s="27">
        <v>42864</v>
      </c>
      <c r="B893" s="113">
        <v>0</v>
      </c>
      <c r="C893" s="115">
        <v>0</v>
      </c>
      <c r="D893" s="116">
        <v>32.4</v>
      </c>
      <c r="E893" s="113">
        <v>0</v>
      </c>
      <c r="F893" s="113">
        <v>37.161999999999999</v>
      </c>
      <c r="G893" s="113">
        <v>11.80000019</v>
      </c>
      <c r="H893" s="113">
        <v>0.28000000000000003</v>
      </c>
      <c r="I893" s="113">
        <v>0</v>
      </c>
      <c r="J893" s="113">
        <v>27.64</v>
      </c>
      <c r="K893" s="113">
        <v>36.29</v>
      </c>
      <c r="L893" s="113">
        <v>76.33</v>
      </c>
      <c r="M893" s="113">
        <v>0</v>
      </c>
      <c r="N893" s="113">
        <v>0</v>
      </c>
      <c r="O893" s="113">
        <v>69.59</v>
      </c>
      <c r="P893" s="113">
        <f t="shared" si="65"/>
        <v>-0.27376515475971791</v>
      </c>
      <c r="Q893" s="113">
        <f t="shared" si="66"/>
        <v>0.76051065659845873</v>
      </c>
      <c r="R893" s="113">
        <f>SUM($Q$884:Q893)</f>
        <v>11.490035160898744</v>
      </c>
      <c r="S893" s="113">
        <f>SUMPRODUCT(C893:O893,$Y$3:$AK$3)</f>
        <v>-0.41792031918742611</v>
      </c>
      <c r="T893" s="113">
        <f>SUM($S$884:S893)</f>
        <v>-6.9281351974658616</v>
      </c>
      <c r="U893" s="199">
        <f t="shared" si="68"/>
        <v>-0.68602009180000045</v>
      </c>
      <c r="V893" s="199">
        <f t="shared" si="69"/>
        <v>0</v>
      </c>
      <c r="W893" s="231">
        <f>SUM($V$884:V893)</f>
        <v>0</v>
      </c>
      <c r="Y893" s="231"/>
      <c r="Z893" s="231"/>
      <c r="AA893" s="231"/>
      <c r="AB893" s="231"/>
      <c r="AC893" s="231"/>
      <c r="AD893" s="231"/>
      <c r="AE893" s="231"/>
      <c r="AF893" s="231"/>
      <c r="AG893" s="231"/>
      <c r="AH893" s="231"/>
      <c r="AI893" s="231"/>
      <c r="AJ893" s="231"/>
      <c r="AK893" s="231"/>
      <c r="AL893" s="231"/>
      <c r="AM893" s="231"/>
      <c r="AN893" s="231"/>
    </row>
    <row r="894" spans="1:40">
      <c r="A894" s="27">
        <v>42865</v>
      </c>
      <c r="B894" s="113">
        <v>0</v>
      </c>
      <c r="C894" s="115">
        <v>0</v>
      </c>
      <c r="D894" s="116">
        <v>32.229999999999997</v>
      </c>
      <c r="E894" s="113">
        <v>0</v>
      </c>
      <c r="F894" s="113">
        <v>37.274299999999997</v>
      </c>
      <c r="G894" s="113">
        <v>11.80000019</v>
      </c>
      <c r="H894" s="113">
        <v>0.16</v>
      </c>
      <c r="I894" s="113">
        <v>0</v>
      </c>
      <c r="J894" s="113">
        <v>26.83</v>
      </c>
      <c r="K894" s="113">
        <v>0.01</v>
      </c>
      <c r="L894" s="113">
        <v>49.85</v>
      </c>
      <c r="M894" s="113">
        <v>0</v>
      </c>
      <c r="N894" s="113">
        <v>0</v>
      </c>
      <c r="O894" s="113">
        <v>25.15</v>
      </c>
      <c r="P894" s="113">
        <f t="shared" si="65"/>
        <v>-0.27307707142640802</v>
      </c>
      <c r="Q894" s="113">
        <f t="shared" si="66"/>
        <v>0.76103413138255216</v>
      </c>
      <c r="R894" s="113">
        <f>SUM($Q$884:Q894)</f>
        <v>12.251069292281295</v>
      </c>
      <c r="S894" s="113">
        <f t="shared" si="67"/>
        <v>-0.22512775160112605</v>
      </c>
      <c r="T894" s="113">
        <f>SUM($S$884:S894)</f>
        <v>-7.1532629490669875</v>
      </c>
      <c r="U894" s="199">
        <f t="shared" si="68"/>
        <v>-0.70372062277000069</v>
      </c>
      <c r="V894" s="199">
        <f t="shared" si="69"/>
        <v>0</v>
      </c>
      <c r="W894" s="231">
        <f>SUM($V$884:V894)</f>
        <v>0</v>
      </c>
      <c r="Y894" s="231"/>
      <c r="Z894" s="231"/>
      <c r="AA894" s="231"/>
      <c r="AB894" s="231"/>
      <c r="AC894" s="231"/>
      <c r="AD894" s="231"/>
      <c r="AE894" s="231"/>
      <c r="AF894" s="231"/>
      <c r="AG894" s="231"/>
      <c r="AH894" s="231"/>
      <c r="AI894" s="231"/>
      <c r="AJ894" s="231"/>
      <c r="AK894" s="231"/>
      <c r="AL894" s="231"/>
      <c r="AM894" s="231"/>
      <c r="AN894" s="231"/>
    </row>
    <row r="895" spans="1:40">
      <c r="A895" s="27">
        <v>42866</v>
      </c>
      <c r="B895" s="113">
        <v>0</v>
      </c>
      <c r="C895" s="115">
        <v>0</v>
      </c>
      <c r="D895" s="116">
        <v>32.479999999999997</v>
      </c>
      <c r="E895" s="113">
        <v>0</v>
      </c>
      <c r="F895" s="113">
        <v>37.258400000000002</v>
      </c>
      <c r="G895" s="113">
        <v>11.80000019</v>
      </c>
      <c r="H895" s="113">
        <v>0.12</v>
      </c>
      <c r="I895" s="113">
        <v>0</v>
      </c>
      <c r="J895" s="113">
        <v>26.01</v>
      </c>
      <c r="K895" s="113">
        <v>0</v>
      </c>
      <c r="L895" s="113">
        <v>49.76</v>
      </c>
      <c r="M895" s="113">
        <v>0</v>
      </c>
      <c r="N895" s="113">
        <v>0</v>
      </c>
      <c r="O895" s="113">
        <v>21.59</v>
      </c>
      <c r="P895" s="113">
        <f t="shared" si="65"/>
        <v>-0.27398000161463804</v>
      </c>
      <c r="Q895" s="113">
        <f t="shared" si="66"/>
        <v>0.76034728082676906</v>
      </c>
      <c r="R895" s="113">
        <f>SUM($Q$884:Q895)</f>
        <v>13.011416573108065</v>
      </c>
      <c r="S895" s="113">
        <f t="shared" si="67"/>
        <v>-0.19461106288902627</v>
      </c>
      <c r="T895" s="113">
        <f>SUM($S$884:S895)</f>
        <v>-7.347874011956014</v>
      </c>
      <c r="U895" s="199">
        <f t="shared" si="68"/>
        <v>-0.67756265976000085</v>
      </c>
      <c r="V895" s="199">
        <f t="shared" si="69"/>
        <v>0</v>
      </c>
      <c r="W895" s="231">
        <f>SUM($V$884:V895)</f>
        <v>0</v>
      </c>
      <c r="Y895" s="231"/>
      <c r="Z895" s="231"/>
      <c r="AA895" s="231"/>
      <c r="AB895" s="231"/>
      <c r="AC895" s="231"/>
      <c r="AD895" s="231"/>
      <c r="AE895" s="231"/>
      <c r="AF895" s="231"/>
      <c r="AG895" s="231"/>
      <c r="AH895" s="231"/>
      <c r="AI895" s="231"/>
      <c r="AJ895" s="231"/>
      <c r="AK895" s="231"/>
      <c r="AL895" s="231"/>
      <c r="AM895" s="231"/>
      <c r="AN895" s="231"/>
    </row>
    <row r="896" spans="1:40">
      <c r="A896" s="27">
        <v>42867</v>
      </c>
      <c r="B896" s="113">
        <v>0</v>
      </c>
      <c r="C896" s="115">
        <v>0</v>
      </c>
      <c r="D896" s="116">
        <v>31.98</v>
      </c>
      <c r="E896" s="113">
        <v>0</v>
      </c>
      <c r="F896" s="113">
        <v>37.262799999999999</v>
      </c>
      <c r="G896" s="113">
        <v>11.80000019</v>
      </c>
      <c r="H896" s="113">
        <v>0.04</v>
      </c>
      <c r="I896" s="113">
        <v>0</v>
      </c>
      <c r="J896" s="113">
        <v>25.2</v>
      </c>
      <c r="K896" s="113">
        <v>0</v>
      </c>
      <c r="L896" s="113">
        <v>49.71</v>
      </c>
      <c r="M896" s="113">
        <v>0</v>
      </c>
      <c r="N896" s="113">
        <v>0</v>
      </c>
      <c r="O896" s="113">
        <v>19.87</v>
      </c>
      <c r="P896" s="113">
        <f t="shared" si="65"/>
        <v>-0.28502927479495793</v>
      </c>
      <c r="Q896" s="113">
        <f t="shared" si="66"/>
        <v>0.75199223957852213</v>
      </c>
      <c r="R896" s="113">
        <f>SUM($Q$884:Q896)</f>
        <v>13.763408812686587</v>
      </c>
      <c r="S896" s="113">
        <f t="shared" si="67"/>
        <v>-0.25733102615262593</v>
      </c>
      <c r="T896" s="113">
        <f>SUM($S$884:S896)</f>
        <v>-7.6052050381086396</v>
      </c>
      <c r="U896" s="199">
        <f t="shared" si="68"/>
        <v>-0.72990204292000038</v>
      </c>
      <c r="V896" s="199">
        <f t="shared" si="69"/>
        <v>0</v>
      </c>
      <c r="W896" s="231">
        <f>SUM($V$884:V896)</f>
        <v>0</v>
      </c>
      <c r="Y896" s="231"/>
      <c r="Z896" s="231"/>
      <c r="AA896" s="231"/>
      <c r="AB896" s="231"/>
      <c r="AC896" s="231"/>
      <c r="AD896" s="231"/>
      <c r="AE896" s="231"/>
      <c r="AF896" s="231"/>
      <c r="AG896" s="231"/>
      <c r="AH896" s="231"/>
      <c r="AI896" s="231"/>
      <c r="AJ896" s="231"/>
      <c r="AK896" s="231"/>
      <c r="AL896" s="231"/>
      <c r="AM896" s="231"/>
      <c r="AN896" s="231"/>
    </row>
    <row r="897" spans="1:40">
      <c r="A897" s="27">
        <v>42868</v>
      </c>
      <c r="B897" s="113">
        <v>0</v>
      </c>
      <c r="C897" s="115">
        <v>0</v>
      </c>
      <c r="D897" s="116">
        <v>32.119999999999997</v>
      </c>
      <c r="E897" s="113">
        <v>0</v>
      </c>
      <c r="F897" s="113">
        <v>37.405500000000004</v>
      </c>
      <c r="G897" s="113">
        <v>11.80000019</v>
      </c>
      <c r="H897" s="113">
        <v>0.3</v>
      </c>
      <c r="I897" s="113">
        <v>0</v>
      </c>
      <c r="J897" s="113">
        <v>24.39</v>
      </c>
      <c r="K897" s="113">
        <v>9.06</v>
      </c>
      <c r="L897" s="113">
        <v>47.9</v>
      </c>
      <c r="M897" s="113">
        <v>0</v>
      </c>
      <c r="N897" s="113">
        <v>0</v>
      </c>
      <c r="O897" s="113">
        <v>19.63</v>
      </c>
      <c r="P897" s="113">
        <f t="shared" si="65"/>
        <v>-0.27644175536076809</v>
      </c>
      <c r="Q897" s="113">
        <f t="shared" si="66"/>
        <v>0.75847779511069269</v>
      </c>
      <c r="R897" s="113">
        <f>SUM($Q$884:Q897)</f>
        <v>14.521886607797279</v>
      </c>
      <c r="S897" s="113">
        <f t="shared" si="67"/>
        <v>-0.24971901878392572</v>
      </c>
      <c r="T897" s="113">
        <f>SUM($S$884:S897)</f>
        <v>-7.8549240568925649</v>
      </c>
      <c r="U897" s="199">
        <f t="shared" si="68"/>
        <v>-0.71512379545000071</v>
      </c>
      <c r="V897" s="199">
        <f t="shared" si="69"/>
        <v>0</v>
      </c>
      <c r="W897" s="231">
        <f>SUM($V$884:V897)</f>
        <v>0</v>
      </c>
      <c r="Y897" s="231"/>
      <c r="Z897" s="231"/>
      <c r="AA897" s="231"/>
      <c r="AB897" s="231"/>
      <c r="AC897" s="231"/>
      <c r="AD897" s="231"/>
      <c r="AE897" s="231"/>
      <c r="AF897" s="231"/>
      <c r="AG897" s="231"/>
      <c r="AH897" s="231"/>
      <c r="AI897" s="231"/>
      <c r="AJ897" s="231"/>
      <c r="AK897" s="231"/>
      <c r="AL897" s="231"/>
      <c r="AM897" s="231"/>
      <c r="AN897" s="231"/>
    </row>
    <row r="898" spans="1:40">
      <c r="A898" s="27">
        <v>42869</v>
      </c>
      <c r="B898" s="113">
        <v>0</v>
      </c>
      <c r="C898" s="115">
        <v>0</v>
      </c>
      <c r="D898" s="116">
        <v>32.81</v>
      </c>
      <c r="E898" s="113">
        <v>0</v>
      </c>
      <c r="F898" s="113">
        <v>37.3352</v>
      </c>
      <c r="G898" s="113">
        <v>11.80000019</v>
      </c>
      <c r="H898" s="113">
        <v>0.15</v>
      </c>
      <c r="I898" s="113">
        <v>0</v>
      </c>
      <c r="J898" s="113">
        <v>23.57</v>
      </c>
      <c r="K898" s="113">
        <v>44.34</v>
      </c>
      <c r="L898" s="113">
        <v>3.65</v>
      </c>
      <c r="M898" s="113">
        <v>0</v>
      </c>
      <c r="N898" s="113">
        <v>0</v>
      </c>
      <c r="O898" s="113">
        <v>19.239999999999998</v>
      </c>
      <c r="P898" s="113">
        <f t="shared" si="65"/>
        <v>-0.15250533216367801</v>
      </c>
      <c r="Q898" s="113">
        <f t="shared" si="66"/>
        <v>0.85855431599205012</v>
      </c>
      <c r="R898" s="113">
        <f>SUM($Q$884:Q898)</f>
        <v>15.38044092378933</v>
      </c>
      <c r="S898" s="113">
        <f t="shared" si="67"/>
        <v>-8.3726642098225681E-2</v>
      </c>
      <c r="T898" s="113">
        <f>SUM($S$884:S898)</f>
        <v>-7.9386506989907906</v>
      </c>
      <c r="U898" s="199">
        <f t="shared" si="68"/>
        <v>-0.64295043228000015</v>
      </c>
      <c r="V898" s="199">
        <f t="shared" si="69"/>
        <v>0</v>
      </c>
      <c r="W898" s="231">
        <f>SUM($V$884:V898)</f>
        <v>0</v>
      </c>
      <c r="Y898" s="231"/>
      <c r="Z898" s="231"/>
      <c r="AA898" s="231"/>
      <c r="AB898" s="231"/>
      <c r="AC898" s="231"/>
      <c r="AD898" s="231"/>
      <c r="AE898" s="231"/>
      <c r="AF898" s="231"/>
      <c r="AG898" s="231"/>
      <c r="AH898" s="231"/>
      <c r="AI898" s="231"/>
      <c r="AJ898" s="231"/>
      <c r="AK898" s="231"/>
      <c r="AL898" s="231"/>
      <c r="AM898" s="231"/>
      <c r="AN898" s="231"/>
    </row>
    <row r="899" spans="1:40">
      <c r="A899" s="27">
        <v>42870</v>
      </c>
      <c r="B899" s="113">
        <v>0</v>
      </c>
      <c r="C899" s="115">
        <v>0</v>
      </c>
      <c r="D899" s="116">
        <v>32.76</v>
      </c>
      <c r="E899" s="113">
        <v>0</v>
      </c>
      <c r="F899" s="113">
        <v>37.3887</v>
      </c>
      <c r="G899" s="113">
        <v>11.80000019</v>
      </c>
      <c r="H899" s="113">
        <v>0.06</v>
      </c>
      <c r="I899" s="113">
        <v>0</v>
      </c>
      <c r="J899" s="113">
        <v>22.76</v>
      </c>
      <c r="K899" s="113">
        <v>14.91</v>
      </c>
      <c r="L899" s="113">
        <v>0.03</v>
      </c>
      <c r="M899" s="113">
        <v>0</v>
      </c>
      <c r="N899" s="113">
        <v>0</v>
      </c>
      <c r="O899" s="113">
        <v>18.350000000000001</v>
      </c>
      <c r="P899" s="113">
        <f t="shared" si="65"/>
        <v>-0.15542383129572807</v>
      </c>
      <c r="Q899" s="113">
        <f t="shared" si="66"/>
        <v>0.85605227883859336</v>
      </c>
      <c r="R899" s="113">
        <f>SUM($Q$884:Q899)</f>
        <v>16.236493202627923</v>
      </c>
      <c r="S899" s="113">
        <f t="shared" si="67"/>
        <v>-5.4845357734726437E-2</v>
      </c>
      <c r="T899" s="113">
        <f>SUM($S$884:S899)</f>
        <v>-7.9934960567255171</v>
      </c>
      <c r="U899" s="199">
        <f t="shared" si="68"/>
        <v>-0.64813894593000065</v>
      </c>
      <c r="V899" s="199">
        <f t="shared" si="69"/>
        <v>0</v>
      </c>
      <c r="W899" s="231">
        <f>SUM($V$884:V899)</f>
        <v>0</v>
      </c>
      <c r="Y899" s="231"/>
      <c r="Z899" s="231"/>
      <c r="AA899" s="231"/>
      <c r="AB899" s="231"/>
      <c r="AC899" s="231"/>
      <c r="AD899" s="231"/>
      <c r="AE899" s="231"/>
      <c r="AF899" s="231"/>
      <c r="AG899" s="231"/>
      <c r="AH899" s="231"/>
      <c r="AI899" s="231"/>
      <c r="AJ899" s="231"/>
      <c r="AK899" s="231"/>
      <c r="AL899" s="231"/>
      <c r="AM899" s="231"/>
      <c r="AN899" s="231"/>
    </row>
    <row r="900" spans="1:40">
      <c r="A900" s="27">
        <v>42871</v>
      </c>
      <c r="B900" s="113">
        <v>0</v>
      </c>
      <c r="C900" s="115">
        <v>0</v>
      </c>
      <c r="D900" s="116">
        <v>32.58</v>
      </c>
      <c r="E900" s="113">
        <v>0</v>
      </c>
      <c r="F900" s="113">
        <v>37.3125</v>
      </c>
      <c r="G900" s="113">
        <v>11.80000019</v>
      </c>
      <c r="H900" s="113">
        <v>7.0000000000000007E-2</v>
      </c>
      <c r="I900" s="113">
        <v>0</v>
      </c>
      <c r="J900" s="113">
        <v>21.94</v>
      </c>
      <c r="K900" s="113">
        <v>43.82</v>
      </c>
      <c r="L900" s="113">
        <v>0</v>
      </c>
      <c r="M900" s="113">
        <v>0</v>
      </c>
      <c r="N900" s="113">
        <v>0</v>
      </c>
      <c r="O900" s="113">
        <v>18.239999999999998</v>
      </c>
      <c r="P900" s="113">
        <f t="shared" ref="P900:P963" si="70">SUMPRODUCT(C900:O900,$Y$5:$AK$5)+AP900</f>
        <v>-0.15117760085186799</v>
      </c>
      <c r="Q900" s="113">
        <f t="shared" ref="Q900:Q963" si="71">EXP(P900)</f>
        <v>0.85969500253532904</v>
      </c>
      <c r="R900" s="113">
        <f>SUM($Q$884:Q900)</f>
        <v>17.096188205163251</v>
      </c>
      <c r="S900" s="113">
        <f t="shared" ref="S900:S963" si="72">SUMPRODUCT(C900:O900,$Y$3:$AK$3)</f>
        <v>-0.11312465863692649</v>
      </c>
      <c r="T900" s="113">
        <f>SUM($S$884:S900)</f>
        <v>-8.1066207153624443</v>
      </c>
      <c r="U900" s="199">
        <f t="shared" ref="U900:U963" si="73">$AY$65+$AY$66*C900+$AY$67*D900+$AY$68*E900+$AY$69*F900</f>
        <v>-0.6670477147500008</v>
      </c>
      <c r="V900" s="199">
        <f t="shared" ref="V900:V963" si="74">IF(U900&lt;0,0,U900)</f>
        <v>0</v>
      </c>
      <c r="W900" s="231">
        <f>SUM($V$884:V900)</f>
        <v>0</v>
      </c>
      <c r="Y900" s="231"/>
      <c r="Z900" s="231"/>
      <c r="AA900" s="231"/>
      <c r="AB900" s="231"/>
      <c r="AC900" s="231"/>
      <c r="AD900" s="231"/>
      <c r="AE900" s="231"/>
      <c r="AF900" s="231"/>
      <c r="AG900" s="231"/>
      <c r="AH900" s="231"/>
      <c r="AI900" s="231"/>
      <c r="AJ900" s="231"/>
      <c r="AK900" s="231"/>
      <c r="AL900" s="231"/>
      <c r="AM900" s="231"/>
      <c r="AN900" s="231"/>
    </row>
    <row r="901" spans="1:40">
      <c r="A901" s="27">
        <v>42872</v>
      </c>
      <c r="B901" s="113">
        <v>0</v>
      </c>
      <c r="C901" s="115">
        <v>0</v>
      </c>
      <c r="D901" s="116">
        <v>32.57</v>
      </c>
      <c r="E901" s="113">
        <v>0</v>
      </c>
      <c r="F901" s="113">
        <v>37.476799999999997</v>
      </c>
      <c r="G901" s="113">
        <v>11.80000019</v>
      </c>
      <c r="H901" s="113">
        <v>0</v>
      </c>
      <c r="I901" s="113">
        <v>0</v>
      </c>
      <c r="J901" s="113">
        <v>21.13</v>
      </c>
      <c r="K901" s="113">
        <v>15.74</v>
      </c>
      <c r="L901" s="113">
        <v>0</v>
      </c>
      <c r="M901" s="113">
        <v>0</v>
      </c>
      <c r="N901" s="113">
        <v>0</v>
      </c>
      <c r="O901" s="113">
        <v>17.82</v>
      </c>
      <c r="P901" s="113">
        <f t="shared" si="70"/>
        <v>-0.161232365083158</v>
      </c>
      <c r="Q901" s="113">
        <f t="shared" si="71"/>
        <v>0.85109428353460936</v>
      </c>
      <c r="R901" s="113">
        <f>SUM($Q$884:Q901)</f>
        <v>17.947282488697862</v>
      </c>
      <c r="S901" s="113">
        <f t="shared" si="72"/>
        <v>-9.1688985428625747E-2</v>
      </c>
      <c r="T901" s="113">
        <f>SUM($S$884:S901)</f>
        <v>-8.1983097007910697</v>
      </c>
      <c r="U901" s="199">
        <f t="shared" si="73"/>
        <v>-0.66795392052000035</v>
      </c>
      <c r="V901" s="199">
        <f t="shared" si="74"/>
        <v>0</v>
      </c>
      <c r="W901" s="231">
        <f>SUM($V$884:V901)</f>
        <v>0</v>
      </c>
      <c r="Y901" s="231"/>
      <c r="Z901" s="231"/>
      <c r="AA901" s="231"/>
      <c r="AB901" s="231"/>
      <c r="AC901" s="231"/>
      <c r="AD901" s="231"/>
      <c r="AE901" s="231"/>
      <c r="AF901" s="231"/>
      <c r="AG901" s="231"/>
      <c r="AH901" s="231"/>
      <c r="AI901" s="231"/>
      <c r="AJ901" s="231"/>
      <c r="AK901" s="231"/>
      <c r="AL901" s="231"/>
      <c r="AM901" s="231"/>
      <c r="AN901" s="231"/>
    </row>
    <row r="902" spans="1:40">
      <c r="A902" s="27">
        <v>42873</v>
      </c>
      <c r="B902" s="113">
        <v>0</v>
      </c>
      <c r="C902" s="115">
        <v>0</v>
      </c>
      <c r="D902" s="116">
        <v>31.58</v>
      </c>
      <c r="E902" s="113">
        <v>0</v>
      </c>
      <c r="F902" s="113">
        <v>37.566000000000003</v>
      </c>
      <c r="G902" s="113">
        <v>11.80000019</v>
      </c>
      <c r="H902" s="113">
        <v>0.06</v>
      </c>
      <c r="I902" s="113">
        <v>0</v>
      </c>
      <c r="J902" s="113">
        <v>20.309999999999999</v>
      </c>
      <c r="K902" s="113">
        <v>14.23</v>
      </c>
      <c r="L902" s="113">
        <v>0</v>
      </c>
      <c r="M902" s="113">
        <v>36.39</v>
      </c>
      <c r="N902" s="113">
        <v>0</v>
      </c>
      <c r="O902" s="113">
        <v>16.48</v>
      </c>
      <c r="P902" s="113">
        <f t="shared" si="70"/>
        <v>-0.12605132893391807</v>
      </c>
      <c r="Q902" s="113">
        <f t="shared" si="71"/>
        <v>0.88156959559456194</v>
      </c>
      <c r="R902" s="113">
        <f>SUM($Q$884:Q902)</f>
        <v>18.828852084292425</v>
      </c>
      <c r="S902" s="113">
        <f t="shared" si="72"/>
        <v>-8.352489277342609E-2</v>
      </c>
      <c r="T902" s="113">
        <f>SUM($S$884:S902)</f>
        <v>-8.2818345935644953</v>
      </c>
      <c r="U902" s="199">
        <f t="shared" si="73"/>
        <v>-0.77151699340000079</v>
      </c>
      <c r="V902" s="199">
        <f t="shared" si="74"/>
        <v>0</v>
      </c>
      <c r="W902" s="231">
        <f>SUM($V$884:V902)</f>
        <v>0</v>
      </c>
      <c r="Y902" s="231"/>
      <c r="Z902" s="231"/>
      <c r="AA902" s="231"/>
      <c r="AB902" s="231"/>
      <c r="AC902" s="231"/>
      <c r="AD902" s="231"/>
      <c r="AE902" s="231"/>
      <c r="AF902" s="231"/>
      <c r="AG902" s="231"/>
      <c r="AH902" s="231"/>
      <c r="AI902" s="231"/>
      <c r="AJ902" s="231"/>
      <c r="AK902" s="231"/>
      <c r="AL902" s="231"/>
      <c r="AM902" s="231"/>
      <c r="AN902" s="231"/>
    </row>
    <row r="903" spans="1:40">
      <c r="A903" s="27">
        <v>42874</v>
      </c>
      <c r="B903" s="113">
        <v>0</v>
      </c>
      <c r="C903" s="115">
        <v>0</v>
      </c>
      <c r="D903" s="116">
        <v>31.17</v>
      </c>
      <c r="E903" s="113">
        <v>0</v>
      </c>
      <c r="F903" s="113">
        <v>37.773000000000003</v>
      </c>
      <c r="G903" s="113">
        <v>11.80000019</v>
      </c>
      <c r="H903" s="113">
        <v>0</v>
      </c>
      <c r="I903" s="113">
        <v>0</v>
      </c>
      <c r="J903" s="113">
        <v>19.5</v>
      </c>
      <c r="K903" s="113">
        <v>47.01</v>
      </c>
      <c r="L903" s="113">
        <v>0</v>
      </c>
      <c r="M903" s="113">
        <v>62.94</v>
      </c>
      <c r="N903" s="113">
        <v>0</v>
      </c>
      <c r="O903" s="113">
        <v>15.88</v>
      </c>
      <c r="P903" s="113">
        <f t="shared" si="70"/>
        <v>-8.6396336258017958E-2</v>
      </c>
      <c r="Q903" s="113">
        <f t="shared" si="71"/>
        <v>0.91723062741561556</v>
      </c>
      <c r="R903" s="113">
        <f>SUM($Q$884:Q903)</f>
        <v>19.746082711708041</v>
      </c>
      <c r="S903" s="113">
        <f t="shared" si="72"/>
        <v>-7.7323582496426027E-2</v>
      </c>
      <c r="T903" s="113">
        <f>SUM($S$884:S903)</f>
        <v>-8.3591581760609213</v>
      </c>
      <c r="U903" s="199">
        <f t="shared" si="73"/>
        <v>-0.81426116370000023</v>
      </c>
      <c r="V903" s="199">
        <f t="shared" si="74"/>
        <v>0</v>
      </c>
      <c r="W903" s="231">
        <f>SUM($V$884:V903)</f>
        <v>0</v>
      </c>
      <c r="Y903" s="231"/>
      <c r="Z903" s="231"/>
      <c r="AA903" s="231"/>
      <c r="AB903" s="231"/>
      <c r="AC903" s="231"/>
      <c r="AD903" s="231"/>
      <c r="AE903" s="231"/>
      <c r="AF903" s="231"/>
      <c r="AG903" s="231"/>
      <c r="AH903" s="231"/>
      <c r="AI903" s="231"/>
      <c r="AJ903" s="231"/>
      <c r="AK903" s="231"/>
      <c r="AL903" s="231"/>
      <c r="AM903" s="231"/>
      <c r="AN903" s="231"/>
    </row>
    <row r="904" spans="1:40">
      <c r="A904" s="27">
        <v>42875</v>
      </c>
      <c r="B904" s="113">
        <v>0</v>
      </c>
      <c r="C904" s="115">
        <v>0</v>
      </c>
      <c r="D904" s="116">
        <v>31.47</v>
      </c>
      <c r="E904" s="113">
        <v>0</v>
      </c>
      <c r="F904" s="113">
        <v>37.285699999999999</v>
      </c>
      <c r="G904" s="113">
        <v>11.80000019</v>
      </c>
      <c r="H904" s="113">
        <v>0</v>
      </c>
      <c r="I904" s="113">
        <v>0</v>
      </c>
      <c r="J904" s="113">
        <v>18.690000000000001</v>
      </c>
      <c r="K904" s="113">
        <v>136.78</v>
      </c>
      <c r="L904" s="113">
        <v>0</v>
      </c>
      <c r="M904" s="113">
        <v>40.22</v>
      </c>
      <c r="N904" s="113">
        <v>0</v>
      </c>
      <c r="O904" s="113">
        <v>14.84</v>
      </c>
      <c r="P904" s="113">
        <f t="shared" si="70"/>
        <v>-9.1599434705828028E-2</v>
      </c>
      <c r="Q904" s="113">
        <f t="shared" si="71"/>
        <v>0.91247058039720585</v>
      </c>
      <c r="R904" s="113">
        <f>SUM($Q$884:Q904)</f>
        <v>20.658553292105246</v>
      </c>
      <c r="S904" s="113">
        <f t="shared" si="72"/>
        <v>-0.22029587333772646</v>
      </c>
      <c r="T904" s="113">
        <f>SUM($S$884:S904)</f>
        <v>-8.5794540493986471</v>
      </c>
      <c r="U904" s="199">
        <f t="shared" si="73"/>
        <v>-0.78327245123000044</v>
      </c>
      <c r="V904" s="199">
        <f t="shared" si="74"/>
        <v>0</v>
      </c>
      <c r="W904" s="231">
        <f>SUM($V$884:V904)</f>
        <v>0</v>
      </c>
      <c r="Y904" s="231"/>
      <c r="Z904" s="231"/>
      <c r="AA904" s="231"/>
      <c r="AB904" s="231"/>
      <c r="AC904" s="231"/>
      <c r="AD904" s="231"/>
      <c r="AE904" s="231"/>
      <c r="AF904" s="231"/>
      <c r="AG904" s="231"/>
      <c r="AH904" s="231"/>
      <c r="AI904" s="231"/>
      <c r="AJ904" s="231"/>
      <c r="AK904" s="231"/>
      <c r="AL904" s="231"/>
      <c r="AM904" s="231"/>
      <c r="AN904" s="231"/>
    </row>
    <row r="905" spans="1:40">
      <c r="A905" s="27">
        <v>42876</v>
      </c>
      <c r="B905" s="113">
        <v>0</v>
      </c>
      <c r="C905" s="115">
        <v>0</v>
      </c>
      <c r="D905" s="116">
        <v>31.16</v>
      </c>
      <c r="E905" s="113">
        <v>0</v>
      </c>
      <c r="F905" s="113">
        <v>37.896700000000003</v>
      </c>
      <c r="G905" s="113">
        <v>11.80000019</v>
      </c>
      <c r="H905" s="113">
        <v>0.13</v>
      </c>
      <c r="I905" s="113">
        <v>0</v>
      </c>
      <c r="J905" s="113">
        <v>17.87</v>
      </c>
      <c r="K905" s="113">
        <v>127.51</v>
      </c>
      <c r="L905" s="113">
        <v>0</v>
      </c>
      <c r="M905" s="113">
        <v>47.73</v>
      </c>
      <c r="N905" s="113">
        <v>0</v>
      </c>
      <c r="O905" s="113">
        <v>14.74</v>
      </c>
      <c r="P905" s="113">
        <f t="shared" si="70"/>
        <v>-8.9427386578128015E-2</v>
      </c>
      <c r="Q905" s="113">
        <f t="shared" si="71"/>
        <v>0.91445466439586487</v>
      </c>
      <c r="R905" s="113">
        <f>SUM($Q$884:Q905)</f>
        <v>21.573007956501112</v>
      </c>
      <c r="S905" s="113">
        <f t="shared" si="72"/>
        <v>-0.2243457006467259</v>
      </c>
      <c r="T905" s="113">
        <f>SUM($S$884:S905)</f>
        <v>-8.8037997500453731</v>
      </c>
      <c r="U905" s="199">
        <f t="shared" si="73"/>
        <v>-0.81520212713000029</v>
      </c>
      <c r="V905" s="199">
        <f t="shared" si="74"/>
        <v>0</v>
      </c>
      <c r="W905" s="231">
        <f>SUM($V$884:V905)</f>
        <v>0</v>
      </c>
      <c r="Y905" s="231"/>
      <c r="Z905" s="231"/>
      <c r="AA905" s="231"/>
      <c r="AB905" s="231"/>
      <c r="AC905" s="231"/>
      <c r="AD905" s="231"/>
      <c r="AE905" s="231"/>
      <c r="AF905" s="231"/>
      <c r="AG905" s="231"/>
      <c r="AH905" s="231"/>
      <c r="AI905" s="231"/>
      <c r="AJ905" s="231"/>
      <c r="AK905" s="231"/>
      <c r="AL905" s="231"/>
      <c r="AM905" s="231"/>
      <c r="AN905" s="231"/>
    </row>
    <row r="906" spans="1:40">
      <c r="A906" s="27">
        <v>42877</v>
      </c>
      <c r="B906" s="113">
        <v>0</v>
      </c>
      <c r="C906" s="115">
        <v>0</v>
      </c>
      <c r="D906" s="116">
        <v>30.91</v>
      </c>
      <c r="E906" s="113">
        <v>0</v>
      </c>
      <c r="F906" s="113">
        <v>37.671300000000002</v>
      </c>
      <c r="G906" s="113">
        <v>11.80000019</v>
      </c>
      <c r="H906" s="113">
        <v>0.1</v>
      </c>
      <c r="I906" s="113">
        <v>0</v>
      </c>
      <c r="J906" s="113">
        <v>17.059999999999999</v>
      </c>
      <c r="K906" s="113">
        <v>5.59</v>
      </c>
      <c r="L906" s="113">
        <v>0</v>
      </c>
      <c r="M906" s="113">
        <v>62.86</v>
      </c>
      <c r="N906" s="113">
        <v>0</v>
      </c>
      <c r="O906" s="113">
        <v>14.95</v>
      </c>
      <c r="P906" s="113">
        <f t="shared" si="70"/>
        <v>-0.10601979741050797</v>
      </c>
      <c r="Q906" s="113">
        <f t="shared" si="71"/>
        <v>0.89940684197320309</v>
      </c>
      <c r="R906" s="113">
        <f>SUM($Q$884:Q906)</f>
        <v>22.472414798474315</v>
      </c>
      <c r="S906" s="113">
        <f t="shared" si="72"/>
        <v>-8.7182833284126057E-2</v>
      </c>
      <c r="T906" s="113">
        <f>SUM($S$884:S906)</f>
        <v>-8.8909825833294995</v>
      </c>
      <c r="U906" s="199">
        <f t="shared" si="73"/>
        <v>-0.8415666670700005</v>
      </c>
      <c r="V906" s="199">
        <f t="shared" si="74"/>
        <v>0</v>
      </c>
      <c r="W906" s="231">
        <f>SUM($V$884:V906)</f>
        <v>0</v>
      </c>
      <c r="Y906" s="231"/>
      <c r="Z906" s="231"/>
      <c r="AA906" s="231"/>
      <c r="AB906" s="231"/>
      <c r="AC906" s="231"/>
      <c r="AD906" s="231"/>
      <c r="AE906" s="231"/>
      <c r="AF906" s="231"/>
      <c r="AG906" s="231"/>
      <c r="AH906" s="231"/>
      <c r="AI906" s="231"/>
      <c r="AJ906" s="231"/>
      <c r="AK906" s="231"/>
      <c r="AL906" s="231"/>
      <c r="AM906" s="231"/>
      <c r="AN906" s="231"/>
    </row>
    <row r="907" spans="1:40">
      <c r="A907" s="27">
        <v>42878</v>
      </c>
      <c r="B907" s="113">
        <v>1.2084999999999999</v>
      </c>
      <c r="C907" s="116">
        <v>0.87</v>
      </c>
      <c r="D907" s="116">
        <v>33.19</v>
      </c>
      <c r="E907" s="113">
        <v>0.53239999999999998</v>
      </c>
      <c r="F907" s="113">
        <v>37.792200000000001</v>
      </c>
      <c r="G907" s="113">
        <v>11.80000019</v>
      </c>
      <c r="H907" s="113">
        <v>9.1999999999999993</v>
      </c>
      <c r="I907" s="113">
        <v>5.18</v>
      </c>
      <c r="J907" s="113">
        <v>27.14</v>
      </c>
      <c r="K907" s="113">
        <v>49.2</v>
      </c>
      <c r="L907" s="113">
        <v>0.02</v>
      </c>
      <c r="M907" s="113">
        <v>85.62</v>
      </c>
      <c r="N907" s="113">
        <v>0</v>
      </c>
      <c r="O907" s="113">
        <v>51.25</v>
      </c>
      <c r="P907" s="113">
        <f t="shared" si="70"/>
        <v>0.25533982731614185</v>
      </c>
      <c r="Q907" s="113">
        <f t="shared" si="71"/>
        <v>1.2909002295034711</v>
      </c>
      <c r="R907" s="113">
        <f>SUM($Q$884:Q907)</f>
        <v>23.763315027977786</v>
      </c>
      <c r="S907" s="113">
        <f t="shared" si="72"/>
        <v>1.4830191011155733</v>
      </c>
      <c r="T907" s="113">
        <f>SUM($S$884:S907)</f>
        <v>-7.4079634822139262</v>
      </c>
      <c r="U907" s="199">
        <f t="shared" si="73"/>
        <v>0.56872992873999928</v>
      </c>
      <c r="V907" s="199">
        <f t="shared" si="74"/>
        <v>0.56872992873999928</v>
      </c>
      <c r="W907" s="231">
        <f>SUM($V$884:V907)</f>
        <v>0.56872992873999928</v>
      </c>
      <c r="Y907" s="231"/>
      <c r="Z907" s="231"/>
      <c r="AA907" s="231"/>
      <c r="AB907" s="231"/>
      <c r="AC907" s="231"/>
      <c r="AD907" s="231"/>
      <c r="AE907" s="231"/>
      <c r="AF907" s="231"/>
      <c r="AG907" s="231"/>
      <c r="AH907" s="231"/>
      <c r="AI907" s="231"/>
      <c r="AJ907" s="231"/>
      <c r="AK907" s="231"/>
      <c r="AL907" s="231"/>
      <c r="AM907" s="231"/>
      <c r="AN907" s="231"/>
    </row>
    <row r="908" spans="1:40">
      <c r="A908" s="27">
        <v>42879</v>
      </c>
      <c r="B908" s="113">
        <v>6.3657000000000004</v>
      </c>
      <c r="C908" s="116">
        <v>4.5599999999999996</v>
      </c>
      <c r="D908" s="116">
        <v>37.85</v>
      </c>
      <c r="E908" s="113">
        <v>38.689599999999999</v>
      </c>
      <c r="F908" s="113">
        <v>40.163800000000002</v>
      </c>
      <c r="G908" s="113">
        <v>11.80000019</v>
      </c>
      <c r="H908" s="113">
        <v>56.81</v>
      </c>
      <c r="I908" s="113">
        <v>28.45</v>
      </c>
      <c r="J908" s="113">
        <v>29.24</v>
      </c>
      <c r="K908" s="113">
        <v>571.59</v>
      </c>
      <c r="L908" s="113">
        <v>16.93</v>
      </c>
      <c r="M908" s="113">
        <v>97.87</v>
      </c>
      <c r="N908" s="113">
        <v>0</v>
      </c>
      <c r="O908" s="113">
        <v>609.23</v>
      </c>
      <c r="P908" s="113">
        <f t="shared" si="70"/>
        <v>2.1319419932904222</v>
      </c>
      <c r="Q908" s="113">
        <f t="shared" si="71"/>
        <v>8.4312243042575901</v>
      </c>
      <c r="R908" s="113">
        <f>SUM($Q$884:Q908)</f>
        <v>32.194539332235379</v>
      </c>
      <c r="S908" s="113">
        <f t="shared" si="72"/>
        <v>6.8321599900455752</v>
      </c>
      <c r="T908" s="113">
        <f>SUM($S$884:S908)</f>
        <v>-0.57580349216835103</v>
      </c>
      <c r="U908" s="199">
        <f t="shared" si="73"/>
        <v>7.2404147134599972</v>
      </c>
      <c r="V908" s="199">
        <f t="shared" si="74"/>
        <v>7.2404147134599972</v>
      </c>
      <c r="W908" s="231">
        <f>SUM($V$884:V908)</f>
        <v>7.8091446421999962</v>
      </c>
      <c r="Y908" s="231"/>
      <c r="Z908" s="231"/>
      <c r="AA908" s="231"/>
      <c r="AB908" s="231"/>
      <c r="AC908" s="231"/>
      <c r="AD908" s="231"/>
      <c r="AE908" s="231"/>
      <c r="AF908" s="231"/>
      <c r="AG908" s="231"/>
      <c r="AH908" s="231"/>
      <c r="AI908" s="231"/>
      <c r="AJ908" s="231"/>
      <c r="AK908" s="231"/>
      <c r="AL908" s="231"/>
      <c r="AM908" s="231"/>
      <c r="AN908" s="231"/>
    </row>
    <row r="909" spans="1:40">
      <c r="A909" s="27">
        <v>42880</v>
      </c>
      <c r="B909" s="113">
        <v>6.7530999999999999</v>
      </c>
      <c r="C909" s="116">
        <v>4.84</v>
      </c>
      <c r="D909" s="116">
        <v>38.200000000000003</v>
      </c>
      <c r="E909" s="113">
        <v>36.622799999999998</v>
      </c>
      <c r="F909" s="113">
        <v>41.556199999999997</v>
      </c>
      <c r="G909" s="113">
        <v>11.80000019</v>
      </c>
      <c r="H909" s="113">
        <v>61.2</v>
      </c>
      <c r="I909" s="113">
        <v>20.010000000000002</v>
      </c>
      <c r="J909" s="113">
        <v>29.92</v>
      </c>
      <c r="K909" s="113">
        <v>591.20000000000005</v>
      </c>
      <c r="L909" s="113">
        <v>19.66</v>
      </c>
      <c r="M909" s="113">
        <v>94.29</v>
      </c>
      <c r="N909" s="113">
        <v>0</v>
      </c>
      <c r="O909" s="113">
        <v>610.01</v>
      </c>
      <c r="P909" s="113">
        <f t="shared" si="70"/>
        <v>2.159118508623262</v>
      </c>
      <c r="Q909" s="113">
        <f t="shared" si="71"/>
        <v>8.663497493255603</v>
      </c>
      <c r="R909" s="113">
        <f>SUM($Q$884:Q909)</f>
        <v>40.858036825490984</v>
      </c>
      <c r="S909" s="113">
        <f t="shared" si="72"/>
        <v>7.2583915988723753</v>
      </c>
      <c r="T909" s="113">
        <f>SUM($S$884:S909)</f>
        <v>6.6825881067040243</v>
      </c>
      <c r="U909" s="199">
        <f t="shared" si="73"/>
        <v>7.5796586908599997</v>
      </c>
      <c r="V909" s="199">
        <f t="shared" si="74"/>
        <v>7.5796586908599997</v>
      </c>
      <c r="W909" s="231">
        <f>SUM($V$884:V909)</f>
        <v>15.388803333059997</v>
      </c>
      <c r="Y909" s="231"/>
      <c r="Z909" s="231"/>
      <c r="AA909" s="231"/>
      <c r="AB909" s="231"/>
      <c r="AC909" s="231"/>
      <c r="AD909" s="231"/>
      <c r="AE909" s="231"/>
      <c r="AF909" s="231"/>
      <c r="AG909" s="231"/>
      <c r="AH909" s="231"/>
      <c r="AI909" s="231"/>
      <c r="AJ909" s="231"/>
      <c r="AK909" s="231"/>
      <c r="AL909" s="231"/>
      <c r="AM909" s="231"/>
      <c r="AN909" s="231"/>
    </row>
    <row r="910" spans="1:40">
      <c r="A910" s="27">
        <v>42881</v>
      </c>
      <c r="B910" s="113">
        <v>6.9652000000000003</v>
      </c>
      <c r="C910" s="116">
        <v>4.99</v>
      </c>
      <c r="D910" s="116">
        <v>39.020000000000003</v>
      </c>
      <c r="E910" s="113">
        <v>38.640500000000003</v>
      </c>
      <c r="F910" s="113">
        <v>43.146299999999997</v>
      </c>
      <c r="G910" s="113">
        <v>11</v>
      </c>
      <c r="H910" s="113">
        <v>63.46</v>
      </c>
      <c r="I910" s="113">
        <v>19.989999999999998</v>
      </c>
      <c r="J910" s="113">
        <v>64.03</v>
      </c>
      <c r="K910" s="113">
        <v>593.66</v>
      </c>
      <c r="L910" s="113">
        <v>20</v>
      </c>
      <c r="M910" s="113">
        <v>69.37</v>
      </c>
      <c r="N910" s="113">
        <v>0</v>
      </c>
      <c r="O910" s="113">
        <v>609.97</v>
      </c>
      <c r="P910" s="113">
        <f t="shared" si="70"/>
        <v>2.26744380044101</v>
      </c>
      <c r="Q910" s="113">
        <f t="shared" si="71"/>
        <v>9.6546899304109761</v>
      </c>
      <c r="R910" s="113">
        <f>SUM($Q$884:Q910)</f>
        <v>50.512726755901959</v>
      </c>
      <c r="S910" s="113">
        <f t="shared" si="72"/>
        <v>8.1811953968912992</v>
      </c>
      <c r="T910" s="113">
        <f>SUM($S$884:S910)</f>
        <v>14.863783503595323</v>
      </c>
      <c r="U910" s="199">
        <f t="shared" si="73"/>
        <v>7.9339219820800002</v>
      </c>
      <c r="V910" s="199">
        <f t="shared" si="74"/>
        <v>7.9339219820800002</v>
      </c>
      <c r="W910" s="231">
        <f>SUM($V$884:V910)</f>
        <v>23.322725315139998</v>
      </c>
      <c r="Y910" s="231"/>
      <c r="Z910" s="231"/>
      <c r="AA910" s="231"/>
      <c r="AB910" s="231"/>
      <c r="AC910" s="231"/>
      <c r="AD910" s="231"/>
      <c r="AE910" s="231"/>
      <c r="AF910" s="231"/>
      <c r="AG910" s="231"/>
      <c r="AH910" s="231"/>
      <c r="AI910" s="231"/>
      <c r="AJ910" s="231"/>
      <c r="AK910" s="231"/>
      <c r="AL910" s="231"/>
      <c r="AM910" s="231"/>
      <c r="AN910" s="231"/>
    </row>
    <row r="911" spans="1:40">
      <c r="A911" s="27">
        <v>42882</v>
      </c>
      <c r="B911" s="113">
        <v>9.0028000000000006</v>
      </c>
      <c r="C911" s="116">
        <v>6.45</v>
      </c>
      <c r="D911" s="116">
        <v>38.590000000000003</v>
      </c>
      <c r="E911" s="113">
        <v>37.948700000000002</v>
      </c>
      <c r="F911" s="113">
        <v>36.811599999999999</v>
      </c>
      <c r="G911" s="113">
        <v>11</v>
      </c>
      <c r="H911" s="113">
        <v>59.12</v>
      </c>
      <c r="I911" s="113">
        <v>20</v>
      </c>
      <c r="J911" s="113">
        <v>75</v>
      </c>
      <c r="K911" s="113">
        <v>621.33000000000004</v>
      </c>
      <c r="L911" s="113">
        <v>19.29</v>
      </c>
      <c r="M911" s="113">
        <v>53.16</v>
      </c>
      <c r="N911" s="113">
        <v>0</v>
      </c>
      <c r="O911" s="113">
        <v>610.07000000000005</v>
      </c>
      <c r="P911" s="113">
        <f t="shared" si="70"/>
        <v>2.5276238555589803</v>
      </c>
      <c r="Q911" s="113">
        <f t="shared" si="71"/>
        <v>12.523712603733122</v>
      </c>
      <c r="R911" s="113">
        <f>SUM($Q$884:Q911)</f>
        <v>63.036439359635082</v>
      </c>
      <c r="S911" s="113">
        <f t="shared" si="72"/>
        <v>10.153185671083001</v>
      </c>
      <c r="T911" s="113">
        <f>SUM($S$884:S911)</f>
        <v>25.016969174678323</v>
      </c>
      <c r="U911" s="199">
        <f t="shared" si="73"/>
        <v>9.7958986466700004</v>
      </c>
      <c r="V911" s="199">
        <f t="shared" si="74"/>
        <v>9.7958986466700004</v>
      </c>
      <c r="W911" s="231">
        <f>SUM($V$884:V911)</f>
        <v>33.118623961810002</v>
      </c>
      <c r="Y911" s="231"/>
      <c r="Z911" s="231"/>
      <c r="AA911" s="231"/>
      <c r="AB911" s="231"/>
      <c r="AC911" s="231"/>
      <c r="AD911" s="231"/>
      <c r="AE911" s="231"/>
      <c r="AF911" s="231"/>
      <c r="AG911" s="231"/>
      <c r="AH911" s="231"/>
      <c r="AI911" s="231"/>
      <c r="AJ911" s="231"/>
      <c r="AK911" s="231"/>
      <c r="AL911" s="231"/>
      <c r="AM911" s="231"/>
      <c r="AN911" s="231"/>
    </row>
    <row r="912" spans="1:40">
      <c r="A912" s="27">
        <v>42883</v>
      </c>
      <c r="B912" s="113">
        <v>9.7510999999999992</v>
      </c>
      <c r="C912" s="116">
        <v>6.98</v>
      </c>
      <c r="D912" s="116">
        <v>38.71</v>
      </c>
      <c r="E912" s="113">
        <v>36.964399999999998</v>
      </c>
      <c r="F912" s="113">
        <v>37.0137</v>
      </c>
      <c r="G912" s="113">
        <v>11</v>
      </c>
      <c r="H912" s="113">
        <v>47.55</v>
      </c>
      <c r="I912" s="113">
        <v>20</v>
      </c>
      <c r="J912" s="113">
        <v>75</v>
      </c>
      <c r="K912" s="113">
        <v>633.54</v>
      </c>
      <c r="L912" s="113">
        <v>18.5</v>
      </c>
      <c r="M912" s="113">
        <v>55.36</v>
      </c>
      <c r="N912" s="113">
        <v>0</v>
      </c>
      <c r="O912" s="113">
        <v>610.03</v>
      </c>
      <c r="P912" s="113">
        <f t="shared" si="70"/>
        <v>2.5902224264534102</v>
      </c>
      <c r="Q912" s="113">
        <f t="shared" si="71"/>
        <v>13.332736826778097</v>
      </c>
      <c r="R912" s="113">
        <f>SUM($Q$884:Q912)</f>
        <v>76.369176186413185</v>
      </c>
      <c r="S912" s="113">
        <f t="shared" si="72"/>
        <v>10.840998578620502</v>
      </c>
      <c r="T912" s="113">
        <f>SUM($S$884:S912)</f>
        <v>35.857967753298823</v>
      </c>
      <c r="U912" s="199">
        <f t="shared" si="73"/>
        <v>10.478093626490001</v>
      </c>
      <c r="V912" s="199">
        <f t="shared" si="74"/>
        <v>10.478093626490001</v>
      </c>
      <c r="W912" s="231">
        <f>SUM($V$884:V912)</f>
        <v>43.596717588300002</v>
      </c>
      <c r="Y912" s="231"/>
      <c r="Z912" s="231"/>
      <c r="AA912" s="231"/>
      <c r="AB912" s="231"/>
      <c r="AC912" s="231"/>
      <c r="AD912" s="231"/>
      <c r="AE912" s="231"/>
      <c r="AF912" s="231"/>
      <c r="AG912" s="231"/>
      <c r="AH912" s="231"/>
      <c r="AI912" s="231"/>
      <c r="AJ912" s="231"/>
      <c r="AK912" s="231"/>
      <c r="AL912" s="231"/>
      <c r="AM912" s="231"/>
      <c r="AN912" s="231"/>
    </row>
    <row r="913" spans="1:40">
      <c r="A913" s="27">
        <v>42884</v>
      </c>
      <c r="B913" s="113">
        <v>9.8489000000000004</v>
      </c>
      <c r="C913" s="116">
        <v>7.05</v>
      </c>
      <c r="D913" s="116">
        <v>38.22</v>
      </c>
      <c r="E913" s="113">
        <v>37.615699999999997</v>
      </c>
      <c r="F913" s="113">
        <v>47.011400000000002</v>
      </c>
      <c r="G913" s="113">
        <v>11.600000380000001</v>
      </c>
      <c r="H913" s="113">
        <v>46.95</v>
      </c>
      <c r="I913" s="113">
        <v>19.989999999999998</v>
      </c>
      <c r="J913" s="113">
        <v>75</v>
      </c>
      <c r="K913" s="113">
        <v>634.76</v>
      </c>
      <c r="L913" s="113">
        <v>18.22</v>
      </c>
      <c r="M913" s="113">
        <v>57.52</v>
      </c>
      <c r="N913" s="113">
        <v>0</v>
      </c>
      <c r="O913" s="113">
        <v>610.03</v>
      </c>
      <c r="P913" s="113">
        <f t="shared" si="70"/>
        <v>2.5524785539544039</v>
      </c>
      <c r="Q913" s="113">
        <f t="shared" si="71"/>
        <v>12.838886251399215</v>
      </c>
      <c r="R913" s="113">
        <f>SUM($Q$884:Q913)</f>
        <v>89.208062437812401</v>
      </c>
      <c r="S913" s="113">
        <f t="shared" si="72"/>
        <v>10.754116036711945</v>
      </c>
      <c r="T913" s="113">
        <f>SUM($S$884:S913)</f>
        <v>46.612083790010772</v>
      </c>
      <c r="U913" s="199">
        <f t="shared" si="73"/>
        <v>10.550175207549998</v>
      </c>
      <c r="V913" s="199">
        <f t="shared" si="74"/>
        <v>10.550175207549998</v>
      </c>
      <c r="W913" s="231">
        <f>SUM($V$884:V913)</f>
        <v>54.14689279585</v>
      </c>
      <c r="Y913" s="231"/>
      <c r="Z913" s="231"/>
      <c r="AA913" s="231"/>
      <c r="AB913" s="231"/>
      <c r="AC913" s="231"/>
      <c r="AD913" s="231"/>
      <c r="AE913" s="231"/>
      <c r="AF913" s="231"/>
      <c r="AG913" s="231"/>
      <c r="AH913" s="231"/>
      <c r="AI913" s="231"/>
      <c r="AJ913" s="231"/>
      <c r="AK913" s="231"/>
      <c r="AL913" s="231"/>
      <c r="AM913" s="231"/>
      <c r="AN913" s="231"/>
    </row>
    <row r="914" spans="1:40">
      <c r="A914" s="27">
        <v>42885</v>
      </c>
      <c r="B914" s="113">
        <v>9.6381999999999994</v>
      </c>
      <c r="C914" s="116">
        <v>6.9</v>
      </c>
      <c r="D914" s="116">
        <v>38.89</v>
      </c>
      <c r="E914" s="113">
        <v>36.9041</v>
      </c>
      <c r="F914" s="113">
        <v>46.540599999999998</v>
      </c>
      <c r="G914" s="113">
        <v>11.600000380000001</v>
      </c>
      <c r="H914" s="113">
        <v>47.55</v>
      </c>
      <c r="I914" s="113">
        <v>19.989999999999998</v>
      </c>
      <c r="J914" s="113">
        <v>76.62</v>
      </c>
      <c r="K914" s="113">
        <v>631.51</v>
      </c>
      <c r="L914" s="113">
        <v>17.75</v>
      </c>
      <c r="M914" s="113">
        <v>59.05</v>
      </c>
      <c r="N914" s="113">
        <v>0</v>
      </c>
      <c r="O914" s="113">
        <v>610</v>
      </c>
      <c r="P914" s="113">
        <f t="shared" si="70"/>
        <v>2.5406088352873639</v>
      </c>
      <c r="Q914" s="113">
        <f t="shared" si="71"/>
        <v>12.687393152482887</v>
      </c>
      <c r="R914" s="113">
        <f>SUM($Q$884:Q914)</f>
        <v>101.89545559029528</v>
      </c>
      <c r="S914" s="113">
        <f t="shared" si="72"/>
        <v>10.618380674635944</v>
      </c>
      <c r="T914" s="113">
        <f>SUM($S$884:S914)</f>
        <v>57.230464464646715</v>
      </c>
      <c r="U914" s="199">
        <f t="shared" si="73"/>
        <v>10.39698494079</v>
      </c>
      <c r="V914" s="199">
        <f t="shared" si="74"/>
        <v>10.39698494079</v>
      </c>
      <c r="W914" s="231">
        <f>SUM($V$884:V914)</f>
        <v>64.543877736639999</v>
      </c>
      <c r="Y914" s="231"/>
      <c r="Z914" s="231"/>
      <c r="AA914" s="231"/>
      <c r="AB914" s="231"/>
      <c r="AC914" s="231"/>
      <c r="AD914" s="231"/>
      <c r="AE914" s="231"/>
      <c r="AF914" s="231"/>
      <c r="AG914" s="231"/>
      <c r="AH914" s="231"/>
      <c r="AI914" s="231"/>
      <c r="AJ914" s="231"/>
      <c r="AK914" s="231"/>
      <c r="AL914" s="231"/>
      <c r="AM914" s="231"/>
      <c r="AN914" s="231"/>
    </row>
    <row r="915" spans="1:40">
      <c r="A915" s="27">
        <v>42886</v>
      </c>
      <c r="B915" s="113">
        <v>9.7802000000000007</v>
      </c>
      <c r="C915" s="116">
        <v>7</v>
      </c>
      <c r="D915" s="116">
        <v>38.15</v>
      </c>
      <c r="E915" s="113">
        <v>37.326000000000001</v>
      </c>
      <c r="F915" s="113">
        <v>46.323</v>
      </c>
      <c r="G915" s="113">
        <v>10.899999619999999</v>
      </c>
      <c r="H915" s="113">
        <v>46.69</v>
      </c>
      <c r="I915" s="113">
        <v>20</v>
      </c>
      <c r="J915" s="113">
        <v>79.98</v>
      </c>
      <c r="K915" s="113">
        <v>634.35</v>
      </c>
      <c r="L915" s="113">
        <v>17.739999999999998</v>
      </c>
      <c r="M915" s="113">
        <v>60.65</v>
      </c>
      <c r="N915" s="113">
        <v>0</v>
      </c>
      <c r="O915" s="113">
        <v>610.03</v>
      </c>
      <c r="P915" s="113">
        <f t="shared" si="70"/>
        <v>2.5940277916921359</v>
      </c>
      <c r="Q915" s="113">
        <f t="shared" si="71"/>
        <v>13.383569416980288</v>
      </c>
      <c r="R915" s="113">
        <f>SUM($Q$884:Q915)</f>
        <v>115.27902500727558</v>
      </c>
      <c r="S915" s="113">
        <f t="shared" si="72"/>
        <v>10.973942721853851</v>
      </c>
      <c r="T915" s="113">
        <f>SUM($S$884:S915)</f>
        <v>68.204407186500561</v>
      </c>
      <c r="U915" s="199">
        <f t="shared" si="73"/>
        <v>10.466174877099998</v>
      </c>
      <c r="V915" s="199">
        <f t="shared" si="74"/>
        <v>10.466174877099998</v>
      </c>
      <c r="W915" s="231">
        <f>SUM($V$884:V915)</f>
        <v>75.010052613740001</v>
      </c>
      <c r="Y915" s="231"/>
      <c r="Z915" s="231"/>
      <c r="AA915" s="231"/>
      <c r="AB915" s="231"/>
      <c r="AC915" s="231"/>
      <c r="AD915" s="231"/>
      <c r="AE915" s="231"/>
      <c r="AF915" s="231"/>
      <c r="AG915" s="231"/>
      <c r="AH915" s="231"/>
      <c r="AI915" s="231"/>
      <c r="AJ915" s="231"/>
      <c r="AK915" s="231"/>
      <c r="AL915" s="231"/>
      <c r="AM915" s="231"/>
      <c r="AN915" s="231"/>
    </row>
    <row r="916" spans="1:40">
      <c r="A916" s="27">
        <v>42887</v>
      </c>
      <c r="B916" s="113">
        <v>9.5305</v>
      </c>
      <c r="C916" s="116">
        <v>6.82</v>
      </c>
      <c r="D916" s="116">
        <v>37.78</v>
      </c>
      <c r="E916" s="113">
        <v>37.694400000000002</v>
      </c>
      <c r="F916" s="113">
        <v>31.249099999999999</v>
      </c>
      <c r="G916" s="113">
        <v>11</v>
      </c>
      <c r="H916" s="113">
        <v>48.85</v>
      </c>
      <c r="I916" s="113">
        <v>20</v>
      </c>
      <c r="J916" s="113">
        <v>80.010000000000005</v>
      </c>
      <c r="K916" s="113">
        <v>639.36</v>
      </c>
      <c r="L916" s="113">
        <v>19.059999999999999</v>
      </c>
      <c r="M916" s="113">
        <v>60.02</v>
      </c>
      <c r="N916" s="113">
        <v>0</v>
      </c>
      <c r="O916" s="113">
        <v>615.22</v>
      </c>
      <c r="P916" s="113">
        <f t="shared" si="70"/>
        <v>2.5779605102967906</v>
      </c>
      <c r="Q916" s="113">
        <f t="shared" si="71"/>
        <v>13.170250160488719</v>
      </c>
      <c r="R916" s="113">
        <f>SUM($Q$884:Q916)</f>
        <v>128.44927516776428</v>
      </c>
      <c r="S916" s="113">
        <f t="shared" si="72"/>
        <v>10.540641648627901</v>
      </c>
      <c r="T916" s="113">
        <f>SUM($S$884:S916)</f>
        <v>78.745048835128458</v>
      </c>
      <c r="U916" s="199">
        <f t="shared" si="73"/>
        <v>10.188325074429999</v>
      </c>
      <c r="V916" s="199">
        <f t="shared" si="74"/>
        <v>10.188325074429999</v>
      </c>
      <c r="W916" s="231">
        <f>SUM($V$884:V916)</f>
        <v>85.198377688169998</v>
      </c>
      <c r="Y916" s="231"/>
      <c r="Z916" s="231"/>
      <c r="AA916" s="231"/>
      <c r="AB916" s="231"/>
      <c r="AC916" s="231"/>
      <c r="AD916" s="231"/>
      <c r="AE916" s="231"/>
      <c r="AF916" s="231"/>
      <c r="AG916" s="231"/>
      <c r="AH916" s="231"/>
      <c r="AI916" s="231"/>
      <c r="AJ916" s="231"/>
      <c r="AK916" s="231"/>
      <c r="AL916" s="231"/>
      <c r="AM916" s="231"/>
      <c r="AN916" s="231"/>
    </row>
    <row r="917" spans="1:40">
      <c r="A917" s="27">
        <v>42888</v>
      </c>
      <c r="B917" s="113">
        <v>8.2373999999999992</v>
      </c>
      <c r="C917" s="116">
        <v>5.9</v>
      </c>
      <c r="D917" s="116">
        <v>38.22</v>
      </c>
      <c r="E917" s="113">
        <v>37.891800000000003</v>
      </c>
      <c r="F917" s="113">
        <v>36.684899999999999</v>
      </c>
      <c r="G917" s="113">
        <v>11.399999619999999</v>
      </c>
      <c r="H917" s="113">
        <v>48.67</v>
      </c>
      <c r="I917" s="113">
        <v>19.989999999999998</v>
      </c>
      <c r="J917" s="113">
        <v>79.989999999999995</v>
      </c>
      <c r="K917" s="113">
        <v>664.86</v>
      </c>
      <c r="L917" s="113">
        <v>22.93</v>
      </c>
      <c r="M917" s="113">
        <v>57.92</v>
      </c>
      <c r="N917" s="113">
        <v>0</v>
      </c>
      <c r="O917" s="113">
        <v>659.12</v>
      </c>
      <c r="P917" s="113">
        <f t="shared" si="70"/>
        <v>2.4217963874402062</v>
      </c>
      <c r="Q917" s="113">
        <f t="shared" si="71"/>
        <v>11.266079391417662</v>
      </c>
      <c r="R917" s="113">
        <f>SUM($Q$884:Q917)</f>
        <v>139.71535455918195</v>
      </c>
      <c r="S917" s="113">
        <f t="shared" si="72"/>
        <v>9.0221735070933526</v>
      </c>
      <c r="T917" s="113">
        <f>SUM($S$884:S917)</f>
        <v>87.767222342221814</v>
      </c>
      <c r="U917" s="199">
        <f t="shared" si="73"/>
        <v>9.0258975466300004</v>
      </c>
      <c r="V917" s="199">
        <f t="shared" si="74"/>
        <v>9.0258975466300004</v>
      </c>
      <c r="W917" s="231">
        <f>SUM($V$884:V917)</f>
        <v>94.224275234800004</v>
      </c>
      <c r="Y917" s="231"/>
      <c r="Z917" s="231"/>
      <c r="AA917" s="231"/>
      <c r="AB917" s="231"/>
      <c r="AC917" s="231"/>
      <c r="AD917" s="231"/>
      <c r="AE917" s="231"/>
      <c r="AF917" s="231"/>
      <c r="AG917" s="231"/>
      <c r="AH917" s="231"/>
      <c r="AI917" s="231"/>
      <c r="AJ917" s="231"/>
      <c r="AK917" s="231"/>
      <c r="AL917" s="231"/>
      <c r="AM917" s="231"/>
      <c r="AN917" s="231"/>
    </row>
    <row r="918" spans="1:40">
      <c r="A918" s="27">
        <v>42889</v>
      </c>
      <c r="B918" s="113">
        <v>8.1819000000000006</v>
      </c>
      <c r="C918" s="116">
        <v>5.86</v>
      </c>
      <c r="D918" s="116">
        <v>35.799999999999997</v>
      </c>
      <c r="E918" s="113">
        <v>37.904800000000002</v>
      </c>
      <c r="F918" s="113">
        <v>37.4084</v>
      </c>
      <c r="G918" s="113">
        <v>11.399999619999999</v>
      </c>
      <c r="H918" s="113">
        <v>47.54</v>
      </c>
      <c r="I918" s="113">
        <v>20</v>
      </c>
      <c r="J918" s="113">
        <v>80</v>
      </c>
      <c r="K918" s="113">
        <v>621.73</v>
      </c>
      <c r="L918" s="113">
        <v>23.4</v>
      </c>
      <c r="M918" s="113">
        <v>57.19</v>
      </c>
      <c r="N918" s="113">
        <v>0</v>
      </c>
      <c r="O918" s="113">
        <v>615.27</v>
      </c>
      <c r="P918" s="113">
        <f t="shared" si="70"/>
        <v>2.3092928219425559</v>
      </c>
      <c r="Q918" s="113">
        <f t="shared" si="71"/>
        <v>10.067302761476411</v>
      </c>
      <c r="R918" s="113">
        <f>SUM($Q$884:Q918)</f>
        <v>149.78265732065836</v>
      </c>
      <c r="S918" s="113">
        <f t="shared" si="72"/>
        <v>8.8244431786128512</v>
      </c>
      <c r="T918" s="113">
        <f>SUM($S$884:S918)</f>
        <v>96.591665520834667</v>
      </c>
      <c r="U918" s="199">
        <f t="shared" si="73"/>
        <v>8.7205799978799998</v>
      </c>
      <c r="V918" s="199">
        <f t="shared" si="74"/>
        <v>8.7205799978799998</v>
      </c>
      <c r="W918" s="231">
        <f>SUM($V$884:V918)</f>
        <v>102.94485523268</v>
      </c>
      <c r="Y918" s="231"/>
      <c r="Z918" s="231"/>
      <c r="AA918" s="231"/>
      <c r="AB918" s="231"/>
      <c r="AC918" s="231"/>
      <c r="AD918" s="231"/>
      <c r="AE918" s="231"/>
      <c r="AF918" s="231"/>
      <c r="AG918" s="231"/>
      <c r="AH918" s="231"/>
      <c r="AI918" s="231"/>
      <c r="AJ918" s="231"/>
      <c r="AK918" s="231"/>
      <c r="AL918" s="231"/>
      <c r="AM918" s="231"/>
      <c r="AN918" s="231"/>
    </row>
    <row r="919" spans="1:40">
      <c r="A919" s="27">
        <v>42890</v>
      </c>
      <c r="B919" s="113">
        <v>7.8970000000000002</v>
      </c>
      <c r="C919" s="116">
        <v>5.65</v>
      </c>
      <c r="D919" s="116">
        <v>35.18</v>
      </c>
      <c r="E919" s="113">
        <v>37.420999999999999</v>
      </c>
      <c r="F919" s="113">
        <v>36.882399999999997</v>
      </c>
      <c r="G919" s="113">
        <v>11.100000380000001</v>
      </c>
      <c r="H919" s="113">
        <v>49.13</v>
      </c>
      <c r="I919" s="113">
        <v>20</v>
      </c>
      <c r="J919" s="113">
        <v>80.010000000000005</v>
      </c>
      <c r="K919" s="113">
        <v>637.39</v>
      </c>
      <c r="L919" s="113">
        <v>22.61</v>
      </c>
      <c r="M919" s="113">
        <v>59.58</v>
      </c>
      <c r="N919" s="113">
        <v>0</v>
      </c>
      <c r="O919" s="113">
        <v>637.65</v>
      </c>
      <c r="P919" s="113">
        <f t="shared" si="70"/>
        <v>2.3167272742608445</v>
      </c>
      <c r="Q919" s="113">
        <f t="shared" si="71"/>
        <v>10.142426549927889</v>
      </c>
      <c r="R919" s="113">
        <f>SUM($Q$884:Q919)</f>
        <v>159.92508387058623</v>
      </c>
      <c r="S919" s="113">
        <f t="shared" si="72"/>
        <v>8.4878015095075519</v>
      </c>
      <c r="T919" s="113">
        <f>SUM($S$884:S919)</f>
        <v>105.07946703034222</v>
      </c>
      <c r="U919" s="199">
        <f t="shared" si="73"/>
        <v>8.3604413219399998</v>
      </c>
      <c r="V919" s="199">
        <f t="shared" si="74"/>
        <v>8.3604413219399998</v>
      </c>
      <c r="W919" s="231">
        <f>SUM($V$884:V919)</f>
        <v>111.30529655462</v>
      </c>
      <c r="Y919" s="231"/>
      <c r="Z919" s="231"/>
      <c r="AA919" s="231"/>
      <c r="AB919" s="231"/>
      <c r="AC919" s="231"/>
      <c r="AD919" s="231"/>
      <c r="AE919" s="231"/>
      <c r="AF919" s="231"/>
      <c r="AG919" s="231"/>
      <c r="AH919" s="231"/>
      <c r="AI919" s="231"/>
      <c r="AJ919" s="231"/>
      <c r="AK919" s="231"/>
      <c r="AL919" s="231"/>
      <c r="AM919" s="231"/>
      <c r="AN919" s="231"/>
    </row>
    <row r="920" spans="1:40">
      <c r="A920" s="27">
        <v>42891</v>
      </c>
      <c r="B920" s="113">
        <v>8.4580000000000002</v>
      </c>
      <c r="C920" s="116">
        <v>6.06</v>
      </c>
      <c r="D920" s="116">
        <v>35.17</v>
      </c>
      <c r="E920" s="113">
        <v>38.966200000000001</v>
      </c>
      <c r="F920" s="113">
        <v>36.524700000000003</v>
      </c>
      <c r="G920" s="113">
        <v>11</v>
      </c>
      <c r="H920" s="113">
        <v>50.5</v>
      </c>
      <c r="I920" s="113">
        <v>20</v>
      </c>
      <c r="J920" s="113">
        <v>79.989999999999995</v>
      </c>
      <c r="K920" s="113">
        <v>649.65</v>
      </c>
      <c r="L920" s="113">
        <v>23.63</v>
      </c>
      <c r="M920" s="113">
        <v>62.68</v>
      </c>
      <c r="N920" s="113">
        <v>0</v>
      </c>
      <c r="O920" s="113">
        <v>640</v>
      </c>
      <c r="P920" s="113">
        <f t="shared" si="70"/>
        <v>2.4176258464565499</v>
      </c>
      <c r="Q920" s="113">
        <f t="shared" si="71"/>
        <v>11.219191587306524</v>
      </c>
      <c r="R920" s="113">
        <f>SUM($Q$884:Q920)</f>
        <v>171.14427545789275</v>
      </c>
      <c r="S920" s="113">
        <f t="shared" si="72"/>
        <v>9.1571187320590983</v>
      </c>
      <c r="T920" s="113">
        <f>SUM($S$884:S920)</f>
        <v>114.23658576240132</v>
      </c>
      <c r="U920" s="199">
        <f t="shared" si="73"/>
        <v>8.9549118163299983</v>
      </c>
      <c r="V920" s="199">
        <f t="shared" si="74"/>
        <v>8.9549118163299983</v>
      </c>
      <c r="W920" s="231">
        <f>SUM($V$884:V920)</f>
        <v>120.26020837095</v>
      </c>
      <c r="Y920" s="231"/>
      <c r="Z920" s="231"/>
      <c r="AA920" s="231"/>
      <c r="AB920" s="231"/>
      <c r="AC920" s="231"/>
      <c r="AD920" s="231"/>
      <c r="AE920" s="231"/>
      <c r="AF920" s="231"/>
      <c r="AG920" s="231"/>
      <c r="AH920" s="231"/>
      <c r="AI920" s="231"/>
      <c r="AJ920" s="231"/>
      <c r="AK920" s="231"/>
      <c r="AL920" s="231"/>
      <c r="AM920" s="231"/>
      <c r="AN920" s="231"/>
    </row>
    <row r="921" spans="1:40">
      <c r="A921" s="27">
        <v>42892</v>
      </c>
      <c r="B921" s="113">
        <v>8.9685000000000006</v>
      </c>
      <c r="C921" s="116">
        <v>6.42</v>
      </c>
      <c r="D921" s="116">
        <v>35.479999999999997</v>
      </c>
      <c r="E921" s="113">
        <v>38.409799999999997</v>
      </c>
      <c r="F921" s="113">
        <v>37.533999999999999</v>
      </c>
      <c r="G921" s="113">
        <v>11</v>
      </c>
      <c r="H921" s="113">
        <v>47.11</v>
      </c>
      <c r="I921" s="113">
        <v>20</v>
      </c>
      <c r="J921" s="113">
        <v>80.010000000000005</v>
      </c>
      <c r="K921" s="113">
        <v>657.03</v>
      </c>
      <c r="L921" s="113">
        <v>23.44</v>
      </c>
      <c r="M921" s="113">
        <v>66.03</v>
      </c>
      <c r="N921" s="113">
        <v>0.05</v>
      </c>
      <c r="O921" s="113">
        <v>640.04</v>
      </c>
      <c r="P921" s="113">
        <f t="shared" si="70"/>
        <v>2.4827530440896401</v>
      </c>
      <c r="Q921" s="113">
        <f t="shared" si="71"/>
        <v>11.97418453975853</v>
      </c>
      <c r="R921" s="113">
        <f>SUM($Q$884:Q921)</f>
        <v>183.11845999765129</v>
      </c>
      <c r="S921" s="113">
        <f t="shared" si="72"/>
        <v>9.6859686246976047</v>
      </c>
      <c r="T921" s="113">
        <f>SUM($S$884:S921)</f>
        <v>123.92255438709893</v>
      </c>
      <c r="U921" s="199">
        <f t="shared" si="73"/>
        <v>9.4467464325399995</v>
      </c>
      <c r="V921" s="199">
        <f t="shared" si="74"/>
        <v>9.4467464325399995</v>
      </c>
      <c r="W921" s="231">
        <f>SUM($V$884:V921)</f>
        <v>129.70695480348999</v>
      </c>
      <c r="Y921" s="231"/>
      <c r="Z921" s="231"/>
      <c r="AA921" s="231"/>
      <c r="AB921" s="231"/>
      <c r="AC921" s="231"/>
      <c r="AD921" s="231"/>
      <c r="AE921" s="231"/>
      <c r="AF921" s="231"/>
      <c r="AG921" s="231"/>
      <c r="AH921" s="231"/>
      <c r="AI921" s="231"/>
      <c r="AJ921" s="231"/>
      <c r="AK921" s="231"/>
      <c r="AL921" s="231"/>
      <c r="AM921" s="231"/>
      <c r="AN921" s="231"/>
    </row>
    <row r="922" spans="1:40">
      <c r="A922" s="27">
        <v>42893</v>
      </c>
      <c r="B922" s="113">
        <v>9.0006000000000004</v>
      </c>
      <c r="C922" s="116">
        <v>6.44</v>
      </c>
      <c r="D922" s="116">
        <v>35.18</v>
      </c>
      <c r="E922" s="113">
        <v>38.3752</v>
      </c>
      <c r="F922" s="113">
        <v>38.403199999999998</v>
      </c>
      <c r="G922" s="113">
        <v>11.100000380000001</v>
      </c>
      <c r="H922" s="113">
        <v>48.83</v>
      </c>
      <c r="I922" s="113">
        <v>20</v>
      </c>
      <c r="J922" s="113">
        <v>80</v>
      </c>
      <c r="K922" s="113">
        <v>657.43</v>
      </c>
      <c r="L922" s="113">
        <v>22.29</v>
      </c>
      <c r="M922" s="113">
        <v>69.02</v>
      </c>
      <c r="N922" s="113">
        <v>0</v>
      </c>
      <c r="O922" s="113">
        <v>640.01</v>
      </c>
      <c r="P922" s="113">
        <f t="shared" si="70"/>
        <v>2.488974770089964</v>
      </c>
      <c r="Q922" s="113">
        <f t="shared" si="71"/>
        <v>12.048916876028919</v>
      </c>
      <c r="R922" s="113">
        <f>SUM($Q$884:Q922)</f>
        <v>195.16737687368021</v>
      </c>
      <c r="S922" s="113">
        <f t="shared" si="72"/>
        <v>9.6666822579767491</v>
      </c>
      <c r="T922" s="113">
        <f>SUM($S$884:S922)</f>
        <v>133.58923664507569</v>
      </c>
      <c r="U922" s="199">
        <f t="shared" si="73"/>
        <v>9.4414332308799978</v>
      </c>
      <c r="V922" s="199">
        <f t="shared" si="74"/>
        <v>9.4414332308799978</v>
      </c>
      <c r="W922" s="231">
        <f>SUM($V$884:V922)</f>
        <v>139.14838803436999</v>
      </c>
      <c r="Y922" s="231"/>
      <c r="Z922" s="231"/>
      <c r="AA922" s="231"/>
      <c r="AB922" s="231"/>
      <c r="AC922" s="231"/>
      <c r="AD922" s="231"/>
      <c r="AE922" s="231"/>
      <c r="AF922" s="231"/>
      <c r="AG922" s="231"/>
      <c r="AH922" s="231"/>
      <c r="AI922" s="231"/>
      <c r="AJ922" s="231"/>
      <c r="AK922" s="231"/>
      <c r="AL922" s="231"/>
      <c r="AM922" s="231"/>
      <c r="AN922" s="231"/>
    </row>
    <row r="923" spans="1:40">
      <c r="A923" s="27">
        <v>42894</v>
      </c>
      <c r="B923" s="113">
        <v>8.4610000000000003</v>
      </c>
      <c r="C923" s="116">
        <v>6.06</v>
      </c>
      <c r="D923" s="116">
        <v>35.090000000000003</v>
      </c>
      <c r="E923" s="113">
        <v>38.085500000000003</v>
      </c>
      <c r="F923" s="113">
        <v>37.527799999999999</v>
      </c>
      <c r="G923" s="113">
        <v>11.5</v>
      </c>
      <c r="H923" s="113">
        <v>47.54</v>
      </c>
      <c r="I923" s="113">
        <v>20.010000000000002</v>
      </c>
      <c r="J923" s="113">
        <v>80</v>
      </c>
      <c r="K923" s="113">
        <v>649.32000000000005</v>
      </c>
      <c r="L923" s="113">
        <v>23.78</v>
      </c>
      <c r="M923" s="113">
        <v>48.57</v>
      </c>
      <c r="N923" s="113">
        <v>0</v>
      </c>
      <c r="O923" s="113">
        <v>639.9</v>
      </c>
      <c r="P923" s="113">
        <f t="shared" si="70"/>
        <v>2.3511783007215601</v>
      </c>
      <c r="Q923" s="113">
        <f t="shared" si="71"/>
        <v>10.497932161003655</v>
      </c>
      <c r="R923" s="113">
        <f>SUM($Q$884:Q923)</f>
        <v>205.66530903468387</v>
      </c>
      <c r="S923" s="113">
        <f t="shared" si="72"/>
        <v>8.8781713584028008</v>
      </c>
      <c r="T923" s="113">
        <f>SUM($S$884:S923)</f>
        <v>142.46740800347848</v>
      </c>
      <c r="U923" s="199">
        <f t="shared" si="73"/>
        <v>8.9176374297300001</v>
      </c>
      <c r="V923" s="199">
        <f t="shared" si="74"/>
        <v>8.9176374297300001</v>
      </c>
      <c r="W923" s="231">
        <f>SUM($V$884:V923)</f>
        <v>148.06602546409999</v>
      </c>
      <c r="Y923" s="231"/>
      <c r="Z923" s="231"/>
      <c r="AA923" s="231"/>
      <c r="AB923" s="231"/>
      <c r="AC923" s="231"/>
      <c r="AD923" s="231"/>
      <c r="AE923" s="231"/>
      <c r="AF923" s="231"/>
      <c r="AG923" s="231"/>
      <c r="AH923" s="231"/>
      <c r="AI923" s="231"/>
      <c r="AJ923" s="231"/>
      <c r="AK923" s="231"/>
      <c r="AL923" s="231"/>
      <c r="AM923" s="231"/>
      <c r="AN923" s="231"/>
    </row>
    <row r="924" spans="1:40">
      <c r="A924" s="27">
        <v>42895</v>
      </c>
      <c r="B924" s="113">
        <v>8.4921000000000006</v>
      </c>
      <c r="C924" s="116">
        <v>6.08</v>
      </c>
      <c r="D924" s="116">
        <v>36</v>
      </c>
      <c r="E924" s="113">
        <v>37.736199999999997</v>
      </c>
      <c r="F924" s="113">
        <v>36.761200000000002</v>
      </c>
      <c r="G924" s="113">
        <v>11.5</v>
      </c>
      <c r="H924" s="113">
        <v>49.31</v>
      </c>
      <c r="I924" s="113">
        <v>20.02</v>
      </c>
      <c r="J924" s="113">
        <v>79.989999999999995</v>
      </c>
      <c r="K924" s="113">
        <v>650.45000000000005</v>
      </c>
      <c r="L924" s="113">
        <v>23.97</v>
      </c>
      <c r="M924" s="113">
        <v>39.76</v>
      </c>
      <c r="N924" s="113">
        <v>0</v>
      </c>
      <c r="O924" s="113">
        <v>639.99</v>
      </c>
      <c r="P924" s="113">
        <f t="shared" si="70"/>
        <v>2.3636510215195998</v>
      </c>
      <c r="Q924" s="113">
        <f t="shared" si="71"/>
        <v>10.62968991855454</v>
      </c>
      <c r="R924" s="113">
        <f>SUM($Q$884:Q924)</f>
        <v>216.29499895323841</v>
      </c>
      <c r="S924" s="113">
        <f t="shared" si="72"/>
        <v>8.971474114385602</v>
      </c>
      <c r="T924" s="113">
        <f>SUM($S$884:S924)</f>
        <v>151.4388821178641</v>
      </c>
      <c r="U924" s="199">
        <f t="shared" si="73"/>
        <v>9.0269607499800006</v>
      </c>
      <c r="V924" s="199">
        <f t="shared" si="74"/>
        <v>9.0269607499800006</v>
      </c>
      <c r="W924" s="231">
        <f>SUM($V$884:V924)</f>
        <v>157.09298621407999</v>
      </c>
      <c r="Y924" s="231"/>
      <c r="Z924" s="231"/>
      <c r="AA924" s="231"/>
      <c r="AB924" s="231"/>
      <c r="AC924" s="231"/>
      <c r="AD924" s="231"/>
      <c r="AE924" s="231"/>
      <c r="AF924" s="231"/>
      <c r="AG924" s="231"/>
      <c r="AH924" s="231"/>
      <c r="AI924" s="231"/>
      <c r="AJ924" s="231"/>
      <c r="AK924" s="231"/>
      <c r="AL924" s="231"/>
      <c r="AM924" s="231"/>
      <c r="AN924" s="231"/>
    </row>
    <row r="925" spans="1:40">
      <c r="A925" s="27">
        <v>42896</v>
      </c>
      <c r="B925" s="113">
        <v>8.3367000000000004</v>
      </c>
      <c r="C925" s="116">
        <v>5.97</v>
      </c>
      <c r="D925" s="116">
        <v>34.92</v>
      </c>
      <c r="E925" s="113">
        <v>37.771000000000001</v>
      </c>
      <c r="F925" s="113">
        <v>36.802500000000002</v>
      </c>
      <c r="G925" s="113">
        <v>11</v>
      </c>
      <c r="H925" s="113">
        <v>49.79</v>
      </c>
      <c r="I925" s="113">
        <v>20</v>
      </c>
      <c r="J925" s="113">
        <v>79.989999999999995</v>
      </c>
      <c r="K925" s="113">
        <v>648.78</v>
      </c>
      <c r="L925" s="113">
        <v>24.2</v>
      </c>
      <c r="M925" s="113">
        <v>42.69</v>
      </c>
      <c r="N925" s="113">
        <v>0</v>
      </c>
      <c r="O925" s="113">
        <v>639.96</v>
      </c>
      <c r="P925" s="113">
        <f t="shared" si="70"/>
        <v>2.3597774696740501</v>
      </c>
      <c r="Q925" s="113">
        <f t="shared" si="71"/>
        <v>10.588594906766113</v>
      </c>
      <c r="R925" s="113">
        <f>SUM($Q$884:Q925)</f>
        <v>226.88359386000451</v>
      </c>
      <c r="S925" s="113">
        <f t="shared" si="72"/>
        <v>8.8845004051345011</v>
      </c>
      <c r="T925" s="113">
        <f>SUM($S$884:S925)</f>
        <v>160.3233825229986</v>
      </c>
      <c r="U925" s="199">
        <f t="shared" si="73"/>
        <v>8.7692635525499973</v>
      </c>
      <c r="V925" s="199">
        <f t="shared" si="74"/>
        <v>8.7692635525499973</v>
      </c>
      <c r="W925" s="231">
        <f>SUM($V$884:V925)</f>
        <v>165.86224976662999</v>
      </c>
      <c r="Y925" s="231"/>
      <c r="Z925" s="231"/>
      <c r="AA925" s="231"/>
      <c r="AB925" s="231"/>
      <c r="AC925" s="231"/>
      <c r="AD925" s="231"/>
      <c r="AE925" s="231"/>
      <c r="AF925" s="231"/>
      <c r="AG925" s="231"/>
      <c r="AH925" s="231"/>
      <c r="AI925" s="231"/>
      <c r="AJ925" s="231"/>
      <c r="AK925" s="231"/>
      <c r="AL925" s="231"/>
      <c r="AM925" s="231"/>
      <c r="AN925" s="231"/>
    </row>
    <row r="926" spans="1:40">
      <c r="A926" s="27">
        <v>42897</v>
      </c>
      <c r="B926" s="113">
        <v>8.1639999999999997</v>
      </c>
      <c r="C926" s="116">
        <v>5.85</v>
      </c>
      <c r="D926" s="116">
        <v>35.130000000000003</v>
      </c>
      <c r="E926" s="113">
        <v>39.0991</v>
      </c>
      <c r="F926" s="113">
        <v>35.6554</v>
      </c>
      <c r="G926" s="113">
        <v>11.399999619999999</v>
      </c>
      <c r="H926" s="113">
        <v>46.62</v>
      </c>
      <c r="I926" s="113">
        <v>20</v>
      </c>
      <c r="J926" s="113">
        <v>79.989999999999995</v>
      </c>
      <c r="K926" s="113">
        <v>653.48</v>
      </c>
      <c r="L926" s="113">
        <v>23.92</v>
      </c>
      <c r="M926" s="113">
        <v>45.16</v>
      </c>
      <c r="N926" s="113">
        <v>0</v>
      </c>
      <c r="O926" s="113">
        <v>647.29999999999995</v>
      </c>
      <c r="P926" s="113">
        <f t="shared" si="70"/>
        <v>2.3218821196793962</v>
      </c>
      <c r="Q926" s="113">
        <f t="shared" si="71"/>
        <v>10.194844177272934</v>
      </c>
      <c r="R926" s="113">
        <f>SUM($Q$884:Q926)</f>
        <v>237.07843803727744</v>
      </c>
      <c r="S926" s="113">
        <f t="shared" si="72"/>
        <v>8.6057654357924527</v>
      </c>
      <c r="T926" s="113">
        <f>SUM($S$884:S926)</f>
        <v>168.92914795879105</v>
      </c>
      <c r="U926" s="199">
        <f t="shared" si="73"/>
        <v>8.6760351565700002</v>
      </c>
      <c r="V926" s="199">
        <f t="shared" si="74"/>
        <v>8.6760351565700002</v>
      </c>
      <c r="W926" s="231">
        <f>SUM($V$884:V926)</f>
        <v>174.5382849232</v>
      </c>
      <c r="Y926" s="231"/>
      <c r="Z926" s="231"/>
      <c r="AA926" s="231"/>
      <c r="AB926" s="231"/>
      <c r="AC926" s="231"/>
      <c r="AD926" s="231"/>
      <c r="AE926" s="231"/>
      <c r="AF926" s="231"/>
      <c r="AG926" s="231"/>
      <c r="AH926" s="231"/>
      <c r="AI926" s="231"/>
      <c r="AJ926" s="231"/>
      <c r="AK926" s="231"/>
      <c r="AL926" s="231"/>
      <c r="AM926" s="231"/>
      <c r="AN926" s="231"/>
    </row>
    <row r="927" spans="1:40">
      <c r="A927" s="27">
        <v>42898</v>
      </c>
      <c r="B927" s="113">
        <v>8.2674000000000003</v>
      </c>
      <c r="C927" s="116">
        <v>5.92</v>
      </c>
      <c r="D927" s="116">
        <v>36.14</v>
      </c>
      <c r="E927" s="113">
        <v>38.744</v>
      </c>
      <c r="F927" s="113">
        <v>36.370899999999999</v>
      </c>
      <c r="G927" s="113">
        <v>11.30000019</v>
      </c>
      <c r="H927" s="113">
        <v>46.97</v>
      </c>
      <c r="I927" s="113">
        <v>20</v>
      </c>
      <c r="J927" s="113">
        <v>80</v>
      </c>
      <c r="K927" s="113">
        <v>657.32</v>
      </c>
      <c r="L927" s="113">
        <v>23.89</v>
      </c>
      <c r="M927" s="113">
        <v>46.17</v>
      </c>
      <c r="N927" s="113">
        <v>0</v>
      </c>
      <c r="O927" s="113">
        <v>650.04</v>
      </c>
      <c r="P927" s="113">
        <f t="shared" si="70"/>
        <v>2.362414979982812</v>
      </c>
      <c r="Q927" s="113">
        <f t="shared" si="71"/>
        <v>10.616559296960626</v>
      </c>
      <c r="R927" s="113">
        <f>SUM($Q$884:Q927)</f>
        <v>247.69499733423805</v>
      </c>
      <c r="S927" s="113">
        <f t="shared" si="72"/>
        <v>8.8483363783214717</v>
      </c>
      <c r="T927" s="113">
        <f>SUM($S$884:S927)</f>
        <v>177.77748433711253</v>
      </c>
      <c r="U927" s="199">
        <f t="shared" si="73"/>
        <v>8.8631941446899987</v>
      </c>
      <c r="V927" s="199">
        <f t="shared" si="74"/>
        <v>8.8631941446899987</v>
      </c>
      <c r="W927" s="231">
        <f>SUM($V$884:V927)</f>
        <v>183.40147906788999</v>
      </c>
      <c r="Y927" s="231"/>
      <c r="Z927" s="231"/>
      <c r="AA927" s="231"/>
      <c r="AB927" s="231"/>
      <c r="AC927" s="231"/>
      <c r="AD927" s="231"/>
      <c r="AE927" s="231"/>
      <c r="AF927" s="231"/>
      <c r="AG927" s="231"/>
      <c r="AH927" s="231"/>
      <c r="AI927" s="231"/>
      <c r="AJ927" s="231"/>
      <c r="AK927" s="231"/>
      <c r="AL927" s="231"/>
      <c r="AM927" s="231"/>
      <c r="AN927" s="231"/>
    </row>
    <row r="928" spans="1:40">
      <c r="A928" s="27">
        <v>42899</v>
      </c>
      <c r="B928" s="113">
        <v>8.0134000000000007</v>
      </c>
      <c r="C928" s="116">
        <v>5.74</v>
      </c>
      <c r="D928" s="116">
        <v>36.76</v>
      </c>
      <c r="E928" s="113">
        <v>38.362499999999997</v>
      </c>
      <c r="F928" s="113">
        <v>36.997</v>
      </c>
      <c r="G928" s="113">
        <v>11</v>
      </c>
      <c r="H928" s="113">
        <v>54.68</v>
      </c>
      <c r="I928" s="113">
        <v>20</v>
      </c>
      <c r="J928" s="113">
        <v>80</v>
      </c>
      <c r="K928" s="113">
        <v>653.19000000000005</v>
      </c>
      <c r="L928" s="113">
        <v>23.47</v>
      </c>
      <c r="M928" s="113">
        <v>47.32</v>
      </c>
      <c r="N928" s="113">
        <v>0</v>
      </c>
      <c r="O928" s="113">
        <v>649.99</v>
      </c>
      <c r="P928" s="113">
        <f t="shared" si="70"/>
        <v>2.3862758272754001</v>
      </c>
      <c r="Q928" s="113">
        <f t="shared" si="71"/>
        <v>10.872925794852888</v>
      </c>
      <c r="R928" s="113">
        <f>SUM($Q$884:Q928)</f>
        <v>258.56792312909096</v>
      </c>
      <c r="S928" s="113">
        <f t="shared" si="72"/>
        <v>8.8057694903520005</v>
      </c>
      <c r="T928" s="113">
        <f>SUM($S$884:S928)</f>
        <v>186.58325382746452</v>
      </c>
      <c r="U928" s="199">
        <f t="shared" si="73"/>
        <v>8.6770859529499997</v>
      </c>
      <c r="V928" s="199">
        <f t="shared" si="74"/>
        <v>8.6770859529499997</v>
      </c>
      <c r="W928" s="231">
        <f>SUM($V$884:V928)</f>
        <v>192.07856502083999</v>
      </c>
      <c r="Y928" s="231"/>
      <c r="Z928" s="231"/>
      <c r="AA928" s="231"/>
      <c r="AB928" s="231"/>
      <c r="AC928" s="231"/>
      <c r="AD928" s="231"/>
      <c r="AE928" s="231"/>
      <c r="AF928" s="231"/>
      <c r="AG928" s="231"/>
      <c r="AH928" s="231"/>
      <c r="AI928" s="231"/>
      <c r="AJ928" s="231"/>
      <c r="AK928" s="231"/>
      <c r="AL928" s="231"/>
      <c r="AM928" s="231"/>
      <c r="AN928" s="231"/>
    </row>
    <row r="929" spans="1:40">
      <c r="A929" s="27">
        <v>42900</v>
      </c>
      <c r="B929" s="113">
        <v>7.6101000000000001</v>
      </c>
      <c r="C929" s="116">
        <v>5.45</v>
      </c>
      <c r="D929" s="116">
        <v>36.520000000000003</v>
      </c>
      <c r="E929" s="113">
        <v>38.092599999999997</v>
      </c>
      <c r="F929" s="113">
        <v>37.593800000000002</v>
      </c>
      <c r="G929" s="113">
        <v>10.80000019</v>
      </c>
      <c r="H929" s="113">
        <v>41.83</v>
      </c>
      <c r="I929" s="113">
        <v>20</v>
      </c>
      <c r="J929" s="113">
        <v>80.17</v>
      </c>
      <c r="K929" s="113">
        <v>646.41</v>
      </c>
      <c r="L929" s="113">
        <v>22.78</v>
      </c>
      <c r="M929" s="113">
        <v>47.63</v>
      </c>
      <c r="N929" s="113">
        <v>0</v>
      </c>
      <c r="O929" s="113">
        <v>650.01</v>
      </c>
      <c r="P929" s="113">
        <f t="shared" si="70"/>
        <v>2.286470605506822</v>
      </c>
      <c r="Q929" s="113">
        <f t="shared" si="71"/>
        <v>9.8401465624072539</v>
      </c>
      <c r="R929" s="113">
        <f>SUM($Q$884:Q929)</f>
        <v>268.40806969149821</v>
      </c>
      <c r="S929" s="113">
        <f t="shared" si="72"/>
        <v>8.3891765360115773</v>
      </c>
      <c r="T929" s="113">
        <f>SUM($S$884:S929)</f>
        <v>194.97243036347609</v>
      </c>
      <c r="U929" s="199">
        <f t="shared" si="73"/>
        <v>8.2588461273599982</v>
      </c>
      <c r="V929" s="199">
        <f t="shared" si="74"/>
        <v>8.2588461273599982</v>
      </c>
      <c r="W929" s="231">
        <f>SUM($V$884:V929)</f>
        <v>200.33741114819998</v>
      </c>
      <c r="Y929" s="231"/>
      <c r="Z929" s="231"/>
      <c r="AA929" s="231"/>
      <c r="AB929" s="231"/>
      <c r="AC929" s="231"/>
      <c r="AD929" s="231"/>
      <c r="AE929" s="231"/>
      <c r="AF929" s="231"/>
      <c r="AG929" s="231"/>
      <c r="AH929" s="231"/>
      <c r="AI929" s="231"/>
      <c r="AJ929" s="231"/>
      <c r="AK929" s="231"/>
      <c r="AL929" s="231"/>
      <c r="AM929" s="231"/>
      <c r="AN929" s="231"/>
    </row>
    <row r="930" spans="1:40">
      <c r="A930" s="27">
        <v>42901</v>
      </c>
      <c r="B930" s="113">
        <v>8.6489999999999991</v>
      </c>
      <c r="C930" s="116">
        <v>6.19</v>
      </c>
      <c r="D930" s="116">
        <v>36.65</v>
      </c>
      <c r="E930" s="113">
        <v>38.792999999999999</v>
      </c>
      <c r="F930" s="113">
        <v>37.695799999999998</v>
      </c>
      <c r="G930" s="113">
        <v>10.69999981</v>
      </c>
      <c r="H930" s="113">
        <v>45.65</v>
      </c>
      <c r="I930" s="113">
        <v>20.010000000000002</v>
      </c>
      <c r="J930" s="113">
        <v>80.069999999999993</v>
      </c>
      <c r="K930" s="113">
        <v>661.39</v>
      </c>
      <c r="L930" s="113">
        <v>24.31</v>
      </c>
      <c r="M930" s="113">
        <v>48.47</v>
      </c>
      <c r="N930" s="113">
        <v>0</v>
      </c>
      <c r="O930" s="113">
        <v>650.03</v>
      </c>
      <c r="P930" s="113">
        <f t="shared" si="70"/>
        <v>2.4536345741677783</v>
      </c>
      <c r="Q930" s="113">
        <f t="shared" si="71"/>
        <v>11.630542059452655</v>
      </c>
      <c r="R930" s="113">
        <f>SUM($Q$884:Q930)</f>
        <v>280.03861175095085</v>
      </c>
      <c r="S930" s="113">
        <f t="shared" si="72"/>
        <v>9.5219299403752267</v>
      </c>
      <c r="T930" s="113">
        <f>SUM($S$884:S930)</f>
        <v>204.49436030385132</v>
      </c>
      <c r="U930" s="199">
        <f t="shared" si="73"/>
        <v>9.2773627062799999</v>
      </c>
      <c r="V930" s="199">
        <f t="shared" si="74"/>
        <v>9.2773627062799999</v>
      </c>
      <c r="W930" s="231">
        <f>SUM($V$884:V930)</f>
        <v>209.61477385447998</v>
      </c>
      <c r="Y930" s="231"/>
      <c r="Z930" s="231"/>
      <c r="AA930" s="231"/>
      <c r="AB930" s="231"/>
      <c r="AC930" s="231"/>
      <c r="AD930" s="231"/>
      <c r="AE930" s="231"/>
      <c r="AF930" s="231"/>
      <c r="AG930" s="231"/>
      <c r="AH930" s="231"/>
      <c r="AI930" s="231"/>
      <c r="AJ930" s="231"/>
      <c r="AK930" s="231"/>
      <c r="AL930" s="231"/>
      <c r="AM930" s="231"/>
      <c r="AN930" s="231"/>
    </row>
    <row r="931" spans="1:40">
      <c r="A931" s="27">
        <v>42902</v>
      </c>
      <c r="B931" s="113">
        <v>8.9568999999999992</v>
      </c>
      <c r="C931" s="116">
        <v>6.41</v>
      </c>
      <c r="D931" s="116">
        <v>36.549999999999997</v>
      </c>
      <c r="E931" s="113">
        <v>37.090299999999999</v>
      </c>
      <c r="F931" s="113">
        <v>38.095799999999997</v>
      </c>
      <c r="G931" s="113">
        <v>10.80000019</v>
      </c>
      <c r="H931" s="113">
        <v>48.86</v>
      </c>
      <c r="I931" s="113">
        <v>19.95</v>
      </c>
      <c r="J931" s="113">
        <v>79.97</v>
      </c>
      <c r="K931" s="113">
        <v>673.54</v>
      </c>
      <c r="L931" s="113">
        <v>25.09</v>
      </c>
      <c r="M931" s="113">
        <v>49.59</v>
      </c>
      <c r="N931" s="113">
        <v>0</v>
      </c>
      <c r="O931" s="113">
        <v>650.04999999999995</v>
      </c>
      <c r="P931" s="113">
        <f t="shared" si="70"/>
        <v>2.4998691309938814</v>
      </c>
      <c r="Q931" s="113">
        <f t="shared" si="71"/>
        <v>12.18089975414518</v>
      </c>
      <c r="R931" s="113">
        <f>SUM($Q$884:Q931)</f>
        <v>292.21951150509602</v>
      </c>
      <c r="S931" s="113">
        <f t="shared" si="72"/>
        <v>9.7315753968249759</v>
      </c>
      <c r="T931" s="113">
        <f>SUM($S$884:S931)</f>
        <v>214.2259357006763</v>
      </c>
      <c r="U931" s="199">
        <f t="shared" si="73"/>
        <v>9.5013979111699971</v>
      </c>
      <c r="V931" s="199">
        <f t="shared" si="74"/>
        <v>9.5013979111699971</v>
      </c>
      <c r="W931" s="231">
        <f>SUM($V$884:V931)</f>
        <v>219.11617176564997</v>
      </c>
      <c r="Y931" s="231"/>
      <c r="Z931" s="231"/>
      <c r="AA931" s="231"/>
      <c r="AB931" s="231"/>
      <c r="AC931" s="231"/>
      <c r="AD931" s="231"/>
      <c r="AE931" s="231"/>
      <c r="AF931" s="231"/>
      <c r="AG931" s="231"/>
      <c r="AH931" s="231"/>
      <c r="AI931" s="231"/>
      <c r="AJ931" s="231"/>
      <c r="AK931" s="231"/>
      <c r="AL931" s="231"/>
      <c r="AM931" s="231"/>
      <c r="AN931" s="231"/>
    </row>
    <row r="932" spans="1:40">
      <c r="A932" s="27">
        <v>42903</v>
      </c>
      <c r="B932" s="113">
        <v>9.2078000000000007</v>
      </c>
      <c r="C932" s="116">
        <v>6.59</v>
      </c>
      <c r="D932" s="116">
        <v>37.020000000000003</v>
      </c>
      <c r="E932" s="113">
        <v>35.740299999999998</v>
      </c>
      <c r="F932" s="113">
        <v>38.190100000000001</v>
      </c>
      <c r="G932" s="113">
        <v>11.399999619999999</v>
      </c>
      <c r="H932" s="113">
        <v>44</v>
      </c>
      <c r="I932" s="113">
        <v>20.03</v>
      </c>
      <c r="J932" s="113">
        <v>80.08</v>
      </c>
      <c r="K932" s="113">
        <v>680.07</v>
      </c>
      <c r="L932" s="113">
        <v>25.54</v>
      </c>
      <c r="M932" s="113">
        <v>49.76</v>
      </c>
      <c r="N932" s="113">
        <v>0</v>
      </c>
      <c r="O932" s="113">
        <v>650.22</v>
      </c>
      <c r="P932" s="113">
        <f t="shared" si="70"/>
        <v>2.4860613299089458</v>
      </c>
      <c r="Q932" s="113">
        <f t="shared" si="71"/>
        <v>12.013864164248362</v>
      </c>
      <c r="R932" s="113">
        <f>SUM($Q$884:Q932)</f>
        <v>304.23337566934441</v>
      </c>
      <c r="S932" s="113">
        <f t="shared" si="72"/>
        <v>9.749926282351554</v>
      </c>
      <c r="T932" s="113">
        <f>SUM($S$884:S932)</f>
        <v>223.97586198302787</v>
      </c>
      <c r="U932" s="199">
        <f t="shared" si="73"/>
        <v>9.7437247314000004</v>
      </c>
      <c r="V932" s="199">
        <f t="shared" si="74"/>
        <v>9.7437247314000004</v>
      </c>
      <c r="W932" s="231">
        <f>SUM($V$884:V932)</f>
        <v>228.85989649704996</v>
      </c>
      <c r="Y932" s="231"/>
      <c r="Z932" s="231"/>
      <c r="AA932" s="231"/>
      <c r="AB932" s="231"/>
      <c r="AC932" s="231"/>
      <c r="AD932" s="231"/>
      <c r="AE932" s="231"/>
      <c r="AF932" s="231"/>
      <c r="AG932" s="231"/>
      <c r="AH932" s="231"/>
      <c r="AI932" s="231"/>
      <c r="AJ932" s="231"/>
      <c r="AK932" s="231"/>
      <c r="AL932" s="231"/>
      <c r="AM932" s="231"/>
      <c r="AN932" s="231"/>
    </row>
    <row r="933" spans="1:40">
      <c r="A933" s="27">
        <v>42904</v>
      </c>
      <c r="B933" s="113">
        <v>9.1828000000000003</v>
      </c>
      <c r="C933" s="116">
        <v>6.58</v>
      </c>
      <c r="D933" s="116">
        <v>37.39</v>
      </c>
      <c r="E933" s="113">
        <v>34.997199999999999</v>
      </c>
      <c r="F933" s="113">
        <v>36.342100000000002</v>
      </c>
      <c r="G933" s="113">
        <v>10.80000019</v>
      </c>
      <c r="H933" s="113">
        <v>49.72</v>
      </c>
      <c r="I933" s="113">
        <v>20</v>
      </c>
      <c r="J933" s="113">
        <v>79.989999999999995</v>
      </c>
      <c r="K933" s="113">
        <v>678.13</v>
      </c>
      <c r="L933" s="113">
        <v>25.33</v>
      </c>
      <c r="M933" s="113">
        <v>51.49</v>
      </c>
      <c r="N933" s="113">
        <v>0</v>
      </c>
      <c r="O933" s="113">
        <v>649.98</v>
      </c>
      <c r="P933" s="113">
        <f t="shared" si="70"/>
        <v>2.550386640483012</v>
      </c>
      <c r="Q933" s="113">
        <f t="shared" si="71"/>
        <v>12.81205648485143</v>
      </c>
      <c r="R933" s="113">
        <f>SUM($Q$884:Q933)</f>
        <v>317.04543215419585</v>
      </c>
      <c r="S933" s="113">
        <f t="shared" si="72"/>
        <v>9.9929317506310777</v>
      </c>
      <c r="T933" s="113">
        <f>SUM($S$884:S933)</f>
        <v>233.96879373365894</v>
      </c>
      <c r="U933" s="199">
        <f t="shared" si="73"/>
        <v>9.7425089227699999</v>
      </c>
      <c r="V933" s="199">
        <f t="shared" si="74"/>
        <v>9.7425089227699999</v>
      </c>
      <c r="W933" s="231">
        <f>SUM($V$884:V933)</f>
        <v>238.60240541981995</v>
      </c>
      <c r="Y933" s="231"/>
      <c r="Z933" s="231"/>
      <c r="AA933" s="231"/>
      <c r="AB933" s="231"/>
      <c r="AC933" s="231"/>
      <c r="AD933" s="231"/>
      <c r="AE933" s="231"/>
      <c r="AF933" s="231"/>
      <c r="AG933" s="231"/>
      <c r="AH933" s="231"/>
      <c r="AI933" s="231"/>
      <c r="AJ933" s="231"/>
      <c r="AK933" s="231"/>
      <c r="AL933" s="231"/>
      <c r="AM933" s="231"/>
      <c r="AN933" s="231"/>
    </row>
    <row r="934" spans="1:40">
      <c r="A934" s="27">
        <v>42905</v>
      </c>
      <c r="B934" s="113">
        <v>9.0106999999999999</v>
      </c>
      <c r="C934" s="116">
        <v>6.45</v>
      </c>
      <c r="D934" s="116">
        <v>37.46</v>
      </c>
      <c r="E934" s="113">
        <v>33.737200000000001</v>
      </c>
      <c r="F934" s="113">
        <v>37.3369</v>
      </c>
      <c r="G934" s="113">
        <v>10.80000019</v>
      </c>
      <c r="H934" s="113">
        <v>52.01</v>
      </c>
      <c r="I934" s="113">
        <v>20</v>
      </c>
      <c r="J934" s="113">
        <v>79.989999999999995</v>
      </c>
      <c r="K934" s="113">
        <v>675.14</v>
      </c>
      <c r="L934" s="113">
        <v>25.13</v>
      </c>
      <c r="M934" s="113">
        <v>53.56</v>
      </c>
      <c r="N934" s="113">
        <v>0</v>
      </c>
      <c r="O934" s="113">
        <v>650</v>
      </c>
      <c r="P934" s="113">
        <f t="shared" si="70"/>
        <v>2.5348908821415721</v>
      </c>
      <c r="Q934" s="113">
        <f t="shared" si="71"/>
        <v>12.6150542452291</v>
      </c>
      <c r="R934" s="113">
        <f>SUM($Q$884:Q934)</f>
        <v>329.66048639942494</v>
      </c>
      <c r="S934" s="113">
        <f t="shared" si="72"/>
        <v>9.7969481392598734</v>
      </c>
      <c r="T934" s="113">
        <f>SUM($S$884:S934)</f>
        <v>243.76574187291882</v>
      </c>
      <c r="U934" s="199">
        <f t="shared" si="73"/>
        <v>9.5357492000500006</v>
      </c>
      <c r="V934" s="199">
        <f t="shared" si="74"/>
        <v>9.5357492000500006</v>
      </c>
      <c r="W934" s="231">
        <f>SUM($V$884:V934)</f>
        <v>248.13815461986994</v>
      </c>
      <c r="Y934" s="231"/>
      <c r="Z934" s="231"/>
      <c r="AA934" s="231"/>
      <c r="AB934" s="231"/>
      <c r="AC934" s="231"/>
      <c r="AD934" s="231"/>
      <c r="AE934" s="231"/>
      <c r="AF934" s="231"/>
      <c r="AG934" s="231"/>
      <c r="AH934" s="231"/>
      <c r="AI934" s="231"/>
      <c r="AJ934" s="231"/>
      <c r="AK934" s="231"/>
      <c r="AL934" s="231"/>
      <c r="AM934" s="231"/>
      <c r="AN934" s="231"/>
    </row>
    <row r="935" spans="1:40">
      <c r="A935" s="27">
        <v>42906</v>
      </c>
      <c r="B935" s="113">
        <v>9.0200999999999993</v>
      </c>
      <c r="C935" s="116">
        <v>6.46</v>
      </c>
      <c r="D935" s="116">
        <v>37.19</v>
      </c>
      <c r="E935" s="113">
        <v>31.980799999999999</v>
      </c>
      <c r="F935" s="113">
        <v>36.219299999999997</v>
      </c>
      <c r="G935" s="113">
        <v>10.899999619999999</v>
      </c>
      <c r="H935" s="113">
        <v>45.17</v>
      </c>
      <c r="I935" s="113">
        <v>20</v>
      </c>
      <c r="J935" s="113">
        <v>80</v>
      </c>
      <c r="K935" s="113">
        <v>675.02</v>
      </c>
      <c r="L935" s="113">
        <v>24.74</v>
      </c>
      <c r="M935" s="113">
        <v>55.17</v>
      </c>
      <c r="N935" s="113">
        <v>0</v>
      </c>
      <c r="O935" s="113">
        <v>650.02</v>
      </c>
      <c r="P935" s="113">
        <f t="shared" si="70"/>
        <v>2.5002334163790865</v>
      </c>
      <c r="Q935" s="113">
        <f t="shared" si="71"/>
        <v>12.185337886228512</v>
      </c>
      <c r="R935" s="113">
        <f>SUM($Q$884:Q935)</f>
        <v>341.84582428565346</v>
      </c>
      <c r="S935" s="113">
        <f t="shared" si="72"/>
        <v>9.6519052058477524</v>
      </c>
      <c r="T935" s="113">
        <f>SUM($S$884:S935)</f>
        <v>253.41764707876658</v>
      </c>
      <c r="U935" s="199">
        <f t="shared" si="73"/>
        <v>9.4604384331699993</v>
      </c>
      <c r="V935" s="199">
        <f t="shared" si="74"/>
        <v>9.4604384331699993</v>
      </c>
      <c r="W935" s="231">
        <f>SUM($V$884:V935)</f>
        <v>257.59859305303996</v>
      </c>
      <c r="Y935" s="231"/>
      <c r="Z935" s="231"/>
      <c r="AA935" s="231"/>
      <c r="AB935" s="231"/>
      <c r="AC935" s="231"/>
      <c r="AD935" s="231"/>
      <c r="AE935" s="231"/>
      <c r="AF935" s="231"/>
      <c r="AG935" s="231"/>
      <c r="AH935" s="231"/>
      <c r="AI935" s="231"/>
      <c r="AJ935" s="231"/>
      <c r="AK935" s="231"/>
      <c r="AL935" s="231"/>
      <c r="AM935" s="231"/>
      <c r="AN935" s="231"/>
    </row>
    <row r="936" spans="1:40">
      <c r="A936" s="27">
        <v>42907</v>
      </c>
      <c r="B936" s="113">
        <v>8.7161000000000008</v>
      </c>
      <c r="C936" s="116">
        <v>6.24</v>
      </c>
      <c r="D936" s="116">
        <v>37.04</v>
      </c>
      <c r="E936" s="113">
        <v>31.264800000000001</v>
      </c>
      <c r="F936" s="113">
        <v>37.174100000000003</v>
      </c>
      <c r="G936" s="113">
        <v>10.899999619999999</v>
      </c>
      <c r="H936" s="113">
        <v>51.98</v>
      </c>
      <c r="I936" s="113">
        <v>20</v>
      </c>
      <c r="J936" s="113">
        <v>79.989999999999995</v>
      </c>
      <c r="K936" s="113">
        <v>670.98</v>
      </c>
      <c r="L936" s="113">
        <v>22.2</v>
      </c>
      <c r="M936" s="113">
        <v>57.07</v>
      </c>
      <c r="N936" s="113">
        <v>0</v>
      </c>
      <c r="O936" s="113">
        <v>650</v>
      </c>
      <c r="P936" s="113">
        <f t="shared" si="70"/>
        <v>2.4883999703958466</v>
      </c>
      <c r="Q936" s="113">
        <f t="shared" si="71"/>
        <v>12.041993152361885</v>
      </c>
      <c r="R936" s="113">
        <f>SUM($Q$884:Q936)</f>
        <v>353.88781743801536</v>
      </c>
      <c r="S936" s="113">
        <f t="shared" si="72"/>
        <v>9.3462344460645532</v>
      </c>
      <c r="T936" s="113">
        <f>SUM($S$884:S936)</f>
        <v>262.76388152483111</v>
      </c>
      <c r="U936" s="199">
        <f t="shared" si="73"/>
        <v>9.1296653176499998</v>
      </c>
      <c r="V936" s="199">
        <f t="shared" si="74"/>
        <v>9.1296653176499998</v>
      </c>
      <c r="W936" s="231">
        <f>SUM($V$884:V936)</f>
        <v>266.72825837068996</v>
      </c>
      <c r="Y936" s="231"/>
      <c r="Z936" s="231"/>
      <c r="AA936" s="231"/>
      <c r="AB936" s="231"/>
      <c r="AC936" s="231"/>
      <c r="AD936" s="231"/>
      <c r="AE936" s="231"/>
      <c r="AF936" s="231"/>
      <c r="AG936" s="231"/>
      <c r="AH936" s="231"/>
      <c r="AI936" s="231"/>
      <c r="AJ936" s="231"/>
      <c r="AK936" s="231"/>
      <c r="AL936" s="231"/>
      <c r="AM936" s="231"/>
      <c r="AN936" s="231"/>
    </row>
    <row r="937" spans="1:40">
      <c r="A937" s="27">
        <v>42908</v>
      </c>
      <c r="B937" s="113">
        <v>8.8965999999999994</v>
      </c>
      <c r="C937" s="116">
        <v>6.37</v>
      </c>
      <c r="D937" s="116">
        <v>36.92</v>
      </c>
      <c r="E937" s="113">
        <v>27.691700000000001</v>
      </c>
      <c r="F937" s="113">
        <v>37.592300000000002</v>
      </c>
      <c r="G937" s="113">
        <v>11.399999619999999</v>
      </c>
      <c r="H937" s="113">
        <v>45.47</v>
      </c>
      <c r="I937" s="113">
        <v>19.989999999999998</v>
      </c>
      <c r="J937" s="113">
        <v>80</v>
      </c>
      <c r="K937" s="113">
        <v>671.54</v>
      </c>
      <c r="L937" s="113">
        <v>21.11</v>
      </c>
      <c r="M937" s="113">
        <v>58.41</v>
      </c>
      <c r="N937" s="113">
        <v>0</v>
      </c>
      <c r="O937" s="113">
        <v>650.02</v>
      </c>
      <c r="P937" s="113">
        <f t="shared" si="70"/>
        <v>2.4529568578694056</v>
      </c>
      <c r="Q937" s="113">
        <f t="shared" si="71"/>
        <v>11.622662521887159</v>
      </c>
      <c r="R937" s="113">
        <f>SUM($Q$884:Q937)</f>
        <v>365.51047995990251</v>
      </c>
      <c r="S937" s="113">
        <f t="shared" si="72"/>
        <v>9.1906105221445529</v>
      </c>
      <c r="T937" s="113">
        <f>SUM($S$884:S937)</f>
        <v>271.95449204697564</v>
      </c>
      <c r="U937" s="199">
        <f t="shared" si="73"/>
        <v>9.1690933288400007</v>
      </c>
      <c r="V937" s="199">
        <f t="shared" si="74"/>
        <v>9.1690933288400007</v>
      </c>
      <c r="W937" s="231">
        <f>SUM($V$884:V937)</f>
        <v>275.89735169952996</v>
      </c>
      <c r="Y937" s="231"/>
      <c r="Z937" s="231"/>
      <c r="AA937" s="231"/>
      <c r="AB937" s="231"/>
      <c r="AC937" s="231"/>
      <c r="AD937" s="231"/>
      <c r="AE937" s="231"/>
      <c r="AF937" s="231"/>
      <c r="AG937" s="231"/>
      <c r="AH937" s="231"/>
      <c r="AI937" s="231"/>
      <c r="AJ937" s="231"/>
      <c r="AK937" s="231"/>
      <c r="AL937" s="231"/>
      <c r="AM937" s="231"/>
      <c r="AN937" s="231"/>
    </row>
    <row r="938" spans="1:40">
      <c r="A938" s="27">
        <v>42909</v>
      </c>
      <c r="B938" s="113">
        <v>9.7449999999999992</v>
      </c>
      <c r="C938" s="116">
        <v>6.98</v>
      </c>
      <c r="D938" s="116">
        <v>36.36</v>
      </c>
      <c r="E938" s="113">
        <v>23.888200000000001</v>
      </c>
      <c r="F938" s="113">
        <v>37.749899999999997</v>
      </c>
      <c r="G938" s="113">
        <v>10.69999981</v>
      </c>
      <c r="H938" s="113">
        <v>51.49</v>
      </c>
      <c r="I938" s="113">
        <v>20</v>
      </c>
      <c r="J938" s="113">
        <v>79.989999999999995</v>
      </c>
      <c r="K938" s="113">
        <v>685.83</v>
      </c>
      <c r="L938" s="113">
        <v>25.67</v>
      </c>
      <c r="M938" s="113">
        <v>53.29</v>
      </c>
      <c r="N938" s="113">
        <v>0</v>
      </c>
      <c r="O938" s="113">
        <v>646.9</v>
      </c>
      <c r="P938" s="113">
        <f t="shared" si="70"/>
        <v>2.599317356073708</v>
      </c>
      <c r="Q938" s="113">
        <f t="shared" si="71"/>
        <v>13.454550232362537</v>
      </c>
      <c r="R938" s="113">
        <f>SUM($Q$884:Q938)</f>
        <v>378.96503019226503</v>
      </c>
      <c r="S938" s="113">
        <f t="shared" si="72"/>
        <v>10.103695227003724</v>
      </c>
      <c r="T938" s="113">
        <f>SUM($S$884:S938)</f>
        <v>282.05818727397934</v>
      </c>
      <c r="U938" s="199">
        <f t="shared" si="73"/>
        <v>9.7908754376499996</v>
      </c>
      <c r="V938" s="199">
        <f t="shared" si="74"/>
        <v>9.7908754376499996</v>
      </c>
      <c r="W938" s="231">
        <f>SUM($V$884:V938)</f>
        <v>285.68822713717998</v>
      </c>
      <c r="Y938" s="231"/>
      <c r="Z938" s="231"/>
      <c r="AA938" s="231"/>
      <c r="AB938" s="231"/>
      <c r="AC938" s="231"/>
      <c r="AD938" s="231"/>
      <c r="AE938" s="231"/>
      <c r="AF938" s="231"/>
      <c r="AG938" s="231"/>
      <c r="AH938" s="231"/>
      <c r="AI938" s="231"/>
      <c r="AJ938" s="231"/>
      <c r="AK938" s="231"/>
      <c r="AL938" s="231"/>
      <c r="AM938" s="231"/>
      <c r="AN938" s="231"/>
    </row>
    <row r="939" spans="1:40">
      <c r="A939" s="27">
        <v>42910</v>
      </c>
      <c r="B939" s="113">
        <v>9.5069999999999997</v>
      </c>
      <c r="C939" s="116">
        <v>6.81</v>
      </c>
      <c r="D939" s="116">
        <v>33.65</v>
      </c>
      <c r="E939" s="113">
        <v>18.8904</v>
      </c>
      <c r="F939" s="113">
        <v>38.095199999999998</v>
      </c>
      <c r="G939" s="113">
        <v>11</v>
      </c>
      <c r="H939" s="113">
        <v>48.24</v>
      </c>
      <c r="I939" s="113">
        <v>20</v>
      </c>
      <c r="J939" s="113">
        <v>80</v>
      </c>
      <c r="K939" s="113">
        <v>688.02</v>
      </c>
      <c r="L939" s="113">
        <v>28.54</v>
      </c>
      <c r="M939" s="113">
        <v>54.53</v>
      </c>
      <c r="N939" s="113">
        <v>0</v>
      </c>
      <c r="O939" s="113">
        <v>650.02</v>
      </c>
      <c r="P939" s="113">
        <f t="shared" si="70"/>
        <v>2.4819138602947604</v>
      </c>
      <c r="Q939" s="113">
        <f t="shared" si="71"/>
        <v>11.964140213243345</v>
      </c>
      <c r="R939" s="113">
        <f>SUM($Q$884:Q939)</f>
        <v>390.92917040550839</v>
      </c>
      <c r="S939" s="113">
        <f t="shared" si="72"/>
        <v>9.2273157180940011</v>
      </c>
      <c r="T939" s="113">
        <f>SUM($S$884:S939)</f>
        <v>291.28550299207336</v>
      </c>
      <c r="U939" s="199">
        <f t="shared" si="73"/>
        <v>9.1131987664399983</v>
      </c>
      <c r="V939" s="199">
        <f t="shared" si="74"/>
        <v>9.1131987664399983</v>
      </c>
      <c r="W939" s="231">
        <f>SUM($V$884:V939)</f>
        <v>294.80142590361999</v>
      </c>
      <c r="Y939" s="231"/>
      <c r="Z939" s="231"/>
      <c r="AA939" s="231"/>
      <c r="AB939" s="231"/>
      <c r="AC939" s="231"/>
      <c r="AD939" s="231"/>
      <c r="AE939" s="231"/>
      <c r="AF939" s="231"/>
      <c r="AG939" s="231"/>
      <c r="AH939" s="231"/>
      <c r="AI939" s="231"/>
      <c r="AJ939" s="231"/>
      <c r="AK939" s="231"/>
      <c r="AL939" s="231"/>
      <c r="AM939" s="231"/>
      <c r="AN939" s="231"/>
    </row>
    <row r="940" spans="1:40">
      <c r="A940" s="27">
        <v>42911</v>
      </c>
      <c r="B940" s="113">
        <v>9.2326999999999995</v>
      </c>
      <c r="C940" s="116">
        <v>6.61</v>
      </c>
      <c r="D940" s="116">
        <v>34.47</v>
      </c>
      <c r="E940" s="113">
        <v>31.639700000000001</v>
      </c>
      <c r="F940" s="113">
        <v>36.684899999999999</v>
      </c>
      <c r="G940" s="113">
        <v>10.899999619999999</v>
      </c>
      <c r="H940" s="113">
        <v>49.5</v>
      </c>
      <c r="I940" s="113">
        <v>20.010000000000002</v>
      </c>
      <c r="J940" s="113">
        <v>80</v>
      </c>
      <c r="K940" s="113">
        <v>681.96</v>
      </c>
      <c r="L940" s="113">
        <v>27.41</v>
      </c>
      <c r="M940" s="113">
        <v>56.98</v>
      </c>
      <c r="N940" s="113">
        <v>0</v>
      </c>
      <c r="O940" s="113">
        <v>649.91999999999996</v>
      </c>
      <c r="P940" s="113">
        <f t="shared" si="70"/>
        <v>2.500144110054026</v>
      </c>
      <c r="Q940" s="113">
        <f t="shared" si="71"/>
        <v>12.184249707073636</v>
      </c>
      <c r="R940" s="113">
        <f>SUM($Q$884:Q940)</f>
        <v>403.11342011258205</v>
      </c>
      <c r="S940" s="113">
        <f t="shared" si="72"/>
        <v>9.544639666931154</v>
      </c>
      <c r="T940" s="113">
        <f>SUM($S$884:S940)</f>
        <v>300.83014265900454</v>
      </c>
      <c r="U940" s="199">
        <f t="shared" si="73"/>
        <v>9.3634473371000002</v>
      </c>
      <c r="V940" s="199">
        <f t="shared" si="74"/>
        <v>9.3634473371000002</v>
      </c>
      <c r="W940" s="231">
        <f>SUM($V$884:V940)</f>
        <v>304.16487324072</v>
      </c>
      <c r="Y940" s="231"/>
      <c r="Z940" s="231"/>
      <c r="AA940" s="231"/>
      <c r="AB940" s="231"/>
      <c r="AC940" s="231"/>
      <c r="AD940" s="231"/>
      <c r="AE940" s="231"/>
      <c r="AF940" s="231"/>
      <c r="AG940" s="231"/>
      <c r="AH940" s="231"/>
      <c r="AI940" s="231"/>
      <c r="AJ940" s="231"/>
      <c r="AK940" s="231"/>
      <c r="AL940" s="231"/>
      <c r="AM940" s="231"/>
      <c r="AN940" s="231"/>
    </row>
    <row r="941" spans="1:40">
      <c r="A941" s="27">
        <v>42912</v>
      </c>
      <c r="B941" s="113">
        <v>9.5844000000000005</v>
      </c>
      <c r="C941" s="116">
        <v>6.86</v>
      </c>
      <c r="D941" s="116">
        <v>35.19</v>
      </c>
      <c r="E941" s="113">
        <v>31.957100000000001</v>
      </c>
      <c r="F941" s="113">
        <v>36.661799999999999</v>
      </c>
      <c r="G941" s="113">
        <v>10.899999619999999</v>
      </c>
      <c r="H941" s="113">
        <v>48.78</v>
      </c>
      <c r="I941" s="113">
        <v>20</v>
      </c>
      <c r="J941" s="113">
        <v>79.989999999999995</v>
      </c>
      <c r="K941" s="113">
        <v>687.43</v>
      </c>
      <c r="L941" s="113">
        <v>26.86</v>
      </c>
      <c r="M941" s="113">
        <v>59.04</v>
      </c>
      <c r="N941" s="113">
        <v>0</v>
      </c>
      <c r="O941" s="113">
        <v>649.99</v>
      </c>
      <c r="P941" s="113">
        <f t="shared" si="70"/>
        <v>2.5628156129658759</v>
      </c>
      <c r="Q941" s="113">
        <f t="shared" si="71"/>
        <v>12.972290894145443</v>
      </c>
      <c r="R941" s="113">
        <f>SUM($Q$884:Q941)</f>
        <v>416.08571100672748</v>
      </c>
      <c r="S941" s="113">
        <f t="shared" si="72"/>
        <v>9.9982963765668504</v>
      </c>
      <c r="T941" s="113">
        <f>SUM($S$884:S941)</f>
        <v>310.82843903557136</v>
      </c>
      <c r="U941" s="199">
        <f t="shared" si="73"/>
        <v>9.7809973710100007</v>
      </c>
      <c r="V941" s="199">
        <f t="shared" si="74"/>
        <v>9.7809973710100007</v>
      </c>
      <c r="W941" s="231">
        <f>SUM($V$884:V941)</f>
        <v>313.94587061173002</v>
      </c>
      <c r="Y941" s="231"/>
      <c r="Z941" s="231"/>
      <c r="AA941" s="231"/>
      <c r="AB941" s="231"/>
      <c r="AC941" s="231"/>
      <c r="AD941" s="231"/>
      <c r="AE941" s="231"/>
      <c r="AF941" s="231"/>
      <c r="AG941" s="231"/>
      <c r="AH941" s="231"/>
      <c r="AI941" s="231"/>
      <c r="AJ941" s="231"/>
      <c r="AK941" s="231"/>
      <c r="AL941" s="231"/>
      <c r="AM941" s="231"/>
      <c r="AN941" s="231"/>
    </row>
    <row r="942" spans="1:40">
      <c r="A942" s="27">
        <v>42913</v>
      </c>
      <c r="B942" s="113">
        <v>10.133800000000001</v>
      </c>
      <c r="C942" s="116">
        <v>7.26</v>
      </c>
      <c r="D942" s="116">
        <v>35.130000000000003</v>
      </c>
      <c r="E942" s="113">
        <v>27.348700000000001</v>
      </c>
      <c r="F942" s="113">
        <v>37.252800000000001</v>
      </c>
      <c r="G942" s="113">
        <v>10.899999619999999</v>
      </c>
      <c r="H942" s="113">
        <v>47.18</v>
      </c>
      <c r="I942" s="113">
        <v>20</v>
      </c>
      <c r="J942" s="113">
        <v>80</v>
      </c>
      <c r="K942" s="113">
        <v>695.85</v>
      </c>
      <c r="L942" s="113">
        <v>26.1</v>
      </c>
      <c r="M942" s="113">
        <v>60.46</v>
      </c>
      <c r="N942" s="113">
        <v>0</v>
      </c>
      <c r="O942" s="113">
        <v>650.13</v>
      </c>
      <c r="P942" s="113">
        <f t="shared" si="70"/>
        <v>2.627836058580856</v>
      </c>
      <c r="Q942" s="113">
        <f t="shared" si="71"/>
        <v>13.843780336333332</v>
      </c>
      <c r="R942" s="113">
        <f>SUM($Q$884:Q942)</f>
        <v>429.92949134306082</v>
      </c>
      <c r="S942" s="113">
        <f t="shared" si="72"/>
        <v>10.39373818693905</v>
      </c>
      <c r="T942" s="113">
        <f>SUM($S$884:S942)</f>
        <v>321.22217722251042</v>
      </c>
      <c r="U942" s="199">
        <f t="shared" si="73"/>
        <v>10.149861057989998</v>
      </c>
      <c r="V942" s="199">
        <f t="shared" si="74"/>
        <v>10.149861057989998</v>
      </c>
      <c r="W942" s="231">
        <f>SUM($V$884:V942)</f>
        <v>324.09573166972001</v>
      </c>
      <c r="Y942" s="231"/>
      <c r="Z942" s="231"/>
      <c r="AA942" s="231"/>
      <c r="AB942" s="231"/>
      <c r="AC942" s="231"/>
      <c r="AD942" s="231"/>
      <c r="AE942" s="231"/>
      <c r="AF942" s="231"/>
      <c r="AG942" s="231"/>
      <c r="AH942" s="231"/>
      <c r="AI942" s="231"/>
      <c r="AJ942" s="231"/>
      <c r="AK942" s="231"/>
      <c r="AL942" s="231"/>
      <c r="AM942" s="231"/>
      <c r="AN942" s="231"/>
    </row>
    <row r="943" spans="1:40">
      <c r="A943" s="27">
        <v>42914</v>
      </c>
      <c r="B943" s="113">
        <v>10.1027</v>
      </c>
      <c r="C943" s="116">
        <v>7.23</v>
      </c>
      <c r="D943" s="116">
        <v>35.5</v>
      </c>
      <c r="E943" s="113">
        <v>27.757100000000001</v>
      </c>
      <c r="F943" s="113">
        <v>38.5745</v>
      </c>
      <c r="G943" s="113">
        <v>11.5</v>
      </c>
      <c r="H943" s="113">
        <v>49.77</v>
      </c>
      <c r="I943" s="113">
        <v>19.989999999999998</v>
      </c>
      <c r="J943" s="113">
        <v>79.989999999999995</v>
      </c>
      <c r="K943" s="113">
        <v>695.54</v>
      </c>
      <c r="L943" s="113">
        <v>25.85</v>
      </c>
      <c r="M943" s="113">
        <v>60.61</v>
      </c>
      <c r="N943" s="113">
        <v>0</v>
      </c>
      <c r="O943" s="113">
        <v>650.05999999999995</v>
      </c>
      <c r="P943" s="113">
        <f t="shared" si="70"/>
        <v>2.6034604735728299</v>
      </c>
      <c r="Q943" s="113">
        <f t="shared" si="71"/>
        <v>13.510409651036367</v>
      </c>
      <c r="R943" s="113">
        <f>SUM($Q$884:Q943)</f>
        <v>443.43990099409717</v>
      </c>
      <c r="S943" s="113">
        <f t="shared" si="72"/>
        <v>10.210278146476705</v>
      </c>
      <c r="T943" s="113">
        <f>SUM($S$884:S943)</f>
        <v>331.43245536898712</v>
      </c>
      <c r="U943" s="199">
        <f t="shared" si="73"/>
        <v>10.163749532480001</v>
      </c>
      <c r="V943" s="199">
        <f t="shared" si="74"/>
        <v>10.163749532480001</v>
      </c>
      <c r="W943" s="231">
        <f>SUM($V$884:V943)</f>
        <v>334.25948120219999</v>
      </c>
      <c r="Y943" s="231"/>
      <c r="Z943" s="231"/>
      <c r="AA943" s="231"/>
      <c r="AB943" s="231"/>
      <c r="AC943" s="231"/>
      <c r="AD943" s="231"/>
      <c r="AE943" s="231"/>
      <c r="AF943" s="231"/>
      <c r="AG943" s="231"/>
      <c r="AH943" s="231"/>
      <c r="AI943" s="231"/>
      <c r="AJ943" s="231"/>
      <c r="AK943" s="231"/>
      <c r="AL943" s="231"/>
      <c r="AM943" s="231"/>
      <c r="AN943" s="231"/>
    </row>
    <row r="944" spans="1:40">
      <c r="A944" s="27">
        <v>42915</v>
      </c>
      <c r="B944" s="113">
        <v>9.3880999999999997</v>
      </c>
      <c r="C944" s="116">
        <v>6.72</v>
      </c>
      <c r="D944" s="116">
        <v>34.11</v>
      </c>
      <c r="E944" s="113">
        <v>37.372599999999998</v>
      </c>
      <c r="F944" s="113">
        <v>36.986499999999999</v>
      </c>
      <c r="G944" s="113">
        <v>11.399999619999999</v>
      </c>
      <c r="H944" s="113">
        <v>48.31</v>
      </c>
      <c r="I944" s="113">
        <v>20.010000000000002</v>
      </c>
      <c r="J944" s="113">
        <v>80.010000000000005</v>
      </c>
      <c r="K944" s="113">
        <v>687.16</v>
      </c>
      <c r="L944" s="113">
        <v>26.21</v>
      </c>
      <c r="M944" s="113">
        <v>37.549999999999997</v>
      </c>
      <c r="N944" s="113">
        <v>0</v>
      </c>
      <c r="O944" s="113">
        <v>650.01</v>
      </c>
      <c r="P944" s="113">
        <f t="shared" si="70"/>
        <v>2.4688587360643663</v>
      </c>
      <c r="Q944" s="113">
        <f t="shared" si="71"/>
        <v>11.808962015765713</v>
      </c>
      <c r="R944" s="113">
        <f>SUM($Q$884:Q944)</f>
        <v>455.24886300986287</v>
      </c>
      <c r="S944" s="113">
        <f t="shared" si="72"/>
        <v>9.6078928961285524</v>
      </c>
      <c r="T944" s="113">
        <f>SUM($S$884:S944)</f>
        <v>341.04034826511565</v>
      </c>
      <c r="U944" s="199">
        <f t="shared" si="73"/>
        <v>9.6655763648299988</v>
      </c>
      <c r="V944" s="199">
        <f t="shared" si="74"/>
        <v>9.6655763648299988</v>
      </c>
      <c r="W944" s="231">
        <f>SUM($V$884:V944)</f>
        <v>343.92505756702997</v>
      </c>
      <c r="Y944" s="231"/>
      <c r="Z944" s="231"/>
      <c r="AA944" s="231"/>
      <c r="AB944" s="231"/>
      <c r="AC944" s="231"/>
      <c r="AD944" s="231"/>
      <c r="AE944" s="231"/>
      <c r="AF944" s="231"/>
      <c r="AG944" s="231"/>
      <c r="AH944" s="231"/>
      <c r="AI944" s="231"/>
      <c r="AJ944" s="231"/>
      <c r="AK944" s="231"/>
      <c r="AL944" s="231"/>
      <c r="AM944" s="231"/>
      <c r="AN944" s="231"/>
    </row>
    <row r="945" spans="1:40">
      <c r="A945" s="27">
        <v>42916</v>
      </c>
      <c r="B945" s="113">
        <v>8.9928000000000008</v>
      </c>
      <c r="C945" s="116">
        <v>6.44</v>
      </c>
      <c r="D945" s="116">
        <v>34.18</v>
      </c>
      <c r="E945" s="113">
        <v>34.805799999999998</v>
      </c>
      <c r="F945" s="113">
        <v>37.326500000000003</v>
      </c>
      <c r="G945" s="113">
        <v>11.69999981</v>
      </c>
      <c r="H945" s="113">
        <v>50.35</v>
      </c>
      <c r="I945" s="113">
        <v>19.989999999999998</v>
      </c>
      <c r="J945" s="113">
        <v>79.989999999999995</v>
      </c>
      <c r="K945" s="113">
        <v>681.51</v>
      </c>
      <c r="L945" s="113">
        <v>27.82</v>
      </c>
      <c r="M945" s="113">
        <v>42.27</v>
      </c>
      <c r="N945" s="113">
        <v>0</v>
      </c>
      <c r="O945" s="113">
        <v>650.02</v>
      </c>
      <c r="P945" s="113">
        <f t="shared" si="70"/>
        <v>2.4031814682238082</v>
      </c>
      <c r="Q945" s="113">
        <f t="shared" si="71"/>
        <v>11.058302112093484</v>
      </c>
      <c r="R945" s="113">
        <f>SUM($Q$884:Q945)</f>
        <v>466.30716512195636</v>
      </c>
      <c r="S945" s="113">
        <f t="shared" si="72"/>
        <v>9.0428055417715267</v>
      </c>
      <c r="T945" s="113">
        <f>SUM($S$884:S945)</f>
        <v>350.0831538068872</v>
      </c>
      <c r="U945" s="199">
        <f t="shared" si="73"/>
        <v>9.2152176405899997</v>
      </c>
      <c r="V945" s="199">
        <f t="shared" si="74"/>
        <v>9.2152176405899997</v>
      </c>
      <c r="W945" s="231">
        <f>SUM($V$884:V945)</f>
        <v>353.14027520761999</v>
      </c>
      <c r="Y945" s="231"/>
      <c r="Z945" s="231"/>
      <c r="AA945" s="231"/>
      <c r="AB945" s="231"/>
      <c r="AC945" s="231"/>
      <c r="AD945" s="231"/>
      <c r="AE945" s="231"/>
      <c r="AF945" s="231"/>
      <c r="AG945" s="231"/>
      <c r="AH945" s="231"/>
      <c r="AI945" s="231"/>
      <c r="AJ945" s="231"/>
      <c r="AK945" s="231"/>
      <c r="AL945" s="231"/>
      <c r="AM945" s="231"/>
      <c r="AN945" s="231"/>
    </row>
    <row r="946" spans="1:40">
      <c r="A946" s="27">
        <v>42917</v>
      </c>
      <c r="B946" s="113">
        <v>9.1590000000000007</v>
      </c>
      <c r="C946" s="116">
        <v>6.56</v>
      </c>
      <c r="D946" s="116">
        <v>35.01</v>
      </c>
      <c r="E946" s="113">
        <v>28.269100000000002</v>
      </c>
      <c r="F946" s="113">
        <v>37.198999999999998</v>
      </c>
      <c r="G946" s="113">
        <v>11.399999619999999</v>
      </c>
      <c r="H946" s="113">
        <v>48.7</v>
      </c>
      <c r="I946" s="113">
        <v>20</v>
      </c>
      <c r="J946" s="113">
        <v>80.010000000000005</v>
      </c>
      <c r="K946" s="113">
        <v>682.25</v>
      </c>
      <c r="L946" s="113">
        <v>26.64</v>
      </c>
      <c r="M946" s="113">
        <v>45.06</v>
      </c>
      <c r="N946" s="113">
        <v>0</v>
      </c>
      <c r="O946" s="113">
        <v>650.01</v>
      </c>
      <c r="P946" s="113">
        <f t="shared" si="70"/>
        <v>2.443780214984316</v>
      </c>
      <c r="Q946" s="113">
        <f t="shared" si="71"/>
        <v>11.516493381739908</v>
      </c>
      <c r="R946" s="113">
        <f>SUM($Q$884:Q946)</f>
        <v>477.82365850369627</v>
      </c>
      <c r="S946" s="113">
        <f t="shared" si="72"/>
        <v>9.1939464148040528</v>
      </c>
      <c r="T946" s="113">
        <f>SUM($S$884:S946)</f>
        <v>359.27710022169123</v>
      </c>
      <c r="U946" s="199">
        <f t="shared" si="73"/>
        <v>9.2402336555299982</v>
      </c>
      <c r="V946" s="199">
        <f t="shared" si="74"/>
        <v>9.2402336555299982</v>
      </c>
      <c r="W946" s="231">
        <f>SUM($V$884:V946)</f>
        <v>362.38050886315</v>
      </c>
      <c r="Y946" s="231"/>
      <c r="Z946" s="231"/>
      <c r="AA946" s="231"/>
      <c r="AB946" s="231"/>
      <c r="AC946" s="231"/>
      <c r="AD946" s="231"/>
      <c r="AE946" s="231"/>
      <c r="AF946" s="231"/>
      <c r="AG946" s="231"/>
      <c r="AH946" s="231"/>
      <c r="AI946" s="231"/>
      <c r="AJ946" s="231"/>
      <c r="AK946" s="231"/>
      <c r="AL946" s="231"/>
      <c r="AM946" s="231"/>
      <c r="AN946" s="231"/>
    </row>
    <row r="947" spans="1:40">
      <c r="A947" s="27">
        <v>42918</v>
      </c>
      <c r="B947" s="113">
        <v>9.1818000000000008</v>
      </c>
      <c r="C947" s="116">
        <v>6.57</v>
      </c>
      <c r="D947" s="116">
        <v>35.229999999999997</v>
      </c>
      <c r="E947" s="113">
        <v>23.911300000000001</v>
      </c>
      <c r="F947" s="113">
        <v>37.176000000000002</v>
      </c>
      <c r="G947" s="113">
        <v>11.399999619999999</v>
      </c>
      <c r="H947" s="113">
        <v>47.06</v>
      </c>
      <c r="I947" s="113">
        <v>20</v>
      </c>
      <c r="J947" s="113">
        <v>79.989999999999995</v>
      </c>
      <c r="K947" s="113">
        <v>681.8</v>
      </c>
      <c r="L947" s="113">
        <v>24.94</v>
      </c>
      <c r="M947" s="113">
        <v>46.1</v>
      </c>
      <c r="N947" s="113">
        <v>0</v>
      </c>
      <c r="O947" s="113">
        <v>650.04</v>
      </c>
      <c r="P947" s="113">
        <f t="shared" si="70"/>
        <v>2.4390626777939763</v>
      </c>
      <c r="Q947" s="113">
        <f t="shared" si="71"/>
        <v>11.462291845313121</v>
      </c>
      <c r="R947" s="113">
        <f>SUM($Q$884:Q947)</f>
        <v>489.2859503490094</v>
      </c>
      <c r="S947" s="113">
        <f t="shared" si="72"/>
        <v>9.0806282611414524</v>
      </c>
      <c r="T947" s="113">
        <f>SUM($S$884:S947)</f>
        <v>368.35772848283267</v>
      </c>
      <c r="U947" s="199">
        <f t="shared" si="73"/>
        <v>9.1292567776899993</v>
      </c>
      <c r="V947" s="199">
        <f t="shared" si="74"/>
        <v>9.1292567776899993</v>
      </c>
      <c r="W947" s="231">
        <f>SUM($V$884:V947)</f>
        <v>371.50976564083999</v>
      </c>
      <c r="Y947" s="231"/>
      <c r="Z947" s="231"/>
      <c r="AA947" s="231"/>
      <c r="AB947" s="231"/>
      <c r="AC947" s="231"/>
      <c r="AD947" s="231"/>
      <c r="AE947" s="231"/>
      <c r="AF947" s="231"/>
      <c r="AG947" s="231"/>
      <c r="AH947" s="231"/>
      <c r="AI947" s="231"/>
      <c r="AJ947" s="231"/>
      <c r="AK947" s="231"/>
      <c r="AL947" s="231"/>
      <c r="AM947" s="231"/>
      <c r="AN947" s="231"/>
    </row>
    <row r="948" spans="1:40">
      <c r="A948" s="27">
        <v>42919</v>
      </c>
      <c r="B948" s="113">
        <v>9.1</v>
      </c>
      <c r="C948" s="116">
        <v>6.52</v>
      </c>
      <c r="D948" s="116">
        <v>34.33</v>
      </c>
      <c r="E948" s="113">
        <v>36.646599999999999</v>
      </c>
      <c r="F948" s="113">
        <v>36.822699999999998</v>
      </c>
      <c r="G948" s="113">
        <v>10.80000019</v>
      </c>
      <c r="H948" s="113">
        <v>51.52</v>
      </c>
      <c r="I948" s="113">
        <v>20</v>
      </c>
      <c r="J948" s="113">
        <v>80.010000000000005</v>
      </c>
      <c r="K948" s="113">
        <v>680.7</v>
      </c>
      <c r="L948" s="113">
        <v>24.11</v>
      </c>
      <c r="M948" s="113">
        <v>47.23</v>
      </c>
      <c r="N948" s="113">
        <v>0</v>
      </c>
      <c r="O948" s="113">
        <v>650.02</v>
      </c>
      <c r="P948" s="113">
        <f t="shared" si="70"/>
        <v>2.4980682018703524</v>
      </c>
      <c r="Q948" s="113">
        <f t="shared" si="71"/>
        <v>12.158982558608779</v>
      </c>
      <c r="R948" s="113">
        <f>SUM($Q$884:Q948)</f>
        <v>501.44493290761818</v>
      </c>
      <c r="S948" s="113">
        <f t="shared" si="72"/>
        <v>9.6005265871604788</v>
      </c>
      <c r="T948" s="113">
        <f>SUM($S$884:S948)</f>
        <v>377.95825506999313</v>
      </c>
      <c r="U948" s="199">
        <f t="shared" si="73"/>
        <v>9.3987593298499998</v>
      </c>
      <c r="V948" s="199">
        <f t="shared" si="74"/>
        <v>9.3987593298499998</v>
      </c>
      <c r="W948" s="231">
        <f>SUM($V$884:V948)</f>
        <v>380.90852497069</v>
      </c>
      <c r="Y948" s="231"/>
      <c r="Z948" s="231"/>
      <c r="AA948" s="231"/>
      <c r="AB948" s="231"/>
      <c r="AC948" s="231"/>
      <c r="AD948" s="231"/>
      <c r="AE948" s="231"/>
      <c r="AF948" s="231"/>
      <c r="AG948" s="231"/>
      <c r="AH948" s="231"/>
      <c r="AI948" s="231"/>
      <c r="AJ948" s="231"/>
      <c r="AK948" s="231"/>
      <c r="AL948" s="231"/>
      <c r="AM948" s="231"/>
      <c r="AN948" s="231"/>
    </row>
    <row r="949" spans="1:40">
      <c r="A949" s="27">
        <v>42920</v>
      </c>
      <c r="B949" s="113">
        <v>9.1506000000000007</v>
      </c>
      <c r="C949" s="116">
        <v>6.55</v>
      </c>
      <c r="D949" s="116">
        <v>32.61</v>
      </c>
      <c r="E949" s="113">
        <v>34.5075</v>
      </c>
      <c r="F949" s="113">
        <v>36.7729</v>
      </c>
      <c r="G949" s="113">
        <v>10.80000019</v>
      </c>
      <c r="H949" s="113">
        <v>45.94</v>
      </c>
      <c r="I949" s="113">
        <v>20.010000000000002</v>
      </c>
      <c r="J949" s="113">
        <v>80</v>
      </c>
      <c r="K949" s="113">
        <v>682.56</v>
      </c>
      <c r="L949" s="113">
        <v>23.22</v>
      </c>
      <c r="M949" s="113">
        <v>50.54</v>
      </c>
      <c r="N949" s="113">
        <v>0</v>
      </c>
      <c r="O949" s="113">
        <v>650.04</v>
      </c>
      <c r="P949" s="113">
        <f t="shared" si="70"/>
        <v>2.4573988756875123</v>
      </c>
      <c r="Q949" s="113">
        <f t="shared" si="71"/>
        <v>11.674405432287697</v>
      </c>
      <c r="R949" s="113">
        <f>SUM($Q$884:Q949)</f>
        <v>513.11933833990588</v>
      </c>
      <c r="S949" s="113">
        <f t="shared" si="72"/>
        <v>9.3524189923604748</v>
      </c>
      <c r="T949" s="113">
        <f>SUM($S$884:S949)</f>
        <v>387.3106740623536</v>
      </c>
      <c r="U949" s="199">
        <f t="shared" si="73"/>
        <v>9.1861540824399999</v>
      </c>
      <c r="V949" s="199">
        <f t="shared" si="74"/>
        <v>9.1861540824399999</v>
      </c>
      <c r="W949" s="231">
        <f>SUM($V$884:V949)</f>
        <v>390.09467905312999</v>
      </c>
      <c r="Y949" s="231"/>
      <c r="Z949" s="231"/>
      <c r="AA949" s="231"/>
      <c r="AB949" s="231"/>
      <c r="AC949" s="231"/>
      <c r="AD949" s="231"/>
      <c r="AE949" s="231"/>
      <c r="AF949" s="231"/>
      <c r="AG949" s="231"/>
      <c r="AH949" s="231"/>
      <c r="AI949" s="231"/>
      <c r="AJ949" s="231"/>
      <c r="AK949" s="231"/>
      <c r="AL949" s="231"/>
      <c r="AM949" s="231"/>
      <c r="AN949" s="231"/>
    </row>
    <row r="950" spans="1:40">
      <c r="A950" s="27">
        <v>42921</v>
      </c>
      <c r="B950" s="113">
        <v>8.5777000000000001</v>
      </c>
      <c r="C950" s="116">
        <v>6.14</v>
      </c>
      <c r="D950" s="116">
        <v>33.49</v>
      </c>
      <c r="E950" s="113">
        <v>30.5014</v>
      </c>
      <c r="F950" s="113">
        <v>37.304900000000004</v>
      </c>
      <c r="G950" s="113">
        <v>10.69999981</v>
      </c>
      <c r="H950" s="113">
        <v>48.79</v>
      </c>
      <c r="I950" s="113">
        <v>20</v>
      </c>
      <c r="J950" s="113">
        <v>80</v>
      </c>
      <c r="K950" s="113">
        <v>673.56</v>
      </c>
      <c r="L950" s="113">
        <v>22.3</v>
      </c>
      <c r="M950" s="113">
        <v>53.41</v>
      </c>
      <c r="N950" s="113">
        <v>0</v>
      </c>
      <c r="O950" s="113">
        <v>649.99</v>
      </c>
      <c r="P950" s="113">
        <f t="shared" si="70"/>
        <v>2.4053974708187678</v>
      </c>
      <c r="Q950" s="113">
        <f t="shared" si="71"/>
        <v>11.082834510159413</v>
      </c>
      <c r="R950" s="113">
        <f>SUM($Q$884:Q950)</f>
        <v>524.20217285006527</v>
      </c>
      <c r="S950" s="113">
        <f t="shared" si="72"/>
        <v>8.8014545391411261</v>
      </c>
      <c r="T950" s="113">
        <f>SUM($S$884:S950)</f>
        <v>396.1121286014947</v>
      </c>
      <c r="U950" s="199">
        <f t="shared" si="73"/>
        <v>8.5997577989099998</v>
      </c>
      <c r="V950" s="199">
        <f t="shared" si="74"/>
        <v>8.5997577989099998</v>
      </c>
      <c r="W950" s="231">
        <f>SUM($V$884:V950)</f>
        <v>398.69443685203998</v>
      </c>
      <c r="Y950" s="231"/>
      <c r="Z950" s="231"/>
      <c r="AA950" s="231"/>
      <c r="AB950" s="231"/>
      <c r="AC950" s="231"/>
      <c r="AD950" s="231"/>
      <c r="AE950" s="231"/>
      <c r="AF950" s="231"/>
      <c r="AG950" s="231"/>
      <c r="AH950" s="231"/>
      <c r="AI950" s="231"/>
      <c r="AJ950" s="231"/>
      <c r="AK950" s="231"/>
      <c r="AL950" s="231"/>
      <c r="AM950" s="231"/>
      <c r="AN950" s="231"/>
    </row>
    <row r="951" spans="1:40">
      <c r="A951" s="27">
        <v>42922</v>
      </c>
      <c r="B951" s="113">
        <v>9.0460999999999991</v>
      </c>
      <c r="C951" s="116">
        <v>6.48</v>
      </c>
      <c r="D951" s="116">
        <v>34.22</v>
      </c>
      <c r="E951" s="113">
        <v>27.167100000000001</v>
      </c>
      <c r="F951" s="113">
        <v>37.736400000000003</v>
      </c>
      <c r="G951" s="113">
        <v>10.80000019</v>
      </c>
      <c r="H951" s="113">
        <v>48.37</v>
      </c>
      <c r="I951" s="113">
        <v>19.989999999999998</v>
      </c>
      <c r="J951" s="113">
        <v>79.989999999999995</v>
      </c>
      <c r="K951" s="113">
        <v>679.66</v>
      </c>
      <c r="L951" s="113">
        <v>22.37</v>
      </c>
      <c r="M951" s="113">
        <v>55.3</v>
      </c>
      <c r="N951" s="113">
        <v>0</v>
      </c>
      <c r="O951" s="113">
        <v>650.15</v>
      </c>
      <c r="P951" s="113">
        <f t="shared" si="70"/>
        <v>2.4712504052391422</v>
      </c>
      <c r="Q951" s="113">
        <f t="shared" si="71"/>
        <v>11.837238947258763</v>
      </c>
      <c r="R951" s="113">
        <f>SUM($Q$884:Q951)</f>
        <v>536.03941179732408</v>
      </c>
      <c r="S951" s="113">
        <f t="shared" si="72"/>
        <v>9.2187980355911776</v>
      </c>
      <c r="T951" s="113">
        <f>SUM($S$884:S951)</f>
        <v>405.33092663708589</v>
      </c>
      <c r="U951" s="199">
        <f t="shared" si="73"/>
        <v>9.0146850340700002</v>
      </c>
      <c r="V951" s="199">
        <f t="shared" si="74"/>
        <v>9.0146850340700002</v>
      </c>
      <c r="W951" s="231">
        <f>SUM($V$884:V951)</f>
        <v>407.70912188610998</v>
      </c>
      <c r="Y951" s="231"/>
      <c r="Z951" s="231"/>
      <c r="AA951" s="231"/>
      <c r="AB951" s="231"/>
      <c r="AC951" s="231"/>
      <c r="AD951" s="231"/>
      <c r="AE951" s="231"/>
      <c r="AF951" s="231"/>
      <c r="AG951" s="231"/>
      <c r="AH951" s="231"/>
      <c r="AI951" s="231"/>
      <c r="AJ951" s="231"/>
      <c r="AK951" s="231"/>
      <c r="AL951" s="231"/>
      <c r="AM951" s="231"/>
      <c r="AN951" s="231"/>
    </row>
    <row r="952" spans="1:40">
      <c r="A952" s="27">
        <v>42923</v>
      </c>
      <c r="B952" s="113">
        <v>9.8810000000000002</v>
      </c>
      <c r="C952" s="116">
        <v>7.08</v>
      </c>
      <c r="D952" s="116">
        <v>35.49</v>
      </c>
      <c r="E952" s="113">
        <v>36.395800000000001</v>
      </c>
      <c r="F952" s="113">
        <v>37.957700000000003</v>
      </c>
      <c r="G952" s="113">
        <v>10.5</v>
      </c>
      <c r="H952" s="113">
        <v>48.05</v>
      </c>
      <c r="I952" s="113">
        <v>20</v>
      </c>
      <c r="J952" s="113">
        <v>80.010000000000005</v>
      </c>
      <c r="K952" s="113">
        <v>693.46</v>
      </c>
      <c r="L952" s="113">
        <v>23.1</v>
      </c>
      <c r="M952" s="113">
        <v>56.71</v>
      </c>
      <c r="N952" s="113">
        <v>0</v>
      </c>
      <c r="O952" s="113">
        <v>650.14</v>
      </c>
      <c r="P952" s="113">
        <f t="shared" si="70"/>
        <v>2.6447677015513307</v>
      </c>
      <c r="Q952" s="113">
        <f t="shared" si="71"/>
        <v>14.080173900639702</v>
      </c>
      <c r="R952" s="113">
        <f>SUM($Q$884:Q952)</f>
        <v>550.11958569796377</v>
      </c>
      <c r="S952" s="113">
        <f t="shared" si="72"/>
        <v>10.654425936139301</v>
      </c>
      <c r="T952" s="113">
        <f>SUM($S$884:S952)</f>
        <v>415.98535257322521</v>
      </c>
      <c r="U952" s="199">
        <f t="shared" si="73"/>
        <v>10.25518768291</v>
      </c>
      <c r="V952" s="199">
        <f t="shared" si="74"/>
        <v>10.25518768291</v>
      </c>
      <c r="W952" s="231">
        <f>SUM($V$884:V952)</f>
        <v>417.96430956901997</v>
      </c>
      <c r="Y952" s="231"/>
      <c r="Z952" s="231"/>
      <c r="AA952" s="231"/>
      <c r="AB952" s="231"/>
      <c r="AC952" s="231"/>
      <c r="AD952" s="231"/>
      <c r="AE952" s="231"/>
      <c r="AF952" s="231"/>
      <c r="AG952" s="231"/>
      <c r="AH952" s="231"/>
      <c r="AI952" s="231"/>
      <c r="AJ952" s="231"/>
      <c r="AK952" s="231"/>
      <c r="AL952" s="231"/>
      <c r="AM952" s="231"/>
      <c r="AN952" s="231"/>
    </row>
    <row r="953" spans="1:40">
      <c r="A953" s="27">
        <v>42924</v>
      </c>
      <c r="B953" s="113">
        <v>10.487500000000001</v>
      </c>
      <c r="C953" s="116">
        <v>7.51</v>
      </c>
      <c r="D953" s="116">
        <v>36.32</v>
      </c>
      <c r="E953" s="113">
        <v>30.069299999999998</v>
      </c>
      <c r="F953" s="113">
        <v>38.9011</v>
      </c>
      <c r="G953" s="113">
        <v>11.30000019</v>
      </c>
      <c r="H953" s="113">
        <v>45.36</v>
      </c>
      <c r="I953" s="113">
        <v>20.010000000000002</v>
      </c>
      <c r="J953" s="113">
        <v>79.989999999999995</v>
      </c>
      <c r="K953" s="113">
        <v>704.26</v>
      </c>
      <c r="L953" s="113">
        <v>23.87</v>
      </c>
      <c r="M953" s="113">
        <v>58.3</v>
      </c>
      <c r="N953" s="113">
        <v>0</v>
      </c>
      <c r="O953" s="113">
        <v>650.20000000000005</v>
      </c>
      <c r="P953" s="113">
        <f t="shared" si="70"/>
        <v>2.672020409660492</v>
      </c>
      <c r="Q953" s="113">
        <f t="shared" si="71"/>
        <v>14.469173338291654</v>
      </c>
      <c r="R953" s="113">
        <f>SUM($Q$884:Q953)</f>
        <v>564.5887590362554</v>
      </c>
      <c r="S953" s="113">
        <f t="shared" si="72"/>
        <v>10.835298423622273</v>
      </c>
      <c r="T953" s="113">
        <f>SUM($S$884:S953)</f>
        <v>426.82065099684746</v>
      </c>
      <c r="U953" s="199">
        <f t="shared" si="73"/>
        <v>10.699246984199998</v>
      </c>
      <c r="V953" s="199">
        <f t="shared" si="74"/>
        <v>10.699246984199998</v>
      </c>
      <c r="W953" s="231">
        <f>SUM($V$884:V953)</f>
        <v>428.66355655321996</v>
      </c>
      <c r="Y953" s="231"/>
      <c r="Z953" s="231"/>
      <c r="AA953" s="231"/>
      <c r="AB953" s="231"/>
      <c r="AC953" s="231"/>
      <c r="AD953" s="231"/>
      <c r="AE953" s="231"/>
      <c r="AF953" s="231"/>
      <c r="AG953" s="231"/>
      <c r="AH953" s="231"/>
      <c r="AI953" s="231"/>
      <c r="AJ953" s="231"/>
      <c r="AK953" s="231"/>
      <c r="AL953" s="231"/>
      <c r="AM953" s="231"/>
      <c r="AN953" s="231"/>
    </row>
    <row r="954" spans="1:40">
      <c r="A954" s="27">
        <v>42925</v>
      </c>
      <c r="B954" s="113">
        <v>10.274699999999999</v>
      </c>
      <c r="C954" s="116">
        <v>7.36</v>
      </c>
      <c r="D954" s="116">
        <v>35.65</v>
      </c>
      <c r="E954" s="113">
        <v>30.0379</v>
      </c>
      <c r="F954" s="113">
        <v>39.200000000000003</v>
      </c>
      <c r="G954" s="113">
        <v>11.399999619999999</v>
      </c>
      <c r="H954" s="113">
        <v>51.08</v>
      </c>
      <c r="I954" s="113">
        <v>20.010000000000002</v>
      </c>
      <c r="J954" s="113">
        <v>80</v>
      </c>
      <c r="K954" s="113">
        <v>699.58</v>
      </c>
      <c r="L954" s="113">
        <v>24.11</v>
      </c>
      <c r="M954" s="113">
        <v>55.55</v>
      </c>
      <c r="N954" s="113">
        <v>0.01</v>
      </c>
      <c r="O954" s="113">
        <v>650.02</v>
      </c>
      <c r="P954" s="113">
        <f t="shared" si="70"/>
        <v>2.6435155705590558</v>
      </c>
      <c r="Q954" s="113">
        <f t="shared" si="71"/>
        <v>14.062554711590419</v>
      </c>
      <c r="R954" s="113">
        <f>SUM($Q$884:Q954)</f>
        <v>578.65131374784585</v>
      </c>
      <c r="S954" s="113">
        <f t="shared" si="72"/>
        <v>10.524358952296653</v>
      </c>
      <c r="T954" s="113">
        <f>SUM($S$884:S954)</f>
        <v>437.34500994914413</v>
      </c>
      <c r="U954" s="199">
        <f t="shared" si="73"/>
        <v>10.429419497469999</v>
      </c>
      <c r="V954" s="199">
        <f t="shared" si="74"/>
        <v>10.429419497469999</v>
      </c>
      <c r="W954" s="231">
        <f>SUM($V$884:V954)</f>
        <v>439.09297605068997</v>
      </c>
      <c r="Y954" s="231"/>
      <c r="Z954" s="231"/>
      <c r="AA954" s="231"/>
      <c r="AB954" s="231"/>
      <c r="AC954" s="231"/>
      <c r="AD954" s="231"/>
      <c r="AE954" s="231"/>
      <c r="AF954" s="231"/>
      <c r="AG954" s="231"/>
      <c r="AH954" s="231"/>
      <c r="AI954" s="231"/>
      <c r="AJ954" s="231"/>
      <c r="AK954" s="231"/>
      <c r="AL954" s="231"/>
      <c r="AM954" s="231"/>
      <c r="AN954" s="231"/>
    </row>
    <row r="955" spans="1:40">
      <c r="A955" s="27">
        <v>42926</v>
      </c>
      <c r="B955" s="113">
        <v>10.178000000000001</v>
      </c>
      <c r="C955" s="116">
        <v>7.29</v>
      </c>
      <c r="D955" s="116">
        <v>35.090000000000003</v>
      </c>
      <c r="E955" s="113">
        <v>35.559399999999997</v>
      </c>
      <c r="F955" s="113">
        <v>39.193800000000003</v>
      </c>
      <c r="G955" s="113">
        <v>10.69999981</v>
      </c>
      <c r="H955" s="113">
        <v>48.7</v>
      </c>
      <c r="I955" s="113">
        <v>20.010000000000002</v>
      </c>
      <c r="J955" s="113">
        <v>79.989999999999995</v>
      </c>
      <c r="K955" s="113">
        <v>698.74</v>
      </c>
      <c r="L955" s="113">
        <v>24.19</v>
      </c>
      <c r="M955" s="113">
        <v>54.27</v>
      </c>
      <c r="N955" s="113">
        <v>0.15</v>
      </c>
      <c r="O955" s="113">
        <v>649.98</v>
      </c>
      <c r="P955" s="113">
        <f t="shared" si="70"/>
        <v>2.6616447047154983</v>
      </c>
      <c r="Q955" s="113">
        <f t="shared" si="71"/>
        <v>14.31982161949157</v>
      </c>
      <c r="R955" s="113">
        <f>SUM($Q$884:Q955)</f>
        <v>592.97113536733741</v>
      </c>
      <c r="S955" s="113">
        <f t="shared" si="72"/>
        <v>10.798756181458028</v>
      </c>
      <c r="T955" s="113">
        <f>SUM($S$884:S955)</f>
        <v>448.14376613060216</v>
      </c>
      <c r="U955" s="199">
        <f t="shared" si="73"/>
        <v>10.464545615600001</v>
      </c>
      <c r="V955" s="199">
        <f t="shared" si="74"/>
        <v>10.464545615600001</v>
      </c>
      <c r="W955" s="231">
        <f>SUM($V$884:V955)</f>
        <v>449.55752166628997</v>
      </c>
      <c r="Y955" s="231"/>
      <c r="Z955" s="231"/>
      <c r="AA955" s="231"/>
      <c r="AB955" s="231"/>
      <c r="AC955" s="231"/>
      <c r="AD955" s="231"/>
      <c r="AE955" s="231"/>
      <c r="AF955" s="231"/>
      <c r="AG955" s="231"/>
      <c r="AH955" s="231"/>
      <c r="AI955" s="231"/>
      <c r="AJ955" s="231"/>
      <c r="AK955" s="231"/>
      <c r="AL955" s="231"/>
      <c r="AM955" s="231"/>
      <c r="AN955" s="231"/>
    </row>
    <row r="956" spans="1:40">
      <c r="A956" s="27">
        <v>42927</v>
      </c>
      <c r="B956" s="113">
        <v>10.3466</v>
      </c>
      <c r="C956" s="116">
        <v>7.41</v>
      </c>
      <c r="D956" s="116">
        <v>34.549999999999997</v>
      </c>
      <c r="E956" s="113">
        <v>29.0137</v>
      </c>
      <c r="F956" s="113">
        <v>40.246899999999997</v>
      </c>
      <c r="G956" s="113">
        <v>11</v>
      </c>
      <c r="H956" s="113">
        <v>47.91</v>
      </c>
      <c r="I956" s="113">
        <v>20.010000000000002</v>
      </c>
      <c r="J956" s="113">
        <v>80.010000000000005</v>
      </c>
      <c r="K956" s="113">
        <v>702.51</v>
      </c>
      <c r="L956" s="113">
        <v>24.52</v>
      </c>
      <c r="M956" s="113">
        <v>56.04</v>
      </c>
      <c r="N956" s="113">
        <v>18.63</v>
      </c>
      <c r="O956" s="113">
        <v>650.04</v>
      </c>
      <c r="P956" s="113">
        <f t="shared" si="70"/>
        <v>2.6719024407663898</v>
      </c>
      <c r="Q956" s="113">
        <f t="shared" si="71"/>
        <v>14.467466526591686</v>
      </c>
      <c r="R956" s="113">
        <f>SUM($Q$884:Q956)</f>
        <v>607.4386018939291</v>
      </c>
      <c r="S956" s="113">
        <f t="shared" si="72"/>
        <v>10.713563187002299</v>
      </c>
      <c r="T956" s="113">
        <f>SUM($S$884:S956)</f>
        <v>458.85732931760447</v>
      </c>
      <c r="U956" s="199">
        <f t="shared" si="73"/>
        <v>10.3468480075</v>
      </c>
      <c r="V956" s="199">
        <f t="shared" si="74"/>
        <v>10.3468480075</v>
      </c>
      <c r="W956" s="231">
        <f>SUM($V$884:V956)</f>
        <v>459.90436967378997</v>
      </c>
      <c r="Y956" s="231"/>
      <c r="Z956" s="231"/>
      <c r="AA956" s="231"/>
      <c r="AB956" s="231"/>
      <c r="AC956" s="231"/>
      <c r="AD956" s="231"/>
      <c r="AE956" s="231"/>
      <c r="AF956" s="231"/>
      <c r="AG956" s="231"/>
      <c r="AH956" s="231"/>
      <c r="AI956" s="231"/>
      <c r="AJ956" s="231"/>
      <c r="AK956" s="231"/>
      <c r="AL956" s="231"/>
      <c r="AM956" s="231"/>
      <c r="AN956" s="231"/>
    </row>
    <row r="957" spans="1:40">
      <c r="A957" s="27">
        <v>42928</v>
      </c>
      <c r="B957" s="113">
        <v>10.264799999999999</v>
      </c>
      <c r="C957" s="116">
        <v>7.35</v>
      </c>
      <c r="D957" s="116">
        <v>35.1</v>
      </c>
      <c r="E957" s="113">
        <v>33.560200000000002</v>
      </c>
      <c r="F957" s="113">
        <v>41.049500000000002</v>
      </c>
      <c r="G957" s="113">
        <v>11.399999619999999</v>
      </c>
      <c r="H957" s="113">
        <v>41.67</v>
      </c>
      <c r="I957" s="113">
        <v>19.989999999999998</v>
      </c>
      <c r="J957" s="113">
        <v>80</v>
      </c>
      <c r="K957" s="113">
        <v>700.54</v>
      </c>
      <c r="L957" s="113">
        <v>23.75</v>
      </c>
      <c r="M957" s="113">
        <v>60.21</v>
      </c>
      <c r="N957" s="113">
        <v>51.6</v>
      </c>
      <c r="O957" s="113">
        <v>649.55999999999995</v>
      </c>
      <c r="P957" s="113">
        <f t="shared" si="70"/>
        <v>2.6866253770675459</v>
      </c>
      <c r="Q957" s="113">
        <f t="shared" si="71"/>
        <v>14.682045857521452</v>
      </c>
      <c r="R957" s="113">
        <f>SUM($Q$884:Q957)</f>
        <v>622.12064775145052</v>
      </c>
      <c r="S957" s="113">
        <f t="shared" si="72"/>
        <v>10.968413826324753</v>
      </c>
      <c r="T957" s="113">
        <f>SUM($S$884:S957)</f>
        <v>469.82574314392923</v>
      </c>
      <c r="U957" s="199">
        <f t="shared" si="73"/>
        <v>10.479182602809999</v>
      </c>
      <c r="V957" s="199">
        <f t="shared" si="74"/>
        <v>10.479182602809999</v>
      </c>
      <c r="W957" s="231">
        <f>SUM($V$884:V957)</f>
        <v>470.38355227659997</v>
      </c>
      <c r="Y957" s="231"/>
      <c r="Z957" s="231"/>
      <c r="AA957" s="231"/>
      <c r="AB957" s="231"/>
      <c r="AC957" s="231"/>
      <c r="AD957" s="231"/>
      <c r="AE957" s="231"/>
      <c r="AF957" s="231"/>
      <c r="AG957" s="231"/>
      <c r="AH957" s="231"/>
      <c r="AI957" s="231"/>
      <c r="AJ957" s="231"/>
      <c r="AK957" s="231"/>
      <c r="AL957" s="231"/>
      <c r="AM957" s="231"/>
      <c r="AN957" s="231"/>
    </row>
    <row r="958" spans="1:40">
      <c r="A958" s="27">
        <v>42929</v>
      </c>
      <c r="B958" s="113">
        <v>10.0473</v>
      </c>
      <c r="C958" s="116">
        <v>7.19</v>
      </c>
      <c r="D958" s="116">
        <v>34.799999999999997</v>
      </c>
      <c r="E958" s="113">
        <v>35.578800000000001</v>
      </c>
      <c r="F958" s="113">
        <v>39.478000000000002</v>
      </c>
      <c r="G958" s="113">
        <v>11.80000019</v>
      </c>
      <c r="H958" s="113">
        <v>53.4</v>
      </c>
      <c r="I958" s="113">
        <v>20.010000000000002</v>
      </c>
      <c r="J958" s="113">
        <v>80.010000000000005</v>
      </c>
      <c r="K958" s="113">
        <v>696.62</v>
      </c>
      <c r="L958" s="113">
        <v>23.14</v>
      </c>
      <c r="M958" s="113">
        <v>63.15</v>
      </c>
      <c r="N958" s="113">
        <v>50.58</v>
      </c>
      <c r="O958" s="113">
        <v>649.96</v>
      </c>
      <c r="P958" s="113">
        <f t="shared" si="70"/>
        <v>2.6849505592575222</v>
      </c>
      <c r="Q958" s="113">
        <f t="shared" si="71"/>
        <v>14.657476685817937</v>
      </c>
      <c r="R958" s="113">
        <f>SUM($Q$884:Q958)</f>
        <v>636.7781244372685</v>
      </c>
      <c r="S958" s="113">
        <f t="shared" si="72"/>
        <v>10.675168274090174</v>
      </c>
      <c r="T958" s="113">
        <f>SUM($S$884:S958)</f>
        <v>480.50091141801943</v>
      </c>
      <c r="U958" s="199">
        <f t="shared" si="73"/>
        <v>10.302497024640001</v>
      </c>
      <c r="V958" s="199">
        <f t="shared" si="74"/>
        <v>10.302497024640001</v>
      </c>
      <c r="W958" s="231">
        <f>SUM($V$884:V958)</f>
        <v>480.68604930123996</v>
      </c>
      <c r="Y958" s="231"/>
      <c r="Z958" s="231"/>
      <c r="AA958" s="231"/>
      <c r="AB958" s="231"/>
      <c r="AC958" s="231"/>
      <c r="AD958" s="231"/>
      <c r="AE958" s="231"/>
      <c r="AF958" s="231"/>
      <c r="AG958" s="231"/>
      <c r="AH958" s="231"/>
      <c r="AI958" s="231"/>
      <c r="AJ958" s="231"/>
      <c r="AK958" s="231"/>
      <c r="AL958" s="231"/>
      <c r="AM958" s="231"/>
      <c r="AN958" s="231"/>
    </row>
    <row r="959" spans="1:40">
      <c r="A959" s="27">
        <v>42930</v>
      </c>
      <c r="B959" s="113">
        <v>9.8368000000000002</v>
      </c>
      <c r="C959" s="116">
        <v>7.04</v>
      </c>
      <c r="D959" s="116">
        <v>34.53</v>
      </c>
      <c r="E959" s="113">
        <v>27.8569</v>
      </c>
      <c r="F959" s="113">
        <v>40.118099999999998</v>
      </c>
      <c r="G959" s="113">
        <v>12</v>
      </c>
      <c r="H959" s="113">
        <v>40.950000000000003</v>
      </c>
      <c r="I959" s="113">
        <v>20</v>
      </c>
      <c r="J959" s="113">
        <v>79.989999999999995</v>
      </c>
      <c r="K959" s="113">
        <v>692.84</v>
      </c>
      <c r="L959" s="113">
        <v>23.25</v>
      </c>
      <c r="M959" s="113">
        <v>62.13</v>
      </c>
      <c r="N959" s="113">
        <v>49.16</v>
      </c>
      <c r="O959" s="113">
        <v>650.01</v>
      </c>
      <c r="P959" s="113">
        <f t="shared" si="70"/>
        <v>2.5688283515445907</v>
      </c>
      <c r="Q959" s="113">
        <f t="shared" si="71"/>
        <v>13.050524852529472</v>
      </c>
      <c r="R959" s="113">
        <f>SUM($Q$884:Q959)</f>
        <v>649.82864928979802</v>
      </c>
      <c r="S959" s="113">
        <f t="shared" si="72"/>
        <v>10.021661783781902</v>
      </c>
      <c r="T959" s="113">
        <f>SUM($S$884:S959)</f>
        <v>490.52257320180132</v>
      </c>
      <c r="U959" s="199">
        <f t="shared" si="73"/>
        <v>9.8149795475800019</v>
      </c>
      <c r="V959" s="199">
        <f t="shared" si="74"/>
        <v>9.8149795475800019</v>
      </c>
      <c r="W959" s="231">
        <f>SUM($V$884:V959)</f>
        <v>490.50102884881994</v>
      </c>
      <c r="Y959" s="231"/>
      <c r="Z959" s="231"/>
      <c r="AA959" s="231"/>
      <c r="AB959" s="231"/>
      <c r="AC959" s="231"/>
      <c r="AD959" s="231"/>
      <c r="AE959" s="231"/>
      <c r="AF959" s="231"/>
      <c r="AG959" s="231"/>
      <c r="AH959" s="231"/>
      <c r="AI959" s="231"/>
      <c r="AJ959" s="231"/>
      <c r="AK959" s="231"/>
      <c r="AL959" s="231"/>
      <c r="AM959" s="231"/>
      <c r="AN959" s="231"/>
    </row>
    <row r="960" spans="1:40">
      <c r="A960" s="27">
        <v>42931</v>
      </c>
      <c r="B960" s="113">
        <v>9.8559999999999999</v>
      </c>
      <c r="C960" s="116">
        <v>7.06</v>
      </c>
      <c r="D960" s="116">
        <v>33.090000000000003</v>
      </c>
      <c r="E960" s="113">
        <v>31.822900000000001</v>
      </c>
      <c r="F960" s="113">
        <v>39.651400000000002</v>
      </c>
      <c r="G960" s="113">
        <v>11.899999619999999</v>
      </c>
      <c r="H960" s="113">
        <v>43.68</v>
      </c>
      <c r="I960" s="113">
        <v>20</v>
      </c>
      <c r="J960" s="113">
        <v>80</v>
      </c>
      <c r="K960" s="113">
        <v>694.2</v>
      </c>
      <c r="L960" s="113">
        <v>22.83</v>
      </c>
      <c r="M960" s="113">
        <v>66.63</v>
      </c>
      <c r="N960" s="113">
        <v>50.39</v>
      </c>
      <c r="O960" s="113">
        <v>649.95000000000005</v>
      </c>
      <c r="P960" s="113">
        <f t="shared" si="70"/>
        <v>2.5852088946946363</v>
      </c>
      <c r="Q960" s="113">
        <f t="shared" si="71"/>
        <v>13.266060010097545</v>
      </c>
      <c r="R960" s="113">
        <f>SUM($Q$884:Q960)</f>
        <v>663.09470929989561</v>
      </c>
      <c r="S960" s="113">
        <f t="shared" si="72"/>
        <v>10.091785472420053</v>
      </c>
      <c r="T960" s="113">
        <f>SUM($S$884:S960)</f>
        <v>500.61435867422136</v>
      </c>
      <c r="U960" s="199">
        <f t="shared" si="73"/>
        <v>9.8243577735100001</v>
      </c>
      <c r="V960" s="199">
        <f t="shared" si="74"/>
        <v>9.8243577735100001</v>
      </c>
      <c r="W960" s="231">
        <f>SUM($V$884:V960)</f>
        <v>500.32538662232992</v>
      </c>
      <c r="Y960" s="231"/>
      <c r="Z960" s="231"/>
      <c r="AA960" s="231"/>
      <c r="AB960" s="231"/>
      <c r="AC960" s="231"/>
      <c r="AD960" s="231"/>
      <c r="AE960" s="231"/>
      <c r="AF960" s="231"/>
      <c r="AG960" s="231"/>
      <c r="AH960" s="231"/>
      <c r="AI960" s="231"/>
      <c r="AJ960" s="231"/>
      <c r="AK960" s="231"/>
      <c r="AL960" s="231"/>
      <c r="AM960" s="231"/>
      <c r="AN960" s="231"/>
    </row>
    <row r="961" spans="1:40">
      <c r="A961" s="27">
        <v>42932</v>
      </c>
      <c r="B961" s="113">
        <v>9.7893000000000008</v>
      </c>
      <c r="C961" s="116">
        <v>7.01</v>
      </c>
      <c r="D961" s="116">
        <v>33.96</v>
      </c>
      <c r="E961" s="113">
        <v>33.692500000000003</v>
      </c>
      <c r="F961" s="113">
        <v>39.885300000000001</v>
      </c>
      <c r="G961" s="113">
        <v>11</v>
      </c>
      <c r="H961" s="113">
        <v>47.51</v>
      </c>
      <c r="I961" s="113">
        <v>20.010000000000002</v>
      </c>
      <c r="J961" s="113">
        <v>79.989999999999995</v>
      </c>
      <c r="K961" s="113">
        <v>693.06</v>
      </c>
      <c r="L961" s="113">
        <v>22.65</v>
      </c>
      <c r="M961" s="113">
        <v>67.58</v>
      </c>
      <c r="N961" s="113">
        <v>49.89</v>
      </c>
      <c r="O961" s="113">
        <v>649.97</v>
      </c>
      <c r="P961" s="113">
        <f t="shared" si="70"/>
        <v>2.66143011212991</v>
      </c>
      <c r="Q961" s="113">
        <f t="shared" si="71"/>
        <v>14.316749021635232</v>
      </c>
      <c r="R961" s="113">
        <f>SUM($Q$884:Q961)</f>
        <v>677.41145832153086</v>
      </c>
      <c r="S961" s="113">
        <f t="shared" si="72"/>
        <v>10.537352561164299</v>
      </c>
      <c r="T961" s="113">
        <f>SUM($S$884:S961)</f>
        <v>511.15171123538568</v>
      </c>
      <c r="U961" s="199">
        <f t="shared" si="73"/>
        <v>9.9125133815799984</v>
      </c>
      <c r="V961" s="199">
        <f t="shared" si="74"/>
        <v>9.9125133815799984</v>
      </c>
      <c r="W961" s="231">
        <f>SUM($V$884:V961)</f>
        <v>510.23790000390989</v>
      </c>
      <c r="Y961" s="231"/>
      <c r="Z961" s="231"/>
      <c r="AA961" s="231"/>
      <c r="AB961" s="231"/>
      <c r="AC961" s="231"/>
      <c r="AD961" s="231"/>
      <c r="AE961" s="231"/>
      <c r="AF961" s="231"/>
      <c r="AG961" s="231"/>
      <c r="AH961" s="231"/>
      <c r="AI961" s="231"/>
      <c r="AJ961" s="231"/>
      <c r="AK961" s="231"/>
      <c r="AL961" s="231"/>
      <c r="AM961" s="231"/>
      <c r="AN961" s="231"/>
    </row>
    <row r="962" spans="1:40">
      <c r="A962" s="27">
        <v>42933</v>
      </c>
      <c r="B962" s="113">
        <v>9.6898</v>
      </c>
      <c r="C962" s="116">
        <v>6.94</v>
      </c>
      <c r="D962" s="116">
        <v>34.49</v>
      </c>
      <c r="E962" s="113">
        <v>24.852</v>
      </c>
      <c r="F962" s="113">
        <v>39.999499999999998</v>
      </c>
      <c r="G962" s="113">
        <v>11.100000380000001</v>
      </c>
      <c r="H962" s="113">
        <v>52.3</v>
      </c>
      <c r="I962" s="113">
        <v>20.010000000000002</v>
      </c>
      <c r="J962" s="113">
        <v>80</v>
      </c>
      <c r="K962" s="113">
        <v>690.69</v>
      </c>
      <c r="L962" s="113">
        <v>22.19</v>
      </c>
      <c r="M962" s="113">
        <v>70.16</v>
      </c>
      <c r="N962" s="113">
        <v>48.81</v>
      </c>
      <c r="O962" s="113">
        <v>650.03</v>
      </c>
      <c r="P962" s="113">
        <f t="shared" si="70"/>
        <v>2.6541885299915142</v>
      </c>
      <c r="Q962" s="113">
        <f t="shared" si="71"/>
        <v>14.213447591965506</v>
      </c>
      <c r="R962" s="113">
        <f>SUM($Q$884:Q962)</f>
        <v>691.62490591349638</v>
      </c>
      <c r="S962" s="113">
        <f t="shared" si="72"/>
        <v>10.172506758114649</v>
      </c>
      <c r="T962" s="113">
        <f>SUM($S$884:S962)</f>
        <v>521.32421799350027</v>
      </c>
      <c r="U962" s="199">
        <f t="shared" si="73"/>
        <v>9.5765687145499996</v>
      </c>
      <c r="V962" s="199">
        <f t="shared" si="74"/>
        <v>9.5765687145499996</v>
      </c>
      <c r="W962" s="231">
        <f>SUM($V$884:V962)</f>
        <v>519.81446871845992</v>
      </c>
      <c r="Y962" s="231"/>
      <c r="Z962" s="231"/>
      <c r="AA962" s="231"/>
      <c r="AB962" s="231"/>
      <c r="AC962" s="231"/>
      <c r="AD962" s="231"/>
      <c r="AE962" s="231"/>
      <c r="AF962" s="231"/>
      <c r="AG962" s="231"/>
      <c r="AH962" s="231"/>
      <c r="AI962" s="231"/>
      <c r="AJ962" s="231"/>
      <c r="AK962" s="231"/>
      <c r="AL962" s="231"/>
      <c r="AM962" s="231"/>
      <c r="AN962" s="231"/>
    </row>
    <row r="963" spans="1:40">
      <c r="A963" s="27">
        <v>42934</v>
      </c>
      <c r="B963" s="113">
        <v>10.2098</v>
      </c>
      <c r="C963" s="116">
        <v>7.31</v>
      </c>
      <c r="D963" s="116">
        <v>35.97</v>
      </c>
      <c r="E963" s="113">
        <v>28.637599999999999</v>
      </c>
      <c r="F963" s="113">
        <v>39.352800000000002</v>
      </c>
      <c r="G963" s="113">
        <v>11</v>
      </c>
      <c r="H963" s="113">
        <v>44.63</v>
      </c>
      <c r="I963" s="113">
        <v>20</v>
      </c>
      <c r="J963" s="113">
        <v>80.010000000000005</v>
      </c>
      <c r="K963" s="113">
        <v>698.54</v>
      </c>
      <c r="L963" s="113">
        <v>22.91</v>
      </c>
      <c r="M963" s="113">
        <v>68.2</v>
      </c>
      <c r="N963" s="113">
        <v>50.52</v>
      </c>
      <c r="O963" s="113">
        <v>650.01</v>
      </c>
      <c r="P963" s="113">
        <f t="shared" si="70"/>
        <v>2.7317725166452398</v>
      </c>
      <c r="Q963" s="113">
        <f t="shared" si="71"/>
        <v>15.360088918156332</v>
      </c>
      <c r="R963" s="113">
        <f>SUM($Q$884:Q963)</f>
        <v>706.98499483165267</v>
      </c>
      <c r="S963" s="113">
        <f t="shared" si="72"/>
        <v>11.009233298229997</v>
      </c>
      <c r="T963" s="113">
        <f>SUM($S$884:S963)</f>
        <v>532.33345129173028</v>
      </c>
      <c r="U963" s="199">
        <f t="shared" si="73"/>
        <v>10.349440578759999</v>
      </c>
      <c r="V963" s="199">
        <f t="shared" si="74"/>
        <v>10.349440578759999</v>
      </c>
      <c r="W963" s="231">
        <f>SUM($V$884:V963)</f>
        <v>530.1639092972199</v>
      </c>
      <c r="Y963" s="231"/>
      <c r="Z963" s="231"/>
      <c r="AA963" s="231"/>
      <c r="AB963" s="231"/>
      <c r="AC963" s="231"/>
      <c r="AD963" s="231"/>
      <c r="AE963" s="231"/>
      <c r="AF963" s="231"/>
      <c r="AG963" s="231"/>
      <c r="AH963" s="231"/>
      <c r="AI963" s="231"/>
      <c r="AJ963" s="231"/>
      <c r="AK963" s="231"/>
      <c r="AL963" s="231"/>
      <c r="AM963" s="231"/>
      <c r="AN963" s="231"/>
    </row>
    <row r="964" spans="1:40">
      <c r="A964" s="27">
        <v>42935</v>
      </c>
      <c r="B964" s="113">
        <v>10.810700000000001</v>
      </c>
      <c r="C964" s="116">
        <v>7.74</v>
      </c>
      <c r="D964" s="116">
        <v>35.9</v>
      </c>
      <c r="E964" s="113">
        <v>22.947099999999999</v>
      </c>
      <c r="F964" s="113">
        <v>39.067599999999999</v>
      </c>
      <c r="G964" s="113">
        <v>11.5</v>
      </c>
      <c r="H964" s="113">
        <v>49.29</v>
      </c>
      <c r="I964" s="113">
        <v>20</v>
      </c>
      <c r="J964" s="113">
        <v>79.989999999999995</v>
      </c>
      <c r="K964" s="113">
        <v>717.67</v>
      </c>
      <c r="L964" s="113">
        <v>22.68</v>
      </c>
      <c r="M964" s="113">
        <v>67.67</v>
      </c>
      <c r="N964" s="113">
        <v>52.11</v>
      </c>
      <c r="O964" s="113">
        <v>660.46</v>
      </c>
      <c r="P964" s="113">
        <f t="shared" ref="P964:P1027" si="75">SUMPRODUCT(C964:O964,$Y$5:$AK$5)+AP964</f>
        <v>2.8095741882079004</v>
      </c>
      <c r="Q964" s="113">
        <f t="shared" ref="Q964:Q1027" si="76">EXP(P964)</f>
        <v>16.60284702534895</v>
      </c>
      <c r="R964" s="113">
        <f>SUM($Q$884:Q964)</f>
        <v>723.58784185700165</v>
      </c>
      <c r="S964" s="113">
        <f t="shared" ref="S964:S1027" si="77">SUMPRODUCT(C964:O964,$Y$3:$AK$3)</f>
        <v>11.213165804347803</v>
      </c>
      <c r="T964" s="113">
        <f>SUM($S$884:S964)</f>
        <v>543.54661709607808</v>
      </c>
      <c r="U964" s="199">
        <f t="shared" ref="U964:U1027" si="78">$AY$65+$AY$66*C964+$AY$67*D964+$AY$68*E964+$AY$69*F964</f>
        <v>10.719720400389999</v>
      </c>
      <c r="V964" s="199">
        <f t="shared" ref="V964:V1027" si="79">IF(U964&lt;0,0,U964)</f>
        <v>10.719720400389999</v>
      </c>
      <c r="W964" s="231">
        <f>SUM($V$884:V964)</f>
        <v>540.88362969760988</v>
      </c>
      <c r="Y964" s="231"/>
      <c r="Z964" s="231"/>
      <c r="AA964" s="231"/>
      <c r="AB964" s="231"/>
      <c r="AC964" s="231"/>
      <c r="AD964" s="231"/>
      <c r="AE964" s="231"/>
      <c r="AF964" s="231"/>
      <c r="AG964" s="231"/>
      <c r="AH964" s="231"/>
      <c r="AI964" s="231"/>
      <c r="AJ964" s="231"/>
      <c r="AK964" s="231"/>
      <c r="AL964" s="231"/>
      <c r="AM964" s="231"/>
      <c r="AN964" s="231"/>
    </row>
    <row r="965" spans="1:40">
      <c r="A965" s="27">
        <v>42936</v>
      </c>
      <c r="B965" s="113">
        <v>10.798400000000001</v>
      </c>
      <c r="C965" s="116">
        <v>7.73</v>
      </c>
      <c r="D965" s="116">
        <v>35.43</v>
      </c>
      <c r="E965" s="113">
        <v>19.480899999999998</v>
      </c>
      <c r="F965" s="113">
        <v>39.505800000000001</v>
      </c>
      <c r="G965" s="113">
        <v>11.5</v>
      </c>
      <c r="H965" s="113">
        <v>46.32</v>
      </c>
      <c r="I965" s="113">
        <v>19.989999999999998</v>
      </c>
      <c r="J965" s="113">
        <v>80.010000000000005</v>
      </c>
      <c r="K965" s="113">
        <v>718.59</v>
      </c>
      <c r="L965" s="113">
        <v>22.61</v>
      </c>
      <c r="M965" s="113">
        <v>67.010000000000005</v>
      </c>
      <c r="N965" s="113">
        <v>52.55</v>
      </c>
      <c r="O965" s="113">
        <v>661.37</v>
      </c>
      <c r="P965" s="113">
        <f t="shared" si="75"/>
        <v>2.7817342768314797</v>
      </c>
      <c r="Q965" s="113">
        <f t="shared" si="76"/>
        <v>16.147000047342935</v>
      </c>
      <c r="R965" s="113">
        <f>SUM($Q$884:Q965)</f>
        <v>739.73484190434453</v>
      </c>
      <c r="S965" s="113">
        <f t="shared" si="77"/>
        <v>11.008655536363603</v>
      </c>
      <c r="T965" s="113">
        <f>SUM($S$884:S965)</f>
        <v>554.55527263244164</v>
      </c>
      <c r="U965" s="199">
        <f t="shared" si="78"/>
        <v>10.54051367275</v>
      </c>
      <c r="V965" s="199">
        <f t="shared" si="79"/>
        <v>10.54051367275</v>
      </c>
      <c r="W965" s="231">
        <f>SUM($V$884:V965)</f>
        <v>551.42414337035984</v>
      </c>
      <c r="Y965" s="231"/>
      <c r="Z965" s="231"/>
      <c r="AA965" s="231"/>
      <c r="AB965" s="231"/>
      <c r="AC965" s="231"/>
      <c r="AD965" s="231"/>
      <c r="AE965" s="231"/>
      <c r="AF965" s="231"/>
      <c r="AG965" s="231"/>
      <c r="AH965" s="231"/>
      <c r="AI965" s="231"/>
      <c r="AJ965" s="231"/>
      <c r="AK965" s="231"/>
      <c r="AL965" s="231"/>
      <c r="AM965" s="231"/>
      <c r="AN965" s="231"/>
    </row>
    <row r="966" spans="1:40">
      <c r="A966" s="27">
        <v>42937</v>
      </c>
      <c r="B966" s="113">
        <v>11.4626</v>
      </c>
      <c r="C966" s="116">
        <v>8.2100000000000009</v>
      </c>
      <c r="D966" s="116">
        <v>35.090000000000003</v>
      </c>
      <c r="E966" s="113">
        <v>35.746000000000002</v>
      </c>
      <c r="F966" s="113">
        <v>39.459600000000002</v>
      </c>
      <c r="G966" s="113">
        <v>10.5</v>
      </c>
      <c r="H966" s="113">
        <v>47.04</v>
      </c>
      <c r="I966" s="113">
        <v>19.98</v>
      </c>
      <c r="J966" s="113">
        <v>79.989999999999995</v>
      </c>
      <c r="K966" s="113">
        <v>705.08</v>
      </c>
      <c r="L966" s="113">
        <v>25.02</v>
      </c>
      <c r="M966" s="113">
        <v>51.57</v>
      </c>
      <c r="N966" s="113">
        <v>57.23</v>
      </c>
      <c r="O966" s="113">
        <v>633.44000000000005</v>
      </c>
      <c r="P966" s="113">
        <f t="shared" si="75"/>
        <v>2.9071369997279204</v>
      </c>
      <c r="Q966" s="113">
        <f t="shared" si="76"/>
        <v>18.304318209212827</v>
      </c>
      <c r="R966" s="113">
        <f>SUM($Q$884:Q966)</f>
        <v>758.03916011355739</v>
      </c>
      <c r="S966" s="113">
        <f t="shared" si="77"/>
        <v>12.659981717719598</v>
      </c>
      <c r="T966" s="113">
        <f>SUM($S$884:S966)</f>
        <v>567.21525435016122</v>
      </c>
      <c r="U966" s="199">
        <f t="shared" si="78"/>
        <v>11.690891346359999</v>
      </c>
      <c r="V966" s="199">
        <f t="shared" si="79"/>
        <v>11.690891346359999</v>
      </c>
      <c r="W966" s="231">
        <f>SUM($V$884:V966)</f>
        <v>563.11503471671983</v>
      </c>
      <c r="Y966" s="231"/>
      <c r="Z966" s="231"/>
      <c r="AA966" s="231"/>
      <c r="AB966" s="231"/>
      <c r="AC966" s="231"/>
      <c r="AD966" s="231"/>
      <c r="AE966" s="231"/>
      <c r="AF966" s="231"/>
      <c r="AG966" s="231"/>
      <c r="AH966" s="231"/>
      <c r="AI966" s="231"/>
      <c r="AJ966" s="231"/>
      <c r="AK966" s="231"/>
      <c r="AL966" s="231"/>
      <c r="AM966" s="231"/>
      <c r="AN966" s="231"/>
    </row>
    <row r="967" spans="1:40">
      <c r="A967" s="27">
        <v>42938</v>
      </c>
      <c r="B967" s="113">
        <v>11.122400000000001</v>
      </c>
      <c r="C967" s="116">
        <v>7.96</v>
      </c>
      <c r="D967" s="116">
        <v>35.03</v>
      </c>
      <c r="E967" s="113">
        <v>37.305700000000002</v>
      </c>
      <c r="F967" s="113">
        <v>39.7971</v>
      </c>
      <c r="G967" s="113">
        <v>10.899999619999999</v>
      </c>
      <c r="H967" s="113">
        <v>48.93</v>
      </c>
      <c r="I967" s="113">
        <v>20</v>
      </c>
      <c r="J967" s="113">
        <v>80</v>
      </c>
      <c r="K967" s="113">
        <v>706.33</v>
      </c>
      <c r="L967" s="113">
        <v>23.4</v>
      </c>
      <c r="M967" s="113">
        <v>41.45</v>
      </c>
      <c r="N967" s="113">
        <v>55.48</v>
      </c>
      <c r="O967" s="113">
        <v>641.48</v>
      </c>
      <c r="P967" s="113">
        <f t="shared" si="75"/>
        <v>2.8411222948591668</v>
      </c>
      <c r="Q967" s="113">
        <f t="shared" si="76"/>
        <v>17.134985255897352</v>
      </c>
      <c r="R967" s="113">
        <f>SUM($Q$884:Q967)</f>
        <v>775.17414536945478</v>
      </c>
      <c r="S967" s="113">
        <f t="shared" si="77"/>
        <v>12.149620211791353</v>
      </c>
      <c r="T967" s="113">
        <f>SUM($S$884:S967)</f>
        <v>579.36487456195255</v>
      </c>
      <c r="U967" s="199">
        <f t="shared" si="78"/>
        <v>11.40612932332</v>
      </c>
      <c r="V967" s="199">
        <f t="shared" si="79"/>
        <v>11.40612932332</v>
      </c>
      <c r="W967" s="231">
        <f>SUM($V$884:V967)</f>
        <v>574.52116404003982</v>
      </c>
      <c r="Y967" s="231"/>
      <c r="Z967" s="231"/>
      <c r="AA967" s="231"/>
      <c r="AB967" s="231"/>
      <c r="AC967" s="231"/>
      <c r="AD967" s="231"/>
      <c r="AE967" s="231"/>
      <c r="AF967" s="231"/>
      <c r="AG967" s="231"/>
      <c r="AH967" s="231"/>
      <c r="AI967" s="231"/>
      <c r="AJ967" s="231"/>
      <c r="AK967" s="231"/>
      <c r="AL967" s="231"/>
      <c r="AM967" s="231"/>
      <c r="AN967" s="231"/>
    </row>
    <row r="968" spans="1:40">
      <c r="A968" s="27">
        <v>42939</v>
      </c>
      <c r="B968" s="113">
        <v>10.987500000000001</v>
      </c>
      <c r="C968" s="116">
        <v>7.87</v>
      </c>
      <c r="D968" s="116">
        <v>34.729999999999997</v>
      </c>
      <c r="E968" s="113">
        <v>31.950800000000001</v>
      </c>
      <c r="F968" s="113">
        <v>40.192500000000003</v>
      </c>
      <c r="G968" s="113">
        <v>11.19999981</v>
      </c>
      <c r="H968" s="113">
        <v>44.22</v>
      </c>
      <c r="I968" s="113">
        <v>20.010000000000002</v>
      </c>
      <c r="J968" s="113">
        <v>80</v>
      </c>
      <c r="K968" s="113">
        <v>703.25</v>
      </c>
      <c r="L968" s="113">
        <v>22.71</v>
      </c>
      <c r="M968" s="113">
        <v>40.619999999999997</v>
      </c>
      <c r="N968" s="113">
        <v>55.22</v>
      </c>
      <c r="O968" s="113">
        <v>640.67999999999995</v>
      </c>
      <c r="P968" s="113">
        <f t="shared" si="75"/>
        <v>2.7697541159300085</v>
      </c>
      <c r="Q968" s="113">
        <f t="shared" si="76"/>
        <v>15.954710518293993</v>
      </c>
      <c r="R968" s="113">
        <f>SUM($Q$884:Q968)</f>
        <v>791.12885588774873</v>
      </c>
      <c r="S968" s="113">
        <f t="shared" si="77"/>
        <v>11.669841206747526</v>
      </c>
      <c r="T968" s="113">
        <f>SUM($S$884:S968)</f>
        <v>591.03471576870004</v>
      </c>
      <c r="U968" s="199">
        <f t="shared" si="78"/>
        <v>11.07479407069</v>
      </c>
      <c r="V968" s="199">
        <f t="shared" si="79"/>
        <v>11.07479407069</v>
      </c>
      <c r="W968" s="231">
        <f>SUM($V$884:V968)</f>
        <v>585.59595811072984</v>
      </c>
      <c r="Y968" s="231"/>
      <c r="Z968" s="231"/>
      <c r="AA968" s="231"/>
      <c r="AB968" s="231"/>
      <c r="AC968" s="231"/>
      <c r="AD968" s="231"/>
      <c r="AE968" s="231"/>
      <c r="AF968" s="231"/>
      <c r="AG968" s="231"/>
      <c r="AH968" s="231"/>
      <c r="AI968" s="231"/>
      <c r="AJ968" s="231"/>
      <c r="AK968" s="231"/>
      <c r="AL968" s="231"/>
      <c r="AM968" s="231"/>
      <c r="AN968" s="231"/>
    </row>
    <row r="969" spans="1:40">
      <c r="A969" s="27">
        <v>42940</v>
      </c>
      <c r="B969" s="113">
        <v>9.9641999999999999</v>
      </c>
      <c r="C969" s="116">
        <v>7.13</v>
      </c>
      <c r="D969" s="116">
        <v>34.79</v>
      </c>
      <c r="E969" s="113">
        <v>24.320900000000002</v>
      </c>
      <c r="F969" s="113">
        <v>39.938200000000002</v>
      </c>
      <c r="G969" s="113">
        <v>12</v>
      </c>
      <c r="H969" s="113">
        <v>52.38</v>
      </c>
      <c r="I969" s="113">
        <v>20.010000000000002</v>
      </c>
      <c r="J969" s="113">
        <v>80.010000000000005</v>
      </c>
      <c r="K969" s="113">
        <v>689.61</v>
      </c>
      <c r="L969" s="113">
        <v>22.91</v>
      </c>
      <c r="M969" s="113">
        <v>41.66</v>
      </c>
      <c r="N969" s="113">
        <v>49.05</v>
      </c>
      <c r="O969" s="113">
        <v>645.85</v>
      </c>
      <c r="P969" s="113">
        <f t="shared" si="75"/>
        <v>2.5940360516687599</v>
      </c>
      <c r="Q969" s="113">
        <f t="shared" si="76"/>
        <v>13.383679965407381</v>
      </c>
      <c r="R969" s="113">
        <f>SUM($Q$884:Q969)</f>
        <v>804.51253585315612</v>
      </c>
      <c r="S969" s="113">
        <f t="shared" si="77"/>
        <v>10.042389822818</v>
      </c>
      <c r="T969" s="113">
        <f>SUM($S$884:S969)</f>
        <v>601.07710559151803</v>
      </c>
      <c r="U969" s="199">
        <f t="shared" si="78"/>
        <v>9.8418945503899984</v>
      </c>
      <c r="V969" s="199">
        <f t="shared" si="79"/>
        <v>9.8418945503899984</v>
      </c>
      <c r="W969" s="231">
        <f>SUM($V$884:V969)</f>
        <v>595.43785266111979</v>
      </c>
      <c r="Y969" s="231"/>
      <c r="Z969" s="231"/>
      <c r="AA969" s="231"/>
      <c r="AB969" s="231"/>
      <c r="AC969" s="231"/>
      <c r="AD969" s="231"/>
      <c r="AE969" s="231"/>
      <c r="AF969" s="231"/>
      <c r="AG969" s="231"/>
      <c r="AH969" s="231"/>
      <c r="AI969" s="231"/>
      <c r="AJ969" s="231"/>
      <c r="AK969" s="231"/>
      <c r="AL969" s="231"/>
      <c r="AM969" s="231"/>
      <c r="AN969" s="231"/>
    </row>
    <row r="970" spans="1:40">
      <c r="A970" s="27">
        <v>42941</v>
      </c>
      <c r="B970" s="113">
        <v>9.5228000000000002</v>
      </c>
      <c r="C970" s="116">
        <v>6.82</v>
      </c>
      <c r="D970" s="116">
        <v>34.619999999999997</v>
      </c>
      <c r="E970" s="113">
        <v>36.182000000000002</v>
      </c>
      <c r="F970" s="113">
        <v>39.6952</v>
      </c>
      <c r="G970" s="113">
        <v>12</v>
      </c>
      <c r="H970" s="113">
        <v>44.77</v>
      </c>
      <c r="I970" s="113">
        <v>20.010000000000002</v>
      </c>
      <c r="J970" s="113">
        <v>80</v>
      </c>
      <c r="K970" s="113">
        <v>684.73</v>
      </c>
      <c r="L970" s="113">
        <v>22.02</v>
      </c>
      <c r="M970" s="113">
        <v>43.77</v>
      </c>
      <c r="N970" s="113">
        <v>45.86</v>
      </c>
      <c r="O970" s="113">
        <v>649.86</v>
      </c>
      <c r="P970" s="113">
        <f t="shared" si="75"/>
        <v>2.5297935870530406</v>
      </c>
      <c r="Q970" s="113">
        <f t="shared" si="76"/>
        <v>12.550915197882743</v>
      </c>
      <c r="R970" s="113">
        <f>SUM($Q$884:Q970)</f>
        <v>817.0634510510389</v>
      </c>
      <c r="S970" s="113">
        <f t="shared" si="77"/>
        <v>9.9499433163951991</v>
      </c>
      <c r="T970" s="113">
        <f>SUM($S$884:S970)</f>
        <v>611.02704890791324</v>
      </c>
      <c r="U970" s="199">
        <f t="shared" si="78"/>
        <v>9.8136441353200006</v>
      </c>
      <c r="V970" s="199">
        <f t="shared" si="79"/>
        <v>9.8136441353200006</v>
      </c>
      <c r="W970" s="231">
        <f>SUM($V$884:V970)</f>
        <v>605.25149679643982</v>
      </c>
      <c r="Y970" s="231"/>
      <c r="Z970" s="231"/>
      <c r="AA970" s="231"/>
      <c r="AB970" s="231"/>
      <c r="AC970" s="231"/>
      <c r="AD970" s="231"/>
      <c r="AE970" s="231"/>
      <c r="AF970" s="231"/>
      <c r="AG970" s="231"/>
      <c r="AH970" s="231"/>
      <c r="AI970" s="231"/>
      <c r="AJ970" s="231"/>
      <c r="AK970" s="231"/>
      <c r="AL970" s="231"/>
      <c r="AM970" s="231"/>
      <c r="AN970" s="231"/>
    </row>
    <row r="971" spans="1:40">
      <c r="A971" s="27">
        <v>42942</v>
      </c>
      <c r="B971" s="113">
        <v>8.4229000000000003</v>
      </c>
      <c r="C971" s="116">
        <v>6.03</v>
      </c>
      <c r="D971" s="116">
        <v>32.549999999999997</v>
      </c>
      <c r="E971" s="113">
        <v>41.866799999999998</v>
      </c>
      <c r="F971" s="113">
        <v>37.6479</v>
      </c>
      <c r="G971" s="113">
        <v>12</v>
      </c>
      <c r="H971" s="113">
        <v>50.88</v>
      </c>
      <c r="I971" s="113">
        <v>20.010000000000002</v>
      </c>
      <c r="J971" s="113">
        <v>80</v>
      </c>
      <c r="K971" s="113">
        <v>665.99</v>
      </c>
      <c r="L971" s="113">
        <v>22.05</v>
      </c>
      <c r="M971" s="113">
        <v>45.8</v>
      </c>
      <c r="N971" s="113">
        <v>39.04</v>
      </c>
      <c r="O971" s="113">
        <v>649.89</v>
      </c>
      <c r="P971" s="113">
        <f t="shared" si="75"/>
        <v>2.3725422839200698</v>
      </c>
      <c r="Q971" s="113">
        <f t="shared" si="76"/>
        <v>10.724622691548797</v>
      </c>
      <c r="R971" s="113">
        <f>SUM($Q$884:Q971)</f>
        <v>827.7880737425877</v>
      </c>
      <c r="S971" s="113">
        <f t="shared" si="77"/>
        <v>8.7636011502174949</v>
      </c>
      <c r="T971" s="113">
        <f>SUM($S$884:S971)</f>
        <v>619.79065005813072</v>
      </c>
      <c r="U971" s="199">
        <f t="shared" si="78"/>
        <v>8.7398280114299975</v>
      </c>
      <c r="V971" s="199">
        <f t="shared" si="79"/>
        <v>8.7398280114299975</v>
      </c>
      <c r="W971" s="231">
        <f>SUM($V$884:V971)</f>
        <v>613.99132480786977</v>
      </c>
      <c r="Y971" s="231"/>
      <c r="Z971" s="231"/>
      <c r="AA971" s="231"/>
      <c r="AB971" s="231"/>
      <c r="AC971" s="231"/>
      <c r="AD971" s="231"/>
      <c r="AE971" s="231"/>
      <c r="AF971" s="231"/>
      <c r="AG971" s="231"/>
      <c r="AH971" s="231"/>
      <c r="AI971" s="231"/>
      <c r="AJ971" s="231"/>
      <c r="AK971" s="231"/>
      <c r="AL971" s="231"/>
      <c r="AM971" s="231"/>
      <c r="AN971" s="231"/>
    </row>
    <row r="972" spans="1:40">
      <c r="A972" s="27">
        <v>42943</v>
      </c>
      <c r="B972" s="113">
        <v>8.4614999999999991</v>
      </c>
      <c r="C972" s="116">
        <v>6.06</v>
      </c>
      <c r="D972" s="116">
        <v>30.7</v>
      </c>
      <c r="E972" s="113">
        <v>42.6434</v>
      </c>
      <c r="F972" s="113">
        <v>37.071300000000001</v>
      </c>
      <c r="G972" s="113">
        <v>11.100000380000001</v>
      </c>
      <c r="H972" s="113">
        <v>46.53</v>
      </c>
      <c r="I972" s="113">
        <v>20</v>
      </c>
      <c r="J972" s="113">
        <v>80</v>
      </c>
      <c r="K972" s="113">
        <v>671.26</v>
      </c>
      <c r="L972" s="113">
        <v>23.6</v>
      </c>
      <c r="M972" s="113">
        <v>43.77</v>
      </c>
      <c r="N972" s="113">
        <v>41.91</v>
      </c>
      <c r="O972" s="113">
        <v>650.01</v>
      </c>
      <c r="P972" s="113">
        <f t="shared" si="75"/>
        <v>2.3853137506560942</v>
      </c>
      <c r="Q972" s="113">
        <f t="shared" si="76"/>
        <v>10.862470237492316</v>
      </c>
      <c r="R972" s="113">
        <f>SUM($Q$884:Q972)</f>
        <v>838.65054398007999</v>
      </c>
      <c r="S972" s="113">
        <f t="shared" si="77"/>
        <v>8.9287203172452489</v>
      </c>
      <c r="T972" s="113">
        <f>SUM($S$884:S972)</f>
        <v>628.719370375376</v>
      </c>
      <c r="U972" s="199">
        <f t="shared" si="78"/>
        <v>8.6116820135500003</v>
      </c>
      <c r="V972" s="199">
        <f t="shared" si="79"/>
        <v>8.6116820135500003</v>
      </c>
      <c r="W972" s="231">
        <f>SUM($V$884:V972)</f>
        <v>622.60300682141974</v>
      </c>
      <c r="Y972" s="231"/>
      <c r="Z972" s="231"/>
      <c r="AA972" s="231"/>
      <c r="AB972" s="231"/>
      <c r="AC972" s="231"/>
      <c r="AD972" s="231"/>
      <c r="AE972" s="231"/>
      <c r="AF972" s="231"/>
      <c r="AG972" s="231"/>
      <c r="AH972" s="231"/>
      <c r="AI972" s="231"/>
      <c r="AJ972" s="231"/>
      <c r="AK972" s="231"/>
      <c r="AL972" s="231"/>
      <c r="AM972" s="231"/>
      <c r="AN972" s="231"/>
    </row>
    <row r="973" spans="1:40">
      <c r="A973" s="27">
        <v>42944</v>
      </c>
      <c r="B973" s="113">
        <v>8.2849000000000004</v>
      </c>
      <c r="C973" s="116">
        <v>5.93</v>
      </c>
      <c r="D973" s="116">
        <v>30.61</v>
      </c>
      <c r="E973" s="113">
        <v>41.420900000000003</v>
      </c>
      <c r="F973" s="113">
        <v>36.994</v>
      </c>
      <c r="G973" s="113">
        <v>11.399999619999999</v>
      </c>
      <c r="H973" s="113">
        <v>50.67</v>
      </c>
      <c r="I973" s="113">
        <v>19.989999999999998</v>
      </c>
      <c r="J973" s="113">
        <v>80</v>
      </c>
      <c r="K973" s="113">
        <v>668.87</v>
      </c>
      <c r="L973" s="113">
        <v>23.53</v>
      </c>
      <c r="M973" s="113">
        <v>38.659999999999997</v>
      </c>
      <c r="N973" s="113">
        <v>40.81</v>
      </c>
      <c r="O973" s="113">
        <v>650</v>
      </c>
      <c r="P973" s="113">
        <f t="shared" si="75"/>
        <v>2.3461386432012556</v>
      </c>
      <c r="Q973" s="113">
        <f t="shared" si="76"/>
        <v>10.445159268587304</v>
      </c>
      <c r="R973" s="113">
        <f>SUM($Q$884:Q973)</f>
        <v>849.09570324866729</v>
      </c>
      <c r="S973" s="113">
        <f t="shared" si="77"/>
        <v>8.5715837177566492</v>
      </c>
      <c r="T973" s="113">
        <f>SUM($S$884:S973)</f>
        <v>637.29095409313265</v>
      </c>
      <c r="U973" s="199">
        <f t="shared" si="78"/>
        <v>8.3885217567700003</v>
      </c>
      <c r="V973" s="199">
        <f t="shared" si="79"/>
        <v>8.3885217567700003</v>
      </c>
      <c r="W973" s="231">
        <f>SUM($V$884:V973)</f>
        <v>630.99152857818979</v>
      </c>
      <c r="Y973" s="231"/>
      <c r="Z973" s="231"/>
      <c r="AA973" s="231"/>
      <c r="AB973" s="231"/>
      <c r="AC973" s="231"/>
      <c r="AD973" s="231"/>
      <c r="AE973" s="231"/>
      <c r="AF973" s="231"/>
      <c r="AG973" s="231"/>
      <c r="AH973" s="231"/>
      <c r="AI973" s="231"/>
      <c r="AJ973" s="231"/>
      <c r="AK973" s="231"/>
      <c r="AL973" s="231"/>
      <c r="AM973" s="231"/>
      <c r="AN973" s="231"/>
    </row>
    <row r="974" spans="1:40">
      <c r="A974" s="27">
        <v>42945</v>
      </c>
      <c r="B974" s="113">
        <v>8.1111000000000004</v>
      </c>
      <c r="C974" s="116">
        <v>5.81</v>
      </c>
      <c r="D974" s="116">
        <v>31.13</v>
      </c>
      <c r="E974" s="113">
        <v>40.491799999999998</v>
      </c>
      <c r="F974" s="113">
        <v>37.220700000000001</v>
      </c>
      <c r="G974" s="113">
        <v>11.100000380000001</v>
      </c>
      <c r="H974" s="113">
        <v>46.73</v>
      </c>
      <c r="I974" s="113">
        <v>20</v>
      </c>
      <c r="J974" s="113">
        <v>80</v>
      </c>
      <c r="K974" s="113">
        <v>666.52</v>
      </c>
      <c r="L974" s="113">
        <v>24.36</v>
      </c>
      <c r="M974" s="113">
        <v>38.26</v>
      </c>
      <c r="N974" s="113">
        <v>39.5</v>
      </c>
      <c r="O974" s="113">
        <v>650</v>
      </c>
      <c r="P974" s="113">
        <f t="shared" si="75"/>
        <v>2.325738006792994</v>
      </c>
      <c r="Q974" s="113">
        <f t="shared" si="76"/>
        <v>10.234230230850576</v>
      </c>
      <c r="R974" s="113">
        <f>SUM($Q$884:Q974)</f>
        <v>859.32993347951788</v>
      </c>
      <c r="S974" s="113">
        <f t="shared" si="77"/>
        <v>8.51173448848545</v>
      </c>
      <c r="T974" s="113">
        <f>SUM($S$884:S974)</f>
        <v>645.8026885816181</v>
      </c>
      <c r="U974" s="199">
        <f t="shared" si="78"/>
        <v>8.2526530160099991</v>
      </c>
      <c r="V974" s="199">
        <f t="shared" si="79"/>
        <v>8.2526530160099991</v>
      </c>
      <c r="W974" s="231">
        <f>SUM($V$884:V974)</f>
        <v>639.24418159419974</v>
      </c>
      <c r="Y974" s="231"/>
      <c r="Z974" s="231"/>
      <c r="AA974" s="231"/>
      <c r="AB974" s="231"/>
      <c r="AC974" s="231"/>
      <c r="AD974" s="231"/>
      <c r="AE974" s="231"/>
      <c r="AF974" s="231"/>
      <c r="AG974" s="231"/>
      <c r="AH974" s="231"/>
      <c r="AI974" s="231"/>
      <c r="AJ974" s="231"/>
      <c r="AK974" s="231"/>
      <c r="AL974" s="231"/>
      <c r="AM974" s="231"/>
      <c r="AN974" s="231"/>
    </row>
    <row r="975" spans="1:40">
      <c r="A975" s="27">
        <v>42946</v>
      </c>
      <c r="B975" s="113">
        <v>7.6078000000000001</v>
      </c>
      <c r="C975" s="116">
        <v>5.45</v>
      </c>
      <c r="D975" s="116">
        <v>32.19</v>
      </c>
      <c r="E975" s="113">
        <v>38.618299999999998</v>
      </c>
      <c r="F975" s="113">
        <v>37.083799999999997</v>
      </c>
      <c r="G975" s="113">
        <v>11.100000380000001</v>
      </c>
      <c r="H975" s="113">
        <v>49.99</v>
      </c>
      <c r="I975" s="113">
        <v>20.010000000000002</v>
      </c>
      <c r="J975" s="113">
        <v>80</v>
      </c>
      <c r="K975" s="113">
        <v>658.52</v>
      </c>
      <c r="L975" s="113">
        <v>25.8</v>
      </c>
      <c r="M975" s="113">
        <v>39.49</v>
      </c>
      <c r="N975" s="113">
        <v>35.799999999999997</v>
      </c>
      <c r="O975" s="113">
        <v>649.97</v>
      </c>
      <c r="P975" s="113">
        <f t="shared" si="75"/>
        <v>2.2738278104047644</v>
      </c>
      <c r="Q975" s="113">
        <f t="shared" si="76"/>
        <v>9.7165227277182264</v>
      </c>
      <c r="R975" s="113">
        <f>SUM($Q$884:Q975)</f>
        <v>869.04645620723613</v>
      </c>
      <c r="S975" s="113">
        <f t="shared" si="77"/>
        <v>8.047526329149548</v>
      </c>
      <c r="T975" s="113">
        <f>SUM($S$884:S975)</f>
        <v>653.85021491076759</v>
      </c>
      <c r="U975" s="199">
        <f t="shared" si="78"/>
        <v>7.822880872369999</v>
      </c>
      <c r="V975" s="199">
        <f t="shared" si="79"/>
        <v>7.822880872369999</v>
      </c>
      <c r="W975" s="231">
        <f>SUM($V$884:V975)</f>
        <v>647.06706246656972</v>
      </c>
      <c r="Y975" s="231"/>
      <c r="Z975" s="231"/>
      <c r="AA975" s="231"/>
      <c r="AB975" s="231"/>
      <c r="AC975" s="231"/>
      <c r="AD975" s="231"/>
      <c r="AE975" s="231"/>
      <c r="AF975" s="231"/>
      <c r="AG975" s="231"/>
      <c r="AH975" s="231"/>
      <c r="AI975" s="231"/>
      <c r="AJ975" s="231"/>
      <c r="AK975" s="231"/>
      <c r="AL975" s="231"/>
      <c r="AM975" s="231"/>
      <c r="AN975" s="231"/>
    </row>
    <row r="976" spans="1:40">
      <c r="A976" s="27">
        <v>42947</v>
      </c>
      <c r="B976" s="113">
        <v>7.7522000000000002</v>
      </c>
      <c r="C976" s="116">
        <v>5.55</v>
      </c>
      <c r="D976" s="116">
        <v>31.31</v>
      </c>
      <c r="E976" s="113">
        <v>38.337299999999999</v>
      </c>
      <c r="F976" s="113">
        <v>36.790199999999999</v>
      </c>
      <c r="G976" s="113">
        <v>11.69999981</v>
      </c>
      <c r="H976" s="113">
        <v>47.86</v>
      </c>
      <c r="I976" s="113">
        <v>19.989999999999998</v>
      </c>
      <c r="J976" s="113">
        <v>80</v>
      </c>
      <c r="K976" s="113">
        <v>663.04</v>
      </c>
      <c r="L976" s="113">
        <v>26.57</v>
      </c>
      <c r="M976" s="113">
        <v>40.6</v>
      </c>
      <c r="N976" s="113">
        <v>37.65</v>
      </c>
      <c r="O976" s="113">
        <v>650.01</v>
      </c>
      <c r="P976" s="113">
        <f t="shared" si="75"/>
        <v>2.239205815595398</v>
      </c>
      <c r="Q976" s="113">
        <f t="shared" si="76"/>
        <v>9.3858742117655876</v>
      </c>
      <c r="R976" s="113">
        <f>SUM($Q$884:Q976)</f>
        <v>878.43233041900169</v>
      </c>
      <c r="S976" s="113">
        <f t="shared" si="77"/>
        <v>7.8578563178442273</v>
      </c>
      <c r="T976" s="113">
        <f>SUM($S$884:S976)</f>
        <v>661.70807122861186</v>
      </c>
      <c r="U976" s="199">
        <f t="shared" si="78"/>
        <v>7.8535991641099985</v>
      </c>
      <c r="V976" s="199">
        <f t="shared" si="79"/>
        <v>7.8535991641099985</v>
      </c>
      <c r="W976" s="231">
        <f>SUM($V$884:V976)</f>
        <v>654.92066163067977</v>
      </c>
      <c r="Y976" s="231"/>
      <c r="Z976" s="231"/>
      <c r="AA976" s="231"/>
      <c r="AB976" s="231"/>
      <c r="AC976" s="231"/>
      <c r="AD976" s="231"/>
      <c r="AE976" s="231"/>
      <c r="AF976" s="231"/>
      <c r="AG976" s="231"/>
      <c r="AH976" s="231"/>
      <c r="AI976" s="231"/>
      <c r="AJ976" s="231"/>
      <c r="AK976" s="231"/>
      <c r="AL976" s="231"/>
      <c r="AM976" s="231"/>
      <c r="AN976" s="231"/>
    </row>
    <row r="977" spans="1:40">
      <c r="A977" s="27">
        <v>42948</v>
      </c>
      <c r="B977" s="113">
        <v>7.9077000000000002</v>
      </c>
      <c r="C977" s="116">
        <v>5.66</v>
      </c>
      <c r="D977" s="116">
        <v>31.69</v>
      </c>
      <c r="E977" s="113">
        <v>37.745699999999999</v>
      </c>
      <c r="F977" s="113">
        <v>37.278500000000001</v>
      </c>
      <c r="G977" s="113">
        <v>11.5</v>
      </c>
      <c r="H977" s="113">
        <v>50.38</v>
      </c>
      <c r="I977" s="113">
        <v>20</v>
      </c>
      <c r="J977" s="113">
        <v>80</v>
      </c>
      <c r="K977" s="113">
        <v>666.74</v>
      </c>
      <c r="L977" s="113">
        <v>26.79</v>
      </c>
      <c r="M977" s="113">
        <v>42.23</v>
      </c>
      <c r="N977" s="113">
        <v>38.880000000000003</v>
      </c>
      <c r="O977" s="113">
        <v>649.99</v>
      </c>
      <c r="P977" s="113">
        <f t="shared" si="75"/>
        <v>2.2909208202535103</v>
      </c>
      <c r="Q977" s="113">
        <f t="shared" si="76"/>
        <v>9.8840349116063742</v>
      </c>
      <c r="R977" s="113">
        <f>SUM($Q$884:Q977)</f>
        <v>888.31636533060805</v>
      </c>
      <c r="S977" s="113">
        <f t="shared" si="77"/>
        <v>8.1364288519359018</v>
      </c>
      <c r="T977" s="113">
        <f>SUM($S$884:S977)</f>
        <v>669.84450008054773</v>
      </c>
      <c r="U977" s="199">
        <f t="shared" si="78"/>
        <v>8.0196554598599992</v>
      </c>
      <c r="V977" s="199">
        <f t="shared" si="79"/>
        <v>8.0196554598599992</v>
      </c>
      <c r="W977" s="231">
        <f>SUM($V$884:V977)</f>
        <v>662.94031709053979</v>
      </c>
      <c r="Y977" s="231"/>
      <c r="Z977" s="231"/>
      <c r="AA977" s="231"/>
      <c r="AB977" s="231"/>
      <c r="AC977" s="231"/>
      <c r="AD977" s="231"/>
      <c r="AE977" s="231"/>
      <c r="AF977" s="231"/>
      <c r="AG977" s="231"/>
      <c r="AH977" s="231"/>
      <c r="AI977" s="231"/>
      <c r="AJ977" s="231"/>
      <c r="AK977" s="231"/>
      <c r="AL977" s="231"/>
      <c r="AM977" s="231"/>
      <c r="AN977" s="231"/>
    </row>
    <row r="978" spans="1:40">
      <c r="A978" s="27">
        <v>42949</v>
      </c>
      <c r="B978" s="113">
        <v>7.5792000000000002</v>
      </c>
      <c r="C978" s="116">
        <v>5.43</v>
      </c>
      <c r="D978" s="116">
        <v>32.89</v>
      </c>
      <c r="E978" s="113">
        <v>35.252600000000001</v>
      </c>
      <c r="F978" s="113">
        <v>35.8996</v>
      </c>
      <c r="G978" s="113">
        <v>11.80000019</v>
      </c>
      <c r="H978" s="113">
        <v>46.21</v>
      </c>
      <c r="I978" s="113">
        <v>20</v>
      </c>
      <c r="J978" s="113">
        <v>80</v>
      </c>
      <c r="K978" s="113">
        <v>659.5</v>
      </c>
      <c r="L978" s="113">
        <v>25.79</v>
      </c>
      <c r="M978" s="113">
        <v>43.42</v>
      </c>
      <c r="N978" s="113">
        <v>35.770000000000003</v>
      </c>
      <c r="O978" s="113">
        <v>649.98</v>
      </c>
      <c r="P978" s="113">
        <f t="shared" si="75"/>
        <v>2.225729597124082</v>
      </c>
      <c r="Q978" s="113">
        <f t="shared" si="76"/>
        <v>9.2602365818172423</v>
      </c>
      <c r="R978" s="113">
        <f>SUM($Q$884:Q978)</f>
        <v>897.5766019124253</v>
      </c>
      <c r="S978" s="113">
        <f t="shared" si="77"/>
        <v>7.7152007465713748</v>
      </c>
      <c r="T978" s="113">
        <f>SUM($S$884:S978)</f>
        <v>677.55970082711906</v>
      </c>
      <c r="U978" s="199">
        <f t="shared" si="78"/>
        <v>7.7549051657399994</v>
      </c>
      <c r="V978" s="199">
        <f t="shared" si="79"/>
        <v>7.7549051657399994</v>
      </c>
      <c r="W978" s="231">
        <f>SUM($V$884:V978)</f>
        <v>670.69522225627975</v>
      </c>
      <c r="Y978" s="231"/>
      <c r="Z978" s="231"/>
      <c r="AA978" s="231"/>
      <c r="AB978" s="231"/>
      <c r="AC978" s="231"/>
      <c r="AD978" s="231"/>
      <c r="AE978" s="231"/>
      <c r="AF978" s="231"/>
      <c r="AG978" s="231"/>
      <c r="AH978" s="231"/>
      <c r="AI978" s="231"/>
      <c r="AJ978" s="231"/>
      <c r="AK978" s="231"/>
      <c r="AL978" s="231"/>
      <c r="AM978" s="231"/>
      <c r="AN978" s="231"/>
    </row>
    <row r="979" spans="1:40">
      <c r="A979" s="27">
        <v>42950</v>
      </c>
      <c r="B979" s="113">
        <v>7.6025</v>
      </c>
      <c r="C979" s="116">
        <v>5.44</v>
      </c>
      <c r="D979" s="116">
        <v>31.13</v>
      </c>
      <c r="E979" s="113">
        <v>40.520299999999999</v>
      </c>
      <c r="F979" s="113">
        <v>38.183999999999997</v>
      </c>
      <c r="G979" s="113">
        <v>11.19999981</v>
      </c>
      <c r="H979" s="113">
        <v>49.02</v>
      </c>
      <c r="I979" s="113">
        <v>20</v>
      </c>
      <c r="J979" s="113">
        <v>80</v>
      </c>
      <c r="K979" s="113">
        <v>659.23</v>
      </c>
      <c r="L979" s="113">
        <v>25.07</v>
      </c>
      <c r="M979" s="113">
        <v>45.99</v>
      </c>
      <c r="N979" s="113">
        <v>36.14</v>
      </c>
      <c r="O979" s="113">
        <v>649.96</v>
      </c>
      <c r="P979" s="113">
        <f t="shared" si="75"/>
        <v>2.2601013333916584</v>
      </c>
      <c r="Q979" s="113">
        <f t="shared" si="76"/>
        <v>9.5840603028956384</v>
      </c>
      <c r="R979" s="113">
        <f>SUM($Q$884:Q979)</f>
        <v>907.16066221532094</v>
      </c>
      <c r="S979" s="113">
        <f t="shared" si="77"/>
        <v>7.9689574557880292</v>
      </c>
      <c r="T979" s="113">
        <f>SUM($S$884:S979)</f>
        <v>685.52865828290714</v>
      </c>
      <c r="U979" s="199">
        <f t="shared" si="78"/>
        <v>7.7638636861899997</v>
      </c>
      <c r="V979" s="199">
        <f t="shared" si="79"/>
        <v>7.7638636861899997</v>
      </c>
      <c r="W979" s="231">
        <f>SUM($V$884:V979)</f>
        <v>678.45908594246976</v>
      </c>
      <c r="Y979" s="231"/>
      <c r="Z979" s="231"/>
      <c r="AA979" s="231"/>
      <c r="AB979" s="231"/>
      <c r="AC979" s="231"/>
      <c r="AD979" s="231"/>
      <c r="AE979" s="231"/>
      <c r="AF979" s="231"/>
      <c r="AG979" s="231"/>
      <c r="AH979" s="231"/>
      <c r="AI979" s="231"/>
      <c r="AJ979" s="231"/>
      <c r="AK979" s="231"/>
      <c r="AL979" s="231"/>
      <c r="AM979" s="231"/>
      <c r="AN979" s="231"/>
    </row>
    <row r="980" spans="1:40">
      <c r="A980" s="27">
        <v>42951</v>
      </c>
      <c r="B980" s="113">
        <v>7.4819000000000004</v>
      </c>
      <c r="C980" s="116">
        <v>5.36</v>
      </c>
      <c r="D980" s="116">
        <v>31.67</v>
      </c>
      <c r="E980" s="113">
        <v>42.984000000000002</v>
      </c>
      <c r="F980" s="113">
        <v>34.887099999999997</v>
      </c>
      <c r="G980" s="113">
        <v>11.19999981</v>
      </c>
      <c r="H980" s="113">
        <v>49.12</v>
      </c>
      <c r="I980" s="113">
        <v>19.989999999999998</v>
      </c>
      <c r="J980" s="113">
        <v>80</v>
      </c>
      <c r="K980" s="113">
        <v>656.17</v>
      </c>
      <c r="L980" s="113">
        <v>21.22</v>
      </c>
      <c r="M980" s="113">
        <v>43.25</v>
      </c>
      <c r="N980" s="113">
        <v>35.270000000000003</v>
      </c>
      <c r="O980" s="113">
        <v>650.01</v>
      </c>
      <c r="P980" s="113">
        <f t="shared" si="75"/>
        <v>2.2656419958331879</v>
      </c>
      <c r="Q980" s="113">
        <f t="shared" si="76"/>
        <v>9.6373097281735749</v>
      </c>
      <c r="R980" s="113">
        <f>SUM($Q$884:Q980)</f>
        <v>916.79797194349453</v>
      </c>
      <c r="S980" s="113">
        <f t="shared" si="77"/>
        <v>7.9839475604025267</v>
      </c>
      <c r="T980" s="113">
        <f>SUM($S$884:S980)</f>
        <v>693.51260584330964</v>
      </c>
      <c r="U980" s="199">
        <f t="shared" si="78"/>
        <v>7.7947478065100002</v>
      </c>
      <c r="V980" s="199">
        <f t="shared" si="79"/>
        <v>7.7947478065100002</v>
      </c>
      <c r="W980" s="231">
        <f>SUM($V$884:V980)</f>
        <v>686.25383374897979</v>
      </c>
      <c r="Y980" s="231"/>
      <c r="Z980" s="231"/>
      <c r="AA980" s="231"/>
      <c r="AB980" s="231"/>
      <c r="AC980" s="231"/>
      <c r="AD980" s="231"/>
      <c r="AE980" s="231"/>
      <c r="AF980" s="231"/>
      <c r="AG980" s="231"/>
      <c r="AH980" s="231"/>
      <c r="AI980" s="231"/>
      <c r="AJ980" s="231"/>
      <c r="AK980" s="231"/>
      <c r="AL980" s="231"/>
      <c r="AM980" s="231"/>
      <c r="AN980" s="231"/>
    </row>
    <row r="981" spans="1:40">
      <c r="A981" s="27">
        <v>42952</v>
      </c>
      <c r="B981" s="113">
        <v>8.0882000000000005</v>
      </c>
      <c r="C981" s="116">
        <v>5.79</v>
      </c>
      <c r="D981" s="116">
        <v>31.97</v>
      </c>
      <c r="E981" s="113">
        <v>40.306800000000003</v>
      </c>
      <c r="F981" s="113">
        <v>37.0976</v>
      </c>
      <c r="G981" s="113">
        <v>11.399999619999999</v>
      </c>
      <c r="H981" s="113">
        <v>48.66</v>
      </c>
      <c r="I981" s="113">
        <v>20.02</v>
      </c>
      <c r="J981" s="113">
        <v>80</v>
      </c>
      <c r="K981" s="113">
        <v>665.28</v>
      </c>
      <c r="L981" s="113">
        <v>20.41</v>
      </c>
      <c r="M981" s="113">
        <v>41.91</v>
      </c>
      <c r="N981" s="113">
        <v>36.79</v>
      </c>
      <c r="O981" s="113">
        <v>650.08000000000004</v>
      </c>
      <c r="P981" s="113">
        <f t="shared" si="75"/>
        <v>2.3357647054123962</v>
      </c>
      <c r="Q981" s="113">
        <f t="shared" si="76"/>
        <v>10.337361944256353</v>
      </c>
      <c r="R981" s="113">
        <f>SUM($Q$884:Q981)</f>
        <v>927.1353338877509</v>
      </c>
      <c r="S981" s="113">
        <f t="shared" si="77"/>
        <v>8.4770051773020505</v>
      </c>
      <c r="T981" s="113">
        <f>SUM($S$884:S981)</f>
        <v>701.98961102061173</v>
      </c>
      <c r="U981" s="199">
        <f t="shared" si="78"/>
        <v>8.3077154255999996</v>
      </c>
      <c r="V981" s="199">
        <f t="shared" si="79"/>
        <v>8.3077154255999996</v>
      </c>
      <c r="W981" s="231">
        <f>SUM($V$884:V981)</f>
        <v>694.5615491745798</v>
      </c>
      <c r="Y981" s="231"/>
      <c r="Z981" s="231"/>
      <c r="AA981" s="231"/>
      <c r="AB981" s="231"/>
      <c r="AC981" s="231"/>
      <c r="AD981" s="231"/>
      <c r="AE981" s="231"/>
      <c r="AF981" s="231"/>
      <c r="AG981" s="231"/>
      <c r="AH981" s="231"/>
      <c r="AI981" s="231"/>
      <c r="AJ981" s="231"/>
      <c r="AK981" s="231"/>
      <c r="AL981" s="231"/>
      <c r="AM981" s="231"/>
      <c r="AN981" s="231"/>
    </row>
    <row r="982" spans="1:40">
      <c r="A982" s="27">
        <v>42953</v>
      </c>
      <c r="B982" s="113">
        <v>8.8748000000000005</v>
      </c>
      <c r="C982" s="116">
        <v>6.35</v>
      </c>
      <c r="D982" s="116">
        <v>33.35</v>
      </c>
      <c r="E982" s="113">
        <v>37.777000000000001</v>
      </c>
      <c r="F982" s="113">
        <v>38.083300000000001</v>
      </c>
      <c r="G982" s="113">
        <v>11.19999981</v>
      </c>
      <c r="H982" s="113">
        <v>49.17</v>
      </c>
      <c r="I982" s="113">
        <v>20</v>
      </c>
      <c r="J982" s="113">
        <v>79.98</v>
      </c>
      <c r="K982" s="113">
        <v>676.42</v>
      </c>
      <c r="L982" s="113">
        <v>20.77</v>
      </c>
      <c r="M982" s="113">
        <v>43.98</v>
      </c>
      <c r="N982" s="113">
        <v>38.49</v>
      </c>
      <c r="O982" s="113">
        <v>650.01</v>
      </c>
      <c r="P982" s="113">
        <f t="shared" si="75"/>
        <v>2.479229755027728</v>
      </c>
      <c r="Q982" s="113">
        <f t="shared" si="76"/>
        <v>11.932070260300055</v>
      </c>
      <c r="R982" s="113">
        <f>SUM($Q$884:Q982)</f>
        <v>939.06740414805097</v>
      </c>
      <c r="S982" s="113">
        <f t="shared" si="77"/>
        <v>9.439975343940727</v>
      </c>
      <c r="T982" s="113">
        <f>SUM($S$884:S982)</f>
        <v>711.42958636455251</v>
      </c>
      <c r="U982" s="199">
        <f t="shared" si="78"/>
        <v>9.1100411342299985</v>
      </c>
      <c r="V982" s="199">
        <f t="shared" si="79"/>
        <v>9.1100411342299985</v>
      </c>
      <c r="W982" s="231">
        <f>SUM($V$884:V982)</f>
        <v>703.67159030880975</v>
      </c>
      <c r="Y982" s="231"/>
      <c r="Z982" s="231"/>
      <c r="AA982" s="231"/>
      <c r="AB982" s="231"/>
      <c r="AC982" s="231"/>
      <c r="AD982" s="231"/>
      <c r="AE982" s="231"/>
      <c r="AF982" s="231"/>
      <c r="AG982" s="231"/>
      <c r="AH982" s="231"/>
      <c r="AI982" s="231"/>
      <c r="AJ982" s="231"/>
      <c r="AK982" s="231"/>
      <c r="AL982" s="231"/>
      <c r="AM982" s="231"/>
      <c r="AN982" s="231"/>
    </row>
    <row r="983" spans="1:40">
      <c r="A983" s="27">
        <v>42954</v>
      </c>
      <c r="B983" s="113">
        <v>9.4016999999999999</v>
      </c>
      <c r="C983" s="116">
        <v>6.73</v>
      </c>
      <c r="D983" s="116">
        <v>35.21</v>
      </c>
      <c r="E983" s="113">
        <v>34.185899999999997</v>
      </c>
      <c r="F983" s="113">
        <v>38.252499999999998</v>
      </c>
      <c r="G983" s="113">
        <v>11.30000019</v>
      </c>
      <c r="H983" s="113">
        <v>48.31</v>
      </c>
      <c r="I983" s="113">
        <v>20</v>
      </c>
      <c r="J983" s="113">
        <v>79.98</v>
      </c>
      <c r="K983" s="113">
        <v>683.81</v>
      </c>
      <c r="L983" s="113">
        <v>20.74</v>
      </c>
      <c r="M983" s="113">
        <v>46</v>
      </c>
      <c r="N983" s="113">
        <v>39.07</v>
      </c>
      <c r="O983" s="113">
        <v>650.1</v>
      </c>
      <c r="P983" s="113">
        <f t="shared" si="75"/>
        <v>2.5702348483443522</v>
      </c>
      <c r="Q983" s="113">
        <f t="shared" si="76"/>
        <v>13.068893288514891</v>
      </c>
      <c r="R983" s="113">
        <f>SUM($Q$884:Q983)</f>
        <v>952.13629743656588</v>
      </c>
      <c r="S983" s="113">
        <f t="shared" si="77"/>
        <v>10.039743453106876</v>
      </c>
      <c r="T983" s="113">
        <f>SUM($S$884:S983)</f>
        <v>721.4693298176594</v>
      </c>
      <c r="U983" s="199">
        <f t="shared" si="78"/>
        <v>9.68739759312</v>
      </c>
      <c r="V983" s="199">
        <f t="shared" si="79"/>
        <v>9.68739759312</v>
      </c>
      <c r="W983" s="231">
        <f>SUM($V$884:V983)</f>
        <v>713.35898790192971</v>
      </c>
      <c r="Y983" s="231"/>
      <c r="Z983" s="231"/>
      <c r="AA983" s="231"/>
      <c r="AB983" s="231"/>
      <c r="AC983" s="231"/>
      <c r="AD983" s="231"/>
      <c r="AE983" s="231"/>
      <c r="AF983" s="231"/>
      <c r="AG983" s="231"/>
      <c r="AH983" s="231"/>
      <c r="AI983" s="231"/>
      <c r="AJ983" s="231"/>
      <c r="AK983" s="231"/>
      <c r="AL983" s="231"/>
      <c r="AM983" s="231"/>
      <c r="AN983" s="231"/>
    </row>
    <row r="984" spans="1:40">
      <c r="A984" s="27">
        <v>42955</v>
      </c>
      <c r="B984" s="113">
        <v>10.023199999999999</v>
      </c>
      <c r="C984" s="116">
        <v>7.18</v>
      </c>
      <c r="D984" s="116">
        <v>36.299999999999997</v>
      </c>
      <c r="E984" s="113">
        <v>31.942299999999999</v>
      </c>
      <c r="F984" s="113">
        <v>36.999299999999998</v>
      </c>
      <c r="G984" s="113">
        <v>12.399999619999999</v>
      </c>
      <c r="H984" s="113">
        <v>50.19</v>
      </c>
      <c r="I984" s="113">
        <v>19.989999999999998</v>
      </c>
      <c r="J984" s="113">
        <v>79.98</v>
      </c>
      <c r="K984" s="113">
        <v>693.11</v>
      </c>
      <c r="L984" s="113">
        <v>21.09</v>
      </c>
      <c r="M984" s="113">
        <v>47.27</v>
      </c>
      <c r="N984" s="113">
        <v>40.57</v>
      </c>
      <c r="O984" s="113">
        <v>650.04999999999995</v>
      </c>
      <c r="P984" s="113">
        <f t="shared" si="75"/>
        <v>2.6195386643797862</v>
      </c>
      <c r="Q984" s="113">
        <f t="shared" si="76"/>
        <v>13.729388267984801</v>
      </c>
      <c r="R984" s="113">
        <f>SUM($Q$884:Q984)</f>
        <v>965.86568570455063</v>
      </c>
      <c r="S984" s="113">
        <f t="shared" si="77"/>
        <v>10.334894279440752</v>
      </c>
      <c r="T984" s="113">
        <f>SUM($S$884:S984)</f>
        <v>731.80422409710013</v>
      </c>
      <c r="U984" s="199">
        <f t="shared" si="78"/>
        <v>10.32127083212</v>
      </c>
      <c r="V984" s="199">
        <f t="shared" si="79"/>
        <v>10.32127083212</v>
      </c>
      <c r="W984" s="231">
        <f>SUM($V$884:V984)</f>
        <v>723.68025873404974</v>
      </c>
      <c r="Y984" s="231"/>
      <c r="Z984" s="231"/>
      <c r="AA984" s="231"/>
      <c r="AB984" s="231"/>
      <c r="AC984" s="231"/>
      <c r="AD984" s="231"/>
      <c r="AE984" s="231"/>
      <c r="AF984" s="231"/>
      <c r="AG984" s="231"/>
      <c r="AH984" s="231"/>
      <c r="AI984" s="231"/>
      <c r="AJ984" s="231"/>
      <c r="AK984" s="231"/>
      <c r="AL984" s="231"/>
      <c r="AM984" s="231"/>
      <c r="AN984" s="231"/>
    </row>
    <row r="985" spans="1:40">
      <c r="A985" s="27">
        <v>42956</v>
      </c>
      <c r="B985" s="113">
        <v>10.1173</v>
      </c>
      <c r="C985" s="116">
        <v>7.24</v>
      </c>
      <c r="D985" s="116">
        <v>36.369999999999997</v>
      </c>
      <c r="E985" s="113">
        <v>40.5914</v>
      </c>
      <c r="F985" s="113">
        <v>37.339700000000001</v>
      </c>
      <c r="G985" s="113">
        <v>11.69999981</v>
      </c>
      <c r="H985" s="113">
        <v>46.66</v>
      </c>
      <c r="I985" s="113">
        <v>19.989999999999998</v>
      </c>
      <c r="J985" s="113">
        <v>79.97</v>
      </c>
      <c r="K985" s="113">
        <v>696.76</v>
      </c>
      <c r="L985" s="113">
        <v>21.49</v>
      </c>
      <c r="M985" s="113">
        <v>50.05</v>
      </c>
      <c r="N985" s="113">
        <v>42.38</v>
      </c>
      <c r="O985" s="113">
        <v>650.12</v>
      </c>
      <c r="P985" s="113">
        <f t="shared" si="75"/>
        <v>2.6829775236663274</v>
      </c>
      <c r="Q985" s="113">
        <f t="shared" si="76"/>
        <v>14.628585473707069</v>
      </c>
      <c r="R985" s="113">
        <f>SUM($Q$884:Q985)</f>
        <v>980.49427117825769</v>
      </c>
      <c r="S985" s="113">
        <f t="shared" si="77"/>
        <v>11.000277841539926</v>
      </c>
      <c r="T985" s="113">
        <f>SUM($S$884:S985)</f>
        <v>742.8045019386401</v>
      </c>
      <c r="U985" s="199">
        <f t="shared" si="78"/>
        <v>10.700690352189998</v>
      </c>
      <c r="V985" s="199">
        <f t="shared" si="79"/>
        <v>10.700690352189998</v>
      </c>
      <c r="W985" s="231">
        <f>SUM($V$884:V985)</f>
        <v>734.38094908623975</v>
      </c>
      <c r="Y985" s="231"/>
      <c r="Z985" s="231"/>
      <c r="AA985" s="231"/>
      <c r="AB985" s="231"/>
      <c r="AC985" s="231"/>
      <c r="AD985" s="231"/>
      <c r="AE985" s="231"/>
      <c r="AF985" s="231"/>
      <c r="AG985" s="231"/>
      <c r="AH985" s="231"/>
      <c r="AI985" s="231"/>
      <c r="AJ985" s="231"/>
      <c r="AK985" s="231"/>
      <c r="AL985" s="231"/>
      <c r="AM985" s="231"/>
      <c r="AN985" s="231"/>
    </row>
    <row r="986" spans="1:40">
      <c r="A986" s="27">
        <v>42957</v>
      </c>
      <c r="B986" s="113">
        <v>10.7113</v>
      </c>
      <c r="C986" s="116">
        <v>7.67</v>
      </c>
      <c r="D986" s="116">
        <v>37.729999999999997</v>
      </c>
      <c r="E986" s="113">
        <v>44.217599999999997</v>
      </c>
      <c r="F986" s="113">
        <v>37.1143</v>
      </c>
      <c r="G986" s="113">
        <v>11.399999619999999</v>
      </c>
      <c r="H986" s="113">
        <v>48.29</v>
      </c>
      <c r="I986" s="113">
        <v>20</v>
      </c>
      <c r="J986" s="113">
        <v>79.959999999999994</v>
      </c>
      <c r="K986" s="113">
        <v>711.5</v>
      </c>
      <c r="L986" s="113">
        <v>21.06</v>
      </c>
      <c r="M986" s="113">
        <v>53.32</v>
      </c>
      <c r="N986" s="113">
        <v>46.37</v>
      </c>
      <c r="O986" s="113">
        <v>650.44000000000005</v>
      </c>
      <c r="P986" s="113">
        <f t="shared" si="75"/>
        <v>2.8345158880320263</v>
      </c>
      <c r="Q986" s="113">
        <f t="shared" si="76"/>
        <v>17.022157675129137</v>
      </c>
      <c r="R986" s="113">
        <f>SUM($Q$884:Q986)</f>
        <v>997.51642885338686</v>
      </c>
      <c r="S986" s="113">
        <f t="shared" si="77"/>
        <v>12.048262624580349</v>
      </c>
      <c r="T986" s="113">
        <f>SUM($S$884:S986)</f>
        <v>754.85276456322049</v>
      </c>
      <c r="U986" s="199">
        <f t="shared" si="78"/>
        <v>11.535527548909998</v>
      </c>
      <c r="V986" s="199">
        <f t="shared" si="79"/>
        <v>11.535527548909998</v>
      </c>
      <c r="W986" s="231">
        <f>SUM($V$884:V986)</f>
        <v>745.91647663514971</v>
      </c>
      <c r="Y986" s="231"/>
      <c r="Z986" s="231"/>
      <c r="AA986" s="231"/>
      <c r="AB986" s="231"/>
      <c r="AC986" s="231"/>
      <c r="AD986" s="231"/>
      <c r="AE986" s="231"/>
      <c r="AF986" s="231"/>
      <c r="AG986" s="231"/>
      <c r="AH986" s="231"/>
      <c r="AI986" s="231"/>
      <c r="AJ986" s="231"/>
      <c r="AK986" s="231"/>
      <c r="AL986" s="231"/>
      <c r="AM986" s="231"/>
      <c r="AN986" s="231"/>
    </row>
    <row r="987" spans="1:40">
      <c r="A987" s="27">
        <v>42958</v>
      </c>
      <c r="B987" s="113">
        <v>11.221500000000001</v>
      </c>
      <c r="C987" s="116">
        <v>8.0399999999999991</v>
      </c>
      <c r="D987" s="116">
        <v>39.39</v>
      </c>
      <c r="E987" s="113">
        <v>39.216999999999999</v>
      </c>
      <c r="F987" s="113">
        <v>37.8324</v>
      </c>
      <c r="G987" s="113">
        <v>11.100000380000001</v>
      </c>
      <c r="H987" s="113">
        <v>52.82</v>
      </c>
      <c r="I987" s="113">
        <v>20.010000000000002</v>
      </c>
      <c r="J987" s="113">
        <v>79.97</v>
      </c>
      <c r="K987" s="113">
        <v>740.57</v>
      </c>
      <c r="L987" s="113">
        <v>19.559999999999999</v>
      </c>
      <c r="M987" s="113">
        <v>60.01</v>
      </c>
      <c r="N987" s="113">
        <v>49.39</v>
      </c>
      <c r="O987" s="113">
        <v>666.78</v>
      </c>
      <c r="P987" s="113">
        <f t="shared" si="75"/>
        <v>2.9994527704936438</v>
      </c>
      <c r="Q987" s="113">
        <f t="shared" si="76"/>
        <v>20.074548531592562</v>
      </c>
      <c r="R987" s="113">
        <f>SUM($Q$884:Q987)</f>
        <v>1017.5909773849794</v>
      </c>
      <c r="S987" s="113">
        <f t="shared" si="77"/>
        <v>12.71046765506955</v>
      </c>
      <c r="T987" s="113">
        <f>SUM($S$884:S987)</f>
        <v>767.56323221829007</v>
      </c>
      <c r="U987" s="199">
        <f t="shared" si="78"/>
        <v>12.031531804739998</v>
      </c>
      <c r="V987" s="199">
        <f t="shared" si="79"/>
        <v>12.031531804739998</v>
      </c>
      <c r="W987" s="231">
        <f>SUM($V$884:V987)</f>
        <v>757.94800843988969</v>
      </c>
      <c r="Y987" s="231"/>
      <c r="Z987" s="231"/>
      <c r="AA987" s="231"/>
      <c r="AB987" s="231"/>
      <c r="AC987" s="231"/>
      <c r="AD987" s="231"/>
      <c r="AE987" s="231"/>
      <c r="AF987" s="231"/>
      <c r="AG987" s="231"/>
      <c r="AH987" s="231"/>
      <c r="AI987" s="231"/>
      <c r="AJ987" s="231"/>
      <c r="AK987" s="231"/>
      <c r="AL987" s="231"/>
      <c r="AM987" s="231"/>
      <c r="AN987" s="231"/>
    </row>
    <row r="988" spans="1:40">
      <c r="A988" s="27">
        <v>42959</v>
      </c>
      <c r="B988" s="113">
        <v>11.5021</v>
      </c>
      <c r="C988" s="116">
        <v>8.24</v>
      </c>
      <c r="D988" s="116">
        <v>39.380000000000003</v>
      </c>
      <c r="E988" s="113">
        <v>36.293399999999998</v>
      </c>
      <c r="F988" s="113">
        <v>37.1935</v>
      </c>
      <c r="G988" s="113">
        <v>11.100000380000001</v>
      </c>
      <c r="H988" s="113">
        <v>43.53</v>
      </c>
      <c r="I988" s="113">
        <v>20</v>
      </c>
      <c r="J988" s="113">
        <v>79.989999999999995</v>
      </c>
      <c r="K988" s="113">
        <v>731.04</v>
      </c>
      <c r="L988" s="113">
        <v>20.100000000000001</v>
      </c>
      <c r="M988" s="113">
        <v>63.45</v>
      </c>
      <c r="N988" s="113">
        <v>51.23</v>
      </c>
      <c r="O988" s="113">
        <v>650.01</v>
      </c>
      <c r="P988" s="113">
        <f t="shared" si="75"/>
        <v>2.9807040655884345</v>
      </c>
      <c r="Q988" s="113">
        <f t="shared" si="76"/>
        <v>19.701683039826378</v>
      </c>
      <c r="R988" s="113">
        <f>SUM($Q$884:Q988)</f>
        <v>1037.2926604248057</v>
      </c>
      <c r="S988" s="113">
        <f t="shared" si="77"/>
        <v>12.92390009993345</v>
      </c>
      <c r="T988" s="113">
        <f>SUM($S$884:S988)</f>
        <v>780.48713231822353</v>
      </c>
      <c r="U988" s="199">
        <f t="shared" si="78"/>
        <v>12.19632834197</v>
      </c>
      <c r="V988" s="199">
        <f t="shared" si="79"/>
        <v>12.19632834197</v>
      </c>
      <c r="W988" s="231">
        <f>SUM($V$884:V988)</f>
        <v>770.14433678185969</v>
      </c>
      <c r="Y988" s="231"/>
      <c r="Z988" s="231"/>
      <c r="AA988" s="231"/>
      <c r="AB988" s="231"/>
      <c r="AC988" s="231"/>
      <c r="AD988" s="231"/>
      <c r="AE988" s="231"/>
      <c r="AF988" s="231"/>
      <c r="AG988" s="231"/>
      <c r="AH988" s="231"/>
      <c r="AI988" s="231"/>
      <c r="AJ988" s="231"/>
      <c r="AK988" s="231"/>
      <c r="AL988" s="231"/>
      <c r="AM988" s="231"/>
      <c r="AN988" s="231"/>
    </row>
    <row r="989" spans="1:40">
      <c r="A989" s="27">
        <v>42960</v>
      </c>
      <c r="B989" s="113">
        <v>11.677899999999999</v>
      </c>
      <c r="C989" s="116">
        <v>8.36</v>
      </c>
      <c r="D989" s="116">
        <v>40.03</v>
      </c>
      <c r="E989" s="113">
        <v>33.453299999999999</v>
      </c>
      <c r="F989" s="113">
        <v>37.194400000000002</v>
      </c>
      <c r="G989" s="113">
        <v>11.69999981</v>
      </c>
      <c r="H989" s="113">
        <v>52.52</v>
      </c>
      <c r="I989" s="113">
        <v>20.010000000000002</v>
      </c>
      <c r="J989" s="113">
        <v>80</v>
      </c>
      <c r="K989" s="113">
        <v>735.27</v>
      </c>
      <c r="L989" s="113">
        <v>20.05</v>
      </c>
      <c r="M989" s="113">
        <v>67.069999999999993</v>
      </c>
      <c r="N989" s="113">
        <v>51.76</v>
      </c>
      <c r="O989" s="113">
        <v>651.21</v>
      </c>
      <c r="P989" s="113">
        <f t="shared" si="75"/>
        <v>3.0180478755559381</v>
      </c>
      <c r="Q989" s="113">
        <f t="shared" si="76"/>
        <v>20.451329151415102</v>
      </c>
      <c r="R989" s="113">
        <f>SUM($Q$884:Q989)</f>
        <v>1057.7439895762209</v>
      </c>
      <c r="S989" s="113">
        <f t="shared" si="77"/>
        <v>12.898011854186425</v>
      </c>
      <c r="T989" s="113">
        <f>SUM($S$884:S989)</f>
        <v>793.38514417240992</v>
      </c>
      <c r="U989" s="199">
        <f t="shared" si="78"/>
        <v>12.327516272529998</v>
      </c>
      <c r="V989" s="199">
        <f t="shared" si="79"/>
        <v>12.327516272529998</v>
      </c>
      <c r="W989" s="231">
        <f>SUM($V$884:V989)</f>
        <v>782.47185305438973</v>
      </c>
      <c r="Y989" s="231"/>
      <c r="Z989" s="231"/>
      <c r="AA989" s="231"/>
      <c r="AB989" s="231"/>
      <c r="AC989" s="231"/>
      <c r="AD989" s="231"/>
      <c r="AE989" s="231"/>
      <c r="AF989" s="231"/>
      <c r="AG989" s="231"/>
      <c r="AH989" s="231"/>
      <c r="AI989" s="231"/>
      <c r="AJ989" s="231"/>
      <c r="AK989" s="231"/>
      <c r="AL989" s="231"/>
      <c r="AM989" s="231"/>
      <c r="AN989" s="231"/>
    </row>
    <row r="990" spans="1:40">
      <c r="A990" s="27">
        <v>42961</v>
      </c>
      <c r="B990" s="113">
        <v>12.2193</v>
      </c>
      <c r="C990" s="116">
        <v>8.75</v>
      </c>
      <c r="D990" s="116">
        <v>41.06</v>
      </c>
      <c r="E990" s="113">
        <v>29.497</v>
      </c>
      <c r="F990" s="113">
        <v>37.114600000000003</v>
      </c>
      <c r="G990" s="113">
        <v>12.30000019</v>
      </c>
      <c r="H990" s="113">
        <v>46.71</v>
      </c>
      <c r="I990" s="113">
        <v>19.989999999999998</v>
      </c>
      <c r="J990" s="113">
        <v>80.010000000000005</v>
      </c>
      <c r="K990" s="113">
        <v>744.01</v>
      </c>
      <c r="L990" s="113">
        <v>20.66</v>
      </c>
      <c r="M990" s="113">
        <v>69.14</v>
      </c>
      <c r="N990" s="113">
        <v>54.62</v>
      </c>
      <c r="O990" s="113">
        <v>650.30999999999995</v>
      </c>
      <c r="P990" s="113">
        <f t="shared" si="75"/>
        <v>3.0497621662341015</v>
      </c>
      <c r="Q990" s="113">
        <f t="shared" si="76"/>
        <v>21.110323077804686</v>
      </c>
      <c r="R990" s="113">
        <f>SUM($Q$884:Q990)</f>
        <v>1078.8543126540255</v>
      </c>
      <c r="S990" s="113">
        <f t="shared" si="77"/>
        <v>13.213599587137178</v>
      </c>
      <c r="T990" s="113">
        <f>SUM($S$884:S990)</f>
        <v>806.59874375954712</v>
      </c>
      <c r="U990" s="199">
        <f t="shared" si="78"/>
        <v>12.81868891916</v>
      </c>
      <c r="V990" s="199">
        <f t="shared" si="79"/>
        <v>12.81868891916</v>
      </c>
      <c r="W990" s="231">
        <f>SUM($V$884:V990)</f>
        <v>795.29054197354969</v>
      </c>
      <c r="Y990" s="231"/>
      <c r="Z990" s="231"/>
      <c r="AA990" s="231"/>
      <c r="AB990" s="231"/>
      <c r="AC990" s="231"/>
      <c r="AD990" s="231"/>
      <c r="AE990" s="231"/>
      <c r="AF990" s="231"/>
      <c r="AG990" s="231"/>
      <c r="AH990" s="231"/>
      <c r="AI990" s="231"/>
      <c r="AJ990" s="231"/>
      <c r="AK990" s="231"/>
      <c r="AL990" s="231"/>
      <c r="AM990" s="231"/>
      <c r="AN990" s="231"/>
    </row>
    <row r="991" spans="1:40">
      <c r="A991" s="27">
        <v>42962</v>
      </c>
      <c r="B991" s="113">
        <v>12.2408</v>
      </c>
      <c r="C991" s="116">
        <v>8.76</v>
      </c>
      <c r="D991" s="116">
        <v>41.02</v>
      </c>
      <c r="E991" s="113">
        <v>46.4114</v>
      </c>
      <c r="F991" s="113">
        <v>37.348599999999998</v>
      </c>
      <c r="G991" s="113">
        <v>11.5</v>
      </c>
      <c r="H991" s="113">
        <v>43.91</v>
      </c>
      <c r="I991" s="113">
        <v>20</v>
      </c>
      <c r="J991" s="113">
        <v>80</v>
      </c>
      <c r="K991" s="113">
        <v>746.8</v>
      </c>
      <c r="L991" s="113">
        <v>20.92</v>
      </c>
      <c r="M991" s="113">
        <v>52.17</v>
      </c>
      <c r="N991" s="113">
        <v>54.24</v>
      </c>
      <c r="O991" s="113">
        <v>652.15</v>
      </c>
      <c r="P991" s="113">
        <f t="shared" si="75"/>
        <v>3.0974189000285399</v>
      </c>
      <c r="Q991" s="113">
        <f t="shared" si="76"/>
        <v>22.140730028677268</v>
      </c>
      <c r="R991" s="113">
        <f>SUM($Q$884:Q991)</f>
        <v>1100.9950426827029</v>
      </c>
      <c r="S991" s="113">
        <f t="shared" si="77"/>
        <v>14.038937432051403</v>
      </c>
      <c r="T991" s="113">
        <f>SUM($S$884:S991)</f>
        <v>820.63768119159852</v>
      </c>
      <c r="U991" s="199">
        <f t="shared" si="78"/>
        <v>13.399486368480002</v>
      </c>
      <c r="V991" s="199">
        <f t="shared" si="79"/>
        <v>13.399486368480002</v>
      </c>
      <c r="W991" s="231">
        <f>SUM($V$884:V991)</f>
        <v>808.69002834202968</v>
      </c>
      <c r="Y991" s="231"/>
      <c r="Z991" s="231"/>
      <c r="AA991" s="231"/>
      <c r="AB991" s="231"/>
      <c r="AC991" s="231"/>
      <c r="AD991" s="231"/>
      <c r="AE991" s="231"/>
      <c r="AF991" s="231"/>
      <c r="AG991" s="231"/>
      <c r="AH991" s="231"/>
      <c r="AI991" s="231"/>
      <c r="AJ991" s="231"/>
      <c r="AK991" s="231"/>
      <c r="AL991" s="231"/>
      <c r="AM991" s="231"/>
      <c r="AN991" s="231"/>
    </row>
    <row r="992" spans="1:40">
      <c r="A992" s="27">
        <v>42963</v>
      </c>
      <c r="B992" s="113">
        <v>11.994400000000001</v>
      </c>
      <c r="C992" s="116">
        <v>8.59</v>
      </c>
      <c r="D992" s="116">
        <v>41.95</v>
      </c>
      <c r="E992" s="113">
        <v>43.748899999999999</v>
      </c>
      <c r="F992" s="113">
        <v>36.955500000000001</v>
      </c>
      <c r="G992" s="113">
        <v>12.399999619999999</v>
      </c>
      <c r="H992" s="113">
        <v>46.27</v>
      </c>
      <c r="I992" s="113">
        <v>20</v>
      </c>
      <c r="J992" s="113">
        <v>79.989999999999995</v>
      </c>
      <c r="K992" s="113">
        <v>744.82</v>
      </c>
      <c r="L992" s="113">
        <v>18.98</v>
      </c>
      <c r="M992" s="113">
        <v>56.8</v>
      </c>
      <c r="N992" s="113">
        <v>52.39</v>
      </c>
      <c r="O992" s="113">
        <v>655.59</v>
      </c>
      <c r="P992" s="113">
        <f t="shared" si="75"/>
        <v>3.0436922640872059</v>
      </c>
      <c r="Q992" s="113">
        <f t="shared" si="76"/>
        <v>20.982573588114143</v>
      </c>
      <c r="R992" s="113">
        <f>SUM($Q$884:Q992)</f>
        <v>1121.977616270817</v>
      </c>
      <c r="S992" s="113">
        <f t="shared" si="77"/>
        <v>13.489784565784149</v>
      </c>
      <c r="T992" s="113">
        <f>SUM($S$884:S992)</f>
        <v>834.12746575738265</v>
      </c>
      <c r="U992" s="199">
        <f t="shared" si="78"/>
        <v>13.181143837319997</v>
      </c>
      <c r="V992" s="199">
        <f t="shared" si="79"/>
        <v>13.181143837319997</v>
      </c>
      <c r="W992" s="231">
        <f>SUM($V$884:V992)</f>
        <v>821.87117217934963</v>
      </c>
      <c r="Y992" s="231"/>
      <c r="Z992" s="231"/>
      <c r="AA992" s="231"/>
      <c r="AB992" s="231"/>
      <c r="AC992" s="231"/>
      <c r="AD992" s="231"/>
      <c r="AE992" s="231"/>
      <c r="AF992" s="231"/>
      <c r="AG992" s="231"/>
      <c r="AH992" s="231"/>
      <c r="AI992" s="231"/>
      <c r="AJ992" s="231"/>
      <c r="AK992" s="231"/>
      <c r="AL992" s="231"/>
      <c r="AM992" s="231"/>
      <c r="AN992" s="231"/>
    </row>
    <row r="993" spans="1:40">
      <c r="A993" s="27">
        <v>42964</v>
      </c>
      <c r="B993" s="113">
        <v>11.8619</v>
      </c>
      <c r="C993" s="116">
        <v>8.49</v>
      </c>
      <c r="D993" s="116">
        <v>41.61</v>
      </c>
      <c r="E993" s="113">
        <v>41.305999999999997</v>
      </c>
      <c r="F993" s="113">
        <v>38.056399999999996</v>
      </c>
      <c r="G993" s="113">
        <v>11.399999619999999</v>
      </c>
      <c r="H993" s="113">
        <v>51.36</v>
      </c>
      <c r="I993" s="113">
        <v>19.989999999999998</v>
      </c>
      <c r="J993" s="113">
        <v>79.989999999999995</v>
      </c>
      <c r="K993" s="113">
        <v>742.36</v>
      </c>
      <c r="L993" s="113">
        <v>19.66</v>
      </c>
      <c r="M993" s="113">
        <v>54.63</v>
      </c>
      <c r="N993" s="113">
        <v>54.01</v>
      </c>
      <c r="O993" s="113">
        <v>650.12</v>
      </c>
      <c r="P993" s="113">
        <f t="shared" si="75"/>
        <v>3.0824803521081159</v>
      </c>
      <c r="Q993" s="113">
        <f t="shared" si="76"/>
        <v>21.812437881261516</v>
      </c>
      <c r="R993" s="113">
        <f>SUM($Q$884:Q993)</f>
        <v>1143.7900541520785</v>
      </c>
      <c r="S993" s="113">
        <f t="shared" si="77"/>
        <v>13.632189319989248</v>
      </c>
      <c r="T993" s="113">
        <f>SUM($S$884:S993)</f>
        <v>847.75965507737192</v>
      </c>
      <c r="U993" s="199">
        <f t="shared" si="78"/>
        <v>12.93136071484</v>
      </c>
      <c r="V993" s="199">
        <f t="shared" si="79"/>
        <v>12.93136071484</v>
      </c>
      <c r="W993" s="231">
        <f>SUM($V$884:V993)</f>
        <v>834.80253289418965</v>
      </c>
      <c r="Y993" s="231"/>
      <c r="Z993" s="231"/>
      <c r="AA993" s="231"/>
      <c r="AB993" s="231"/>
      <c r="AC993" s="231"/>
      <c r="AD993" s="231"/>
      <c r="AE993" s="231"/>
      <c r="AF993" s="231"/>
      <c r="AG993" s="231"/>
      <c r="AH993" s="231"/>
      <c r="AI993" s="231"/>
      <c r="AJ993" s="231"/>
      <c r="AK993" s="231"/>
      <c r="AL993" s="231"/>
      <c r="AM993" s="231"/>
      <c r="AN993" s="231"/>
    </row>
    <row r="994" spans="1:40">
      <c r="A994" s="27">
        <v>42965</v>
      </c>
      <c r="B994" s="113">
        <v>12.0937</v>
      </c>
      <c r="C994" s="116">
        <v>8.66</v>
      </c>
      <c r="D994" s="116">
        <v>43.46</v>
      </c>
      <c r="E994" s="113">
        <v>36.084600000000002</v>
      </c>
      <c r="F994" s="113">
        <v>39.655700000000003</v>
      </c>
      <c r="G994" s="113">
        <v>11.399999619999999</v>
      </c>
      <c r="H994" s="113">
        <v>47.87</v>
      </c>
      <c r="I994" s="113">
        <v>19.989999999999998</v>
      </c>
      <c r="J994" s="113">
        <v>80</v>
      </c>
      <c r="K994" s="113">
        <v>751.72</v>
      </c>
      <c r="L994" s="113">
        <v>19.22</v>
      </c>
      <c r="M994" s="113">
        <v>39.29</v>
      </c>
      <c r="N994" s="113">
        <v>54.35</v>
      </c>
      <c r="O994" s="113">
        <v>650.44000000000005</v>
      </c>
      <c r="P994" s="113">
        <f t="shared" si="75"/>
        <v>3.0993827687522053</v>
      </c>
      <c r="Q994" s="113">
        <f t="shared" si="76"/>
        <v>22.184254239829599</v>
      </c>
      <c r="R994" s="113">
        <f>SUM($Q$884:Q994)</f>
        <v>1165.9743083919082</v>
      </c>
      <c r="S994" s="113">
        <f t="shared" si="77"/>
        <v>13.843430394127751</v>
      </c>
      <c r="T994" s="113">
        <f>SUM($S$884:S994)</f>
        <v>861.60308547149964</v>
      </c>
      <c r="U994" s="199">
        <f t="shared" si="78"/>
        <v>13.175372325549999</v>
      </c>
      <c r="V994" s="199">
        <f t="shared" si="79"/>
        <v>13.175372325549999</v>
      </c>
      <c r="W994" s="231">
        <f>SUM($V$884:V994)</f>
        <v>847.97790521973968</v>
      </c>
      <c r="Y994" s="231"/>
      <c r="Z994" s="231"/>
      <c r="AA994" s="231"/>
      <c r="AB994" s="231"/>
      <c r="AC994" s="231"/>
      <c r="AD994" s="231"/>
      <c r="AE994" s="231"/>
      <c r="AF994" s="231"/>
      <c r="AG994" s="231"/>
      <c r="AH994" s="231"/>
      <c r="AI994" s="231"/>
      <c r="AJ994" s="231"/>
      <c r="AK994" s="231"/>
      <c r="AL994" s="231"/>
      <c r="AM994" s="231"/>
      <c r="AN994" s="231"/>
    </row>
    <row r="995" spans="1:40">
      <c r="A995" s="27">
        <v>42966</v>
      </c>
      <c r="B995" s="113">
        <v>11.8459</v>
      </c>
      <c r="C995" s="116">
        <v>8.48</v>
      </c>
      <c r="D995" s="116">
        <v>41.31</v>
      </c>
      <c r="E995" s="113">
        <v>34.459800000000001</v>
      </c>
      <c r="F995" s="113">
        <v>37.8643</v>
      </c>
      <c r="G995" s="113">
        <v>11.399999619999999</v>
      </c>
      <c r="H995" s="113">
        <v>40.6</v>
      </c>
      <c r="I995" s="113">
        <v>20</v>
      </c>
      <c r="J995" s="113">
        <v>79.989999999999995</v>
      </c>
      <c r="K995" s="113">
        <v>746.9</v>
      </c>
      <c r="L995" s="113">
        <v>18.39</v>
      </c>
      <c r="M995" s="113">
        <v>48.11</v>
      </c>
      <c r="N995" s="113">
        <v>54.9</v>
      </c>
      <c r="O995" s="113">
        <v>649.62</v>
      </c>
      <c r="P995" s="113">
        <f t="shared" si="75"/>
        <v>3.0142733533217863</v>
      </c>
      <c r="Q995" s="113">
        <f t="shared" si="76"/>
        <v>20.374280656918838</v>
      </c>
      <c r="R995" s="113">
        <f>SUM($Q$884:Q995)</f>
        <v>1186.3485890488271</v>
      </c>
      <c r="S995" s="113">
        <f t="shared" si="77"/>
        <v>13.277184187120755</v>
      </c>
      <c r="T995" s="113">
        <f>SUM($S$884:S995)</f>
        <v>874.88026965862036</v>
      </c>
      <c r="U995" s="199">
        <f t="shared" si="78"/>
        <v>12.65520322437</v>
      </c>
      <c r="V995" s="199">
        <f t="shared" si="79"/>
        <v>12.65520322437</v>
      </c>
      <c r="W995" s="231">
        <f>SUM($V$884:V995)</f>
        <v>860.63310844410967</v>
      </c>
      <c r="Y995" s="231"/>
      <c r="Z995" s="231"/>
      <c r="AA995" s="231"/>
      <c r="AB995" s="231"/>
      <c r="AC995" s="231"/>
      <c r="AD995" s="231"/>
      <c r="AE995" s="231"/>
      <c r="AF995" s="231"/>
      <c r="AG995" s="231"/>
      <c r="AH995" s="231"/>
      <c r="AI995" s="231"/>
      <c r="AJ995" s="231"/>
      <c r="AK995" s="231"/>
      <c r="AL995" s="231"/>
      <c r="AM995" s="231"/>
      <c r="AN995" s="231"/>
    </row>
    <row r="996" spans="1:40">
      <c r="A996" s="27">
        <v>42967</v>
      </c>
      <c r="B996" s="113">
        <v>9.1532</v>
      </c>
      <c r="C996" s="116">
        <v>6.55</v>
      </c>
      <c r="D996" s="116">
        <v>35.18</v>
      </c>
      <c r="E996" s="113">
        <v>37.241300000000003</v>
      </c>
      <c r="F996" s="113">
        <v>36.998600000000003</v>
      </c>
      <c r="G996" s="113">
        <v>11.600000380000001</v>
      </c>
      <c r="H996" s="113">
        <v>46.55</v>
      </c>
      <c r="I996" s="113">
        <v>20.04</v>
      </c>
      <c r="J996" s="113">
        <v>79.97</v>
      </c>
      <c r="K996" s="113">
        <v>692.74</v>
      </c>
      <c r="L996" s="113">
        <v>16.89</v>
      </c>
      <c r="M996" s="113">
        <v>54.77</v>
      </c>
      <c r="N996" s="113">
        <v>45.74</v>
      </c>
      <c r="O996" s="113">
        <v>649.65</v>
      </c>
      <c r="P996" s="113">
        <f t="shared" si="75"/>
        <v>2.5532586235197243</v>
      </c>
      <c r="Q996" s="113">
        <f t="shared" si="76"/>
        <v>12.848905383118343</v>
      </c>
      <c r="R996" s="113">
        <f>SUM($Q$884:Q996)</f>
        <v>1199.1974944319454</v>
      </c>
      <c r="S996" s="113">
        <f t="shared" si="77"/>
        <v>9.8493011352343487</v>
      </c>
      <c r="T996" s="113">
        <f>SUM($S$884:S996)</f>
        <v>884.72957079385469</v>
      </c>
      <c r="U996" s="199">
        <f t="shared" si="78"/>
        <v>9.5477642835499985</v>
      </c>
      <c r="V996" s="199">
        <f t="shared" si="79"/>
        <v>9.5477642835499985</v>
      </c>
      <c r="W996" s="231">
        <f>SUM($V$884:V996)</f>
        <v>870.18087272765968</v>
      </c>
      <c r="Y996" s="231"/>
      <c r="Z996" s="231"/>
      <c r="AA996" s="231"/>
      <c r="AB996" s="231"/>
      <c r="AC996" s="231"/>
      <c r="AD996" s="231"/>
      <c r="AE996" s="231"/>
      <c r="AF996" s="231"/>
      <c r="AG996" s="231"/>
      <c r="AH996" s="231"/>
      <c r="AI996" s="231"/>
      <c r="AJ996" s="231"/>
      <c r="AK996" s="231"/>
      <c r="AL996" s="231"/>
      <c r="AM996" s="231"/>
      <c r="AN996" s="231"/>
    </row>
    <row r="997" spans="1:40">
      <c r="A997" s="27">
        <v>42968</v>
      </c>
      <c r="B997" s="113">
        <v>8.8748000000000005</v>
      </c>
      <c r="C997" s="116">
        <v>6.35</v>
      </c>
      <c r="D997" s="116">
        <v>34.96</v>
      </c>
      <c r="E997" s="113">
        <v>35.896000000000001</v>
      </c>
      <c r="F997" s="113">
        <v>36.981299999999997</v>
      </c>
      <c r="G997" s="113">
        <v>11.600000380000001</v>
      </c>
      <c r="H997" s="113">
        <v>47.24</v>
      </c>
      <c r="I997" s="113">
        <v>20</v>
      </c>
      <c r="J997" s="113">
        <v>79.95</v>
      </c>
      <c r="K997" s="113">
        <v>687.63</v>
      </c>
      <c r="L997" s="113">
        <v>16.52</v>
      </c>
      <c r="M997" s="113">
        <v>59.68</v>
      </c>
      <c r="N997" s="113">
        <v>43.84</v>
      </c>
      <c r="O997" s="113">
        <v>650.03</v>
      </c>
      <c r="P997" s="113">
        <f t="shared" si="75"/>
        <v>2.5156867991331739</v>
      </c>
      <c r="Q997" s="113">
        <f t="shared" si="76"/>
        <v>12.375105072591515</v>
      </c>
      <c r="R997" s="113">
        <f>SUM($Q$884:Q997)</f>
        <v>1211.572599504537</v>
      </c>
      <c r="S997" s="113">
        <f t="shared" si="77"/>
        <v>9.4999111013384514</v>
      </c>
      <c r="T997" s="113">
        <f>SUM($S$884:S997)</f>
        <v>894.22948189519309</v>
      </c>
      <c r="U997" s="199">
        <f t="shared" si="78"/>
        <v>9.2140849817300001</v>
      </c>
      <c r="V997" s="199">
        <f t="shared" si="79"/>
        <v>9.2140849817300001</v>
      </c>
      <c r="W997" s="231">
        <f>SUM($V$884:V997)</f>
        <v>879.3949577093897</v>
      </c>
      <c r="Y997" s="231"/>
      <c r="Z997" s="231"/>
      <c r="AA997" s="231"/>
      <c r="AB997" s="231"/>
      <c r="AC997" s="231"/>
      <c r="AD997" s="231"/>
      <c r="AE997" s="231"/>
      <c r="AF997" s="231"/>
      <c r="AG997" s="231"/>
      <c r="AH997" s="231"/>
      <c r="AI997" s="231"/>
      <c r="AJ997" s="231"/>
      <c r="AK997" s="231"/>
      <c r="AL997" s="231"/>
      <c r="AM997" s="231"/>
      <c r="AN997" s="231"/>
    </row>
    <row r="998" spans="1:40">
      <c r="A998" s="27">
        <v>42969</v>
      </c>
      <c r="B998" s="113">
        <v>8.7096</v>
      </c>
      <c r="C998" s="116">
        <v>6.24</v>
      </c>
      <c r="D998" s="116">
        <v>32.72</v>
      </c>
      <c r="E998" s="113">
        <v>36.016100000000002</v>
      </c>
      <c r="F998" s="113">
        <v>38.207099999999997</v>
      </c>
      <c r="G998" s="113">
        <v>11.899999619999999</v>
      </c>
      <c r="H998" s="113">
        <v>47.68</v>
      </c>
      <c r="I998" s="113">
        <v>20</v>
      </c>
      <c r="J998" s="113">
        <v>79.95</v>
      </c>
      <c r="K998" s="113">
        <v>685.31</v>
      </c>
      <c r="L998" s="113">
        <v>16.28</v>
      </c>
      <c r="M998" s="113">
        <v>64.209999999999994</v>
      </c>
      <c r="N998" s="113">
        <v>43.73</v>
      </c>
      <c r="O998" s="113">
        <v>649.95000000000005</v>
      </c>
      <c r="P998" s="113">
        <f t="shared" si="75"/>
        <v>2.4488589344144858</v>
      </c>
      <c r="Q998" s="113">
        <f t="shared" si="76"/>
        <v>11.575131196911846</v>
      </c>
      <c r="R998" s="113">
        <f>SUM($Q$884:Q998)</f>
        <v>1223.1477307014488</v>
      </c>
      <c r="S998" s="113">
        <f t="shared" si="77"/>
        <v>8.9999496240641523</v>
      </c>
      <c r="T998" s="113">
        <f>SUM($S$884:S998)</f>
        <v>903.22943151925722</v>
      </c>
      <c r="U998" s="199">
        <f t="shared" si="78"/>
        <v>8.8388479540400002</v>
      </c>
      <c r="V998" s="199">
        <f t="shared" si="79"/>
        <v>8.8388479540400002</v>
      </c>
      <c r="W998" s="231">
        <f>SUM($V$884:V998)</f>
        <v>888.23380566342973</v>
      </c>
      <c r="Y998" s="231"/>
      <c r="Z998" s="231"/>
      <c r="AA998" s="231"/>
      <c r="AB998" s="231"/>
      <c r="AC998" s="231"/>
      <c r="AD998" s="231"/>
      <c r="AE998" s="231"/>
      <c r="AF998" s="231"/>
      <c r="AG998" s="231"/>
      <c r="AH998" s="231"/>
      <c r="AI998" s="231"/>
      <c r="AJ998" s="231"/>
      <c r="AK998" s="231"/>
      <c r="AL998" s="231"/>
      <c r="AM998" s="231"/>
      <c r="AN998" s="231"/>
    </row>
    <row r="999" spans="1:40">
      <c r="A999" s="27">
        <v>42970</v>
      </c>
      <c r="B999" s="113">
        <v>8.4954000000000001</v>
      </c>
      <c r="C999" s="116">
        <v>6.08</v>
      </c>
      <c r="D999" s="116">
        <v>32.33</v>
      </c>
      <c r="E999" s="113">
        <v>35.208799999999997</v>
      </c>
      <c r="F999" s="113">
        <v>37.504100000000001</v>
      </c>
      <c r="G999" s="113">
        <v>11.899999619999999</v>
      </c>
      <c r="H999" s="113">
        <v>51</v>
      </c>
      <c r="I999" s="113">
        <v>20</v>
      </c>
      <c r="J999" s="113">
        <v>79.989999999999995</v>
      </c>
      <c r="K999" s="113">
        <v>681.14</v>
      </c>
      <c r="L999" s="113">
        <v>15.72</v>
      </c>
      <c r="M999" s="113">
        <v>67.62</v>
      </c>
      <c r="N999" s="113">
        <v>42.61</v>
      </c>
      <c r="O999" s="113">
        <v>649.95000000000005</v>
      </c>
      <c r="P999" s="113">
        <f t="shared" si="75"/>
        <v>2.4282357553090463</v>
      </c>
      <c r="Q999" s="113">
        <f t="shared" si="76"/>
        <v>11.338859899802555</v>
      </c>
      <c r="R999" s="113">
        <f>SUM($Q$884:Q999)</f>
        <v>1234.4865906012515</v>
      </c>
      <c r="S999" s="113">
        <f t="shared" si="77"/>
        <v>8.7149282760825528</v>
      </c>
      <c r="T999" s="113">
        <f>SUM($S$884:S999)</f>
        <v>911.94435979533978</v>
      </c>
      <c r="U999" s="199">
        <f t="shared" si="78"/>
        <v>8.557998948849999</v>
      </c>
      <c r="V999" s="199">
        <f t="shared" si="79"/>
        <v>8.557998948849999</v>
      </c>
      <c r="W999" s="231">
        <f>SUM($V$884:V999)</f>
        <v>896.79180461227975</v>
      </c>
      <c r="Y999" s="231"/>
      <c r="Z999" s="231"/>
      <c r="AA999" s="231"/>
      <c r="AB999" s="231"/>
      <c r="AC999" s="231"/>
      <c r="AD999" s="231"/>
      <c r="AE999" s="231"/>
      <c r="AF999" s="231"/>
      <c r="AG999" s="231"/>
      <c r="AH999" s="231"/>
      <c r="AI999" s="231"/>
      <c r="AJ999" s="231"/>
      <c r="AK999" s="231"/>
      <c r="AL999" s="231"/>
      <c r="AM999" s="231"/>
      <c r="AN999" s="231"/>
    </row>
    <row r="1000" spans="1:40">
      <c r="A1000" s="27">
        <v>42971</v>
      </c>
      <c r="B1000" s="113">
        <v>8.2706</v>
      </c>
      <c r="C1000" s="116">
        <v>5.92</v>
      </c>
      <c r="D1000" s="116">
        <v>33.79</v>
      </c>
      <c r="E1000" s="113">
        <v>31.692900000000002</v>
      </c>
      <c r="F1000" s="113">
        <v>37.097099999999998</v>
      </c>
      <c r="G1000" s="113">
        <v>11.80000019</v>
      </c>
      <c r="H1000" s="113">
        <v>46.9</v>
      </c>
      <c r="I1000" s="113">
        <v>20</v>
      </c>
      <c r="J1000" s="113">
        <v>79.97</v>
      </c>
      <c r="K1000" s="113">
        <v>674.52</v>
      </c>
      <c r="L1000" s="113">
        <v>15.01</v>
      </c>
      <c r="M1000" s="113">
        <v>70.150000000000006</v>
      </c>
      <c r="N1000" s="113">
        <v>39.18</v>
      </c>
      <c r="O1000" s="113">
        <v>649.99</v>
      </c>
      <c r="P1000" s="113">
        <f t="shared" si="75"/>
        <v>2.4017351041375727</v>
      </c>
      <c r="Q1000" s="113">
        <f t="shared" si="76"/>
        <v>11.042319342302211</v>
      </c>
      <c r="R1000" s="113">
        <f>SUM($Q$884:Q1000)</f>
        <v>1245.5289099435536</v>
      </c>
      <c r="S1000" s="113">
        <f t="shared" si="77"/>
        <v>8.5411146645734739</v>
      </c>
      <c r="T1000" s="113">
        <f>SUM($S$884:S1000)</f>
        <v>920.48547445991323</v>
      </c>
      <c r="U1000" s="199">
        <f t="shared" si="78"/>
        <v>8.3795513062799998</v>
      </c>
      <c r="V1000" s="199">
        <f t="shared" si="79"/>
        <v>8.3795513062799998</v>
      </c>
      <c r="W1000" s="231">
        <f>SUM($V$884:V1000)</f>
        <v>905.1713559185597</v>
      </c>
      <c r="Y1000" s="231"/>
      <c r="Z1000" s="231"/>
      <c r="AA1000" s="231"/>
      <c r="AB1000" s="231"/>
      <c r="AC1000" s="231"/>
      <c r="AD1000" s="231"/>
      <c r="AE1000" s="231"/>
      <c r="AF1000" s="231"/>
      <c r="AG1000" s="231"/>
      <c r="AH1000" s="231"/>
      <c r="AI1000" s="231"/>
      <c r="AJ1000" s="231"/>
      <c r="AK1000" s="231"/>
      <c r="AL1000" s="231"/>
      <c r="AM1000" s="231"/>
      <c r="AN1000" s="231"/>
    </row>
    <row r="1001" spans="1:40">
      <c r="A1001" s="27">
        <v>42972</v>
      </c>
      <c r="B1001" s="113">
        <v>7.8864000000000001</v>
      </c>
      <c r="C1001" s="116">
        <v>5.65</v>
      </c>
      <c r="D1001" s="116">
        <v>34.03</v>
      </c>
      <c r="E1001" s="113">
        <v>28.9513</v>
      </c>
      <c r="F1001" s="113">
        <v>37.688600000000001</v>
      </c>
      <c r="G1001" s="113">
        <v>11.899999619999999</v>
      </c>
      <c r="H1001" s="113">
        <v>48.19</v>
      </c>
      <c r="I1001" s="113">
        <v>20</v>
      </c>
      <c r="J1001" s="113">
        <v>79.989999999999995</v>
      </c>
      <c r="K1001" s="113">
        <v>668.45</v>
      </c>
      <c r="L1001" s="113">
        <v>14.92</v>
      </c>
      <c r="M1001" s="113">
        <v>68.13</v>
      </c>
      <c r="N1001" s="113">
        <v>37.299999999999997</v>
      </c>
      <c r="O1001" s="113">
        <v>649.94000000000005</v>
      </c>
      <c r="P1001" s="113">
        <f t="shared" si="75"/>
        <v>2.3397793045071964</v>
      </c>
      <c r="Q1001" s="113">
        <f t="shared" si="76"/>
        <v>10.378945723410977</v>
      </c>
      <c r="R1001" s="113">
        <f>SUM($Q$884:Q1001)</f>
        <v>1255.9078556669645</v>
      </c>
      <c r="S1001" s="113">
        <f t="shared" si="77"/>
        <v>8.0431472404520541</v>
      </c>
      <c r="T1001" s="113">
        <f>SUM($S$884:S1001)</f>
        <v>928.52862170036531</v>
      </c>
      <c r="U1001" s="199">
        <f t="shared" si="78"/>
        <v>7.9545570305500011</v>
      </c>
      <c r="V1001" s="199">
        <f t="shared" si="79"/>
        <v>7.9545570305500011</v>
      </c>
      <c r="W1001" s="231">
        <f>SUM($V$884:V1001)</f>
        <v>913.12591294910965</v>
      </c>
      <c r="Y1001" s="231"/>
      <c r="Z1001" s="231"/>
      <c r="AA1001" s="231"/>
      <c r="AB1001" s="231"/>
      <c r="AC1001" s="231"/>
      <c r="AD1001" s="231"/>
      <c r="AE1001" s="231"/>
      <c r="AF1001" s="231"/>
      <c r="AG1001" s="231"/>
      <c r="AH1001" s="231"/>
      <c r="AI1001" s="231"/>
      <c r="AJ1001" s="231"/>
      <c r="AK1001" s="231"/>
      <c r="AL1001" s="231"/>
      <c r="AM1001" s="231"/>
      <c r="AN1001" s="231"/>
    </row>
    <row r="1002" spans="1:40">
      <c r="A1002" s="27">
        <v>42973</v>
      </c>
      <c r="B1002" s="113">
        <v>7.9074</v>
      </c>
      <c r="C1002" s="116">
        <v>5.66</v>
      </c>
      <c r="D1002" s="116">
        <v>31.64</v>
      </c>
      <c r="E1002" s="113">
        <v>27.282599999999999</v>
      </c>
      <c r="F1002" s="113">
        <v>37.1783</v>
      </c>
      <c r="G1002" s="113">
        <v>12</v>
      </c>
      <c r="H1002" s="113">
        <v>47.41</v>
      </c>
      <c r="I1002" s="113">
        <v>19.989999999999998</v>
      </c>
      <c r="J1002" s="113">
        <v>79.989999999999995</v>
      </c>
      <c r="K1002" s="113">
        <v>671.49</v>
      </c>
      <c r="L1002" s="113">
        <v>14.16</v>
      </c>
      <c r="M1002" s="113">
        <v>74.38</v>
      </c>
      <c r="N1002" s="113">
        <v>38.409999999999997</v>
      </c>
      <c r="O1002" s="113">
        <v>649.99</v>
      </c>
      <c r="P1002" s="113">
        <f t="shared" si="75"/>
        <v>2.3056938644175902</v>
      </c>
      <c r="Q1002" s="113">
        <f t="shared" si="76"/>
        <v>10.031136086647534</v>
      </c>
      <c r="R1002" s="113">
        <f>SUM($Q$884:Q1002)</f>
        <v>1265.9389917536121</v>
      </c>
      <c r="S1002" s="113">
        <f t="shared" si="77"/>
        <v>7.7018374416655018</v>
      </c>
      <c r="T1002" s="113">
        <f>SUM($S$884:S1002)</f>
        <v>936.23045914203078</v>
      </c>
      <c r="U1002" s="199">
        <f t="shared" si="78"/>
        <v>7.6607945388099994</v>
      </c>
      <c r="V1002" s="199">
        <f t="shared" si="79"/>
        <v>7.6607945388099994</v>
      </c>
      <c r="W1002" s="231">
        <f>SUM($V$884:V1002)</f>
        <v>920.78670748791967</v>
      </c>
      <c r="Y1002" s="231"/>
      <c r="Z1002" s="231"/>
      <c r="AA1002" s="231"/>
      <c r="AB1002" s="231"/>
      <c r="AC1002" s="231"/>
      <c r="AD1002" s="231"/>
      <c r="AE1002" s="231"/>
      <c r="AF1002" s="231"/>
      <c r="AG1002" s="231"/>
      <c r="AH1002" s="231"/>
      <c r="AI1002" s="231"/>
      <c r="AJ1002" s="231"/>
      <c r="AK1002" s="231"/>
      <c r="AL1002" s="231"/>
      <c r="AM1002" s="231"/>
      <c r="AN1002" s="231"/>
    </row>
    <row r="1003" spans="1:40">
      <c r="A1003" s="27">
        <v>42974</v>
      </c>
      <c r="B1003" s="113">
        <v>8.0465</v>
      </c>
      <c r="C1003" s="116">
        <v>5.76</v>
      </c>
      <c r="D1003" s="116">
        <v>32.21</v>
      </c>
      <c r="E1003" s="113">
        <v>32.091900000000003</v>
      </c>
      <c r="F1003" s="113">
        <v>37.486600000000003</v>
      </c>
      <c r="G1003" s="113">
        <v>11.80000019</v>
      </c>
      <c r="H1003" s="113">
        <v>49.82</v>
      </c>
      <c r="I1003" s="113">
        <v>20</v>
      </c>
      <c r="J1003" s="113">
        <v>79.989999999999995</v>
      </c>
      <c r="K1003" s="113">
        <v>678.87</v>
      </c>
      <c r="L1003" s="113">
        <v>15.48</v>
      </c>
      <c r="M1003" s="113">
        <v>64.989999999999995</v>
      </c>
      <c r="N1003" s="113">
        <v>39.26</v>
      </c>
      <c r="O1003" s="113">
        <v>649.97</v>
      </c>
      <c r="P1003" s="113">
        <f t="shared" si="75"/>
        <v>2.3510098599219225</v>
      </c>
      <c r="Q1003" s="113">
        <f t="shared" si="76"/>
        <v>10.496164029832808</v>
      </c>
      <c r="R1003" s="113">
        <f>SUM($Q$884:Q1003)</f>
        <v>1276.4351557834448</v>
      </c>
      <c r="S1003" s="113">
        <f t="shared" si="77"/>
        <v>8.1312908935909753</v>
      </c>
      <c r="T1003" s="113">
        <f>SUM($S$884:S1003)</f>
        <v>944.36175003562175</v>
      </c>
      <c r="U1003" s="199">
        <f t="shared" si="78"/>
        <v>8.0158209259299991</v>
      </c>
      <c r="V1003" s="199">
        <f t="shared" si="79"/>
        <v>8.0158209259299991</v>
      </c>
      <c r="W1003" s="231">
        <f>SUM($V$884:V1003)</f>
        <v>928.8025284138497</v>
      </c>
      <c r="Y1003" s="231"/>
      <c r="Z1003" s="231"/>
      <c r="AA1003" s="231"/>
      <c r="AB1003" s="231"/>
      <c r="AC1003" s="231"/>
      <c r="AD1003" s="231"/>
      <c r="AE1003" s="231"/>
      <c r="AF1003" s="231"/>
      <c r="AG1003" s="231"/>
      <c r="AH1003" s="231"/>
      <c r="AI1003" s="231"/>
      <c r="AJ1003" s="231"/>
      <c r="AK1003" s="231"/>
      <c r="AL1003" s="231"/>
      <c r="AM1003" s="231"/>
      <c r="AN1003" s="231"/>
    </row>
    <row r="1004" spans="1:40">
      <c r="A1004" s="27">
        <v>42975</v>
      </c>
      <c r="B1004" s="113">
        <v>8.7477</v>
      </c>
      <c r="C1004" s="116">
        <v>6.26</v>
      </c>
      <c r="D1004" s="116">
        <v>34.01</v>
      </c>
      <c r="E1004" s="113">
        <v>45.945300000000003</v>
      </c>
      <c r="F1004" s="113">
        <v>37.568600000000004</v>
      </c>
      <c r="G1004" s="113">
        <v>12.100000380000001</v>
      </c>
      <c r="H1004" s="113">
        <v>47.95</v>
      </c>
      <c r="I1004" s="113">
        <v>20</v>
      </c>
      <c r="J1004" s="113">
        <v>79.989999999999995</v>
      </c>
      <c r="K1004" s="113">
        <v>696.17</v>
      </c>
      <c r="L1004" s="113">
        <v>14.62</v>
      </c>
      <c r="M1004" s="113">
        <v>69.23</v>
      </c>
      <c r="N1004" s="113">
        <v>40.78</v>
      </c>
      <c r="O1004" s="113">
        <v>650.16999999999996</v>
      </c>
      <c r="P1004" s="113">
        <f t="shared" si="75"/>
        <v>2.4939460437269236</v>
      </c>
      <c r="Q1004" s="113">
        <f t="shared" si="76"/>
        <v>12.108964471697515</v>
      </c>
      <c r="R1004" s="113">
        <f>SUM($Q$884:Q1004)</f>
        <v>1288.5441202551424</v>
      </c>
      <c r="S1004" s="113">
        <f t="shared" si="77"/>
        <v>9.4473469811523501</v>
      </c>
      <c r="T1004" s="113">
        <f>SUM($S$884:S1004)</f>
        <v>953.8090970167741</v>
      </c>
      <c r="U1004" s="199">
        <f t="shared" si="78"/>
        <v>9.3353650547499978</v>
      </c>
      <c r="V1004" s="199">
        <f t="shared" si="79"/>
        <v>9.3353650547499978</v>
      </c>
      <c r="W1004" s="231">
        <f>SUM($V$884:V1004)</f>
        <v>938.13789346859971</v>
      </c>
      <c r="Y1004" s="231"/>
      <c r="Z1004" s="231"/>
      <c r="AA1004" s="231"/>
      <c r="AB1004" s="231"/>
      <c r="AC1004" s="231"/>
      <c r="AD1004" s="231"/>
      <c r="AE1004" s="231"/>
      <c r="AF1004" s="231"/>
      <c r="AG1004" s="231"/>
      <c r="AH1004" s="231"/>
      <c r="AI1004" s="231"/>
      <c r="AJ1004" s="231"/>
      <c r="AK1004" s="231"/>
      <c r="AL1004" s="231"/>
      <c r="AM1004" s="231"/>
      <c r="AN1004" s="231"/>
    </row>
    <row r="1005" spans="1:40">
      <c r="A1005" s="27">
        <v>42976</v>
      </c>
      <c r="B1005" s="113">
        <v>10.661099999999999</v>
      </c>
      <c r="C1005" s="116">
        <v>7.63</v>
      </c>
      <c r="D1005" s="116">
        <v>36.090000000000003</v>
      </c>
      <c r="E1005" s="113">
        <v>41.184199999999997</v>
      </c>
      <c r="F1005" s="113">
        <v>37.820500000000003</v>
      </c>
      <c r="G1005" s="113">
        <v>11.899999619999999</v>
      </c>
      <c r="H1005" s="113">
        <v>48.05</v>
      </c>
      <c r="I1005" s="113">
        <v>20</v>
      </c>
      <c r="J1005" s="113">
        <v>79.98</v>
      </c>
      <c r="K1005" s="113">
        <v>736.69</v>
      </c>
      <c r="L1005" s="113">
        <v>14.86</v>
      </c>
      <c r="M1005" s="113">
        <v>47.12</v>
      </c>
      <c r="N1005" s="113">
        <v>46.19</v>
      </c>
      <c r="O1005" s="113">
        <v>650.19000000000005</v>
      </c>
      <c r="P1005" s="113">
        <f t="shared" si="75"/>
        <v>2.7760625066204452</v>
      </c>
      <c r="Q1005" s="113">
        <f t="shared" si="76"/>
        <v>16.055677199394552</v>
      </c>
      <c r="R1005" s="113">
        <f>SUM($Q$884:Q1005)</f>
        <v>1304.5997974545369</v>
      </c>
      <c r="S1005" s="113">
        <f t="shared" si="77"/>
        <v>11.47938575243375</v>
      </c>
      <c r="T1005" s="113">
        <f>SUM($S$884:S1005)</f>
        <v>965.2884827692078</v>
      </c>
      <c r="U1005" s="199">
        <f t="shared" si="78"/>
        <v>11.20891478011</v>
      </c>
      <c r="V1005" s="199">
        <f t="shared" si="79"/>
        <v>11.20891478011</v>
      </c>
      <c r="W1005" s="231">
        <f>SUM($V$884:V1005)</f>
        <v>949.34680824870975</v>
      </c>
      <c r="Y1005" s="231"/>
      <c r="Z1005" s="231"/>
      <c r="AA1005" s="231"/>
      <c r="AB1005" s="231"/>
      <c r="AC1005" s="231"/>
      <c r="AD1005" s="231"/>
      <c r="AE1005" s="231"/>
      <c r="AF1005" s="231"/>
      <c r="AG1005" s="231"/>
      <c r="AH1005" s="231"/>
      <c r="AI1005" s="231"/>
      <c r="AJ1005" s="231"/>
      <c r="AK1005" s="231"/>
      <c r="AL1005" s="231"/>
      <c r="AM1005" s="231"/>
      <c r="AN1005" s="231"/>
    </row>
    <row r="1006" spans="1:40">
      <c r="A1006" s="27">
        <v>42977</v>
      </c>
      <c r="B1006" s="113">
        <v>11.614599999999999</v>
      </c>
      <c r="C1006" s="116">
        <v>8.32</v>
      </c>
      <c r="D1006" s="116">
        <v>36.729999999999997</v>
      </c>
      <c r="E1006" s="113">
        <v>42.435499999999998</v>
      </c>
      <c r="F1006" s="113">
        <v>37.550699999999999</v>
      </c>
      <c r="G1006" s="113">
        <v>11.69999981</v>
      </c>
      <c r="H1006" s="113">
        <v>49.48</v>
      </c>
      <c r="I1006" s="113">
        <v>20</v>
      </c>
      <c r="J1006" s="113">
        <v>79.959999999999994</v>
      </c>
      <c r="K1006" s="113">
        <v>758.8</v>
      </c>
      <c r="L1006" s="113">
        <v>16.2</v>
      </c>
      <c r="M1006" s="113">
        <v>47.71</v>
      </c>
      <c r="N1006" s="113">
        <v>52.94</v>
      </c>
      <c r="O1006" s="113">
        <v>649.98</v>
      </c>
      <c r="P1006" s="113">
        <f t="shared" si="75"/>
        <v>2.9517735764368078</v>
      </c>
      <c r="Q1006" s="113">
        <f t="shared" si="76"/>
        <v>19.139869664929439</v>
      </c>
      <c r="R1006" s="113">
        <f>SUM($Q$884:Q1006)</f>
        <v>1323.7396671194663</v>
      </c>
      <c r="S1006" s="113">
        <f t="shared" si="77"/>
        <v>12.692271899267128</v>
      </c>
      <c r="T1006" s="113">
        <f>SUM($S$884:S1006)</f>
        <v>977.9807546684749</v>
      </c>
      <c r="U1006" s="199">
        <f t="shared" si="78"/>
        <v>12.232823409419998</v>
      </c>
      <c r="V1006" s="199">
        <f t="shared" si="79"/>
        <v>12.232823409419998</v>
      </c>
      <c r="W1006" s="231">
        <f>SUM($V$884:V1006)</f>
        <v>961.57963165812976</v>
      </c>
      <c r="Y1006" s="231"/>
      <c r="Z1006" s="231"/>
      <c r="AA1006" s="231"/>
      <c r="AB1006" s="231"/>
      <c r="AC1006" s="231"/>
      <c r="AD1006" s="231"/>
      <c r="AE1006" s="231"/>
      <c r="AF1006" s="231"/>
      <c r="AG1006" s="231"/>
      <c r="AH1006" s="231"/>
      <c r="AI1006" s="231"/>
      <c r="AJ1006" s="231"/>
      <c r="AK1006" s="231"/>
      <c r="AL1006" s="231"/>
      <c r="AM1006" s="231"/>
      <c r="AN1006" s="231"/>
    </row>
    <row r="1007" spans="1:40">
      <c r="A1007" s="27">
        <v>42978</v>
      </c>
      <c r="B1007" s="113">
        <v>11.8293</v>
      </c>
      <c r="C1007" s="116">
        <v>8.4700000000000006</v>
      </c>
      <c r="D1007" s="116">
        <v>35.58</v>
      </c>
      <c r="E1007" s="113">
        <v>43.145099999999999</v>
      </c>
      <c r="F1007" s="113">
        <v>38.9099</v>
      </c>
      <c r="G1007" s="113">
        <v>11.899999619999999</v>
      </c>
      <c r="H1007" s="113">
        <v>44.22</v>
      </c>
      <c r="I1007" s="113">
        <v>20</v>
      </c>
      <c r="J1007" s="113">
        <v>79.94</v>
      </c>
      <c r="K1007" s="113">
        <v>769.79</v>
      </c>
      <c r="L1007" s="113">
        <v>17.03</v>
      </c>
      <c r="M1007" s="113">
        <v>51.56</v>
      </c>
      <c r="N1007" s="113">
        <v>57.04</v>
      </c>
      <c r="O1007" s="113">
        <v>650.01</v>
      </c>
      <c r="P1007" s="113">
        <f t="shared" si="75"/>
        <v>2.9423872270148457</v>
      </c>
      <c r="Q1007" s="113">
        <f t="shared" si="76"/>
        <v>18.961056673807953</v>
      </c>
      <c r="R1007" s="113">
        <f>SUM($Q$884:Q1007)</f>
        <v>1342.7007237932742</v>
      </c>
      <c r="S1007" s="113">
        <f t="shared" si="77"/>
        <v>12.741646908728955</v>
      </c>
      <c r="T1007" s="113">
        <f>SUM($S$884:S1007)</f>
        <v>990.72240157720387</v>
      </c>
      <c r="U1007" s="199">
        <f t="shared" si="78"/>
        <v>12.336457232819999</v>
      </c>
      <c r="V1007" s="199">
        <f t="shared" si="79"/>
        <v>12.336457232819999</v>
      </c>
      <c r="W1007" s="231">
        <f>SUM($V$884:V1007)</f>
        <v>973.91608889094971</v>
      </c>
      <c r="Y1007" s="231"/>
      <c r="Z1007" s="231"/>
      <c r="AA1007" s="231"/>
      <c r="AB1007" s="231"/>
      <c r="AC1007" s="231"/>
      <c r="AD1007" s="231"/>
      <c r="AE1007" s="231"/>
      <c r="AF1007" s="231"/>
      <c r="AG1007" s="231"/>
      <c r="AH1007" s="231"/>
      <c r="AI1007" s="231"/>
      <c r="AJ1007" s="231"/>
      <c r="AK1007" s="231"/>
      <c r="AL1007" s="231"/>
      <c r="AM1007" s="231"/>
      <c r="AN1007" s="231"/>
    </row>
    <row r="1008" spans="1:40">
      <c r="A1008" s="27">
        <v>42979</v>
      </c>
      <c r="B1008" s="113">
        <v>11.820399999999999</v>
      </c>
      <c r="C1008" s="116">
        <v>8.4600000000000009</v>
      </c>
      <c r="D1008" s="116">
        <v>35.76</v>
      </c>
      <c r="E1008" s="113">
        <v>40.263199999999998</v>
      </c>
      <c r="F1008" s="113">
        <v>37.869300000000003</v>
      </c>
      <c r="G1008" s="113">
        <v>12.30000019</v>
      </c>
      <c r="H1008" s="113">
        <v>52.14</v>
      </c>
      <c r="I1008" s="113">
        <v>20</v>
      </c>
      <c r="J1008" s="113">
        <v>77.930000000000007</v>
      </c>
      <c r="K1008" s="113">
        <v>769.27</v>
      </c>
      <c r="L1008" s="113">
        <v>16.670000000000002</v>
      </c>
      <c r="M1008" s="113">
        <v>54.56</v>
      </c>
      <c r="N1008" s="113">
        <v>57.44</v>
      </c>
      <c r="O1008" s="113">
        <v>649.99</v>
      </c>
      <c r="P1008" s="113">
        <f t="shared" si="75"/>
        <v>2.9501903112756516</v>
      </c>
      <c r="Q1008" s="113">
        <f t="shared" si="76"/>
        <v>19.109590152673519</v>
      </c>
      <c r="R1008" s="113">
        <f>SUM($Q$884:Q1008)</f>
        <v>1361.8103139459477</v>
      </c>
      <c r="S1008" s="113">
        <f t="shared" si="77"/>
        <v>12.521909635506281</v>
      </c>
      <c r="T1008" s="113">
        <f>SUM($S$884:S1008)</f>
        <v>1003.2443112127102</v>
      </c>
      <c r="U1008" s="199">
        <f t="shared" si="78"/>
        <v>12.24377368749</v>
      </c>
      <c r="V1008" s="199">
        <f t="shared" si="79"/>
        <v>12.24377368749</v>
      </c>
      <c r="W1008" s="231">
        <f>SUM($V$884:V1008)</f>
        <v>986.15986257843974</v>
      </c>
      <c r="Y1008" s="231"/>
      <c r="Z1008" s="231"/>
      <c r="AA1008" s="231"/>
      <c r="AB1008" s="231"/>
      <c r="AC1008" s="231"/>
      <c r="AD1008" s="231"/>
      <c r="AE1008" s="231"/>
      <c r="AF1008" s="231"/>
      <c r="AG1008" s="231"/>
      <c r="AH1008" s="231"/>
      <c r="AI1008" s="231"/>
      <c r="AJ1008" s="231"/>
      <c r="AK1008" s="231"/>
      <c r="AL1008" s="231"/>
      <c r="AM1008" s="231"/>
      <c r="AN1008" s="231"/>
    </row>
    <row r="1009" spans="1:40">
      <c r="A1009" s="27">
        <v>42980</v>
      </c>
      <c r="B1009" s="113">
        <v>11.2148</v>
      </c>
      <c r="C1009" s="116">
        <v>8.0299999999999994</v>
      </c>
      <c r="D1009" s="116">
        <v>34.99</v>
      </c>
      <c r="E1009" s="113">
        <v>40.764600000000002</v>
      </c>
      <c r="F1009" s="113">
        <v>37.384700000000002</v>
      </c>
      <c r="G1009" s="113">
        <v>12.5</v>
      </c>
      <c r="H1009" s="113">
        <v>45.5</v>
      </c>
      <c r="I1009" s="113">
        <v>19.989999999999998</v>
      </c>
      <c r="J1009" s="113">
        <v>79.989999999999995</v>
      </c>
      <c r="K1009" s="113">
        <v>753</v>
      </c>
      <c r="L1009" s="113">
        <v>15.72</v>
      </c>
      <c r="M1009" s="113">
        <v>43.49</v>
      </c>
      <c r="N1009" s="113">
        <v>53.5</v>
      </c>
      <c r="O1009" s="113">
        <v>650.04999999999995</v>
      </c>
      <c r="P1009" s="113">
        <f t="shared" si="75"/>
        <v>2.7976053452372693</v>
      </c>
      <c r="Q1009" s="113">
        <f t="shared" si="76"/>
        <v>16.405314631628194</v>
      </c>
      <c r="R1009" s="113">
        <f>SUM($Q$884:Q1009)</f>
        <v>1378.2156285775759</v>
      </c>
      <c r="S1009" s="113">
        <f t="shared" si="77"/>
        <v>11.699459982377897</v>
      </c>
      <c r="T1009" s="113">
        <f>SUM($S$884:S1009)</f>
        <v>1014.9437711950881</v>
      </c>
      <c r="U1009" s="199">
        <f t="shared" si="78"/>
        <v>11.609562291449999</v>
      </c>
      <c r="V1009" s="199">
        <f t="shared" si="79"/>
        <v>11.609562291449999</v>
      </c>
      <c r="W1009" s="231">
        <f>SUM($V$884:V1009)</f>
        <v>997.76942486988969</v>
      </c>
      <c r="Y1009" s="231"/>
      <c r="Z1009" s="231"/>
      <c r="AA1009" s="231"/>
      <c r="AB1009" s="231"/>
      <c r="AC1009" s="231"/>
      <c r="AD1009" s="231"/>
      <c r="AE1009" s="231"/>
      <c r="AF1009" s="231"/>
      <c r="AG1009" s="231"/>
      <c r="AH1009" s="231"/>
      <c r="AI1009" s="231"/>
      <c r="AJ1009" s="231"/>
      <c r="AK1009" s="231"/>
      <c r="AL1009" s="231"/>
      <c r="AM1009" s="231"/>
      <c r="AN1009" s="231"/>
    </row>
    <row r="1010" spans="1:40">
      <c r="A1010" s="27">
        <v>42981</v>
      </c>
      <c r="B1010" s="113">
        <v>10.9718</v>
      </c>
      <c r="C1010" s="116">
        <v>7.86</v>
      </c>
      <c r="D1010" s="116">
        <v>36.15</v>
      </c>
      <c r="E1010" s="113">
        <v>39.976700000000001</v>
      </c>
      <c r="F1010" s="113">
        <v>37.297899999999998</v>
      </c>
      <c r="G1010" s="113">
        <v>11.69999981</v>
      </c>
      <c r="H1010" s="113">
        <v>49.46</v>
      </c>
      <c r="I1010" s="113">
        <v>20</v>
      </c>
      <c r="J1010" s="113">
        <v>79.98</v>
      </c>
      <c r="K1010" s="113">
        <v>751.85</v>
      </c>
      <c r="L1010" s="113">
        <v>15.45</v>
      </c>
      <c r="M1010" s="113">
        <v>27.3</v>
      </c>
      <c r="N1010" s="113">
        <v>51.42</v>
      </c>
      <c r="O1010" s="113">
        <v>650</v>
      </c>
      <c r="P1010" s="113">
        <f t="shared" si="75"/>
        <v>2.8176113958976079</v>
      </c>
      <c r="Q1010" s="113">
        <f t="shared" si="76"/>
        <v>16.736825239285928</v>
      </c>
      <c r="R1010" s="113">
        <f>SUM($Q$884:Q1010)</f>
        <v>1394.9524538168619</v>
      </c>
      <c r="S1010" s="113">
        <f t="shared" si="77"/>
        <v>11.802970971458731</v>
      </c>
      <c r="T1010" s="113">
        <f>SUM($S$884:S1010)</f>
        <v>1026.7467421665467</v>
      </c>
      <c r="U1010" s="199">
        <f t="shared" si="78"/>
        <v>11.478901254499998</v>
      </c>
      <c r="V1010" s="199">
        <f t="shared" si="79"/>
        <v>11.478901254499998</v>
      </c>
      <c r="W1010" s="231">
        <f>SUM($V$884:V1010)</f>
        <v>1009.2483261243897</v>
      </c>
      <c r="Y1010" s="231"/>
      <c r="Z1010" s="231"/>
      <c r="AA1010" s="231"/>
      <c r="AB1010" s="231"/>
      <c r="AC1010" s="231"/>
      <c r="AD1010" s="231"/>
      <c r="AE1010" s="231"/>
      <c r="AF1010" s="231"/>
      <c r="AG1010" s="231"/>
      <c r="AH1010" s="231"/>
      <c r="AI1010" s="231"/>
      <c r="AJ1010" s="231"/>
      <c r="AK1010" s="231"/>
      <c r="AL1010" s="231"/>
      <c r="AM1010" s="231"/>
      <c r="AN1010" s="231"/>
    </row>
    <row r="1011" spans="1:40">
      <c r="A1011" s="27">
        <v>42982</v>
      </c>
      <c r="B1011" s="113">
        <v>10.982200000000001</v>
      </c>
      <c r="C1011" s="116">
        <v>7.86</v>
      </c>
      <c r="D1011" s="116">
        <v>36.79</v>
      </c>
      <c r="E1011" s="113">
        <v>32.127200000000002</v>
      </c>
      <c r="F1011" s="113">
        <v>36.194800000000001</v>
      </c>
      <c r="G1011" s="113">
        <v>11.69999981</v>
      </c>
      <c r="H1011" s="113">
        <v>48.86</v>
      </c>
      <c r="I1011" s="113">
        <v>19.989999999999998</v>
      </c>
      <c r="J1011" s="113">
        <v>79.989999999999995</v>
      </c>
      <c r="K1011" s="113">
        <v>753.2</v>
      </c>
      <c r="L1011" s="113">
        <v>15.98</v>
      </c>
      <c r="M1011" s="113">
        <v>31.06</v>
      </c>
      <c r="N1011" s="113">
        <v>50.93</v>
      </c>
      <c r="O1011" s="113">
        <v>650.13</v>
      </c>
      <c r="P1011" s="113">
        <f t="shared" si="75"/>
        <v>2.8144189038384377</v>
      </c>
      <c r="Q1011" s="113">
        <f t="shared" si="76"/>
        <v>16.683478257830512</v>
      </c>
      <c r="R1011" s="113">
        <f>SUM($Q$884:Q1011)</f>
        <v>1411.6359320746924</v>
      </c>
      <c r="S1011" s="113">
        <f t="shared" si="77"/>
        <v>11.595456141508627</v>
      </c>
      <c r="T1011" s="113">
        <f>SUM($S$884:S1011)</f>
        <v>1038.3421983080552</v>
      </c>
      <c r="U1011" s="199">
        <f t="shared" si="78"/>
        <v>11.279727012239999</v>
      </c>
      <c r="V1011" s="199">
        <f t="shared" si="79"/>
        <v>11.279727012239999</v>
      </c>
      <c r="W1011" s="231">
        <f>SUM($V$884:V1011)</f>
        <v>1020.5280531366296</v>
      </c>
      <c r="Y1011" s="231"/>
      <c r="Z1011" s="231"/>
      <c r="AA1011" s="231"/>
      <c r="AB1011" s="231"/>
      <c r="AC1011" s="231"/>
      <c r="AD1011" s="231"/>
      <c r="AE1011" s="231"/>
      <c r="AF1011" s="231"/>
      <c r="AG1011" s="231"/>
      <c r="AH1011" s="231"/>
      <c r="AI1011" s="231"/>
      <c r="AJ1011" s="231"/>
      <c r="AK1011" s="231"/>
      <c r="AL1011" s="231"/>
      <c r="AM1011" s="231"/>
      <c r="AN1011" s="231"/>
    </row>
    <row r="1012" spans="1:40">
      <c r="A1012" s="27">
        <v>42983</v>
      </c>
      <c r="B1012" s="113">
        <v>11.2605</v>
      </c>
      <c r="C1012" s="116">
        <v>8.06</v>
      </c>
      <c r="D1012" s="116">
        <v>35.99</v>
      </c>
      <c r="E1012" s="113">
        <v>31.2974</v>
      </c>
      <c r="F1012" s="113">
        <v>36.022199999999998</v>
      </c>
      <c r="G1012" s="113">
        <v>12.80000019</v>
      </c>
      <c r="H1012" s="113">
        <v>49.01</v>
      </c>
      <c r="I1012" s="113">
        <v>20</v>
      </c>
      <c r="J1012" s="113">
        <v>79.989999999999995</v>
      </c>
      <c r="K1012" s="113">
        <v>762.27</v>
      </c>
      <c r="L1012" s="113">
        <v>16.29</v>
      </c>
      <c r="M1012" s="113">
        <v>41.38</v>
      </c>
      <c r="N1012" s="113">
        <v>53.24</v>
      </c>
      <c r="O1012" s="113">
        <v>650.02</v>
      </c>
      <c r="P1012" s="113">
        <f t="shared" si="75"/>
        <v>2.7956034433801422</v>
      </c>
      <c r="Q1012" s="113">
        <f t="shared" si="76"/>
        <v>16.372505652935207</v>
      </c>
      <c r="R1012" s="113">
        <f>SUM($Q$884:Q1012)</f>
        <v>1428.0084377276276</v>
      </c>
      <c r="S1012" s="113">
        <f t="shared" si="77"/>
        <v>11.398372963965578</v>
      </c>
      <c r="T1012" s="113">
        <f>SUM($S$884:S1012)</f>
        <v>1049.7405712720208</v>
      </c>
      <c r="U1012" s="199">
        <f t="shared" si="78"/>
        <v>11.432968608240001</v>
      </c>
      <c r="V1012" s="199">
        <f t="shared" si="79"/>
        <v>11.432968608240001</v>
      </c>
      <c r="W1012" s="231">
        <f>SUM($V$884:V1012)</f>
        <v>1031.9610217448696</v>
      </c>
      <c r="Y1012" s="231"/>
      <c r="Z1012" s="231"/>
      <c r="AA1012" s="231"/>
      <c r="AB1012" s="231"/>
      <c r="AC1012" s="231"/>
      <c r="AD1012" s="231"/>
      <c r="AE1012" s="231"/>
      <c r="AF1012" s="231"/>
      <c r="AG1012" s="231"/>
      <c r="AH1012" s="231"/>
      <c r="AI1012" s="231"/>
      <c r="AJ1012" s="231"/>
      <c r="AK1012" s="231"/>
      <c r="AL1012" s="231"/>
      <c r="AM1012" s="231"/>
      <c r="AN1012" s="231"/>
    </row>
    <row r="1013" spans="1:40">
      <c r="A1013" s="27">
        <v>42984</v>
      </c>
      <c r="B1013" s="113">
        <v>11.113099999999999</v>
      </c>
      <c r="C1013" s="116">
        <v>7.96</v>
      </c>
      <c r="D1013" s="116">
        <v>34.04</v>
      </c>
      <c r="E1013" s="113">
        <v>31.591100000000001</v>
      </c>
      <c r="F1013" s="113">
        <v>35.571899999999999</v>
      </c>
      <c r="G1013" s="113">
        <v>11.80000019</v>
      </c>
      <c r="H1013" s="113">
        <v>48</v>
      </c>
      <c r="I1013" s="113">
        <v>20.010000000000002</v>
      </c>
      <c r="J1013" s="113">
        <v>79.989999999999995</v>
      </c>
      <c r="K1013" s="113">
        <v>766.94</v>
      </c>
      <c r="L1013" s="113">
        <v>17.59</v>
      </c>
      <c r="M1013" s="113">
        <v>43</v>
      </c>
      <c r="N1013" s="113">
        <v>57.86</v>
      </c>
      <c r="O1013" s="113">
        <v>650.02</v>
      </c>
      <c r="P1013" s="113">
        <f t="shared" si="75"/>
        <v>2.8085609078096923</v>
      </c>
      <c r="Q1013" s="113">
        <f t="shared" si="76"/>
        <v>16.58603220640563</v>
      </c>
      <c r="R1013" s="113">
        <f>SUM($Q$884:Q1013)</f>
        <v>1444.5944699340332</v>
      </c>
      <c r="S1013" s="113">
        <f t="shared" si="77"/>
        <v>11.427823406774669</v>
      </c>
      <c r="T1013" s="113">
        <f>SUM($S$884:S1013)</f>
        <v>1061.1683946787955</v>
      </c>
      <c r="U1013" s="199">
        <f t="shared" si="78"/>
        <v>11.105780358819999</v>
      </c>
      <c r="V1013" s="199">
        <f t="shared" si="79"/>
        <v>11.105780358819999</v>
      </c>
      <c r="W1013" s="231">
        <f>SUM($V$884:V1013)</f>
        <v>1043.0668021036897</v>
      </c>
      <c r="Y1013" s="231"/>
      <c r="Z1013" s="231"/>
      <c r="AA1013" s="231"/>
      <c r="AB1013" s="231"/>
      <c r="AC1013" s="231"/>
      <c r="AD1013" s="231"/>
      <c r="AE1013" s="231"/>
      <c r="AF1013" s="231"/>
      <c r="AG1013" s="231"/>
      <c r="AH1013" s="231"/>
      <c r="AI1013" s="231"/>
      <c r="AJ1013" s="231"/>
      <c r="AK1013" s="231"/>
      <c r="AL1013" s="231"/>
      <c r="AM1013" s="231"/>
      <c r="AN1013" s="231"/>
    </row>
    <row r="1014" spans="1:40">
      <c r="A1014" s="27">
        <v>42985</v>
      </c>
      <c r="B1014" s="113">
        <v>10.841799999999999</v>
      </c>
      <c r="C1014" s="116">
        <v>7.76</v>
      </c>
      <c r="D1014" s="116">
        <v>33.89</v>
      </c>
      <c r="E1014" s="113">
        <v>29.269600000000001</v>
      </c>
      <c r="F1014" s="113">
        <v>37.302500000000002</v>
      </c>
      <c r="G1014" s="113">
        <v>11.80000019</v>
      </c>
      <c r="H1014" s="113">
        <v>48.2</v>
      </c>
      <c r="I1014" s="113">
        <v>19.989999999999998</v>
      </c>
      <c r="J1014" s="113">
        <v>77.19</v>
      </c>
      <c r="K1014" s="113">
        <v>766.16</v>
      </c>
      <c r="L1014" s="113">
        <v>17.21</v>
      </c>
      <c r="M1014" s="113">
        <v>46.72</v>
      </c>
      <c r="N1014" s="113">
        <v>57.88</v>
      </c>
      <c r="O1014" s="113">
        <v>649.98</v>
      </c>
      <c r="P1014" s="113">
        <f t="shared" si="75"/>
        <v>2.7644036651418129</v>
      </c>
      <c r="Q1014" s="113">
        <f t="shared" si="76"/>
        <v>15.869573588406206</v>
      </c>
      <c r="R1014" s="113">
        <f>SUM($Q$884:Q1014)</f>
        <v>1460.4640435224394</v>
      </c>
      <c r="S1014" s="113">
        <f t="shared" si="77"/>
        <v>11.042392828830277</v>
      </c>
      <c r="T1014" s="113">
        <f>SUM($S$884:S1014)</f>
        <v>1072.2107875076258</v>
      </c>
      <c r="U1014" s="199">
        <f t="shared" si="78"/>
        <v>10.747940360529999</v>
      </c>
      <c r="V1014" s="199">
        <f t="shared" si="79"/>
        <v>10.747940360529999</v>
      </c>
      <c r="W1014" s="231">
        <f>SUM($V$884:V1014)</f>
        <v>1053.8147424642198</v>
      </c>
      <c r="Y1014" s="231"/>
      <c r="Z1014" s="231"/>
      <c r="AA1014" s="231"/>
      <c r="AB1014" s="231"/>
      <c r="AC1014" s="231"/>
      <c r="AD1014" s="231"/>
      <c r="AE1014" s="231"/>
      <c r="AF1014" s="231"/>
      <c r="AG1014" s="231"/>
      <c r="AH1014" s="231"/>
      <c r="AI1014" s="231"/>
      <c r="AJ1014" s="231"/>
      <c r="AK1014" s="231"/>
      <c r="AL1014" s="231"/>
      <c r="AM1014" s="231"/>
      <c r="AN1014" s="231"/>
    </row>
    <row r="1015" spans="1:40">
      <c r="A1015" s="27">
        <v>42986</v>
      </c>
      <c r="B1015" s="113">
        <v>10.3155</v>
      </c>
      <c r="C1015" s="116">
        <v>7.39</v>
      </c>
      <c r="D1015" s="116">
        <v>34.090000000000003</v>
      </c>
      <c r="E1015" s="113">
        <v>30.130199999999999</v>
      </c>
      <c r="F1015" s="113">
        <v>36.135599999999997</v>
      </c>
      <c r="G1015" s="113">
        <v>11.69999981</v>
      </c>
      <c r="H1015" s="113">
        <v>48.55</v>
      </c>
      <c r="I1015" s="113">
        <v>20</v>
      </c>
      <c r="J1015" s="113">
        <v>81.13</v>
      </c>
      <c r="K1015" s="113">
        <v>752.83</v>
      </c>
      <c r="L1015" s="113">
        <v>16.739999999999998</v>
      </c>
      <c r="M1015" s="113">
        <v>46.32</v>
      </c>
      <c r="N1015" s="113">
        <v>54.12</v>
      </c>
      <c r="O1015" s="113">
        <v>649.98</v>
      </c>
      <c r="P1015" s="113">
        <f t="shared" si="75"/>
        <v>2.7038409521025981</v>
      </c>
      <c r="Q1015" s="113">
        <f t="shared" si="76"/>
        <v>14.936993962084072</v>
      </c>
      <c r="R1015" s="113">
        <f>SUM($Q$884:Q1015)</f>
        <v>1475.4010374845234</v>
      </c>
      <c r="S1015" s="113">
        <f t="shared" si="77"/>
        <v>10.619316548199428</v>
      </c>
      <c r="T1015" s="113">
        <f>SUM($S$884:S1015)</f>
        <v>1082.8301040558251</v>
      </c>
      <c r="U1015" s="199">
        <f t="shared" si="78"/>
        <v>10.306380703019999</v>
      </c>
      <c r="V1015" s="199">
        <f t="shared" si="79"/>
        <v>10.306380703019999</v>
      </c>
      <c r="W1015" s="231">
        <f>SUM($V$884:V1015)</f>
        <v>1064.1211231672398</v>
      </c>
      <c r="Y1015" s="231"/>
      <c r="Z1015" s="231"/>
      <c r="AA1015" s="231"/>
      <c r="AB1015" s="231"/>
      <c r="AC1015" s="231"/>
      <c r="AD1015" s="231"/>
      <c r="AE1015" s="231"/>
      <c r="AF1015" s="231"/>
      <c r="AG1015" s="231"/>
      <c r="AH1015" s="231"/>
      <c r="AI1015" s="231"/>
      <c r="AJ1015" s="231"/>
      <c r="AK1015" s="231"/>
      <c r="AL1015" s="231"/>
      <c r="AM1015" s="231"/>
      <c r="AN1015" s="231"/>
    </row>
    <row r="1016" spans="1:40">
      <c r="A1016" s="27">
        <v>42987</v>
      </c>
      <c r="B1016" s="113">
        <v>10.0101</v>
      </c>
      <c r="C1016" s="116">
        <v>7.17</v>
      </c>
      <c r="D1016" s="116">
        <v>34.78</v>
      </c>
      <c r="E1016" s="113">
        <v>27.3034</v>
      </c>
      <c r="F1016" s="113">
        <v>34.738399999999999</v>
      </c>
      <c r="G1016" s="113">
        <v>11.80000019</v>
      </c>
      <c r="H1016" s="113">
        <v>49.99</v>
      </c>
      <c r="I1016" s="113">
        <v>20</v>
      </c>
      <c r="J1016" s="113">
        <v>82.2</v>
      </c>
      <c r="K1016" s="113">
        <v>744.76</v>
      </c>
      <c r="L1016" s="113">
        <v>15.66</v>
      </c>
      <c r="M1016" s="113">
        <v>50.16</v>
      </c>
      <c r="N1016" s="113">
        <v>51.53</v>
      </c>
      <c r="O1016" s="113">
        <v>650</v>
      </c>
      <c r="P1016" s="113">
        <f t="shared" si="75"/>
        <v>2.6720887503570818</v>
      </c>
      <c r="Q1016" s="113">
        <f t="shared" si="76"/>
        <v>14.470162205466222</v>
      </c>
      <c r="R1016" s="113">
        <f>SUM($Q$884:Q1016)</f>
        <v>1489.8711996899897</v>
      </c>
      <c r="S1016" s="113">
        <f t="shared" si="77"/>
        <v>10.260544826259771</v>
      </c>
      <c r="T1016" s="113">
        <f>SUM($S$884:S1016)</f>
        <v>1093.0906488820849</v>
      </c>
      <c r="U1016" s="199">
        <f t="shared" si="78"/>
        <v>9.9902080778599984</v>
      </c>
      <c r="V1016" s="199">
        <f t="shared" si="79"/>
        <v>9.9902080778599984</v>
      </c>
      <c r="W1016" s="231">
        <f>SUM($V$884:V1016)</f>
        <v>1074.1113312450998</v>
      </c>
      <c r="Y1016" s="231"/>
      <c r="Z1016" s="231"/>
      <c r="AA1016" s="231"/>
      <c r="AB1016" s="231"/>
      <c r="AC1016" s="231"/>
      <c r="AD1016" s="231"/>
      <c r="AE1016" s="231"/>
      <c r="AF1016" s="231"/>
      <c r="AG1016" s="231"/>
      <c r="AH1016" s="231"/>
      <c r="AI1016" s="231"/>
      <c r="AJ1016" s="231"/>
      <c r="AK1016" s="231"/>
      <c r="AL1016" s="231"/>
      <c r="AM1016" s="231"/>
      <c r="AN1016" s="231"/>
    </row>
    <row r="1017" spans="1:40">
      <c r="A1017" s="27">
        <v>42988</v>
      </c>
      <c r="B1017" s="113">
        <v>10.0082</v>
      </c>
      <c r="C1017" s="116">
        <v>7.17</v>
      </c>
      <c r="D1017" s="116">
        <v>35.340000000000003</v>
      </c>
      <c r="E1017" s="113">
        <v>26.221900000000002</v>
      </c>
      <c r="F1017" s="113">
        <v>36.370399999999997</v>
      </c>
      <c r="G1017" s="113">
        <v>11.899999619999999</v>
      </c>
      <c r="H1017" s="113">
        <v>47.19</v>
      </c>
      <c r="I1017" s="113">
        <v>19.989999999999998</v>
      </c>
      <c r="J1017" s="113">
        <v>79.989999999999995</v>
      </c>
      <c r="K1017" s="113">
        <v>742.97</v>
      </c>
      <c r="L1017" s="113">
        <v>15.59</v>
      </c>
      <c r="M1017" s="113">
        <v>49.83</v>
      </c>
      <c r="N1017" s="113">
        <v>50.12</v>
      </c>
      <c r="O1017" s="113">
        <v>650.04</v>
      </c>
      <c r="P1017" s="113">
        <f t="shared" si="75"/>
        <v>2.6538096259171358</v>
      </c>
      <c r="Q1017" s="113">
        <f t="shared" si="76"/>
        <v>14.208063078933328</v>
      </c>
      <c r="R1017" s="113">
        <f>SUM($Q$884:Q1017)</f>
        <v>1504.0792627689229</v>
      </c>
      <c r="S1017" s="113">
        <f t="shared" si="77"/>
        <v>10.219480170217052</v>
      </c>
      <c r="T1017" s="113">
        <f>SUM($S$884:S1017)</f>
        <v>1103.310129052302</v>
      </c>
      <c r="U1017" s="199">
        <f t="shared" si="78"/>
        <v>10.013686433109999</v>
      </c>
      <c r="V1017" s="199">
        <f t="shared" si="79"/>
        <v>10.013686433109999</v>
      </c>
      <c r="W1017" s="231">
        <f>SUM($V$884:V1017)</f>
        <v>1084.1250176782098</v>
      </c>
      <c r="Y1017" s="231"/>
      <c r="Z1017" s="231"/>
      <c r="AA1017" s="231"/>
      <c r="AB1017" s="231"/>
      <c r="AC1017" s="231"/>
      <c r="AD1017" s="231"/>
      <c r="AE1017" s="231"/>
      <c r="AF1017" s="231"/>
      <c r="AG1017" s="231"/>
      <c r="AH1017" s="231"/>
      <c r="AI1017" s="231"/>
      <c r="AJ1017" s="231"/>
      <c r="AK1017" s="231"/>
      <c r="AL1017" s="231"/>
      <c r="AM1017" s="231"/>
      <c r="AN1017" s="231"/>
    </row>
    <row r="1018" spans="1:40">
      <c r="A1018" s="27">
        <v>42989</v>
      </c>
      <c r="B1018" s="113">
        <v>10.469900000000001</v>
      </c>
      <c r="C1018" s="116">
        <v>7.5</v>
      </c>
      <c r="D1018" s="116">
        <v>35.47</v>
      </c>
      <c r="E1018" s="113">
        <v>28.994499999999999</v>
      </c>
      <c r="F1018" s="113">
        <v>37.090200000000003</v>
      </c>
      <c r="G1018" s="113">
        <v>11.69999981</v>
      </c>
      <c r="H1018" s="113">
        <v>49.87</v>
      </c>
      <c r="I1018" s="113">
        <v>20</v>
      </c>
      <c r="J1018" s="113">
        <v>79.989999999999995</v>
      </c>
      <c r="K1018" s="113">
        <v>752.67</v>
      </c>
      <c r="L1018" s="113">
        <v>15.82</v>
      </c>
      <c r="M1018" s="113">
        <v>53.04</v>
      </c>
      <c r="N1018" s="113">
        <v>51.72</v>
      </c>
      <c r="O1018" s="113">
        <v>650.14</v>
      </c>
      <c r="P1018" s="113">
        <f t="shared" si="75"/>
        <v>2.755464824087158</v>
      </c>
      <c r="Q1018" s="113">
        <f t="shared" si="76"/>
        <v>15.728350119908898</v>
      </c>
      <c r="R1018" s="113">
        <f>SUM($Q$884:Q1018)</f>
        <v>1519.807612888832</v>
      </c>
      <c r="S1018" s="113">
        <f t="shared" si="77"/>
        <v>10.906996302154628</v>
      </c>
      <c r="T1018" s="113">
        <f>SUM($S$884:S1018)</f>
        <v>1114.2171253544566</v>
      </c>
      <c r="U1018" s="199">
        <f t="shared" si="78"/>
        <v>10.55913774007</v>
      </c>
      <c r="V1018" s="199">
        <f t="shared" si="79"/>
        <v>10.55913774007</v>
      </c>
      <c r="W1018" s="231">
        <f>SUM($V$884:V1018)</f>
        <v>1094.6841554182797</v>
      </c>
      <c r="Y1018" s="231"/>
      <c r="Z1018" s="231"/>
      <c r="AA1018" s="231"/>
      <c r="AB1018" s="231"/>
      <c r="AC1018" s="231"/>
      <c r="AD1018" s="231"/>
      <c r="AE1018" s="231"/>
      <c r="AF1018" s="231"/>
      <c r="AG1018" s="231"/>
      <c r="AH1018" s="231"/>
      <c r="AI1018" s="231"/>
      <c r="AJ1018" s="231"/>
      <c r="AK1018" s="231"/>
      <c r="AL1018" s="231"/>
      <c r="AM1018" s="231"/>
      <c r="AN1018" s="231"/>
    </row>
    <row r="1019" spans="1:40">
      <c r="A1019" s="27">
        <v>42990</v>
      </c>
      <c r="B1019" s="113">
        <v>12.8748</v>
      </c>
      <c r="C1019" s="116">
        <v>9.2200000000000006</v>
      </c>
      <c r="D1019" s="116">
        <v>33.200000000000003</v>
      </c>
      <c r="E1019" s="113">
        <v>33.300199999999997</v>
      </c>
      <c r="F1019" s="113">
        <v>37.016800000000003</v>
      </c>
      <c r="G1019" s="113">
        <v>11.80000019</v>
      </c>
      <c r="H1019" s="113">
        <v>47.71</v>
      </c>
      <c r="I1019" s="113">
        <v>20</v>
      </c>
      <c r="J1019" s="113">
        <v>79.98</v>
      </c>
      <c r="K1019" s="113">
        <v>803.4</v>
      </c>
      <c r="L1019" s="113">
        <v>17.760000000000002</v>
      </c>
      <c r="M1019" s="113">
        <v>62.43</v>
      </c>
      <c r="N1019" s="113">
        <v>66.599999999999994</v>
      </c>
      <c r="O1019" s="113">
        <v>650.1</v>
      </c>
      <c r="P1019" s="113">
        <f t="shared" si="75"/>
        <v>3.0877660333010022</v>
      </c>
      <c r="Q1019" s="113">
        <f t="shared" si="76"/>
        <v>21.928036714092482</v>
      </c>
      <c r="R1019" s="113">
        <f>SUM($Q$884:Q1019)</f>
        <v>1541.7356496029245</v>
      </c>
      <c r="S1019" s="113">
        <f t="shared" si="77"/>
        <v>13.296749003287783</v>
      </c>
      <c r="T1019" s="113">
        <f>SUM($S$884:S1019)</f>
        <v>1127.5138743577443</v>
      </c>
      <c r="U1019" s="199">
        <f t="shared" si="78"/>
        <v>12.74744372634</v>
      </c>
      <c r="V1019" s="199">
        <f t="shared" si="79"/>
        <v>12.74744372634</v>
      </c>
      <c r="W1019" s="231">
        <f>SUM($V$884:V1019)</f>
        <v>1107.4315991446197</v>
      </c>
      <c r="Y1019" s="231"/>
      <c r="Z1019" s="231"/>
      <c r="AA1019" s="231"/>
      <c r="AB1019" s="231"/>
      <c r="AC1019" s="231"/>
      <c r="AD1019" s="231"/>
      <c r="AE1019" s="231"/>
      <c r="AF1019" s="231"/>
      <c r="AG1019" s="231"/>
      <c r="AH1019" s="231"/>
      <c r="AI1019" s="231"/>
      <c r="AJ1019" s="231"/>
      <c r="AK1019" s="231"/>
      <c r="AL1019" s="231"/>
      <c r="AM1019" s="231"/>
      <c r="AN1019" s="231"/>
    </row>
    <row r="1020" spans="1:40">
      <c r="A1020" s="27">
        <v>42991</v>
      </c>
      <c r="B1020" s="113">
        <v>13.092000000000001</v>
      </c>
      <c r="C1020" s="116">
        <v>9.3699999999999992</v>
      </c>
      <c r="D1020" s="116">
        <v>31.13</v>
      </c>
      <c r="E1020" s="113">
        <v>44.563699999999997</v>
      </c>
      <c r="F1020" s="113">
        <v>35.108400000000003</v>
      </c>
      <c r="G1020" s="113">
        <v>11.80000019</v>
      </c>
      <c r="H1020" s="113">
        <v>45.62</v>
      </c>
      <c r="I1020" s="113">
        <v>19.989999999999998</v>
      </c>
      <c r="J1020" s="113">
        <v>79.98</v>
      </c>
      <c r="K1020" s="113">
        <v>812.1</v>
      </c>
      <c r="L1020" s="113">
        <v>19.649999999999999</v>
      </c>
      <c r="M1020" s="113">
        <v>69.02</v>
      </c>
      <c r="N1020" s="113">
        <v>73.180000000000007</v>
      </c>
      <c r="O1020" s="113">
        <v>650.01</v>
      </c>
      <c r="P1020" s="113">
        <f t="shared" si="75"/>
        <v>3.1182658778518206</v>
      </c>
      <c r="Q1020" s="113">
        <f t="shared" si="76"/>
        <v>22.607142085851549</v>
      </c>
      <c r="R1020" s="113">
        <f>SUM($Q$884:Q1020)</f>
        <v>1564.3427916887761</v>
      </c>
      <c r="S1020" s="113">
        <f t="shared" si="77"/>
        <v>13.708580704464374</v>
      </c>
      <c r="T1020" s="113">
        <f>SUM($S$884:S1020)</f>
        <v>1141.2224550622086</v>
      </c>
      <c r="U1020" s="199">
        <f t="shared" si="78"/>
        <v>13.108577654649999</v>
      </c>
      <c r="V1020" s="199">
        <f t="shared" si="79"/>
        <v>13.108577654649999</v>
      </c>
      <c r="W1020" s="231">
        <f>SUM($V$884:V1020)</f>
        <v>1120.5401767992696</v>
      </c>
      <c r="Y1020" s="231"/>
      <c r="Z1020" s="231"/>
      <c r="AA1020" s="231"/>
      <c r="AB1020" s="231"/>
      <c r="AC1020" s="231"/>
      <c r="AD1020" s="231"/>
      <c r="AE1020" s="231"/>
      <c r="AF1020" s="231"/>
      <c r="AG1020" s="231"/>
      <c r="AH1020" s="231"/>
      <c r="AI1020" s="231"/>
      <c r="AJ1020" s="231"/>
      <c r="AK1020" s="231"/>
      <c r="AL1020" s="231"/>
      <c r="AM1020" s="231"/>
      <c r="AN1020" s="231"/>
    </row>
    <row r="1021" spans="1:40">
      <c r="A1021" s="27">
        <v>42992</v>
      </c>
      <c r="B1021" s="113">
        <v>11.5105</v>
      </c>
      <c r="C1021" s="116">
        <v>8.24</v>
      </c>
      <c r="D1021" s="116">
        <v>33.25</v>
      </c>
      <c r="E1021" s="113">
        <v>50.535600000000002</v>
      </c>
      <c r="F1021" s="113">
        <v>34.971200000000003</v>
      </c>
      <c r="G1021" s="113">
        <v>11.80000019</v>
      </c>
      <c r="H1021" s="113">
        <v>47.26</v>
      </c>
      <c r="I1021" s="113">
        <v>19.989999999999998</v>
      </c>
      <c r="J1021" s="113">
        <v>79.97</v>
      </c>
      <c r="K1021" s="113">
        <v>769.57</v>
      </c>
      <c r="L1021" s="113">
        <v>17.84</v>
      </c>
      <c r="M1021" s="113">
        <v>53.82</v>
      </c>
      <c r="N1021" s="113">
        <v>60.29</v>
      </c>
      <c r="O1021" s="113">
        <v>649.98</v>
      </c>
      <c r="P1021" s="113">
        <f t="shared" si="75"/>
        <v>2.9058684730440021</v>
      </c>
      <c r="Q1021" s="113">
        <f t="shared" si="76"/>
        <v>18.281113414196032</v>
      </c>
      <c r="R1021" s="113">
        <f>SUM($Q$884:Q1021)</f>
        <v>1582.623905102972</v>
      </c>
      <c r="S1021" s="113">
        <f t="shared" si="77"/>
        <v>12.457371445656975</v>
      </c>
      <c r="T1021" s="113">
        <f>SUM($S$884:S1021)</f>
        <v>1153.6798265078655</v>
      </c>
      <c r="U1021" s="199">
        <f t="shared" si="78"/>
        <v>12.033932780399999</v>
      </c>
      <c r="V1021" s="199">
        <f t="shared" si="79"/>
        <v>12.033932780399999</v>
      </c>
      <c r="W1021" s="231">
        <f>SUM($V$884:V1021)</f>
        <v>1132.5741095796695</v>
      </c>
      <c r="Y1021" s="231"/>
      <c r="Z1021" s="231"/>
      <c r="AA1021" s="231"/>
      <c r="AB1021" s="231"/>
      <c r="AC1021" s="231"/>
      <c r="AD1021" s="231"/>
      <c r="AE1021" s="231"/>
      <c r="AF1021" s="231"/>
      <c r="AG1021" s="231"/>
      <c r="AH1021" s="231"/>
      <c r="AI1021" s="231"/>
      <c r="AJ1021" s="231"/>
      <c r="AK1021" s="231"/>
      <c r="AL1021" s="231"/>
      <c r="AM1021" s="231"/>
      <c r="AN1021" s="231"/>
    </row>
    <row r="1022" spans="1:40">
      <c r="A1022" s="27">
        <v>42993</v>
      </c>
      <c r="B1022" s="113">
        <v>11.042199999999999</v>
      </c>
      <c r="C1022" s="116">
        <v>7.91</v>
      </c>
      <c r="D1022" s="116">
        <v>34.99</v>
      </c>
      <c r="E1022" s="113">
        <v>44.485999999999997</v>
      </c>
      <c r="F1022" s="113">
        <v>34.7117</v>
      </c>
      <c r="G1022" s="113">
        <v>12</v>
      </c>
      <c r="H1022" s="113">
        <v>47.84</v>
      </c>
      <c r="I1022" s="113">
        <v>20</v>
      </c>
      <c r="J1022" s="113">
        <v>79.959999999999994</v>
      </c>
      <c r="K1022" s="113">
        <v>762.95</v>
      </c>
      <c r="L1022" s="113">
        <v>18.79</v>
      </c>
      <c r="M1022" s="113">
        <v>38.119999999999997</v>
      </c>
      <c r="N1022" s="113">
        <v>58.82</v>
      </c>
      <c r="O1022" s="113">
        <v>649.94000000000005</v>
      </c>
      <c r="P1022" s="113">
        <f t="shared" si="75"/>
        <v>2.8195529399822901</v>
      </c>
      <c r="Q1022" s="113">
        <f t="shared" si="76"/>
        <v>16.769352089264455</v>
      </c>
      <c r="R1022" s="113">
        <f>SUM($Q$884:Q1022)</f>
        <v>1599.3932571922364</v>
      </c>
      <c r="S1022" s="113">
        <f t="shared" si="77"/>
        <v>11.840786867329703</v>
      </c>
      <c r="T1022" s="113">
        <f>SUM($S$884:S1022)</f>
        <v>1165.5206133751951</v>
      </c>
      <c r="U1022" s="199">
        <f t="shared" si="78"/>
        <v>11.573911381169999</v>
      </c>
      <c r="V1022" s="199">
        <f t="shared" si="79"/>
        <v>11.573911381169999</v>
      </c>
      <c r="W1022" s="231">
        <f>SUM($V$884:V1022)</f>
        <v>1144.1480209608396</v>
      </c>
      <c r="Y1022" s="231"/>
      <c r="Z1022" s="231"/>
      <c r="AA1022" s="231"/>
      <c r="AB1022" s="231"/>
      <c r="AC1022" s="231"/>
      <c r="AD1022" s="231"/>
      <c r="AE1022" s="231"/>
      <c r="AF1022" s="231"/>
      <c r="AG1022" s="231"/>
      <c r="AH1022" s="231"/>
      <c r="AI1022" s="231"/>
      <c r="AJ1022" s="231"/>
      <c r="AK1022" s="231"/>
      <c r="AL1022" s="231"/>
      <c r="AM1022" s="231"/>
      <c r="AN1022" s="231"/>
    </row>
    <row r="1023" spans="1:40">
      <c r="A1023" s="27">
        <v>42994</v>
      </c>
      <c r="B1023" s="113">
        <v>11.194900000000001</v>
      </c>
      <c r="C1023" s="116">
        <v>8.02</v>
      </c>
      <c r="D1023" s="116">
        <v>33.75</v>
      </c>
      <c r="E1023" s="113">
        <v>50.621299999999998</v>
      </c>
      <c r="F1023" s="113">
        <v>33.267499999999998</v>
      </c>
      <c r="G1023" s="113">
        <v>11.600000380000001</v>
      </c>
      <c r="H1023" s="113">
        <v>47.41</v>
      </c>
      <c r="I1023" s="113">
        <v>19.989999999999998</v>
      </c>
      <c r="J1023" s="113">
        <v>79.97</v>
      </c>
      <c r="K1023" s="113">
        <v>765.92</v>
      </c>
      <c r="L1023" s="113">
        <v>16.72</v>
      </c>
      <c r="M1023" s="113">
        <v>49.04</v>
      </c>
      <c r="N1023" s="113">
        <v>60.37</v>
      </c>
      <c r="O1023" s="113">
        <v>649.97</v>
      </c>
      <c r="P1023" s="113">
        <f t="shared" si="75"/>
        <v>2.8809439532880541</v>
      </c>
      <c r="Q1023" s="113">
        <f t="shared" si="76"/>
        <v>17.831096960536815</v>
      </c>
      <c r="R1023" s="113">
        <f>SUM($Q$884:Q1023)</f>
        <v>1617.2243541527732</v>
      </c>
      <c r="S1023" s="113">
        <f t="shared" si="77"/>
        <v>12.259267232075249</v>
      </c>
      <c r="T1023" s="113">
        <f>SUM($S$884:S1023)</f>
        <v>1177.7798806072703</v>
      </c>
      <c r="U1023" s="199">
        <f t="shared" si="78"/>
        <v>11.796018699839998</v>
      </c>
      <c r="V1023" s="199">
        <f t="shared" si="79"/>
        <v>11.796018699839998</v>
      </c>
      <c r="W1023" s="231">
        <f>SUM($V$884:V1023)</f>
        <v>1155.9440396606797</v>
      </c>
      <c r="Y1023" s="231"/>
      <c r="Z1023" s="231"/>
      <c r="AA1023" s="231"/>
      <c r="AB1023" s="231"/>
      <c r="AC1023" s="231"/>
      <c r="AD1023" s="231"/>
      <c r="AE1023" s="231"/>
      <c r="AF1023" s="231"/>
      <c r="AG1023" s="231"/>
      <c r="AH1023" s="231"/>
      <c r="AI1023" s="231"/>
      <c r="AJ1023" s="231"/>
      <c r="AK1023" s="231"/>
      <c r="AL1023" s="231"/>
      <c r="AM1023" s="231"/>
      <c r="AN1023" s="231"/>
    </row>
    <row r="1024" spans="1:40">
      <c r="A1024" s="27">
        <v>42995</v>
      </c>
      <c r="B1024" s="113">
        <v>11.380599999999999</v>
      </c>
      <c r="C1024" s="116">
        <v>8.15</v>
      </c>
      <c r="D1024" s="116">
        <v>33.81</v>
      </c>
      <c r="E1024" s="113">
        <v>52.230499999999999</v>
      </c>
      <c r="F1024" s="113">
        <v>35.720599999999997</v>
      </c>
      <c r="G1024" s="113">
        <v>12.19999981</v>
      </c>
      <c r="H1024" s="113">
        <v>51.11</v>
      </c>
      <c r="I1024" s="113">
        <v>20</v>
      </c>
      <c r="J1024" s="113">
        <v>79.94</v>
      </c>
      <c r="K1024" s="113">
        <v>771.19</v>
      </c>
      <c r="L1024" s="113">
        <v>16.34</v>
      </c>
      <c r="M1024" s="113">
        <v>59.62</v>
      </c>
      <c r="N1024" s="113">
        <v>63.79</v>
      </c>
      <c r="O1024" s="113">
        <v>649.97</v>
      </c>
      <c r="P1024" s="113">
        <f t="shared" si="75"/>
        <v>2.9103860157598378</v>
      </c>
      <c r="Q1024" s="113">
        <f t="shared" si="76"/>
        <v>18.363885948397407</v>
      </c>
      <c r="R1024" s="113">
        <f>SUM($Q$884:Q1024)</f>
        <v>1635.5882401011706</v>
      </c>
      <c r="S1024" s="113">
        <f t="shared" si="77"/>
        <v>12.379909256809025</v>
      </c>
      <c r="T1024" s="113">
        <f>SUM($S$884:S1024)</f>
        <v>1190.1597898640794</v>
      </c>
      <c r="U1024" s="199">
        <f t="shared" si="78"/>
        <v>12.03113861231</v>
      </c>
      <c r="V1024" s="199">
        <f t="shared" si="79"/>
        <v>12.03113861231</v>
      </c>
      <c r="W1024" s="231">
        <f>SUM($V$884:V1024)</f>
        <v>1167.9751782729898</v>
      </c>
      <c r="Y1024" s="231"/>
      <c r="Z1024" s="231"/>
      <c r="AA1024" s="231"/>
      <c r="AB1024" s="231"/>
      <c r="AC1024" s="231"/>
      <c r="AD1024" s="231"/>
      <c r="AE1024" s="231"/>
      <c r="AF1024" s="231"/>
      <c r="AG1024" s="231"/>
      <c r="AH1024" s="231"/>
      <c r="AI1024" s="231"/>
      <c r="AJ1024" s="231"/>
      <c r="AK1024" s="231"/>
      <c r="AL1024" s="231"/>
      <c r="AM1024" s="231"/>
      <c r="AN1024" s="231"/>
    </row>
    <row r="1025" spans="1:40">
      <c r="A1025" s="27">
        <v>42996</v>
      </c>
      <c r="B1025" s="113">
        <v>10.9916</v>
      </c>
      <c r="C1025" s="116">
        <v>7.87</v>
      </c>
      <c r="D1025" s="116">
        <v>34.6</v>
      </c>
      <c r="E1025" s="113">
        <v>48.111499999999999</v>
      </c>
      <c r="F1025" s="113">
        <v>35.281799999999997</v>
      </c>
      <c r="G1025" s="113">
        <v>12.19999981</v>
      </c>
      <c r="H1025" s="113">
        <v>51.78</v>
      </c>
      <c r="I1025" s="113">
        <v>19.989999999999998</v>
      </c>
      <c r="J1025" s="113">
        <v>79.94</v>
      </c>
      <c r="K1025" s="113">
        <v>760.8</v>
      </c>
      <c r="L1025" s="113">
        <v>16.37</v>
      </c>
      <c r="M1025" s="113">
        <v>59.76</v>
      </c>
      <c r="N1025" s="113">
        <v>61.93</v>
      </c>
      <c r="O1025" s="113">
        <v>650.02</v>
      </c>
      <c r="P1025" s="113">
        <f t="shared" si="75"/>
        <v>2.8586384438952779</v>
      </c>
      <c r="Q1025" s="113">
        <f t="shared" si="76"/>
        <v>17.437768266033569</v>
      </c>
      <c r="R1025" s="113">
        <f>SUM($Q$884:Q1025)</f>
        <v>1653.0260083672042</v>
      </c>
      <c r="S1025" s="113">
        <f t="shared" si="77"/>
        <v>11.922565891998229</v>
      </c>
      <c r="T1025" s="113">
        <f>SUM($S$884:S1025)</f>
        <v>1202.0823557560775</v>
      </c>
      <c r="U1025" s="199">
        <f t="shared" si="78"/>
        <v>11.603039541929999</v>
      </c>
      <c r="V1025" s="199">
        <f t="shared" si="79"/>
        <v>11.603039541929999</v>
      </c>
      <c r="W1025" s="231">
        <f>SUM($V$884:V1025)</f>
        <v>1179.5782178149198</v>
      </c>
      <c r="Y1025" s="231"/>
      <c r="Z1025" s="231"/>
      <c r="AA1025" s="231"/>
      <c r="AB1025" s="231"/>
      <c r="AC1025" s="231"/>
      <c r="AD1025" s="231"/>
      <c r="AE1025" s="231"/>
      <c r="AF1025" s="231"/>
      <c r="AG1025" s="231"/>
      <c r="AH1025" s="231"/>
      <c r="AI1025" s="231"/>
      <c r="AJ1025" s="231"/>
      <c r="AK1025" s="231"/>
      <c r="AL1025" s="231"/>
      <c r="AM1025" s="231"/>
      <c r="AN1025" s="231"/>
    </row>
    <row r="1026" spans="1:40">
      <c r="A1026" s="27">
        <v>42997</v>
      </c>
      <c r="B1026" s="113">
        <v>11.0486</v>
      </c>
      <c r="C1026" s="116">
        <v>7.91</v>
      </c>
      <c r="D1026" s="116">
        <v>34.22</v>
      </c>
      <c r="E1026" s="113">
        <v>52.249499999999998</v>
      </c>
      <c r="F1026" s="113">
        <v>35.168900000000001</v>
      </c>
      <c r="G1026" s="113">
        <v>11.600000380000001</v>
      </c>
      <c r="H1026" s="113">
        <v>47.74</v>
      </c>
      <c r="I1026" s="113">
        <v>20</v>
      </c>
      <c r="J1026" s="113">
        <v>79.97</v>
      </c>
      <c r="K1026" s="113">
        <v>759.49</v>
      </c>
      <c r="L1026" s="113">
        <v>15.48</v>
      </c>
      <c r="M1026" s="113">
        <v>51.97</v>
      </c>
      <c r="N1026" s="113">
        <v>62.13</v>
      </c>
      <c r="O1026" s="113">
        <v>649.96</v>
      </c>
      <c r="P1026" s="113">
        <f t="shared" si="75"/>
        <v>2.8781024198421941</v>
      </c>
      <c r="Q1026" s="113">
        <f t="shared" si="76"/>
        <v>17.780501220934038</v>
      </c>
      <c r="R1026" s="113">
        <f>SUM($Q$884:Q1026)</f>
        <v>1670.8065095881382</v>
      </c>
      <c r="S1026" s="113">
        <f t="shared" si="77"/>
        <v>12.263273763801049</v>
      </c>
      <c r="T1026" s="113">
        <f>SUM($S$884:S1026)</f>
        <v>1214.3456295198785</v>
      </c>
      <c r="U1026" s="199">
        <f t="shared" si="78"/>
        <v>11.756017569640001</v>
      </c>
      <c r="V1026" s="199">
        <f t="shared" si="79"/>
        <v>11.756017569640001</v>
      </c>
      <c r="W1026" s="231">
        <f>SUM($V$884:V1026)</f>
        <v>1191.3342353845599</v>
      </c>
      <c r="Y1026" s="231"/>
      <c r="Z1026" s="231"/>
      <c r="AA1026" s="231"/>
      <c r="AB1026" s="231"/>
      <c r="AC1026" s="231"/>
      <c r="AD1026" s="231"/>
      <c r="AE1026" s="231"/>
      <c r="AF1026" s="231"/>
      <c r="AG1026" s="231"/>
      <c r="AH1026" s="231"/>
      <c r="AI1026" s="231"/>
      <c r="AJ1026" s="231"/>
      <c r="AK1026" s="231"/>
      <c r="AL1026" s="231"/>
      <c r="AM1026" s="231"/>
      <c r="AN1026" s="231"/>
    </row>
    <row r="1027" spans="1:40">
      <c r="A1027" s="27">
        <v>42998</v>
      </c>
      <c r="B1027" s="113">
        <v>11.038</v>
      </c>
      <c r="C1027" s="116">
        <v>7.9</v>
      </c>
      <c r="D1027" s="116">
        <v>33.54</v>
      </c>
      <c r="E1027" s="113">
        <v>49.929099999999998</v>
      </c>
      <c r="F1027" s="113">
        <v>35.222099999999998</v>
      </c>
      <c r="G1027" s="113">
        <v>11.80000019</v>
      </c>
      <c r="H1027" s="113">
        <v>52.04</v>
      </c>
      <c r="I1027" s="113">
        <v>20.010000000000002</v>
      </c>
      <c r="J1027" s="113">
        <v>79.98</v>
      </c>
      <c r="K1027" s="113">
        <v>762.23</v>
      </c>
      <c r="L1027" s="113">
        <v>16.37</v>
      </c>
      <c r="M1027" s="113">
        <v>39.619999999999997</v>
      </c>
      <c r="N1027" s="113">
        <v>62.68</v>
      </c>
      <c r="O1027" s="113">
        <v>649.98</v>
      </c>
      <c r="P1027" s="113">
        <f t="shared" si="75"/>
        <v>2.8476213199610325</v>
      </c>
      <c r="Q1027" s="113">
        <f t="shared" si="76"/>
        <v>17.246708608390648</v>
      </c>
      <c r="R1027" s="113">
        <f>SUM($Q$884:Q1027)</f>
        <v>1688.0532181965289</v>
      </c>
      <c r="S1027" s="113">
        <f t="shared" si="77"/>
        <v>11.986227521996874</v>
      </c>
      <c r="T1027" s="113">
        <f>SUM($S$884:S1027)</f>
        <v>1226.3318570418753</v>
      </c>
      <c r="U1027" s="199">
        <f t="shared" si="78"/>
        <v>11.593212900439999</v>
      </c>
      <c r="V1027" s="199">
        <f t="shared" si="79"/>
        <v>11.593212900439999</v>
      </c>
      <c r="W1027" s="231">
        <f>SUM($V$884:V1027)</f>
        <v>1202.9274482849999</v>
      </c>
      <c r="Y1027" s="231"/>
      <c r="Z1027" s="231"/>
      <c r="AA1027" s="231"/>
      <c r="AB1027" s="231"/>
      <c r="AC1027" s="231"/>
      <c r="AD1027" s="231"/>
      <c r="AE1027" s="231"/>
      <c r="AF1027" s="231"/>
      <c r="AG1027" s="231"/>
      <c r="AH1027" s="231"/>
      <c r="AI1027" s="231"/>
      <c r="AJ1027" s="231"/>
      <c r="AK1027" s="231"/>
      <c r="AL1027" s="231"/>
      <c r="AM1027" s="231"/>
      <c r="AN1027" s="231"/>
    </row>
    <row r="1028" spans="1:40">
      <c r="A1028" s="27">
        <v>42999</v>
      </c>
      <c r="B1028" s="113">
        <v>11.7944</v>
      </c>
      <c r="C1028" s="116">
        <v>8.4499999999999993</v>
      </c>
      <c r="D1028" s="116">
        <v>32.14</v>
      </c>
      <c r="E1028" s="113">
        <v>46.099400000000003</v>
      </c>
      <c r="F1028" s="113">
        <v>35.0867</v>
      </c>
      <c r="G1028" s="113">
        <v>11.80000019</v>
      </c>
      <c r="H1028" s="113">
        <v>41.75</v>
      </c>
      <c r="I1028" s="113">
        <v>20</v>
      </c>
      <c r="J1028" s="113">
        <v>79.959999999999994</v>
      </c>
      <c r="K1028" s="113">
        <v>778.71</v>
      </c>
      <c r="L1028" s="113">
        <v>17.3</v>
      </c>
      <c r="M1028" s="113">
        <v>48.38</v>
      </c>
      <c r="N1028" s="113">
        <v>67.61</v>
      </c>
      <c r="O1028" s="113">
        <v>650.07000000000005</v>
      </c>
      <c r="P1028" s="113">
        <f t="shared" ref="P1028:P1091" si="80">SUMPRODUCT(C1028:O1028,$Y$5:$AK$5)+AP1028</f>
        <v>2.9040508356593921</v>
      </c>
      <c r="Q1028" s="113">
        <f t="shared" ref="Q1028:Q1091" si="81">EXP(P1028)</f>
        <v>18.24791515935669</v>
      </c>
      <c r="R1028" s="113">
        <f>SUM($Q$884:Q1028)</f>
        <v>1706.3011333558854</v>
      </c>
      <c r="S1028" s="113">
        <f t="shared" ref="S1028:S1091" si="82">SUMPRODUCT(C1028:O1028,$Y$3:$AK$3)</f>
        <v>12.476515941544074</v>
      </c>
      <c r="T1028" s="113">
        <f>SUM($S$884:S1028)</f>
        <v>1238.8083729834193</v>
      </c>
      <c r="U1028" s="199">
        <f t="shared" ref="U1028:U1091" si="83">$AY$65+$AY$66*C1028+$AY$67*D1028+$AY$68*E1028+$AY$69*F1028</f>
        <v>12.046369372289998</v>
      </c>
      <c r="V1028" s="199">
        <f t="shared" ref="V1028:V1091" si="84">IF(U1028&lt;0,0,U1028)</f>
        <v>12.046369372289998</v>
      </c>
      <c r="W1028" s="231">
        <f>SUM($V$884:V1028)</f>
        <v>1214.9738176572898</v>
      </c>
      <c r="Y1028" s="231"/>
      <c r="Z1028" s="231"/>
      <c r="AA1028" s="231"/>
      <c r="AB1028" s="231"/>
      <c r="AC1028" s="231"/>
      <c r="AD1028" s="231"/>
      <c r="AE1028" s="231"/>
      <c r="AF1028" s="231"/>
      <c r="AG1028" s="231"/>
      <c r="AH1028" s="231"/>
      <c r="AI1028" s="231"/>
      <c r="AJ1028" s="231"/>
      <c r="AK1028" s="231"/>
      <c r="AL1028" s="231"/>
      <c r="AM1028" s="231"/>
      <c r="AN1028" s="231"/>
    </row>
    <row r="1029" spans="1:40">
      <c r="A1029" s="27">
        <v>43000</v>
      </c>
      <c r="B1029" s="113">
        <v>11.6416</v>
      </c>
      <c r="C1029" s="116">
        <v>8.34</v>
      </c>
      <c r="D1029" s="116">
        <v>33.64</v>
      </c>
      <c r="E1029" s="113">
        <v>46.5289</v>
      </c>
      <c r="F1029" s="113">
        <v>34.662700000000001</v>
      </c>
      <c r="G1029" s="113">
        <v>12.600000380000001</v>
      </c>
      <c r="H1029" s="113">
        <v>57.13</v>
      </c>
      <c r="I1029" s="113">
        <v>20</v>
      </c>
      <c r="J1029" s="113">
        <v>79.930000000000007</v>
      </c>
      <c r="K1029" s="113">
        <v>767.21</v>
      </c>
      <c r="L1029" s="113">
        <v>17.71</v>
      </c>
      <c r="M1029" s="113">
        <v>48.57</v>
      </c>
      <c r="N1029" s="113">
        <v>62.82</v>
      </c>
      <c r="O1029" s="113">
        <v>650.02</v>
      </c>
      <c r="P1029" s="113">
        <f t="shared" si="80"/>
        <v>2.9121816912805745</v>
      </c>
      <c r="Q1029" s="113">
        <f t="shared" si="81"/>
        <v>18.396891153311167</v>
      </c>
      <c r="R1029" s="113">
        <f>SUM($Q$884:Q1029)</f>
        <v>1724.6980245091966</v>
      </c>
      <c r="S1029" s="113">
        <f t="shared" si="82"/>
        <v>12.25295533649965</v>
      </c>
      <c r="T1029" s="113">
        <f>SUM($S$884:S1029)</f>
        <v>1251.0613283199189</v>
      </c>
      <c r="U1029" s="199">
        <f t="shared" si="83"/>
        <v>12.071701122239997</v>
      </c>
      <c r="V1029" s="199">
        <f t="shared" si="84"/>
        <v>12.071701122239997</v>
      </c>
      <c r="W1029" s="231">
        <f>SUM($V$884:V1029)</f>
        <v>1227.0455187795299</v>
      </c>
      <c r="Y1029" s="231"/>
      <c r="Z1029" s="231"/>
      <c r="AA1029" s="231"/>
      <c r="AB1029" s="231"/>
      <c r="AC1029" s="231"/>
      <c r="AD1029" s="231"/>
      <c r="AE1029" s="231"/>
      <c r="AF1029" s="231"/>
      <c r="AG1029" s="231"/>
      <c r="AH1029" s="231"/>
      <c r="AI1029" s="231"/>
      <c r="AJ1029" s="231"/>
      <c r="AK1029" s="231"/>
      <c r="AL1029" s="231"/>
      <c r="AM1029" s="231"/>
      <c r="AN1029" s="231"/>
    </row>
    <row r="1030" spans="1:40">
      <c r="A1030" s="27">
        <v>43001</v>
      </c>
      <c r="B1030" s="113">
        <v>12.104100000000001</v>
      </c>
      <c r="C1030" s="116">
        <v>8.67</v>
      </c>
      <c r="D1030" s="116">
        <v>33.9</v>
      </c>
      <c r="E1030" s="113">
        <v>43.639899999999997</v>
      </c>
      <c r="F1030" s="113">
        <v>34.337000000000003</v>
      </c>
      <c r="G1030" s="113">
        <v>12.69999981</v>
      </c>
      <c r="H1030" s="113">
        <v>46.84</v>
      </c>
      <c r="I1030" s="113">
        <v>20.010000000000002</v>
      </c>
      <c r="J1030" s="113">
        <v>79.89</v>
      </c>
      <c r="K1030" s="113">
        <v>773.73</v>
      </c>
      <c r="L1030" s="113">
        <v>17.690000000000001</v>
      </c>
      <c r="M1030" s="113">
        <v>41.62</v>
      </c>
      <c r="N1030" s="113">
        <v>62.37</v>
      </c>
      <c r="O1030" s="113">
        <v>650.19000000000005</v>
      </c>
      <c r="P1030" s="113">
        <f t="shared" si="80"/>
        <v>2.9175381452684377</v>
      </c>
      <c r="Q1030" s="113">
        <f t="shared" si="81"/>
        <v>18.495697644261938</v>
      </c>
      <c r="R1030" s="113">
        <f>SUM($Q$884:Q1030)</f>
        <v>1743.1937221534586</v>
      </c>
      <c r="S1030" s="113">
        <f t="shared" si="82"/>
        <v>12.535974802038222</v>
      </c>
      <c r="T1030" s="113">
        <f>SUM($S$884:S1030)</f>
        <v>1263.5973031219571</v>
      </c>
      <c r="U1030" s="199">
        <f t="shared" si="83"/>
        <v>12.438565094769997</v>
      </c>
      <c r="V1030" s="199">
        <f t="shared" si="84"/>
        <v>12.438565094769997</v>
      </c>
      <c r="W1030" s="231">
        <f>SUM($V$884:V1030)</f>
        <v>1239.4840838742998</v>
      </c>
      <c r="Y1030" s="231"/>
      <c r="Z1030" s="231"/>
      <c r="AA1030" s="231"/>
      <c r="AB1030" s="231"/>
      <c r="AC1030" s="231"/>
      <c r="AD1030" s="231"/>
      <c r="AE1030" s="231"/>
      <c r="AF1030" s="231"/>
      <c r="AG1030" s="231"/>
      <c r="AH1030" s="231"/>
      <c r="AI1030" s="231"/>
      <c r="AJ1030" s="231"/>
      <c r="AK1030" s="231"/>
      <c r="AL1030" s="231"/>
      <c r="AM1030" s="231"/>
      <c r="AN1030" s="231"/>
    </row>
    <row r="1031" spans="1:40">
      <c r="A1031" s="27">
        <v>43002</v>
      </c>
      <c r="B1031" s="113">
        <v>13.315099999999999</v>
      </c>
      <c r="C1031" s="116">
        <v>9.5299999999999994</v>
      </c>
      <c r="D1031" s="116">
        <v>31.58</v>
      </c>
      <c r="E1031" s="113">
        <v>55.808999999999997</v>
      </c>
      <c r="F1031" s="113">
        <v>35.104999999999997</v>
      </c>
      <c r="G1031" s="113">
        <v>12</v>
      </c>
      <c r="H1031" s="113">
        <v>42.55</v>
      </c>
      <c r="I1031" s="113">
        <v>19.989999999999998</v>
      </c>
      <c r="J1031" s="113">
        <v>79.98</v>
      </c>
      <c r="K1031" s="113">
        <v>790.16</v>
      </c>
      <c r="L1031" s="113">
        <v>19.649999999999999</v>
      </c>
      <c r="M1031" s="113">
        <v>42.31</v>
      </c>
      <c r="N1031" s="113">
        <v>71.05</v>
      </c>
      <c r="O1031" s="113">
        <v>640.6</v>
      </c>
      <c r="P1031" s="113">
        <f t="shared" si="80"/>
        <v>3.0962276330706993</v>
      </c>
      <c r="Q1031" s="113">
        <f t="shared" si="81"/>
        <v>22.114370212477965</v>
      </c>
      <c r="R1031" s="113">
        <f>SUM($Q$884:Q1031)</f>
        <v>1765.3080923659365</v>
      </c>
      <c r="S1031" s="113">
        <f t="shared" si="82"/>
        <v>14.240483632973003</v>
      </c>
      <c r="T1031" s="113">
        <f>SUM($S$884:S1031)</f>
        <v>1277.8377867549302</v>
      </c>
      <c r="U1031" s="199">
        <f t="shared" si="83"/>
        <v>13.747795802199999</v>
      </c>
      <c r="V1031" s="199">
        <f t="shared" si="84"/>
        <v>13.747795802199999</v>
      </c>
      <c r="W1031" s="231">
        <f>SUM($V$884:V1031)</f>
        <v>1253.2318796764998</v>
      </c>
      <c r="Y1031" s="231"/>
      <c r="Z1031" s="231"/>
      <c r="AA1031" s="231"/>
      <c r="AB1031" s="231"/>
      <c r="AC1031" s="231"/>
      <c r="AD1031" s="231"/>
      <c r="AE1031" s="231"/>
      <c r="AF1031" s="231"/>
      <c r="AG1031" s="231"/>
      <c r="AH1031" s="231"/>
      <c r="AI1031" s="231"/>
      <c r="AJ1031" s="231"/>
      <c r="AK1031" s="231"/>
      <c r="AL1031" s="231"/>
      <c r="AM1031" s="231"/>
      <c r="AN1031" s="231"/>
    </row>
    <row r="1032" spans="1:40">
      <c r="A1032" s="27">
        <v>43003</v>
      </c>
      <c r="B1032" s="113">
        <v>12.325799999999999</v>
      </c>
      <c r="C1032" s="116">
        <v>8.83</v>
      </c>
      <c r="D1032" s="116">
        <v>35.25</v>
      </c>
      <c r="E1032" s="113">
        <v>53.045400000000001</v>
      </c>
      <c r="F1032" s="113">
        <v>34.147599999999997</v>
      </c>
      <c r="G1032" s="113">
        <v>12</v>
      </c>
      <c r="H1032" s="113">
        <v>55.37</v>
      </c>
      <c r="I1032" s="113">
        <v>20</v>
      </c>
      <c r="J1032" s="113">
        <v>79.900000000000006</v>
      </c>
      <c r="K1032" s="113">
        <v>751.06</v>
      </c>
      <c r="L1032" s="113">
        <v>18.7</v>
      </c>
      <c r="M1032" s="113">
        <v>42.28</v>
      </c>
      <c r="N1032" s="113">
        <v>64.3</v>
      </c>
      <c r="O1032" s="113">
        <v>630.32000000000005</v>
      </c>
      <c r="P1032" s="113">
        <f t="shared" si="80"/>
        <v>3.0376617236400403</v>
      </c>
      <c r="Q1032" s="113">
        <f t="shared" si="81"/>
        <v>20.856418104607219</v>
      </c>
      <c r="R1032" s="113">
        <f>SUM($Q$884:Q1032)</f>
        <v>1786.1645104705437</v>
      </c>
      <c r="S1032" s="113">
        <f t="shared" si="82"/>
        <v>13.635460656548405</v>
      </c>
      <c r="T1032" s="113">
        <f>SUM($S$884:S1032)</f>
        <v>1291.4732474114787</v>
      </c>
      <c r="U1032" s="199">
        <f t="shared" si="83"/>
        <v>13.10967612358</v>
      </c>
      <c r="V1032" s="199">
        <f t="shared" si="84"/>
        <v>13.10967612358</v>
      </c>
      <c r="W1032" s="231">
        <f>SUM($V$884:V1032)</f>
        <v>1266.3415558000797</v>
      </c>
      <c r="Y1032" s="231"/>
      <c r="Z1032" s="231"/>
      <c r="AA1032" s="231"/>
      <c r="AB1032" s="231"/>
      <c r="AC1032" s="231"/>
      <c r="AD1032" s="231"/>
      <c r="AE1032" s="231"/>
      <c r="AF1032" s="231"/>
      <c r="AG1032" s="231"/>
      <c r="AH1032" s="231"/>
      <c r="AI1032" s="231"/>
      <c r="AJ1032" s="231"/>
      <c r="AK1032" s="231"/>
      <c r="AL1032" s="231"/>
      <c r="AM1032" s="231"/>
      <c r="AN1032" s="231"/>
    </row>
    <row r="1033" spans="1:40">
      <c r="A1033" s="27">
        <v>43004</v>
      </c>
      <c r="B1033" s="113">
        <v>10.883100000000001</v>
      </c>
      <c r="C1033" s="116">
        <v>7.79</v>
      </c>
      <c r="D1033" s="116">
        <v>33.22</v>
      </c>
      <c r="E1033" s="113">
        <v>51.582299999999996</v>
      </c>
      <c r="F1033" s="113">
        <v>34.317</v>
      </c>
      <c r="G1033" s="113">
        <v>12.19999981</v>
      </c>
      <c r="H1033" s="113">
        <v>43.25</v>
      </c>
      <c r="I1033" s="113">
        <v>19.989999999999998</v>
      </c>
      <c r="J1033" s="113">
        <v>79.900000000000006</v>
      </c>
      <c r="K1033" s="113">
        <v>717.43</v>
      </c>
      <c r="L1033" s="113">
        <v>15.9</v>
      </c>
      <c r="M1033" s="113">
        <v>51.67</v>
      </c>
      <c r="N1033" s="113">
        <v>57.47</v>
      </c>
      <c r="O1033" s="113">
        <v>629.88</v>
      </c>
      <c r="P1033" s="113">
        <f t="shared" si="80"/>
        <v>2.7441512503603587</v>
      </c>
      <c r="Q1033" s="113">
        <f t="shared" si="81"/>
        <v>15.551409076319507</v>
      </c>
      <c r="R1033" s="113">
        <f>SUM($Q$884:Q1033)</f>
        <v>1801.7159195468632</v>
      </c>
      <c r="S1033" s="113">
        <f t="shared" si="82"/>
        <v>11.757732032655028</v>
      </c>
      <c r="T1033" s="113">
        <f>SUM($S$884:S1033)</f>
        <v>1303.2309794441337</v>
      </c>
      <c r="U1033" s="199">
        <f t="shared" si="83"/>
        <v>11.468951681089999</v>
      </c>
      <c r="V1033" s="199">
        <f t="shared" si="84"/>
        <v>11.468951681089999</v>
      </c>
      <c r="W1033" s="231">
        <f>SUM($V$884:V1033)</f>
        <v>1277.8105074811697</v>
      </c>
      <c r="Y1033" s="231"/>
      <c r="Z1033" s="231"/>
      <c r="AA1033" s="231"/>
      <c r="AB1033" s="231"/>
      <c r="AC1033" s="231"/>
      <c r="AD1033" s="231"/>
      <c r="AE1033" s="231"/>
      <c r="AF1033" s="231"/>
      <c r="AG1033" s="231"/>
      <c r="AH1033" s="231"/>
      <c r="AI1033" s="231"/>
      <c r="AJ1033" s="231"/>
      <c r="AK1033" s="231"/>
      <c r="AL1033" s="231"/>
      <c r="AM1033" s="231"/>
      <c r="AN1033" s="231"/>
    </row>
    <row r="1034" spans="1:40">
      <c r="A1034" s="27">
        <v>43005</v>
      </c>
      <c r="B1034" s="113">
        <v>6.4672000000000001</v>
      </c>
      <c r="C1034" s="116">
        <v>4.63</v>
      </c>
      <c r="D1034" s="116">
        <v>29.11</v>
      </c>
      <c r="E1034" s="113">
        <v>55.663899999999998</v>
      </c>
      <c r="F1034" s="113">
        <v>28.868600000000001</v>
      </c>
      <c r="G1034" s="113">
        <v>12.100000380000001</v>
      </c>
      <c r="H1034" s="113">
        <v>59.29</v>
      </c>
      <c r="I1034" s="113">
        <v>13.35</v>
      </c>
      <c r="J1034" s="113">
        <v>86.44</v>
      </c>
      <c r="K1034" s="113">
        <v>548.58000000000004</v>
      </c>
      <c r="L1034" s="113">
        <v>12.69</v>
      </c>
      <c r="M1034" s="113">
        <v>62.04</v>
      </c>
      <c r="N1034" s="113">
        <v>35.369999999999997</v>
      </c>
      <c r="O1034" s="113">
        <v>523.44000000000005</v>
      </c>
      <c r="P1034" s="113">
        <f t="shared" si="80"/>
        <v>1.9681645596208044</v>
      </c>
      <c r="Q1034" s="113">
        <f t="shared" si="81"/>
        <v>7.1575272102232512</v>
      </c>
      <c r="R1034" s="242">
        <f>SUM($Q$884:Q1034)</f>
        <v>1808.8734467570864</v>
      </c>
      <c r="S1034" s="113">
        <f t="shared" si="82"/>
        <v>7.3834761883375473</v>
      </c>
      <c r="T1034" s="242">
        <f>SUM($S$884:S1034)</f>
        <v>1310.6144556324712</v>
      </c>
      <c r="U1034" s="199">
        <f t="shared" si="83"/>
        <v>6.9821482117299993</v>
      </c>
      <c r="V1034" s="199">
        <f t="shared" si="84"/>
        <v>6.9821482117299993</v>
      </c>
      <c r="W1034" s="232">
        <f>SUM($V$884:V1034)</f>
        <v>1284.7926556928996</v>
      </c>
      <c r="Y1034" s="232"/>
      <c r="Z1034" s="232"/>
      <c r="AA1034" s="232"/>
      <c r="AB1034" s="232"/>
      <c r="AC1034" s="232"/>
      <c r="AD1034" s="232"/>
      <c r="AE1034" s="232"/>
      <c r="AF1034" s="232"/>
      <c r="AG1034" s="232"/>
      <c r="AH1034" s="232"/>
      <c r="AI1034" s="232"/>
      <c r="AJ1034" s="232"/>
      <c r="AK1034" s="232"/>
      <c r="AL1034" s="232"/>
      <c r="AM1034" s="232"/>
      <c r="AN1034" s="232"/>
    </row>
    <row r="1035" spans="1:40">
      <c r="A1035" s="27">
        <v>43006</v>
      </c>
      <c r="B1035" s="113">
        <v>0</v>
      </c>
      <c r="C1035" s="115">
        <v>0</v>
      </c>
      <c r="D1035" s="116">
        <v>30.39</v>
      </c>
      <c r="E1035" s="113">
        <v>51.819899999999997</v>
      </c>
      <c r="F1035" s="113">
        <v>10.0921</v>
      </c>
      <c r="G1035" s="113">
        <v>12.100000380000001</v>
      </c>
      <c r="H1035" s="113">
        <v>68.709999999999994</v>
      </c>
      <c r="I1035" s="113">
        <v>0</v>
      </c>
      <c r="J1035" s="113">
        <v>100</v>
      </c>
      <c r="K1035" s="113">
        <v>90.05</v>
      </c>
      <c r="L1035" s="113">
        <v>2.81</v>
      </c>
      <c r="M1035" s="113">
        <v>63.73</v>
      </c>
      <c r="N1035" s="113">
        <v>0</v>
      </c>
      <c r="O1035" s="113">
        <v>220.93</v>
      </c>
      <c r="P1035" s="113">
        <f t="shared" si="80"/>
        <v>0.63383962552155415</v>
      </c>
      <c r="Q1035" s="113">
        <f t="shared" si="81"/>
        <v>1.8848337590426283</v>
      </c>
      <c r="R1035" s="113">
        <f>Q1035</f>
        <v>1.8848337590426283</v>
      </c>
      <c r="S1035" s="113">
        <f t="shared" si="82"/>
        <v>1.8855680287230476</v>
      </c>
      <c r="T1035" s="113">
        <f>S1035</f>
        <v>1.8855680287230476</v>
      </c>
      <c r="U1035" s="199">
        <f t="shared" si="83"/>
        <v>0.83134405087999941</v>
      </c>
      <c r="V1035" s="199">
        <f t="shared" si="84"/>
        <v>0.83134405087999941</v>
      </c>
      <c r="W1035" s="231">
        <f>V1035</f>
        <v>0.83134405087999941</v>
      </c>
      <c r="Y1035" s="231"/>
      <c r="Z1035" s="231"/>
      <c r="AA1035" s="231"/>
      <c r="AB1035" s="231"/>
      <c r="AC1035" s="231"/>
      <c r="AD1035" s="231"/>
      <c r="AE1035" s="231"/>
      <c r="AF1035" s="231"/>
      <c r="AG1035" s="231"/>
      <c r="AH1035" s="231"/>
      <c r="AI1035" s="231"/>
      <c r="AJ1035" s="231"/>
      <c r="AK1035" s="231"/>
      <c r="AL1035" s="231"/>
      <c r="AM1035" s="231"/>
      <c r="AN1035" s="231"/>
    </row>
    <row r="1036" spans="1:40">
      <c r="A1036" s="27">
        <v>43007</v>
      </c>
      <c r="B1036" s="113">
        <v>0</v>
      </c>
      <c r="C1036" s="115">
        <v>0</v>
      </c>
      <c r="D1036" s="116">
        <v>30.87</v>
      </c>
      <c r="E1036" s="113">
        <v>46.5627</v>
      </c>
      <c r="F1036" s="113">
        <v>8.2208000000000006</v>
      </c>
      <c r="G1036" s="113">
        <v>12.100000380000001</v>
      </c>
      <c r="H1036" s="113">
        <v>68.2</v>
      </c>
      <c r="I1036" s="113">
        <v>0</v>
      </c>
      <c r="J1036" s="113">
        <v>100</v>
      </c>
      <c r="K1036" s="113">
        <v>42.21</v>
      </c>
      <c r="L1036" s="113">
        <v>0</v>
      </c>
      <c r="M1036" s="113">
        <v>65.3</v>
      </c>
      <c r="N1036" s="113">
        <v>0.23</v>
      </c>
      <c r="O1036" s="113">
        <v>161.43</v>
      </c>
      <c r="P1036" s="113">
        <f t="shared" si="80"/>
        <v>0.56278997787818419</v>
      </c>
      <c r="Q1036" s="113">
        <f t="shared" si="81"/>
        <v>1.7555636577817435</v>
      </c>
      <c r="R1036" s="113">
        <f>SUM($Q$1035:Q1036)</f>
        <v>3.6403974168243716</v>
      </c>
      <c r="S1036" s="113">
        <f t="shared" si="82"/>
        <v>1.9480868577773491</v>
      </c>
      <c r="T1036" s="113">
        <f>SUM($S$1035:S1036)</f>
        <v>3.8336548865003968</v>
      </c>
      <c r="U1036" s="199">
        <f t="shared" si="83"/>
        <v>0.70235434698999999</v>
      </c>
      <c r="V1036" s="199">
        <f t="shared" si="84"/>
        <v>0.70235434698999999</v>
      </c>
      <c r="W1036" s="231">
        <f>SUM($V$1035:V1036)</f>
        <v>1.5336983978699994</v>
      </c>
      <c r="Y1036" s="231"/>
      <c r="Z1036" s="231"/>
      <c r="AA1036" s="231"/>
      <c r="AB1036" s="231"/>
      <c r="AC1036" s="231"/>
      <c r="AD1036" s="231"/>
      <c r="AE1036" s="231"/>
      <c r="AF1036" s="231"/>
      <c r="AG1036" s="231"/>
      <c r="AH1036" s="231"/>
      <c r="AI1036" s="231"/>
      <c r="AJ1036" s="231"/>
      <c r="AK1036" s="231"/>
      <c r="AL1036" s="231"/>
      <c r="AM1036" s="231"/>
      <c r="AN1036" s="231"/>
    </row>
    <row r="1037" spans="1:40">
      <c r="A1037" s="27">
        <v>43008</v>
      </c>
      <c r="B1037" s="113">
        <v>0</v>
      </c>
      <c r="C1037" s="115">
        <v>0</v>
      </c>
      <c r="D1037" s="116">
        <v>30.6</v>
      </c>
      <c r="E1037" s="113">
        <v>31.097100000000001</v>
      </c>
      <c r="F1037" s="113">
        <v>4.4194000000000004</v>
      </c>
      <c r="G1037" s="113">
        <v>12.100000380000001</v>
      </c>
      <c r="H1037" s="113">
        <v>68.17</v>
      </c>
      <c r="I1037" s="113">
        <v>0</v>
      </c>
      <c r="J1037" s="113">
        <v>99.87</v>
      </c>
      <c r="K1037" s="113">
        <v>24.02</v>
      </c>
      <c r="L1037" s="113">
        <v>0</v>
      </c>
      <c r="M1037" s="113">
        <v>66.319999999999993</v>
      </c>
      <c r="N1037" s="113">
        <v>4.18</v>
      </c>
      <c r="O1037" s="113">
        <v>126.12</v>
      </c>
      <c r="P1037" s="113">
        <f t="shared" si="80"/>
        <v>0.49527820350312424</v>
      </c>
      <c r="Q1037" s="113">
        <f t="shared" si="81"/>
        <v>1.6409546949048828</v>
      </c>
      <c r="R1037" s="113">
        <f>SUM($Q$1035:Q1037)</f>
        <v>5.2813521117292543</v>
      </c>
      <c r="S1037" s="113">
        <f t="shared" si="82"/>
        <v>1.477265110864749</v>
      </c>
      <c r="T1037" s="113">
        <f>SUM($S$1035:S1037)</f>
        <v>5.3109199973651453</v>
      </c>
      <c r="U1037" s="199">
        <f t="shared" si="83"/>
        <v>0.14826286936999977</v>
      </c>
      <c r="V1037" s="199">
        <f t="shared" si="84"/>
        <v>0.14826286936999977</v>
      </c>
      <c r="W1037" s="231">
        <f>SUM($V$1035:V1037)</f>
        <v>1.6819612672399993</v>
      </c>
      <c r="Y1037" s="231"/>
      <c r="Z1037" s="231"/>
      <c r="AA1037" s="231"/>
      <c r="AB1037" s="231"/>
      <c r="AC1037" s="231"/>
      <c r="AD1037" s="231"/>
      <c r="AE1037" s="231"/>
      <c r="AF1037" s="231"/>
      <c r="AG1037" s="231"/>
      <c r="AH1037" s="231"/>
      <c r="AI1037" s="231"/>
      <c r="AJ1037" s="231"/>
      <c r="AK1037" s="231"/>
      <c r="AL1037" s="231"/>
      <c r="AM1037" s="231"/>
      <c r="AN1037" s="231"/>
    </row>
    <row r="1038" spans="1:40">
      <c r="A1038" s="27">
        <v>43009</v>
      </c>
      <c r="B1038" s="113">
        <v>1.0744</v>
      </c>
      <c r="C1038" s="116">
        <v>0.85</v>
      </c>
      <c r="D1038" s="116">
        <v>30.12</v>
      </c>
      <c r="E1038" s="113">
        <v>8.5863999999999994</v>
      </c>
      <c r="F1038" s="113">
        <v>11.0496</v>
      </c>
      <c r="G1038" s="113">
        <v>12.100000380000001</v>
      </c>
      <c r="H1038" s="113">
        <v>66.489999999999995</v>
      </c>
      <c r="I1038" s="113">
        <v>14.06</v>
      </c>
      <c r="J1038" s="113">
        <v>90.84</v>
      </c>
      <c r="K1038" s="113">
        <v>135.5</v>
      </c>
      <c r="L1038" s="113">
        <v>2.67</v>
      </c>
      <c r="M1038" s="113">
        <v>67.45</v>
      </c>
      <c r="N1038" s="113">
        <v>6.91</v>
      </c>
      <c r="O1038" s="113">
        <v>216.98</v>
      </c>
      <c r="P1038" s="113">
        <f t="shared" si="80"/>
        <v>0.769539844129004</v>
      </c>
      <c r="Q1038" s="113">
        <f t="shared" si="81"/>
        <v>2.1587726532863405</v>
      </c>
      <c r="R1038" s="113">
        <f>SUM($Q$1035:Q1038)</f>
        <v>7.4401247650155948</v>
      </c>
      <c r="S1038" s="113">
        <f t="shared" si="82"/>
        <v>1.3554020291235487</v>
      </c>
      <c r="T1038" s="113">
        <f>SUM($S$1035:S1038)</f>
        <v>6.666322026488694</v>
      </c>
      <c r="U1038" s="199">
        <f t="shared" si="83"/>
        <v>0.47006999407999955</v>
      </c>
      <c r="V1038" s="199">
        <f t="shared" si="84"/>
        <v>0.47006999407999955</v>
      </c>
      <c r="W1038" s="231">
        <f>SUM($V$1035:V1038)</f>
        <v>2.152031261319999</v>
      </c>
      <c r="Y1038" s="231"/>
      <c r="Z1038" s="231"/>
      <c r="AA1038" s="231"/>
      <c r="AB1038" s="231"/>
      <c r="AC1038" s="231"/>
      <c r="AD1038" s="231"/>
      <c r="AE1038" s="231"/>
      <c r="AF1038" s="231"/>
      <c r="AG1038" s="231"/>
      <c r="AH1038" s="231"/>
      <c r="AI1038" s="231"/>
      <c r="AJ1038" s="231"/>
      <c r="AK1038" s="231"/>
      <c r="AL1038" s="231"/>
      <c r="AM1038" s="231"/>
      <c r="AN1038" s="231"/>
    </row>
    <row r="1039" spans="1:40">
      <c r="A1039" s="27">
        <v>43010</v>
      </c>
      <c r="B1039" s="113">
        <v>7.2043999999999997</v>
      </c>
      <c r="C1039" s="116">
        <v>5.71</v>
      </c>
      <c r="D1039" s="116">
        <v>30.94</v>
      </c>
      <c r="E1039" s="113">
        <v>56.8658</v>
      </c>
      <c r="F1039" s="113">
        <v>40.4617</v>
      </c>
      <c r="G1039" s="113">
        <v>11.399999619999999</v>
      </c>
      <c r="H1039" s="113">
        <v>52.39</v>
      </c>
      <c r="I1039" s="113">
        <v>20.010000000000002</v>
      </c>
      <c r="J1039" s="113">
        <v>70.34</v>
      </c>
      <c r="K1039" s="113">
        <v>750.2</v>
      </c>
      <c r="L1039" s="113">
        <v>20.079999999999998</v>
      </c>
      <c r="M1039" s="113">
        <v>65.930000000000007</v>
      </c>
      <c r="N1039" s="113">
        <v>46.73</v>
      </c>
      <c r="O1039" s="113">
        <v>714.71</v>
      </c>
      <c r="P1039" s="113">
        <f t="shared" si="80"/>
        <v>2.4810173283483663</v>
      </c>
      <c r="Q1039" s="113">
        <f t="shared" si="81"/>
        <v>11.953418786100137</v>
      </c>
      <c r="R1039" s="113">
        <f>SUM($Q$1035:Q1039)</f>
        <v>19.393543551115734</v>
      </c>
      <c r="S1039" s="113">
        <f t="shared" si="82"/>
        <v>8.7000423612221507</v>
      </c>
      <c r="T1039" s="113">
        <f>SUM($S$1035:S1039)</f>
        <v>15.366364387710846</v>
      </c>
      <c r="U1039" s="199">
        <f t="shared" si="83"/>
        <v>8.6562148573099993</v>
      </c>
      <c r="V1039" s="199">
        <f t="shared" si="84"/>
        <v>8.6562148573099993</v>
      </c>
      <c r="W1039" s="231">
        <f>SUM($V$1035:V1039)</f>
        <v>10.808246118629999</v>
      </c>
      <c r="Y1039" s="231"/>
      <c r="Z1039" s="231"/>
      <c r="AA1039" s="231"/>
      <c r="AB1039" s="231"/>
      <c r="AC1039" s="231"/>
      <c r="AD1039" s="231"/>
      <c r="AE1039" s="231"/>
      <c r="AF1039" s="231"/>
      <c r="AG1039" s="231"/>
      <c r="AH1039" s="231"/>
      <c r="AI1039" s="231"/>
      <c r="AJ1039" s="231"/>
      <c r="AK1039" s="231"/>
      <c r="AL1039" s="231"/>
      <c r="AM1039" s="231"/>
      <c r="AN1039" s="231"/>
    </row>
    <row r="1040" spans="1:40">
      <c r="A1040" s="27">
        <v>43011</v>
      </c>
      <c r="B1040" s="113">
        <v>13.098800000000001</v>
      </c>
      <c r="C1040" s="116">
        <v>10.38</v>
      </c>
      <c r="D1040" s="116">
        <v>31.3</v>
      </c>
      <c r="E1040" s="113">
        <v>50.431399999999996</v>
      </c>
      <c r="F1040" s="113">
        <v>35.7881</v>
      </c>
      <c r="G1040" s="113">
        <v>11.5</v>
      </c>
      <c r="H1040" s="113">
        <v>55.72</v>
      </c>
      <c r="I1040" s="113">
        <v>20.010000000000002</v>
      </c>
      <c r="J1040" s="113">
        <v>74.98</v>
      </c>
      <c r="K1040" s="113">
        <v>806.91</v>
      </c>
      <c r="L1040" s="113">
        <v>27.54</v>
      </c>
      <c r="M1040" s="113">
        <v>45.63</v>
      </c>
      <c r="N1040" s="113">
        <v>79.37</v>
      </c>
      <c r="O1040" s="113">
        <v>636.27</v>
      </c>
      <c r="P1040" s="113">
        <f t="shared" si="80"/>
        <v>3.3159327408126904</v>
      </c>
      <c r="Q1040" s="113">
        <f t="shared" si="81"/>
        <v>27.548077220740044</v>
      </c>
      <c r="R1040" s="113">
        <f>SUM($Q$1035:Q1040)</f>
        <v>46.941620771855781</v>
      </c>
      <c r="S1040" s="113">
        <f t="shared" si="82"/>
        <v>15.472203888670904</v>
      </c>
      <c r="T1040" s="113">
        <f>SUM($S$1035:S1040)</f>
        <v>30.83856827638175</v>
      </c>
      <c r="U1040" s="199">
        <f t="shared" si="83"/>
        <v>14.664364330430001</v>
      </c>
      <c r="V1040" s="199">
        <f t="shared" si="84"/>
        <v>14.664364330430001</v>
      </c>
      <c r="W1040" s="231">
        <f>SUM($V$1035:V1040)</f>
        <v>25.472610449059999</v>
      </c>
      <c r="Y1040" s="231"/>
      <c r="Z1040" s="231"/>
      <c r="AA1040" s="231"/>
      <c r="AB1040" s="231"/>
      <c r="AC1040" s="231"/>
      <c r="AD1040" s="231"/>
      <c r="AE1040" s="231"/>
      <c r="AF1040" s="231"/>
      <c r="AG1040" s="231"/>
      <c r="AH1040" s="231"/>
      <c r="AI1040" s="231"/>
      <c r="AJ1040" s="231"/>
      <c r="AK1040" s="231"/>
      <c r="AL1040" s="231"/>
      <c r="AM1040" s="231"/>
      <c r="AN1040" s="231"/>
    </row>
    <row r="1041" spans="1:40">
      <c r="A1041" s="27">
        <v>43012</v>
      </c>
      <c r="B1041" s="113">
        <v>14.1067</v>
      </c>
      <c r="C1041" s="116">
        <v>11.18</v>
      </c>
      <c r="D1041" s="116">
        <v>30.88</v>
      </c>
      <c r="E1041" s="113">
        <v>45.835799999999999</v>
      </c>
      <c r="F1041" s="113">
        <v>35.569000000000003</v>
      </c>
      <c r="G1041" s="113">
        <v>11.600000380000001</v>
      </c>
      <c r="H1041" s="113">
        <v>45.06</v>
      </c>
      <c r="I1041" s="113">
        <v>20.420000000000002</v>
      </c>
      <c r="J1041" s="113">
        <v>73.959999999999994</v>
      </c>
      <c r="K1041" s="113">
        <v>860.93</v>
      </c>
      <c r="L1041" s="113">
        <v>29.43</v>
      </c>
      <c r="M1041" s="113">
        <v>47.54</v>
      </c>
      <c r="N1041" s="113">
        <v>89.5</v>
      </c>
      <c r="O1041" s="113">
        <v>667.35</v>
      </c>
      <c r="P1041" s="113">
        <f t="shared" si="80"/>
        <v>3.4666295661887041</v>
      </c>
      <c r="Q1041" s="113">
        <f t="shared" si="81"/>
        <v>32.02861001040263</v>
      </c>
      <c r="R1041" s="113">
        <f>SUM($Q$1035:Q1041)</f>
        <v>78.970230782258412</v>
      </c>
      <c r="S1041" s="113">
        <f t="shared" si="82"/>
        <v>16.258584797925749</v>
      </c>
      <c r="T1041" s="113">
        <f>SUM($S$1035:S1041)</f>
        <v>47.097153074307499</v>
      </c>
      <c r="U1041" s="199">
        <f t="shared" si="83"/>
        <v>15.525633445839997</v>
      </c>
      <c r="V1041" s="199">
        <f t="shared" si="84"/>
        <v>15.525633445839997</v>
      </c>
      <c r="W1041" s="231">
        <f>SUM($V$1035:V1041)</f>
        <v>40.9982438949</v>
      </c>
      <c r="Y1041" s="231"/>
      <c r="Z1041" s="231"/>
      <c r="AA1041" s="231"/>
      <c r="AB1041" s="231"/>
      <c r="AC1041" s="231"/>
      <c r="AD1041" s="231"/>
      <c r="AE1041" s="231"/>
      <c r="AF1041" s="231"/>
      <c r="AG1041" s="231"/>
      <c r="AH1041" s="231"/>
      <c r="AI1041" s="231"/>
      <c r="AJ1041" s="231"/>
      <c r="AK1041" s="231"/>
      <c r="AL1041" s="231"/>
      <c r="AM1041" s="231"/>
      <c r="AN1041" s="231"/>
    </row>
    <row r="1042" spans="1:40">
      <c r="A1042" s="27">
        <v>43013</v>
      </c>
      <c r="B1042" s="113">
        <v>8.9521999999999995</v>
      </c>
      <c r="C1042" s="116">
        <v>7.09</v>
      </c>
      <c r="D1042" s="116">
        <v>32.369999999999997</v>
      </c>
      <c r="E1042" s="113">
        <v>65.496899999999997</v>
      </c>
      <c r="F1042" s="113">
        <v>35.928800000000003</v>
      </c>
      <c r="G1042" s="113">
        <v>11.69999981</v>
      </c>
      <c r="H1042" s="113">
        <v>50.51</v>
      </c>
      <c r="I1042" s="113">
        <v>24.46</v>
      </c>
      <c r="J1042" s="113">
        <v>74.319999999999993</v>
      </c>
      <c r="K1042" s="113">
        <v>753.81</v>
      </c>
      <c r="L1042" s="113">
        <v>19.78</v>
      </c>
      <c r="M1042" s="113">
        <v>54.66</v>
      </c>
      <c r="N1042" s="113">
        <v>52.4</v>
      </c>
      <c r="O1042" s="113">
        <v>698.02</v>
      </c>
      <c r="P1042" s="113">
        <f t="shared" si="80"/>
        <v>2.7662606601624975</v>
      </c>
      <c r="Q1042" s="113">
        <f t="shared" si="81"/>
        <v>15.899070687046356</v>
      </c>
      <c r="R1042" s="113">
        <f>SUM($Q$1035:Q1042)</f>
        <v>94.869301469304773</v>
      </c>
      <c r="S1042" s="113">
        <f t="shared" si="82"/>
        <v>11.046992123158027</v>
      </c>
      <c r="T1042" s="113">
        <f>SUM($S$1035:S1042)</f>
        <v>58.144145197465527</v>
      </c>
      <c r="U1042" s="199">
        <f t="shared" si="83"/>
        <v>10.92339412185</v>
      </c>
      <c r="V1042" s="199">
        <f t="shared" si="84"/>
        <v>10.92339412185</v>
      </c>
      <c r="W1042" s="231">
        <f>SUM($V$1035:V1042)</f>
        <v>51.921638016750002</v>
      </c>
      <c r="Y1042" s="231"/>
      <c r="Z1042" s="231"/>
      <c r="AA1042" s="231"/>
      <c r="AB1042" s="231"/>
      <c r="AC1042" s="231"/>
      <c r="AD1042" s="231"/>
      <c r="AE1042" s="231"/>
      <c r="AF1042" s="231"/>
      <c r="AG1042" s="231"/>
      <c r="AH1042" s="231"/>
      <c r="AI1042" s="231"/>
      <c r="AJ1042" s="231"/>
      <c r="AK1042" s="231"/>
      <c r="AL1042" s="231"/>
      <c r="AM1042" s="231"/>
      <c r="AN1042" s="231"/>
    </row>
    <row r="1043" spans="1:40">
      <c r="A1043" s="27">
        <v>43014</v>
      </c>
      <c r="B1043" s="113">
        <v>9.5916999999999994</v>
      </c>
      <c r="C1043" s="116">
        <v>7.6</v>
      </c>
      <c r="D1043" s="116">
        <v>31.86</v>
      </c>
      <c r="E1043" s="113">
        <v>63.173900000000003</v>
      </c>
      <c r="F1043" s="113">
        <v>36.007899999999999</v>
      </c>
      <c r="G1043" s="113">
        <v>11.5</v>
      </c>
      <c r="H1043" s="113">
        <v>53.8</v>
      </c>
      <c r="I1043" s="113">
        <v>25</v>
      </c>
      <c r="J1043" s="113">
        <v>74.989999999999995</v>
      </c>
      <c r="K1043" s="113">
        <v>768.34</v>
      </c>
      <c r="L1043" s="113">
        <v>20.78</v>
      </c>
      <c r="M1043" s="113">
        <v>59.88</v>
      </c>
      <c r="N1043" s="113">
        <v>55.35</v>
      </c>
      <c r="O1043" s="113">
        <v>700.11</v>
      </c>
      <c r="P1043" s="113">
        <f t="shared" si="80"/>
        <v>2.8947826190872501</v>
      </c>
      <c r="Q1043" s="113">
        <f t="shared" si="81"/>
        <v>18.079570860440832</v>
      </c>
      <c r="R1043" s="113">
        <f>SUM($Q$1035:Q1043)</f>
        <v>112.9488723297456</v>
      </c>
      <c r="S1043" s="113">
        <f t="shared" si="82"/>
        <v>11.740360387129702</v>
      </c>
      <c r="T1043" s="113">
        <f>SUM($S$1035:S1043)</f>
        <v>69.884505584595232</v>
      </c>
      <c r="U1043" s="199">
        <f t="shared" si="83"/>
        <v>11.467780020459999</v>
      </c>
      <c r="V1043" s="199">
        <f t="shared" si="84"/>
        <v>11.467780020459999</v>
      </c>
      <c r="W1043" s="231">
        <f>SUM($V$1035:V1043)</f>
        <v>63.38941803721</v>
      </c>
      <c r="Y1043" s="231"/>
      <c r="Z1043" s="231"/>
      <c r="AA1043" s="231"/>
      <c r="AB1043" s="231"/>
      <c r="AC1043" s="231"/>
      <c r="AD1043" s="231"/>
      <c r="AE1043" s="231"/>
      <c r="AF1043" s="231"/>
      <c r="AG1043" s="231"/>
      <c r="AH1043" s="231"/>
      <c r="AI1043" s="231"/>
      <c r="AJ1043" s="231"/>
      <c r="AK1043" s="231"/>
      <c r="AL1043" s="231"/>
      <c r="AM1043" s="231"/>
      <c r="AN1043" s="231"/>
    </row>
    <row r="1044" spans="1:40">
      <c r="A1044" s="27">
        <v>43015</v>
      </c>
      <c r="B1044" s="113">
        <v>9.9343000000000004</v>
      </c>
      <c r="C1044" s="116">
        <v>7.87</v>
      </c>
      <c r="D1044" s="116">
        <v>32.46</v>
      </c>
      <c r="E1044" s="113">
        <v>59.912599999999998</v>
      </c>
      <c r="F1044" s="113">
        <v>35.968000000000004</v>
      </c>
      <c r="G1044" s="113">
        <v>11.899999619999999</v>
      </c>
      <c r="H1044" s="113">
        <v>42.16</v>
      </c>
      <c r="I1044" s="113">
        <v>25</v>
      </c>
      <c r="J1044" s="113">
        <v>75</v>
      </c>
      <c r="K1044" s="113">
        <v>781.39</v>
      </c>
      <c r="L1044" s="113">
        <v>21.7</v>
      </c>
      <c r="M1044" s="113">
        <v>62.76</v>
      </c>
      <c r="N1044" s="113">
        <v>60.27</v>
      </c>
      <c r="O1044" s="113">
        <v>699.96</v>
      </c>
      <c r="P1044" s="113">
        <f t="shared" si="80"/>
        <v>2.8921526957289161</v>
      </c>
      <c r="Q1044" s="113">
        <f t="shared" si="81"/>
        <v>18.032085443599161</v>
      </c>
      <c r="R1044" s="113">
        <f>SUM($Q$1035:Q1044)</f>
        <v>130.98095777334476</v>
      </c>
      <c r="S1044" s="113">
        <f t="shared" si="82"/>
        <v>11.919848897560051</v>
      </c>
      <c r="T1044" s="113">
        <f>SUM($S$1035:S1044)</f>
        <v>81.804354482155276</v>
      </c>
      <c r="U1044" s="199">
        <f t="shared" si="83"/>
        <v>11.778349223980001</v>
      </c>
      <c r="V1044" s="199">
        <f t="shared" si="84"/>
        <v>11.778349223980001</v>
      </c>
      <c r="W1044" s="231">
        <f>SUM($V$1035:V1044)</f>
        <v>75.167767261189994</v>
      </c>
      <c r="Y1044" s="231"/>
      <c r="Z1044" s="231"/>
      <c r="AA1044" s="231"/>
      <c r="AB1044" s="231"/>
      <c r="AC1044" s="231"/>
      <c r="AD1044" s="231"/>
      <c r="AE1044" s="231"/>
      <c r="AF1044" s="231"/>
      <c r="AG1044" s="231"/>
      <c r="AH1044" s="231"/>
      <c r="AI1044" s="231"/>
      <c r="AJ1044" s="231"/>
      <c r="AK1044" s="231"/>
      <c r="AL1044" s="231"/>
      <c r="AM1044" s="231"/>
      <c r="AN1044" s="231"/>
    </row>
    <row r="1045" spans="1:40">
      <c r="A1045" s="27">
        <v>43016</v>
      </c>
      <c r="B1045" s="113">
        <v>9.4162999999999997</v>
      </c>
      <c r="C1045" s="116">
        <v>7.46</v>
      </c>
      <c r="D1045" s="116">
        <v>32.520000000000003</v>
      </c>
      <c r="E1045" s="113">
        <v>55.623600000000003</v>
      </c>
      <c r="F1045" s="113">
        <v>35.785200000000003</v>
      </c>
      <c r="G1045" s="113">
        <v>11.69999981</v>
      </c>
      <c r="H1045" s="113">
        <v>47.59</v>
      </c>
      <c r="I1045" s="113">
        <v>25</v>
      </c>
      <c r="J1045" s="113">
        <v>75</v>
      </c>
      <c r="K1045" s="113">
        <v>768.84</v>
      </c>
      <c r="L1045" s="113">
        <v>19.100000000000001</v>
      </c>
      <c r="M1045" s="113">
        <v>69.86</v>
      </c>
      <c r="N1045" s="113">
        <v>55.69</v>
      </c>
      <c r="O1045" s="113">
        <v>699.94</v>
      </c>
      <c r="P1045" s="113">
        <f t="shared" si="80"/>
        <v>2.8458968183364384</v>
      </c>
      <c r="Q1045" s="113">
        <f t="shared" si="81"/>
        <v>17.216992261685128</v>
      </c>
      <c r="R1045" s="113">
        <f>SUM($Q$1035:Q1045)</f>
        <v>148.19795003502989</v>
      </c>
      <c r="S1045" s="113">
        <f t="shared" si="82"/>
        <v>11.291423392175828</v>
      </c>
      <c r="T1045" s="113">
        <f>SUM($S$1035:S1045)</f>
        <v>93.095777874331105</v>
      </c>
      <c r="U1045" s="199">
        <f t="shared" si="83"/>
        <v>11.0959392412</v>
      </c>
      <c r="V1045" s="199">
        <f t="shared" si="84"/>
        <v>11.0959392412</v>
      </c>
      <c r="W1045" s="231">
        <f>SUM($V$1035:V1045)</f>
        <v>86.263706502389994</v>
      </c>
      <c r="Y1045" s="231"/>
      <c r="Z1045" s="231"/>
      <c r="AA1045" s="231"/>
      <c r="AB1045" s="231"/>
      <c r="AC1045" s="231"/>
      <c r="AD1045" s="231"/>
      <c r="AE1045" s="231"/>
      <c r="AF1045" s="231"/>
      <c r="AG1045" s="231"/>
      <c r="AH1045" s="231"/>
      <c r="AI1045" s="231"/>
      <c r="AJ1045" s="231"/>
      <c r="AK1045" s="231"/>
      <c r="AL1045" s="231"/>
      <c r="AM1045" s="231"/>
      <c r="AN1045" s="231"/>
    </row>
    <row r="1046" spans="1:40">
      <c r="A1046" s="27">
        <v>43017</v>
      </c>
      <c r="B1046" s="113">
        <v>9.6157000000000004</v>
      </c>
      <c r="C1046" s="116">
        <v>7.62</v>
      </c>
      <c r="D1046" s="116">
        <v>31.79</v>
      </c>
      <c r="E1046" s="113">
        <v>51.727899999999998</v>
      </c>
      <c r="F1046" s="113">
        <v>35.6858</v>
      </c>
      <c r="G1046" s="113">
        <v>12</v>
      </c>
      <c r="H1046" s="113">
        <v>49.67</v>
      </c>
      <c r="I1046" s="113">
        <v>24.99</v>
      </c>
      <c r="J1046" s="113">
        <v>74.989999999999995</v>
      </c>
      <c r="K1046" s="113">
        <v>771.31</v>
      </c>
      <c r="L1046" s="113">
        <v>18.77</v>
      </c>
      <c r="M1046" s="113">
        <v>72.98</v>
      </c>
      <c r="N1046" s="113">
        <v>54.29</v>
      </c>
      <c r="O1046" s="113">
        <v>700.02</v>
      </c>
      <c r="P1046" s="113">
        <f t="shared" si="80"/>
        <v>2.8518008205550798</v>
      </c>
      <c r="Q1046" s="113">
        <f t="shared" si="81"/>
        <v>17.318942082038603</v>
      </c>
      <c r="R1046" s="113">
        <f>SUM($Q$1035:Q1046)</f>
        <v>165.51689211706849</v>
      </c>
      <c r="S1046" s="113">
        <f t="shared" si="82"/>
        <v>11.190852641307604</v>
      </c>
      <c r="T1046" s="113">
        <f>SUM($S$1035:S1046)</f>
        <v>104.28663051563871</v>
      </c>
      <c r="U1046" s="199">
        <f t="shared" si="83"/>
        <v>11.09994157785</v>
      </c>
      <c r="V1046" s="199">
        <f t="shared" si="84"/>
        <v>11.09994157785</v>
      </c>
      <c r="W1046" s="231">
        <f>SUM($V$1035:V1046)</f>
        <v>97.363648080239997</v>
      </c>
      <c r="Y1046" s="231"/>
      <c r="Z1046" s="231"/>
      <c r="AA1046" s="231"/>
      <c r="AB1046" s="231"/>
      <c r="AC1046" s="231"/>
      <c r="AD1046" s="231"/>
      <c r="AE1046" s="231"/>
      <c r="AF1046" s="231"/>
      <c r="AG1046" s="231"/>
      <c r="AH1046" s="231"/>
      <c r="AI1046" s="231"/>
      <c r="AJ1046" s="231"/>
      <c r="AK1046" s="231"/>
      <c r="AL1046" s="231"/>
      <c r="AM1046" s="231"/>
      <c r="AN1046" s="231"/>
    </row>
    <row r="1047" spans="1:40">
      <c r="A1047" s="27">
        <v>43018</v>
      </c>
      <c r="B1047" s="113">
        <v>9.8291000000000004</v>
      </c>
      <c r="C1047" s="116">
        <v>7.79</v>
      </c>
      <c r="D1047" s="116">
        <v>31.74</v>
      </c>
      <c r="E1047" s="113">
        <v>56.337400000000002</v>
      </c>
      <c r="F1047" s="113">
        <v>35.918700000000001</v>
      </c>
      <c r="G1047" s="113">
        <v>11.80000019</v>
      </c>
      <c r="H1047" s="113">
        <v>49.22</v>
      </c>
      <c r="I1047" s="113">
        <v>25</v>
      </c>
      <c r="J1047" s="113">
        <v>76.13</v>
      </c>
      <c r="K1047" s="113">
        <v>776.29</v>
      </c>
      <c r="L1047" s="113">
        <v>18.87</v>
      </c>
      <c r="M1047" s="113">
        <v>63.87</v>
      </c>
      <c r="N1047" s="113">
        <v>55.97</v>
      </c>
      <c r="O1047" s="113">
        <v>699.97</v>
      </c>
      <c r="P1047" s="113">
        <f t="shared" si="80"/>
        <v>2.8942488753931919</v>
      </c>
      <c r="Q1047" s="113">
        <f t="shared" si="81"/>
        <v>18.06992357831982</v>
      </c>
      <c r="R1047" s="113">
        <f>SUM($Q$1035:Q1047)</f>
        <v>183.58681569538831</v>
      </c>
      <c r="S1047" s="113">
        <f t="shared" si="82"/>
        <v>11.65181039165207</v>
      </c>
      <c r="T1047" s="113">
        <f>SUM($S$1035:S1047)</f>
        <v>115.93844090729078</v>
      </c>
      <c r="U1047" s="199">
        <f t="shared" si="83"/>
        <v>11.47605867289</v>
      </c>
      <c r="V1047" s="199">
        <f t="shared" si="84"/>
        <v>11.47605867289</v>
      </c>
      <c r="W1047" s="231">
        <f>SUM($V$1035:V1047)</f>
        <v>108.83970675313</v>
      </c>
      <c r="Y1047" s="231"/>
      <c r="Z1047" s="231"/>
      <c r="AA1047" s="231"/>
      <c r="AB1047" s="231"/>
      <c r="AC1047" s="231"/>
      <c r="AD1047" s="231"/>
      <c r="AE1047" s="231"/>
      <c r="AF1047" s="231"/>
      <c r="AG1047" s="231"/>
      <c r="AH1047" s="231"/>
      <c r="AI1047" s="231"/>
      <c r="AJ1047" s="231"/>
      <c r="AK1047" s="231"/>
      <c r="AL1047" s="231"/>
      <c r="AM1047" s="231"/>
      <c r="AN1047" s="231"/>
    </row>
    <row r="1048" spans="1:40">
      <c r="A1048" s="27">
        <v>43019</v>
      </c>
      <c r="B1048" s="113">
        <v>9.6473999999999993</v>
      </c>
      <c r="C1048" s="116">
        <v>7.64</v>
      </c>
      <c r="D1048" s="116">
        <v>31.69</v>
      </c>
      <c r="E1048" s="113">
        <v>64.410600000000002</v>
      </c>
      <c r="F1048" s="113">
        <v>37.0276</v>
      </c>
      <c r="G1048" s="113">
        <v>11.399999619999999</v>
      </c>
      <c r="H1048" s="113">
        <v>49.62</v>
      </c>
      <c r="I1048" s="113">
        <v>25</v>
      </c>
      <c r="J1048" s="113">
        <v>78.599999999999994</v>
      </c>
      <c r="K1048" s="113">
        <v>773.66</v>
      </c>
      <c r="L1048" s="113">
        <v>18.72</v>
      </c>
      <c r="M1048" s="113">
        <v>41.59</v>
      </c>
      <c r="N1048" s="113">
        <v>55.41</v>
      </c>
      <c r="O1048" s="113">
        <v>700.24</v>
      </c>
      <c r="P1048" s="113">
        <f t="shared" si="80"/>
        <v>2.8746176007694362</v>
      </c>
      <c r="Q1048" s="113">
        <f t="shared" si="81"/>
        <v>17.718647228738039</v>
      </c>
      <c r="R1048" s="113">
        <f>SUM($Q$1035:Q1048)</f>
        <v>201.30546292412635</v>
      </c>
      <c r="S1048" s="113">
        <f t="shared" si="82"/>
        <v>11.817733820763651</v>
      </c>
      <c r="T1048" s="113">
        <f>SUM($S$1035:S1048)</f>
        <v>127.75617472805443</v>
      </c>
      <c r="U1048" s="199">
        <f t="shared" si="83"/>
        <v>11.54567889394</v>
      </c>
      <c r="V1048" s="199">
        <f t="shared" si="84"/>
        <v>11.54567889394</v>
      </c>
      <c r="W1048" s="231">
        <f>SUM($V$1035:V1048)</f>
        <v>120.38538564707</v>
      </c>
      <c r="Y1048" s="231"/>
      <c r="Z1048" s="231"/>
      <c r="AA1048" s="231"/>
      <c r="AB1048" s="231"/>
      <c r="AC1048" s="231"/>
      <c r="AD1048" s="231"/>
      <c r="AE1048" s="231"/>
      <c r="AF1048" s="231"/>
      <c r="AG1048" s="231"/>
      <c r="AH1048" s="231"/>
      <c r="AI1048" s="231"/>
      <c r="AJ1048" s="231"/>
      <c r="AK1048" s="231"/>
      <c r="AL1048" s="231"/>
      <c r="AM1048" s="231"/>
      <c r="AN1048" s="231"/>
    </row>
    <row r="1049" spans="1:40">
      <c r="A1049" s="27">
        <v>43020</v>
      </c>
      <c r="B1049" s="113">
        <v>9.6996000000000002</v>
      </c>
      <c r="C1049" s="116">
        <v>7.69</v>
      </c>
      <c r="D1049" s="116">
        <v>32.19</v>
      </c>
      <c r="E1049" s="113">
        <v>66.843199999999996</v>
      </c>
      <c r="F1049" s="113">
        <v>35.835599999999999</v>
      </c>
      <c r="G1049" s="113">
        <v>11.5</v>
      </c>
      <c r="H1049" s="113">
        <v>46.4</v>
      </c>
      <c r="I1049" s="113">
        <v>25</v>
      </c>
      <c r="J1049" s="113">
        <v>56.48</v>
      </c>
      <c r="K1049" s="113">
        <v>772.6</v>
      </c>
      <c r="L1049" s="113">
        <v>18.59</v>
      </c>
      <c r="M1049" s="113">
        <v>46.68</v>
      </c>
      <c r="N1049" s="113">
        <v>55.11</v>
      </c>
      <c r="O1049" s="113">
        <v>699.91</v>
      </c>
      <c r="P1049" s="113">
        <f t="shared" si="80"/>
        <v>2.8565981729998797</v>
      </c>
      <c r="Q1049" s="113">
        <f t="shared" si="81"/>
        <v>17.402226764434396</v>
      </c>
      <c r="R1049" s="113">
        <f>SUM($Q$1035:Q1049)</f>
        <v>218.70768968856075</v>
      </c>
      <c r="S1049" s="113">
        <f t="shared" si="82"/>
        <v>11.789378053056002</v>
      </c>
      <c r="T1049" s="113">
        <f>SUM($S$1035:S1049)</f>
        <v>139.54555278111044</v>
      </c>
      <c r="U1049" s="199">
        <f t="shared" si="83"/>
        <v>11.745491613919999</v>
      </c>
      <c r="V1049" s="199">
        <f t="shared" si="84"/>
        <v>11.745491613919999</v>
      </c>
      <c r="W1049" s="231">
        <f>SUM($V$1035:V1049)</f>
        <v>132.13087726098999</v>
      </c>
      <c r="Y1049" s="231"/>
      <c r="Z1049" s="231"/>
      <c r="AA1049" s="231"/>
      <c r="AB1049" s="231"/>
      <c r="AC1049" s="231"/>
      <c r="AD1049" s="231"/>
      <c r="AE1049" s="231"/>
      <c r="AF1049" s="231"/>
      <c r="AG1049" s="231"/>
      <c r="AH1049" s="231"/>
      <c r="AI1049" s="231"/>
      <c r="AJ1049" s="231"/>
      <c r="AK1049" s="231"/>
      <c r="AL1049" s="231"/>
      <c r="AM1049" s="231"/>
      <c r="AN1049" s="231"/>
    </row>
    <row r="1050" spans="1:40">
      <c r="A1050" s="27">
        <v>43021</v>
      </c>
      <c r="B1050" s="113">
        <v>10.0555</v>
      </c>
      <c r="C1050" s="116">
        <v>7.97</v>
      </c>
      <c r="D1050" s="116">
        <v>33.119999999999997</v>
      </c>
      <c r="E1050" s="113">
        <v>67.247100000000003</v>
      </c>
      <c r="F1050" s="113">
        <v>35.390300000000003</v>
      </c>
      <c r="G1050" s="113">
        <v>11.5</v>
      </c>
      <c r="H1050" s="113">
        <v>51.12</v>
      </c>
      <c r="I1050" s="113">
        <v>24.99</v>
      </c>
      <c r="J1050" s="113">
        <v>31.08</v>
      </c>
      <c r="K1050" s="113">
        <v>783.08</v>
      </c>
      <c r="L1050" s="113">
        <v>19.22</v>
      </c>
      <c r="M1050" s="113">
        <v>53.33</v>
      </c>
      <c r="N1050" s="113">
        <v>57.75</v>
      </c>
      <c r="O1050" s="113">
        <v>700</v>
      </c>
      <c r="P1050" s="113">
        <f t="shared" si="80"/>
        <v>2.9260154840190893</v>
      </c>
      <c r="Q1050" s="113">
        <f t="shared" si="81"/>
        <v>18.653158419793375</v>
      </c>
      <c r="R1050" s="113">
        <f>SUM($Q$1035:Q1050)</f>
        <v>237.36084810835413</v>
      </c>
      <c r="S1050" s="113">
        <f t="shared" si="82"/>
        <v>12.1251811555665</v>
      </c>
      <c r="T1050" s="113">
        <f>SUM($S$1035:S1050)</f>
        <v>151.67073393667695</v>
      </c>
      <c r="U1050" s="199">
        <f t="shared" si="83"/>
        <v>12.227363613859998</v>
      </c>
      <c r="V1050" s="199">
        <f t="shared" si="84"/>
        <v>12.227363613859998</v>
      </c>
      <c r="W1050" s="231">
        <f>SUM($V$1035:V1050)</f>
        <v>144.35824087485</v>
      </c>
      <c r="Y1050" s="231"/>
      <c r="Z1050" s="231"/>
      <c r="AA1050" s="231"/>
      <c r="AB1050" s="231"/>
      <c r="AC1050" s="231"/>
      <c r="AD1050" s="231"/>
      <c r="AE1050" s="231"/>
      <c r="AF1050" s="231"/>
      <c r="AG1050" s="231"/>
      <c r="AH1050" s="231"/>
      <c r="AI1050" s="231"/>
      <c r="AJ1050" s="231"/>
      <c r="AK1050" s="231"/>
      <c r="AL1050" s="231"/>
      <c r="AM1050" s="231"/>
      <c r="AN1050" s="231"/>
    </row>
    <row r="1051" spans="1:40">
      <c r="A1051" s="27">
        <v>43022</v>
      </c>
      <c r="B1051" s="113">
        <v>10.4975</v>
      </c>
      <c r="C1051" s="116">
        <v>8.32</v>
      </c>
      <c r="D1051" s="116">
        <v>32.85</v>
      </c>
      <c r="E1051" s="113">
        <v>65.912199999999999</v>
      </c>
      <c r="F1051" s="113">
        <v>35.212699999999998</v>
      </c>
      <c r="G1051" s="113">
        <v>11.30000019</v>
      </c>
      <c r="H1051" s="113">
        <v>54.11</v>
      </c>
      <c r="I1051" s="113">
        <v>25</v>
      </c>
      <c r="J1051" s="113">
        <v>41.3</v>
      </c>
      <c r="K1051" s="113">
        <v>793.08</v>
      </c>
      <c r="L1051" s="113">
        <v>19.79</v>
      </c>
      <c r="M1051" s="113">
        <v>50.82</v>
      </c>
      <c r="N1051" s="113">
        <v>59.26</v>
      </c>
      <c r="O1051" s="113">
        <v>700.08</v>
      </c>
      <c r="P1051" s="113">
        <f t="shared" si="80"/>
        <v>3.0234220637068323</v>
      </c>
      <c r="Q1051" s="113">
        <f t="shared" si="81"/>
        <v>20.56153430859122</v>
      </c>
      <c r="R1051" s="113">
        <f>SUM($Q$1035:Q1051)</f>
        <v>257.92238241694537</v>
      </c>
      <c r="S1051" s="113">
        <f t="shared" si="82"/>
        <v>12.716301664579676</v>
      </c>
      <c r="T1051" s="113">
        <f>SUM($S$1035:S1051)</f>
        <v>164.38703560125663</v>
      </c>
      <c r="U1051" s="199">
        <f t="shared" si="83"/>
        <v>12.617900262929998</v>
      </c>
      <c r="V1051" s="199">
        <f t="shared" si="84"/>
        <v>12.617900262929998</v>
      </c>
      <c r="W1051" s="231">
        <f>SUM($V$1035:V1051)</f>
        <v>156.97614113777999</v>
      </c>
      <c r="Y1051" s="231"/>
      <c r="Z1051" s="231"/>
      <c r="AA1051" s="231"/>
      <c r="AB1051" s="231"/>
      <c r="AC1051" s="231"/>
      <c r="AD1051" s="231"/>
      <c r="AE1051" s="231"/>
      <c r="AF1051" s="231"/>
      <c r="AG1051" s="231"/>
      <c r="AH1051" s="231"/>
      <c r="AI1051" s="231"/>
      <c r="AJ1051" s="231"/>
      <c r="AK1051" s="231"/>
      <c r="AL1051" s="231"/>
      <c r="AM1051" s="231"/>
      <c r="AN1051" s="231"/>
    </row>
    <row r="1052" spans="1:40">
      <c r="A1052" s="27">
        <v>43023</v>
      </c>
      <c r="B1052" s="113">
        <v>10.581899999999999</v>
      </c>
      <c r="C1052" s="116">
        <v>8.39</v>
      </c>
      <c r="D1052" s="116">
        <v>31.93</v>
      </c>
      <c r="E1052" s="113">
        <v>63.252099999999999</v>
      </c>
      <c r="F1052" s="113">
        <v>35.938600000000001</v>
      </c>
      <c r="G1052" s="113">
        <v>11.5</v>
      </c>
      <c r="H1052" s="113">
        <v>49.6</v>
      </c>
      <c r="I1052" s="113">
        <v>25</v>
      </c>
      <c r="J1052" s="113">
        <v>59.74</v>
      </c>
      <c r="K1052" s="113">
        <v>797.92</v>
      </c>
      <c r="L1052" s="113">
        <v>19.37</v>
      </c>
      <c r="M1052" s="113">
        <v>50.88</v>
      </c>
      <c r="N1052" s="113">
        <v>62.99</v>
      </c>
      <c r="O1052" s="113">
        <v>699.9</v>
      </c>
      <c r="P1052" s="113">
        <f t="shared" si="80"/>
        <v>3.0189802350396002</v>
      </c>
      <c r="Q1052" s="113">
        <f t="shared" si="81"/>
        <v>20.470406033977152</v>
      </c>
      <c r="R1052" s="113">
        <f>SUM($Q$1035:Q1052)</f>
        <v>278.39278845092252</v>
      </c>
      <c r="S1052" s="113">
        <f t="shared" si="82"/>
        <v>12.723674603758802</v>
      </c>
      <c r="T1052" s="113">
        <f>SUM($S$1035:S1052)</f>
        <v>177.11071020501544</v>
      </c>
      <c r="U1052" s="199">
        <f t="shared" si="83"/>
        <v>12.52513925899</v>
      </c>
      <c r="V1052" s="199">
        <f t="shared" si="84"/>
        <v>12.52513925899</v>
      </c>
      <c r="W1052" s="231">
        <f>SUM($V$1035:V1052)</f>
        <v>169.50128039677</v>
      </c>
      <c r="Y1052" s="231"/>
      <c r="Z1052" s="231"/>
      <c r="AA1052" s="231"/>
      <c r="AB1052" s="231"/>
      <c r="AC1052" s="231"/>
      <c r="AD1052" s="231"/>
      <c r="AE1052" s="231"/>
      <c r="AF1052" s="231"/>
      <c r="AG1052" s="231"/>
      <c r="AH1052" s="231"/>
      <c r="AI1052" s="231"/>
      <c r="AJ1052" s="231"/>
      <c r="AK1052" s="231"/>
      <c r="AL1052" s="231"/>
      <c r="AM1052" s="231"/>
      <c r="AN1052" s="231"/>
    </row>
    <row r="1053" spans="1:40">
      <c r="A1053" s="27">
        <v>43024</v>
      </c>
      <c r="B1053" s="113">
        <v>10.5169</v>
      </c>
      <c r="C1053" s="116">
        <v>8.33</v>
      </c>
      <c r="D1053" s="116">
        <v>32.630000000000003</v>
      </c>
      <c r="E1053" s="113">
        <v>59.941899999999997</v>
      </c>
      <c r="F1053" s="113">
        <v>35.976300000000002</v>
      </c>
      <c r="G1053" s="113">
        <v>11.600000380000001</v>
      </c>
      <c r="H1053" s="113">
        <v>46.22</v>
      </c>
      <c r="I1053" s="113">
        <v>25</v>
      </c>
      <c r="J1053" s="113">
        <v>45.83</v>
      </c>
      <c r="K1053" s="113">
        <v>793.83</v>
      </c>
      <c r="L1053" s="113">
        <v>18.350000000000001</v>
      </c>
      <c r="M1053" s="113">
        <v>59.72</v>
      </c>
      <c r="N1053" s="113">
        <v>60</v>
      </c>
      <c r="O1053" s="113">
        <v>700.02</v>
      </c>
      <c r="P1053" s="113">
        <f t="shared" si="80"/>
        <v>2.9834851457578937</v>
      </c>
      <c r="Q1053" s="113">
        <f t="shared" si="81"/>
        <v>19.756551260929808</v>
      </c>
      <c r="R1053" s="113">
        <f>SUM($Q$1035:Q1053)</f>
        <v>298.14933971185235</v>
      </c>
      <c r="S1053" s="113">
        <f t="shared" si="82"/>
        <v>12.436924724907245</v>
      </c>
      <c r="T1053" s="113">
        <f>SUM($S$1035:S1053)</f>
        <v>189.54763492992268</v>
      </c>
      <c r="U1053" s="199">
        <f t="shared" si="83"/>
        <v>12.407049575099999</v>
      </c>
      <c r="V1053" s="199">
        <f t="shared" si="84"/>
        <v>12.407049575099999</v>
      </c>
      <c r="W1053" s="231">
        <f>SUM($V$1035:V1053)</f>
        <v>181.90832997186999</v>
      </c>
      <c r="Y1053" s="231"/>
      <c r="Z1053" s="231"/>
      <c r="AA1053" s="231"/>
      <c r="AB1053" s="231"/>
      <c r="AC1053" s="231"/>
      <c r="AD1053" s="231"/>
      <c r="AE1053" s="231"/>
      <c r="AF1053" s="231"/>
      <c r="AG1053" s="231"/>
      <c r="AH1053" s="231"/>
      <c r="AI1053" s="231"/>
      <c r="AJ1053" s="231"/>
      <c r="AK1053" s="231"/>
      <c r="AL1053" s="231"/>
      <c r="AM1053" s="231"/>
      <c r="AN1053" s="231"/>
    </row>
    <row r="1054" spans="1:40">
      <c r="A1054" s="27">
        <v>43025</v>
      </c>
      <c r="B1054" s="113">
        <v>11.1982</v>
      </c>
      <c r="C1054" s="116">
        <v>8.8699999999999992</v>
      </c>
      <c r="D1054" s="116">
        <v>34.229999999999997</v>
      </c>
      <c r="E1054" s="113">
        <v>54.094499999999996</v>
      </c>
      <c r="F1054" s="113">
        <v>36.080800000000004</v>
      </c>
      <c r="G1054" s="113">
        <v>11.80000019</v>
      </c>
      <c r="H1054" s="113">
        <v>48.87</v>
      </c>
      <c r="I1054" s="113">
        <v>25</v>
      </c>
      <c r="J1054" s="113">
        <v>66.27</v>
      </c>
      <c r="K1054" s="113">
        <v>808.45</v>
      </c>
      <c r="L1054" s="113">
        <v>19.91</v>
      </c>
      <c r="M1054" s="113">
        <v>62.65</v>
      </c>
      <c r="N1054" s="113">
        <v>61.9</v>
      </c>
      <c r="O1054" s="113">
        <v>700.03</v>
      </c>
      <c r="P1054" s="113">
        <f t="shared" si="80"/>
        <v>3.1336354974937422</v>
      </c>
      <c r="Q1054" s="113">
        <f t="shared" si="81"/>
        <v>22.95728918197462</v>
      </c>
      <c r="R1054" s="113">
        <f>SUM($Q$1035:Q1054)</f>
        <v>321.10662889382695</v>
      </c>
      <c r="S1054" s="113">
        <f t="shared" si="82"/>
        <v>13.323788608024369</v>
      </c>
      <c r="T1054" s="113">
        <f>SUM($S$1035:S1054)</f>
        <v>202.87142353794704</v>
      </c>
      <c r="U1054" s="199">
        <f t="shared" si="83"/>
        <v>13.093034816729997</v>
      </c>
      <c r="V1054" s="199">
        <f t="shared" si="84"/>
        <v>13.093034816729997</v>
      </c>
      <c r="W1054" s="231">
        <f>SUM($V$1035:V1054)</f>
        <v>195.00136478859997</v>
      </c>
      <c r="Y1054" s="231"/>
      <c r="Z1054" s="231"/>
      <c r="AA1054" s="231"/>
      <c r="AB1054" s="231"/>
      <c r="AC1054" s="231"/>
      <c r="AD1054" s="231"/>
      <c r="AE1054" s="231"/>
      <c r="AF1054" s="231"/>
      <c r="AG1054" s="231"/>
      <c r="AH1054" s="231"/>
      <c r="AI1054" s="231"/>
      <c r="AJ1054" s="231"/>
      <c r="AK1054" s="231"/>
      <c r="AL1054" s="231"/>
      <c r="AM1054" s="231"/>
      <c r="AN1054" s="231"/>
    </row>
    <row r="1055" spans="1:40">
      <c r="A1055" s="27">
        <v>43026</v>
      </c>
      <c r="B1055" s="113">
        <v>12.4017</v>
      </c>
      <c r="C1055" s="116">
        <v>9.83</v>
      </c>
      <c r="D1055" s="116">
        <v>35.590000000000003</v>
      </c>
      <c r="E1055" s="113">
        <v>53.971600000000002</v>
      </c>
      <c r="F1055" s="113">
        <v>36.466000000000001</v>
      </c>
      <c r="G1055" s="113">
        <v>11.5</v>
      </c>
      <c r="H1055" s="113">
        <v>45.32</v>
      </c>
      <c r="I1055" s="113">
        <v>25.01</v>
      </c>
      <c r="J1055" s="113">
        <v>70.59</v>
      </c>
      <c r="K1055" s="113">
        <v>834.09</v>
      </c>
      <c r="L1055" s="113">
        <v>21.47</v>
      </c>
      <c r="M1055" s="113">
        <v>72.05</v>
      </c>
      <c r="N1055" s="113">
        <v>68.59</v>
      </c>
      <c r="O1055" s="113">
        <v>700.08</v>
      </c>
      <c r="P1055" s="113">
        <f t="shared" si="80"/>
        <v>3.3738945747004805</v>
      </c>
      <c r="Q1055" s="113">
        <f t="shared" si="81"/>
        <v>29.191996367532646</v>
      </c>
      <c r="R1055" s="113">
        <f>SUM($Q$1035:Q1055)</f>
        <v>350.29862526135958</v>
      </c>
      <c r="S1055" s="113">
        <f t="shared" si="82"/>
        <v>15.044742784567196</v>
      </c>
      <c r="T1055" s="113">
        <f>SUM($S$1035:S1055)</f>
        <v>217.91616632251424</v>
      </c>
      <c r="U1055" s="199">
        <f t="shared" si="83"/>
        <v>14.504433697480001</v>
      </c>
      <c r="V1055" s="199">
        <f t="shared" si="84"/>
        <v>14.504433697480001</v>
      </c>
      <c r="W1055" s="231">
        <f>SUM($V$1035:V1055)</f>
        <v>209.50579848607998</v>
      </c>
      <c r="Y1055" s="231"/>
      <c r="Z1055" s="231"/>
      <c r="AA1055" s="231"/>
      <c r="AB1055" s="231"/>
      <c r="AC1055" s="231"/>
      <c r="AD1055" s="231"/>
      <c r="AE1055" s="231"/>
      <c r="AF1055" s="231"/>
      <c r="AG1055" s="231"/>
      <c r="AH1055" s="231"/>
      <c r="AI1055" s="231"/>
      <c r="AJ1055" s="231"/>
      <c r="AK1055" s="231"/>
      <c r="AL1055" s="231"/>
      <c r="AM1055" s="231"/>
      <c r="AN1055" s="231"/>
    </row>
    <row r="1056" spans="1:40">
      <c r="A1056" s="27">
        <v>43027</v>
      </c>
      <c r="B1056" s="113">
        <v>13.344200000000001</v>
      </c>
      <c r="C1056" s="116">
        <v>10.57</v>
      </c>
      <c r="D1056" s="116">
        <v>36.03</v>
      </c>
      <c r="E1056" s="113">
        <v>50.085599999999999</v>
      </c>
      <c r="F1056" s="113">
        <v>36.544600000000003</v>
      </c>
      <c r="G1056" s="113">
        <v>12.19999981</v>
      </c>
      <c r="H1056" s="113">
        <v>51</v>
      </c>
      <c r="I1056" s="113">
        <v>25</v>
      </c>
      <c r="J1056" s="113">
        <v>56.38</v>
      </c>
      <c r="K1056" s="113">
        <v>853.49</v>
      </c>
      <c r="L1056" s="113">
        <v>23.18</v>
      </c>
      <c r="M1056" s="113">
        <v>50.41</v>
      </c>
      <c r="N1056" s="113">
        <v>75.650000000000006</v>
      </c>
      <c r="O1056" s="113">
        <v>699.99</v>
      </c>
      <c r="P1056" s="113">
        <f t="shared" si="80"/>
        <v>3.4568026730382182</v>
      </c>
      <c r="Q1056" s="113">
        <f t="shared" si="81"/>
        <v>31.715409695505233</v>
      </c>
      <c r="R1056" s="113">
        <f>SUM($Q$1035:Q1056)</f>
        <v>382.0140349568648</v>
      </c>
      <c r="S1056" s="113">
        <f t="shared" si="82"/>
        <v>15.606147555561224</v>
      </c>
      <c r="T1056" s="113">
        <f>SUM($S$1035:S1056)</f>
        <v>233.52231387807547</v>
      </c>
      <c r="U1056" s="199">
        <f t="shared" si="83"/>
        <v>15.40041175114</v>
      </c>
      <c r="V1056" s="199">
        <f t="shared" si="84"/>
        <v>15.40041175114</v>
      </c>
      <c r="W1056" s="231">
        <f>SUM($V$1035:V1056)</f>
        <v>224.90621023721999</v>
      </c>
      <c r="Y1056" s="231"/>
      <c r="Z1056" s="231"/>
      <c r="AA1056" s="231"/>
      <c r="AB1056" s="231"/>
      <c r="AC1056" s="231"/>
      <c r="AD1056" s="231"/>
      <c r="AE1056" s="231"/>
      <c r="AF1056" s="231"/>
      <c r="AG1056" s="231"/>
      <c r="AH1056" s="231"/>
      <c r="AI1056" s="231"/>
      <c r="AJ1056" s="231"/>
      <c r="AK1056" s="231"/>
      <c r="AL1056" s="231"/>
      <c r="AM1056" s="231"/>
      <c r="AN1056" s="231"/>
    </row>
    <row r="1057" spans="1:40">
      <c r="A1057" s="27">
        <v>43028</v>
      </c>
      <c r="B1057" s="113">
        <v>13.5435</v>
      </c>
      <c r="C1057" s="116">
        <v>10.73</v>
      </c>
      <c r="D1057" s="116">
        <v>34.229999999999997</v>
      </c>
      <c r="E1057" s="113">
        <v>44.552900000000001</v>
      </c>
      <c r="F1057" s="113">
        <v>36.001399999999997</v>
      </c>
      <c r="G1057" s="113">
        <v>12.5</v>
      </c>
      <c r="H1057" s="113">
        <v>53.84</v>
      </c>
      <c r="I1057" s="113">
        <v>24.99</v>
      </c>
      <c r="J1057" s="113">
        <v>30.11</v>
      </c>
      <c r="K1057" s="113">
        <v>853.31</v>
      </c>
      <c r="L1057" s="113">
        <v>23.97</v>
      </c>
      <c r="M1057" s="113">
        <v>39.130000000000003</v>
      </c>
      <c r="N1057" s="113">
        <v>81.459999999999994</v>
      </c>
      <c r="O1057" s="113">
        <v>693.54</v>
      </c>
      <c r="P1057" s="113">
        <f t="shared" si="80"/>
        <v>3.3899652232164001</v>
      </c>
      <c r="Q1057" s="113">
        <f t="shared" si="81"/>
        <v>29.664920601905621</v>
      </c>
      <c r="R1057" s="113">
        <f>SUM($Q$1035:Q1057)</f>
        <v>411.67895555877044</v>
      </c>
      <c r="S1057" s="113">
        <f t="shared" si="82"/>
        <v>15.0977777495912</v>
      </c>
      <c r="T1057" s="113">
        <f>SUM($S$1035:S1057)</f>
        <v>248.62009162766665</v>
      </c>
      <c r="U1057" s="199">
        <f t="shared" si="83"/>
        <v>15.236706725509999</v>
      </c>
      <c r="V1057" s="199">
        <f t="shared" si="84"/>
        <v>15.236706725509999</v>
      </c>
      <c r="W1057" s="231">
        <f>SUM($V$1035:V1057)</f>
        <v>240.14291696273</v>
      </c>
      <c r="Y1057" s="231"/>
      <c r="Z1057" s="231"/>
      <c r="AA1057" s="231"/>
      <c r="AB1057" s="231"/>
      <c r="AC1057" s="231"/>
      <c r="AD1057" s="231"/>
      <c r="AE1057" s="231"/>
      <c r="AF1057" s="231"/>
      <c r="AG1057" s="231"/>
      <c r="AH1057" s="231"/>
      <c r="AI1057" s="231"/>
      <c r="AJ1057" s="231"/>
      <c r="AK1057" s="231"/>
      <c r="AL1057" s="231"/>
      <c r="AM1057" s="231"/>
      <c r="AN1057" s="231"/>
    </row>
    <row r="1058" spans="1:40">
      <c r="A1058" s="27">
        <v>43029</v>
      </c>
      <c r="B1058" s="113">
        <v>13.683199999999999</v>
      </c>
      <c r="C1058" s="116">
        <v>10.84</v>
      </c>
      <c r="D1058" s="116">
        <v>35.1</v>
      </c>
      <c r="E1058" s="113">
        <v>48.480499999999999</v>
      </c>
      <c r="F1058" s="113">
        <v>35.8947</v>
      </c>
      <c r="G1058" s="113">
        <v>12.399999619999999</v>
      </c>
      <c r="H1058" s="113">
        <v>40.4</v>
      </c>
      <c r="I1058" s="113">
        <v>25</v>
      </c>
      <c r="J1058" s="113">
        <v>36.96</v>
      </c>
      <c r="K1058" s="113">
        <v>842.9</v>
      </c>
      <c r="L1058" s="113">
        <v>23.89</v>
      </c>
      <c r="M1058" s="113">
        <v>45.04</v>
      </c>
      <c r="N1058" s="113">
        <v>85.19</v>
      </c>
      <c r="O1058" s="113">
        <v>679.96</v>
      </c>
      <c r="P1058" s="113">
        <f t="shared" si="80"/>
        <v>3.3911394304657261</v>
      </c>
      <c r="Q1058" s="113">
        <f t="shared" si="81"/>
        <v>29.699773825176244</v>
      </c>
      <c r="R1058" s="113">
        <f>SUM($Q$1035:Q1058)</f>
        <v>441.37872938394668</v>
      </c>
      <c r="S1058" s="113">
        <f t="shared" si="82"/>
        <v>15.636225162460549</v>
      </c>
      <c r="T1058" s="113">
        <f>SUM($S$1035:S1058)</f>
        <v>264.25631679012719</v>
      </c>
      <c r="U1058" s="199">
        <f t="shared" si="83"/>
        <v>15.606250533319999</v>
      </c>
      <c r="V1058" s="199">
        <f t="shared" si="84"/>
        <v>15.606250533319999</v>
      </c>
      <c r="W1058" s="231">
        <f>SUM($V$1035:V1058)</f>
        <v>255.74916749605001</v>
      </c>
      <c r="Y1058" s="231"/>
      <c r="Z1058" s="231"/>
      <c r="AA1058" s="231"/>
      <c r="AB1058" s="231"/>
      <c r="AC1058" s="231"/>
      <c r="AD1058" s="231"/>
      <c r="AE1058" s="231"/>
      <c r="AF1058" s="231"/>
      <c r="AG1058" s="231"/>
      <c r="AH1058" s="231"/>
      <c r="AI1058" s="231"/>
      <c r="AJ1058" s="231"/>
      <c r="AK1058" s="231"/>
      <c r="AL1058" s="231"/>
      <c r="AM1058" s="231"/>
      <c r="AN1058" s="231"/>
    </row>
    <row r="1059" spans="1:40">
      <c r="A1059" s="27">
        <v>43030</v>
      </c>
      <c r="B1059" s="113">
        <v>12.5</v>
      </c>
      <c r="C1059" s="116">
        <v>9.9</v>
      </c>
      <c r="D1059" s="116">
        <v>34.49</v>
      </c>
      <c r="E1059" s="113">
        <v>51.530200000000001</v>
      </c>
      <c r="F1059" s="113">
        <v>36.216099999999997</v>
      </c>
      <c r="G1059" s="113">
        <v>12.5</v>
      </c>
      <c r="H1059" s="113">
        <v>58.42</v>
      </c>
      <c r="I1059" s="113">
        <v>25</v>
      </c>
      <c r="J1059" s="113">
        <v>61.19</v>
      </c>
      <c r="K1059" s="113">
        <v>814.73</v>
      </c>
      <c r="L1059" s="113">
        <v>20.51</v>
      </c>
      <c r="M1059" s="113">
        <v>56.42</v>
      </c>
      <c r="N1059" s="113">
        <v>79.11</v>
      </c>
      <c r="O1059" s="113">
        <v>679.95</v>
      </c>
      <c r="P1059" s="113">
        <f t="shared" si="80"/>
        <v>3.3152404589523297</v>
      </c>
      <c r="Q1059" s="113">
        <f t="shared" si="81"/>
        <v>27.529012786334757</v>
      </c>
      <c r="R1059" s="113">
        <f>SUM($Q$1035:Q1059)</f>
        <v>468.90774217028144</v>
      </c>
      <c r="S1059" s="113">
        <f t="shared" si="82"/>
        <v>14.625262997570504</v>
      </c>
      <c r="T1059" s="113">
        <f>SUM($S$1035:S1059)</f>
        <v>278.88157978769772</v>
      </c>
      <c r="U1059" s="199">
        <f t="shared" si="83"/>
        <v>14.399383497069998</v>
      </c>
      <c r="V1059" s="199">
        <f t="shared" si="84"/>
        <v>14.399383497069998</v>
      </c>
      <c r="W1059" s="231">
        <f>SUM($V$1035:V1059)</f>
        <v>270.14855099312001</v>
      </c>
      <c r="Y1059" s="231"/>
      <c r="Z1059" s="231"/>
      <c r="AA1059" s="231"/>
      <c r="AB1059" s="231"/>
      <c r="AC1059" s="231"/>
      <c r="AD1059" s="231"/>
      <c r="AE1059" s="231"/>
      <c r="AF1059" s="231"/>
      <c r="AG1059" s="231"/>
      <c r="AH1059" s="231"/>
      <c r="AI1059" s="231"/>
      <c r="AJ1059" s="231"/>
      <c r="AK1059" s="231"/>
      <c r="AL1059" s="231"/>
      <c r="AM1059" s="231"/>
      <c r="AN1059" s="231"/>
    </row>
    <row r="1060" spans="1:40">
      <c r="A1060" s="27">
        <v>43031</v>
      </c>
      <c r="B1060" s="113">
        <v>13.241</v>
      </c>
      <c r="C1060" s="116">
        <v>10.49</v>
      </c>
      <c r="D1060" s="116">
        <v>34.61</v>
      </c>
      <c r="E1060" s="113">
        <v>53.592300000000002</v>
      </c>
      <c r="F1060" s="113">
        <v>36.450499999999998</v>
      </c>
      <c r="G1060" s="113">
        <v>12.399999619999999</v>
      </c>
      <c r="H1060" s="113">
        <v>33.97</v>
      </c>
      <c r="I1060" s="113">
        <v>25</v>
      </c>
      <c r="J1060" s="113">
        <v>69.989999999999995</v>
      </c>
      <c r="K1060" s="113">
        <v>831.56</v>
      </c>
      <c r="L1060" s="113">
        <v>21.59</v>
      </c>
      <c r="M1060" s="113">
        <v>60.97</v>
      </c>
      <c r="N1060" s="113">
        <v>83.52</v>
      </c>
      <c r="O1060" s="113">
        <v>679.48</v>
      </c>
      <c r="P1060" s="113">
        <f t="shared" si="80"/>
        <v>3.3680714071754254</v>
      </c>
      <c r="Q1060" s="113">
        <f t="shared" si="81"/>
        <v>29.022500462774552</v>
      </c>
      <c r="R1060" s="113">
        <f>SUM($Q$1035:Q1060)</f>
        <v>497.93024263305597</v>
      </c>
      <c r="S1060" s="113">
        <f t="shared" si="82"/>
        <v>15.607522035297947</v>
      </c>
      <c r="T1060" s="113">
        <f>SUM($S$1035:S1060)</f>
        <v>294.48910182299568</v>
      </c>
      <c r="U1060" s="199">
        <f t="shared" si="83"/>
        <v>15.264094880440002</v>
      </c>
      <c r="V1060" s="199">
        <f t="shared" si="84"/>
        <v>15.264094880440002</v>
      </c>
      <c r="W1060" s="231">
        <f>SUM($V$1035:V1060)</f>
        <v>285.41264587356</v>
      </c>
      <c r="Y1060" s="231"/>
      <c r="Z1060" s="231"/>
      <c r="AA1060" s="231"/>
      <c r="AB1060" s="231"/>
      <c r="AC1060" s="231"/>
      <c r="AD1060" s="231"/>
      <c r="AE1060" s="231"/>
      <c r="AF1060" s="231"/>
      <c r="AG1060" s="231"/>
      <c r="AH1060" s="231"/>
      <c r="AI1060" s="231"/>
      <c r="AJ1060" s="231"/>
      <c r="AK1060" s="231"/>
      <c r="AL1060" s="231"/>
      <c r="AM1060" s="231"/>
      <c r="AN1060" s="231"/>
    </row>
    <row r="1061" spans="1:40">
      <c r="A1061" s="27">
        <v>43032</v>
      </c>
      <c r="B1061" s="113">
        <v>14.2355</v>
      </c>
      <c r="C1061" s="116">
        <v>11.28</v>
      </c>
      <c r="D1061" s="116">
        <v>33.909999999999997</v>
      </c>
      <c r="E1061" s="113">
        <v>39.816499999999998</v>
      </c>
      <c r="F1061" s="113">
        <v>37.429099999999998</v>
      </c>
      <c r="G1061" s="113">
        <v>12.5</v>
      </c>
      <c r="H1061" s="113">
        <v>55.3</v>
      </c>
      <c r="I1061" s="113">
        <v>25</v>
      </c>
      <c r="J1061" s="113">
        <v>69.989999999999995</v>
      </c>
      <c r="K1061" s="113">
        <v>845.4</v>
      </c>
      <c r="L1061" s="113">
        <v>22.92</v>
      </c>
      <c r="M1061" s="113">
        <v>66.94</v>
      </c>
      <c r="N1061" s="113">
        <v>85.86</v>
      </c>
      <c r="O1061" s="113">
        <v>679.97</v>
      </c>
      <c r="P1061" s="113">
        <f t="shared" si="80"/>
        <v>3.5713313155769697</v>
      </c>
      <c r="Q1061" s="113">
        <f t="shared" si="81"/>
        <v>35.563908434129971</v>
      </c>
      <c r="R1061" s="113">
        <f>SUM($Q$1035:Q1061)</f>
        <v>533.49415106718595</v>
      </c>
      <c r="S1061" s="113">
        <f t="shared" si="82"/>
        <v>16.239003226510103</v>
      </c>
      <c r="T1061" s="113">
        <f>SUM($S$1035:S1061)</f>
        <v>310.72810504950576</v>
      </c>
      <c r="U1061" s="199">
        <f t="shared" si="83"/>
        <v>15.773625812959997</v>
      </c>
      <c r="V1061" s="199">
        <f t="shared" si="84"/>
        <v>15.773625812959997</v>
      </c>
      <c r="W1061" s="231">
        <f>SUM($V$1035:V1061)</f>
        <v>301.18627168652</v>
      </c>
      <c r="Y1061" s="231"/>
      <c r="Z1061" s="231"/>
      <c r="AA1061" s="231"/>
      <c r="AB1061" s="231"/>
      <c r="AC1061" s="231"/>
      <c r="AD1061" s="231"/>
      <c r="AE1061" s="231"/>
      <c r="AF1061" s="231"/>
      <c r="AG1061" s="231"/>
      <c r="AH1061" s="231"/>
      <c r="AI1061" s="231"/>
      <c r="AJ1061" s="231"/>
      <c r="AK1061" s="231"/>
      <c r="AL1061" s="231"/>
      <c r="AM1061" s="231"/>
      <c r="AN1061" s="231"/>
    </row>
    <row r="1062" spans="1:40">
      <c r="A1062" s="27">
        <v>43033</v>
      </c>
      <c r="B1062" s="113">
        <v>13.6586</v>
      </c>
      <c r="C1062" s="116">
        <v>10.82</v>
      </c>
      <c r="D1062" s="116">
        <v>35.770000000000003</v>
      </c>
      <c r="E1062" s="113">
        <v>45.568199999999997</v>
      </c>
      <c r="F1062" s="113">
        <v>37.3887</v>
      </c>
      <c r="G1062" s="113">
        <v>12.19999981</v>
      </c>
      <c r="H1062" s="113">
        <v>42.02</v>
      </c>
      <c r="I1062" s="113">
        <v>24.99</v>
      </c>
      <c r="J1062" s="113">
        <v>69.97</v>
      </c>
      <c r="K1062" s="113">
        <v>827.16</v>
      </c>
      <c r="L1062" s="113">
        <v>20.63</v>
      </c>
      <c r="M1062" s="113">
        <v>76.89</v>
      </c>
      <c r="N1062" s="113">
        <v>82.49</v>
      </c>
      <c r="O1062" s="113">
        <v>680.11</v>
      </c>
      <c r="P1062" s="113">
        <f t="shared" si="80"/>
        <v>3.499070829167068</v>
      </c>
      <c r="Q1062" s="113">
        <f t="shared" si="81"/>
        <v>33.084696337438807</v>
      </c>
      <c r="R1062" s="113">
        <f>SUM($Q$1035:Q1062)</f>
        <v>566.57884740462475</v>
      </c>
      <c r="S1062" s="113">
        <f t="shared" si="82"/>
        <v>16.095123928646522</v>
      </c>
      <c r="T1062" s="113">
        <f>SUM($S$1035:S1062)</f>
        <v>326.82322897815226</v>
      </c>
      <c r="U1062" s="199">
        <f t="shared" si="83"/>
        <v>15.55274711333</v>
      </c>
      <c r="V1062" s="199">
        <f t="shared" si="84"/>
        <v>15.55274711333</v>
      </c>
      <c r="W1062" s="231">
        <f>SUM($V$1035:V1062)</f>
        <v>316.73901879984999</v>
      </c>
      <c r="Y1062" s="231"/>
      <c r="Z1062" s="231"/>
      <c r="AA1062" s="231"/>
      <c r="AB1062" s="231"/>
      <c r="AC1062" s="231"/>
      <c r="AD1062" s="231"/>
      <c r="AE1062" s="231"/>
      <c r="AF1062" s="231"/>
      <c r="AG1062" s="231"/>
      <c r="AH1062" s="231"/>
      <c r="AI1062" s="231"/>
      <c r="AJ1062" s="231"/>
      <c r="AK1062" s="231"/>
      <c r="AL1062" s="231"/>
      <c r="AM1062" s="231"/>
      <c r="AN1062" s="231"/>
    </row>
    <row r="1063" spans="1:40">
      <c r="A1063" s="27">
        <v>43034</v>
      </c>
      <c r="B1063" s="113">
        <v>14.012499999999999</v>
      </c>
      <c r="C1063" s="116">
        <v>11.1</v>
      </c>
      <c r="D1063" s="116">
        <v>34.86</v>
      </c>
      <c r="E1063" s="113">
        <v>56.899099999999997</v>
      </c>
      <c r="F1063" s="113">
        <v>36.265300000000003</v>
      </c>
      <c r="G1063" s="113">
        <v>12.30000019</v>
      </c>
      <c r="H1063" s="113">
        <v>47.35</v>
      </c>
      <c r="I1063" s="113">
        <v>24.99</v>
      </c>
      <c r="J1063" s="113">
        <v>74.099999999999994</v>
      </c>
      <c r="K1063" s="113">
        <v>824.12</v>
      </c>
      <c r="L1063" s="113">
        <v>21.34</v>
      </c>
      <c r="M1063" s="113">
        <v>50.56</v>
      </c>
      <c r="N1063" s="113">
        <v>86.91</v>
      </c>
      <c r="O1063" s="113">
        <v>666.66</v>
      </c>
      <c r="P1063" s="113">
        <f t="shared" si="80"/>
        <v>3.5348217142270721</v>
      </c>
      <c r="Q1063" s="113">
        <f t="shared" si="81"/>
        <v>34.28890094603809</v>
      </c>
      <c r="R1063" s="113">
        <f>SUM($Q$1035:Q1063)</f>
        <v>600.86774835066285</v>
      </c>
      <c r="S1063" s="113">
        <f t="shared" si="82"/>
        <v>16.784675755386072</v>
      </c>
      <c r="T1063" s="113">
        <f>SUM($S$1035:S1063)</f>
        <v>343.60790473353831</v>
      </c>
      <c r="U1063" s="199">
        <f t="shared" si="83"/>
        <v>16.210631480959997</v>
      </c>
      <c r="V1063" s="199">
        <f t="shared" si="84"/>
        <v>16.210631480959997</v>
      </c>
      <c r="W1063" s="231">
        <f>SUM($V$1035:V1063)</f>
        <v>332.94965028080998</v>
      </c>
      <c r="Y1063" s="231"/>
      <c r="Z1063" s="231"/>
      <c r="AA1063" s="231"/>
      <c r="AB1063" s="231"/>
      <c r="AC1063" s="231"/>
      <c r="AD1063" s="231"/>
      <c r="AE1063" s="231"/>
      <c r="AF1063" s="231"/>
      <c r="AG1063" s="231"/>
      <c r="AH1063" s="231"/>
      <c r="AI1063" s="231"/>
      <c r="AJ1063" s="231"/>
      <c r="AK1063" s="231"/>
      <c r="AL1063" s="231"/>
      <c r="AM1063" s="231"/>
      <c r="AN1063" s="231"/>
    </row>
    <row r="1064" spans="1:40">
      <c r="A1064" s="27">
        <v>43035</v>
      </c>
      <c r="B1064" s="113">
        <v>13.7875</v>
      </c>
      <c r="C1064" s="116">
        <v>10.93</v>
      </c>
      <c r="D1064" s="116">
        <v>35.42</v>
      </c>
      <c r="E1064" s="113">
        <v>58.866399999999999</v>
      </c>
      <c r="F1064" s="113">
        <v>37.161799999999999</v>
      </c>
      <c r="G1064" s="113">
        <v>12.30000019</v>
      </c>
      <c r="H1064" s="113">
        <v>54.93</v>
      </c>
      <c r="I1064" s="113">
        <v>25</v>
      </c>
      <c r="J1064" s="113">
        <v>79.98</v>
      </c>
      <c r="K1064" s="113">
        <v>814.71</v>
      </c>
      <c r="L1064" s="113">
        <v>20.81</v>
      </c>
      <c r="M1064" s="113">
        <v>34.69</v>
      </c>
      <c r="N1064" s="113">
        <v>88.48</v>
      </c>
      <c r="O1064" s="113">
        <v>659.96</v>
      </c>
      <c r="P1064" s="113">
        <f t="shared" si="80"/>
        <v>3.5231658170964617</v>
      </c>
      <c r="Q1064" s="113">
        <f t="shared" si="81"/>
        <v>33.891553264366465</v>
      </c>
      <c r="R1064" s="113">
        <f>SUM($Q$1035:Q1064)</f>
        <v>634.75930161502936</v>
      </c>
      <c r="S1064" s="113">
        <f t="shared" si="82"/>
        <v>16.753714245811171</v>
      </c>
      <c r="T1064" s="113">
        <f>SUM($S$1035:S1064)</f>
        <v>360.36161897934949</v>
      </c>
      <c r="U1064" s="199">
        <f t="shared" si="83"/>
        <v>16.111096746499996</v>
      </c>
      <c r="V1064" s="199">
        <f t="shared" si="84"/>
        <v>16.111096746499996</v>
      </c>
      <c r="W1064" s="231">
        <f>SUM($V$1035:V1064)</f>
        <v>349.06074702730996</v>
      </c>
      <c r="Y1064" s="231"/>
      <c r="Z1064" s="231"/>
      <c r="AA1064" s="231"/>
      <c r="AB1064" s="231"/>
      <c r="AC1064" s="231"/>
      <c r="AD1064" s="231"/>
      <c r="AE1064" s="231"/>
      <c r="AF1064" s="231"/>
      <c r="AG1064" s="231"/>
      <c r="AH1064" s="231"/>
      <c r="AI1064" s="231"/>
      <c r="AJ1064" s="231"/>
      <c r="AK1064" s="231"/>
      <c r="AL1064" s="231"/>
      <c r="AM1064" s="231"/>
      <c r="AN1064" s="231"/>
    </row>
    <row r="1065" spans="1:40">
      <c r="A1065" s="27">
        <v>43036</v>
      </c>
      <c r="B1065" s="113">
        <v>13.6394</v>
      </c>
      <c r="C1065" s="116">
        <v>10.81</v>
      </c>
      <c r="D1065" s="116">
        <v>35</v>
      </c>
      <c r="E1065" s="113">
        <v>56.3797</v>
      </c>
      <c r="F1065" s="113">
        <v>38.455300000000001</v>
      </c>
      <c r="G1065" s="113">
        <v>12.399999619999999</v>
      </c>
      <c r="H1065" s="113">
        <v>39.03</v>
      </c>
      <c r="I1065" s="113">
        <v>24.99</v>
      </c>
      <c r="J1065" s="113">
        <v>79.98</v>
      </c>
      <c r="K1065" s="113">
        <v>813.39</v>
      </c>
      <c r="L1065" s="113">
        <v>21.33</v>
      </c>
      <c r="M1065" s="113">
        <v>40.5</v>
      </c>
      <c r="N1065" s="113">
        <v>90.56</v>
      </c>
      <c r="O1065" s="113">
        <v>659.96</v>
      </c>
      <c r="P1065" s="113">
        <f t="shared" si="80"/>
        <v>3.4275005846069067</v>
      </c>
      <c r="Q1065" s="113">
        <f t="shared" si="81"/>
        <v>30.799565557587233</v>
      </c>
      <c r="R1065" s="113">
        <f>SUM($Q$1035:Q1065)</f>
        <v>665.5588671726166</v>
      </c>
      <c r="S1065" s="113">
        <f t="shared" si="82"/>
        <v>16.386850508263549</v>
      </c>
      <c r="T1065" s="113">
        <f>SUM($S$1035:S1065)</f>
        <v>376.74846948761302</v>
      </c>
      <c r="U1065" s="199">
        <f t="shared" si="83"/>
        <v>15.825105957539998</v>
      </c>
      <c r="V1065" s="199">
        <f t="shared" si="84"/>
        <v>15.825105957539998</v>
      </c>
      <c r="W1065" s="231">
        <f>SUM($V$1035:V1065)</f>
        <v>364.88585298484998</v>
      </c>
      <c r="Y1065" s="231"/>
      <c r="Z1065" s="231"/>
      <c r="AA1065" s="231"/>
      <c r="AB1065" s="231"/>
      <c r="AC1065" s="231"/>
      <c r="AD1065" s="231"/>
      <c r="AE1065" s="231"/>
      <c r="AF1065" s="231"/>
      <c r="AG1065" s="231"/>
      <c r="AH1065" s="231"/>
      <c r="AI1065" s="231"/>
      <c r="AJ1065" s="231"/>
      <c r="AK1065" s="231"/>
      <c r="AL1065" s="231"/>
      <c r="AM1065" s="231"/>
      <c r="AN1065" s="231"/>
    </row>
    <row r="1066" spans="1:40">
      <c r="A1066" s="27">
        <v>43037</v>
      </c>
      <c r="B1066" s="113">
        <v>13.644299999999999</v>
      </c>
      <c r="C1066" s="116">
        <v>10.81</v>
      </c>
      <c r="D1066" s="116">
        <v>35.130000000000003</v>
      </c>
      <c r="E1066" s="113">
        <v>49.725099999999998</v>
      </c>
      <c r="F1066" s="113">
        <v>38.0261</v>
      </c>
      <c r="G1066" s="113">
        <v>12.30000019</v>
      </c>
      <c r="H1066" s="113">
        <v>50.15</v>
      </c>
      <c r="I1066" s="113">
        <v>25</v>
      </c>
      <c r="J1066" s="113">
        <v>79.989999999999995</v>
      </c>
      <c r="K1066" s="113">
        <v>813.36</v>
      </c>
      <c r="L1066" s="113">
        <v>20.66</v>
      </c>
      <c r="M1066" s="113">
        <v>50.38</v>
      </c>
      <c r="N1066" s="113">
        <v>90.23</v>
      </c>
      <c r="O1066" s="113">
        <v>660.02</v>
      </c>
      <c r="P1066" s="113">
        <f t="shared" si="80"/>
        <v>3.4825409220476322</v>
      </c>
      <c r="Q1066" s="113">
        <f t="shared" si="81"/>
        <v>32.542304572758589</v>
      </c>
      <c r="R1066" s="113">
        <f>SUM($Q$1035:Q1066)</f>
        <v>698.10117174537515</v>
      </c>
      <c r="S1066" s="113">
        <f t="shared" si="82"/>
        <v>16.278046913862873</v>
      </c>
      <c r="T1066" s="113">
        <f>SUM($S$1035:S1066)</f>
        <v>393.02651640147587</v>
      </c>
      <c r="U1066" s="199">
        <f t="shared" si="83"/>
        <v>15.613493462639999</v>
      </c>
      <c r="V1066" s="199">
        <f t="shared" si="84"/>
        <v>15.613493462639999</v>
      </c>
      <c r="W1066" s="231">
        <f>SUM($V$1035:V1066)</f>
        <v>380.49934644748998</v>
      </c>
      <c r="Y1066" s="231"/>
      <c r="Z1066" s="231"/>
      <c r="AA1066" s="231"/>
      <c r="AB1066" s="231"/>
      <c r="AC1066" s="231"/>
      <c r="AD1066" s="231"/>
      <c r="AE1066" s="231"/>
      <c r="AF1066" s="231"/>
      <c r="AG1066" s="231"/>
      <c r="AH1066" s="231"/>
      <c r="AI1066" s="231"/>
      <c r="AJ1066" s="231"/>
      <c r="AK1066" s="231"/>
      <c r="AL1066" s="231"/>
      <c r="AM1066" s="231"/>
      <c r="AN1066" s="231"/>
    </row>
    <row r="1067" spans="1:40">
      <c r="A1067" s="27">
        <v>43038</v>
      </c>
      <c r="B1067" s="113">
        <v>13.7149</v>
      </c>
      <c r="C1067" s="116">
        <v>10.87</v>
      </c>
      <c r="D1067" s="116">
        <v>35.380000000000003</v>
      </c>
      <c r="E1067" s="113">
        <v>46.173400000000001</v>
      </c>
      <c r="F1067" s="113">
        <v>36.581899999999997</v>
      </c>
      <c r="G1067" s="113">
        <v>12.399999619999999</v>
      </c>
      <c r="H1067" s="113">
        <v>49.4</v>
      </c>
      <c r="I1067" s="113">
        <v>25</v>
      </c>
      <c r="J1067" s="113">
        <v>79.989999999999995</v>
      </c>
      <c r="K1067" s="113">
        <v>815.58</v>
      </c>
      <c r="L1067" s="113">
        <v>20.67</v>
      </c>
      <c r="M1067" s="113">
        <v>59.96</v>
      </c>
      <c r="N1067" s="113">
        <v>91.41</v>
      </c>
      <c r="O1067" s="113">
        <v>660.02</v>
      </c>
      <c r="P1067" s="113">
        <f t="shared" si="80"/>
        <v>3.4999797412073854</v>
      </c>
      <c r="Q1067" s="113">
        <f t="shared" si="81"/>
        <v>33.114781086414297</v>
      </c>
      <c r="R1067" s="113">
        <f>SUM($Q$1035:Q1067)</f>
        <v>731.21595283178942</v>
      </c>
      <c r="S1067" s="113">
        <f t="shared" si="82"/>
        <v>16.258444194771556</v>
      </c>
      <c r="T1067" s="113">
        <f>SUM($S$1035:S1067)</f>
        <v>409.2849605962474</v>
      </c>
      <c r="U1067" s="199">
        <f t="shared" si="83"/>
        <v>15.597972229209997</v>
      </c>
      <c r="V1067" s="199">
        <f t="shared" si="84"/>
        <v>15.597972229209997</v>
      </c>
      <c r="W1067" s="231">
        <f>SUM($V$1035:V1067)</f>
        <v>396.09731867669996</v>
      </c>
      <c r="Y1067" s="231"/>
      <c r="Z1067" s="231"/>
      <c r="AA1067" s="231"/>
      <c r="AB1067" s="231"/>
      <c r="AC1067" s="231"/>
      <c r="AD1067" s="231"/>
      <c r="AE1067" s="231"/>
      <c r="AF1067" s="231"/>
      <c r="AG1067" s="231"/>
      <c r="AH1067" s="231"/>
      <c r="AI1067" s="231"/>
      <c r="AJ1067" s="231"/>
      <c r="AK1067" s="231"/>
      <c r="AL1067" s="231"/>
      <c r="AM1067" s="231"/>
      <c r="AN1067" s="231"/>
    </row>
    <row r="1068" spans="1:40">
      <c r="A1068" s="27">
        <v>43039</v>
      </c>
      <c r="B1068" s="113">
        <v>13.5441</v>
      </c>
      <c r="C1068" s="116">
        <v>10.73</v>
      </c>
      <c r="D1068" s="116">
        <v>35.9</v>
      </c>
      <c r="E1068" s="113">
        <v>55.430300000000003</v>
      </c>
      <c r="F1068" s="113">
        <v>37.280900000000003</v>
      </c>
      <c r="G1068" s="113">
        <v>12.5</v>
      </c>
      <c r="H1068" s="113">
        <v>52</v>
      </c>
      <c r="I1068" s="113">
        <v>25</v>
      </c>
      <c r="J1068" s="113">
        <v>80</v>
      </c>
      <c r="K1068" s="113">
        <v>808.58</v>
      </c>
      <c r="L1068" s="113">
        <v>20.04</v>
      </c>
      <c r="M1068" s="113">
        <v>60.68</v>
      </c>
      <c r="N1068" s="113">
        <v>89.61</v>
      </c>
      <c r="O1068" s="113">
        <v>660.01</v>
      </c>
      <c r="P1068" s="113">
        <f t="shared" si="80"/>
        <v>3.5023181852834697</v>
      </c>
      <c r="Q1068" s="113">
        <f t="shared" si="81"/>
        <v>33.192308761814445</v>
      </c>
      <c r="R1068" s="113">
        <f>SUM($Q$1035:Q1068)</f>
        <v>764.40826159360381</v>
      </c>
      <c r="S1068" s="113">
        <f t="shared" si="82"/>
        <v>16.4260878499875</v>
      </c>
      <c r="T1068" s="113">
        <f>SUM($S$1035:S1068)</f>
        <v>425.71104844623488</v>
      </c>
      <c r="U1068" s="199">
        <f t="shared" si="83"/>
        <v>15.78016795828</v>
      </c>
      <c r="V1068" s="199">
        <f t="shared" si="84"/>
        <v>15.78016795828</v>
      </c>
      <c r="W1068" s="231">
        <f>SUM($V$1035:V1068)</f>
        <v>411.87748663497996</v>
      </c>
      <c r="Y1068" s="231"/>
      <c r="Z1068" s="231"/>
      <c r="AA1068" s="231"/>
      <c r="AB1068" s="231"/>
      <c r="AC1068" s="231"/>
      <c r="AD1068" s="231"/>
      <c r="AE1068" s="231"/>
      <c r="AF1068" s="231"/>
      <c r="AG1068" s="231"/>
      <c r="AH1068" s="231"/>
      <c r="AI1068" s="231"/>
      <c r="AJ1068" s="231"/>
      <c r="AK1068" s="231"/>
      <c r="AL1068" s="231"/>
      <c r="AM1068" s="231"/>
      <c r="AN1068" s="231"/>
    </row>
    <row r="1069" spans="1:40">
      <c r="A1069" s="27">
        <v>43040</v>
      </c>
      <c r="B1069" s="113">
        <v>14.0029</v>
      </c>
      <c r="C1069" s="116">
        <v>11.1</v>
      </c>
      <c r="D1069" s="116">
        <v>33.799999999999997</v>
      </c>
      <c r="E1069" s="113">
        <v>58.0807</v>
      </c>
      <c r="F1069" s="113">
        <v>36.808999999999997</v>
      </c>
      <c r="G1069" s="113">
        <v>12.19999981</v>
      </c>
      <c r="H1069" s="113">
        <v>43.51</v>
      </c>
      <c r="I1069" s="113">
        <v>25</v>
      </c>
      <c r="J1069" s="113">
        <v>79.47</v>
      </c>
      <c r="K1069" s="113">
        <v>812.12</v>
      </c>
      <c r="L1069" s="113">
        <v>21.33</v>
      </c>
      <c r="M1069" s="113">
        <v>52.95</v>
      </c>
      <c r="N1069" s="113">
        <v>93.5</v>
      </c>
      <c r="O1069" s="113">
        <v>650.76</v>
      </c>
      <c r="P1069" s="113">
        <f t="shared" si="80"/>
        <v>3.5107513798714778</v>
      </c>
      <c r="Q1069" s="113">
        <f t="shared" si="81"/>
        <v>33.473409583431739</v>
      </c>
      <c r="R1069" s="113">
        <f>SUM($Q$1035:Q1069)</f>
        <v>797.88167117703551</v>
      </c>
      <c r="S1069" s="113">
        <f t="shared" si="82"/>
        <v>16.886500008065823</v>
      </c>
      <c r="T1069" s="113">
        <f>SUM($S$1035:S1069)</f>
        <v>442.59754845430069</v>
      </c>
      <c r="U1069" s="199">
        <f t="shared" si="83"/>
        <v>16.140054901409997</v>
      </c>
      <c r="V1069" s="199">
        <f t="shared" si="84"/>
        <v>16.140054901409997</v>
      </c>
      <c r="W1069" s="231">
        <f>SUM($V$1035:V1069)</f>
        <v>428.01754153638996</v>
      </c>
      <c r="Y1069" s="231"/>
      <c r="Z1069" s="231"/>
      <c r="AA1069" s="231"/>
      <c r="AB1069" s="231"/>
      <c r="AC1069" s="231"/>
      <c r="AD1069" s="231"/>
      <c r="AE1069" s="231"/>
      <c r="AF1069" s="231"/>
      <c r="AG1069" s="231"/>
      <c r="AH1069" s="231"/>
      <c r="AI1069" s="231"/>
      <c r="AJ1069" s="231"/>
      <c r="AK1069" s="231"/>
      <c r="AL1069" s="231"/>
      <c r="AM1069" s="231"/>
      <c r="AN1069" s="231"/>
    </row>
    <row r="1070" spans="1:40">
      <c r="A1070" s="27">
        <v>43041</v>
      </c>
      <c r="B1070" s="113">
        <v>14.1448</v>
      </c>
      <c r="C1070" s="116">
        <v>11.21</v>
      </c>
      <c r="D1070" s="116">
        <v>31.81</v>
      </c>
      <c r="E1070" s="113">
        <v>55.976599999999998</v>
      </c>
      <c r="F1070" s="113">
        <v>37.799900000000001</v>
      </c>
      <c r="G1070" s="113">
        <v>12.5</v>
      </c>
      <c r="H1070" s="113">
        <v>47.45</v>
      </c>
      <c r="I1070" s="113">
        <v>25</v>
      </c>
      <c r="J1070" s="113">
        <v>80</v>
      </c>
      <c r="K1070" s="113">
        <v>817.56</v>
      </c>
      <c r="L1070" s="113">
        <v>22.08</v>
      </c>
      <c r="M1070" s="113">
        <v>63.41</v>
      </c>
      <c r="N1070" s="113">
        <v>97.52</v>
      </c>
      <c r="O1070" s="113">
        <v>650.17999999999995</v>
      </c>
      <c r="P1070" s="113">
        <f t="shared" si="80"/>
        <v>3.5145684381603104</v>
      </c>
      <c r="Q1070" s="113">
        <f t="shared" si="81"/>
        <v>33.601423702184469</v>
      </c>
      <c r="R1070" s="113">
        <f>SUM($Q$1035:Q1070)</f>
        <v>831.48309487921995</v>
      </c>
      <c r="S1070" s="113">
        <f t="shared" si="82"/>
        <v>16.7126892691631</v>
      </c>
      <c r="T1070" s="113">
        <f>SUM($S$1035:S1070)</f>
        <v>459.31023772346379</v>
      </c>
      <c r="U1070" s="199">
        <f t="shared" si="83"/>
        <v>16.00732862577</v>
      </c>
      <c r="V1070" s="199">
        <f t="shared" si="84"/>
        <v>16.00732862577</v>
      </c>
      <c r="W1070" s="231">
        <f>SUM($V$1035:V1070)</f>
        <v>444.02487016215997</v>
      </c>
      <c r="Y1070" s="231"/>
      <c r="Z1070" s="231"/>
      <c r="AA1070" s="231"/>
      <c r="AB1070" s="231"/>
      <c r="AC1070" s="231"/>
      <c r="AD1070" s="231"/>
      <c r="AE1070" s="231"/>
      <c r="AF1070" s="231"/>
      <c r="AG1070" s="231"/>
      <c r="AH1070" s="231"/>
      <c r="AI1070" s="231"/>
      <c r="AJ1070" s="231"/>
      <c r="AK1070" s="231"/>
      <c r="AL1070" s="231"/>
      <c r="AM1070" s="231"/>
      <c r="AN1070" s="231"/>
    </row>
    <row r="1071" spans="1:40">
      <c r="A1071" s="27">
        <v>43042</v>
      </c>
      <c r="B1071" s="113">
        <v>13.557700000000001</v>
      </c>
      <c r="C1071" s="116">
        <v>10.74</v>
      </c>
      <c r="D1071" s="116">
        <v>33.409999999999997</v>
      </c>
      <c r="E1071" s="113">
        <v>51.007300000000001</v>
      </c>
      <c r="F1071" s="113">
        <v>37.940800000000003</v>
      </c>
      <c r="G1071" s="113">
        <v>12.30000019</v>
      </c>
      <c r="H1071" s="113">
        <v>51.01</v>
      </c>
      <c r="I1071" s="113">
        <v>24.99</v>
      </c>
      <c r="J1071" s="113">
        <v>79.98</v>
      </c>
      <c r="K1071" s="113">
        <v>782.51</v>
      </c>
      <c r="L1071" s="113">
        <v>20.72</v>
      </c>
      <c r="M1071" s="113">
        <v>56.4</v>
      </c>
      <c r="N1071" s="113">
        <v>91.85</v>
      </c>
      <c r="O1071" s="113">
        <v>632.36</v>
      </c>
      <c r="P1071" s="113">
        <f t="shared" si="80"/>
        <v>3.4210417566629823</v>
      </c>
      <c r="Q1071" s="113">
        <f t="shared" si="81"/>
        <v>30.601277506428499</v>
      </c>
      <c r="R1071" s="113">
        <f>SUM($Q$1035:Q1071)</f>
        <v>862.08437238564841</v>
      </c>
      <c r="S1071" s="113">
        <f t="shared" si="82"/>
        <v>16.154801756303968</v>
      </c>
      <c r="T1071" s="113">
        <f>SUM($S$1035:S1071)</f>
        <v>475.46503947976777</v>
      </c>
      <c r="U1071" s="199">
        <f t="shared" si="83"/>
        <v>15.38387277577</v>
      </c>
      <c r="V1071" s="199">
        <f t="shared" si="84"/>
        <v>15.38387277577</v>
      </c>
      <c r="W1071" s="231">
        <f>SUM($V$1035:V1071)</f>
        <v>459.40874293792996</v>
      </c>
      <c r="Y1071" s="231"/>
      <c r="Z1071" s="231"/>
      <c r="AA1071" s="231"/>
      <c r="AB1071" s="231"/>
      <c r="AC1071" s="231"/>
      <c r="AD1071" s="231"/>
      <c r="AE1071" s="231"/>
      <c r="AF1071" s="231"/>
      <c r="AG1071" s="231"/>
      <c r="AH1071" s="231"/>
      <c r="AI1071" s="231"/>
      <c r="AJ1071" s="231"/>
      <c r="AK1071" s="231"/>
      <c r="AL1071" s="231"/>
      <c r="AM1071" s="231"/>
      <c r="AN1071" s="231"/>
    </row>
    <row r="1072" spans="1:40">
      <c r="A1072" s="27">
        <v>43043</v>
      </c>
      <c r="B1072" s="113">
        <v>12.969900000000001</v>
      </c>
      <c r="C1072" s="116">
        <v>10.28</v>
      </c>
      <c r="D1072" s="116">
        <v>36.64</v>
      </c>
      <c r="E1072" s="113">
        <v>51.872300000000003</v>
      </c>
      <c r="F1072" s="113">
        <v>37.504800000000003</v>
      </c>
      <c r="G1072" s="113">
        <v>12.399999619999999</v>
      </c>
      <c r="H1072" s="113">
        <v>47.51</v>
      </c>
      <c r="I1072" s="113">
        <v>24.99</v>
      </c>
      <c r="J1072" s="113">
        <v>79.98</v>
      </c>
      <c r="K1072" s="113">
        <v>754.37</v>
      </c>
      <c r="L1072" s="113">
        <v>18.8</v>
      </c>
      <c r="M1072" s="113">
        <v>52.63</v>
      </c>
      <c r="N1072" s="113">
        <v>86.04</v>
      </c>
      <c r="O1072" s="113">
        <v>620.02</v>
      </c>
      <c r="P1072" s="113">
        <f t="shared" si="80"/>
        <v>3.3359308316301362</v>
      </c>
      <c r="Q1072" s="113">
        <f t="shared" si="81"/>
        <v>28.104531639026817</v>
      </c>
      <c r="R1072" s="113">
        <f>SUM($Q$1035:Q1072)</f>
        <v>890.18890402467525</v>
      </c>
      <c r="S1072" s="113">
        <f t="shared" si="82"/>
        <v>15.861691345446244</v>
      </c>
      <c r="T1072" s="113">
        <f>SUM($S$1035:S1072)</f>
        <v>491.32673082521399</v>
      </c>
      <c r="U1072" s="199">
        <f t="shared" si="83"/>
        <v>15.14095746167</v>
      </c>
      <c r="V1072" s="199">
        <f t="shared" si="84"/>
        <v>15.14095746167</v>
      </c>
      <c r="W1072" s="231">
        <f>SUM($V$1035:V1072)</f>
        <v>474.54970039959994</v>
      </c>
      <c r="Y1072" s="231"/>
      <c r="Z1072" s="231"/>
      <c r="AA1072" s="231"/>
      <c r="AB1072" s="231"/>
      <c r="AC1072" s="231"/>
      <c r="AD1072" s="231"/>
      <c r="AE1072" s="231"/>
      <c r="AF1072" s="231"/>
      <c r="AG1072" s="231"/>
      <c r="AH1072" s="231"/>
      <c r="AI1072" s="231"/>
      <c r="AJ1072" s="231"/>
      <c r="AK1072" s="231"/>
      <c r="AL1072" s="231"/>
      <c r="AM1072" s="231"/>
      <c r="AN1072" s="231"/>
    </row>
    <row r="1073" spans="1:40">
      <c r="A1073" s="27">
        <v>43044</v>
      </c>
      <c r="B1073" s="113">
        <v>12.1981</v>
      </c>
      <c r="C1073" s="116">
        <v>9.67</v>
      </c>
      <c r="D1073" s="116">
        <v>34.64</v>
      </c>
      <c r="E1073" s="113">
        <v>56.850099999999998</v>
      </c>
      <c r="F1073" s="113">
        <v>37.5747</v>
      </c>
      <c r="G1073" s="113">
        <v>12.399999619999999</v>
      </c>
      <c r="H1073" s="113">
        <v>51.19</v>
      </c>
      <c r="I1073" s="113">
        <v>25</v>
      </c>
      <c r="J1073" s="113">
        <v>79.98</v>
      </c>
      <c r="K1073" s="113">
        <v>747.06</v>
      </c>
      <c r="L1073" s="113">
        <v>17.89</v>
      </c>
      <c r="M1073" s="113">
        <v>62.24</v>
      </c>
      <c r="N1073" s="113">
        <v>81.680000000000007</v>
      </c>
      <c r="O1073" s="113">
        <v>628.91</v>
      </c>
      <c r="P1073" s="113">
        <f t="shared" si="80"/>
        <v>3.2303240969404063</v>
      </c>
      <c r="Q1073" s="113">
        <f t="shared" si="81"/>
        <v>25.287851358257903</v>
      </c>
      <c r="R1073" s="113">
        <f>SUM($Q$1035:Q1073)</f>
        <v>915.47675538293311</v>
      </c>
      <c r="S1073" s="113">
        <f t="shared" si="82"/>
        <v>14.934531846787751</v>
      </c>
      <c r="T1073" s="113">
        <f>SUM($S$1035:S1073)</f>
        <v>506.26126267200175</v>
      </c>
      <c r="U1073" s="199">
        <f t="shared" si="83"/>
        <v>14.291051962599997</v>
      </c>
      <c r="V1073" s="199">
        <f t="shared" si="84"/>
        <v>14.291051962599997</v>
      </c>
      <c r="W1073" s="231">
        <f>SUM($V$1035:V1073)</f>
        <v>488.84075236219996</v>
      </c>
      <c r="Y1073" s="231"/>
      <c r="Z1073" s="231"/>
      <c r="AA1073" s="231"/>
      <c r="AB1073" s="231"/>
      <c r="AC1073" s="231"/>
      <c r="AD1073" s="231"/>
      <c r="AE1073" s="231"/>
      <c r="AF1073" s="231"/>
      <c r="AG1073" s="231"/>
      <c r="AH1073" s="231"/>
      <c r="AI1073" s="231"/>
      <c r="AJ1073" s="231"/>
      <c r="AK1073" s="231"/>
      <c r="AL1073" s="231"/>
      <c r="AM1073" s="231"/>
      <c r="AN1073" s="231"/>
    </row>
    <row r="1074" spans="1:40">
      <c r="A1074" s="27">
        <v>43045</v>
      </c>
      <c r="B1074" s="113">
        <v>11.117800000000001</v>
      </c>
      <c r="C1074" s="116">
        <v>8.81</v>
      </c>
      <c r="D1074" s="116">
        <v>32.770000000000003</v>
      </c>
      <c r="E1074" s="113">
        <v>56.522599999999997</v>
      </c>
      <c r="F1074" s="113">
        <v>37.4373</v>
      </c>
      <c r="G1074" s="113">
        <v>12.399999619999999</v>
      </c>
      <c r="H1074" s="113">
        <v>48.59</v>
      </c>
      <c r="I1074" s="113">
        <v>25</v>
      </c>
      <c r="J1074" s="113">
        <v>79.97</v>
      </c>
      <c r="K1074" s="113">
        <v>741.36</v>
      </c>
      <c r="L1074" s="113">
        <v>17.010000000000002</v>
      </c>
      <c r="M1074" s="113">
        <v>70.7</v>
      </c>
      <c r="N1074" s="113">
        <v>78.81</v>
      </c>
      <c r="O1074" s="113">
        <v>640.01</v>
      </c>
      <c r="P1074" s="113">
        <f t="shared" si="80"/>
        <v>3.0465226932441256</v>
      </c>
      <c r="Q1074" s="113">
        <f t="shared" si="81"/>
        <v>21.042047404692056</v>
      </c>
      <c r="R1074" s="113">
        <f>SUM($Q$1035:Q1074)</f>
        <v>936.51880278762519</v>
      </c>
      <c r="S1074" s="113">
        <f t="shared" si="82"/>
        <v>13.449907677173352</v>
      </c>
      <c r="T1074" s="113">
        <f>SUM($S$1035:S1074)</f>
        <v>519.71117034917506</v>
      </c>
      <c r="U1074" s="199">
        <f t="shared" si="83"/>
        <v>12.943844889709998</v>
      </c>
      <c r="V1074" s="199">
        <f t="shared" si="84"/>
        <v>12.943844889709998</v>
      </c>
      <c r="W1074" s="231">
        <f>SUM($V$1035:V1074)</f>
        <v>501.78459725190999</v>
      </c>
      <c r="Y1074" s="231"/>
      <c r="Z1074" s="231"/>
      <c r="AA1074" s="231"/>
      <c r="AB1074" s="231"/>
      <c r="AC1074" s="231"/>
      <c r="AD1074" s="231"/>
      <c r="AE1074" s="231"/>
      <c r="AF1074" s="231"/>
      <c r="AG1074" s="231"/>
      <c r="AH1074" s="231"/>
      <c r="AI1074" s="231"/>
      <c r="AJ1074" s="231"/>
      <c r="AK1074" s="231"/>
      <c r="AL1074" s="231"/>
      <c r="AM1074" s="231"/>
      <c r="AN1074" s="231"/>
    </row>
    <row r="1075" spans="1:40">
      <c r="A1075" s="27">
        <v>43046</v>
      </c>
      <c r="B1075" s="113">
        <v>10.3596</v>
      </c>
      <c r="C1075" s="116">
        <v>8.2100000000000009</v>
      </c>
      <c r="D1075" s="116">
        <v>34.020000000000003</v>
      </c>
      <c r="E1075" s="113">
        <v>61.023899999999998</v>
      </c>
      <c r="F1075" s="113">
        <v>37.024500000000003</v>
      </c>
      <c r="G1075" s="113">
        <v>12.100000380000001</v>
      </c>
      <c r="H1075" s="113">
        <v>48.11</v>
      </c>
      <c r="I1075" s="113">
        <v>25</v>
      </c>
      <c r="J1075" s="113">
        <v>79.930000000000007</v>
      </c>
      <c r="K1075" s="113">
        <v>717.32</v>
      </c>
      <c r="L1075" s="113">
        <v>14.27</v>
      </c>
      <c r="M1075" s="113">
        <v>55.74</v>
      </c>
      <c r="N1075" s="113">
        <v>67.05</v>
      </c>
      <c r="O1075" s="113">
        <v>639.91</v>
      </c>
      <c r="P1075" s="113">
        <f t="shared" si="80"/>
        <v>2.9368352142570342</v>
      </c>
      <c r="Q1075" s="113">
        <f t="shared" si="81"/>
        <v>18.856076340993678</v>
      </c>
      <c r="R1075" s="113">
        <f>SUM($Q$1035:Q1075)</f>
        <v>955.37487912861889</v>
      </c>
      <c r="S1075" s="113">
        <f t="shared" si="82"/>
        <v>12.893445140445451</v>
      </c>
      <c r="T1075" s="113">
        <f>SUM($S$1035:S1075)</f>
        <v>532.60461548962053</v>
      </c>
      <c r="U1075" s="199">
        <f t="shared" si="83"/>
        <v>12.430914862720002</v>
      </c>
      <c r="V1075" s="199">
        <f t="shared" si="84"/>
        <v>12.430914862720002</v>
      </c>
      <c r="W1075" s="231">
        <f>SUM($V$1035:V1075)</f>
        <v>514.21551211462997</v>
      </c>
      <c r="Y1075" s="231"/>
      <c r="Z1075" s="231"/>
      <c r="AA1075" s="231"/>
      <c r="AB1075" s="231"/>
      <c r="AC1075" s="231"/>
      <c r="AD1075" s="231"/>
      <c r="AE1075" s="231"/>
      <c r="AF1075" s="231"/>
      <c r="AG1075" s="231"/>
      <c r="AH1075" s="231"/>
      <c r="AI1075" s="231"/>
      <c r="AJ1075" s="231"/>
      <c r="AK1075" s="231"/>
      <c r="AL1075" s="231"/>
      <c r="AM1075" s="231"/>
      <c r="AN1075" s="231"/>
    </row>
    <row r="1076" spans="1:40">
      <c r="A1076" s="27">
        <v>43047</v>
      </c>
      <c r="B1076" s="113">
        <v>9.7706</v>
      </c>
      <c r="C1076" s="116">
        <v>7.74</v>
      </c>
      <c r="D1076" s="116">
        <v>33.96</v>
      </c>
      <c r="E1076" s="113">
        <v>67.334000000000003</v>
      </c>
      <c r="F1076" s="113">
        <v>37.117600000000003</v>
      </c>
      <c r="G1076" s="113">
        <v>12.19999981</v>
      </c>
      <c r="H1076" s="113">
        <v>49.8</v>
      </c>
      <c r="I1076" s="113">
        <v>24.99</v>
      </c>
      <c r="J1076" s="113">
        <v>79.959999999999994</v>
      </c>
      <c r="K1076" s="113">
        <v>708.73</v>
      </c>
      <c r="L1076" s="113">
        <v>13.27</v>
      </c>
      <c r="M1076" s="113">
        <v>48.61</v>
      </c>
      <c r="N1076" s="113">
        <v>63.03</v>
      </c>
      <c r="O1076" s="113">
        <v>639.91999999999996</v>
      </c>
      <c r="P1076" s="113">
        <f t="shared" si="80"/>
        <v>2.8435985862450375</v>
      </c>
      <c r="Q1076" s="113">
        <f t="shared" si="81"/>
        <v>17.177469051703063</v>
      </c>
      <c r="R1076" s="113">
        <f>SUM($Q$1035:Q1076)</f>
        <v>972.55234818032193</v>
      </c>
      <c r="S1076" s="113">
        <f t="shared" si="82"/>
        <v>12.366234173603031</v>
      </c>
      <c r="T1076" s="113">
        <f>SUM($S$1035:S1076)</f>
        <v>544.97084966322359</v>
      </c>
      <c r="U1076" s="199">
        <f t="shared" si="83"/>
        <v>12.014761863559999</v>
      </c>
      <c r="V1076" s="199">
        <f t="shared" si="84"/>
        <v>12.014761863559999</v>
      </c>
      <c r="W1076" s="231">
        <f>SUM($V$1035:V1076)</f>
        <v>526.23027397818998</v>
      </c>
      <c r="Y1076" s="231"/>
      <c r="Z1076" s="231"/>
      <c r="AA1076" s="231"/>
      <c r="AB1076" s="231"/>
      <c r="AC1076" s="231"/>
      <c r="AD1076" s="231"/>
      <c r="AE1076" s="231"/>
      <c r="AF1076" s="231"/>
      <c r="AG1076" s="231"/>
      <c r="AH1076" s="231"/>
      <c r="AI1076" s="231"/>
      <c r="AJ1076" s="231"/>
      <c r="AK1076" s="231"/>
      <c r="AL1076" s="231"/>
      <c r="AM1076" s="231"/>
      <c r="AN1076" s="231"/>
    </row>
    <row r="1077" spans="1:40">
      <c r="A1077" s="27">
        <v>43048</v>
      </c>
      <c r="B1077" s="113">
        <v>8.9389000000000003</v>
      </c>
      <c r="C1077" s="116">
        <v>7.08</v>
      </c>
      <c r="D1077" s="116">
        <v>33.409999999999997</v>
      </c>
      <c r="E1077" s="113">
        <v>66.706000000000003</v>
      </c>
      <c r="F1077" s="113">
        <v>37.007300000000001</v>
      </c>
      <c r="G1077" s="113">
        <v>12.19999981</v>
      </c>
      <c r="H1077" s="113">
        <v>47.12</v>
      </c>
      <c r="I1077" s="113">
        <v>25.01</v>
      </c>
      <c r="J1077" s="113">
        <v>79.959999999999994</v>
      </c>
      <c r="K1077" s="113">
        <v>697.76</v>
      </c>
      <c r="L1077" s="113">
        <v>11.73</v>
      </c>
      <c r="M1077" s="113">
        <v>54.48</v>
      </c>
      <c r="N1077" s="113">
        <v>59.55</v>
      </c>
      <c r="O1077" s="113">
        <v>639.94000000000005</v>
      </c>
      <c r="P1077" s="113">
        <f t="shared" si="80"/>
        <v>2.7013308415557278</v>
      </c>
      <c r="Q1077" s="113">
        <f t="shared" si="81"/>
        <v>14.899547473076256</v>
      </c>
      <c r="R1077" s="113">
        <f>SUM($Q$1035:Q1077)</f>
        <v>987.4518956533982</v>
      </c>
      <c r="S1077" s="113">
        <f t="shared" si="82"/>
        <v>11.332610338972726</v>
      </c>
      <c r="T1077" s="113">
        <f>SUM($S$1035:S1077)</f>
        <v>556.30346000219629</v>
      </c>
      <c r="U1077" s="199">
        <f t="shared" si="83"/>
        <v>11.060786982330001</v>
      </c>
      <c r="V1077" s="199">
        <f t="shared" si="84"/>
        <v>11.060786982330001</v>
      </c>
      <c r="W1077" s="231">
        <f>SUM($V$1035:V1077)</f>
        <v>537.29106096051999</v>
      </c>
      <c r="Y1077" s="231"/>
      <c r="Z1077" s="231"/>
      <c r="AA1077" s="231"/>
      <c r="AB1077" s="231"/>
      <c r="AC1077" s="231"/>
      <c r="AD1077" s="231"/>
      <c r="AE1077" s="231"/>
      <c r="AF1077" s="231"/>
      <c r="AG1077" s="231"/>
      <c r="AH1077" s="231"/>
      <c r="AI1077" s="231"/>
      <c r="AJ1077" s="231"/>
      <c r="AK1077" s="231"/>
      <c r="AL1077" s="231"/>
      <c r="AM1077" s="231"/>
      <c r="AN1077" s="231"/>
    </row>
    <row r="1078" spans="1:40">
      <c r="A1078" s="27">
        <v>43049</v>
      </c>
      <c r="B1078" s="113">
        <v>8.8747000000000007</v>
      </c>
      <c r="C1078" s="116">
        <v>7.03</v>
      </c>
      <c r="D1078" s="116">
        <v>30.09</v>
      </c>
      <c r="E1078" s="113">
        <v>68.733599999999996</v>
      </c>
      <c r="F1078" s="113">
        <v>36.995899999999999</v>
      </c>
      <c r="G1078" s="113">
        <v>12</v>
      </c>
      <c r="H1078" s="113">
        <v>47.81</v>
      </c>
      <c r="I1078" s="113">
        <v>24.99</v>
      </c>
      <c r="J1078" s="113">
        <v>75.48</v>
      </c>
      <c r="K1078" s="113">
        <v>696.7</v>
      </c>
      <c r="L1078" s="113">
        <v>11.41</v>
      </c>
      <c r="M1078" s="113">
        <v>58.65</v>
      </c>
      <c r="N1078" s="113">
        <v>57.81</v>
      </c>
      <c r="O1078" s="113">
        <v>639.96</v>
      </c>
      <c r="P1078" s="113">
        <f t="shared" si="80"/>
        <v>2.6557356541761097</v>
      </c>
      <c r="Q1078" s="113">
        <f t="shared" si="81"/>
        <v>14.235454579863472</v>
      </c>
      <c r="R1078" s="113">
        <f>SUM($Q$1035:Q1078)</f>
        <v>1001.6873502332617</v>
      </c>
      <c r="S1078" s="113">
        <f t="shared" si="82"/>
        <v>10.977898345573102</v>
      </c>
      <c r="T1078" s="113">
        <f>SUM($S$1035:S1078)</f>
        <v>567.28135834776936</v>
      </c>
      <c r="U1078" s="199">
        <f t="shared" si="83"/>
        <v>10.715435701469998</v>
      </c>
      <c r="V1078" s="199">
        <f t="shared" si="84"/>
        <v>10.715435701469998</v>
      </c>
      <c r="W1078" s="231">
        <f>SUM($V$1035:V1078)</f>
        <v>548.00649666199001</v>
      </c>
      <c r="Y1078" s="231"/>
      <c r="Z1078" s="231"/>
      <c r="AA1078" s="231"/>
      <c r="AB1078" s="231"/>
      <c r="AC1078" s="231"/>
      <c r="AD1078" s="231"/>
      <c r="AE1078" s="231"/>
      <c r="AF1078" s="231"/>
      <c r="AG1078" s="231"/>
      <c r="AH1078" s="231"/>
      <c r="AI1078" s="231"/>
      <c r="AJ1078" s="231"/>
      <c r="AK1078" s="231"/>
      <c r="AL1078" s="231"/>
      <c r="AM1078" s="231"/>
      <c r="AN1078" s="231"/>
    </row>
    <row r="1079" spans="1:40">
      <c r="A1079" s="27">
        <v>43050</v>
      </c>
      <c r="B1079" s="113">
        <v>8.7994000000000003</v>
      </c>
      <c r="C1079" s="116">
        <v>6.97</v>
      </c>
      <c r="D1079" s="116">
        <v>31.86</v>
      </c>
      <c r="E1079" s="113">
        <v>64.348799999999997</v>
      </c>
      <c r="F1079" s="113">
        <v>37.280099999999997</v>
      </c>
      <c r="G1079" s="113">
        <v>11.899999619999999</v>
      </c>
      <c r="H1079" s="113">
        <v>47.58</v>
      </c>
      <c r="I1079" s="113">
        <v>24.99</v>
      </c>
      <c r="J1079" s="113">
        <v>79.97</v>
      </c>
      <c r="K1079" s="113">
        <v>695.81</v>
      </c>
      <c r="L1079" s="113">
        <v>10.69</v>
      </c>
      <c r="M1079" s="113">
        <v>64.540000000000006</v>
      </c>
      <c r="N1079" s="113">
        <v>57.5</v>
      </c>
      <c r="O1079" s="113">
        <v>640.04999999999995</v>
      </c>
      <c r="P1079" s="113">
        <f t="shared" si="80"/>
        <v>2.6836158126932457</v>
      </c>
      <c r="Q1079" s="113">
        <f t="shared" si="81"/>
        <v>14.637925719865477</v>
      </c>
      <c r="R1079" s="113">
        <f>SUM($Q$1035:Q1079)</f>
        <v>1016.3252759531272</v>
      </c>
      <c r="S1079" s="113">
        <f t="shared" si="82"/>
        <v>11.045337547508558</v>
      </c>
      <c r="T1079" s="113">
        <f>SUM($S$1035:S1079)</f>
        <v>578.32669589527791</v>
      </c>
      <c r="U1079" s="199">
        <f t="shared" si="83"/>
        <v>10.673261405449999</v>
      </c>
      <c r="V1079" s="199">
        <f t="shared" si="84"/>
        <v>10.673261405449999</v>
      </c>
      <c r="W1079" s="231">
        <f>SUM($V$1035:V1079)</f>
        <v>558.67975806744005</v>
      </c>
      <c r="Y1079" s="231"/>
      <c r="Z1079" s="231"/>
      <c r="AA1079" s="231"/>
      <c r="AB1079" s="231"/>
      <c r="AC1079" s="231"/>
      <c r="AD1079" s="231"/>
      <c r="AE1079" s="231"/>
      <c r="AF1079" s="231"/>
      <c r="AG1079" s="231"/>
      <c r="AH1079" s="231"/>
      <c r="AI1079" s="231"/>
      <c r="AJ1079" s="231"/>
      <c r="AK1079" s="231"/>
      <c r="AL1079" s="231"/>
      <c r="AM1079" s="231"/>
      <c r="AN1079" s="231"/>
    </row>
    <row r="1080" spans="1:40">
      <c r="A1080" s="27">
        <v>43051</v>
      </c>
      <c r="B1080" s="113">
        <v>8.7722999999999995</v>
      </c>
      <c r="C1080" s="116">
        <v>6.95</v>
      </c>
      <c r="D1080" s="116">
        <v>33.31</v>
      </c>
      <c r="E1080" s="113">
        <v>59.537799999999997</v>
      </c>
      <c r="F1080" s="113">
        <v>37.012799999999999</v>
      </c>
      <c r="G1080" s="113">
        <v>11.899999619999999</v>
      </c>
      <c r="H1080" s="113">
        <v>50.67</v>
      </c>
      <c r="I1080" s="113">
        <v>25</v>
      </c>
      <c r="J1080" s="113">
        <v>79.98</v>
      </c>
      <c r="K1080" s="113">
        <v>695.25</v>
      </c>
      <c r="L1080" s="113">
        <v>9.8000000000000007</v>
      </c>
      <c r="M1080" s="113">
        <v>73.25</v>
      </c>
      <c r="N1080" s="113">
        <v>55.55</v>
      </c>
      <c r="O1080" s="113">
        <v>639.95000000000005</v>
      </c>
      <c r="P1080" s="113">
        <f t="shared" si="80"/>
        <v>2.7172882429286358</v>
      </c>
      <c r="Q1080" s="113">
        <f t="shared" si="81"/>
        <v>15.139212663551628</v>
      </c>
      <c r="R1080" s="113">
        <f>SUM($Q$1035:Q1080)</f>
        <v>1031.4644886166789</v>
      </c>
      <c r="S1080" s="113">
        <f t="shared" si="82"/>
        <v>11.046115530385254</v>
      </c>
      <c r="T1080" s="113">
        <f>SUM($S$1035:S1080)</f>
        <v>589.37281142566314</v>
      </c>
      <c r="U1080" s="199">
        <f t="shared" si="83"/>
        <v>10.635749706619999</v>
      </c>
      <c r="V1080" s="199">
        <f t="shared" si="84"/>
        <v>10.635749706619999</v>
      </c>
      <c r="W1080" s="231">
        <f>SUM($V$1035:V1080)</f>
        <v>569.31550777406005</v>
      </c>
      <c r="Y1080" s="231"/>
      <c r="Z1080" s="231"/>
      <c r="AA1080" s="231"/>
      <c r="AB1080" s="231"/>
      <c r="AC1080" s="231"/>
      <c r="AD1080" s="231"/>
      <c r="AE1080" s="231"/>
      <c r="AF1080" s="231"/>
      <c r="AG1080" s="231"/>
      <c r="AH1080" s="231"/>
      <c r="AI1080" s="231"/>
      <c r="AJ1080" s="231"/>
      <c r="AK1080" s="231"/>
      <c r="AL1080" s="231"/>
      <c r="AM1080" s="231"/>
      <c r="AN1080" s="231"/>
    </row>
    <row r="1081" spans="1:40">
      <c r="A1081" s="27">
        <v>43052</v>
      </c>
      <c r="B1081" s="113">
        <v>8.7133000000000003</v>
      </c>
      <c r="C1081" s="116">
        <v>6.9</v>
      </c>
      <c r="D1081" s="116">
        <v>33.03</v>
      </c>
      <c r="E1081" s="113">
        <v>55.956000000000003</v>
      </c>
      <c r="F1081" s="113">
        <v>37.001399999999997</v>
      </c>
      <c r="G1081" s="113">
        <v>12</v>
      </c>
      <c r="H1081" s="113">
        <v>48.31</v>
      </c>
      <c r="I1081" s="113">
        <v>25.01</v>
      </c>
      <c r="J1081" s="113">
        <v>79.98</v>
      </c>
      <c r="K1081" s="113">
        <v>696.21</v>
      </c>
      <c r="L1081" s="113">
        <v>9.9499999999999993</v>
      </c>
      <c r="M1081" s="113">
        <v>74.150000000000006</v>
      </c>
      <c r="N1081" s="113">
        <v>54.75</v>
      </c>
      <c r="O1081" s="113">
        <v>640</v>
      </c>
      <c r="P1081" s="113">
        <f t="shared" si="80"/>
        <v>2.6807988456213803</v>
      </c>
      <c r="Q1081" s="113">
        <f t="shared" si="81"/>
        <v>14.596749188807285</v>
      </c>
      <c r="R1081" s="113">
        <f>SUM($Q$1035:Q1081)</f>
        <v>1046.0612378054861</v>
      </c>
      <c r="S1081" s="113">
        <f t="shared" si="82"/>
        <v>10.762628185185399</v>
      </c>
      <c r="T1081" s="113">
        <f>SUM($S$1035:S1081)</f>
        <v>600.13543961084849</v>
      </c>
      <c r="U1081" s="199">
        <f t="shared" si="83"/>
        <v>10.41910707834</v>
      </c>
      <c r="V1081" s="199">
        <f t="shared" si="84"/>
        <v>10.41910707834</v>
      </c>
      <c r="W1081" s="231">
        <f>SUM($V$1035:V1081)</f>
        <v>579.7346148524</v>
      </c>
      <c r="Y1081" s="231"/>
      <c r="Z1081" s="231"/>
      <c r="AA1081" s="231"/>
      <c r="AB1081" s="231"/>
      <c r="AC1081" s="231"/>
      <c r="AD1081" s="231"/>
      <c r="AE1081" s="231"/>
      <c r="AF1081" s="231"/>
      <c r="AG1081" s="231"/>
      <c r="AH1081" s="231"/>
      <c r="AI1081" s="231"/>
      <c r="AJ1081" s="231"/>
      <c r="AK1081" s="231"/>
      <c r="AL1081" s="231"/>
      <c r="AM1081" s="231"/>
      <c r="AN1081" s="231"/>
    </row>
    <row r="1082" spans="1:40">
      <c r="A1082" s="27">
        <v>43053</v>
      </c>
      <c r="B1082" s="113">
        <v>8.6679999999999993</v>
      </c>
      <c r="C1082" s="116">
        <v>6.87</v>
      </c>
      <c r="D1082" s="116">
        <v>32.72</v>
      </c>
      <c r="E1082" s="113">
        <v>57.414700000000003</v>
      </c>
      <c r="F1082" s="113">
        <v>37.106699999999996</v>
      </c>
      <c r="G1082" s="113">
        <v>12</v>
      </c>
      <c r="H1082" s="113">
        <v>49.08</v>
      </c>
      <c r="I1082" s="113">
        <v>25.01</v>
      </c>
      <c r="J1082" s="113">
        <v>79.959999999999994</v>
      </c>
      <c r="K1082" s="113">
        <v>697.04</v>
      </c>
      <c r="L1082" s="113">
        <v>10.07</v>
      </c>
      <c r="M1082" s="113">
        <v>74.91</v>
      </c>
      <c r="N1082" s="113">
        <v>54.9</v>
      </c>
      <c r="O1082" s="113">
        <v>640.04</v>
      </c>
      <c r="P1082" s="113">
        <f t="shared" si="80"/>
        <v>2.6774799953252497</v>
      </c>
      <c r="Q1082" s="113">
        <f t="shared" si="81"/>
        <v>14.548385064476937</v>
      </c>
      <c r="R1082" s="113">
        <f>SUM($Q$1035:Q1082)</f>
        <v>1060.609622869963</v>
      </c>
      <c r="S1082" s="113">
        <f t="shared" si="82"/>
        <v>10.741338424188102</v>
      </c>
      <c r="T1082" s="113">
        <f>SUM($S$1035:S1082)</f>
        <v>610.87677803503664</v>
      </c>
      <c r="U1082" s="199">
        <f t="shared" si="83"/>
        <v>10.396256410579999</v>
      </c>
      <c r="V1082" s="199">
        <f t="shared" si="84"/>
        <v>10.396256410579999</v>
      </c>
      <c r="W1082" s="231">
        <f>SUM($V$1035:V1082)</f>
        <v>590.13087126298001</v>
      </c>
      <c r="Y1082" s="231"/>
      <c r="Z1082" s="231"/>
      <c r="AA1082" s="231"/>
      <c r="AB1082" s="231"/>
      <c r="AC1082" s="231"/>
      <c r="AD1082" s="231"/>
      <c r="AE1082" s="231"/>
      <c r="AF1082" s="231"/>
      <c r="AG1082" s="231"/>
      <c r="AH1082" s="231"/>
      <c r="AI1082" s="231"/>
      <c r="AJ1082" s="231"/>
      <c r="AK1082" s="231"/>
      <c r="AL1082" s="231"/>
      <c r="AM1082" s="231"/>
      <c r="AN1082" s="231"/>
    </row>
    <row r="1083" spans="1:40">
      <c r="A1083" s="27">
        <v>43054</v>
      </c>
      <c r="B1083" s="113">
        <v>8.15</v>
      </c>
      <c r="C1083" s="116">
        <v>6.46</v>
      </c>
      <c r="D1083" s="116">
        <v>33.18</v>
      </c>
      <c r="E1083" s="113">
        <v>63.516800000000003</v>
      </c>
      <c r="F1083" s="113">
        <v>37.237699999999997</v>
      </c>
      <c r="G1083" s="113">
        <v>12.100000380000001</v>
      </c>
      <c r="H1083" s="113">
        <v>47.35</v>
      </c>
      <c r="I1083" s="113">
        <v>25</v>
      </c>
      <c r="J1083" s="113">
        <v>79.88</v>
      </c>
      <c r="K1083" s="113">
        <v>683.03</v>
      </c>
      <c r="L1083" s="113">
        <v>8.67</v>
      </c>
      <c r="M1083" s="113">
        <v>71.55</v>
      </c>
      <c r="N1083" s="113">
        <v>50.23</v>
      </c>
      <c r="O1083" s="113">
        <v>639.92999999999995</v>
      </c>
      <c r="P1083" s="113">
        <f t="shared" si="80"/>
        <v>2.5934005822528943</v>
      </c>
      <c r="Q1083" s="113">
        <f t="shared" si="81"/>
        <v>13.375177747853357</v>
      </c>
      <c r="R1083" s="113">
        <f>SUM($Q$1035:Q1083)</f>
        <v>1073.9848006178163</v>
      </c>
      <c r="S1083" s="113">
        <f t="shared" si="82"/>
        <v>10.354136774562448</v>
      </c>
      <c r="T1083" s="113">
        <f>SUM($S$1035:S1083)</f>
        <v>621.23091480959908</v>
      </c>
      <c r="U1083" s="199">
        <f t="shared" si="83"/>
        <v>10.107097587209999</v>
      </c>
      <c r="V1083" s="199">
        <f t="shared" si="84"/>
        <v>10.107097587209999</v>
      </c>
      <c r="W1083" s="231">
        <f>SUM($V$1035:V1083)</f>
        <v>600.23796885018999</v>
      </c>
      <c r="Y1083" s="231"/>
      <c r="Z1083" s="231"/>
      <c r="AA1083" s="231"/>
      <c r="AB1083" s="231"/>
      <c r="AC1083" s="231"/>
      <c r="AD1083" s="231"/>
      <c r="AE1083" s="231"/>
      <c r="AF1083" s="231"/>
      <c r="AG1083" s="231"/>
      <c r="AH1083" s="231"/>
      <c r="AI1083" s="231"/>
      <c r="AJ1083" s="231"/>
      <c r="AK1083" s="231"/>
      <c r="AL1083" s="231"/>
      <c r="AM1083" s="231"/>
      <c r="AN1083" s="231"/>
    </row>
    <row r="1084" spans="1:40">
      <c r="A1084" s="27">
        <v>43055</v>
      </c>
      <c r="B1084" s="113">
        <v>8.6693999999999996</v>
      </c>
      <c r="C1084" s="116">
        <v>6.87</v>
      </c>
      <c r="D1084" s="116">
        <v>33.799999999999997</v>
      </c>
      <c r="E1084" s="113">
        <v>55.262500000000003</v>
      </c>
      <c r="F1084" s="113">
        <v>37.530299999999997</v>
      </c>
      <c r="G1084" s="113">
        <v>11.69999981</v>
      </c>
      <c r="H1084" s="113">
        <v>49.06</v>
      </c>
      <c r="I1084" s="113">
        <v>25</v>
      </c>
      <c r="J1084" s="113">
        <v>79.98</v>
      </c>
      <c r="K1084" s="113">
        <v>693.53</v>
      </c>
      <c r="L1084" s="113">
        <v>8.5</v>
      </c>
      <c r="M1084" s="113">
        <v>60</v>
      </c>
      <c r="N1084" s="113">
        <v>50.82</v>
      </c>
      <c r="O1084" s="113">
        <v>639.97</v>
      </c>
      <c r="P1084" s="113">
        <f t="shared" si="80"/>
        <v>2.6813698581125274</v>
      </c>
      <c r="Q1084" s="113">
        <f t="shared" si="81"/>
        <v>14.605086495050704</v>
      </c>
      <c r="R1084" s="113">
        <f>SUM($Q$1035:Q1084)</f>
        <v>1088.589887112867</v>
      </c>
      <c r="S1084" s="113">
        <f t="shared" si="82"/>
        <v>10.828809457488729</v>
      </c>
      <c r="T1084" s="113">
        <f>SUM($S$1035:S1084)</f>
        <v>632.05972426708786</v>
      </c>
      <c r="U1084" s="199">
        <f t="shared" si="83"/>
        <v>10.436958927080001</v>
      </c>
      <c r="V1084" s="199">
        <f t="shared" si="84"/>
        <v>10.436958927080001</v>
      </c>
      <c r="W1084" s="231">
        <f>SUM($V$1035:V1084)</f>
        <v>610.67492777727</v>
      </c>
      <c r="Y1084" s="231"/>
      <c r="Z1084" s="231"/>
      <c r="AA1084" s="231"/>
      <c r="AB1084" s="231"/>
      <c r="AC1084" s="231"/>
      <c r="AD1084" s="231"/>
      <c r="AE1084" s="231"/>
      <c r="AF1084" s="231"/>
      <c r="AG1084" s="231"/>
      <c r="AH1084" s="231"/>
      <c r="AI1084" s="231"/>
      <c r="AJ1084" s="231"/>
      <c r="AK1084" s="231"/>
      <c r="AL1084" s="231"/>
      <c r="AM1084" s="231"/>
      <c r="AN1084" s="231"/>
    </row>
    <row r="1085" spans="1:40">
      <c r="A1085" s="27">
        <v>43056</v>
      </c>
      <c r="B1085" s="113">
        <v>9.4364000000000008</v>
      </c>
      <c r="C1085" s="116">
        <v>7.48</v>
      </c>
      <c r="D1085" s="116">
        <v>32.590000000000003</v>
      </c>
      <c r="E1085" s="113">
        <v>55.065300000000001</v>
      </c>
      <c r="F1085" s="113">
        <v>37.302199999999999</v>
      </c>
      <c r="G1085" s="113">
        <v>11.69999981</v>
      </c>
      <c r="H1085" s="113">
        <v>47.69</v>
      </c>
      <c r="I1085" s="113">
        <v>24.99</v>
      </c>
      <c r="J1085" s="113">
        <v>79.95</v>
      </c>
      <c r="K1085" s="113">
        <v>716.32</v>
      </c>
      <c r="L1085" s="113">
        <v>10.25</v>
      </c>
      <c r="M1085" s="113">
        <v>49.12</v>
      </c>
      <c r="N1085" s="113">
        <v>58.06</v>
      </c>
      <c r="O1085" s="113">
        <v>640.11</v>
      </c>
      <c r="P1085" s="113">
        <f t="shared" si="80"/>
        <v>2.7700832334191983</v>
      </c>
      <c r="Q1085" s="113">
        <f t="shared" si="81"/>
        <v>15.95996235674906</v>
      </c>
      <c r="R1085" s="113">
        <f>SUM($Q$1035:Q1085)</f>
        <v>1104.549849469616</v>
      </c>
      <c r="S1085" s="113">
        <f t="shared" si="82"/>
        <v>11.533417594262229</v>
      </c>
      <c r="T1085" s="113">
        <f>SUM($S$1035:S1085)</f>
        <v>643.59314186135009</v>
      </c>
      <c r="U1085" s="199">
        <f t="shared" si="83"/>
        <v>11.112219095710001</v>
      </c>
      <c r="V1085" s="199">
        <f t="shared" si="84"/>
        <v>11.112219095710001</v>
      </c>
      <c r="W1085" s="231">
        <f>SUM($V$1035:V1085)</f>
        <v>621.78714687297997</v>
      </c>
      <c r="Y1085" s="231"/>
      <c r="Z1085" s="231"/>
      <c r="AA1085" s="231"/>
      <c r="AB1085" s="231"/>
      <c r="AC1085" s="231"/>
      <c r="AD1085" s="231"/>
      <c r="AE1085" s="231"/>
      <c r="AF1085" s="231"/>
      <c r="AG1085" s="231"/>
      <c r="AH1085" s="231"/>
      <c r="AI1085" s="231"/>
      <c r="AJ1085" s="231"/>
      <c r="AK1085" s="231"/>
      <c r="AL1085" s="231"/>
      <c r="AM1085" s="231"/>
      <c r="AN1085" s="231"/>
    </row>
    <row r="1086" spans="1:40">
      <c r="A1086" s="27">
        <v>43057</v>
      </c>
      <c r="B1086" s="113">
        <v>10.2232</v>
      </c>
      <c r="C1086" s="116">
        <v>8.1</v>
      </c>
      <c r="D1086" s="116">
        <v>32.049999999999997</v>
      </c>
      <c r="E1086" s="113">
        <v>57.619900000000001</v>
      </c>
      <c r="F1086" s="113">
        <v>37.4497</v>
      </c>
      <c r="G1086" s="113">
        <v>11.80000019</v>
      </c>
      <c r="H1086" s="113">
        <v>53.4</v>
      </c>
      <c r="I1086" s="113">
        <v>24.99</v>
      </c>
      <c r="J1086" s="113">
        <v>76.72</v>
      </c>
      <c r="K1086" s="113">
        <v>737.5</v>
      </c>
      <c r="L1086" s="113">
        <v>12.48</v>
      </c>
      <c r="M1086" s="113">
        <v>35.020000000000003</v>
      </c>
      <c r="N1086" s="113">
        <v>65.510000000000005</v>
      </c>
      <c r="O1086" s="113">
        <v>640.04</v>
      </c>
      <c r="P1086" s="113">
        <f t="shared" si="80"/>
        <v>2.8886485696013922</v>
      </c>
      <c r="Q1086" s="113">
        <f t="shared" si="81"/>
        <v>17.969009319751407</v>
      </c>
      <c r="R1086" s="113">
        <f>SUM($Q$1035:Q1086)</f>
        <v>1122.5188587893674</v>
      </c>
      <c r="S1086" s="113">
        <f t="shared" si="82"/>
        <v>12.385788765828076</v>
      </c>
      <c r="T1086" s="113">
        <f>SUM($S$1035:S1086)</f>
        <v>655.97893062717822</v>
      </c>
      <c r="U1086" s="199">
        <f t="shared" si="83"/>
        <v>11.964180870239998</v>
      </c>
      <c r="V1086" s="199">
        <f t="shared" si="84"/>
        <v>11.964180870239998</v>
      </c>
      <c r="W1086" s="231">
        <f>SUM($V$1035:V1086)</f>
        <v>633.75132774321992</v>
      </c>
      <c r="Y1086" s="231"/>
      <c r="Z1086" s="231"/>
      <c r="AA1086" s="231"/>
      <c r="AB1086" s="231"/>
      <c r="AC1086" s="231"/>
      <c r="AD1086" s="231"/>
      <c r="AE1086" s="231"/>
      <c r="AF1086" s="231"/>
      <c r="AG1086" s="231"/>
      <c r="AH1086" s="231"/>
      <c r="AI1086" s="231"/>
      <c r="AJ1086" s="231"/>
      <c r="AK1086" s="231"/>
      <c r="AL1086" s="231"/>
      <c r="AM1086" s="231"/>
      <c r="AN1086" s="231"/>
    </row>
    <row r="1087" spans="1:40">
      <c r="A1087" s="27">
        <v>43058</v>
      </c>
      <c r="B1087" s="113">
        <v>10.780099999999999</v>
      </c>
      <c r="C1087" s="116">
        <v>8.5399999999999991</v>
      </c>
      <c r="D1087" s="116">
        <v>34.44</v>
      </c>
      <c r="E1087" s="113">
        <v>57.4176</v>
      </c>
      <c r="F1087" s="113">
        <v>37.479999999999997</v>
      </c>
      <c r="G1087" s="113">
        <v>11.80000019</v>
      </c>
      <c r="H1087" s="113">
        <v>45.91</v>
      </c>
      <c r="I1087" s="113">
        <v>25</v>
      </c>
      <c r="J1087" s="113">
        <v>79.930000000000007</v>
      </c>
      <c r="K1087" s="113">
        <v>749.76</v>
      </c>
      <c r="L1087" s="113">
        <v>13.86</v>
      </c>
      <c r="M1087" s="113">
        <v>34.78</v>
      </c>
      <c r="N1087" s="113">
        <v>69.28</v>
      </c>
      <c r="O1087" s="113">
        <v>640.01</v>
      </c>
      <c r="P1087" s="113">
        <f t="shared" si="80"/>
        <v>2.9896055565959614</v>
      </c>
      <c r="Q1087" s="113">
        <f t="shared" si="81"/>
        <v>19.877840262030659</v>
      </c>
      <c r="R1087" s="113">
        <f>SUM($Q$1035:Q1087)</f>
        <v>1142.3966990513982</v>
      </c>
      <c r="S1087" s="113">
        <f t="shared" si="82"/>
        <v>13.301853037913771</v>
      </c>
      <c r="T1087" s="113">
        <f>SUM($S$1035:S1087)</f>
        <v>669.28078366509203</v>
      </c>
      <c r="U1087" s="199">
        <f t="shared" si="83"/>
        <v>12.790960363679998</v>
      </c>
      <c r="V1087" s="199">
        <f t="shared" si="84"/>
        <v>12.790960363679998</v>
      </c>
      <c r="W1087" s="231">
        <f>SUM($V$1035:V1087)</f>
        <v>646.54228810689995</v>
      </c>
      <c r="Y1087" s="231"/>
      <c r="Z1087" s="231"/>
      <c r="AA1087" s="231"/>
      <c r="AB1087" s="231"/>
      <c r="AC1087" s="231"/>
      <c r="AD1087" s="231"/>
      <c r="AE1087" s="231"/>
      <c r="AF1087" s="231"/>
      <c r="AG1087" s="231"/>
      <c r="AH1087" s="231"/>
      <c r="AI1087" s="231"/>
      <c r="AJ1087" s="231"/>
      <c r="AK1087" s="231"/>
      <c r="AL1087" s="231"/>
      <c r="AM1087" s="231"/>
      <c r="AN1087" s="231"/>
    </row>
    <row r="1088" spans="1:40">
      <c r="A1088" s="27">
        <v>43059</v>
      </c>
      <c r="B1088" s="113">
        <v>10.9572</v>
      </c>
      <c r="C1088" s="116">
        <v>8.68</v>
      </c>
      <c r="D1088" s="116">
        <v>35.229999999999997</v>
      </c>
      <c r="E1088" s="113">
        <v>54.978700000000003</v>
      </c>
      <c r="F1088" s="113">
        <v>37.549900000000001</v>
      </c>
      <c r="G1088" s="113">
        <v>12.5</v>
      </c>
      <c r="H1088" s="113">
        <v>46.43</v>
      </c>
      <c r="I1088" s="113">
        <v>24.99</v>
      </c>
      <c r="J1088" s="113">
        <v>79.930000000000007</v>
      </c>
      <c r="K1088" s="113">
        <v>752.54</v>
      </c>
      <c r="L1088" s="113">
        <v>13.7</v>
      </c>
      <c r="M1088" s="113">
        <v>44.77</v>
      </c>
      <c r="N1088" s="113">
        <v>70.959999999999994</v>
      </c>
      <c r="O1088" s="113">
        <v>640.11</v>
      </c>
      <c r="P1088" s="113">
        <f t="shared" si="80"/>
        <v>3.00363056704649</v>
      </c>
      <c r="Q1088" s="113">
        <f t="shared" si="81"/>
        <v>20.158591345897616</v>
      </c>
      <c r="R1088" s="113">
        <f>SUM($Q$1035:Q1088)</f>
        <v>1162.5552903972957</v>
      </c>
      <c r="S1088" s="113">
        <f t="shared" si="82"/>
        <v>13.300413271765299</v>
      </c>
      <c r="T1088" s="113">
        <f>SUM($S$1035:S1088)</f>
        <v>682.58119693685728</v>
      </c>
      <c r="U1088" s="199">
        <f t="shared" si="83"/>
        <v>12.976937390299998</v>
      </c>
      <c r="V1088" s="199">
        <f t="shared" si="84"/>
        <v>12.976937390299998</v>
      </c>
      <c r="W1088" s="231">
        <f>SUM($V$1035:V1088)</f>
        <v>659.51922549719995</v>
      </c>
      <c r="Y1088" s="231"/>
      <c r="Z1088" s="231"/>
      <c r="AA1088" s="231"/>
      <c r="AB1088" s="231"/>
      <c r="AC1088" s="231"/>
      <c r="AD1088" s="231"/>
      <c r="AE1088" s="231"/>
      <c r="AF1088" s="231"/>
      <c r="AG1088" s="231"/>
      <c r="AH1088" s="231"/>
      <c r="AI1088" s="231"/>
      <c r="AJ1088" s="231"/>
      <c r="AK1088" s="231"/>
      <c r="AL1088" s="231"/>
      <c r="AM1088" s="231"/>
      <c r="AN1088" s="231"/>
    </row>
    <row r="1089" spans="1:40">
      <c r="A1089" s="27">
        <v>43060</v>
      </c>
      <c r="B1089" s="113">
        <v>10.716799999999999</v>
      </c>
      <c r="C1089" s="116">
        <v>8.49</v>
      </c>
      <c r="D1089" s="116">
        <v>34.07</v>
      </c>
      <c r="E1089" s="113">
        <v>49.249000000000002</v>
      </c>
      <c r="F1089" s="113">
        <v>37.567999999999998</v>
      </c>
      <c r="G1089" s="113">
        <v>11.899999619999999</v>
      </c>
      <c r="H1089" s="113">
        <v>46.99</v>
      </c>
      <c r="I1089" s="113">
        <v>24.99</v>
      </c>
      <c r="J1089" s="113">
        <v>79.95</v>
      </c>
      <c r="K1089" s="113">
        <v>747.93</v>
      </c>
      <c r="L1089" s="113">
        <v>14.03</v>
      </c>
      <c r="M1089" s="113">
        <v>47.66</v>
      </c>
      <c r="N1089" s="113">
        <v>69.75</v>
      </c>
      <c r="O1089" s="113">
        <v>639.92999999999995</v>
      </c>
      <c r="P1089" s="113">
        <f t="shared" si="80"/>
        <v>2.974497077234036</v>
      </c>
      <c r="Q1089" s="113">
        <f t="shared" si="81"/>
        <v>19.579773659086371</v>
      </c>
      <c r="R1089" s="113">
        <f>SUM($Q$1035:Q1089)</f>
        <v>1182.1350640563821</v>
      </c>
      <c r="S1089" s="113">
        <f t="shared" si="82"/>
        <v>12.914132681854856</v>
      </c>
      <c r="T1089" s="113">
        <f>SUM($S$1035:S1089)</f>
        <v>695.49532961871216</v>
      </c>
      <c r="U1089" s="199">
        <f t="shared" si="83"/>
        <v>12.409996303500002</v>
      </c>
      <c r="V1089" s="199">
        <f t="shared" si="84"/>
        <v>12.409996303500002</v>
      </c>
      <c r="W1089" s="231">
        <f>SUM($V$1035:V1089)</f>
        <v>671.92922180069991</v>
      </c>
      <c r="Y1089" s="231"/>
      <c r="Z1089" s="231"/>
      <c r="AA1089" s="231"/>
      <c r="AB1089" s="231"/>
      <c r="AC1089" s="231"/>
      <c r="AD1089" s="231"/>
      <c r="AE1089" s="231"/>
      <c r="AF1089" s="231"/>
      <c r="AG1089" s="231"/>
      <c r="AH1089" s="231"/>
      <c r="AI1089" s="231"/>
      <c r="AJ1089" s="231"/>
      <c r="AK1089" s="231"/>
      <c r="AL1089" s="231"/>
      <c r="AM1089" s="231"/>
      <c r="AN1089" s="231"/>
    </row>
    <row r="1090" spans="1:40">
      <c r="A1090" s="27">
        <v>43061</v>
      </c>
      <c r="B1090" s="113">
        <v>10.6431</v>
      </c>
      <c r="C1090" s="116">
        <v>8.43</v>
      </c>
      <c r="D1090" s="116">
        <v>33.72</v>
      </c>
      <c r="E1090" s="113">
        <v>48.476999999999997</v>
      </c>
      <c r="F1090" s="113">
        <v>37.584499999999998</v>
      </c>
      <c r="G1090" s="113">
        <v>12.100000380000001</v>
      </c>
      <c r="H1090" s="113">
        <v>48.74</v>
      </c>
      <c r="I1090" s="113">
        <v>24.99</v>
      </c>
      <c r="J1090" s="113">
        <v>79.959999999999994</v>
      </c>
      <c r="K1090" s="113">
        <v>744.57</v>
      </c>
      <c r="L1090" s="113">
        <v>13.59</v>
      </c>
      <c r="M1090" s="113">
        <v>53.27</v>
      </c>
      <c r="N1090" s="113">
        <v>67.69</v>
      </c>
      <c r="O1090" s="113">
        <v>640.03</v>
      </c>
      <c r="P1090" s="113">
        <f t="shared" si="80"/>
        <v>2.9566910548360137</v>
      </c>
      <c r="Q1090" s="113">
        <f t="shared" si="81"/>
        <v>19.234221356642191</v>
      </c>
      <c r="R1090" s="113">
        <f>SUM($Q$1035:Q1090)</f>
        <v>1201.3692854130243</v>
      </c>
      <c r="S1090" s="113">
        <f t="shared" si="82"/>
        <v>12.70144889385965</v>
      </c>
      <c r="T1090" s="113">
        <f>SUM($S$1035:S1090)</f>
        <v>708.19677851257177</v>
      </c>
      <c r="U1090" s="199">
        <f t="shared" si="83"/>
        <v>12.267731856549998</v>
      </c>
      <c r="V1090" s="199">
        <f t="shared" si="84"/>
        <v>12.267731856549998</v>
      </c>
      <c r="W1090" s="231">
        <f>SUM($V$1035:V1090)</f>
        <v>684.19695365724988</v>
      </c>
      <c r="Y1090" s="231"/>
      <c r="Z1090" s="231"/>
      <c r="AA1090" s="231"/>
      <c r="AB1090" s="231"/>
      <c r="AC1090" s="231"/>
      <c r="AD1090" s="231"/>
      <c r="AE1090" s="231"/>
      <c r="AF1090" s="231"/>
      <c r="AG1090" s="231"/>
      <c r="AH1090" s="231"/>
      <c r="AI1090" s="231"/>
      <c r="AJ1090" s="231"/>
      <c r="AK1090" s="231"/>
      <c r="AL1090" s="231"/>
      <c r="AM1090" s="231"/>
      <c r="AN1090" s="231"/>
    </row>
    <row r="1091" spans="1:40">
      <c r="A1091" s="27">
        <v>43062</v>
      </c>
      <c r="B1091" s="113">
        <v>10.589</v>
      </c>
      <c r="C1091" s="116">
        <v>8.39</v>
      </c>
      <c r="D1091" s="116">
        <v>33.96</v>
      </c>
      <c r="E1091" s="113">
        <v>57.581899999999997</v>
      </c>
      <c r="F1091" s="113">
        <v>37.155700000000003</v>
      </c>
      <c r="G1091" s="113">
        <v>12</v>
      </c>
      <c r="H1091" s="113">
        <v>51.34</v>
      </c>
      <c r="I1091" s="113">
        <v>25</v>
      </c>
      <c r="J1091" s="113">
        <v>79.94</v>
      </c>
      <c r="K1091" s="113">
        <v>742.39</v>
      </c>
      <c r="L1091" s="113">
        <v>13.31</v>
      </c>
      <c r="M1091" s="113">
        <v>59.78</v>
      </c>
      <c r="N1091" s="113">
        <v>67.92</v>
      </c>
      <c r="O1091" s="113">
        <v>639.99</v>
      </c>
      <c r="P1091" s="113">
        <f t="shared" si="80"/>
        <v>2.9983823330023101</v>
      </c>
      <c r="Q1091" s="113">
        <f t="shared" si="81"/>
        <v>20.053071479194557</v>
      </c>
      <c r="R1091" s="113">
        <f>SUM($Q$1035:Q1091)</f>
        <v>1221.4223568922189</v>
      </c>
      <c r="S1091" s="113">
        <f t="shared" si="82"/>
        <v>13.0696321427975</v>
      </c>
      <c r="T1091" s="113">
        <f>SUM($S$1035:S1091)</f>
        <v>721.26641065536921</v>
      </c>
      <c r="U1091" s="199">
        <f t="shared" si="83"/>
        <v>12.54710231844</v>
      </c>
      <c r="V1091" s="199">
        <f t="shared" si="84"/>
        <v>12.54710231844</v>
      </c>
      <c r="W1091" s="231">
        <f>SUM($V$1035:V1091)</f>
        <v>696.74405597568989</v>
      </c>
      <c r="Y1091" s="231"/>
      <c r="Z1091" s="231"/>
      <c r="AA1091" s="231"/>
      <c r="AB1091" s="231"/>
      <c r="AC1091" s="231"/>
      <c r="AD1091" s="231"/>
      <c r="AE1091" s="231"/>
      <c r="AF1091" s="231"/>
      <c r="AG1091" s="231"/>
      <c r="AH1091" s="231"/>
      <c r="AI1091" s="231"/>
      <c r="AJ1091" s="231"/>
      <c r="AK1091" s="231"/>
      <c r="AL1091" s="231"/>
      <c r="AM1091" s="231"/>
      <c r="AN1091" s="231"/>
    </row>
    <row r="1092" spans="1:40">
      <c r="A1092" s="27">
        <v>43063</v>
      </c>
      <c r="B1092" s="113">
        <v>10.836600000000001</v>
      </c>
      <c r="C1092" s="116">
        <v>8.59</v>
      </c>
      <c r="D1092" s="116">
        <v>34.92</v>
      </c>
      <c r="E1092" s="113">
        <v>57.879800000000003</v>
      </c>
      <c r="F1092" s="113">
        <v>36.587800000000001</v>
      </c>
      <c r="G1092" s="113">
        <v>12.100000380000001</v>
      </c>
      <c r="H1092" s="113">
        <v>47.68</v>
      </c>
      <c r="I1092" s="113">
        <v>25</v>
      </c>
      <c r="J1092" s="113">
        <v>79.95</v>
      </c>
      <c r="K1092" s="113">
        <v>748.27</v>
      </c>
      <c r="L1092" s="113">
        <v>13.72</v>
      </c>
      <c r="M1092" s="113">
        <v>53.69</v>
      </c>
      <c r="N1092" s="113">
        <v>68.84</v>
      </c>
      <c r="O1092" s="113">
        <v>639.88</v>
      </c>
      <c r="P1092" s="113">
        <f t="shared" ref="P1092:P1155" si="85">SUMPRODUCT(C1092:O1092,$Y$5:$AK$5)+AP1092</f>
        <v>3.0254153639472645</v>
      </c>
      <c r="Q1092" s="113">
        <f t="shared" ref="Q1092:Q1155" si="86">EXP(P1092)</f>
        <v>20.602560495041921</v>
      </c>
      <c r="R1092" s="113">
        <f>SUM($Q$1035:Q1092)</f>
        <v>1242.0249173872608</v>
      </c>
      <c r="S1092" s="113">
        <f t="shared" ref="S1092:S1155" si="87">SUMPRODUCT(C1092:O1092,$Y$3:$AK$3)</f>
        <v>13.403580946556549</v>
      </c>
      <c r="T1092" s="113">
        <f>SUM($S$1035:S1092)</f>
        <v>734.66999160192574</v>
      </c>
      <c r="U1092" s="199">
        <f t="shared" ref="U1092:U1155" si="88">$AY$65+$AY$66*C1092+$AY$67*D1092+$AY$68*E1092+$AY$69*F1092</f>
        <v>12.922357579719998</v>
      </c>
      <c r="V1092" s="199">
        <f t="shared" ref="V1092:V1155" si="89">IF(U1092&lt;0,0,U1092)</f>
        <v>12.922357579719998</v>
      </c>
      <c r="W1092" s="231">
        <f>SUM($V$1035:V1092)</f>
        <v>709.66641355540992</v>
      </c>
      <c r="Y1092" s="231"/>
      <c r="Z1092" s="231"/>
      <c r="AA1092" s="231"/>
      <c r="AB1092" s="231"/>
      <c r="AC1092" s="231"/>
      <c r="AD1092" s="231"/>
      <c r="AE1092" s="231"/>
      <c r="AF1092" s="231"/>
      <c r="AG1092" s="231"/>
      <c r="AH1092" s="231"/>
      <c r="AI1092" s="231"/>
      <c r="AJ1092" s="231"/>
      <c r="AK1092" s="231"/>
      <c r="AL1092" s="231"/>
      <c r="AM1092" s="231"/>
      <c r="AN1092" s="231"/>
    </row>
    <row r="1093" spans="1:40">
      <c r="A1093" s="27">
        <v>43064</v>
      </c>
      <c r="B1093" s="113">
        <v>10.1815</v>
      </c>
      <c r="C1093" s="116">
        <v>8.07</v>
      </c>
      <c r="D1093" s="116">
        <v>33</v>
      </c>
      <c r="E1093" s="113">
        <v>57.529800000000002</v>
      </c>
      <c r="F1093" s="113">
        <v>36.6736</v>
      </c>
      <c r="G1093" s="113">
        <v>11.899999619999999</v>
      </c>
      <c r="H1093" s="113">
        <v>47.49</v>
      </c>
      <c r="I1093" s="113">
        <v>25.01</v>
      </c>
      <c r="J1093" s="113">
        <v>79.95</v>
      </c>
      <c r="K1093" s="113">
        <v>735.87</v>
      </c>
      <c r="L1093" s="113">
        <v>13.15</v>
      </c>
      <c r="M1093" s="113">
        <v>51.41</v>
      </c>
      <c r="N1093" s="113">
        <v>67.33</v>
      </c>
      <c r="O1093" s="113">
        <v>640.03</v>
      </c>
      <c r="P1093" s="113">
        <f t="shared" si="85"/>
        <v>2.8984780291339964</v>
      </c>
      <c r="Q1093" s="113">
        <f t="shared" si="86"/>
        <v>18.146505888254147</v>
      </c>
      <c r="R1093" s="113">
        <f>SUM($Q$1035:Q1093)</f>
        <v>1260.1714232755148</v>
      </c>
      <c r="S1093" s="113">
        <f t="shared" si="87"/>
        <v>12.48784745601405</v>
      </c>
      <c r="T1093" s="113">
        <f>SUM($S$1035:S1093)</f>
        <v>747.15783905793978</v>
      </c>
      <c r="U1093" s="199">
        <f t="shared" si="88"/>
        <v>12.020147506099999</v>
      </c>
      <c r="V1093" s="199">
        <f t="shared" si="89"/>
        <v>12.020147506099999</v>
      </c>
      <c r="W1093" s="231">
        <f>SUM($V$1035:V1093)</f>
        <v>721.68656106150991</v>
      </c>
      <c r="Y1093" s="231"/>
      <c r="Z1093" s="231"/>
      <c r="AA1093" s="231"/>
      <c r="AB1093" s="231"/>
      <c r="AC1093" s="231"/>
      <c r="AD1093" s="231"/>
      <c r="AE1093" s="231"/>
      <c r="AF1093" s="231"/>
      <c r="AG1093" s="231"/>
      <c r="AH1093" s="231"/>
      <c r="AI1093" s="231"/>
      <c r="AJ1093" s="231"/>
      <c r="AK1093" s="231"/>
      <c r="AL1093" s="231"/>
      <c r="AM1093" s="231"/>
      <c r="AN1093" s="231"/>
    </row>
    <row r="1094" spans="1:40">
      <c r="A1094" s="27">
        <v>43065</v>
      </c>
      <c r="B1094" s="113">
        <v>9.6778999999999993</v>
      </c>
      <c r="C1094" s="116">
        <v>7.67</v>
      </c>
      <c r="D1094" s="116">
        <v>32.4</v>
      </c>
      <c r="E1094" s="113">
        <v>52.116599999999998</v>
      </c>
      <c r="F1094" s="113">
        <v>37.565899999999999</v>
      </c>
      <c r="G1094" s="113">
        <v>12</v>
      </c>
      <c r="H1094" s="113">
        <v>45.76</v>
      </c>
      <c r="I1094" s="113">
        <v>24.99</v>
      </c>
      <c r="J1094" s="113">
        <v>79.94</v>
      </c>
      <c r="K1094" s="113">
        <v>722.76</v>
      </c>
      <c r="L1094" s="113">
        <v>12.24</v>
      </c>
      <c r="M1094" s="113">
        <v>54.57</v>
      </c>
      <c r="N1094" s="113">
        <v>62.49</v>
      </c>
      <c r="O1094" s="113">
        <v>639.97</v>
      </c>
      <c r="P1094" s="113">
        <f t="shared" si="85"/>
        <v>2.7834385915625095</v>
      </c>
      <c r="Q1094" s="113">
        <f t="shared" si="86"/>
        <v>16.174543081718177</v>
      </c>
      <c r="R1094" s="113">
        <f>SUM($Q$1035:Q1094)</f>
        <v>1276.345966357233</v>
      </c>
      <c r="S1094" s="113">
        <f t="shared" si="87"/>
        <v>11.6031158377591</v>
      </c>
      <c r="T1094" s="113">
        <f>SUM($S$1035:S1094)</f>
        <v>758.76095489569889</v>
      </c>
      <c r="U1094" s="199">
        <f t="shared" si="88"/>
        <v>11.244837865369998</v>
      </c>
      <c r="V1094" s="199">
        <f t="shared" si="89"/>
        <v>11.244837865369998</v>
      </c>
      <c r="W1094" s="231">
        <f>SUM($V$1035:V1094)</f>
        <v>732.93139892687987</v>
      </c>
      <c r="Y1094" s="231"/>
      <c r="Z1094" s="231"/>
      <c r="AA1094" s="231"/>
      <c r="AB1094" s="231"/>
      <c r="AC1094" s="231"/>
      <c r="AD1094" s="231"/>
      <c r="AE1094" s="231"/>
      <c r="AF1094" s="231"/>
      <c r="AG1094" s="231"/>
      <c r="AH1094" s="231"/>
      <c r="AI1094" s="231"/>
      <c r="AJ1094" s="231"/>
      <c r="AK1094" s="231"/>
      <c r="AL1094" s="231"/>
      <c r="AM1094" s="231"/>
      <c r="AN1094" s="231"/>
    </row>
    <row r="1095" spans="1:40">
      <c r="A1095" s="27">
        <v>43066</v>
      </c>
      <c r="B1095" s="113">
        <v>9.7974999999999994</v>
      </c>
      <c r="C1095" s="116">
        <v>7.76</v>
      </c>
      <c r="D1095" s="116">
        <v>34.200000000000003</v>
      </c>
      <c r="E1095" s="113">
        <v>49.148699999999998</v>
      </c>
      <c r="F1095" s="113">
        <v>37.723300000000002</v>
      </c>
      <c r="G1095" s="113">
        <v>12.100000380000001</v>
      </c>
      <c r="H1095" s="113">
        <v>47.74</v>
      </c>
      <c r="I1095" s="113">
        <v>25</v>
      </c>
      <c r="J1095" s="113">
        <v>79.959999999999994</v>
      </c>
      <c r="K1095" s="113">
        <v>726.53</v>
      </c>
      <c r="L1095" s="113">
        <v>12</v>
      </c>
      <c r="M1095" s="113">
        <v>60.08</v>
      </c>
      <c r="N1095" s="113">
        <v>63.49</v>
      </c>
      <c r="O1095" s="113">
        <v>640.03</v>
      </c>
      <c r="P1095" s="113">
        <f t="shared" si="85"/>
        <v>2.8362930676142342</v>
      </c>
      <c r="Q1095" s="113">
        <f t="shared" si="86"/>
        <v>17.052436003238576</v>
      </c>
      <c r="R1095" s="113">
        <f>SUM($Q$1035:Q1095)</f>
        <v>1293.3984023604717</v>
      </c>
      <c r="S1095" s="113">
        <f t="shared" si="87"/>
        <v>11.835267274411851</v>
      </c>
      <c r="T1095" s="113">
        <f>SUM($S$1035:S1095)</f>
        <v>770.59622217011076</v>
      </c>
      <c r="U1095" s="199">
        <f t="shared" si="88"/>
        <v>11.452454234039999</v>
      </c>
      <c r="V1095" s="199">
        <f t="shared" si="89"/>
        <v>11.452454234039999</v>
      </c>
      <c r="W1095" s="231">
        <f>SUM($V$1035:V1095)</f>
        <v>744.3838531609199</v>
      </c>
      <c r="Y1095" s="231"/>
      <c r="Z1095" s="231"/>
      <c r="AA1095" s="231"/>
      <c r="AB1095" s="231"/>
      <c r="AC1095" s="231"/>
      <c r="AD1095" s="231"/>
      <c r="AE1095" s="231"/>
      <c r="AF1095" s="231"/>
      <c r="AG1095" s="231"/>
      <c r="AH1095" s="231"/>
      <c r="AI1095" s="231"/>
      <c r="AJ1095" s="231"/>
      <c r="AK1095" s="231"/>
      <c r="AL1095" s="231"/>
      <c r="AM1095" s="231"/>
      <c r="AN1095" s="231"/>
    </row>
    <row r="1096" spans="1:40">
      <c r="A1096" s="27">
        <v>43067</v>
      </c>
      <c r="B1096" s="113">
        <v>9.9818999999999996</v>
      </c>
      <c r="C1096" s="116">
        <v>7.91</v>
      </c>
      <c r="D1096" s="116">
        <v>34.53</v>
      </c>
      <c r="E1096" s="113">
        <v>52.036099999999998</v>
      </c>
      <c r="F1096" s="113">
        <v>37.652500000000003</v>
      </c>
      <c r="G1096" s="113">
        <v>11.899999619999999</v>
      </c>
      <c r="H1096" s="113">
        <v>52.14</v>
      </c>
      <c r="I1096" s="113">
        <v>24.24</v>
      </c>
      <c r="J1096" s="113">
        <v>79.95</v>
      </c>
      <c r="K1096" s="113">
        <v>730.35</v>
      </c>
      <c r="L1096" s="113">
        <v>12.24</v>
      </c>
      <c r="M1096" s="113">
        <v>63.49</v>
      </c>
      <c r="N1096" s="113">
        <v>64.25</v>
      </c>
      <c r="O1096" s="113">
        <v>639.98</v>
      </c>
      <c r="P1096" s="113">
        <f t="shared" si="85"/>
        <v>2.9085076128338665</v>
      </c>
      <c r="Q1096" s="113">
        <f t="shared" si="86"/>
        <v>18.329423548569157</v>
      </c>
      <c r="R1096" s="113">
        <f>SUM($Q$1035:Q1096)</f>
        <v>1311.7278259090408</v>
      </c>
      <c r="S1096" s="113">
        <f t="shared" si="87"/>
        <v>12.301918367841552</v>
      </c>
      <c r="T1096" s="113">
        <f>SUM($S$1035:S1096)</f>
        <v>782.89814053795226</v>
      </c>
      <c r="U1096" s="199">
        <f t="shared" si="88"/>
        <v>11.78338589598</v>
      </c>
      <c r="V1096" s="199">
        <f t="shared" si="89"/>
        <v>11.78338589598</v>
      </c>
      <c r="W1096" s="231">
        <f>SUM($V$1035:V1096)</f>
        <v>756.16723905689992</v>
      </c>
      <c r="Y1096" s="231"/>
      <c r="Z1096" s="231"/>
      <c r="AA1096" s="231"/>
      <c r="AB1096" s="231"/>
      <c r="AC1096" s="231"/>
      <c r="AD1096" s="231"/>
      <c r="AE1096" s="231"/>
      <c r="AF1096" s="231"/>
      <c r="AG1096" s="231"/>
      <c r="AH1096" s="231"/>
      <c r="AI1096" s="231"/>
      <c r="AJ1096" s="231"/>
      <c r="AK1096" s="231"/>
      <c r="AL1096" s="231"/>
      <c r="AM1096" s="231"/>
      <c r="AN1096" s="231"/>
    </row>
    <row r="1097" spans="1:40">
      <c r="A1097" s="27">
        <v>43068</v>
      </c>
      <c r="B1097" s="113">
        <v>10.0763</v>
      </c>
      <c r="C1097" s="116">
        <v>7.98</v>
      </c>
      <c r="D1097" s="116">
        <v>34.39</v>
      </c>
      <c r="E1097" s="113">
        <v>54.176900000000003</v>
      </c>
      <c r="F1097" s="113">
        <v>37.357100000000003</v>
      </c>
      <c r="G1097" s="113">
        <v>11.899999619999999</v>
      </c>
      <c r="H1097" s="113">
        <v>43.15</v>
      </c>
      <c r="I1097" s="113">
        <v>21.9</v>
      </c>
      <c r="J1097" s="113">
        <v>79.97</v>
      </c>
      <c r="K1097" s="113">
        <v>732.34</v>
      </c>
      <c r="L1097" s="113">
        <v>11.74</v>
      </c>
      <c r="M1097" s="113">
        <v>52.18</v>
      </c>
      <c r="N1097" s="113">
        <v>64</v>
      </c>
      <c r="O1097" s="113">
        <v>640.07000000000005</v>
      </c>
      <c r="P1097" s="113">
        <f t="shared" si="85"/>
        <v>2.862310952058126</v>
      </c>
      <c r="Q1097" s="113">
        <f t="shared" si="86"/>
        <v>17.501926350767366</v>
      </c>
      <c r="R1097" s="113">
        <f>SUM($Q$1035:Q1097)</f>
        <v>1329.2297522598083</v>
      </c>
      <c r="S1097" s="113">
        <f t="shared" si="87"/>
        <v>12.399651209759753</v>
      </c>
      <c r="T1097" s="113">
        <f>SUM($S$1035:S1097)</f>
        <v>795.29779174771204</v>
      </c>
      <c r="U1097" s="199">
        <f t="shared" si="88"/>
        <v>11.933624921479998</v>
      </c>
      <c r="V1097" s="199">
        <f t="shared" si="89"/>
        <v>11.933624921479998</v>
      </c>
      <c r="W1097" s="231">
        <f>SUM($V$1035:V1097)</f>
        <v>768.10086397837995</v>
      </c>
      <c r="Y1097" s="231"/>
      <c r="Z1097" s="231"/>
      <c r="AA1097" s="231"/>
      <c r="AB1097" s="231"/>
      <c r="AC1097" s="231"/>
      <c r="AD1097" s="231"/>
      <c r="AE1097" s="231"/>
      <c r="AF1097" s="231"/>
      <c r="AG1097" s="231"/>
      <c r="AH1097" s="231"/>
      <c r="AI1097" s="231"/>
      <c r="AJ1097" s="231"/>
      <c r="AK1097" s="231"/>
      <c r="AL1097" s="231"/>
      <c r="AM1097" s="231"/>
      <c r="AN1097" s="231"/>
    </row>
    <row r="1098" spans="1:40">
      <c r="A1098" s="27">
        <v>43069</v>
      </c>
      <c r="B1098" s="113">
        <v>10.1922</v>
      </c>
      <c r="C1098" s="116">
        <v>8.08</v>
      </c>
      <c r="D1098" s="116">
        <v>34.950000000000003</v>
      </c>
      <c r="E1098" s="113">
        <v>48.649099999999997</v>
      </c>
      <c r="F1098" s="113">
        <v>37.549300000000002</v>
      </c>
      <c r="G1098" s="113">
        <v>11.80000019</v>
      </c>
      <c r="H1098" s="113">
        <v>51.33</v>
      </c>
      <c r="I1098" s="113">
        <v>21</v>
      </c>
      <c r="J1098" s="113">
        <v>79.989999999999995</v>
      </c>
      <c r="K1098" s="113">
        <v>739.46</v>
      </c>
      <c r="L1098" s="113">
        <v>11.98</v>
      </c>
      <c r="M1098" s="113">
        <v>45.01</v>
      </c>
      <c r="N1098" s="113">
        <v>64.98</v>
      </c>
      <c r="O1098" s="113">
        <v>640.02</v>
      </c>
      <c r="P1098" s="113">
        <f t="shared" si="85"/>
        <v>2.9053982081778726</v>
      </c>
      <c r="Q1098" s="113">
        <f t="shared" si="86"/>
        <v>18.272518469952157</v>
      </c>
      <c r="R1098" s="113">
        <f>SUM($Q$1035:Q1098)</f>
        <v>1347.5022707297603</v>
      </c>
      <c r="S1098" s="113">
        <f t="shared" si="87"/>
        <v>12.465084131870073</v>
      </c>
      <c r="T1098" s="113">
        <f>SUM($S$1035:S1098)</f>
        <v>807.76287587958211</v>
      </c>
      <c r="U1098" s="199">
        <f t="shared" si="88"/>
        <v>11.93822167936</v>
      </c>
      <c r="V1098" s="199">
        <f t="shared" si="89"/>
        <v>11.93822167936</v>
      </c>
      <c r="W1098" s="231">
        <f>SUM($V$1035:V1098)</f>
        <v>780.03908565773997</v>
      </c>
      <c r="Y1098" s="231"/>
      <c r="Z1098" s="231"/>
      <c r="AA1098" s="231"/>
      <c r="AB1098" s="231"/>
      <c r="AC1098" s="231"/>
      <c r="AD1098" s="231"/>
      <c r="AE1098" s="231"/>
      <c r="AF1098" s="231"/>
      <c r="AG1098" s="231"/>
      <c r="AH1098" s="231"/>
      <c r="AI1098" s="231"/>
      <c r="AJ1098" s="231"/>
      <c r="AK1098" s="231"/>
      <c r="AL1098" s="231"/>
      <c r="AM1098" s="231"/>
      <c r="AN1098" s="231"/>
    </row>
    <row r="1099" spans="1:40">
      <c r="A1099" s="27">
        <v>43070</v>
      </c>
      <c r="B1099" s="113">
        <v>10.150600000000001</v>
      </c>
      <c r="C1099" s="116">
        <v>8.0399999999999991</v>
      </c>
      <c r="D1099" s="116">
        <v>33.76</v>
      </c>
      <c r="E1099" s="113">
        <v>38.785600000000002</v>
      </c>
      <c r="F1099" s="113">
        <v>37.817799999999998</v>
      </c>
      <c r="G1099" s="113">
        <v>12</v>
      </c>
      <c r="H1099" s="113">
        <v>49.52</v>
      </c>
      <c r="I1099" s="113">
        <v>21</v>
      </c>
      <c r="J1099" s="113">
        <v>80</v>
      </c>
      <c r="K1099" s="113">
        <v>743.81</v>
      </c>
      <c r="L1099" s="113">
        <v>12.48</v>
      </c>
      <c r="M1099" s="113">
        <v>48.69</v>
      </c>
      <c r="N1099" s="113">
        <v>66.47</v>
      </c>
      <c r="O1099" s="113">
        <v>640.01</v>
      </c>
      <c r="P1099" s="113">
        <f t="shared" si="85"/>
        <v>2.8471687455751402</v>
      </c>
      <c r="Q1099" s="113">
        <f t="shared" si="86"/>
        <v>17.23890495583337</v>
      </c>
      <c r="R1099" s="113">
        <f>SUM($Q$1035:Q1099)</f>
        <v>1364.7411756855936</v>
      </c>
      <c r="S1099" s="113">
        <f t="shared" si="87"/>
        <v>11.855134786261003</v>
      </c>
      <c r="T1099" s="113">
        <f>SUM($S$1035:S1099)</f>
        <v>819.61801066584314</v>
      </c>
      <c r="U1099" s="199">
        <f t="shared" si="88"/>
        <v>11.427558732659998</v>
      </c>
      <c r="V1099" s="199">
        <f t="shared" si="89"/>
        <v>11.427558732659998</v>
      </c>
      <c r="W1099" s="231">
        <f>SUM($V$1035:V1099)</f>
        <v>791.46664439040001</v>
      </c>
      <c r="Y1099" s="231"/>
      <c r="Z1099" s="231"/>
      <c r="AA1099" s="231"/>
      <c r="AB1099" s="231"/>
      <c r="AC1099" s="231"/>
      <c r="AD1099" s="231"/>
      <c r="AE1099" s="231"/>
      <c r="AF1099" s="231"/>
      <c r="AG1099" s="231"/>
      <c r="AH1099" s="231"/>
      <c r="AI1099" s="231"/>
      <c r="AJ1099" s="231"/>
      <c r="AK1099" s="231"/>
      <c r="AL1099" s="231"/>
      <c r="AM1099" s="231"/>
      <c r="AN1099" s="231"/>
    </row>
    <row r="1100" spans="1:40">
      <c r="A1100" s="27">
        <v>43071</v>
      </c>
      <c r="B1100" s="113">
        <v>10.4061</v>
      </c>
      <c r="C1100" s="116">
        <v>8.25</v>
      </c>
      <c r="D1100" s="116">
        <v>34.31</v>
      </c>
      <c r="E1100" s="113">
        <v>41.338000000000001</v>
      </c>
      <c r="F1100" s="113">
        <v>37.874400000000001</v>
      </c>
      <c r="G1100" s="113">
        <v>12</v>
      </c>
      <c r="H1100" s="113">
        <v>44.98</v>
      </c>
      <c r="I1100" s="113">
        <v>20.39</v>
      </c>
      <c r="J1100" s="113">
        <v>79.97</v>
      </c>
      <c r="K1100" s="113">
        <v>751.42</v>
      </c>
      <c r="L1100" s="113">
        <v>13.9</v>
      </c>
      <c r="M1100" s="113">
        <v>47.76</v>
      </c>
      <c r="N1100" s="113">
        <v>67.19</v>
      </c>
      <c r="O1100" s="113">
        <v>639.95000000000005</v>
      </c>
      <c r="P1100" s="113">
        <f t="shared" si="85"/>
        <v>2.8783984685560795</v>
      </c>
      <c r="Q1100" s="113">
        <f t="shared" si="86"/>
        <v>17.785765894714235</v>
      </c>
      <c r="R1100" s="113">
        <f>SUM($Q$1035:Q1100)</f>
        <v>1382.5269415803077</v>
      </c>
      <c r="S1100" s="113">
        <f t="shared" si="87"/>
        <v>12.2884295738224</v>
      </c>
      <c r="T1100" s="113">
        <f>SUM($S$1035:S1100)</f>
        <v>831.90644023966559</v>
      </c>
      <c r="U1100" s="199">
        <f t="shared" si="88"/>
        <v>11.84986406024</v>
      </c>
      <c r="V1100" s="199">
        <f t="shared" si="89"/>
        <v>11.84986406024</v>
      </c>
      <c r="W1100" s="231">
        <f>SUM($V$1035:V1100)</f>
        <v>803.31650845063996</v>
      </c>
      <c r="Y1100" s="231"/>
      <c r="Z1100" s="231"/>
      <c r="AA1100" s="231"/>
      <c r="AB1100" s="231"/>
      <c r="AC1100" s="231"/>
      <c r="AD1100" s="231"/>
      <c r="AE1100" s="231"/>
      <c r="AF1100" s="231"/>
      <c r="AG1100" s="231"/>
      <c r="AH1100" s="231"/>
      <c r="AI1100" s="231"/>
      <c r="AJ1100" s="231"/>
      <c r="AK1100" s="231"/>
      <c r="AL1100" s="231"/>
      <c r="AM1100" s="231"/>
      <c r="AN1100" s="231"/>
    </row>
    <row r="1101" spans="1:40">
      <c r="A1101" s="27">
        <v>43072</v>
      </c>
      <c r="B1101" s="113">
        <v>10.7738</v>
      </c>
      <c r="C1101" s="116">
        <v>8.5399999999999991</v>
      </c>
      <c r="D1101" s="116">
        <v>34.6</v>
      </c>
      <c r="E1101" s="113">
        <v>56.709699999999998</v>
      </c>
      <c r="F1101" s="113">
        <v>37.387300000000003</v>
      </c>
      <c r="G1101" s="113">
        <v>11.69999981</v>
      </c>
      <c r="H1101" s="113">
        <v>47.45</v>
      </c>
      <c r="I1101" s="113">
        <v>20.010000000000002</v>
      </c>
      <c r="J1101" s="113">
        <v>79.95</v>
      </c>
      <c r="K1101" s="113">
        <v>755.4</v>
      </c>
      <c r="L1101" s="113">
        <v>13.67</v>
      </c>
      <c r="M1101" s="113">
        <v>58.99</v>
      </c>
      <c r="N1101" s="113">
        <v>67.25</v>
      </c>
      <c r="O1101" s="113">
        <v>639.95000000000005</v>
      </c>
      <c r="P1101" s="113">
        <f t="shared" si="85"/>
        <v>3.0143556050731877</v>
      </c>
      <c r="Q1101" s="113">
        <f t="shared" si="86"/>
        <v>20.375956546107879</v>
      </c>
      <c r="R1101" s="113">
        <f>SUM($Q$1035:Q1101)</f>
        <v>1402.9028981264155</v>
      </c>
      <c r="S1101" s="113">
        <f t="shared" si="87"/>
        <v>13.441739079986124</v>
      </c>
      <c r="T1101" s="113">
        <f>SUM($S$1035:S1101)</f>
        <v>845.34817931965176</v>
      </c>
      <c r="U1101" s="199">
        <f t="shared" si="88"/>
        <v>12.783711365739999</v>
      </c>
      <c r="V1101" s="199">
        <f t="shared" si="89"/>
        <v>12.783711365739999</v>
      </c>
      <c r="W1101" s="231">
        <f>SUM($V$1035:V1101)</f>
        <v>816.10021981637999</v>
      </c>
      <c r="Y1101" s="231"/>
      <c r="Z1101" s="231"/>
      <c r="AA1101" s="231"/>
      <c r="AB1101" s="231"/>
      <c r="AC1101" s="231"/>
      <c r="AD1101" s="231"/>
      <c r="AE1101" s="231"/>
      <c r="AF1101" s="231"/>
      <c r="AG1101" s="231"/>
      <c r="AH1101" s="231"/>
      <c r="AI1101" s="231"/>
      <c r="AJ1101" s="231"/>
      <c r="AK1101" s="231"/>
      <c r="AL1101" s="231"/>
      <c r="AM1101" s="231"/>
      <c r="AN1101" s="231"/>
    </row>
    <row r="1102" spans="1:40">
      <c r="A1102" s="27">
        <v>43073</v>
      </c>
      <c r="B1102" s="113">
        <v>11.0601</v>
      </c>
      <c r="C1102" s="116">
        <v>8.76</v>
      </c>
      <c r="D1102" s="116">
        <v>34.97</v>
      </c>
      <c r="E1102" s="113">
        <v>55.813899999999997</v>
      </c>
      <c r="F1102" s="113">
        <v>36.832999999999998</v>
      </c>
      <c r="G1102" s="113">
        <v>11.69999981</v>
      </c>
      <c r="H1102" s="113">
        <v>49.06</v>
      </c>
      <c r="I1102" s="113">
        <v>20</v>
      </c>
      <c r="J1102" s="113">
        <v>79.94</v>
      </c>
      <c r="K1102" s="113">
        <v>762.14</v>
      </c>
      <c r="L1102" s="113">
        <v>15.06</v>
      </c>
      <c r="M1102" s="113">
        <v>60.6</v>
      </c>
      <c r="N1102" s="113">
        <v>70.7</v>
      </c>
      <c r="O1102" s="113">
        <v>639.97</v>
      </c>
      <c r="P1102" s="113">
        <f t="shared" si="85"/>
        <v>3.0735569997788379</v>
      </c>
      <c r="Q1102" s="113">
        <f t="shared" si="86"/>
        <v>21.618663656517057</v>
      </c>
      <c r="R1102" s="113">
        <f>SUM($Q$1035:Q1102)</f>
        <v>1424.5215617829326</v>
      </c>
      <c r="S1102" s="113">
        <f t="shared" si="87"/>
        <v>13.79292993936223</v>
      </c>
      <c r="T1102" s="113">
        <f>SUM($S$1035:S1102)</f>
        <v>859.141109259014</v>
      </c>
      <c r="U1102" s="199">
        <f t="shared" si="88"/>
        <v>13.083396741569999</v>
      </c>
      <c r="V1102" s="199">
        <f t="shared" si="89"/>
        <v>13.083396741569999</v>
      </c>
      <c r="W1102" s="231">
        <f>SUM($V$1035:V1102)</f>
        <v>829.18361655795002</v>
      </c>
      <c r="Y1102" s="231"/>
      <c r="Z1102" s="231"/>
      <c r="AA1102" s="231"/>
      <c r="AB1102" s="231"/>
      <c r="AC1102" s="231"/>
      <c r="AD1102" s="231"/>
      <c r="AE1102" s="231"/>
      <c r="AF1102" s="231"/>
      <c r="AG1102" s="231"/>
      <c r="AH1102" s="231"/>
      <c r="AI1102" s="231"/>
      <c r="AJ1102" s="231"/>
      <c r="AK1102" s="231"/>
      <c r="AL1102" s="231"/>
      <c r="AM1102" s="231"/>
      <c r="AN1102" s="231"/>
    </row>
    <row r="1103" spans="1:40">
      <c r="A1103" s="27">
        <v>43074</v>
      </c>
      <c r="B1103" s="113">
        <v>10.875500000000001</v>
      </c>
      <c r="C1103" s="116">
        <v>8.6199999999999992</v>
      </c>
      <c r="D1103" s="116">
        <v>39.369999999999997</v>
      </c>
      <c r="E1103" s="113">
        <v>56.067300000000003</v>
      </c>
      <c r="F1103" s="113">
        <v>36.889099999999999</v>
      </c>
      <c r="G1103" s="113">
        <v>12</v>
      </c>
      <c r="H1103" s="113">
        <v>42.52</v>
      </c>
      <c r="I1103" s="113">
        <v>20</v>
      </c>
      <c r="J1103" s="113">
        <v>79.88</v>
      </c>
      <c r="K1103" s="113">
        <v>754.69</v>
      </c>
      <c r="L1103" s="113">
        <v>14.8</v>
      </c>
      <c r="M1103" s="113">
        <v>47.49</v>
      </c>
      <c r="N1103" s="113">
        <v>69.260000000000005</v>
      </c>
      <c r="O1103" s="113">
        <v>640.01</v>
      </c>
      <c r="P1103" s="113">
        <f t="shared" si="85"/>
        <v>3.05020587898861</v>
      </c>
      <c r="Q1103" s="113">
        <f t="shared" si="86"/>
        <v>21.11969207582435</v>
      </c>
      <c r="R1103" s="113">
        <f>SUM($Q$1035:Q1103)</f>
        <v>1445.641253858757</v>
      </c>
      <c r="S1103" s="113">
        <f t="shared" si="87"/>
        <v>13.936691809325703</v>
      </c>
      <c r="T1103" s="113">
        <f>SUM($S$1035:S1103)</f>
        <v>873.07780106833968</v>
      </c>
      <c r="U1103" s="199">
        <f t="shared" si="88"/>
        <v>13.367002965399998</v>
      </c>
      <c r="V1103" s="199">
        <f t="shared" si="89"/>
        <v>13.367002965399998</v>
      </c>
      <c r="W1103" s="231">
        <f>SUM($V$1035:V1103)</f>
        <v>842.55061952335006</v>
      </c>
      <c r="Y1103" s="231"/>
      <c r="Z1103" s="231"/>
      <c r="AA1103" s="231"/>
      <c r="AB1103" s="231"/>
      <c r="AC1103" s="231"/>
      <c r="AD1103" s="231"/>
      <c r="AE1103" s="231"/>
      <c r="AF1103" s="231"/>
      <c r="AG1103" s="231"/>
      <c r="AH1103" s="231"/>
      <c r="AI1103" s="231"/>
      <c r="AJ1103" s="231"/>
      <c r="AK1103" s="231"/>
      <c r="AL1103" s="231"/>
      <c r="AM1103" s="231"/>
      <c r="AN1103" s="231"/>
    </row>
    <row r="1104" spans="1:40">
      <c r="A1104" s="27">
        <v>43075</v>
      </c>
      <c r="B1104" s="113">
        <v>10.6435</v>
      </c>
      <c r="C1104" s="116">
        <v>8.43</v>
      </c>
      <c r="D1104" s="116">
        <v>39.32</v>
      </c>
      <c r="E1104" s="113">
        <v>56.577800000000003</v>
      </c>
      <c r="F1104" s="113">
        <v>37.072600000000001</v>
      </c>
      <c r="G1104" s="113">
        <v>12.100000380000001</v>
      </c>
      <c r="H1104" s="113">
        <v>47.02</v>
      </c>
      <c r="I1104" s="113">
        <v>20</v>
      </c>
      <c r="J1104" s="113">
        <v>79.91</v>
      </c>
      <c r="K1104" s="113">
        <v>742.74</v>
      </c>
      <c r="L1104" s="113">
        <v>13.16</v>
      </c>
      <c r="M1104" s="113">
        <v>44.57</v>
      </c>
      <c r="N1104" s="113">
        <v>64.56</v>
      </c>
      <c r="O1104" s="113">
        <v>639.96</v>
      </c>
      <c r="P1104" s="113">
        <f t="shared" si="85"/>
        <v>3.0153753617272248</v>
      </c>
      <c r="Q1104" s="113">
        <f t="shared" si="86"/>
        <v>20.396745661495959</v>
      </c>
      <c r="R1104" s="113">
        <f>SUM($Q$1035:Q1104)</f>
        <v>1466.0379995202529</v>
      </c>
      <c r="S1104" s="113">
        <f t="shared" si="87"/>
        <v>13.630479790951352</v>
      </c>
      <c r="T1104" s="113">
        <f>SUM($S$1035:S1104)</f>
        <v>886.70828085929099</v>
      </c>
      <c r="U1104" s="199">
        <f t="shared" si="88"/>
        <v>13.127257260399997</v>
      </c>
      <c r="V1104" s="199">
        <f t="shared" si="89"/>
        <v>13.127257260399997</v>
      </c>
      <c r="W1104" s="231">
        <f>SUM($V$1035:V1104)</f>
        <v>855.67787678375009</v>
      </c>
      <c r="Y1104" s="231"/>
      <c r="Z1104" s="231"/>
      <c r="AA1104" s="231"/>
      <c r="AB1104" s="231"/>
      <c r="AC1104" s="231"/>
      <c r="AD1104" s="231"/>
      <c r="AE1104" s="231"/>
      <c r="AF1104" s="231"/>
      <c r="AG1104" s="231"/>
      <c r="AH1104" s="231"/>
      <c r="AI1104" s="231"/>
      <c r="AJ1104" s="231"/>
      <c r="AK1104" s="231"/>
      <c r="AL1104" s="231"/>
      <c r="AM1104" s="231"/>
      <c r="AN1104" s="231"/>
    </row>
    <row r="1105" spans="1:40">
      <c r="A1105" s="27">
        <v>43076</v>
      </c>
      <c r="B1105" s="113">
        <v>10.9163</v>
      </c>
      <c r="C1105" s="116">
        <v>8.65</v>
      </c>
      <c r="D1105" s="116">
        <v>39.61</v>
      </c>
      <c r="E1105" s="113">
        <v>56.2104</v>
      </c>
      <c r="F1105" s="113">
        <v>37.635199999999998</v>
      </c>
      <c r="G1105" s="113">
        <v>12.100000380000001</v>
      </c>
      <c r="H1105" s="113">
        <v>51.36</v>
      </c>
      <c r="I1105" s="113">
        <v>20</v>
      </c>
      <c r="J1105" s="113">
        <v>79.94</v>
      </c>
      <c r="K1105" s="113">
        <v>743.42</v>
      </c>
      <c r="L1105" s="113">
        <v>12.86</v>
      </c>
      <c r="M1105" s="113">
        <v>50.39</v>
      </c>
      <c r="N1105" s="113">
        <v>61.43</v>
      </c>
      <c r="O1105" s="113">
        <v>640.03</v>
      </c>
      <c r="P1105" s="113">
        <f t="shared" si="85"/>
        <v>3.0826759681385245</v>
      </c>
      <c r="Q1105" s="113">
        <f t="shared" si="86"/>
        <v>21.81670516113395</v>
      </c>
      <c r="R1105" s="113">
        <f>SUM($Q$1035:Q1105)</f>
        <v>1487.8547046813869</v>
      </c>
      <c r="S1105" s="113">
        <f t="shared" si="87"/>
        <v>13.98325766023515</v>
      </c>
      <c r="T1105" s="113">
        <f>SUM($S$1035:S1105)</f>
        <v>900.69153851952615</v>
      </c>
      <c r="U1105" s="199">
        <f t="shared" si="88"/>
        <v>13.437378176439999</v>
      </c>
      <c r="V1105" s="199">
        <f t="shared" si="89"/>
        <v>13.437378176439999</v>
      </c>
      <c r="W1105" s="231">
        <f>SUM($V$1035:V1105)</f>
        <v>869.1152549601901</v>
      </c>
      <c r="Y1105" s="231"/>
      <c r="Z1105" s="231"/>
      <c r="AA1105" s="231"/>
      <c r="AB1105" s="231"/>
      <c r="AC1105" s="231"/>
      <c r="AD1105" s="231"/>
      <c r="AE1105" s="231"/>
      <c r="AF1105" s="231"/>
      <c r="AG1105" s="231"/>
      <c r="AH1105" s="231"/>
      <c r="AI1105" s="231"/>
      <c r="AJ1105" s="231"/>
      <c r="AK1105" s="231"/>
      <c r="AL1105" s="231"/>
      <c r="AM1105" s="231"/>
      <c r="AN1105" s="231"/>
    </row>
    <row r="1106" spans="1:40">
      <c r="A1106" s="27">
        <v>43077</v>
      </c>
      <c r="B1106" s="113">
        <v>10.571199999999999</v>
      </c>
      <c r="C1106" s="116">
        <v>8.3800000000000008</v>
      </c>
      <c r="D1106" s="116">
        <v>38.81</v>
      </c>
      <c r="E1106" s="113">
        <v>58.245800000000003</v>
      </c>
      <c r="F1106" s="113">
        <v>37.390300000000003</v>
      </c>
      <c r="G1106" s="113">
        <v>12.100000380000001</v>
      </c>
      <c r="H1106" s="113">
        <v>43.28</v>
      </c>
      <c r="I1106" s="113">
        <v>19.989999999999998</v>
      </c>
      <c r="J1106" s="113">
        <v>79.930000000000007</v>
      </c>
      <c r="K1106" s="113">
        <v>736.26</v>
      </c>
      <c r="L1106" s="113">
        <v>13.35</v>
      </c>
      <c r="M1106" s="113">
        <v>58.62</v>
      </c>
      <c r="N1106" s="113">
        <v>61.6</v>
      </c>
      <c r="O1106" s="113">
        <v>639.79</v>
      </c>
      <c r="P1106" s="113">
        <f t="shared" si="85"/>
        <v>2.9995665456033147</v>
      </c>
      <c r="Q1106" s="113">
        <f t="shared" si="86"/>
        <v>20.07683264548853</v>
      </c>
      <c r="R1106" s="113">
        <f>SUM($Q$1035:Q1106)</f>
        <v>1507.9315373268755</v>
      </c>
      <c r="S1106" s="113">
        <f t="shared" si="87"/>
        <v>13.577405477101054</v>
      </c>
      <c r="T1106" s="113">
        <f>SUM($S$1035:S1106)</f>
        <v>914.26894399662717</v>
      </c>
      <c r="U1106" s="199">
        <f t="shared" si="88"/>
        <v>13.06420559277</v>
      </c>
      <c r="V1106" s="199">
        <f t="shared" si="89"/>
        <v>13.06420559277</v>
      </c>
      <c r="W1106" s="231">
        <f>SUM($V$1035:V1106)</f>
        <v>882.17946055296011</v>
      </c>
      <c r="Y1106" s="231"/>
      <c r="Z1106" s="231"/>
      <c r="AA1106" s="231"/>
      <c r="AB1106" s="231"/>
      <c r="AC1106" s="231"/>
      <c r="AD1106" s="231"/>
      <c r="AE1106" s="231"/>
      <c r="AF1106" s="231"/>
      <c r="AG1106" s="231"/>
      <c r="AH1106" s="231"/>
      <c r="AI1106" s="231"/>
      <c r="AJ1106" s="231"/>
      <c r="AK1106" s="231"/>
      <c r="AL1106" s="231"/>
      <c r="AM1106" s="231"/>
      <c r="AN1106" s="231"/>
    </row>
    <row r="1107" spans="1:40">
      <c r="A1107" s="27">
        <v>43078</v>
      </c>
      <c r="B1107" s="113">
        <v>7.3491999999999997</v>
      </c>
      <c r="C1107" s="116">
        <v>5.82</v>
      </c>
      <c r="D1107" s="116">
        <v>34.93</v>
      </c>
      <c r="E1107" s="113">
        <v>57.491999999999997</v>
      </c>
      <c r="F1107" s="113">
        <v>36.714700000000001</v>
      </c>
      <c r="G1107" s="113">
        <v>12</v>
      </c>
      <c r="H1107" s="113">
        <v>48.6</v>
      </c>
      <c r="I1107" s="113">
        <v>20.010000000000002</v>
      </c>
      <c r="J1107" s="113">
        <v>79.989999999999995</v>
      </c>
      <c r="K1107" s="113">
        <v>667.86</v>
      </c>
      <c r="L1107" s="113">
        <v>8.66</v>
      </c>
      <c r="M1107" s="113">
        <v>64.67</v>
      </c>
      <c r="N1107" s="113">
        <v>47.3</v>
      </c>
      <c r="O1107" s="113">
        <v>640.14</v>
      </c>
      <c r="P1107" s="113">
        <f t="shared" si="85"/>
        <v>2.4567059226581898</v>
      </c>
      <c r="Q1107" s="113">
        <f t="shared" si="86"/>
        <v>11.666318419961303</v>
      </c>
      <c r="R1107" s="113">
        <f>SUM($Q$1035:Q1107)</f>
        <v>1519.5978557468368</v>
      </c>
      <c r="S1107" s="113">
        <f t="shared" si="87"/>
        <v>9.4789922166646985</v>
      </c>
      <c r="T1107" s="113">
        <f>SUM($S$1035:S1107)</f>
        <v>923.74793621329184</v>
      </c>
      <c r="U1107" s="199">
        <f t="shared" si="88"/>
        <v>9.2377114652699994</v>
      </c>
      <c r="V1107" s="199">
        <f t="shared" si="89"/>
        <v>9.2377114652699994</v>
      </c>
      <c r="W1107" s="231">
        <f>SUM($V$1035:V1107)</f>
        <v>891.41717201823008</v>
      </c>
      <c r="Y1107" s="231"/>
      <c r="Z1107" s="231"/>
      <c r="AA1107" s="231"/>
      <c r="AB1107" s="231"/>
      <c r="AC1107" s="231"/>
      <c r="AD1107" s="231"/>
      <c r="AE1107" s="231"/>
      <c r="AF1107" s="231"/>
      <c r="AG1107" s="231"/>
      <c r="AH1107" s="231"/>
      <c r="AI1107" s="231"/>
      <c r="AJ1107" s="231"/>
      <c r="AK1107" s="231"/>
      <c r="AL1107" s="231"/>
      <c r="AM1107" s="231"/>
      <c r="AN1107" s="231"/>
    </row>
    <row r="1108" spans="1:40">
      <c r="A1108" s="27">
        <v>43079</v>
      </c>
      <c r="B1108" s="113">
        <v>8.1392000000000007</v>
      </c>
      <c r="C1108" s="116">
        <v>6.45</v>
      </c>
      <c r="D1108" s="116">
        <v>37.590000000000003</v>
      </c>
      <c r="E1108" s="113">
        <v>54.733800000000002</v>
      </c>
      <c r="F1108" s="113">
        <v>36.624899999999997</v>
      </c>
      <c r="G1108" s="113">
        <v>11.80000019</v>
      </c>
      <c r="H1108" s="113">
        <v>48.89</v>
      </c>
      <c r="I1108" s="113">
        <v>20</v>
      </c>
      <c r="J1108" s="113">
        <v>79.98</v>
      </c>
      <c r="K1108" s="113">
        <v>681.97</v>
      </c>
      <c r="L1108" s="113">
        <v>9.5299999999999994</v>
      </c>
      <c r="M1108" s="113">
        <v>67.84</v>
      </c>
      <c r="N1108" s="113">
        <v>49.93</v>
      </c>
      <c r="O1108" s="113">
        <v>640.04</v>
      </c>
      <c r="P1108" s="113">
        <f t="shared" si="85"/>
        <v>2.6363223252744525</v>
      </c>
      <c r="Q1108" s="113">
        <f t="shared" si="86"/>
        <v>13.961762253266016</v>
      </c>
      <c r="R1108" s="113">
        <f>SUM($Q$1035:Q1108)</f>
        <v>1533.5596180001028</v>
      </c>
      <c r="S1108" s="113">
        <f t="shared" si="87"/>
        <v>10.684410306999073</v>
      </c>
      <c r="T1108" s="113">
        <f>SUM($S$1035:S1108)</f>
        <v>934.43234652029093</v>
      </c>
      <c r="U1108" s="199">
        <f t="shared" si="88"/>
        <v>10.258209292229999</v>
      </c>
      <c r="V1108" s="199">
        <f t="shared" si="89"/>
        <v>10.258209292229999</v>
      </c>
      <c r="W1108" s="231">
        <f>SUM($V$1035:V1108)</f>
        <v>901.67538131046012</v>
      </c>
      <c r="Y1108" s="231"/>
      <c r="Z1108" s="231"/>
      <c r="AA1108" s="231"/>
      <c r="AB1108" s="231"/>
      <c r="AC1108" s="231"/>
      <c r="AD1108" s="231"/>
      <c r="AE1108" s="231"/>
      <c r="AF1108" s="231"/>
      <c r="AG1108" s="231"/>
      <c r="AH1108" s="231"/>
      <c r="AI1108" s="231"/>
      <c r="AJ1108" s="231"/>
      <c r="AK1108" s="231"/>
      <c r="AL1108" s="231"/>
      <c r="AM1108" s="231"/>
      <c r="AN1108" s="231"/>
    </row>
    <row r="1109" spans="1:40">
      <c r="A1109" s="27">
        <v>43080</v>
      </c>
      <c r="B1109" s="113">
        <v>7.6734999999999998</v>
      </c>
      <c r="C1109" s="116">
        <v>6.08</v>
      </c>
      <c r="D1109" s="116">
        <v>36.53</v>
      </c>
      <c r="E1109" s="113">
        <v>57.679499999999997</v>
      </c>
      <c r="F1109" s="113">
        <v>37.434899999999999</v>
      </c>
      <c r="G1109" s="113">
        <v>11.600000380000001</v>
      </c>
      <c r="H1109" s="113">
        <v>48.25</v>
      </c>
      <c r="I1109" s="113">
        <v>20</v>
      </c>
      <c r="J1109" s="113">
        <v>79.989999999999995</v>
      </c>
      <c r="K1109" s="113">
        <v>672.82</v>
      </c>
      <c r="L1109" s="113">
        <v>8.75</v>
      </c>
      <c r="M1109" s="113">
        <v>70.52</v>
      </c>
      <c r="N1109" s="113">
        <v>46.83</v>
      </c>
      <c r="O1109" s="113">
        <v>640.01</v>
      </c>
      <c r="P1109" s="113">
        <f t="shared" si="85"/>
        <v>2.5617645696803941</v>
      </c>
      <c r="Q1109" s="113">
        <f t="shared" si="86"/>
        <v>12.958663617587094</v>
      </c>
      <c r="R1109" s="113">
        <f>SUM($Q$1035:Q1109)</f>
        <v>1546.5182816176898</v>
      </c>
      <c r="S1109" s="113">
        <f t="shared" si="87"/>
        <v>10.207768480667049</v>
      </c>
      <c r="T1109" s="113">
        <f>SUM($S$1035:S1109)</f>
        <v>944.64011500095796</v>
      </c>
      <c r="U1109" s="199">
        <f t="shared" si="88"/>
        <v>9.7568913902399999</v>
      </c>
      <c r="V1109" s="199">
        <f t="shared" si="89"/>
        <v>9.7568913902399999</v>
      </c>
      <c r="W1109" s="231">
        <f>SUM($V$1035:V1109)</f>
        <v>911.43227270070008</v>
      </c>
      <c r="Y1109" s="231"/>
      <c r="Z1109" s="231"/>
      <c r="AA1109" s="231"/>
      <c r="AB1109" s="231"/>
      <c r="AC1109" s="231"/>
      <c r="AD1109" s="231"/>
      <c r="AE1109" s="231"/>
      <c r="AF1109" s="231"/>
      <c r="AG1109" s="231"/>
      <c r="AH1109" s="231"/>
      <c r="AI1109" s="231"/>
      <c r="AJ1109" s="231"/>
      <c r="AK1109" s="231"/>
      <c r="AL1109" s="231"/>
      <c r="AM1109" s="231"/>
      <c r="AN1109" s="231"/>
    </row>
    <row r="1110" spans="1:40">
      <c r="A1110" s="27">
        <v>43081</v>
      </c>
      <c r="B1110" s="113">
        <v>7.3308</v>
      </c>
      <c r="C1110" s="116">
        <v>5.81</v>
      </c>
      <c r="D1110" s="116">
        <v>35.78</v>
      </c>
      <c r="E1110" s="113">
        <v>57.570599999999999</v>
      </c>
      <c r="F1110" s="113">
        <v>36.879300000000001</v>
      </c>
      <c r="G1110" s="113">
        <v>11.80000019</v>
      </c>
      <c r="H1110" s="113">
        <v>46.64</v>
      </c>
      <c r="I1110" s="113">
        <v>20</v>
      </c>
      <c r="J1110" s="113">
        <v>79.98</v>
      </c>
      <c r="K1110" s="113">
        <v>665.07</v>
      </c>
      <c r="L1110" s="113">
        <v>8.07</v>
      </c>
      <c r="M1110" s="113">
        <v>51.31</v>
      </c>
      <c r="N1110" s="113">
        <v>43.67</v>
      </c>
      <c r="O1110" s="113">
        <v>640</v>
      </c>
      <c r="P1110" s="113">
        <f t="shared" si="85"/>
        <v>2.447100013699572</v>
      </c>
      <c r="Q1110" s="113">
        <f t="shared" si="86"/>
        <v>11.554789353960697</v>
      </c>
      <c r="R1110" s="113">
        <f>SUM($Q$1035:Q1110)</f>
        <v>1558.0730709716504</v>
      </c>
      <c r="S1110" s="113">
        <f t="shared" si="87"/>
        <v>9.5637109765730735</v>
      </c>
      <c r="T1110" s="113">
        <f>SUM($S$1035:S1110)</f>
        <v>954.20382597753098</v>
      </c>
      <c r="U1110" s="199">
        <f t="shared" si="88"/>
        <v>9.316232735309999</v>
      </c>
      <c r="V1110" s="199">
        <f t="shared" si="89"/>
        <v>9.316232735309999</v>
      </c>
      <c r="W1110" s="231">
        <f>SUM($V$1035:V1110)</f>
        <v>920.74850543601008</v>
      </c>
      <c r="Y1110" s="231"/>
      <c r="Z1110" s="231"/>
      <c r="AA1110" s="231"/>
      <c r="AB1110" s="231"/>
      <c r="AC1110" s="231"/>
      <c r="AD1110" s="231"/>
      <c r="AE1110" s="231"/>
      <c r="AF1110" s="231"/>
      <c r="AG1110" s="231"/>
      <c r="AH1110" s="231"/>
      <c r="AI1110" s="231"/>
      <c r="AJ1110" s="231"/>
      <c r="AK1110" s="231"/>
      <c r="AL1110" s="231"/>
      <c r="AM1110" s="231"/>
      <c r="AN1110" s="231"/>
    </row>
    <row r="1111" spans="1:40">
      <c r="A1111" s="27">
        <v>43082</v>
      </c>
      <c r="B1111" s="113">
        <v>7.3173000000000004</v>
      </c>
      <c r="C1111" s="116">
        <v>5.8</v>
      </c>
      <c r="D1111" s="116">
        <v>35.83</v>
      </c>
      <c r="E1111" s="113">
        <v>57.029499999999999</v>
      </c>
      <c r="F1111" s="113">
        <v>37.210299999999997</v>
      </c>
      <c r="G1111" s="113">
        <v>11.5</v>
      </c>
      <c r="H1111" s="113">
        <v>48.51</v>
      </c>
      <c r="I1111" s="113">
        <v>20</v>
      </c>
      <c r="J1111" s="113">
        <v>77.14</v>
      </c>
      <c r="K1111" s="113">
        <v>663.57</v>
      </c>
      <c r="L1111" s="113">
        <v>7.87</v>
      </c>
      <c r="M1111" s="113">
        <v>39.61</v>
      </c>
      <c r="N1111" s="113">
        <v>41.34</v>
      </c>
      <c r="O1111" s="113">
        <v>640.02</v>
      </c>
      <c r="P1111" s="113">
        <f t="shared" si="85"/>
        <v>2.4448301331430105</v>
      </c>
      <c r="Q1111" s="113">
        <f t="shared" si="86"/>
        <v>11.528591106965273</v>
      </c>
      <c r="R1111" s="113">
        <f>SUM($Q$1035:Q1111)</f>
        <v>1569.6016620786156</v>
      </c>
      <c r="S1111" s="113">
        <f t="shared" si="87"/>
        <v>9.5717900408433039</v>
      </c>
      <c r="T1111" s="113">
        <f>SUM($S$1035:S1111)</f>
        <v>963.77561601837431</v>
      </c>
      <c r="U1111" s="199">
        <f t="shared" si="88"/>
        <v>9.2902081911799996</v>
      </c>
      <c r="V1111" s="199">
        <f t="shared" si="89"/>
        <v>9.2902081911799996</v>
      </c>
      <c r="W1111" s="231">
        <f>SUM($V$1035:V1111)</f>
        <v>930.03871362719008</v>
      </c>
      <c r="Y1111" s="231"/>
      <c r="Z1111" s="231"/>
      <c r="AA1111" s="231"/>
      <c r="AB1111" s="231"/>
      <c r="AC1111" s="231"/>
      <c r="AD1111" s="231"/>
      <c r="AE1111" s="231"/>
      <c r="AF1111" s="231"/>
      <c r="AG1111" s="231"/>
      <c r="AH1111" s="231"/>
      <c r="AI1111" s="231"/>
      <c r="AJ1111" s="231"/>
      <c r="AK1111" s="231"/>
      <c r="AL1111" s="231"/>
      <c r="AM1111" s="231"/>
      <c r="AN1111" s="231"/>
    </row>
    <row r="1112" spans="1:40">
      <c r="A1112" s="27">
        <v>43083</v>
      </c>
      <c r="B1112" s="113">
        <v>8.4110999999999994</v>
      </c>
      <c r="C1112" s="116">
        <v>6.66</v>
      </c>
      <c r="D1112" s="116">
        <v>35.94</v>
      </c>
      <c r="E1112" s="113">
        <v>58.331800000000001</v>
      </c>
      <c r="F1112" s="113">
        <v>37.189100000000003</v>
      </c>
      <c r="G1112" s="113">
        <v>11.69999981</v>
      </c>
      <c r="H1112" s="113">
        <v>47.23</v>
      </c>
      <c r="I1112" s="113">
        <v>20</v>
      </c>
      <c r="J1112" s="113">
        <v>78.19</v>
      </c>
      <c r="K1112" s="113">
        <v>688.99</v>
      </c>
      <c r="L1112" s="113">
        <v>9.56</v>
      </c>
      <c r="M1112" s="113">
        <v>44.02</v>
      </c>
      <c r="N1112" s="113">
        <v>46.88</v>
      </c>
      <c r="O1112" s="113">
        <v>640.1</v>
      </c>
      <c r="P1112" s="113">
        <f t="shared" si="85"/>
        <v>2.6158888102978279</v>
      </c>
      <c r="Q1112" s="113">
        <f t="shared" si="86"/>
        <v>13.679369340592244</v>
      </c>
      <c r="R1112" s="113">
        <f>SUM($Q$1035:Q1112)</f>
        <v>1583.2810314192079</v>
      </c>
      <c r="S1112" s="113">
        <f t="shared" si="87"/>
        <v>10.81946888113413</v>
      </c>
      <c r="T1112" s="113">
        <f>SUM($S$1035:S1112)</f>
        <v>974.59508489950849</v>
      </c>
      <c r="U1112" s="199">
        <f t="shared" si="88"/>
        <v>10.485969408249998</v>
      </c>
      <c r="V1112" s="199">
        <f t="shared" si="89"/>
        <v>10.485969408249998</v>
      </c>
      <c r="W1112" s="231">
        <f>SUM($V$1035:V1112)</f>
        <v>940.52468303544003</v>
      </c>
      <c r="Y1112" s="231"/>
      <c r="Z1112" s="231"/>
      <c r="AA1112" s="231"/>
      <c r="AB1112" s="231"/>
      <c r="AC1112" s="231"/>
      <c r="AD1112" s="231"/>
      <c r="AE1112" s="231"/>
      <c r="AF1112" s="231"/>
      <c r="AG1112" s="231"/>
      <c r="AH1112" s="231"/>
      <c r="AI1112" s="231"/>
      <c r="AJ1112" s="231"/>
      <c r="AK1112" s="231"/>
      <c r="AL1112" s="231"/>
      <c r="AM1112" s="231"/>
      <c r="AN1112" s="231"/>
    </row>
    <row r="1113" spans="1:40">
      <c r="A1113" s="27">
        <v>43084</v>
      </c>
      <c r="B1113" s="113">
        <v>9.4149999999999991</v>
      </c>
      <c r="C1113" s="116">
        <v>7.46</v>
      </c>
      <c r="D1113" s="116">
        <v>35.82</v>
      </c>
      <c r="E1113" s="113">
        <v>56.265500000000003</v>
      </c>
      <c r="F1113" s="113">
        <v>36.596499999999999</v>
      </c>
      <c r="G1113" s="113">
        <v>11.30000019</v>
      </c>
      <c r="H1113" s="113">
        <v>49.64</v>
      </c>
      <c r="I1113" s="113">
        <v>20</v>
      </c>
      <c r="J1113" s="113">
        <v>79.97</v>
      </c>
      <c r="K1113" s="113">
        <v>714.18</v>
      </c>
      <c r="L1113" s="113">
        <v>11.58</v>
      </c>
      <c r="M1113" s="113">
        <v>46.24</v>
      </c>
      <c r="N1113" s="113">
        <v>54.42</v>
      </c>
      <c r="O1113" s="113">
        <v>639.9</v>
      </c>
      <c r="P1113" s="113">
        <f t="shared" si="85"/>
        <v>2.8148946686108323</v>
      </c>
      <c r="Q1113" s="113">
        <f t="shared" si="86"/>
        <v>16.691417557536401</v>
      </c>
      <c r="R1113" s="113">
        <f>SUM($Q$1035:Q1113)</f>
        <v>1599.9724489767443</v>
      </c>
      <c r="S1113" s="113">
        <f t="shared" si="87"/>
        <v>12.079986243808078</v>
      </c>
      <c r="T1113" s="113">
        <f>SUM($S$1035:S1113)</f>
        <v>986.67507114331659</v>
      </c>
      <c r="U1113" s="199">
        <f t="shared" si="88"/>
        <v>11.463787936799999</v>
      </c>
      <c r="V1113" s="199">
        <f t="shared" si="89"/>
        <v>11.463787936799999</v>
      </c>
      <c r="W1113" s="231">
        <f>SUM($V$1035:V1113)</f>
        <v>951.98847097224007</v>
      </c>
      <c r="Y1113" s="231"/>
      <c r="Z1113" s="231"/>
      <c r="AA1113" s="231"/>
      <c r="AB1113" s="231"/>
      <c r="AC1113" s="231"/>
      <c r="AD1113" s="231"/>
      <c r="AE1113" s="231"/>
      <c r="AF1113" s="231"/>
      <c r="AG1113" s="231"/>
      <c r="AH1113" s="231"/>
      <c r="AI1113" s="231"/>
      <c r="AJ1113" s="231"/>
      <c r="AK1113" s="231"/>
      <c r="AL1113" s="231"/>
      <c r="AM1113" s="231"/>
      <c r="AN1113" s="231"/>
    </row>
    <row r="1114" spans="1:40">
      <c r="A1114" s="27">
        <v>43085</v>
      </c>
      <c r="B1114" s="113">
        <v>9.5632000000000001</v>
      </c>
      <c r="C1114" s="116">
        <v>7.58</v>
      </c>
      <c r="D1114" s="116">
        <v>34.69</v>
      </c>
      <c r="E1114" s="113">
        <v>52.394100000000002</v>
      </c>
      <c r="F1114" s="113">
        <v>37.177700000000002</v>
      </c>
      <c r="G1114" s="113">
        <v>11.69999981</v>
      </c>
      <c r="H1114" s="113">
        <v>47.65</v>
      </c>
      <c r="I1114" s="113">
        <v>20</v>
      </c>
      <c r="J1114" s="113">
        <v>79.94</v>
      </c>
      <c r="K1114" s="113">
        <v>721.29</v>
      </c>
      <c r="L1114" s="113">
        <v>13.38</v>
      </c>
      <c r="M1114" s="113">
        <v>45.69</v>
      </c>
      <c r="N1114" s="113">
        <v>56.61</v>
      </c>
      <c r="O1114" s="113">
        <v>640</v>
      </c>
      <c r="P1114" s="113">
        <f t="shared" si="85"/>
        <v>2.7803386543075881</v>
      </c>
      <c r="Q1114" s="113">
        <f t="shared" si="86"/>
        <v>16.12448064832903</v>
      </c>
      <c r="R1114" s="113">
        <f>SUM($Q$1035:Q1114)</f>
        <v>1616.0969296250732</v>
      </c>
      <c r="S1114" s="113">
        <f t="shared" si="87"/>
        <v>11.831117768159329</v>
      </c>
      <c r="T1114" s="113">
        <f>SUM($S$1035:S1114)</f>
        <v>998.50618891147587</v>
      </c>
      <c r="U1114" s="199">
        <f t="shared" si="88"/>
        <v>11.374284143099999</v>
      </c>
      <c r="V1114" s="199">
        <f t="shared" si="89"/>
        <v>11.374284143099999</v>
      </c>
      <c r="W1114" s="231">
        <f>SUM($V$1035:V1114)</f>
        <v>963.36275511534006</v>
      </c>
      <c r="Y1114" s="231"/>
      <c r="Z1114" s="231"/>
      <c r="AA1114" s="231"/>
      <c r="AB1114" s="231"/>
      <c r="AC1114" s="231"/>
      <c r="AD1114" s="231"/>
      <c r="AE1114" s="231"/>
      <c r="AF1114" s="231"/>
      <c r="AG1114" s="231"/>
      <c r="AH1114" s="231"/>
      <c r="AI1114" s="231"/>
      <c r="AJ1114" s="231"/>
      <c r="AK1114" s="231"/>
      <c r="AL1114" s="231"/>
      <c r="AM1114" s="231"/>
      <c r="AN1114" s="231"/>
    </row>
    <row r="1115" spans="1:40">
      <c r="A1115" s="27">
        <v>43086</v>
      </c>
      <c r="B1115" s="113">
        <v>9.5951000000000004</v>
      </c>
      <c r="C1115" s="116">
        <v>7.6</v>
      </c>
      <c r="D1115" s="116">
        <v>33.81</v>
      </c>
      <c r="E1115" s="113">
        <v>51.345100000000002</v>
      </c>
      <c r="F1115" s="113">
        <v>37.633000000000003</v>
      </c>
      <c r="G1115" s="113">
        <v>11.80000019</v>
      </c>
      <c r="H1115" s="113">
        <v>47.91</v>
      </c>
      <c r="I1115" s="113">
        <v>20.010000000000002</v>
      </c>
      <c r="J1115" s="113">
        <v>79.97</v>
      </c>
      <c r="K1115" s="113">
        <v>724.32</v>
      </c>
      <c r="L1115" s="113">
        <v>14.16</v>
      </c>
      <c r="M1115" s="113">
        <v>47.61</v>
      </c>
      <c r="N1115" s="113">
        <v>58.35</v>
      </c>
      <c r="O1115" s="113">
        <v>639.98</v>
      </c>
      <c r="P1115" s="113">
        <f t="shared" si="85"/>
        <v>2.7673385892995621</v>
      </c>
      <c r="Q1115" s="113">
        <f t="shared" si="86"/>
        <v>15.91621799872528</v>
      </c>
      <c r="R1115" s="113">
        <f>SUM($Q$1035:Q1115)</f>
        <v>1632.0131476237984</v>
      </c>
      <c r="S1115" s="113">
        <f t="shared" si="87"/>
        <v>11.700841143621775</v>
      </c>
      <c r="T1115" s="113">
        <f>SUM($S$1035:S1115)</f>
        <v>1010.2070300550977</v>
      </c>
      <c r="U1115" s="199">
        <f t="shared" si="88"/>
        <v>11.27362268173</v>
      </c>
      <c r="V1115" s="199">
        <f t="shared" si="89"/>
        <v>11.27362268173</v>
      </c>
      <c r="W1115" s="231">
        <f>SUM($V$1035:V1115)</f>
        <v>974.63637779707005</v>
      </c>
      <c r="Y1115" s="231"/>
      <c r="Z1115" s="231"/>
      <c r="AA1115" s="231"/>
      <c r="AB1115" s="231"/>
      <c r="AC1115" s="231"/>
      <c r="AD1115" s="231"/>
      <c r="AE1115" s="231"/>
      <c r="AF1115" s="231"/>
      <c r="AG1115" s="231"/>
      <c r="AH1115" s="231"/>
      <c r="AI1115" s="231"/>
      <c r="AJ1115" s="231"/>
      <c r="AK1115" s="231"/>
      <c r="AL1115" s="231"/>
      <c r="AM1115" s="231"/>
      <c r="AN1115" s="231"/>
    </row>
    <row r="1116" spans="1:40">
      <c r="A1116" s="27">
        <v>43087</v>
      </c>
      <c r="B1116" s="113">
        <v>9.5891999999999999</v>
      </c>
      <c r="C1116" s="116">
        <v>7.6</v>
      </c>
      <c r="D1116" s="116">
        <v>35.299999999999997</v>
      </c>
      <c r="E1116" s="113">
        <v>57.283799999999999</v>
      </c>
      <c r="F1116" s="113">
        <v>37.149900000000002</v>
      </c>
      <c r="G1116" s="113">
        <v>12</v>
      </c>
      <c r="H1116" s="113">
        <v>47.95</v>
      </c>
      <c r="I1116" s="113">
        <v>20</v>
      </c>
      <c r="J1116" s="113">
        <v>79.97</v>
      </c>
      <c r="K1116" s="113">
        <v>722.35</v>
      </c>
      <c r="L1116" s="113">
        <v>13.2</v>
      </c>
      <c r="M1116" s="113">
        <v>54.1</v>
      </c>
      <c r="N1116" s="113">
        <v>58.19</v>
      </c>
      <c r="O1116" s="113">
        <v>640.04999999999995</v>
      </c>
      <c r="P1116" s="113">
        <f t="shared" si="85"/>
        <v>2.80335080134207</v>
      </c>
      <c r="Q1116" s="113">
        <f t="shared" si="86"/>
        <v>16.499841937943412</v>
      </c>
      <c r="R1116" s="113">
        <f>SUM($Q$1035:Q1116)</f>
        <v>1648.5129895617417</v>
      </c>
      <c r="S1116" s="113">
        <f t="shared" si="87"/>
        <v>12.039141039673504</v>
      </c>
      <c r="T1116" s="113">
        <f>SUM($S$1035:S1116)</f>
        <v>1022.2461710947712</v>
      </c>
      <c r="U1116" s="199">
        <f t="shared" si="88"/>
        <v>11.62985620273</v>
      </c>
      <c r="V1116" s="199">
        <f t="shared" si="89"/>
        <v>11.62985620273</v>
      </c>
      <c r="W1116" s="231">
        <f>SUM($V$1035:V1116)</f>
        <v>986.26623399980008</v>
      </c>
      <c r="Y1116" s="231"/>
      <c r="Z1116" s="231"/>
      <c r="AA1116" s="231"/>
      <c r="AB1116" s="231"/>
      <c r="AC1116" s="231"/>
      <c r="AD1116" s="231"/>
      <c r="AE1116" s="231"/>
      <c r="AF1116" s="231"/>
      <c r="AG1116" s="231"/>
      <c r="AH1116" s="231"/>
      <c r="AI1116" s="231"/>
      <c r="AJ1116" s="231"/>
      <c r="AK1116" s="231"/>
      <c r="AL1116" s="231"/>
      <c r="AM1116" s="231"/>
      <c r="AN1116" s="231"/>
    </row>
    <row r="1117" spans="1:40">
      <c r="A1117" s="27">
        <v>43088</v>
      </c>
      <c r="B1117" s="113">
        <v>10.121</v>
      </c>
      <c r="C1117" s="116">
        <v>8.02</v>
      </c>
      <c r="D1117" s="116">
        <v>33.78</v>
      </c>
      <c r="E1117" s="113">
        <v>59.075699999999998</v>
      </c>
      <c r="F1117" s="113">
        <v>37.606999999999999</v>
      </c>
      <c r="G1117" s="113">
        <v>12.19999981</v>
      </c>
      <c r="H1117" s="113">
        <v>54.19</v>
      </c>
      <c r="I1117" s="113">
        <v>20</v>
      </c>
      <c r="J1117" s="113">
        <v>79.98</v>
      </c>
      <c r="K1117" s="113">
        <v>733.2</v>
      </c>
      <c r="L1117" s="113">
        <v>13.44</v>
      </c>
      <c r="M1117" s="113">
        <v>49.34</v>
      </c>
      <c r="N1117" s="113">
        <v>61.22</v>
      </c>
      <c r="O1117" s="113">
        <v>640</v>
      </c>
      <c r="P1117" s="113">
        <f t="shared" si="85"/>
        <v>2.8759613643430777</v>
      </c>
      <c r="Q1117" s="113">
        <f t="shared" si="86"/>
        <v>17.742472905911605</v>
      </c>
      <c r="R1117" s="113">
        <f>SUM($Q$1035:Q1117)</f>
        <v>1666.2554624676534</v>
      </c>
      <c r="S1117" s="113">
        <f t="shared" si="87"/>
        <v>12.474312396203828</v>
      </c>
      <c r="T1117" s="113">
        <f>SUM($S$1035:S1117)</f>
        <v>1034.7204834909751</v>
      </c>
      <c r="U1117" s="199">
        <f t="shared" si="88"/>
        <v>12.088542592709999</v>
      </c>
      <c r="V1117" s="199">
        <f t="shared" si="89"/>
        <v>12.088542592709999</v>
      </c>
      <c r="W1117" s="231">
        <f>SUM($V$1035:V1117)</f>
        <v>998.35477659251012</v>
      </c>
      <c r="Y1117" s="231"/>
      <c r="Z1117" s="231"/>
      <c r="AA1117" s="231"/>
      <c r="AB1117" s="231"/>
      <c r="AC1117" s="231"/>
      <c r="AD1117" s="231"/>
      <c r="AE1117" s="231"/>
      <c r="AF1117" s="231"/>
      <c r="AG1117" s="231"/>
      <c r="AH1117" s="231"/>
      <c r="AI1117" s="231"/>
      <c r="AJ1117" s="231"/>
      <c r="AK1117" s="231"/>
      <c r="AL1117" s="231"/>
      <c r="AM1117" s="231"/>
      <c r="AN1117" s="231"/>
    </row>
    <row r="1118" spans="1:40">
      <c r="A1118" s="27">
        <v>43089</v>
      </c>
      <c r="B1118" s="113">
        <v>10.2277</v>
      </c>
      <c r="C1118" s="116">
        <v>8.1</v>
      </c>
      <c r="D1118" s="116">
        <v>36.47</v>
      </c>
      <c r="E1118" s="113">
        <v>53.0931</v>
      </c>
      <c r="F1118" s="113">
        <v>37.372500000000002</v>
      </c>
      <c r="G1118" s="113">
        <v>12.100000380000001</v>
      </c>
      <c r="H1118" s="113">
        <v>47.28</v>
      </c>
      <c r="I1118" s="113">
        <v>19.989999999999998</v>
      </c>
      <c r="J1118" s="113">
        <v>79.959999999999994</v>
      </c>
      <c r="K1118" s="113">
        <v>733.81</v>
      </c>
      <c r="L1118" s="113">
        <v>14.12</v>
      </c>
      <c r="M1118" s="113">
        <v>41.59</v>
      </c>
      <c r="N1118" s="113">
        <v>60.96</v>
      </c>
      <c r="O1118" s="113">
        <v>640.04999999999995</v>
      </c>
      <c r="P1118" s="113">
        <f t="shared" si="85"/>
        <v>2.8864132166419934</v>
      </c>
      <c r="Q1118" s="113">
        <f t="shared" si="86"/>
        <v>17.928887101957077</v>
      </c>
      <c r="R1118" s="113">
        <f>SUM($Q$1035:Q1118)</f>
        <v>1684.1843495696105</v>
      </c>
      <c r="S1118" s="113">
        <f t="shared" si="87"/>
        <v>12.668183954367851</v>
      </c>
      <c r="T1118" s="113">
        <f>SUM($S$1035:S1118)</f>
        <v>1047.3886674453429</v>
      </c>
      <c r="U1118" s="199">
        <f t="shared" si="88"/>
        <v>12.273870822079999</v>
      </c>
      <c r="V1118" s="199">
        <f t="shared" si="89"/>
        <v>12.273870822079999</v>
      </c>
      <c r="W1118" s="231">
        <f>SUM($V$1035:V1118)</f>
        <v>1010.6286474145901</v>
      </c>
      <c r="Y1118" s="231"/>
      <c r="Z1118" s="231"/>
      <c r="AA1118" s="231"/>
      <c r="AB1118" s="231"/>
      <c r="AC1118" s="231"/>
      <c r="AD1118" s="231"/>
      <c r="AE1118" s="231"/>
      <c r="AF1118" s="231"/>
      <c r="AG1118" s="231"/>
      <c r="AH1118" s="231"/>
      <c r="AI1118" s="231"/>
      <c r="AJ1118" s="231"/>
      <c r="AK1118" s="231"/>
      <c r="AL1118" s="231"/>
      <c r="AM1118" s="231"/>
      <c r="AN1118" s="231"/>
    </row>
    <row r="1119" spans="1:40">
      <c r="A1119" s="27">
        <v>43090</v>
      </c>
      <c r="B1119" s="113">
        <v>10.275600000000001</v>
      </c>
      <c r="C1119" s="116">
        <v>8.14</v>
      </c>
      <c r="D1119" s="116">
        <v>38.08</v>
      </c>
      <c r="E1119" s="113">
        <v>39.229799999999997</v>
      </c>
      <c r="F1119" s="113">
        <v>37.567799999999998</v>
      </c>
      <c r="G1119" s="113">
        <v>12.19999981</v>
      </c>
      <c r="H1119" s="113">
        <v>45.05</v>
      </c>
      <c r="I1119" s="113">
        <v>19.989999999999998</v>
      </c>
      <c r="J1119" s="113">
        <v>79.95</v>
      </c>
      <c r="K1119" s="113">
        <v>733.07</v>
      </c>
      <c r="L1119" s="113">
        <v>13.63</v>
      </c>
      <c r="M1119" s="113">
        <v>49.35</v>
      </c>
      <c r="N1119" s="113">
        <v>61.95</v>
      </c>
      <c r="O1119" s="113">
        <v>640.07000000000005</v>
      </c>
      <c r="P1119" s="113">
        <f t="shared" si="85"/>
        <v>2.8898092870206176</v>
      </c>
      <c r="Q1119" s="113">
        <f t="shared" si="86"/>
        <v>17.989878371067746</v>
      </c>
      <c r="R1119" s="113">
        <f>SUM($Q$1035:Q1119)</f>
        <v>1702.1742279406783</v>
      </c>
      <c r="S1119" s="113">
        <f t="shared" si="87"/>
        <v>12.413566819504826</v>
      </c>
      <c r="T1119" s="113">
        <f>SUM($S$1035:S1119)</f>
        <v>1059.8022342648478</v>
      </c>
      <c r="U1119" s="199">
        <f t="shared" si="88"/>
        <v>12.02718711072</v>
      </c>
      <c r="V1119" s="199">
        <f t="shared" si="89"/>
        <v>12.02718711072</v>
      </c>
      <c r="W1119" s="231">
        <f>SUM($V$1035:V1119)</f>
        <v>1022.6558345253101</v>
      </c>
      <c r="Y1119" s="231"/>
      <c r="Z1119" s="231"/>
      <c r="AA1119" s="231"/>
      <c r="AB1119" s="231"/>
      <c r="AC1119" s="231"/>
      <c r="AD1119" s="231"/>
      <c r="AE1119" s="231"/>
      <c r="AF1119" s="231"/>
      <c r="AG1119" s="231"/>
      <c r="AH1119" s="231"/>
      <c r="AI1119" s="231"/>
      <c r="AJ1119" s="231"/>
      <c r="AK1119" s="231"/>
      <c r="AL1119" s="231"/>
      <c r="AM1119" s="231"/>
      <c r="AN1119" s="231"/>
    </row>
    <row r="1120" spans="1:40">
      <c r="A1120" s="27">
        <v>43091</v>
      </c>
      <c r="B1120" s="113">
        <v>10.2262</v>
      </c>
      <c r="C1120" s="116">
        <v>8.1</v>
      </c>
      <c r="D1120" s="116">
        <v>37.82</v>
      </c>
      <c r="E1120" s="113">
        <v>48.9846</v>
      </c>
      <c r="F1120" s="113">
        <v>37.715899999999998</v>
      </c>
      <c r="G1120" s="113">
        <v>12.19999981</v>
      </c>
      <c r="H1120" s="113">
        <v>45.4</v>
      </c>
      <c r="I1120" s="113">
        <v>19.989999999999998</v>
      </c>
      <c r="J1120" s="113">
        <v>79.97</v>
      </c>
      <c r="K1120" s="113">
        <v>727.11</v>
      </c>
      <c r="L1120" s="113">
        <v>13.1</v>
      </c>
      <c r="M1120" s="113">
        <v>57.22</v>
      </c>
      <c r="N1120" s="113">
        <v>60.47</v>
      </c>
      <c r="O1120" s="113">
        <v>639.99</v>
      </c>
      <c r="P1120" s="113">
        <f t="shared" si="85"/>
        <v>2.9083180966180273</v>
      </c>
      <c r="Q1120" s="113">
        <f t="shared" si="86"/>
        <v>18.325950154722346</v>
      </c>
      <c r="R1120" s="113">
        <f>SUM($Q$1035:Q1120)</f>
        <v>1720.5001780954005</v>
      </c>
      <c r="S1120" s="113">
        <f t="shared" si="87"/>
        <v>12.699949802494528</v>
      </c>
      <c r="T1120" s="113">
        <f>SUM($S$1035:S1120)</f>
        <v>1072.5021840673423</v>
      </c>
      <c r="U1120" s="199">
        <f t="shared" si="88"/>
        <v>12.276667972769999</v>
      </c>
      <c r="V1120" s="199">
        <f t="shared" si="89"/>
        <v>12.276667972769999</v>
      </c>
      <c r="W1120" s="231">
        <f>SUM($V$1035:V1120)</f>
        <v>1034.9325024980801</v>
      </c>
      <c r="Y1120" s="231"/>
      <c r="Z1120" s="231"/>
      <c r="AA1120" s="231"/>
      <c r="AB1120" s="231"/>
      <c r="AC1120" s="231"/>
      <c r="AD1120" s="231"/>
      <c r="AE1120" s="231"/>
      <c r="AF1120" s="231"/>
      <c r="AG1120" s="231"/>
      <c r="AH1120" s="231"/>
      <c r="AI1120" s="231"/>
      <c r="AJ1120" s="231"/>
      <c r="AK1120" s="231"/>
      <c r="AL1120" s="231"/>
      <c r="AM1120" s="231"/>
      <c r="AN1120" s="231"/>
    </row>
    <row r="1121" spans="1:40">
      <c r="A1121" s="27">
        <v>43092</v>
      </c>
      <c r="B1121" s="113">
        <v>10.0962</v>
      </c>
      <c r="C1121" s="116">
        <v>8</v>
      </c>
      <c r="D1121" s="116">
        <v>36.909999999999997</v>
      </c>
      <c r="E1121" s="113">
        <v>46.353900000000003</v>
      </c>
      <c r="F1121" s="113">
        <v>37.823</v>
      </c>
      <c r="G1121" s="113">
        <v>12.100000380000001</v>
      </c>
      <c r="H1121" s="113">
        <v>51.77</v>
      </c>
      <c r="I1121" s="113">
        <v>20</v>
      </c>
      <c r="J1121" s="113">
        <v>79.959999999999994</v>
      </c>
      <c r="K1121" s="113">
        <v>725.02</v>
      </c>
      <c r="L1121" s="113">
        <v>13.1</v>
      </c>
      <c r="M1121" s="113">
        <v>63.97</v>
      </c>
      <c r="N1121" s="113">
        <v>60.78</v>
      </c>
      <c r="O1121" s="113">
        <v>639.99</v>
      </c>
      <c r="P1121" s="113">
        <f t="shared" si="85"/>
        <v>2.910589617650484</v>
      </c>
      <c r="Q1121" s="113">
        <f t="shared" si="86"/>
        <v>18.367625250947729</v>
      </c>
      <c r="R1121" s="113">
        <f>SUM($Q$1035:Q1121)</f>
        <v>1738.8678033463482</v>
      </c>
      <c r="S1121" s="113">
        <f t="shared" si="87"/>
        <v>12.446929380003949</v>
      </c>
      <c r="T1121" s="113">
        <f>SUM($S$1035:S1121)</f>
        <v>1084.9491134473462</v>
      </c>
      <c r="U1121" s="199">
        <f t="shared" si="88"/>
        <v>11.960017236569998</v>
      </c>
      <c r="V1121" s="199">
        <f t="shared" si="89"/>
        <v>11.960017236569998</v>
      </c>
      <c r="W1121" s="231">
        <f>SUM($V$1035:V1121)</f>
        <v>1046.89251973465</v>
      </c>
      <c r="Y1121" s="231"/>
      <c r="Z1121" s="231"/>
      <c r="AA1121" s="231"/>
      <c r="AB1121" s="231"/>
      <c r="AC1121" s="231"/>
      <c r="AD1121" s="231"/>
      <c r="AE1121" s="231"/>
      <c r="AF1121" s="231"/>
      <c r="AG1121" s="231"/>
      <c r="AH1121" s="231"/>
      <c r="AI1121" s="231"/>
      <c r="AJ1121" s="231"/>
      <c r="AK1121" s="231"/>
      <c r="AL1121" s="231"/>
      <c r="AM1121" s="231"/>
      <c r="AN1121" s="231"/>
    </row>
    <row r="1122" spans="1:40">
      <c r="A1122" s="27">
        <v>43093</v>
      </c>
      <c r="B1122" s="113">
        <v>10.2295</v>
      </c>
      <c r="C1122" s="116">
        <v>8.11</v>
      </c>
      <c r="D1122" s="116">
        <v>36.549999999999997</v>
      </c>
      <c r="E1122" s="113">
        <v>48.505099999999999</v>
      </c>
      <c r="F1122" s="113">
        <v>36.905799999999999</v>
      </c>
      <c r="G1122" s="113">
        <v>12.100000380000001</v>
      </c>
      <c r="H1122" s="113">
        <v>47.86</v>
      </c>
      <c r="I1122" s="113">
        <v>20</v>
      </c>
      <c r="J1122" s="113">
        <v>79.95</v>
      </c>
      <c r="K1122" s="113">
        <v>729.33</v>
      </c>
      <c r="L1122" s="113">
        <v>13.32</v>
      </c>
      <c r="M1122" s="113">
        <v>70.87</v>
      </c>
      <c r="N1122" s="113">
        <v>61.77</v>
      </c>
      <c r="O1122" s="113">
        <v>640.03</v>
      </c>
      <c r="P1122" s="113">
        <f t="shared" si="85"/>
        <v>2.9280539460086046</v>
      </c>
      <c r="Q1122" s="113">
        <f t="shared" si="86"/>
        <v>18.691220955552524</v>
      </c>
      <c r="R1122" s="113">
        <f>SUM($Q$1035:Q1122)</f>
        <v>1757.5590243019008</v>
      </c>
      <c r="S1122" s="113">
        <f t="shared" si="87"/>
        <v>12.643257708509152</v>
      </c>
      <c r="T1122" s="113">
        <f>SUM($S$1035:S1122)</f>
        <v>1097.5923711558553</v>
      </c>
      <c r="U1122" s="199">
        <f t="shared" si="88"/>
        <v>12.14007971381</v>
      </c>
      <c r="V1122" s="199">
        <f t="shared" si="89"/>
        <v>12.14007971381</v>
      </c>
      <c r="W1122" s="231">
        <f>SUM($V$1035:V1122)</f>
        <v>1059.0325994484601</v>
      </c>
      <c r="Y1122" s="231"/>
      <c r="Z1122" s="231"/>
      <c r="AA1122" s="231"/>
      <c r="AB1122" s="231"/>
      <c r="AC1122" s="231"/>
      <c r="AD1122" s="231"/>
      <c r="AE1122" s="231"/>
      <c r="AF1122" s="231"/>
      <c r="AG1122" s="231"/>
      <c r="AH1122" s="231"/>
      <c r="AI1122" s="231"/>
      <c r="AJ1122" s="231"/>
      <c r="AK1122" s="231"/>
      <c r="AL1122" s="231"/>
      <c r="AM1122" s="231"/>
      <c r="AN1122" s="231"/>
    </row>
    <row r="1123" spans="1:40">
      <c r="A1123" s="27">
        <v>43094</v>
      </c>
      <c r="B1123" s="113">
        <v>10.5679</v>
      </c>
      <c r="C1123" s="116">
        <v>8.3699999999999992</v>
      </c>
      <c r="D1123" s="116">
        <v>38.89</v>
      </c>
      <c r="E1123" s="113">
        <v>51.301200000000001</v>
      </c>
      <c r="F1123" s="113">
        <v>37.749000000000002</v>
      </c>
      <c r="G1123" s="113">
        <v>12.100000380000001</v>
      </c>
      <c r="H1123" s="113">
        <v>46.37</v>
      </c>
      <c r="I1123" s="113">
        <v>20</v>
      </c>
      <c r="J1123" s="113">
        <v>79.959999999999994</v>
      </c>
      <c r="K1123" s="113">
        <v>736.61</v>
      </c>
      <c r="L1123" s="113">
        <v>13.58</v>
      </c>
      <c r="M1123" s="113">
        <v>77.37</v>
      </c>
      <c r="N1123" s="113">
        <v>62.9</v>
      </c>
      <c r="O1123" s="113">
        <v>639.96</v>
      </c>
      <c r="P1123" s="113">
        <f t="shared" si="85"/>
        <v>3.026043636493025</v>
      </c>
      <c r="Q1123" s="113">
        <f t="shared" si="86"/>
        <v>20.615508585212201</v>
      </c>
      <c r="R1123" s="113">
        <f>SUM($Q$1035:Q1123)</f>
        <v>1778.1745328871129</v>
      </c>
      <c r="S1123" s="113">
        <f t="shared" si="87"/>
        <v>13.414328044278546</v>
      </c>
      <c r="T1123" s="113">
        <f>SUM($S$1035:S1123)</f>
        <v>1111.0066992001339</v>
      </c>
      <c r="U1123" s="199">
        <f t="shared" si="88"/>
        <v>12.824975569059998</v>
      </c>
      <c r="V1123" s="199">
        <f t="shared" si="89"/>
        <v>12.824975569059998</v>
      </c>
      <c r="W1123" s="231">
        <f>SUM($V$1035:V1123)</f>
        <v>1071.85757501752</v>
      </c>
      <c r="Y1123" s="231"/>
      <c r="Z1123" s="231"/>
      <c r="AA1123" s="231"/>
      <c r="AB1123" s="231"/>
      <c r="AC1123" s="231"/>
      <c r="AD1123" s="231"/>
      <c r="AE1123" s="231"/>
      <c r="AF1123" s="231"/>
      <c r="AG1123" s="231"/>
      <c r="AH1123" s="231"/>
      <c r="AI1123" s="231"/>
      <c r="AJ1123" s="231"/>
      <c r="AK1123" s="231"/>
      <c r="AL1123" s="231"/>
      <c r="AM1123" s="231"/>
      <c r="AN1123" s="231"/>
    </row>
    <row r="1124" spans="1:40">
      <c r="A1124" s="27">
        <v>43095</v>
      </c>
      <c r="B1124" s="113">
        <v>10.5732</v>
      </c>
      <c r="C1124" s="116">
        <v>8.3800000000000008</v>
      </c>
      <c r="D1124" s="116">
        <v>39.090000000000003</v>
      </c>
      <c r="E1124" s="113">
        <v>47.232199999999999</v>
      </c>
      <c r="F1124" s="113">
        <v>37.531799999999997</v>
      </c>
      <c r="G1124" s="113">
        <v>12</v>
      </c>
      <c r="H1124" s="113">
        <v>53.29</v>
      </c>
      <c r="I1124" s="113">
        <v>20.010000000000002</v>
      </c>
      <c r="J1124" s="113">
        <v>79.959999999999994</v>
      </c>
      <c r="K1124" s="113">
        <v>736.56</v>
      </c>
      <c r="L1124" s="113">
        <v>13.33</v>
      </c>
      <c r="M1124" s="113">
        <v>84.42</v>
      </c>
      <c r="N1124" s="113">
        <v>62.54</v>
      </c>
      <c r="O1124" s="113">
        <v>639.91</v>
      </c>
      <c r="P1124" s="113">
        <f t="shared" si="85"/>
        <v>3.06696788951822</v>
      </c>
      <c r="Q1124" s="113">
        <f t="shared" si="86"/>
        <v>21.476684170925537</v>
      </c>
      <c r="R1124" s="113">
        <f>SUM($Q$1035:Q1124)</f>
        <v>1799.6512170580386</v>
      </c>
      <c r="S1124" s="113">
        <f t="shared" si="87"/>
        <v>13.393314615196203</v>
      </c>
      <c r="T1124" s="113">
        <f>SUM($S$1035:S1124)</f>
        <v>1124.4000138153301</v>
      </c>
      <c r="U1124" s="199">
        <f t="shared" si="88"/>
        <v>12.721497060439999</v>
      </c>
      <c r="V1124" s="199">
        <f t="shared" si="89"/>
        <v>12.721497060439999</v>
      </c>
      <c r="W1124" s="231">
        <f>SUM($V$1035:V1124)</f>
        <v>1084.5790720779601</v>
      </c>
      <c r="Y1124" s="231"/>
      <c r="Z1124" s="231"/>
      <c r="AA1124" s="231"/>
      <c r="AB1124" s="231"/>
      <c r="AC1124" s="231"/>
      <c r="AD1124" s="231"/>
      <c r="AE1124" s="231"/>
      <c r="AF1124" s="231"/>
      <c r="AG1124" s="231"/>
      <c r="AH1124" s="231"/>
      <c r="AI1124" s="231"/>
      <c r="AJ1124" s="231"/>
      <c r="AK1124" s="231"/>
      <c r="AL1124" s="231"/>
      <c r="AM1124" s="231"/>
      <c r="AN1124" s="231"/>
    </row>
    <row r="1125" spans="1:40">
      <c r="A1125" s="27">
        <v>43096</v>
      </c>
      <c r="B1125" s="113">
        <v>10.439399999999999</v>
      </c>
      <c r="C1125" s="116">
        <v>8.27</v>
      </c>
      <c r="D1125" s="116">
        <v>38.590000000000003</v>
      </c>
      <c r="E1125" s="113">
        <v>51.739600000000003</v>
      </c>
      <c r="F1125" s="113">
        <v>37.197000000000003</v>
      </c>
      <c r="G1125" s="113">
        <v>12.19999981</v>
      </c>
      <c r="H1125" s="113">
        <v>44.7</v>
      </c>
      <c r="I1125" s="113">
        <v>20.010000000000002</v>
      </c>
      <c r="J1125" s="113">
        <v>79.94</v>
      </c>
      <c r="K1125" s="113">
        <v>732.4</v>
      </c>
      <c r="L1125" s="113">
        <v>13.29</v>
      </c>
      <c r="M1125" s="113">
        <v>53.74</v>
      </c>
      <c r="N1125" s="113">
        <v>61.51</v>
      </c>
      <c r="O1125" s="113">
        <v>639.92999999999995</v>
      </c>
      <c r="P1125" s="113">
        <f t="shared" si="85"/>
        <v>2.9538187219766985</v>
      </c>
      <c r="Q1125" s="113">
        <f t="shared" si="86"/>
        <v>19.179053538713504</v>
      </c>
      <c r="R1125" s="113">
        <f>SUM($Q$1035:Q1125)</f>
        <v>1818.8302705967521</v>
      </c>
      <c r="S1125" s="113">
        <f t="shared" si="87"/>
        <v>13.115940954373624</v>
      </c>
      <c r="T1125" s="113">
        <f>SUM($S$1035:S1125)</f>
        <v>1137.5159547697037</v>
      </c>
      <c r="U1125" s="199">
        <f t="shared" si="88"/>
        <v>12.675321960979998</v>
      </c>
      <c r="V1125" s="199">
        <f t="shared" si="89"/>
        <v>12.675321960979998</v>
      </c>
      <c r="W1125" s="231">
        <f>SUM($V$1035:V1125)</f>
        <v>1097.2543940389401</v>
      </c>
      <c r="Y1125" s="231"/>
      <c r="Z1125" s="231"/>
      <c r="AA1125" s="231"/>
      <c r="AB1125" s="231"/>
      <c r="AC1125" s="231"/>
      <c r="AD1125" s="231"/>
      <c r="AE1125" s="231"/>
      <c r="AF1125" s="231"/>
      <c r="AG1125" s="231"/>
      <c r="AH1125" s="231"/>
      <c r="AI1125" s="231"/>
      <c r="AJ1125" s="231"/>
      <c r="AK1125" s="231"/>
      <c r="AL1125" s="231"/>
      <c r="AM1125" s="231"/>
      <c r="AN1125" s="231"/>
    </row>
    <row r="1126" spans="1:40">
      <c r="A1126" s="27">
        <v>43097</v>
      </c>
      <c r="B1126" s="113">
        <v>10.198399999999999</v>
      </c>
      <c r="C1126" s="116">
        <v>8.08</v>
      </c>
      <c r="D1126" s="116">
        <v>37.42</v>
      </c>
      <c r="E1126" s="113">
        <v>55.525700000000001</v>
      </c>
      <c r="F1126" s="113">
        <v>37.800899999999999</v>
      </c>
      <c r="G1126" s="113">
        <v>12.19999981</v>
      </c>
      <c r="H1126" s="113">
        <v>47.61</v>
      </c>
      <c r="I1126" s="113">
        <v>20</v>
      </c>
      <c r="J1126" s="113">
        <v>75.45</v>
      </c>
      <c r="K1126" s="113">
        <v>729.37</v>
      </c>
      <c r="L1126" s="113">
        <v>13.1</v>
      </c>
      <c r="M1126" s="113">
        <v>42.42</v>
      </c>
      <c r="N1126" s="113">
        <v>61.57</v>
      </c>
      <c r="O1126" s="113">
        <v>640.03</v>
      </c>
      <c r="P1126" s="113">
        <f t="shared" si="85"/>
        <v>2.8949506589429079</v>
      </c>
      <c r="Q1126" s="113">
        <f t="shared" si="86"/>
        <v>18.082609204192849</v>
      </c>
      <c r="R1126" s="113">
        <f>SUM($Q$1035:Q1126)</f>
        <v>1836.9128798009449</v>
      </c>
      <c r="S1126" s="113">
        <f t="shared" si="87"/>
        <v>12.779350455519726</v>
      </c>
      <c r="T1126" s="113">
        <f>SUM($S$1035:S1126)</f>
        <v>1150.2953052252235</v>
      </c>
      <c r="U1126" s="199">
        <f t="shared" si="88"/>
        <v>12.4293677355</v>
      </c>
      <c r="V1126" s="199">
        <f t="shared" si="89"/>
        <v>12.4293677355</v>
      </c>
      <c r="W1126" s="231">
        <f>SUM($V$1035:V1126)</f>
        <v>1109.68376177444</v>
      </c>
      <c r="Y1126" s="231"/>
      <c r="Z1126" s="231"/>
      <c r="AA1126" s="231"/>
      <c r="AB1126" s="231"/>
      <c r="AC1126" s="231"/>
      <c r="AD1126" s="231"/>
      <c r="AE1126" s="231"/>
      <c r="AF1126" s="231"/>
      <c r="AG1126" s="231"/>
      <c r="AH1126" s="231"/>
      <c r="AI1126" s="231"/>
      <c r="AJ1126" s="231"/>
      <c r="AK1126" s="231"/>
      <c r="AL1126" s="231"/>
      <c r="AM1126" s="231"/>
      <c r="AN1126" s="231"/>
    </row>
    <row r="1127" spans="1:40">
      <c r="A1127" s="27">
        <v>43098</v>
      </c>
      <c r="B1127" s="113">
        <v>9.5391999999999992</v>
      </c>
      <c r="C1127" s="116">
        <v>7.56</v>
      </c>
      <c r="D1127" s="116">
        <v>37.64</v>
      </c>
      <c r="E1127" s="113">
        <v>55.629399999999997</v>
      </c>
      <c r="F1127" s="113">
        <v>37.737299999999998</v>
      </c>
      <c r="G1127" s="113">
        <v>12</v>
      </c>
      <c r="H1127" s="113">
        <v>49.31</v>
      </c>
      <c r="I1127" s="113">
        <v>20</v>
      </c>
      <c r="J1127" s="113">
        <v>79.72</v>
      </c>
      <c r="K1127" s="113">
        <v>716.58</v>
      </c>
      <c r="L1127" s="113">
        <v>12.3</v>
      </c>
      <c r="M1127" s="113">
        <v>48.36</v>
      </c>
      <c r="N1127" s="113">
        <v>59.9</v>
      </c>
      <c r="O1127" s="113">
        <v>639.94000000000005</v>
      </c>
      <c r="P1127" s="113">
        <f t="shared" si="85"/>
        <v>2.8283105992703303</v>
      </c>
      <c r="Q1127" s="113">
        <f t="shared" si="86"/>
        <v>16.916857318854184</v>
      </c>
      <c r="R1127" s="113">
        <f>SUM($Q$1035:Q1127)</f>
        <v>1853.8297371197991</v>
      </c>
      <c r="S1127" s="113">
        <f t="shared" si="87"/>
        <v>12.208838764552102</v>
      </c>
      <c r="T1127" s="113">
        <f>SUM($S$1035:S1127)</f>
        <v>1162.5041439897757</v>
      </c>
      <c r="U1127" s="199">
        <f t="shared" si="88"/>
        <v>11.766388647949997</v>
      </c>
      <c r="V1127" s="199">
        <f t="shared" si="89"/>
        <v>11.766388647949997</v>
      </c>
      <c r="W1127" s="231">
        <f>SUM($V$1035:V1127)</f>
        <v>1121.4501504223899</v>
      </c>
      <c r="Y1127" s="231"/>
      <c r="Z1127" s="231"/>
      <c r="AA1127" s="231"/>
      <c r="AB1127" s="231"/>
      <c r="AC1127" s="231"/>
      <c r="AD1127" s="231"/>
      <c r="AE1127" s="231"/>
      <c r="AF1127" s="231"/>
      <c r="AG1127" s="231"/>
      <c r="AH1127" s="231"/>
      <c r="AI1127" s="231"/>
      <c r="AJ1127" s="231"/>
      <c r="AK1127" s="231"/>
      <c r="AL1127" s="231"/>
      <c r="AM1127" s="231"/>
      <c r="AN1127" s="231"/>
    </row>
    <row r="1128" spans="1:40">
      <c r="A1128" s="27">
        <v>43099</v>
      </c>
      <c r="B1128" s="113">
        <v>9.3918999999999997</v>
      </c>
      <c r="C1128" s="116">
        <v>7.44</v>
      </c>
      <c r="D1128" s="116">
        <v>36.92</v>
      </c>
      <c r="E1128" s="113">
        <v>57.013399999999997</v>
      </c>
      <c r="F1128" s="113">
        <v>37.927599999999998</v>
      </c>
      <c r="G1128" s="113">
        <v>12</v>
      </c>
      <c r="H1128" s="113">
        <v>46.85</v>
      </c>
      <c r="I1128" s="113">
        <v>20</v>
      </c>
      <c r="J1128" s="113">
        <v>79.930000000000007</v>
      </c>
      <c r="K1128" s="113">
        <v>715.37</v>
      </c>
      <c r="L1128" s="113">
        <v>12.06</v>
      </c>
      <c r="M1128" s="113">
        <v>53.29</v>
      </c>
      <c r="N1128" s="113">
        <v>59.59</v>
      </c>
      <c r="O1128" s="113">
        <v>639.97</v>
      </c>
      <c r="P1128" s="113">
        <f t="shared" si="85"/>
        <v>2.7941792900994398</v>
      </c>
      <c r="Q1128" s="113">
        <f t="shared" si="86"/>
        <v>16.349205290877965</v>
      </c>
      <c r="R1128" s="113">
        <f>SUM($Q$1035:Q1128)</f>
        <v>1870.1789424106771</v>
      </c>
      <c r="S1128" s="113">
        <f t="shared" si="87"/>
        <v>12.011331152854403</v>
      </c>
      <c r="T1128" s="113">
        <f>SUM($S$1035:S1128)</f>
        <v>1174.5154751426301</v>
      </c>
      <c r="U1128" s="199">
        <f t="shared" si="88"/>
        <v>11.578835762979999</v>
      </c>
      <c r="V1128" s="199">
        <f t="shared" si="89"/>
        <v>11.578835762979999</v>
      </c>
      <c r="W1128" s="231">
        <f>SUM($V$1035:V1128)</f>
        <v>1133.0289861853698</v>
      </c>
      <c r="Y1128" s="231"/>
      <c r="Z1128" s="231"/>
      <c r="AA1128" s="231"/>
      <c r="AB1128" s="231"/>
      <c r="AC1128" s="231"/>
      <c r="AD1128" s="231"/>
      <c r="AE1128" s="231"/>
      <c r="AF1128" s="231"/>
      <c r="AG1128" s="231"/>
      <c r="AH1128" s="231"/>
      <c r="AI1128" s="231"/>
      <c r="AJ1128" s="231"/>
      <c r="AK1128" s="231"/>
      <c r="AL1128" s="231"/>
      <c r="AM1128" s="231"/>
      <c r="AN1128" s="231"/>
    </row>
    <row r="1129" spans="1:40">
      <c r="A1129" s="27">
        <v>43100</v>
      </c>
      <c r="B1129" s="113">
        <v>9.5570000000000004</v>
      </c>
      <c r="C1129" s="116">
        <v>7.57</v>
      </c>
      <c r="D1129" s="116">
        <v>35.770000000000003</v>
      </c>
      <c r="E1129" s="113">
        <v>57.880600000000001</v>
      </c>
      <c r="F1129" s="113">
        <v>37.459200000000003</v>
      </c>
      <c r="G1129" s="113">
        <v>11.899999619999999</v>
      </c>
      <c r="H1129" s="113">
        <v>48.85</v>
      </c>
      <c r="I1129" s="113">
        <v>20</v>
      </c>
      <c r="J1129" s="113">
        <v>79.91</v>
      </c>
      <c r="K1129" s="113">
        <v>723.05</v>
      </c>
      <c r="L1129" s="113">
        <v>12.87</v>
      </c>
      <c r="M1129" s="113">
        <v>57.51</v>
      </c>
      <c r="N1129" s="113">
        <v>61.81</v>
      </c>
      <c r="O1129" s="113">
        <v>640.09</v>
      </c>
      <c r="P1129" s="113">
        <f t="shared" si="85"/>
        <v>2.8268700115579559</v>
      </c>
      <c r="Q1129" s="113">
        <f t="shared" si="86"/>
        <v>16.892504647359885</v>
      </c>
      <c r="R1129" s="113">
        <f>SUM($Q$1035:Q1129)</f>
        <v>1887.0714470580369</v>
      </c>
      <c r="S1129" s="113">
        <f t="shared" si="87"/>
        <v>12.155496353593255</v>
      </c>
      <c r="T1129" s="113">
        <f>SUM($S$1035:S1129)</f>
        <v>1186.6709714962233</v>
      </c>
      <c r="U1129" s="199">
        <f t="shared" si="88"/>
        <v>11.659712495699999</v>
      </c>
      <c r="V1129" s="199">
        <f t="shared" si="89"/>
        <v>11.659712495699999</v>
      </c>
      <c r="W1129" s="231">
        <f>SUM($V$1035:V1129)</f>
        <v>1144.6886986810698</v>
      </c>
      <c r="Y1129" s="231"/>
      <c r="Z1129" s="231"/>
      <c r="AA1129" s="231"/>
      <c r="AB1129" s="231"/>
      <c r="AC1129" s="231"/>
      <c r="AD1129" s="231"/>
      <c r="AE1129" s="231"/>
      <c r="AF1129" s="231"/>
      <c r="AG1129" s="231"/>
      <c r="AH1129" s="231"/>
      <c r="AI1129" s="231"/>
      <c r="AJ1129" s="231"/>
      <c r="AK1129" s="231"/>
      <c r="AL1129" s="231"/>
      <c r="AM1129" s="231"/>
      <c r="AN1129" s="231"/>
    </row>
    <row r="1130" spans="1:40">
      <c r="A1130" s="27">
        <v>43101</v>
      </c>
      <c r="B1130" s="113">
        <v>9.6343999999999994</v>
      </c>
      <c r="C1130" s="116">
        <v>7.63</v>
      </c>
      <c r="D1130" s="116">
        <v>35.17</v>
      </c>
      <c r="E1130" s="113">
        <v>57.265300000000003</v>
      </c>
      <c r="F1130" s="113">
        <v>37.494399999999999</v>
      </c>
      <c r="G1130" s="113">
        <v>11.80000019</v>
      </c>
      <c r="H1130" s="113">
        <v>49.75</v>
      </c>
      <c r="I1130" s="113">
        <v>20.010000000000002</v>
      </c>
      <c r="J1130" s="113">
        <v>79.930000000000007</v>
      </c>
      <c r="K1130" s="113">
        <v>726.16</v>
      </c>
      <c r="L1130" s="113">
        <v>13.02</v>
      </c>
      <c r="M1130" s="113">
        <v>63.84</v>
      </c>
      <c r="N1130" s="113">
        <v>63.18</v>
      </c>
      <c r="O1130" s="113">
        <v>640</v>
      </c>
      <c r="P1130" s="113">
        <f t="shared" si="85"/>
        <v>2.848838222406302</v>
      </c>
      <c r="Q1130" s="113">
        <f t="shared" si="86"/>
        <v>17.267708945358219</v>
      </c>
      <c r="R1130" s="113">
        <f>SUM($Q$1035:Q1130)</f>
        <v>1904.3391560033951</v>
      </c>
      <c r="S1130" s="113">
        <f t="shared" si="87"/>
        <v>12.218480622371574</v>
      </c>
      <c r="T1130" s="113">
        <f>SUM($S$1035:S1130)</f>
        <v>1198.8894521185948</v>
      </c>
      <c r="U1130" s="199">
        <f t="shared" si="88"/>
        <v>11.655693322129999</v>
      </c>
      <c r="V1130" s="199">
        <f t="shared" si="89"/>
        <v>11.655693322129999</v>
      </c>
      <c r="W1130" s="231">
        <f>SUM($V$1035:V1130)</f>
        <v>1156.3443920031998</v>
      </c>
      <c r="Y1130" s="231"/>
      <c r="Z1130" s="231"/>
      <c r="AA1130" s="231"/>
      <c r="AB1130" s="231"/>
      <c r="AC1130" s="231"/>
      <c r="AD1130" s="231"/>
      <c r="AE1130" s="231"/>
      <c r="AF1130" s="231"/>
      <c r="AG1130" s="231"/>
      <c r="AH1130" s="231"/>
      <c r="AI1130" s="231"/>
      <c r="AJ1130" s="231"/>
      <c r="AK1130" s="231"/>
      <c r="AL1130" s="231"/>
      <c r="AM1130" s="231"/>
      <c r="AN1130" s="231"/>
    </row>
    <row r="1131" spans="1:40">
      <c r="A1131" s="27">
        <v>43102</v>
      </c>
      <c r="B1131" s="113">
        <v>9.5658999999999992</v>
      </c>
      <c r="C1131" s="116">
        <v>7.58</v>
      </c>
      <c r="D1131" s="116">
        <v>35.409999999999997</v>
      </c>
      <c r="E1131" s="113">
        <v>56.928600000000003</v>
      </c>
      <c r="F1131" s="113">
        <v>37.491</v>
      </c>
      <c r="G1131" s="113">
        <v>11.600000380000001</v>
      </c>
      <c r="H1131" s="113">
        <v>44.97</v>
      </c>
      <c r="I1131" s="113">
        <v>19.98</v>
      </c>
      <c r="J1131" s="113">
        <v>79.930000000000007</v>
      </c>
      <c r="K1131" s="113">
        <v>725.07</v>
      </c>
      <c r="L1131" s="113">
        <v>12.64</v>
      </c>
      <c r="M1131" s="113">
        <v>68.930000000000007</v>
      </c>
      <c r="N1131" s="113">
        <v>62.24</v>
      </c>
      <c r="O1131" s="113">
        <v>640.04999999999995</v>
      </c>
      <c r="P1131" s="113">
        <f t="shared" si="85"/>
        <v>2.8414142439913435</v>
      </c>
      <c r="Q1131" s="113">
        <f t="shared" si="86"/>
        <v>17.139988530287944</v>
      </c>
      <c r="R1131" s="113">
        <f>SUM($Q$1035:Q1131)</f>
        <v>1921.479144533683</v>
      </c>
      <c r="S1131" s="113">
        <f t="shared" si="87"/>
        <v>12.229725493807349</v>
      </c>
      <c r="T1131" s="113">
        <f>SUM($S$1035:S1131)</f>
        <v>1211.1191776124022</v>
      </c>
      <c r="U1131" s="199">
        <f t="shared" si="88"/>
        <v>11.60314407608</v>
      </c>
      <c r="V1131" s="199">
        <f t="shared" si="89"/>
        <v>11.60314407608</v>
      </c>
      <c r="W1131" s="231">
        <f>SUM($V$1035:V1131)</f>
        <v>1167.9475360792799</v>
      </c>
      <c r="Y1131" s="231"/>
      <c r="Z1131" s="231"/>
      <c r="AA1131" s="231"/>
      <c r="AB1131" s="231"/>
      <c r="AC1131" s="231"/>
      <c r="AD1131" s="231"/>
      <c r="AE1131" s="231"/>
      <c r="AF1131" s="231"/>
      <c r="AG1131" s="231"/>
      <c r="AH1131" s="231"/>
      <c r="AI1131" s="231"/>
      <c r="AJ1131" s="231"/>
      <c r="AK1131" s="231"/>
      <c r="AL1131" s="231"/>
      <c r="AM1131" s="231"/>
      <c r="AN1131" s="231"/>
    </row>
    <row r="1132" spans="1:40">
      <c r="A1132" s="27">
        <v>43103</v>
      </c>
      <c r="B1132" s="113">
        <v>9.6410999999999998</v>
      </c>
      <c r="C1132" s="116">
        <v>7.64</v>
      </c>
      <c r="D1132" s="116">
        <v>36.11</v>
      </c>
      <c r="E1132" s="113">
        <v>57.107300000000002</v>
      </c>
      <c r="F1132" s="113">
        <v>37.750300000000003</v>
      </c>
      <c r="G1132" s="113">
        <v>11.80000019</v>
      </c>
      <c r="H1132" s="113">
        <v>49.04</v>
      </c>
      <c r="I1132" s="113">
        <v>19.989999999999998</v>
      </c>
      <c r="J1132" s="113">
        <v>79.91</v>
      </c>
      <c r="K1132" s="113">
        <v>726.71</v>
      </c>
      <c r="L1132" s="113">
        <v>12.57</v>
      </c>
      <c r="M1132" s="113">
        <v>51.07</v>
      </c>
      <c r="N1132" s="113">
        <v>62.51</v>
      </c>
      <c r="O1132" s="113">
        <v>640.03</v>
      </c>
      <c r="P1132" s="113">
        <f t="shared" si="85"/>
        <v>2.8434102891341322</v>
      </c>
      <c r="Q1132" s="113">
        <f t="shared" si="86"/>
        <v>17.17423488840932</v>
      </c>
      <c r="R1132" s="113">
        <f>SUM($Q$1035:Q1132)</f>
        <v>1938.6533794220923</v>
      </c>
      <c r="S1132" s="113">
        <f t="shared" si="87"/>
        <v>12.287696283183475</v>
      </c>
      <c r="T1132" s="113">
        <f>SUM($S$1035:S1132)</f>
        <v>1223.4068738955857</v>
      </c>
      <c r="U1132" s="199">
        <f t="shared" si="88"/>
        <v>11.762237648719999</v>
      </c>
      <c r="V1132" s="199">
        <f t="shared" si="89"/>
        <v>11.762237648719999</v>
      </c>
      <c r="W1132" s="231">
        <f>SUM($V$1035:V1132)</f>
        <v>1179.7097737279998</v>
      </c>
      <c r="Y1132" s="231"/>
      <c r="Z1132" s="231"/>
      <c r="AA1132" s="231"/>
      <c r="AB1132" s="231"/>
      <c r="AC1132" s="231"/>
      <c r="AD1132" s="231"/>
      <c r="AE1132" s="231"/>
      <c r="AF1132" s="231"/>
      <c r="AG1132" s="231"/>
      <c r="AH1132" s="231"/>
      <c r="AI1132" s="231"/>
      <c r="AJ1132" s="231"/>
      <c r="AK1132" s="231"/>
      <c r="AL1132" s="231"/>
      <c r="AM1132" s="231"/>
      <c r="AN1132" s="231"/>
    </row>
    <row r="1133" spans="1:40">
      <c r="A1133" s="27">
        <v>43104</v>
      </c>
      <c r="B1133" s="113">
        <v>9.8579000000000008</v>
      </c>
      <c r="C1133" s="116">
        <v>7.81</v>
      </c>
      <c r="D1133" s="116">
        <v>36.4</v>
      </c>
      <c r="E1133" s="113">
        <v>55.513199999999998</v>
      </c>
      <c r="F1133" s="113">
        <v>37.396500000000003</v>
      </c>
      <c r="G1133" s="113">
        <v>11.80000019</v>
      </c>
      <c r="H1133" s="113">
        <v>47.97</v>
      </c>
      <c r="I1133" s="113">
        <v>20</v>
      </c>
      <c r="J1133" s="113">
        <v>62.91</v>
      </c>
      <c r="K1133" s="113">
        <v>729.47</v>
      </c>
      <c r="L1133" s="113">
        <v>12.32</v>
      </c>
      <c r="M1133" s="113">
        <v>43.28</v>
      </c>
      <c r="N1133" s="113">
        <v>61.36</v>
      </c>
      <c r="O1133" s="113">
        <v>640</v>
      </c>
      <c r="P1133" s="113">
        <f t="shared" si="85"/>
        <v>2.8384055232734919</v>
      </c>
      <c r="Q1133" s="113">
        <f t="shared" si="86"/>
        <v>17.088496592966237</v>
      </c>
      <c r="R1133" s="113">
        <f>SUM($Q$1035:Q1133)</f>
        <v>1955.7418760150586</v>
      </c>
      <c r="S1133" s="113">
        <f t="shared" si="87"/>
        <v>12.304502637739477</v>
      </c>
      <c r="T1133" s="113">
        <f>SUM($S$1035:S1133)</f>
        <v>1235.7113765333252</v>
      </c>
      <c r="U1133" s="199">
        <f t="shared" si="88"/>
        <v>11.963830510409998</v>
      </c>
      <c r="V1133" s="199">
        <f t="shared" si="89"/>
        <v>11.963830510409998</v>
      </c>
      <c r="W1133" s="231">
        <f>SUM($V$1035:V1133)</f>
        <v>1191.6736042384098</v>
      </c>
      <c r="Y1133" s="231"/>
      <c r="Z1133" s="231"/>
      <c r="AA1133" s="231"/>
      <c r="AB1133" s="231"/>
      <c r="AC1133" s="231"/>
      <c r="AD1133" s="231"/>
      <c r="AE1133" s="231"/>
      <c r="AF1133" s="231"/>
      <c r="AG1133" s="231"/>
      <c r="AH1133" s="231"/>
      <c r="AI1133" s="231"/>
      <c r="AJ1133" s="231"/>
      <c r="AK1133" s="231"/>
      <c r="AL1133" s="231"/>
      <c r="AM1133" s="231"/>
      <c r="AN1133" s="231"/>
    </row>
    <row r="1134" spans="1:40">
      <c r="A1134" s="27">
        <v>43105</v>
      </c>
      <c r="B1134" s="113">
        <v>8.8848000000000003</v>
      </c>
      <c r="C1134" s="116">
        <v>7.04</v>
      </c>
      <c r="D1134" s="116">
        <v>34.130000000000003</v>
      </c>
      <c r="E1134" s="113">
        <v>57.965899999999998</v>
      </c>
      <c r="F1134" s="113">
        <v>36.456600000000002</v>
      </c>
      <c r="G1134" s="113">
        <v>11.80000019</v>
      </c>
      <c r="H1134" s="113">
        <v>47.66</v>
      </c>
      <c r="I1134" s="113">
        <v>20</v>
      </c>
      <c r="J1134" s="113">
        <v>53.52</v>
      </c>
      <c r="K1134" s="113">
        <v>715.81</v>
      </c>
      <c r="L1134" s="113">
        <v>12</v>
      </c>
      <c r="M1134" s="113">
        <v>50.7</v>
      </c>
      <c r="N1134" s="113">
        <v>63.36</v>
      </c>
      <c r="O1134" s="113">
        <v>639.94000000000005</v>
      </c>
      <c r="P1134" s="113">
        <f t="shared" si="85"/>
        <v>2.6590176181851222</v>
      </c>
      <c r="Q1134" s="113">
        <f t="shared" si="86"/>
        <v>14.282251580477064</v>
      </c>
      <c r="R1134" s="113">
        <f>SUM($Q$1035:Q1134)</f>
        <v>1970.0241275955357</v>
      </c>
      <c r="S1134" s="113">
        <f t="shared" si="87"/>
        <v>10.985371695868979</v>
      </c>
      <c r="T1134" s="113">
        <f>SUM($S$1035:S1134)</f>
        <v>1246.6967482291941</v>
      </c>
      <c r="U1134" s="199">
        <f t="shared" si="88"/>
        <v>10.78733245113</v>
      </c>
      <c r="V1134" s="199">
        <f t="shared" si="89"/>
        <v>10.78733245113</v>
      </c>
      <c r="W1134" s="231">
        <f>SUM($V$1035:V1134)</f>
        <v>1202.4609366895397</v>
      </c>
      <c r="Y1134" s="231"/>
      <c r="Z1134" s="231"/>
      <c r="AA1134" s="231"/>
      <c r="AB1134" s="231"/>
      <c r="AC1134" s="231"/>
      <c r="AD1134" s="231"/>
      <c r="AE1134" s="231"/>
      <c r="AF1134" s="231"/>
      <c r="AG1134" s="231"/>
      <c r="AH1134" s="231"/>
      <c r="AI1134" s="231"/>
      <c r="AJ1134" s="231"/>
      <c r="AK1134" s="231"/>
      <c r="AL1134" s="231"/>
      <c r="AM1134" s="231"/>
      <c r="AN1134" s="231"/>
    </row>
    <row r="1135" spans="1:40">
      <c r="A1135" s="27">
        <v>43106</v>
      </c>
      <c r="B1135" s="113">
        <v>8.6338000000000008</v>
      </c>
      <c r="C1135" s="116">
        <v>6.84</v>
      </c>
      <c r="D1135" s="116">
        <v>34.61</v>
      </c>
      <c r="E1135" s="113">
        <v>57.945300000000003</v>
      </c>
      <c r="F1135" s="113">
        <v>36.443800000000003</v>
      </c>
      <c r="G1135" s="113">
        <v>12</v>
      </c>
      <c r="H1135" s="113">
        <v>48.85</v>
      </c>
      <c r="I1135" s="113">
        <v>20.010000000000002</v>
      </c>
      <c r="J1135" s="113">
        <v>70.97</v>
      </c>
      <c r="K1135" s="113">
        <v>712.85</v>
      </c>
      <c r="L1135" s="113">
        <v>11.81</v>
      </c>
      <c r="M1135" s="113">
        <v>50.08</v>
      </c>
      <c r="N1135" s="113">
        <v>62.44</v>
      </c>
      <c r="O1135" s="113">
        <v>640</v>
      </c>
      <c r="P1135" s="113">
        <f t="shared" si="85"/>
        <v>2.6426033311955996</v>
      </c>
      <c r="Q1135" s="113">
        <f t="shared" si="86"/>
        <v>14.049732145145899</v>
      </c>
      <c r="R1135" s="113">
        <f>SUM($Q$1035:Q1135)</f>
        <v>1984.0738597406817</v>
      </c>
      <c r="S1135" s="113">
        <f t="shared" si="87"/>
        <v>10.843855733452401</v>
      </c>
      <c r="T1135" s="113">
        <f>SUM($S$1035:S1135)</f>
        <v>1257.5406039626464</v>
      </c>
      <c r="U1135" s="199">
        <f t="shared" si="88"/>
        <v>10.571698097469998</v>
      </c>
      <c r="V1135" s="199">
        <f t="shared" si="89"/>
        <v>10.571698097469998</v>
      </c>
      <c r="W1135" s="231">
        <f>SUM($V$1035:V1135)</f>
        <v>1213.0326347870098</v>
      </c>
      <c r="Y1135" s="231"/>
      <c r="Z1135" s="231"/>
      <c r="AA1135" s="231"/>
      <c r="AB1135" s="231"/>
      <c r="AC1135" s="231"/>
      <c r="AD1135" s="231"/>
      <c r="AE1135" s="231"/>
      <c r="AF1135" s="231"/>
      <c r="AG1135" s="231"/>
      <c r="AH1135" s="231"/>
      <c r="AI1135" s="231"/>
      <c r="AJ1135" s="231"/>
      <c r="AK1135" s="231"/>
      <c r="AL1135" s="231"/>
      <c r="AM1135" s="231"/>
      <c r="AN1135" s="231"/>
    </row>
    <row r="1136" spans="1:40">
      <c r="A1136" s="27">
        <v>43107</v>
      </c>
      <c r="B1136" s="113">
        <v>8.7475000000000005</v>
      </c>
      <c r="C1136" s="116">
        <v>6.93</v>
      </c>
      <c r="D1136" s="116">
        <v>35.200000000000003</v>
      </c>
      <c r="E1136" s="113">
        <v>58.359699999999997</v>
      </c>
      <c r="F1136" s="113">
        <v>35.780299999999997</v>
      </c>
      <c r="G1136" s="113">
        <v>12</v>
      </c>
      <c r="H1136" s="113">
        <v>46.87</v>
      </c>
      <c r="I1136" s="113">
        <v>19.989999999999998</v>
      </c>
      <c r="J1136" s="113">
        <v>79.95</v>
      </c>
      <c r="K1136" s="113">
        <v>714.94</v>
      </c>
      <c r="L1136" s="113">
        <v>11.39</v>
      </c>
      <c r="M1136" s="113">
        <v>56.1</v>
      </c>
      <c r="N1136" s="113">
        <v>61.49</v>
      </c>
      <c r="O1136" s="113">
        <v>640.05999999999995</v>
      </c>
      <c r="P1136" s="113">
        <f t="shared" si="85"/>
        <v>2.6838288632481699</v>
      </c>
      <c r="Q1136" s="113">
        <f t="shared" si="86"/>
        <v>14.641044670298298</v>
      </c>
      <c r="R1136" s="113">
        <f>SUM($Q$1035:Q1136)</f>
        <v>1998.7149044109799</v>
      </c>
      <c r="S1136" s="113">
        <f t="shared" si="87"/>
        <v>11.1411477140297</v>
      </c>
      <c r="T1136" s="113">
        <f>SUM($S$1035:S1136)</f>
        <v>1268.6817516766762</v>
      </c>
      <c r="U1136" s="199">
        <f t="shared" si="88"/>
        <v>10.76622682004</v>
      </c>
      <c r="V1136" s="199">
        <f t="shared" si="89"/>
        <v>10.76622682004</v>
      </c>
      <c r="W1136" s="231">
        <f>SUM($V$1035:V1136)</f>
        <v>1223.7988616070497</v>
      </c>
      <c r="Y1136" s="231"/>
      <c r="Z1136" s="231"/>
      <c r="AA1136" s="231"/>
      <c r="AB1136" s="231"/>
      <c r="AC1136" s="231"/>
      <c r="AD1136" s="231"/>
      <c r="AE1136" s="231"/>
      <c r="AF1136" s="231"/>
      <c r="AG1136" s="231"/>
      <c r="AH1136" s="231"/>
      <c r="AI1136" s="231"/>
      <c r="AJ1136" s="231"/>
      <c r="AK1136" s="231"/>
      <c r="AL1136" s="231"/>
      <c r="AM1136" s="231"/>
      <c r="AN1136" s="231"/>
    </row>
    <row r="1137" spans="1:40">
      <c r="A1137" s="27">
        <v>43108</v>
      </c>
      <c r="B1137" s="113">
        <v>9.2787000000000006</v>
      </c>
      <c r="C1137" s="116">
        <v>7.35</v>
      </c>
      <c r="D1137" s="116">
        <v>35.229999999999997</v>
      </c>
      <c r="E1137" s="113">
        <v>56.540500000000002</v>
      </c>
      <c r="F1137" s="113">
        <v>36.559100000000001</v>
      </c>
      <c r="G1137" s="113">
        <v>11.600000380000001</v>
      </c>
      <c r="H1137" s="113">
        <v>51.16</v>
      </c>
      <c r="I1137" s="113">
        <v>19.989999999999998</v>
      </c>
      <c r="J1137" s="113">
        <v>79.97</v>
      </c>
      <c r="K1137" s="113">
        <v>726.11</v>
      </c>
      <c r="L1137" s="113">
        <v>11.87</v>
      </c>
      <c r="M1137" s="113">
        <v>61.29</v>
      </c>
      <c r="N1137" s="113">
        <v>61.91</v>
      </c>
      <c r="O1137" s="113">
        <v>640.04</v>
      </c>
      <c r="P1137" s="113">
        <f t="shared" si="85"/>
        <v>2.8103479344019338</v>
      </c>
      <c r="Q1137" s="113">
        <f t="shared" si="86"/>
        <v>16.615698386249566</v>
      </c>
      <c r="R1137" s="113">
        <f>SUM($Q$1035:Q1137)</f>
        <v>2015.3306027972294</v>
      </c>
      <c r="S1137" s="113">
        <f t="shared" si="87"/>
        <v>11.857667267259245</v>
      </c>
      <c r="T1137" s="113">
        <f>SUM($S$1035:S1137)</f>
        <v>1280.5394189439355</v>
      </c>
      <c r="U1137" s="199">
        <f t="shared" si="88"/>
        <v>11.265435841159999</v>
      </c>
      <c r="V1137" s="199">
        <f t="shared" si="89"/>
        <v>11.265435841159999</v>
      </c>
      <c r="W1137" s="231">
        <f>SUM($V$1035:V1137)</f>
        <v>1235.0642974482098</v>
      </c>
      <c r="Y1137" s="231"/>
      <c r="Z1137" s="231"/>
      <c r="AA1137" s="231"/>
      <c r="AB1137" s="231"/>
      <c r="AC1137" s="231"/>
      <c r="AD1137" s="231"/>
      <c r="AE1137" s="231"/>
      <c r="AF1137" s="231"/>
      <c r="AG1137" s="231"/>
      <c r="AH1137" s="231"/>
      <c r="AI1137" s="231"/>
      <c r="AJ1137" s="231"/>
      <c r="AK1137" s="231"/>
      <c r="AL1137" s="231"/>
      <c r="AM1137" s="231"/>
      <c r="AN1137" s="231"/>
    </row>
    <row r="1138" spans="1:40">
      <c r="A1138" s="27">
        <v>43109</v>
      </c>
      <c r="B1138" s="113">
        <v>9.0838999999999999</v>
      </c>
      <c r="C1138" s="116">
        <v>7.2</v>
      </c>
      <c r="D1138" s="116">
        <v>36.03</v>
      </c>
      <c r="E1138" s="113">
        <v>58.198300000000003</v>
      </c>
      <c r="F1138" s="113">
        <v>36.3583</v>
      </c>
      <c r="G1138" s="113">
        <v>11.80000019</v>
      </c>
      <c r="H1138" s="113">
        <v>50.02</v>
      </c>
      <c r="I1138" s="113">
        <v>20</v>
      </c>
      <c r="J1138" s="113">
        <v>79.94</v>
      </c>
      <c r="K1138" s="113">
        <v>721.16</v>
      </c>
      <c r="L1138" s="113">
        <v>11.55</v>
      </c>
      <c r="M1138" s="113">
        <v>65.73</v>
      </c>
      <c r="N1138" s="113">
        <v>60.2</v>
      </c>
      <c r="O1138" s="113">
        <v>639.98</v>
      </c>
      <c r="P1138" s="113">
        <f t="shared" si="85"/>
        <v>2.7851492049425324</v>
      </c>
      <c r="Q1138" s="113">
        <f t="shared" si="86"/>
        <v>16.202235149988066</v>
      </c>
      <c r="R1138" s="113">
        <f>SUM($Q$1035:Q1138)</f>
        <v>2031.5328379472176</v>
      </c>
      <c r="S1138" s="113">
        <f t="shared" si="87"/>
        <v>11.725833297783476</v>
      </c>
      <c r="T1138" s="113">
        <f>SUM($S$1035:S1138)</f>
        <v>1292.2652522417191</v>
      </c>
      <c r="U1138" s="199">
        <f t="shared" si="88"/>
        <v>11.206146307819999</v>
      </c>
      <c r="V1138" s="199">
        <f t="shared" si="89"/>
        <v>11.206146307819999</v>
      </c>
      <c r="W1138" s="231">
        <f>SUM($V$1035:V1138)</f>
        <v>1246.2704437560299</v>
      </c>
      <c r="Y1138" s="231"/>
      <c r="Z1138" s="231"/>
      <c r="AA1138" s="231"/>
      <c r="AB1138" s="231"/>
      <c r="AC1138" s="231"/>
      <c r="AD1138" s="231"/>
      <c r="AE1138" s="231"/>
      <c r="AF1138" s="231"/>
      <c r="AG1138" s="231"/>
      <c r="AH1138" s="231"/>
      <c r="AI1138" s="231"/>
      <c r="AJ1138" s="231"/>
      <c r="AK1138" s="231"/>
      <c r="AL1138" s="231"/>
      <c r="AM1138" s="231"/>
      <c r="AN1138" s="231"/>
    </row>
    <row r="1139" spans="1:40">
      <c r="A1139" s="27">
        <v>43110</v>
      </c>
      <c r="B1139" s="113">
        <v>9.3641000000000005</v>
      </c>
      <c r="C1139" s="116">
        <v>7.42</v>
      </c>
      <c r="D1139" s="116">
        <v>36.97</v>
      </c>
      <c r="E1139" s="113">
        <v>54.960799999999999</v>
      </c>
      <c r="F1139" s="113">
        <v>35.7926</v>
      </c>
      <c r="G1139" s="113">
        <v>11.899999619999999</v>
      </c>
      <c r="H1139" s="113">
        <v>47.69</v>
      </c>
      <c r="I1139" s="113">
        <v>20</v>
      </c>
      <c r="J1139" s="113">
        <v>79.959999999999994</v>
      </c>
      <c r="K1139" s="113">
        <v>728.23</v>
      </c>
      <c r="L1139" s="113">
        <v>12.14</v>
      </c>
      <c r="M1139" s="113">
        <v>68.64</v>
      </c>
      <c r="N1139" s="113">
        <v>61.54</v>
      </c>
      <c r="O1139" s="113">
        <v>639.95000000000005</v>
      </c>
      <c r="P1139" s="113">
        <f t="shared" si="85"/>
        <v>2.8276346457320956</v>
      </c>
      <c r="Q1139" s="113">
        <f t="shared" si="86"/>
        <v>16.905426173190623</v>
      </c>
      <c r="R1139" s="113">
        <f>SUM($Q$1035:Q1139)</f>
        <v>2048.4382641204083</v>
      </c>
      <c r="S1139" s="113">
        <f t="shared" si="87"/>
        <v>11.998280719995055</v>
      </c>
      <c r="T1139" s="113">
        <f>SUM($S$1035:S1139)</f>
        <v>1304.2635329617142</v>
      </c>
      <c r="U1139" s="199">
        <f t="shared" si="88"/>
        <v>11.486368711299999</v>
      </c>
      <c r="V1139" s="199">
        <f t="shared" si="89"/>
        <v>11.486368711299999</v>
      </c>
      <c r="W1139" s="231">
        <f>SUM($V$1035:V1139)</f>
        <v>1257.7568124673298</v>
      </c>
      <c r="Y1139" s="231"/>
      <c r="Z1139" s="231"/>
      <c r="AA1139" s="231"/>
      <c r="AB1139" s="231"/>
      <c r="AC1139" s="231"/>
      <c r="AD1139" s="231"/>
      <c r="AE1139" s="231"/>
      <c r="AF1139" s="231"/>
      <c r="AG1139" s="231"/>
      <c r="AH1139" s="231"/>
      <c r="AI1139" s="231"/>
      <c r="AJ1139" s="231"/>
      <c r="AK1139" s="231"/>
      <c r="AL1139" s="231"/>
      <c r="AM1139" s="231"/>
      <c r="AN1139" s="231"/>
    </row>
    <row r="1140" spans="1:40">
      <c r="A1140" s="27">
        <v>43111</v>
      </c>
      <c r="B1140" s="113">
        <v>9.6098999999999997</v>
      </c>
      <c r="C1140" s="116">
        <v>7.61</v>
      </c>
      <c r="D1140" s="116">
        <v>36.76</v>
      </c>
      <c r="E1140" s="113">
        <v>50.176200000000001</v>
      </c>
      <c r="F1140" s="113">
        <v>35.712800000000001</v>
      </c>
      <c r="G1140" s="113">
        <v>11.899999619999999</v>
      </c>
      <c r="H1140" s="113">
        <v>48.63</v>
      </c>
      <c r="I1140" s="113">
        <v>20</v>
      </c>
      <c r="J1140" s="113">
        <v>79.94</v>
      </c>
      <c r="K1140" s="113">
        <v>734.06</v>
      </c>
      <c r="L1140" s="113">
        <v>11.96</v>
      </c>
      <c r="M1140" s="113">
        <v>81.510000000000005</v>
      </c>
      <c r="N1140" s="113">
        <v>63.59</v>
      </c>
      <c r="O1140" s="113">
        <v>639.98</v>
      </c>
      <c r="P1140" s="113">
        <f t="shared" si="85"/>
        <v>2.8786685746273557</v>
      </c>
      <c r="Q1140" s="113">
        <f t="shared" si="86"/>
        <v>17.790570586923749</v>
      </c>
      <c r="R1140" s="113">
        <f>SUM($Q$1035:Q1140)</f>
        <v>2066.2288347073322</v>
      </c>
      <c r="S1140" s="113">
        <f t="shared" si="87"/>
        <v>12.133066519314053</v>
      </c>
      <c r="T1140" s="113">
        <f>SUM($S$1035:S1140)</f>
        <v>1316.3965994810283</v>
      </c>
      <c r="U1140" s="199">
        <f t="shared" si="88"/>
        <v>11.554565908740001</v>
      </c>
      <c r="V1140" s="199">
        <f t="shared" si="89"/>
        <v>11.554565908740001</v>
      </c>
      <c r="W1140" s="231">
        <f>SUM($V$1035:V1140)</f>
        <v>1269.3113783760698</v>
      </c>
      <c r="Y1140" s="231"/>
      <c r="Z1140" s="231"/>
      <c r="AA1140" s="231"/>
      <c r="AB1140" s="231"/>
      <c r="AC1140" s="231"/>
      <c r="AD1140" s="231"/>
      <c r="AE1140" s="231"/>
      <c r="AF1140" s="231"/>
      <c r="AG1140" s="231"/>
      <c r="AH1140" s="231"/>
      <c r="AI1140" s="231"/>
      <c r="AJ1140" s="231"/>
      <c r="AK1140" s="231"/>
      <c r="AL1140" s="231"/>
      <c r="AM1140" s="231"/>
      <c r="AN1140" s="231"/>
    </row>
    <row r="1141" spans="1:40">
      <c r="A1141" s="27">
        <v>43112</v>
      </c>
      <c r="B1141" s="113">
        <v>8.8873999999999995</v>
      </c>
      <c r="C1141" s="116">
        <v>7.04</v>
      </c>
      <c r="D1141" s="116">
        <v>35.11</v>
      </c>
      <c r="E1141" s="113">
        <v>55.787599999999998</v>
      </c>
      <c r="F1141" s="113">
        <v>36.072299999999998</v>
      </c>
      <c r="G1141" s="113">
        <v>12.100000380000001</v>
      </c>
      <c r="H1141" s="113">
        <v>48.84</v>
      </c>
      <c r="I1141" s="113">
        <v>20</v>
      </c>
      <c r="J1141" s="113">
        <v>79.86</v>
      </c>
      <c r="K1141" s="113">
        <v>721.97</v>
      </c>
      <c r="L1141" s="113">
        <v>12.14</v>
      </c>
      <c r="M1141" s="113">
        <v>58.22</v>
      </c>
      <c r="N1141" s="113">
        <v>64.819999999999993</v>
      </c>
      <c r="O1141" s="113">
        <v>639.86</v>
      </c>
      <c r="P1141" s="113">
        <f t="shared" si="85"/>
        <v>2.707933990885155</v>
      </c>
      <c r="Q1141" s="113">
        <f t="shared" si="86"/>
        <v>14.998256948026359</v>
      </c>
      <c r="R1141" s="113">
        <f>SUM($Q$1035:Q1141)</f>
        <v>2081.2270916553584</v>
      </c>
      <c r="S1141" s="113">
        <f t="shared" si="87"/>
        <v>11.193145841510647</v>
      </c>
      <c r="T1141" s="113">
        <f>SUM($S$1035:S1141)</f>
        <v>1327.5897453225389</v>
      </c>
      <c r="U1141" s="199">
        <f t="shared" si="88"/>
        <v>10.815992793709999</v>
      </c>
      <c r="V1141" s="199">
        <f t="shared" si="89"/>
        <v>10.815992793709999</v>
      </c>
      <c r="W1141" s="231">
        <f>SUM($V$1035:V1141)</f>
        <v>1280.1273711697797</v>
      </c>
      <c r="Y1141" s="231"/>
      <c r="Z1141" s="231"/>
      <c r="AA1141" s="231"/>
      <c r="AB1141" s="231"/>
      <c r="AC1141" s="231"/>
      <c r="AD1141" s="231"/>
      <c r="AE1141" s="231"/>
      <c r="AF1141" s="231"/>
      <c r="AG1141" s="231"/>
      <c r="AH1141" s="231"/>
      <c r="AI1141" s="231"/>
      <c r="AJ1141" s="231"/>
      <c r="AK1141" s="231"/>
      <c r="AL1141" s="231"/>
      <c r="AM1141" s="231"/>
      <c r="AN1141" s="231"/>
    </row>
    <row r="1142" spans="1:40">
      <c r="A1142" s="27">
        <v>43113</v>
      </c>
      <c r="B1142" s="113">
        <v>8.5419999999999998</v>
      </c>
      <c r="C1142" s="116">
        <v>6.77</v>
      </c>
      <c r="D1142" s="116">
        <v>32.479999999999997</v>
      </c>
      <c r="E1142" s="113">
        <v>62.954300000000003</v>
      </c>
      <c r="F1142" s="113">
        <v>35.746600000000001</v>
      </c>
      <c r="G1142" s="113">
        <v>11.899999619999999</v>
      </c>
      <c r="H1142" s="113">
        <v>47.6</v>
      </c>
      <c r="I1142" s="113">
        <v>19.989999999999998</v>
      </c>
      <c r="J1142" s="113">
        <v>79.959999999999994</v>
      </c>
      <c r="K1142" s="113">
        <v>713.42</v>
      </c>
      <c r="L1142" s="113">
        <v>11.43</v>
      </c>
      <c r="M1142" s="113">
        <v>43.5</v>
      </c>
      <c r="N1142" s="113">
        <v>62.38</v>
      </c>
      <c r="O1142" s="113">
        <v>640.01</v>
      </c>
      <c r="P1142" s="113">
        <f t="shared" si="85"/>
        <v>2.6108376829131954</v>
      </c>
      <c r="Q1142" s="113">
        <f t="shared" si="86"/>
        <v>13.610447317010836</v>
      </c>
      <c r="R1142" s="113">
        <f>SUM($Q$1035:Q1142)</f>
        <v>2094.8375389723692</v>
      </c>
      <c r="S1142" s="113">
        <f t="shared" si="87"/>
        <v>10.758648448426051</v>
      </c>
      <c r="T1142" s="113">
        <f>SUM($S$1035:S1142)</f>
        <v>1338.348393770965</v>
      </c>
      <c r="U1142" s="199">
        <f t="shared" si="88"/>
        <v>10.424558143249998</v>
      </c>
      <c r="V1142" s="199">
        <f t="shared" si="89"/>
        <v>10.424558143249998</v>
      </c>
      <c r="W1142" s="231">
        <f>SUM($V$1035:V1142)</f>
        <v>1290.5519293130296</v>
      </c>
      <c r="Y1142" s="231"/>
      <c r="Z1142" s="231"/>
      <c r="AA1142" s="231"/>
      <c r="AB1142" s="231"/>
      <c r="AC1142" s="231"/>
      <c r="AD1142" s="231"/>
      <c r="AE1142" s="231"/>
      <c r="AF1142" s="231"/>
      <c r="AG1142" s="231"/>
      <c r="AH1142" s="231"/>
      <c r="AI1142" s="231"/>
      <c r="AJ1142" s="231"/>
      <c r="AK1142" s="231"/>
      <c r="AL1142" s="231"/>
      <c r="AM1142" s="231"/>
      <c r="AN1142" s="231"/>
    </row>
    <row r="1143" spans="1:40">
      <c r="A1143" s="27">
        <v>43114</v>
      </c>
      <c r="B1143" s="113">
        <v>9.1649999999999991</v>
      </c>
      <c r="C1143" s="116">
        <v>7.26</v>
      </c>
      <c r="D1143" s="116">
        <v>32.46</v>
      </c>
      <c r="E1143" s="113">
        <v>57.282699999999998</v>
      </c>
      <c r="F1143" s="113">
        <v>35.891399999999997</v>
      </c>
      <c r="G1143" s="113">
        <v>11.69999981</v>
      </c>
      <c r="H1143" s="113">
        <v>47.46</v>
      </c>
      <c r="I1143" s="113">
        <v>20</v>
      </c>
      <c r="J1143" s="113">
        <v>79.959999999999994</v>
      </c>
      <c r="K1143" s="113">
        <v>731.81</v>
      </c>
      <c r="L1143" s="113">
        <v>12.8</v>
      </c>
      <c r="M1143" s="113">
        <v>46.59</v>
      </c>
      <c r="N1143" s="113">
        <v>66.010000000000005</v>
      </c>
      <c r="O1143" s="113">
        <v>640.07000000000005</v>
      </c>
      <c r="P1143" s="113">
        <f t="shared" si="85"/>
        <v>2.7151186458433578</v>
      </c>
      <c r="Q1143" s="113">
        <f t="shared" si="86"/>
        <v>15.106402277412737</v>
      </c>
      <c r="R1143" s="113">
        <f>SUM($Q$1035:Q1143)</f>
        <v>2109.9439412497818</v>
      </c>
      <c r="S1143" s="113">
        <f t="shared" si="87"/>
        <v>11.34409821376423</v>
      </c>
      <c r="T1143" s="113">
        <f>SUM($S$1035:S1143)</f>
        <v>1349.6924919847293</v>
      </c>
      <c r="U1143" s="199">
        <f t="shared" si="88"/>
        <v>10.880632048649998</v>
      </c>
      <c r="V1143" s="199">
        <f t="shared" si="89"/>
        <v>10.880632048649998</v>
      </c>
      <c r="W1143" s="231">
        <f>SUM($V$1035:V1143)</f>
        <v>1301.4325613616795</v>
      </c>
      <c r="Y1143" s="231"/>
      <c r="Z1143" s="231"/>
      <c r="AA1143" s="231"/>
      <c r="AB1143" s="231"/>
      <c r="AC1143" s="231"/>
      <c r="AD1143" s="231"/>
      <c r="AE1143" s="231"/>
      <c r="AF1143" s="231"/>
      <c r="AG1143" s="231"/>
      <c r="AH1143" s="231"/>
      <c r="AI1143" s="231"/>
      <c r="AJ1143" s="231"/>
      <c r="AK1143" s="231"/>
      <c r="AL1143" s="231"/>
      <c r="AM1143" s="231"/>
      <c r="AN1143" s="231"/>
    </row>
    <row r="1144" spans="1:40">
      <c r="A1144" s="27">
        <v>43115</v>
      </c>
      <c r="B1144" s="113">
        <v>9.9030000000000005</v>
      </c>
      <c r="C1144" s="116">
        <v>7.85</v>
      </c>
      <c r="D1144" s="116">
        <v>33.07</v>
      </c>
      <c r="E1144" s="113">
        <v>53.286000000000001</v>
      </c>
      <c r="F1144" s="113">
        <v>36.0227</v>
      </c>
      <c r="G1144" s="113">
        <v>11.80000019</v>
      </c>
      <c r="H1144" s="113">
        <v>47.64</v>
      </c>
      <c r="I1144" s="113">
        <v>20</v>
      </c>
      <c r="J1144" s="113">
        <v>79.94</v>
      </c>
      <c r="K1144" s="113">
        <v>753.21</v>
      </c>
      <c r="L1144" s="113">
        <v>14.08</v>
      </c>
      <c r="M1144" s="113">
        <v>57.25</v>
      </c>
      <c r="N1144" s="113">
        <v>72.8</v>
      </c>
      <c r="O1144" s="113">
        <v>640.03</v>
      </c>
      <c r="P1144" s="113">
        <f t="shared" si="85"/>
        <v>2.852627277209872</v>
      </c>
      <c r="Q1144" s="113">
        <f t="shared" si="86"/>
        <v>17.333261353289732</v>
      </c>
      <c r="R1144" s="113">
        <f>SUM($Q$1035:Q1144)</f>
        <v>2127.2772026030716</v>
      </c>
      <c r="S1144" s="113">
        <f t="shared" si="87"/>
        <v>12.146942253291273</v>
      </c>
      <c r="T1144" s="113">
        <f>SUM($S$1035:S1144)</f>
        <v>1361.8394342380204</v>
      </c>
      <c r="U1144" s="199">
        <f t="shared" si="88"/>
        <v>11.591828844269999</v>
      </c>
      <c r="V1144" s="199">
        <f t="shared" si="89"/>
        <v>11.591828844269999</v>
      </c>
      <c r="W1144" s="231">
        <f>SUM($V$1035:V1144)</f>
        <v>1313.0243902059494</v>
      </c>
      <c r="Y1144" s="231"/>
      <c r="Z1144" s="231"/>
      <c r="AA1144" s="231"/>
      <c r="AB1144" s="231"/>
      <c r="AC1144" s="231"/>
      <c r="AD1144" s="231"/>
      <c r="AE1144" s="231"/>
      <c r="AF1144" s="231"/>
      <c r="AG1144" s="231"/>
      <c r="AH1144" s="231"/>
      <c r="AI1144" s="231"/>
      <c r="AJ1144" s="231"/>
      <c r="AK1144" s="231"/>
      <c r="AL1144" s="231"/>
      <c r="AM1144" s="231"/>
      <c r="AN1144" s="231"/>
    </row>
    <row r="1145" spans="1:40">
      <c r="A1145" s="27">
        <v>43116</v>
      </c>
      <c r="B1145" s="113">
        <v>10.2134</v>
      </c>
      <c r="C1145" s="116">
        <v>8.09</v>
      </c>
      <c r="D1145" s="116">
        <v>34.15</v>
      </c>
      <c r="E1145" s="113">
        <v>53.119300000000003</v>
      </c>
      <c r="F1145" s="113">
        <v>36.2059</v>
      </c>
      <c r="G1145" s="113">
        <v>12.100000380000001</v>
      </c>
      <c r="H1145" s="113">
        <v>47.59</v>
      </c>
      <c r="I1145" s="113">
        <v>20.010000000000002</v>
      </c>
      <c r="J1145" s="113">
        <v>79.95</v>
      </c>
      <c r="K1145" s="113">
        <v>755.9</v>
      </c>
      <c r="L1145" s="113">
        <v>14.68</v>
      </c>
      <c r="M1145" s="113">
        <v>62.73</v>
      </c>
      <c r="N1145" s="113">
        <v>73.12</v>
      </c>
      <c r="O1145" s="113">
        <v>640</v>
      </c>
      <c r="P1145" s="113">
        <f t="shared" si="85"/>
        <v>2.9051610622739341</v>
      </c>
      <c r="Q1145" s="113">
        <f t="shared" si="86"/>
        <v>18.268185730808341</v>
      </c>
      <c r="R1145" s="113">
        <f>SUM($Q$1035:Q1145)</f>
        <v>2145.5453883338801</v>
      </c>
      <c r="S1145" s="113">
        <f t="shared" si="87"/>
        <v>12.52013974430165</v>
      </c>
      <c r="T1145" s="113">
        <f>SUM($S$1035:S1145)</f>
        <v>1374.359573982322</v>
      </c>
      <c r="U1145" s="199">
        <f t="shared" si="88"/>
        <v>12.017626321479998</v>
      </c>
      <c r="V1145" s="199">
        <f t="shared" si="89"/>
        <v>12.017626321479998</v>
      </c>
      <c r="W1145" s="231">
        <f>SUM($V$1035:V1145)</f>
        <v>1325.0420165274295</v>
      </c>
      <c r="Y1145" s="231"/>
      <c r="Z1145" s="231"/>
      <c r="AA1145" s="231"/>
      <c r="AB1145" s="231"/>
      <c r="AC1145" s="231"/>
      <c r="AD1145" s="231"/>
      <c r="AE1145" s="231"/>
      <c r="AF1145" s="231"/>
      <c r="AG1145" s="231"/>
      <c r="AH1145" s="231"/>
      <c r="AI1145" s="231"/>
      <c r="AJ1145" s="231"/>
      <c r="AK1145" s="231"/>
      <c r="AL1145" s="231"/>
      <c r="AM1145" s="231"/>
      <c r="AN1145" s="231"/>
    </row>
    <row r="1146" spans="1:40">
      <c r="A1146" s="27">
        <v>43117</v>
      </c>
      <c r="B1146" s="113">
        <v>10.404199999999999</v>
      </c>
      <c r="C1146" s="116">
        <v>8.24</v>
      </c>
      <c r="D1146" s="116">
        <v>34.25</v>
      </c>
      <c r="E1146" s="113">
        <v>53.877600000000001</v>
      </c>
      <c r="F1146" s="113">
        <v>36.034300000000002</v>
      </c>
      <c r="G1146" s="113">
        <v>12.100000380000001</v>
      </c>
      <c r="H1146" s="113">
        <v>49.92</v>
      </c>
      <c r="I1146" s="113">
        <v>19.97</v>
      </c>
      <c r="J1146" s="113">
        <v>79.930000000000007</v>
      </c>
      <c r="K1146" s="113">
        <v>755.28</v>
      </c>
      <c r="L1146" s="113">
        <v>15.86</v>
      </c>
      <c r="M1146" s="113">
        <v>62.78</v>
      </c>
      <c r="N1146" s="113">
        <v>73.78</v>
      </c>
      <c r="O1146" s="113">
        <v>639.88</v>
      </c>
      <c r="P1146" s="113">
        <f t="shared" si="85"/>
        <v>2.9441874051955543</v>
      </c>
      <c r="Q1146" s="113">
        <f t="shared" si="86"/>
        <v>18.995220695752643</v>
      </c>
      <c r="R1146" s="113">
        <f>SUM($Q$1035:Q1146)</f>
        <v>2164.5406090296328</v>
      </c>
      <c r="S1146" s="113">
        <f t="shared" si="87"/>
        <v>12.784825605142649</v>
      </c>
      <c r="T1146" s="113">
        <f>SUM($S$1035:S1146)</f>
        <v>1387.1443995874647</v>
      </c>
      <c r="U1146" s="199">
        <f t="shared" si="88"/>
        <v>12.252453040909998</v>
      </c>
      <c r="V1146" s="199">
        <f t="shared" si="89"/>
        <v>12.252453040909998</v>
      </c>
      <c r="W1146" s="231">
        <f>SUM($V$1035:V1146)</f>
        <v>1337.2944695683395</v>
      </c>
      <c r="Y1146" s="231"/>
      <c r="Z1146" s="231"/>
      <c r="AA1146" s="231"/>
      <c r="AB1146" s="231"/>
      <c r="AC1146" s="231"/>
      <c r="AD1146" s="231"/>
      <c r="AE1146" s="231"/>
      <c r="AF1146" s="231"/>
      <c r="AG1146" s="231"/>
      <c r="AH1146" s="231"/>
      <c r="AI1146" s="231"/>
      <c r="AJ1146" s="231"/>
      <c r="AK1146" s="231"/>
      <c r="AL1146" s="231"/>
      <c r="AM1146" s="231"/>
      <c r="AN1146" s="231"/>
    </row>
    <row r="1147" spans="1:40">
      <c r="A1147" s="27">
        <v>43118</v>
      </c>
      <c r="B1147" s="113">
        <v>10.1782</v>
      </c>
      <c r="C1147" s="116">
        <v>8.07</v>
      </c>
      <c r="D1147" s="116">
        <v>32.56</v>
      </c>
      <c r="E1147" s="113">
        <v>55.444600000000001</v>
      </c>
      <c r="F1147" s="113">
        <v>35.72</v>
      </c>
      <c r="G1147" s="113">
        <v>12.19999981</v>
      </c>
      <c r="H1147" s="113">
        <v>46.15</v>
      </c>
      <c r="I1147" s="113">
        <v>20</v>
      </c>
      <c r="J1147" s="113">
        <v>79.900000000000006</v>
      </c>
      <c r="K1147" s="113">
        <v>749.92</v>
      </c>
      <c r="L1147" s="113">
        <v>15.6</v>
      </c>
      <c r="M1147" s="113">
        <v>71.09</v>
      </c>
      <c r="N1147" s="113">
        <v>75.650000000000006</v>
      </c>
      <c r="O1147" s="113">
        <v>640.04</v>
      </c>
      <c r="P1147" s="113">
        <f t="shared" si="85"/>
        <v>2.8822581350347978</v>
      </c>
      <c r="Q1147" s="113">
        <f t="shared" si="86"/>
        <v>17.854545667243134</v>
      </c>
      <c r="R1147" s="113">
        <f>SUM($Q$1035:Q1147)</f>
        <v>2182.395154696876</v>
      </c>
      <c r="S1147" s="113">
        <f t="shared" si="87"/>
        <v>12.393024862856631</v>
      </c>
      <c r="T1147" s="113">
        <f>SUM($S$1035:S1147)</f>
        <v>1399.5374244503214</v>
      </c>
      <c r="U1147" s="199">
        <f t="shared" si="88"/>
        <v>11.90281170878</v>
      </c>
      <c r="V1147" s="199">
        <f t="shared" si="89"/>
        <v>11.90281170878</v>
      </c>
      <c r="W1147" s="231">
        <f>SUM($V$1035:V1147)</f>
        <v>1349.1972812771196</v>
      </c>
      <c r="Y1147" s="231"/>
      <c r="Z1147" s="231"/>
      <c r="AA1147" s="231"/>
      <c r="AB1147" s="231"/>
      <c r="AC1147" s="231"/>
      <c r="AD1147" s="231"/>
      <c r="AE1147" s="231"/>
      <c r="AF1147" s="231"/>
      <c r="AG1147" s="231"/>
      <c r="AH1147" s="231"/>
      <c r="AI1147" s="231"/>
      <c r="AJ1147" s="231"/>
      <c r="AK1147" s="231"/>
      <c r="AL1147" s="231"/>
      <c r="AM1147" s="231"/>
      <c r="AN1147" s="231"/>
    </row>
    <row r="1148" spans="1:40">
      <c r="A1148" s="27">
        <v>43119</v>
      </c>
      <c r="B1148" s="113">
        <v>9.3437999999999999</v>
      </c>
      <c r="C1148" s="116">
        <v>7.4</v>
      </c>
      <c r="D1148" s="116">
        <v>34.22</v>
      </c>
      <c r="E1148" s="113">
        <v>57.212299999999999</v>
      </c>
      <c r="F1148" s="113">
        <v>35.818899999999999</v>
      </c>
      <c r="G1148" s="113">
        <v>12.100000380000001</v>
      </c>
      <c r="H1148" s="113">
        <v>49.12</v>
      </c>
      <c r="I1148" s="113">
        <v>20</v>
      </c>
      <c r="J1148" s="113">
        <v>79.95</v>
      </c>
      <c r="K1148" s="113">
        <v>726.83</v>
      </c>
      <c r="L1148" s="113">
        <v>14.09</v>
      </c>
      <c r="M1148" s="113">
        <v>59.05</v>
      </c>
      <c r="N1148" s="113">
        <v>67.680000000000007</v>
      </c>
      <c r="O1148" s="113">
        <v>639.88</v>
      </c>
      <c r="P1148" s="113">
        <f t="shared" si="85"/>
        <v>2.7692418604464342</v>
      </c>
      <c r="Q1148" s="113">
        <f t="shared" si="86"/>
        <v>15.946539723288101</v>
      </c>
      <c r="R1148" s="113">
        <f>SUM($Q$1035:Q1148)</f>
        <v>2198.341694420164</v>
      </c>
      <c r="S1148" s="113">
        <f t="shared" si="87"/>
        <v>11.668265918580653</v>
      </c>
      <c r="T1148" s="113">
        <f>SUM($S$1035:S1148)</f>
        <v>1411.205690368902</v>
      </c>
      <c r="U1148" s="199">
        <f t="shared" si="88"/>
        <v>11.248062834680001</v>
      </c>
      <c r="V1148" s="199">
        <f t="shared" si="89"/>
        <v>11.248062834680001</v>
      </c>
      <c r="W1148" s="231">
        <f>SUM($V$1035:V1148)</f>
        <v>1360.4453441117996</v>
      </c>
      <c r="Y1148" s="231"/>
      <c r="Z1148" s="231"/>
      <c r="AA1148" s="231"/>
      <c r="AB1148" s="231"/>
      <c r="AC1148" s="231"/>
      <c r="AD1148" s="231"/>
      <c r="AE1148" s="231"/>
      <c r="AF1148" s="231"/>
      <c r="AG1148" s="231"/>
      <c r="AH1148" s="231"/>
      <c r="AI1148" s="231"/>
      <c r="AJ1148" s="231"/>
      <c r="AK1148" s="231"/>
      <c r="AL1148" s="231"/>
      <c r="AM1148" s="231"/>
      <c r="AN1148" s="231"/>
    </row>
    <row r="1149" spans="1:40">
      <c r="A1149" s="27">
        <v>43120</v>
      </c>
      <c r="B1149" s="113">
        <v>8.5920000000000005</v>
      </c>
      <c r="C1149" s="116">
        <v>6.81</v>
      </c>
      <c r="D1149" s="116">
        <v>35.26</v>
      </c>
      <c r="E1149" s="113">
        <v>54.707500000000003</v>
      </c>
      <c r="F1149" s="113">
        <v>36.072299999999998</v>
      </c>
      <c r="G1149" s="113">
        <v>12.30000019</v>
      </c>
      <c r="H1149" s="113">
        <v>48.3</v>
      </c>
      <c r="I1149" s="113">
        <v>20</v>
      </c>
      <c r="J1149" s="113">
        <v>79.959999999999994</v>
      </c>
      <c r="K1149" s="113">
        <v>706.76</v>
      </c>
      <c r="L1149" s="113">
        <v>12.6</v>
      </c>
      <c r="M1149" s="113">
        <v>47.92</v>
      </c>
      <c r="N1149" s="113">
        <v>60.11</v>
      </c>
      <c r="O1149" s="113">
        <v>640.07000000000005</v>
      </c>
      <c r="P1149" s="113">
        <f t="shared" si="85"/>
        <v>2.623109200440692</v>
      </c>
      <c r="Q1149" s="113">
        <f t="shared" si="86"/>
        <v>13.778497164259361</v>
      </c>
      <c r="R1149" s="113">
        <f>SUM($Q$1035:Q1149)</f>
        <v>2212.1201915844235</v>
      </c>
      <c r="S1149" s="113">
        <f t="shared" si="87"/>
        <v>10.709634654711873</v>
      </c>
      <c r="T1149" s="113">
        <f>SUM($S$1035:S1149)</f>
        <v>1421.9153250236138</v>
      </c>
      <c r="U1149" s="199">
        <f t="shared" si="88"/>
        <v>10.490246641779999</v>
      </c>
      <c r="V1149" s="199">
        <f t="shared" si="89"/>
        <v>10.490246641779999</v>
      </c>
      <c r="W1149" s="231">
        <f>SUM($V$1035:V1149)</f>
        <v>1370.9355907535796</v>
      </c>
      <c r="Y1149" s="231"/>
      <c r="Z1149" s="231"/>
      <c r="AA1149" s="231"/>
      <c r="AB1149" s="231"/>
      <c r="AC1149" s="231"/>
      <c r="AD1149" s="231"/>
      <c r="AE1149" s="231"/>
      <c r="AF1149" s="231"/>
      <c r="AG1149" s="231"/>
      <c r="AH1149" s="231"/>
      <c r="AI1149" s="231"/>
      <c r="AJ1149" s="231"/>
      <c r="AK1149" s="231"/>
      <c r="AL1149" s="231"/>
      <c r="AM1149" s="231"/>
      <c r="AN1149" s="231"/>
    </row>
    <row r="1150" spans="1:40">
      <c r="A1150" s="27">
        <v>43121</v>
      </c>
      <c r="B1150" s="113">
        <v>9.6286000000000005</v>
      </c>
      <c r="C1150" s="116">
        <v>7.63</v>
      </c>
      <c r="D1150" s="116">
        <v>35.35</v>
      </c>
      <c r="E1150" s="113">
        <v>53.768300000000004</v>
      </c>
      <c r="F1150" s="113">
        <v>36.2226</v>
      </c>
      <c r="G1150" s="113">
        <v>12.5</v>
      </c>
      <c r="H1150" s="113">
        <v>50.11</v>
      </c>
      <c r="I1150" s="113">
        <v>20</v>
      </c>
      <c r="J1150" s="113">
        <v>79.91</v>
      </c>
      <c r="K1150" s="113">
        <v>730.67</v>
      </c>
      <c r="L1150" s="113">
        <v>14.24</v>
      </c>
      <c r="M1150" s="113">
        <v>50.68</v>
      </c>
      <c r="N1150" s="113">
        <v>65.760000000000005</v>
      </c>
      <c r="O1150" s="113">
        <v>640</v>
      </c>
      <c r="P1150" s="113">
        <f t="shared" si="85"/>
        <v>2.78960304236836</v>
      </c>
      <c r="Q1150" s="113">
        <f t="shared" si="86"/>
        <v>16.274558209301301</v>
      </c>
      <c r="R1150" s="113">
        <f>SUM($Q$1035:Q1150)</f>
        <v>2228.3947497937247</v>
      </c>
      <c r="S1150" s="113">
        <f t="shared" si="87"/>
        <v>11.818422989851198</v>
      </c>
      <c r="T1150" s="113">
        <f>SUM($S$1035:S1150)</f>
        <v>1433.7337480134649</v>
      </c>
      <c r="U1150" s="199">
        <f t="shared" si="88"/>
        <v>11.555286886049998</v>
      </c>
      <c r="V1150" s="199">
        <f t="shared" si="89"/>
        <v>11.555286886049998</v>
      </c>
      <c r="W1150" s="231">
        <f>SUM($V$1035:V1150)</f>
        <v>1382.4908776396296</v>
      </c>
      <c r="Y1150" s="231"/>
      <c r="Z1150" s="231"/>
      <c r="AA1150" s="231"/>
      <c r="AB1150" s="231"/>
      <c r="AC1150" s="231"/>
      <c r="AD1150" s="231"/>
      <c r="AE1150" s="231"/>
      <c r="AF1150" s="231"/>
      <c r="AG1150" s="231"/>
      <c r="AH1150" s="231"/>
      <c r="AI1150" s="231"/>
      <c r="AJ1150" s="231"/>
      <c r="AK1150" s="231"/>
      <c r="AL1150" s="231"/>
      <c r="AM1150" s="231"/>
      <c r="AN1150" s="231"/>
    </row>
    <row r="1151" spans="1:40">
      <c r="A1151" s="27">
        <v>43122</v>
      </c>
      <c r="B1151" s="113">
        <v>10.497</v>
      </c>
      <c r="C1151" s="116">
        <v>8.32</v>
      </c>
      <c r="D1151" s="116">
        <v>35.83</v>
      </c>
      <c r="E1151" s="113">
        <v>53.404499999999999</v>
      </c>
      <c r="F1151" s="113">
        <v>36.185600000000001</v>
      </c>
      <c r="G1151" s="113">
        <v>12.100000380000001</v>
      </c>
      <c r="H1151" s="113">
        <v>50.39</v>
      </c>
      <c r="I1151" s="113">
        <v>20</v>
      </c>
      <c r="J1151" s="113">
        <v>79.930000000000007</v>
      </c>
      <c r="K1151" s="113">
        <v>751.28</v>
      </c>
      <c r="L1151" s="113">
        <v>15.56</v>
      </c>
      <c r="M1151" s="113">
        <v>56.91</v>
      </c>
      <c r="N1151" s="113">
        <v>73.92</v>
      </c>
      <c r="O1151" s="113">
        <v>640.01</v>
      </c>
      <c r="P1151" s="113">
        <f t="shared" si="85"/>
        <v>2.9765602897121841</v>
      </c>
      <c r="Q1151" s="113">
        <f t="shared" si="86"/>
        <v>19.620212595132646</v>
      </c>
      <c r="R1151" s="113">
        <f>SUM($Q$1035:Q1151)</f>
        <v>2248.0149623888574</v>
      </c>
      <c r="S1151" s="113">
        <f t="shared" si="87"/>
        <v>13.056961196513754</v>
      </c>
      <c r="T1151" s="113">
        <f>SUM($S$1035:S1151)</f>
        <v>1446.7907092099788</v>
      </c>
      <c r="U1151" s="199">
        <f t="shared" si="88"/>
        <v>12.508071909009999</v>
      </c>
      <c r="V1151" s="199">
        <f t="shared" si="89"/>
        <v>12.508071909009999</v>
      </c>
      <c r="W1151" s="231">
        <f>SUM($V$1035:V1151)</f>
        <v>1394.9989495486395</v>
      </c>
      <c r="Y1151" s="231"/>
      <c r="Z1151" s="231"/>
      <c r="AA1151" s="231"/>
      <c r="AB1151" s="231"/>
      <c r="AC1151" s="231"/>
      <c r="AD1151" s="231"/>
      <c r="AE1151" s="231"/>
      <c r="AF1151" s="231"/>
      <c r="AG1151" s="231"/>
      <c r="AH1151" s="231"/>
      <c r="AI1151" s="231"/>
      <c r="AJ1151" s="231"/>
      <c r="AK1151" s="231"/>
      <c r="AL1151" s="231"/>
      <c r="AM1151" s="231"/>
      <c r="AN1151" s="231"/>
    </row>
    <row r="1152" spans="1:40">
      <c r="A1152" s="27">
        <v>43123</v>
      </c>
      <c r="B1152" s="113">
        <v>10.899699999999999</v>
      </c>
      <c r="C1152" s="116">
        <v>8.64</v>
      </c>
      <c r="D1152" s="116">
        <v>36.58</v>
      </c>
      <c r="E1152" s="113">
        <v>53.782899999999998</v>
      </c>
      <c r="F1152" s="113">
        <v>36.271999999999998</v>
      </c>
      <c r="G1152" s="113">
        <v>12.100000380000001</v>
      </c>
      <c r="H1152" s="113">
        <v>45.17</v>
      </c>
      <c r="I1152" s="113">
        <v>20</v>
      </c>
      <c r="J1152" s="113">
        <v>79.900000000000006</v>
      </c>
      <c r="K1152" s="113">
        <v>760.26</v>
      </c>
      <c r="L1152" s="113">
        <v>16.690000000000001</v>
      </c>
      <c r="M1152" s="113">
        <v>62.64</v>
      </c>
      <c r="N1152" s="113">
        <v>77.209999999999994</v>
      </c>
      <c r="O1152" s="113">
        <v>640.08000000000004</v>
      </c>
      <c r="P1152" s="113">
        <f t="shared" si="85"/>
        <v>3.0424241846889841</v>
      </c>
      <c r="Q1152" s="113">
        <f t="shared" si="86"/>
        <v>20.955982881951925</v>
      </c>
      <c r="R1152" s="113">
        <f>SUM($Q$1035:Q1152)</f>
        <v>2268.9709452708094</v>
      </c>
      <c r="S1152" s="113">
        <f t="shared" si="87"/>
        <v>13.62872367784095</v>
      </c>
      <c r="T1152" s="113">
        <f>SUM($S$1035:S1152)</f>
        <v>1460.4194328878198</v>
      </c>
      <c r="U1152" s="199">
        <f t="shared" si="88"/>
        <v>13.023729288170001</v>
      </c>
      <c r="V1152" s="199">
        <f t="shared" si="89"/>
        <v>13.023729288170001</v>
      </c>
      <c r="W1152" s="231">
        <f>SUM($V$1035:V1152)</f>
        <v>1408.0226788368095</v>
      </c>
      <c r="Y1152" s="231"/>
      <c r="Z1152" s="231"/>
      <c r="AA1152" s="231"/>
      <c r="AB1152" s="231"/>
      <c r="AC1152" s="231"/>
      <c r="AD1152" s="231"/>
      <c r="AE1152" s="231"/>
      <c r="AF1152" s="231"/>
      <c r="AG1152" s="231"/>
      <c r="AH1152" s="231"/>
      <c r="AI1152" s="231"/>
      <c r="AJ1152" s="231"/>
      <c r="AK1152" s="231"/>
      <c r="AL1152" s="231"/>
      <c r="AM1152" s="231"/>
      <c r="AN1152" s="231"/>
    </row>
    <row r="1153" spans="1:40">
      <c r="A1153" s="27">
        <v>43124</v>
      </c>
      <c r="B1153" s="113">
        <v>11.3127</v>
      </c>
      <c r="C1153" s="116">
        <v>8.9600000000000009</v>
      </c>
      <c r="D1153" s="116">
        <v>37.53</v>
      </c>
      <c r="E1153" s="113">
        <v>53.088700000000003</v>
      </c>
      <c r="F1153" s="113">
        <v>36.622300000000003</v>
      </c>
      <c r="G1153" s="113">
        <v>12.19999981</v>
      </c>
      <c r="H1153" s="113">
        <v>51.76</v>
      </c>
      <c r="I1153" s="113">
        <v>20</v>
      </c>
      <c r="J1153" s="113">
        <v>79.900000000000006</v>
      </c>
      <c r="K1153" s="113">
        <v>767.36</v>
      </c>
      <c r="L1153" s="113">
        <v>17.64</v>
      </c>
      <c r="M1153" s="113">
        <v>52.05</v>
      </c>
      <c r="N1153" s="113">
        <v>79.48</v>
      </c>
      <c r="O1153" s="113">
        <v>639.97</v>
      </c>
      <c r="P1153" s="113">
        <f t="shared" si="85"/>
        <v>3.1246660567688882</v>
      </c>
      <c r="Q1153" s="113">
        <f t="shared" si="86"/>
        <v>22.752295849548094</v>
      </c>
      <c r="R1153" s="113">
        <f>SUM($Q$1035:Q1153)</f>
        <v>2291.7232411203577</v>
      </c>
      <c r="S1153" s="113">
        <f t="shared" si="87"/>
        <v>14.137298536409128</v>
      </c>
      <c r="T1153" s="113">
        <f>SUM($S$1035:S1153)</f>
        <v>1474.5567314242289</v>
      </c>
      <c r="U1153" s="199">
        <f t="shared" si="88"/>
        <v>13.52430744894</v>
      </c>
      <c r="V1153" s="199">
        <f t="shared" si="89"/>
        <v>13.52430744894</v>
      </c>
      <c r="W1153" s="231">
        <f>SUM($V$1035:V1153)</f>
        <v>1421.5469862857494</v>
      </c>
      <c r="Y1153" s="231"/>
      <c r="Z1153" s="231"/>
      <c r="AA1153" s="231"/>
      <c r="AB1153" s="231"/>
      <c r="AC1153" s="231"/>
      <c r="AD1153" s="231"/>
      <c r="AE1153" s="231"/>
      <c r="AF1153" s="231"/>
      <c r="AG1153" s="231"/>
      <c r="AH1153" s="231"/>
      <c r="AI1153" s="231"/>
      <c r="AJ1153" s="231"/>
      <c r="AK1153" s="231"/>
      <c r="AL1153" s="231"/>
      <c r="AM1153" s="231"/>
      <c r="AN1153" s="231"/>
    </row>
    <row r="1154" spans="1:40">
      <c r="A1154" s="27">
        <v>43125</v>
      </c>
      <c r="B1154" s="113">
        <v>10.477499999999999</v>
      </c>
      <c r="C1154" s="116">
        <v>8.3000000000000007</v>
      </c>
      <c r="D1154" s="116">
        <v>35.97</v>
      </c>
      <c r="E1154" s="113">
        <v>52.872399999999999</v>
      </c>
      <c r="F1154" s="113">
        <v>36.378799999999998</v>
      </c>
      <c r="G1154" s="113">
        <v>12.19999981</v>
      </c>
      <c r="H1154" s="113">
        <v>50.66</v>
      </c>
      <c r="I1154" s="113">
        <v>20</v>
      </c>
      <c r="J1154" s="113">
        <v>79.930000000000007</v>
      </c>
      <c r="K1154" s="113">
        <v>742.71</v>
      </c>
      <c r="L1154" s="113">
        <v>15.96</v>
      </c>
      <c r="M1154" s="113">
        <v>54.72</v>
      </c>
      <c r="N1154" s="113">
        <v>73.31</v>
      </c>
      <c r="O1154" s="113">
        <v>639.95000000000005</v>
      </c>
      <c r="P1154" s="113">
        <f t="shared" si="85"/>
        <v>2.9613408527933984</v>
      </c>
      <c r="Q1154" s="113">
        <f t="shared" si="86"/>
        <v>19.323864850372939</v>
      </c>
      <c r="R1154" s="113">
        <f>SUM($Q$1035:Q1154)</f>
        <v>2311.0471059707306</v>
      </c>
      <c r="S1154" s="113">
        <f t="shared" si="87"/>
        <v>12.986869527199024</v>
      </c>
      <c r="T1154" s="113">
        <f>SUM($S$1035:S1154)</f>
        <v>1487.5436009514281</v>
      </c>
      <c r="U1154" s="199">
        <f t="shared" si="88"/>
        <v>12.478396427</v>
      </c>
      <c r="V1154" s="199">
        <f t="shared" si="89"/>
        <v>12.478396427</v>
      </c>
      <c r="W1154" s="231">
        <f>SUM($V$1035:V1154)</f>
        <v>1434.0253827127494</v>
      </c>
      <c r="Y1154" s="231"/>
      <c r="Z1154" s="231"/>
      <c r="AA1154" s="231"/>
      <c r="AB1154" s="231"/>
      <c r="AC1154" s="231"/>
      <c r="AD1154" s="231"/>
      <c r="AE1154" s="231"/>
      <c r="AF1154" s="231"/>
      <c r="AG1154" s="231"/>
      <c r="AH1154" s="231"/>
      <c r="AI1154" s="231"/>
      <c r="AJ1154" s="231"/>
      <c r="AK1154" s="231"/>
      <c r="AL1154" s="231"/>
      <c r="AM1154" s="231"/>
      <c r="AN1154" s="231"/>
    </row>
    <row r="1155" spans="1:40">
      <c r="A1155" s="27">
        <v>43126</v>
      </c>
      <c r="B1155" s="113">
        <v>9.8687000000000005</v>
      </c>
      <c r="C1155" s="116">
        <v>7.82</v>
      </c>
      <c r="D1155" s="116">
        <v>37.6</v>
      </c>
      <c r="E1155" s="113">
        <v>46.410200000000003</v>
      </c>
      <c r="F1155" s="113">
        <v>36.6736</v>
      </c>
      <c r="G1155" s="113">
        <v>12</v>
      </c>
      <c r="H1155" s="113">
        <v>45.34</v>
      </c>
      <c r="I1155" s="113">
        <v>20</v>
      </c>
      <c r="J1155" s="113">
        <v>74.260000000000005</v>
      </c>
      <c r="K1155" s="113">
        <v>730.27</v>
      </c>
      <c r="L1155" s="113">
        <v>16.2</v>
      </c>
      <c r="M1155" s="113">
        <v>56.37</v>
      </c>
      <c r="N1155" s="113">
        <v>68.95</v>
      </c>
      <c r="O1155" s="113">
        <v>639.98</v>
      </c>
      <c r="P1155" s="113">
        <f t="shared" si="85"/>
        <v>2.8563670145420801</v>
      </c>
      <c r="Q1155" s="113">
        <f t="shared" si="86"/>
        <v>17.398204557434742</v>
      </c>
      <c r="R1155" s="113">
        <f>SUM($Q$1035:Q1155)</f>
        <v>2328.4453105281655</v>
      </c>
      <c r="S1155" s="113">
        <f t="shared" si="87"/>
        <v>12.246943612518001</v>
      </c>
      <c r="T1155" s="113">
        <f>SUM($S$1035:S1155)</f>
        <v>1499.790544563946</v>
      </c>
      <c r="U1155" s="199">
        <f t="shared" si="88"/>
        <v>11.79451003582</v>
      </c>
      <c r="V1155" s="199">
        <f t="shared" si="89"/>
        <v>11.79451003582</v>
      </c>
      <c r="W1155" s="231">
        <f>SUM($V$1035:V1155)</f>
        <v>1445.8198927485694</v>
      </c>
      <c r="Y1155" s="231"/>
      <c r="Z1155" s="231"/>
      <c r="AA1155" s="231"/>
      <c r="AB1155" s="231"/>
      <c r="AC1155" s="231"/>
      <c r="AD1155" s="231"/>
      <c r="AE1155" s="231"/>
      <c r="AF1155" s="231"/>
      <c r="AG1155" s="231"/>
      <c r="AH1155" s="231"/>
      <c r="AI1155" s="231"/>
      <c r="AJ1155" s="231"/>
      <c r="AK1155" s="231"/>
      <c r="AL1155" s="231"/>
      <c r="AM1155" s="231"/>
      <c r="AN1155" s="231"/>
    </row>
    <row r="1156" spans="1:40">
      <c r="A1156" s="27">
        <v>43127</v>
      </c>
      <c r="B1156" s="113">
        <v>10.226100000000001</v>
      </c>
      <c r="C1156" s="116">
        <v>8.1</v>
      </c>
      <c r="D1156" s="116">
        <v>37.33</v>
      </c>
      <c r="E1156" s="113">
        <v>46.743899999999996</v>
      </c>
      <c r="F1156" s="113">
        <v>36.286999999999999</v>
      </c>
      <c r="G1156" s="113">
        <v>12</v>
      </c>
      <c r="H1156" s="113">
        <v>46.76</v>
      </c>
      <c r="I1156" s="113">
        <v>20</v>
      </c>
      <c r="J1156" s="113">
        <v>79.66</v>
      </c>
      <c r="K1156" s="113">
        <v>738.97</v>
      </c>
      <c r="L1156" s="113">
        <v>16.440000000000001</v>
      </c>
      <c r="M1156" s="113">
        <v>42.94</v>
      </c>
      <c r="N1156" s="113">
        <v>71.98</v>
      </c>
      <c r="O1156" s="113">
        <v>634.84</v>
      </c>
      <c r="P1156" s="113">
        <f t="shared" ref="P1156:P1219" si="90">SUMPRODUCT(C1156:O1156,$Y$5:$AK$5)+AP1156</f>
        <v>2.9007215603135199</v>
      </c>
      <c r="Q1156" s="113">
        <f t="shared" ref="Q1156:Q1219" si="91">EXP(P1156)</f>
        <v>18.187263843789847</v>
      </c>
      <c r="R1156" s="113">
        <f>SUM($Q$1035:Q1156)</f>
        <v>2346.6325743719553</v>
      </c>
      <c r="S1156" s="113">
        <f t="shared" ref="S1156:S1219" si="92">SUMPRODUCT(C1156:O1156,$Y$3:$AK$3)</f>
        <v>12.660436450516805</v>
      </c>
      <c r="T1156" s="113">
        <f>SUM($S$1035:S1156)</f>
        <v>1512.4509810144627</v>
      </c>
      <c r="U1156" s="199">
        <f t="shared" ref="U1156:U1219" si="93">$AY$65+$AY$66*C1156+$AY$67*D1156+$AY$68*E1156+$AY$69*F1156</f>
        <v>12.148436719969999</v>
      </c>
      <c r="V1156" s="199">
        <f t="shared" ref="V1156:V1219" si="94">IF(U1156&lt;0,0,U1156)</f>
        <v>12.148436719969999</v>
      </c>
      <c r="W1156" s="231">
        <f>SUM($V$1035:V1156)</f>
        <v>1457.9683294685394</v>
      </c>
      <c r="Y1156" s="231"/>
      <c r="Z1156" s="231"/>
      <c r="AA1156" s="231"/>
      <c r="AB1156" s="231"/>
      <c r="AC1156" s="231"/>
      <c r="AD1156" s="231"/>
      <c r="AE1156" s="231"/>
      <c r="AF1156" s="231"/>
      <c r="AG1156" s="231"/>
      <c r="AH1156" s="231"/>
      <c r="AI1156" s="231"/>
      <c r="AJ1156" s="231"/>
      <c r="AK1156" s="231"/>
      <c r="AL1156" s="231"/>
      <c r="AM1156" s="231"/>
      <c r="AN1156" s="231"/>
    </row>
    <row r="1157" spans="1:40">
      <c r="A1157" s="27">
        <v>43128</v>
      </c>
      <c r="B1157" s="113">
        <v>11.3329</v>
      </c>
      <c r="C1157" s="116">
        <v>8.98</v>
      </c>
      <c r="D1157" s="116">
        <v>35.08</v>
      </c>
      <c r="E1157" s="113">
        <v>44.615499999999997</v>
      </c>
      <c r="F1157" s="113">
        <v>36.667700000000004</v>
      </c>
      <c r="G1157" s="113">
        <v>11.80000019</v>
      </c>
      <c r="H1157" s="113">
        <v>51.48</v>
      </c>
      <c r="I1157" s="113">
        <v>20</v>
      </c>
      <c r="J1157" s="113">
        <v>79.89</v>
      </c>
      <c r="K1157" s="113">
        <v>801.55</v>
      </c>
      <c r="L1157" s="113">
        <v>19.18</v>
      </c>
      <c r="M1157" s="113">
        <v>38.57</v>
      </c>
      <c r="N1157" s="113">
        <v>79.94</v>
      </c>
      <c r="O1157" s="113">
        <v>670.98</v>
      </c>
      <c r="P1157" s="113">
        <f t="shared" si="90"/>
        <v>3.1143003519474717</v>
      </c>
      <c r="Q1157" s="113">
        <f t="shared" si="91"/>
        <v>22.517670396685467</v>
      </c>
      <c r="R1157" s="113">
        <f>SUM($Q$1035:Q1157)</f>
        <v>2369.1502447686407</v>
      </c>
      <c r="S1157" s="113">
        <f t="shared" si="92"/>
        <v>13.561747745815277</v>
      </c>
      <c r="T1157" s="113">
        <f>SUM($S$1035:S1157)</f>
        <v>1526.0127287602779</v>
      </c>
      <c r="U1157" s="199">
        <f t="shared" si="93"/>
        <v>13.008079060119998</v>
      </c>
      <c r="V1157" s="199">
        <f t="shared" si="94"/>
        <v>13.008079060119998</v>
      </c>
      <c r="W1157" s="231">
        <f>SUM($V$1035:V1157)</f>
        <v>1470.9764085286595</v>
      </c>
      <c r="Y1157" s="231"/>
      <c r="Z1157" s="231"/>
      <c r="AA1157" s="231"/>
      <c r="AB1157" s="231"/>
      <c r="AC1157" s="231"/>
      <c r="AD1157" s="231"/>
      <c r="AE1157" s="231"/>
      <c r="AF1157" s="231"/>
      <c r="AG1157" s="231"/>
      <c r="AH1157" s="231"/>
      <c r="AI1157" s="231"/>
      <c r="AJ1157" s="231"/>
      <c r="AK1157" s="231"/>
      <c r="AL1157" s="231"/>
      <c r="AM1157" s="231"/>
      <c r="AN1157" s="231"/>
    </row>
    <row r="1158" spans="1:40">
      <c r="A1158" s="27">
        <v>43129</v>
      </c>
      <c r="B1158" s="113">
        <v>10.0375</v>
      </c>
      <c r="C1158" s="116">
        <v>7.95</v>
      </c>
      <c r="D1158" s="116">
        <v>37.619999999999997</v>
      </c>
      <c r="E1158" s="113">
        <v>46.205100000000002</v>
      </c>
      <c r="F1158" s="113">
        <v>36.463799999999999</v>
      </c>
      <c r="G1158" s="113">
        <v>11.899999619999999</v>
      </c>
      <c r="H1158" s="113">
        <v>44.65</v>
      </c>
      <c r="I1158" s="113">
        <v>20</v>
      </c>
      <c r="J1158" s="113">
        <v>79.94</v>
      </c>
      <c r="K1158" s="113">
        <v>788.03</v>
      </c>
      <c r="L1158" s="113">
        <v>15.25</v>
      </c>
      <c r="M1158" s="113">
        <v>46.42</v>
      </c>
      <c r="N1158" s="113">
        <v>65.55</v>
      </c>
      <c r="O1158" s="113">
        <v>699.84</v>
      </c>
      <c r="P1158" s="113">
        <f t="shared" si="90"/>
        <v>2.9547533528016765</v>
      </c>
      <c r="Q1158" s="113">
        <f t="shared" si="91"/>
        <v>19.196987252740179</v>
      </c>
      <c r="R1158" s="113">
        <f>SUM($Q$1035:Q1158)</f>
        <v>2388.3472320213809</v>
      </c>
      <c r="S1158" s="113">
        <f t="shared" si="92"/>
        <v>12.251562332934855</v>
      </c>
      <c r="T1158" s="113">
        <f>SUM($S$1035:S1158)</f>
        <v>1538.2642910932127</v>
      </c>
      <c r="U1158" s="199">
        <f t="shared" si="93"/>
        <v>11.96185886061</v>
      </c>
      <c r="V1158" s="199">
        <f t="shared" si="94"/>
        <v>11.96185886061</v>
      </c>
      <c r="W1158" s="231">
        <f>SUM($V$1035:V1158)</f>
        <v>1482.9382673892694</v>
      </c>
      <c r="Y1158" s="231"/>
      <c r="Z1158" s="231"/>
      <c r="AA1158" s="231"/>
      <c r="AB1158" s="231"/>
      <c r="AC1158" s="231"/>
      <c r="AD1158" s="231"/>
      <c r="AE1158" s="231"/>
      <c r="AF1158" s="231"/>
      <c r="AG1158" s="231"/>
      <c r="AH1158" s="231"/>
      <c r="AI1158" s="231"/>
      <c r="AJ1158" s="231"/>
      <c r="AK1158" s="231"/>
      <c r="AL1158" s="231"/>
      <c r="AM1158" s="231"/>
      <c r="AN1158" s="231"/>
    </row>
    <row r="1159" spans="1:40">
      <c r="A1159" s="27">
        <v>43130</v>
      </c>
      <c r="B1159" s="113">
        <v>10.0405</v>
      </c>
      <c r="C1159" s="116">
        <v>7.96</v>
      </c>
      <c r="D1159" s="116">
        <v>38.14</v>
      </c>
      <c r="E1159" s="113">
        <v>53.383499999999998</v>
      </c>
      <c r="F1159" s="113">
        <v>36.307099999999998</v>
      </c>
      <c r="G1159" s="113">
        <v>12</v>
      </c>
      <c r="H1159" s="113">
        <v>49.11</v>
      </c>
      <c r="I1159" s="113">
        <v>20</v>
      </c>
      <c r="J1159" s="113">
        <v>79.849999999999994</v>
      </c>
      <c r="K1159" s="113">
        <v>793.53</v>
      </c>
      <c r="L1159" s="113">
        <v>15.63</v>
      </c>
      <c r="M1159" s="113">
        <v>50.54</v>
      </c>
      <c r="N1159" s="113">
        <v>67.91</v>
      </c>
      <c r="O1159" s="113">
        <v>699.9</v>
      </c>
      <c r="P1159" s="113">
        <f t="shared" si="90"/>
        <v>3.0022519994021706</v>
      </c>
      <c r="Q1159" s="113">
        <f t="shared" si="91"/>
        <v>20.130820510498758</v>
      </c>
      <c r="R1159" s="113">
        <f>SUM($Q$1035:Q1159)</f>
        <v>2408.4780525318797</v>
      </c>
      <c r="S1159" s="113">
        <f t="shared" si="92"/>
        <v>12.589643020722104</v>
      </c>
      <c r="T1159" s="113">
        <f>SUM($S$1035:S1159)</f>
        <v>1550.8539341139349</v>
      </c>
      <c r="U1159" s="199">
        <f t="shared" si="93"/>
        <v>12.271973534859999</v>
      </c>
      <c r="V1159" s="199">
        <f t="shared" si="94"/>
        <v>12.271973534859999</v>
      </c>
      <c r="W1159" s="231">
        <f>SUM($V$1035:V1159)</f>
        <v>1495.2102409241295</v>
      </c>
      <c r="Y1159" s="231"/>
      <c r="Z1159" s="231"/>
      <c r="AA1159" s="231"/>
      <c r="AB1159" s="231"/>
      <c r="AC1159" s="231"/>
      <c r="AD1159" s="231"/>
      <c r="AE1159" s="231"/>
      <c r="AF1159" s="231"/>
      <c r="AG1159" s="231"/>
      <c r="AH1159" s="231"/>
      <c r="AI1159" s="231"/>
      <c r="AJ1159" s="231"/>
      <c r="AK1159" s="231"/>
      <c r="AL1159" s="231"/>
      <c r="AM1159" s="231"/>
      <c r="AN1159" s="231"/>
    </row>
    <row r="1160" spans="1:40">
      <c r="A1160" s="27">
        <v>43131</v>
      </c>
      <c r="B1160" s="113">
        <v>9.5042000000000009</v>
      </c>
      <c r="C1160" s="116">
        <v>7.53</v>
      </c>
      <c r="D1160" s="116">
        <v>37.840000000000003</v>
      </c>
      <c r="E1160" s="113">
        <v>57.206400000000002</v>
      </c>
      <c r="F1160" s="113">
        <v>35.204799999999999</v>
      </c>
      <c r="G1160" s="113">
        <v>11.80000019</v>
      </c>
      <c r="H1160" s="113">
        <v>48.53</v>
      </c>
      <c r="I1160" s="113">
        <v>20.010000000000002</v>
      </c>
      <c r="J1160" s="113">
        <v>79.92</v>
      </c>
      <c r="K1160" s="113">
        <v>780.18</v>
      </c>
      <c r="L1160" s="113">
        <v>14.18</v>
      </c>
      <c r="M1160" s="113">
        <v>56.63</v>
      </c>
      <c r="N1160" s="113">
        <v>62.22</v>
      </c>
      <c r="O1160" s="113">
        <v>700.01</v>
      </c>
      <c r="P1160" s="113">
        <f t="shared" si="90"/>
        <v>2.9343090201245619</v>
      </c>
      <c r="Q1160" s="113">
        <f t="shared" si="91"/>
        <v>18.808502347451352</v>
      </c>
      <c r="R1160" s="113">
        <f>SUM($Q$1035:Q1160)</f>
        <v>2427.2865548793311</v>
      </c>
      <c r="S1160" s="113">
        <f t="shared" si="92"/>
        <v>12.134596200864175</v>
      </c>
      <c r="T1160" s="113">
        <f>SUM($S$1035:S1160)</f>
        <v>1562.9885303147992</v>
      </c>
      <c r="U1160" s="199">
        <f t="shared" si="93"/>
        <v>11.798667046799999</v>
      </c>
      <c r="V1160" s="199">
        <f t="shared" si="94"/>
        <v>11.798667046799999</v>
      </c>
      <c r="W1160" s="231">
        <f>SUM($V$1035:V1160)</f>
        <v>1507.0089079709294</v>
      </c>
      <c r="Y1160" s="231"/>
      <c r="Z1160" s="231"/>
      <c r="AA1160" s="231"/>
      <c r="AB1160" s="231"/>
      <c r="AC1160" s="231"/>
      <c r="AD1160" s="231"/>
      <c r="AE1160" s="231"/>
      <c r="AF1160" s="231"/>
      <c r="AG1160" s="231"/>
      <c r="AH1160" s="231"/>
      <c r="AI1160" s="231"/>
      <c r="AJ1160" s="231"/>
      <c r="AK1160" s="231"/>
      <c r="AL1160" s="231"/>
      <c r="AM1160" s="231"/>
      <c r="AN1160" s="231"/>
    </row>
    <row r="1161" spans="1:40">
      <c r="A1161" s="27">
        <v>43132</v>
      </c>
      <c r="B1161" s="113">
        <v>9.8572000000000006</v>
      </c>
      <c r="C1161" s="116">
        <v>7.81</v>
      </c>
      <c r="D1161" s="116">
        <v>36.92</v>
      </c>
      <c r="E1161" s="113">
        <v>56.422499999999999</v>
      </c>
      <c r="F1161" s="113">
        <v>35.573599999999999</v>
      </c>
      <c r="G1161" s="113">
        <v>11.69999981</v>
      </c>
      <c r="H1161" s="113">
        <v>48.24</v>
      </c>
      <c r="I1161" s="113">
        <v>20</v>
      </c>
      <c r="J1161" s="113">
        <v>79.87</v>
      </c>
      <c r="K1161" s="113">
        <v>792.3</v>
      </c>
      <c r="L1161" s="113">
        <v>15.58</v>
      </c>
      <c r="M1161" s="113">
        <v>45.27</v>
      </c>
      <c r="N1161" s="113">
        <v>65.67</v>
      </c>
      <c r="O1161" s="113">
        <v>700.01</v>
      </c>
      <c r="P1161" s="113">
        <f t="shared" si="90"/>
        <v>2.9641603608575382</v>
      </c>
      <c r="Q1161" s="113">
        <f t="shared" si="91"/>
        <v>19.378425524133998</v>
      </c>
      <c r="R1161" s="113">
        <f>SUM($Q$1035:Q1161)</f>
        <v>2446.6649804034651</v>
      </c>
      <c r="S1161" s="113">
        <f t="shared" si="92"/>
        <v>12.406268252596028</v>
      </c>
      <c r="T1161" s="113">
        <f>SUM($S$1035:S1161)</f>
        <v>1575.3947985673951</v>
      </c>
      <c r="U1161" s="199">
        <f t="shared" si="93"/>
        <v>12.047431412210001</v>
      </c>
      <c r="V1161" s="199">
        <f t="shared" si="94"/>
        <v>12.047431412210001</v>
      </c>
      <c r="W1161" s="231">
        <f>SUM($V$1035:V1161)</f>
        <v>1519.0563393831394</v>
      </c>
      <c r="Y1161" s="231"/>
      <c r="Z1161" s="231"/>
      <c r="AA1161" s="231"/>
      <c r="AB1161" s="231"/>
      <c r="AC1161" s="231"/>
      <c r="AD1161" s="231"/>
      <c r="AE1161" s="231"/>
      <c r="AF1161" s="231"/>
      <c r="AG1161" s="231"/>
      <c r="AH1161" s="231"/>
      <c r="AI1161" s="231"/>
      <c r="AJ1161" s="231"/>
      <c r="AK1161" s="231"/>
      <c r="AL1161" s="231"/>
      <c r="AM1161" s="231"/>
      <c r="AN1161" s="231"/>
    </row>
    <row r="1162" spans="1:40">
      <c r="A1162" s="27">
        <v>43133</v>
      </c>
      <c r="B1162" s="113">
        <v>9.9817</v>
      </c>
      <c r="C1162" s="116">
        <v>7.91</v>
      </c>
      <c r="D1162" s="116">
        <v>38.71</v>
      </c>
      <c r="E1162" s="113">
        <v>56.983499999999999</v>
      </c>
      <c r="F1162" s="113">
        <v>35.381700000000002</v>
      </c>
      <c r="G1162" s="113">
        <v>11.899999619999999</v>
      </c>
      <c r="H1162" s="113">
        <v>49.81</v>
      </c>
      <c r="I1162" s="113">
        <v>20</v>
      </c>
      <c r="J1162" s="113">
        <v>79.92</v>
      </c>
      <c r="K1162" s="113">
        <v>796.74</v>
      </c>
      <c r="L1162" s="113">
        <v>15.09</v>
      </c>
      <c r="M1162" s="113">
        <v>48.97</v>
      </c>
      <c r="N1162" s="113">
        <v>67.53</v>
      </c>
      <c r="O1162" s="113">
        <v>699.97</v>
      </c>
      <c r="P1162" s="113">
        <f t="shared" si="90"/>
        <v>3.018317030976025</v>
      </c>
      <c r="Q1162" s="113">
        <f t="shared" si="91"/>
        <v>20.456834478365241</v>
      </c>
      <c r="R1162" s="113">
        <f>SUM($Q$1035:Q1162)</f>
        <v>2467.1218148818302</v>
      </c>
      <c r="S1162" s="113">
        <f t="shared" si="92"/>
        <v>12.738088037013551</v>
      </c>
      <c r="T1162" s="113">
        <f>SUM($S$1035:S1162)</f>
        <v>1588.1328866044087</v>
      </c>
      <c r="U1162" s="199">
        <f t="shared" si="93"/>
        <v>12.38619978092</v>
      </c>
      <c r="V1162" s="199">
        <f t="shared" si="94"/>
        <v>12.38619978092</v>
      </c>
      <c r="W1162" s="231">
        <f>SUM($V$1035:V1162)</f>
        <v>1531.4425391640593</v>
      </c>
      <c r="Y1162" s="231"/>
      <c r="Z1162" s="231"/>
      <c r="AA1162" s="231"/>
      <c r="AB1162" s="231"/>
      <c r="AC1162" s="231"/>
      <c r="AD1162" s="231"/>
      <c r="AE1162" s="231"/>
      <c r="AF1162" s="231"/>
      <c r="AG1162" s="231"/>
      <c r="AH1162" s="231"/>
      <c r="AI1162" s="231"/>
      <c r="AJ1162" s="231"/>
      <c r="AK1162" s="231"/>
      <c r="AL1162" s="231"/>
      <c r="AM1162" s="231"/>
      <c r="AN1162" s="231"/>
    </row>
    <row r="1163" spans="1:40">
      <c r="A1163" s="27">
        <v>43134</v>
      </c>
      <c r="B1163" s="113">
        <v>9.7836999999999996</v>
      </c>
      <c r="C1163" s="116">
        <v>7.75</v>
      </c>
      <c r="D1163" s="116">
        <v>40.18</v>
      </c>
      <c r="E1163" s="113">
        <v>57.023600000000002</v>
      </c>
      <c r="F1163" s="113">
        <v>34.2072</v>
      </c>
      <c r="G1163" s="113">
        <v>11.899999619999999</v>
      </c>
      <c r="H1163" s="113">
        <v>46.09</v>
      </c>
      <c r="I1163" s="113">
        <v>20</v>
      </c>
      <c r="J1163" s="113">
        <v>79.91</v>
      </c>
      <c r="K1163" s="113">
        <v>790.84</v>
      </c>
      <c r="L1163" s="113">
        <v>14.6</v>
      </c>
      <c r="M1163" s="113">
        <v>55.24</v>
      </c>
      <c r="N1163" s="113">
        <v>65.89</v>
      </c>
      <c r="O1163" s="113">
        <v>699.96</v>
      </c>
      <c r="P1163" s="113">
        <f t="shared" si="90"/>
        <v>3.0038206754939556</v>
      </c>
      <c r="Q1163" s="113">
        <f t="shared" si="91"/>
        <v>20.162424028702624</v>
      </c>
      <c r="R1163" s="113">
        <f>SUM($Q$1035:Q1163)</f>
        <v>2487.2842389105331</v>
      </c>
      <c r="S1163" s="113">
        <f t="shared" si="92"/>
        <v>12.678576375307255</v>
      </c>
      <c r="T1163" s="113">
        <f>SUM($S$1035:S1163)</f>
        <v>1600.811462979716</v>
      </c>
      <c r="U1163" s="199">
        <f t="shared" si="93"/>
        <v>12.328296695399999</v>
      </c>
      <c r="V1163" s="199">
        <f t="shared" si="94"/>
        <v>12.328296695399999</v>
      </c>
      <c r="W1163" s="231">
        <f>SUM($V$1035:V1163)</f>
        <v>1543.7708358594593</v>
      </c>
      <c r="Y1163" s="231"/>
      <c r="Z1163" s="231"/>
      <c r="AA1163" s="231"/>
      <c r="AB1163" s="231"/>
      <c r="AC1163" s="231"/>
      <c r="AD1163" s="231"/>
      <c r="AE1163" s="231"/>
      <c r="AF1163" s="231"/>
      <c r="AG1163" s="231"/>
      <c r="AH1163" s="231"/>
      <c r="AI1163" s="231"/>
      <c r="AJ1163" s="231"/>
      <c r="AK1163" s="231"/>
      <c r="AL1163" s="231"/>
      <c r="AM1163" s="231"/>
      <c r="AN1163" s="231"/>
    </row>
    <row r="1164" spans="1:40">
      <c r="A1164" s="27">
        <v>43135</v>
      </c>
      <c r="B1164" s="113">
        <v>9.5934000000000008</v>
      </c>
      <c r="C1164" s="116">
        <v>7.6</v>
      </c>
      <c r="D1164" s="116">
        <v>40.22</v>
      </c>
      <c r="E1164" s="113">
        <v>57.866399999999999</v>
      </c>
      <c r="F1164" s="113">
        <v>32.818600000000004</v>
      </c>
      <c r="G1164" s="113">
        <v>11.899999619999999</v>
      </c>
      <c r="H1164" s="113">
        <v>50.03</v>
      </c>
      <c r="I1164" s="113">
        <v>20</v>
      </c>
      <c r="J1164" s="113">
        <v>79.94</v>
      </c>
      <c r="K1164" s="113">
        <v>786.33</v>
      </c>
      <c r="L1164" s="113">
        <v>14.13</v>
      </c>
      <c r="M1164" s="113">
        <v>63.88</v>
      </c>
      <c r="N1164" s="113">
        <v>66.27</v>
      </c>
      <c r="O1164" s="113">
        <v>700.03</v>
      </c>
      <c r="P1164" s="113">
        <f t="shared" si="90"/>
        <v>3.0083499584817757</v>
      </c>
      <c r="Q1164" s="113">
        <f t="shared" si="91"/>
        <v>20.253952475496611</v>
      </c>
      <c r="R1164" s="113">
        <f>SUM($Q$1035:Q1164)</f>
        <v>2507.5381913860297</v>
      </c>
      <c r="S1164" s="113">
        <f t="shared" si="92"/>
        <v>12.545811268540252</v>
      </c>
      <c r="T1164" s="113">
        <f>SUM($S$1035:S1164)</f>
        <v>1613.3572742482563</v>
      </c>
      <c r="U1164" s="199">
        <f t="shared" si="93"/>
        <v>12.160890418979999</v>
      </c>
      <c r="V1164" s="199">
        <f t="shared" si="94"/>
        <v>12.160890418979999</v>
      </c>
      <c r="W1164" s="231">
        <f>SUM($V$1035:V1164)</f>
        <v>1555.9317262784393</v>
      </c>
      <c r="Y1164" s="231"/>
      <c r="Z1164" s="231"/>
      <c r="AA1164" s="231"/>
      <c r="AB1164" s="231"/>
      <c r="AC1164" s="231"/>
      <c r="AD1164" s="231"/>
      <c r="AE1164" s="231"/>
      <c r="AF1164" s="231"/>
      <c r="AG1164" s="231"/>
      <c r="AH1164" s="231"/>
      <c r="AI1164" s="231"/>
      <c r="AJ1164" s="231"/>
      <c r="AK1164" s="231"/>
      <c r="AL1164" s="231"/>
      <c r="AM1164" s="231"/>
      <c r="AN1164" s="231"/>
    </row>
    <row r="1165" spans="1:40">
      <c r="A1165" s="27">
        <v>43136</v>
      </c>
      <c r="B1165" s="113">
        <v>10.1409</v>
      </c>
      <c r="C1165" s="116">
        <v>8.0399999999999991</v>
      </c>
      <c r="D1165" s="116">
        <v>41.5</v>
      </c>
      <c r="E1165" s="113">
        <v>57.530099999999997</v>
      </c>
      <c r="F1165" s="113">
        <v>33.820999999999998</v>
      </c>
      <c r="G1165" s="113">
        <v>11.80000019</v>
      </c>
      <c r="H1165" s="113">
        <v>48.48</v>
      </c>
      <c r="I1165" s="113">
        <v>20</v>
      </c>
      <c r="J1165" s="113">
        <v>79.94</v>
      </c>
      <c r="K1165" s="113">
        <v>792.11</v>
      </c>
      <c r="L1165" s="113">
        <v>14.8</v>
      </c>
      <c r="M1165" s="113">
        <v>68.95</v>
      </c>
      <c r="N1165" s="113">
        <v>69.34</v>
      </c>
      <c r="O1165" s="113">
        <v>692.99</v>
      </c>
      <c r="P1165" s="113">
        <f t="shared" si="90"/>
        <v>3.1147411311061615</v>
      </c>
      <c r="Q1165" s="113">
        <f t="shared" si="91"/>
        <v>22.527597904257057</v>
      </c>
      <c r="R1165" s="113">
        <f>SUM($Q$1035:Q1165)</f>
        <v>2530.0657892902868</v>
      </c>
      <c r="S1165" s="113">
        <f t="shared" si="92"/>
        <v>13.401513835209771</v>
      </c>
      <c r="T1165" s="113">
        <f>SUM($S$1035:S1165)</f>
        <v>1626.758788083466</v>
      </c>
      <c r="U1165" s="199">
        <f t="shared" si="93"/>
        <v>12.867772568029999</v>
      </c>
      <c r="V1165" s="199">
        <f t="shared" si="94"/>
        <v>12.867772568029999</v>
      </c>
      <c r="W1165" s="231">
        <f>SUM($V$1035:V1165)</f>
        <v>1568.7994988464693</v>
      </c>
      <c r="Y1165" s="231"/>
      <c r="Z1165" s="231"/>
      <c r="AA1165" s="231"/>
      <c r="AB1165" s="231"/>
      <c r="AC1165" s="231"/>
      <c r="AD1165" s="231"/>
      <c r="AE1165" s="231"/>
      <c r="AF1165" s="231"/>
      <c r="AG1165" s="231"/>
      <c r="AH1165" s="231"/>
      <c r="AI1165" s="231"/>
      <c r="AJ1165" s="231"/>
      <c r="AK1165" s="231"/>
      <c r="AL1165" s="231"/>
      <c r="AM1165" s="231"/>
      <c r="AN1165" s="231"/>
    </row>
    <row r="1166" spans="1:40">
      <c r="A1166" s="27">
        <v>43137</v>
      </c>
      <c r="B1166" s="113">
        <v>10.826599999999999</v>
      </c>
      <c r="C1166" s="116">
        <v>8.58</v>
      </c>
      <c r="D1166" s="116">
        <v>43.2</v>
      </c>
      <c r="E1166" s="113">
        <v>57.523099999999999</v>
      </c>
      <c r="F1166" s="113">
        <v>33.501199999999997</v>
      </c>
      <c r="G1166" s="113">
        <v>12</v>
      </c>
      <c r="H1166" s="113">
        <v>53.65</v>
      </c>
      <c r="I1166" s="113">
        <v>20</v>
      </c>
      <c r="J1166" s="113">
        <v>79.95</v>
      </c>
      <c r="K1166" s="113">
        <v>782.66</v>
      </c>
      <c r="L1166" s="113">
        <v>16.02</v>
      </c>
      <c r="M1166" s="113">
        <v>76.42</v>
      </c>
      <c r="N1166" s="113">
        <v>73.069999999999993</v>
      </c>
      <c r="O1166" s="113">
        <v>670.06</v>
      </c>
      <c r="P1166" s="113">
        <f t="shared" si="90"/>
        <v>3.2405339790986205</v>
      </c>
      <c r="Q1166" s="113">
        <f t="shared" si="91"/>
        <v>25.547359861984624</v>
      </c>
      <c r="R1166" s="113">
        <f>SUM($Q$1035:Q1166)</f>
        <v>2555.6131491522715</v>
      </c>
      <c r="S1166" s="113">
        <f t="shared" si="92"/>
        <v>14.436795710141402</v>
      </c>
      <c r="T1166" s="113">
        <f>SUM($S$1035:S1166)</f>
        <v>1641.1955837936075</v>
      </c>
      <c r="U1166" s="199">
        <f t="shared" si="93"/>
        <v>13.761206224150001</v>
      </c>
      <c r="V1166" s="199">
        <f t="shared" si="94"/>
        <v>13.761206224150001</v>
      </c>
      <c r="W1166" s="231">
        <f>SUM($V$1035:V1166)</f>
        <v>1582.5607050706194</v>
      </c>
      <c r="Y1166" s="231"/>
      <c r="Z1166" s="231"/>
      <c r="AA1166" s="231"/>
      <c r="AB1166" s="231"/>
      <c r="AC1166" s="231"/>
      <c r="AD1166" s="231"/>
      <c r="AE1166" s="231"/>
      <c r="AF1166" s="231"/>
      <c r="AG1166" s="231"/>
      <c r="AH1166" s="231"/>
      <c r="AI1166" s="231"/>
      <c r="AJ1166" s="231"/>
      <c r="AK1166" s="231"/>
      <c r="AL1166" s="231"/>
      <c r="AM1166" s="231"/>
      <c r="AN1166" s="231"/>
    </row>
    <row r="1167" spans="1:40">
      <c r="A1167" s="27">
        <v>43138</v>
      </c>
      <c r="B1167" s="113">
        <v>10.8071</v>
      </c>
      <c r="C1167" s="116">
        <v>8.56</v>
      </c>
      <c r="D1167" s="116">
        <v>42.5</v>
      </c>
      <c r="E1167" s="113">
        <v>60.4848</v>
      </c>
      <c r="F1167" s="113">
        <v>33.198700000000002</v>
      </c>
      <c r="G1167" s="113">
        <v>12</v>
      </c>
      <c r="H1167" s="113">
        <v>23.94</v>
      </c>
      <c r="I1167" s="113">
        <v>20</v>
      </c>
      <c r="J1167" s="113">
        <v>79.930000000000007</v>
      </c>
      <c r="K1167" s="113">
        <v>779.02</v>
      </c>
      <c r="L1167" s="113">
        <v>16.239999999999998</v>
      </c>
      <c r="M1167" s="113">
        <v>46.92</v>
      </c>
      <c r="N1167" s="113">
        <v>74.45</v>
      </c>
      <c r="O1167" s="113">
        <v>670.02</v>
      </c>
      <c r="P1167" s="113">
        <f t="shared" si="90"/>
        <v>3.06983055484223</v>
      </c>
      <c r="Q1167" s="113">
        <f t="shared" si="91"/>
        <v>21.538252813139426</v>
      </c>
      <c r="R1167" s="113">
        <f>SUM($Q$1035:Q1167)</f>
        <v>2577.151401965411</v>
      </c>
      <c r="S1167" s="113">
        <f t="shared" si="92"/>
        <v>14.218015013128301</v>
      </c>
      <c r="T1167" s="113">
        <f>SUM($S$1035:S1167)</f>
        <v>1655.4135988067358</v>
      </c>
      <c r="U1167" s="199">
        <f t="shared" si="93"/>
        <v>13.76122293771</v>
      </c>
      <c r="V1167" s="199">
        <f t="shared" si="94"/>
        <v>13.76122293771</v>
      </c>
      <c r="W1167" s="231">
        <f>SUM($V$1035:V1167)</f>
        <v>1596.3219280083295</v>
      </c>
      <c r="Y1167" s="231"/>
      <c r="Z1167" s="231"/>
      <c r="AA1167" s="231"/>
      <c r="AB1167" s="231"/>
      <c r="AC1167" s="231"/>
      <c r="AD1167" s="231"/>
      <c r="AE1167" s="231"/>
      <c r="AF1167" s="231"/>
      <c r="AG1167" s="231"/>
      <c r="AH1167" s="231"/>
      <c r="AI1167" s="231"/>
      <c r="AJ1167" s="231"/>
      <c r="AK1167" s="231"/>
      <c r="AL1167" s="231"/>
      <c r="AM1167" s="231"/>
      <c r="AN1167" s="231"/>
    </row>
    <row r="1168" spans="1:40">
      <c r="A1168" s="27">
        <v>43139</v>
      </c>
      <c r="B1168" s="113">
        <v>10.4519</v>
      </c>
      <c r="C1168" s="116">
        <v>8.2799999999999994</v>
      </c>
      <c r="D1168" s="116">
        <v>41.87</v>
      </c>
      <c r="E1168" s="113">
        <v>51.878500000000003</v>
      </c>
      <c r="F1168" s="113">
        <v>33.2667</v>
      </c>
      <c r="G1168" s="113">
        <v>11.5</v>
      </c>
      <c r="H1168" s="113">
        <v>55.22</v>
      </c>
      <c r="I1168" s="113">
        <v>20</v>
      </c>
      <c r="J1168" s="113">
        <v>79.95</v>
      </c>
      <c r="K1168" s="113">
        <v>768.52</v>
      </c>
      <c r="L1168" s="113">
        <v>15.57</v>
      </c>
      <c r="M1168" s="113">
        <v>51.79</v>
      </c>
      <c r="N1168" s="113">
        <v>71.3</v>
      </c>
      <c r="O1168" s="113">
        <v>669.94</v>
      </c>
      <c r="P1168" s="113">
        <f t="shared" si="90"/>
        <v>3.144266300913289</v>
      </c>
      <c r="Q1168" s="113">
        <f t="shared" si="91"/>
        <v>23.202645466809933</v>
      </c>
      <c r="R1168" s="113">
        <f>SUM($Q$1035:Q1168)</f>
        <v>2600.3540474322208</v>
      </c>
      <c r="S1168" s="113">
        <f t="shared" si="92"/>
        <v>13.753069346859698</v>
      </c>
      <c r="T1168" s="113">
        <f>SUM($S$1035:S1168)</f>
        <v>1669.1666681535955</v>
      </c>
      <c r="U1168" s="199">
        <f t="shared" si="93"/>
        <v>13.033280466919999</v>
      </c>
      <c r="V1168" s="199">
        <f t="shared" si="94"/>
        <v>13.033280466919999</v>
      </c>
      <c r="W1168" s="231">
        <f>SUM($V$1035:V1168)</f>
        <v>1609.3552084752494</v>
      </c>
      <c r="Y1168" s="231"/>
      <c r="Z1168" s="231"/>
      <c r="AA1168" s="231"/>
      <c r="AB1168" s="231"/>
      <c r="AC1168" s="231"/>
      <c r="AD1168" s="231"/>
      <c r="AE1168" s="231"/>
      <c r="AF1168" s="231"/>
      <c r="AG1168" s="231"/>
      <c r="AH1168" s="231"/>
      <c r="AI1168" s="231"/>
      <c r="AJ1168" s="231"/>
      <c r="AK1168" s="231"/>
      <c r="AL1168" s="231"/>
      <c r="AM1168" s="231"/>
      <c r="AN1168" s="231"/>
    </row>
    <row r="1169" spans="1:40">
      <c r="A1169" s="27">
        <v>43140</v>
      </c>
      <c r="B1169" s="113">
        <v>9.0241000000000007</v>
      </c>
      <c r="C1169" s="116">
        <v>7.15</v>
      </c>
      <c r="D1169" s="116">
        <v>40.64</v>
      </c>
      <c r="E1169" s="113">
        <v>39.677</v>
      </c>
      <c r="F1169" s="113">
        <v>32.6053</v>
      </c>
      <c r="G1169" s="113">
        <v>12</v>
      </c>
      <c r="H1169" s="113">
        <v>56.01</v>
      </c>
      <c r="I1169" s="113">
        <v>19.989999999999998</v>
      </c>
      <c r="J1169" s="113">
        <v>79.95</v>
      </c>
      <c r="K1169" s="113">
        <v>739.3</v>
      </c>
      <c r="L1169" s="113">
        <v>13.37</v>
      </c>
      <c r="M1169" s="113">
        <v>59.1</v>
      </c>
      <c r="N1169" s="113">
        <v>64.02</v>
      </c>
      <c r="O1169" s="113">
        <v>670.73</v>
      </c>
      <c r="P1169" s="113">
        <f t="shared" si="90"/>
        <v>2.8568681390930104</v>
      </c>
      <c r="Q1169" s="113">
        <f t="shared" si="91"/>
        <v>17.406925409814693</v>
      </c>
      <c r="R1169" s="113">
        <f>SUM($Q$1035:Q1169)</f>
        <v>2617.7609728420357</v>
      </c>
      <c r="S1169" s="113">
        <f t="shared" si="92"/>
        <v>11.3761326758433</v>
      </c>
      <c r="T1169" s="113">
        <f>SUM($S$1035:S1169)</f>
        <v>1680.5428008294389</v>
      </c>
      <c r="U1169" s="199">
        <f t="shared" si="93"/>
        <v>10.99342125543</v>
      </c>
      <c r="V1169" s="199">
        <f t="shared" si="94"/>
        <v>10.99342125543</v>
      </c>
      <c r="W1169" s="231">
        <f>SUM($V$1035:V1169)</f>
        <v>1620.3486297306792</v>
      </c>
      <c r="Y1169" s="231"/>
      <c r="Z1169" s="231"/>
      <c r="AA1169" s="231"/>
      <c r="AB1169" s="231"/>
      <c r="AC1169" s="231"/>
      <c r="AD1169" s="231"/>
      <c r="AE1169" s="231"/>
      <c r="AF1169" s="231"/>
      <c r="AG1169" s="231"/>
      <c r="AH1169" s="231"/>
      <c r="AI1169" s="231"/>
      <c r="AJ1169" s="231"/>
      <c r="AK1169" s="231"/>
      <c r="AL1169" s="231"/>
      <c r="AM1169" s="231"/>
      <c r="AN1169" s="231"/>
    </row>
    <row r="1170" spans="1:40">
      <c r="A1170" s="27">
        <v>43141</v>
      </c>
      <c r="B1170" s="113">
        <v>7.5286999999999997</v>
      </c>
      <c r="C1170" s="116">
        <v>5.97</v>
      </c>
      <c r="D1170" s="116">
        <v>38.1</v>
      </c>
      <c r="E1170" s="113">
        <v>46.966500000000003</v>
      </c>
      <c r="F1170" s="113">
        <v>30.686900000000001</v>
      </c>
      <c r="G1170" s="113">
        <v>11.69999981</v>
      </c>
      <c r="H1170" s="113">
        <v>55.78</v>
      </c>
      <c r="I1170" s="113">
        <v>19.989999999999998</v>
      </c>
      <c r="J1170" s="113">
        <v>79.97</v>
      </c>
      <c r="K1170" s="113">
        <v>707.68</v>
      </c>
      <c r="L1170" s="113">
        <v>11.11</v>
      </c>
      <c r="M1170" s="113">
        <v>59.73</v>
      </c>
      <c r="N1170" s="113">
        <v>54.32</v>
      </c>
      <c r="O1170" s="113">
        <v>669.95</v>
      </c>
      <c r="P1170" s="113">
        <f t="shared" si="90"/>
        <v>2.6075559075427477</v>
      </c>
      <c r="Q1170" s="113">
        <f t="shared" si="91"/>
        <v>13.565854098710437</v>
      </c>
      <c r="R1170" s="113">
        <f>SUM($Q$1035:Q1170)</f>
        <v>2631.3268269407463</v>
      </c>
      <c r="S1170" s="113">
        <f t="shared" si="92"/>
        <v>9.7130517783113248</v>
      </c>
      <c r="T1170" s="113">
        <f>SUM($S$1035:S1170)</f>
        <v>1690.2558526077503</v>
      </c>
      <c r="U1170" s="199">
        <f t="shared" si="93"/>
        <v>9.4076399295400002</v>
      </c>
      <c r="V1170" s="199">
        <f t="shared" si="94"/>
        <v>9.4076399295400002</v>
      </c>
      <c r="W1170" s="231">
        <f>SUM($V$1035:V1170)</f>
        <v>1629.7562696602192</v>
      </c>
      <c r="Y1170" s="231"/>
      <c r="Z1170" s="231"/>
      <c r="AA1170" s="231"/>
      <c r="AB1170" s="231"/>
      <c r="AC1170" s="231"/>
      <c r="AD1170" s="231"/>
      <c r="AE1170" s="231"/>
      <c r="AF1170" s="231"/>
      <c r="AG1170" s="231"/>
      <c r="AH1170" s="231"/>
      <c r="AI1170" s="231"/>
      <c r="AJ1170" s="231"/>
      <c r="AK1170" s="231"/>
      <c r="AL1170" s="231"/>
      <c r="AM1170" s="231"/>
      <c r="AN1170" s="231"/>
    </row>
    <row r="1171" spans="1:40">
      <c r="A1171" s="27">
        <v>43142</v>
      </c>
      <c r="B1171" s="113">
        <v>8.1396999999999995</v>
      </c>
      <c r="C1171" s="116">
        <v>6.45</v>
      </c>
      <c r="D1171" s="116">
        <v>37.229999999999997</v>
      </c>
      <c r="E1171" s="113">
        <v>61.5807</v>
      </c>
      <c r="F1171" s="113">
        <v>30.588999999999999</v>
      </c>
      <c r="G1171" s="113">
        <v>11.5</v>
      </c>
      <c r="H1171" s="113">
        <v>54.39</v>
      </c>
      <c r="I1171" s="113">
        <v>20</v>
      </c>
      <c r="J1171" s="113">
        <v>79.98</v>
      </c>
      <c r="K1171" s="113">
        <v>724.28</v>
      </c>
      <c r="L1171" s="113">
        <v>12.31</v>
      </c>
      <c r="M1171" s="113">
        <v>64.459999999999994</v>
      </c>
      <c r="N1171" s="113">
        <v>59.75</v>
      </c>
      <c r="O1171" s="113">
        <v>670.04</v>
      </c>
      <c r="P1171" s="113">
        <f t="shared" si="90"/>
        <v>2.7387475708333602</v>
      </c>
      <c r="Q1171" s="113">
        <f t="shared" si="91"/>
        <v>15.46760088571115</v>
      </c>
      <c r="R1171" s="113">
        <f>SUM($Q$1035:Q1171)</f>
        <v>2646.7944278264576</v>
      </c>
      <c r="S1171" s="113">
        <f t="shared" si="92"/>
        <v>10.923200882996399</v>
      </c>
      <c r="T1171" s="113">
        <f>SUM($S$1035:S1171)</f>
        <v>1701.1790534907466</v>
      </c>
      <c r="U1171" s="199">
        <f t="shared" si="93"/>
        <v>10.446706848409999</v>
      </c>
      <c r="V1171" s="199">
        <f t="shared" si="94"/>
        <v>10.446706848409999</v>
      </c>
      <c r="W1171" s="231">
        <f>SUM($V$1035:V1171)</f>
        <v>1640.2029765086293</v>
      </c>
      <c r="Y1171" s="231"/>
      <c r="Z1171" s="231"/>
      <c r="AA1171" s="231"/>
      <c r="AB1171" s="231"/>
      <c r="AC1171" s="231"/>
      <c r="AD1171" s="231"/>
      <c r="AE1171" s="231"/>
      <c r="AF1171" s="231"/>
      <c r="AG1171" s="231"/>
      <c r="AH1171" s="231"/>
      <c r="AI1171" s="231"/>
      <c r="AJ1171" s="231"/>
      <c r="AK1171" s="231"/>
      <c r="AL1171" s="231"/>
      <c r="AM1171" s="231"/>
      <c r="AN1171" s="231"/>
    </row>
    <row r="1172" spans="1:40">
      <c r="A1172" s="27">
        <v>43143</v>
      </c>
      <c r="B1172" s="113">
        <v>7.3632</v>
      </c>
      <c r="C1172" s="116">
        <v>5.83</v>
      </c>
      <c r="D1172" s="116">
        <v>36.130000000000003</v>
      </c>
      <c r="E1172" s="113">
        <v>61.750599999999999</v>
      </c>
      <c r="F1172" s="113">
        <v>31.3643</v>
      </c>
      <c r="G1172" s="113">
        <v>12</v>
      </c>
      <c r="H1172" s="113">
        <v>44.15</v>
      </c>
      <c r="I1172" s="113">
        <v>20</v>
      </c>
      <c r="J1172" s="113">
        <v>79.98</v>
      </c>
      <c r="K1172" s="113">
        <v>708.36</v>
      </c>
      <c r="L1172" s="113">
        <v>11.1</v>
      </c>
      <c r="M1172" s="113">
        <v>61.9</v>
      </c>
      <c r="N1172" s="113">
        <v>55.12</v>
      </c>
      <c r="O1172" s="113">
        <v>669.93</v>
      </c>
      <c r="P1172" s="113">
        <f t="shared" si="90"/>
        <v>2.52005676177619</v>
      </c>
      <c r="Q1172" s="113">
        <f t="shared" si="91"/>
        <v>12.429302152821938</v>
      </c>
      <c r="R1172" s="113">
        <f>SUM($Q$1035:Q1172)</f>
        <v>2659.2237299792796</v>
      </c>
      <c r="S1172" s="113">
        <f t="shared" si="92"/>
        <v>9.6676636439775052</v>
      </c>
      <c r="T1172" s="113">
        <f>SUM($S$1035:S1172)</f>
        <v>1710.846717134724</v>
      </c>
      <c r="U1172" s="199">
        <f t="shared" si="93"/>
        <v>9.5159084988099991</v>
      </c>
      <c r="V1172" s="199">
        <f t="shared" si="94"/>
        <v>9.5159084988099991</v>
      </c>
      <c r="W1172" s="231">
        <f>SUM($V$1035:V1172)</f>
        <v>1649.7188850074392</v>
      </c>
      <c r="Y1172" s="231"/>
      <c r="Z1172" s="231"/>
      <c r="AA1172" s="231"/>
      <c r="AB1172" s="231"/>
      <c r="AC1172" s="231"/>
      <c r="AD1172" s="231"/>
      <c r="AE1172" s="231"/>
      <c r="AF1172" s="231"/>
      <c r="AG1172" s="231"/>
      <c r="AH1172" s="231"/>
      <c r="AI1172" s="231"/>
      <c r="AJ1172" s="231"/>
      <c r="AK1172" s="231"/>
      <c r="AL1172" s="231"/>
      <c r="AM1172" s="231"/>
      <c r="AN1172" s="231"/>
    </row>
    <row r="1173" spans="1:40">
      <c r="A1173" s="27">
        <v>43144</v>
      </c>
      <c r="B1173" s="113">
        <v>7.3338000000000001</v>
      </c>
      <c r="C1173" s="116">
        <v>5.81</v>
      </c>
      <c r="D1173" s="116">
        <v>36.89</v>
      </c>
      <c r="E1173" s="113">
        <v>58.234900000000003</v>
      </c>
      <c r="F1173" s="113">
        <v>30.0932</v>
      </c>
      <c r="G1173" s="113">
        <v>11.399999619999999</v>
      </c>
      <c r="H1173" s="113">
        <v>58.64</v>
      </c>
      <c r="I1173" s="113">
        <v>20</v>
      </c>
      <c r="J1173" s="113">
        <v>73.7</v>
      </c>
      <c r="K1173" s="113">
        <v>709.26</v>
      </c>
      <c r="L1173" s="113">
        <v>10.96</v>
      </c>
      <c r="M1173" s="113">
        <v>44.63</v>
      </c>
      <c r="N1173" s="113">
        <v>55.34</v>
      </c>
      <c r="O1173" s="113">
        <v>669.98</v>
      </c>
      <c r="P1173" s="113">
        <f t="shared" si="90"/>
        <v>2.582518654997696</v>
      </c>
      <c r="Q1173" s="113">
        <f t="shared" si="91"/>
        <v>13.230419091638824</v>
      </c>
      <c r="R1173" s="113">
        <f>SUM($Q$1035:Q1173)</f>
        <v>2672.4541490709184</v>
      </c>
      <c r="S1173" s="113">
        <f t="shared" si="92"/>
        <v>9.7566575403498526</v>
      </c>
      <c r="T1173" s="113">
        <f>SUM($S$1035:S1173)</f>
        <v>1720.6033746750738</v>
      </c>
      <c r="U1173" s="199">
        <f t="shared" si="93"/>
        <v>9.449071180089998</v>
      </c>
      <c r="V1173" s="199">
        <f t="shared" si="94"/>
        <v>9.449071180089998</v>
      </c>
      <c r="W1173" s="231">
        <f>SUM($V$1035:V1173)</f>
        <v>1659.1679561875292</v>
      </c>
      <c r="Y1173" s="231"/>
      <c r="Z1173" s="231"/>
      <c r="AA1173" s="231"/>
      <c r="AB1173" s="231"/>
      <c r="AC1173" s="231"/>
      <c r="AD1173" s="231"/>
      <c r="AE1173" s="231"/>
      <c r="AF1173" s="231"/>
      <c r="AG1173" s="231"/>
      <c r="AH1173" s="231"/>
      <c r="AI1173" s="231"/>
      <c r="AJ1173" s="231"/>
      <c r="AK1173" s="231"/>
      <c r="AL1173" s="231"/>
      <c r="AM1173" s="231"/>
      <c r="AN1173" s="231"/>
    </row>
    <row r="1174" spans="1:40">
      <c r="A1174" s="27">
        <v>43145</v>
      </c>
      <c r="B1174" s="113">
        <v>7.4442000000000004</v>
      </c>
      <c r="C1174" s="116">
        <v>5.9</v>
      </c>
      <c r="D1174" s="116">
        <v>35.83</v>
      </c>
      <c r="E1174" s="113">
        <v>54.844200000000001</v>
      </c>
      <c r="F1174" s="113">
        <v>31.811499999999999</v>
      </c>
      <c r="G1174" s="113">
        <v>11.5</v>
      </c>
      <c r="H1174" s="113">
        <v>48.3</v>
      </c>
      <c r="I1174" s="113">
        <v>20</v>
      </c>
      <c r="J1174" s="113">
        <v>79.260000000000005</v>
      </c>
      <c r="K1174" s="113">
        <v>711.56</v>
      </c>
      <c r="L1174" s="113">
        <v>11.47</v>
      </c>
      <c r="M1174" s="113">
        <v>35.090000000000003</v>
      </c>
      <c r="N1174" s="113">
        <v>55.19</v>
      </c>
      <c r="O1174" s="113">
        <v>669.92</v>
      </c>
      <c r="P1174" s="113">
        <f t="shared" si="90"/>
        <v>2.5191549006049101</v>
      </c>
      <c r="Q1174" s="113">
        <f t="shared" si="91"/>
        <v>12.41809770101365</v>
      </c>
      <c r="R1174" s="113">
        <f>SUM($Q$1035:Q1174)</f>
        <v>2684.8722467719322</v>
      </c>
      <c r="S1174" s="113">
        <f t="shared" si="92"/>
        <v>9.5842058983759006</v>
      </c>
      <c r="T1174" s="113">
        <f>SUM($S$1035:S1174)</f>
        <v>1730.1875805734498</v>
      </c>
      <c r="U1174" s="199">
        <f t="shared" si="93"/>
        <v>9.3443349012100008</v>
      </c>
      <c r="V1174" s="199">
        <f t="shared" si="94"/>
        <v>9.3443349012100008</v>
      </c>
      <c r="W1174" s="231">
        <f>SUM($V$1035:V1174)</f>
        <v>1668.5122910887392</v>
      </c>
      <c r="Y1174" s="231"/>
      <c r="Z1174" s="231"/>
      <c r="AA1174" s="231"/>
      <c r="AB1174" s="231"/>
      <c r="AC1174" s="231"/>
      <c r="AD1174" s="231"/>
      <c r="AE1174" s="231"/>
      <c r="AF1174" s="231"/>
      <c r="AG1174" s="231"/>
      <c r="AH1174" s="231"/>
      <c r="AI1174" s="231"/>
      <c r="AJ1174" s="231"/>
      <c r="AK1174" s="231"/>
      <c r="AL1174" s="231"/>
      <c r="AM1174" s="231"/>
      <c r="AN1174" s="231"/>
    </row>
    <row r="1175" spans="1:40">
      <c r="A1175" s="27">
        <v>43146</v>
      </c>
      <c r="B1175" s="113">
        <v>7.8334999999999999</v>
      </c>
      <c r="C1175" s="116">
        <v>6.21</v>
      </c>
      <c r="D1175" s="116">
        <v>35.74</v>
      </c>
      <c r="E1175" s="113">
        <v>61.920099999999998</v>
      </c>
      <c r="F1175" s="113">
        <v>30.5489</v>
      </c>
      <c r="G1175" s="113">
        <v>11.5</v>
      </c>
      <c r="H1175" s="113">
        <v>48.18</v>
      </c>
      <c r="I1175" s="113">
        <v>20</v>
      </c>
      <c r="J1175" s="113">
        <v>79.95</v>
      </c>
      <c r="K1175" s="113">
        <v>719.24</v>
      </c>
      <c r="L1175" s="113">
        <v>11.87</v>
      </c>
      <c r="M1175" s="113">
        <v>41.4</v>
      </c>
      <c r="N1175" s="113">
        <v>57.77</v>
      </c>
      <c r="O1175" s="113">
        <v>670.03</v>
      </c>
      <c r="P1175" s="113">
        <f t="shared" si="90"/>
        <v>2.6078516649869101</v>
      </c>
      <c r="Q1175" s="113">
        <f t="shared" si="91"/>
        <v>13.569866894424404</v>
      </c>
      <c r="R1175" s="113">
        <f>SUM($Q$1035:Q1175)</f>
        <v>2698.4421136663564</v>
      </c>
      <c r="S1175" s="113">
        <f t="shared" si="92"/>
        <v>10.300225734879101</v>
      </c>
      <c r="T1175" s="113">
        <f>SUM($S$1035:S1175)</f>
        <v>1740.487806308329</v>
      </c>
      <c r="U1175" s="199">
        <f t="shared" si="93"/>
        <v>9.9839459082199991</v>
      </c>
      <c r="V1175" s="199">
        <f t="shared" si="94"/>
        <v>9.9839459082199991</v>
      </c>
      <c r="W1175" s="231">
        <f>SUM($V$1035:V1175)</f>
        <v>1678.4962369969592</v>
      </c>
      <c r="Y1175" s="231"/>
      <c r="Z1175" s="231"/>
      <c r="AA1175" s="231"/>
      <c r="AB1175" s="231"/>
      <c r="AC1175" s="231"/>
      <c r="AD1175" s="231"/>
      <c r="AE1175" s="231"/>
      <c r="AF1175" s="231"/>
      <c r="AG1175" s="231"/>
      <c r="AH1175" s="231"/>
      <c r="AI1175" s="231"/>
      <c r="AJ1175" s="231"/>
      <c r="AK1175" s="231"/>
      <c r="AL1175" s="231"/>
      <c r="AM1175" s="231"/>
      <c r="AN1175" s="231"/>
    </row>
    <row r="1176" spans="1:40">
      <c r="A1176" s="27">
        <v>43147</v>
      </c>
      <c r="B1176" s="113">
        <v>8.0069999999999997</v>
      </c>
      <c r="C1176" s="116">
        <v>6.34</v>
      </c>
      <c r="D1176" s="116">
        <v>37.47</v>
      </c>
      <c r="E1176" s="113">
        <v>62.761600000000001</v>
      </c>
      <c r="F1176" s="113">
        <v>31.4057</v>
      </c>
      <c r="G1176" s="113">
        <v>11.600000380000001</v>
      </c>
      <c r="H1176" s="113">
        <v>48.58</v>
      </c>
      <c r="I1176" s="113">
        <v>20</v>
      </c>
      <c r="J1176" s="113">
        <v>79.97</v>
      </c>
      <c r="K1176" s="113">
        <v>723.71</v>
      </c>
      <c r="L1176" s="113">
        <v>12.02</v>
      </c>
      <c r="M1176" s="113">
        <v>43.26</v>
      </c>
      <c r="N1176" s="113">
        <v>57.53</v>
      </c>
      <c r="O1176" s="113">
        <v>670.04</v>
      </c>
      <c r="P1176" s="113">
        <f t="shared" si="90"/>
        <v>2.6598133524983338</v>
      </c>
      <c r="Q1176" s="113">
        <f t="shared" si="91"/>
        <v>14.293620981040727</v>
      </c>
      <c r="R1176" s="113">
        <f>SUM($Q$1035:Q1176)</f>
        <v>2712.7357346473973</v>
      </c>
      <c r="S1176" s="113">
        <f t="shared" si="92"/>
        <v>10.690897929094051</v>
      </c>
      <c r="T1176" s="113">
        <f>SUM($S$1035:S1176)</f>
        <v>1751.1787042374231</v>
      </c>
      <c r="U1176" s="199">
        <f t="shared" si="93"/>
        <v>10.366585303649998</v>
      </c>
      <c r="V1176" s="199">
        <f t="shared" si="94"/>
        <v>10.366585303649998</v>
      </c>
      <c r="W1176" s="231">
        <f>SUM($V$1035:V1176)</f>
        <v>1688.8628223006092</v>
      </c>
      <c r="Y1176" s="231"/>
      <c r="Z1176" s="231"/>
      <c r="AA1176" s="231"/>
      <c r="AB1176" s="231"/>
      <c r="AC1176" s="231"/>
      <c r="AD1176" s="231"/>
      <c r="AE1176" s="231"/>
      <c r="AF1176" s="231"/>
      <c r="AG1176" s="231"/>
      <c r="AH1176" s="231"/>
      <c r="AI1176" s="231"/>
      <c r="AJ1176" s="231"/>
      <c r="AK1176" s="231"/>
      <c r="AL1176" s="231"/>
      <c r="AM1176" s="231"/>
      <c r="AN1176" s="231"/>
    </row>
    <row r="1177" spans="1:40">
      <c r="A1177" s="27">
        <v>43148</v>
      </c>
      <c r="B1177" s="113">
        <v>8.2392000000000003</v>
      </c>
      <c r="C1177" s="116">
        <v>6.53</v>
      </c>
      <c r="D1177" s="116">
        <v>38.56</v>
      </c>
      <c r="E1177" s="113">
        <v>52.733899999999998</v>
      </c>
      <c r="F1177" s="113">
        <v>30.9483</v>
      </c>
      <c r="G1177" s="113">
        <v>11.69999981</v>
      </c>
      <c r="H1177" s="113">
        <v>48.72</v>
      </c>
      <c r="I1177" s="113">
        <v>20</v>
      </c>
      <c r="J1177" s="113">
        <v>79.97</v>
      </c>
      <c r="K1177" s="113">
        <v>729.56</v>
      </c>
      <c r="L1177" s="113">
        <v>12.14</v>
      </c>
      <c r="M1177" s="113">
        <v>49.35</v>
      </c>
      <c r="N1177" s="113">
        <v>58.35</v>
      </c>
      <c r="O1177" s="113">
        <v>669.97</v>
      </c>
      <c r="P1177" s="113">
        <f t="shared" si="90"/>
        <v>2.6993329164472484</v>
      </c>
      <c r="Q1177" s="113">
        <f t="shared" si="91"/>
        <v>14.869809010577535</v>
      </c>
      <c r="R1177" s="113">
        <f>SUM($Q$1035:Q1177)</f>
        <v>2727.605543657975</v>
      </c>
      <c r="S1177" s="113">
        <f t="shared" si="92"/>
        <v>10.716247328611527</v>
      </c>
      <c r="T1177" s="113">
        <f>SUM($S$1035:S1177)</f>
        <v>1761.8949515660345</v>
      </c>
      <c r="U1177" s="199">
        <f t="shared" si="93"/>
        <v>10.3933907489</v>
      </c>
      <c r="V1177" s="199">
        <f t="shared" si="94"/>
        <v>10.3933907489</v>
      </c>
      <c r="W1177" s="231">
        <f>SUM($V$1035:V1177)</f>
        <v>1699.2562130495091</v>
      </c>
      <c r="Y1177" s="231"/>
      <c r="Z1177" s="231"/>
      <c r="AA1177" s="231"/>
      <c r="AB1177" s="231"/>
      <c r="AC1177" s="231"/>
      <c r="AD1177" s="231"/>
      <c r="AE1177" s="231"/>
      <c r="AF1177" s="231"/>
      <c r="AG1177" s="231"/>
      <c r="AH1177" s="231"/>
      <c r="AI1177" s="231"/>
      <c r="AJ1177" s="231"/>
      <c r="AK1177" s="231"/>
      <c r="AL1177" s="231"/>
      <c r="AM1177" s="231"/>
      <c r="AN1177" s="231"/>
    </row>
    <row r="1178" spans="1:40">
      <c r="A1178" s="27">
        <v>43149</v>
      </c>
      <c r="B1178" s="113">
        <v>8.1483000000000008</v>
      </c>
      <c r="C1178" s="116">
        <v>6.46</v>
      </c>
      <c r="D1178" s="116">
        <v>38.86</v>
      </c>
      <c r="E1178" s="113">
        <v>55.3491</v>
      </c>
      <c r="F1178" s="113">
        <v>31.441099999999999</v>
      </c>
      <c r="G1178" s="113">
        <v>11.399999619999999</v>
      </c>
      <c r="H1178" s="113">
        <v>47.93</v>
      </c>
      <c r="I1178" s="113">
        <v>20</v>
      </c>
      <c r="J1178" s="113">
        <v>79.959999999999994</v>
      </c>
      <c r="K1178" s="113">
        <v>725.43</v>
      </c>
      <c r="L1178" s="113">
        <v>11.77</v>
      </c>
      <c r="M1178" s="113">
        <v>52.04</v>
      </c>
      <c r="N1178" s="113">
        <v>55.4</v>
      </c>
      <c r="O1178" s="113">
        <v>670.06</v>
      </c>
      <c r="P1178" s="113">
        <f t="shared" si="90"/>
        <v>2.7090650246566859</v>
      </c>
      <c r="Q1178" s="113">
        <f t="shared" si="91"/>
        <v>15.015230079931984</v>
      </c>
      <c r="R1178" s="113">
        <f>SUM($Q$1035:Q1178)</f>
        <v>2742.6207737379068</v>
      </c>
      <c r="S1178" s="113">
        <f t="shared" si="92"/>
        <v>10.845777259124151</v>
      </c>
      <c r="T1178" s="113">
        <f>SUM($S$1035:S1178)</f>
        <v>1772.7407288251586</v>
      </c>
      <c r="U1178" s="199">
        <f t="shared" si="93"/>
        <v>10.42077243634</v>
      </c>
      <c r="V1178" s="199">
        <f t="shared" si="94"/>
        <v>10.42077243634</v>
      </c>
      <c r="W1178" s="231">
        <f>SUM($V$1035:V1178)</f>
        <v>1709.6769854858492</v>
      </c>
      <c r="Y1178" s="231"/>
      <c r="Z1178" s="231"/>
      <c r="AA1178" s="231"/>
      <c r="AB1178" s="231"/>
      <c r="AC1178" s="231"/>
      <c r="AD1178" s="231"/>
      <c r="AE1178" s="231"/>
      <c r="AF1178" s="231"/>
      <c r="AG1178" s="231"/>
      <c r="AH1178" s="231"/>
      <c r="AI1178" s="231"/>
      <c r="AJ1178" s="231"/>
      <c r="AK1178" s="231"/>
      <c r="AL1178" s="231"/>
      <c r="AM1178" s="231"/>
      <c r="AN1178" s="231"/>
    </row>
    <row r="1179" spans="1:40">
      <c r="A1179" s="27">
        <v>43150</v>
      </c>
      <c r="B1179" s="113">
        <v>8.5919000000000008</v>
      </c>
      <c r="C1179" s="116">
        <v>6.81</v>
      </c>
      <c r="D1179" s="116">
        <v>39.11</v>
      </c>
      <c r="E1179" s="113">
        <v>53.880800000000001</v>
      </c>
      <c r="F1179" s="113">
        <v>31.331499999999998</v>
      </c>
      <c r="G1179" s="113">
        <v>11.30000019</v>
      </c>
      <c r="H1179" s="113">
        <v>48.14</v>
      </c>
      <c r="I1179" s="113">
        <v>20</v>
      </c>
      <c r="J1179" s="113">
        <v>79.95</v>
      </c>
      <c r="K1179" s="113">
        <v>740.4</v>
      </c>
      <c r="L1179" s="113">
        <v>13.08</v>
      </c>
      <c r="M1179" s="113">
        <v>57.26</v>
      </c>
      <c r="N1179" s="113">
        <v>61.18</v>
      </c>
      <c r="O1179" s="113">
        <v>670.01</v>
      </c>
      <c r="P1179" s="113">
        <f t="shared" si="90"/>
        <v>2.8009671555140718</v>
      </c>
      <c r="Q1179" s="113">
        <f t="shared" si="91"/>
        <v>16.4605589954561</v>
      </c>
      <c r="R1179" s="113">
        <f>SUM($Q$1035:Q1179)</f>
        <v>2759.0813327333631</v>
      </c>
      <c r="S1179" s="113">
        <f t="shared" si="92"/>
        <v>11.404715990787674</v>
      </c>
      <c r="T1179" s="113">
        <f>SUM($S$1035:S1179)</f>
        <v>1784.1454448159463</v>
      </c>
      <c r="U1179" s="199">
        <f t="shared" si="93"/>
        <v>10.861296683589998</v>
      </c>
      <c r="V1179" s="199">
        <f t="shared" si="94"/>
        <v>10.861296683589998</v>
      </c>
      <c r="W1179" s="231">
        <f>SUM($V$1035:V1179)</f>
        <v>1720.5382821694391</v>
      </c>
      <c r="Y1179" s="231"/>
      <c r="Z1179" s="231"/>
      <c r="AA1179" s="231"/>
      <c r="AB1179" s="231"/>
      <c r="AC1179" s="231"/>
      <c r="AD1179" s="231"/>
      <c r="AE1179" s="231"/>
      <c r="AF1179" s="231"/>
      <c r="AG1179" s="231"/>
      <c r="AH1179" s="231"/>
      <c r="AI1179" s="231"/>
      <c r="AJ1179" s="231"/>
      <c r="AK1179" s="231"/>
      <c r="AL1179" s="231"/>
      <c r="AM1179" s="231"/>
      <c r="AN1179" s="231"/>
    </row>
    <row r="1180" spans="1:40">
      <c r="A1180" s="27">
        <v>43151</v>
      </c>
      <c r="B1180" s="113">
        <v>8.9257000000000009</v>
      </c>
      <c r="C1180" s="116">
        <v>7.07</v>
      </c>
      <c r="D1180" s="116">
        <v>40.880000000000003</v>
      </c>
      <c r="E1180" s="113">
        <v>50.244300000000003</v>
      </c>
      <c r="F1180" s="113">
        <v>30.937000000000001</v>
      </c>
      <c r="G1180" s="113">
        <v>11.399999619999999</v>
      </c>
      <c r="H1180" s="113">
        <v>48.11</v>
      </c>
      <c r="I1180" s="113">
        <v>20</v>
      </c>
      <c r="J1180" s="113">
        <v>79.930000000000007</v>
      </c>
      <c r="K1180" s="113">
        <v>753.89</v>
      </c>
      <c r="L1180" s="113">
        <v>13.91</v>
      </c>
      <c r="M1180" s="113">
        <v>61.59</v>
      </c>
      <c r="N1180" s="113">
        <v>65.8</v>
      </c>
      <c r="O1180" s="113">
        <v>670.08</v>
      </c>
      <c r="P1180" s="113">
        <f t="shared" si="90"/>
        <v>2.8808023571200758</v>
      </c>
      <c r="Q1180" s="113">
        <f t="shared" si="91"/>
        <v>17.828572324279982</v>
      </c>
      <c r="R1180" s="113">
        <f>SUM($Q$1035:Q1180)</f>
        <v>2776.9099050576428</v>
      </c>
      <c r="S1180" s="113">
        <f t="shared" si="92"/>
        <v>11.85181612135845</v>
      </c>
      <c r="T1180" s="113">
        <f>SUM($S$1035:S1180)</f>
        <v>1795.9972609373049</v>
      </c>
      <c r="U1180" s="199">
        <f t="shared" si="93"/>
        <v>11.26810870169</v>
      </c>
      <c r="V1180" s="199">
        <f t="shared" si="94"/>
        <v>11.26810870169</v>
      </c>
      <c r="W1180" s="231">
        <f>SUM($V$1035:V1180)</f>
        <v>1731.806390871129</v>
      </c>
      <c r="Y1180" s="231"/>
      <c r="Z1180" s="231"/>
      <c r="AA1180" s="231"/>
      <c r="AB1180" s="231"/>
      <c r="AC1180" s="231"/>
      <c r="AD1180" s="231"/>
      <c r="AE1180" s="231"/>
      <c r="AF1180" s="231"/>
      <c r="AG1180" s="231"/>
      <c r="AH1180" s="231"/>
      <c r="AI1180" s="231"/>
      <c r="AJ1180" s="231"/>
      <c r="AK1180" s="231"/>
      <c r="AL1180" s="231"/>
      <c r="AM1180" s="231"/>
      <c r="AN1180" s="231"/>
    </row>
    <row r="1181" spans="1:40">
      <c r="A1181" s="27">
        <v>43152</v>
      </c>
      <c r="B1181" s="113">
        <v>8.5158000000000005</v>
      </c>
      <c r="C1181" s="116">
        <v>6.75</v>
      </c>
      <c r="D1181" s="116">
        <v>39.04</v>
      </c>
      <c r="E1181" s="113">
        <v>59.181600000000003</v>
      </c>
      <c r="F1181" s="113">
        <v>31.083100000000002</v>
      </c>
      <c r="G1181" s="113">
        <v>11.5</v>
      </c>
      <c r="H1181" s="113">
        <v>50.85</v>
      </c>
      <c r="I1181" s="113">
        <v>20</v>
      </c>
      <c r="J1181" s="113">
        <v>79.95</v>
      </c>
      <c r="K1181" s="113">
        <v>743.88</v>
      </c>
      <c r="L1181" s="113">
        <v>13.53</v>
      </c>
      <c r="M1181" s="113">
        <v>44.91</v>
      </c>
      <c r="N1181" s="113">
        <v>62.7</v>
      </c>
      <c r="O1181" s="113">
        <v>669.96</v>
      </c>
      <c r="P1181" s="113">
        <f t="shared" si="90"/>
        <v>2.7829087947213504</v>
      </c>
      <c r="Q1181" s="113">
        <f t="shared" si="91"/>
        <v>16.165976129458798</v>
      </c>
      <c r="R1181" s="113">
        <f>SUM($Q$1035:Q1181)</f>
        <v>2793.0758811871015</v>
      </c>
      <c r="S1181" s="113">
        <f t="shared" si="92"/>
        <v>11.400308295042304</v>
      </c>
      <c r="T1181" s="113">
        <f>SUM($S$1035:S1181)</f>
        <v>1807.3975692323472</v>
      </c>
      <c r="U1181" s="199">
        <f t="shared" si="93"/>
        <v>10.953313280789999</v>
      </c>
      <c r="V1181" s="199">
        <f t="shared" si="94"/>
        <v>10.953313280789999</v>
      </c>
      <c r="W1181" s="231">
        <f>SUM($V$1035:V1181)</f>
        <v>1742.7597041519191</v>
      </c>
      <c r="Y1181" s="231"/>
      <c r="Z1181" s="231"/>
      <c r="AA1181" s="231"/>
      <c r="AB1181" s="231"/>
      <c r="AC1181" s="231"/>
      <c r="AD1181" s="231"/>
      <c r="AE1181" s="231"/>
      <c r="AF1181" s="231"/>
      <c r="AG1181" s="231"/>
      <c r="AH1181" s="231"/>
      <c r="AI1181" s="231"/>
      <c r="AJ1181" s="231"/>
      <c r="AK1181" s="231"/>
      <c r="AL1181" s="231"/>
      <c r="AM1181" s="231"/>
      <c r="AN1181" s="231"/>
    </row>
    <row r="1182" spans="1:40">
      <c r="A1182" s="27">
        <v>43153</v>
      </c>
      <c r="B1182" s="113">
        <v>8.4266000000000005</v>
      </c>
      <c r="C1182" s="116">
        <v>6.68</v>
      </c>
      <c r="D1182" s="116">
        <v>39.26</v>
      </c>
      <c r="E1182" s="113">
        <v>58.868899999999996</v>
      </c>
      <c r="F1182" s="113">
        <v>29.781400000000001</v>
      </c>
      <c r="G1182" s="113">
        <v>11.600000380000001</v>
      </c>
      <c r="H1182" s="113">
        <v>48.03</v>
      </c>
      <c r="I1182" s="113">
        <v>20</v>
      </c>
      <c r="J1182" s="113">
        <v>74.64</v>
      </c>
      <c r="K1182" s="113">
        <v>741.42</v>
      </c>
      <c r="L1182" s="113">
        <v>12.81</v>
      </c>
      <c r="M1182" s="113">
        <v>42.64</v>
      </c>
      <c r="N1182" s="113">
        <v>61.47</v>
      </c>
      <c r="O1182" s="113">
        <v>669.97</v>
      </c>
      <c r="P1182" s="113">
        <f t="shared" si="90"/>
        <v>2.7454400775819634</v>
      </c>
      <c r="Q1182" s="113">
        <f t="shared" si="91"/>
        <v>15.57146507725515</v>
      </c>
      <c r="R1182" s="113">
        <f>SUM($Q$1035:Q1182)</f>
        <v>2808.6473462643567</v>
      </c>
      <c r="S1182" s="113">
        <f t="shared" si="92"/>
        <v>11.196262363034347</v>
      </c>
      <c r="T1182" s="113">
        <f>SUM($S$1035:S1182)</f>
        <v>1818.5938315953815</v>
      </c>
      <c r="U1182" s="199">
        <f t="shared" si="93"/>
        <v>10.871852101309999</v>
      </c>
      <c r="V1182" s="199">
        <f t="shared" si="94"/>
        <v>10.871852101309999</v>
      </c>
      <c r="W1182" s="231">
        <f>SUM($V$1035:V1182)</f>
        <v>1753.6315562532291</v>
      </c>
      <c r="Y1182" s="231"/>
      <c r="Z1182" s="231"/>
      <c r="AA1182" s="231"/>
      <c r="AB1182" s="231"/>
      <c r="AC1182" s="231"/>
      <c r="AD1182" s="231"/>
      <c r="AE1182" s="231"/>
      <c r="AF1182" s="231"/>
      <c r="AG1182" s="231"/>
      <c r="AH1182" s="231"/>
      <c r="AI1182" s="231"/>
      <c r="AJ1182" s="231"/>
      <c r="AK1182" s="231"/>
      <c r="AL1182" s="231"/>
      <c r="AM1182" s="231"/>
      <c r="AN1182" s="231"/>
    </row>
    <row r="1183" spans="1:40">
      <c r="A1183" s="27">
        <v>43154</v>
      </c>
      <c r="B1183" s="113">
        <v>8.4055999999999997</v>
      </c>
      <c r="C1183" s="116">
        <v>6.66</v>
      </c>
      <c r="D1183" s="116">
        <v>39.78</v>
      </c>
      <c r="E1183" s="113">
        <v>54.102400000000003</v>
      </c>
      <c r="F1183" s="113">
        <v>29.873200000000001</v>
      </c>
      <c r="G1183" s="113">
        <v>11.5</v>
      </c>
      <c r="H1183" s="113">
        <v>47.75</v>
      </c>
      <c r="I1183" s="113">
        <v>20</v>
      </c>
      <c r="J1183" s="113">
        <v>79.849999999999994</v>
      </c>
      <c r="K1183" s="113">
        <v>741.08</v>
      </c>
      <c r="L1183" s="113">
        <v>12.52</v>
      </c>
      <c r="M1183" s="113">
        <v>48.84</v>
      </c>
      <c r="N1183" s="113">
        <v>61.12</v>
      </c>
      <c r="O1183" s="113">
        <v>669.86</v>
      </c>
      <c r="P1183" s="113">
        <f t="shared" si="90"/>
        <v>2.7606934559779601</v>
      </c>
      <c r="Q1183" s="113">
        <f t="shared" si="91"/>
        <v>15.810803243605646</v>
      </c>
      <c r="R1183" s="113">
        <f>SUM($Q$1035:Q1183)</f>
        <v>2824.4581495079624</v>
      </c>
      <c r="S1183" s="113">
        <f t="shared" si="92"/>
        <v>11.164086066925998</v>
      </c>
      <c r="T1183" s="113">
        <f>SUM($S$1035:S1183)</f>
        <v>1829.7579176623076</v>
      </c>
      <c r="U1183" s="199">
        <f t="shared" si="93"/>
        <v>10.738793192839999</v>
      </c>
      <c r="V1183" s="199">
        <f t="shared" si="94"/>
        <v>10.738793192839999</v>
      </c>
      <c r="W1183" s="231">
        <f>SUM($V$1035:V1183)</f>
        <v>1764.370349446069</v>
      </c>
      <c r="Y1183" s="231"/>
      <c r="Z1183" s="231"/>
      <c r="AA1183" s="231"/>
      <c r="AB1183" s="231"/>
      <c r="AC1183" s="231"/>
      <c r="AD1183" s="231"/>
      <c r="AE1183" s="231"/>
      <c r="AF1183" s="231"/>
      <c r="AG1183" s="231"/>
      <c r="AH1183" s="231"/>
      <c r="AI1183" s="231"/>
      <c r="AJ1183" s="231"/>
      <c r="AK1183" s="231"/>
      <c r="AL1183" s="231"/>
      <c r="AM1183" s="231"/>
      <c r="AN1183" s="231"/>
    </row>
    <row r="1184" spans="1:40">
      <c r="A1184" s="27">
        <v>43155</v>
      </c>
      <c r="B1184" s="113">
        <v>7.6990999999999996</v>
      </c>
      <c r="C1184" s="116">
        <v>6.1</v>
      </c>
      <c r="D1184" s="116">
        <v>38.03</v>
      </c>
      <c r="E1184" s="113">
        <v>55.248800000000003</v>
      </c>
      <c r="F1184" s="113">
        <v>29.876100000000001</v>
      </c>
      <c r="G1184" s="113">
        <v>11.69999981</v>
      </c>
      <c r="H1184" s="113">
        <v>48.5</v>
      </c>
      <c r="I1184" s="113">
        <v>20</v>
      </c>
      <c r="J1184" s="113">
        <v>79.959999999999994</v>
      </c>
      <c r="K1184" s="113">
        <v>724.31</v>
      </c>
      <c r="L1184" s="113">
        <v>11.52</v>
      </c>
      <c r="M1184" s="113">
        <v>52.95</v>
      </c>
      <c r="N1184" s="113">
        <v>56.33</v>
      </c>
      <c r="O1184" s="113">
        <v>669.89</v>
      </c>
      <c r="P1184" s="113">
        <f t="shared" si="90"/>
        <v>2.6167473830453276</v>
      </c>
      <c r="Q1184" s="113">
        <f t="shared" si="91"/>
        <v>13.69111911760845</v>
      </c>
      <c r="R1184" s="113">
        <f>SUM($Q$1035:Q1184)</f>
        <v>2838.149268625571</v>
      </c>
      <c r="S1184" s="113">
        <f t="shared" si="92"/>
        <v>10.125224170955128</v>
      </c>
      <c r="T1184" s="113">
        <f>SUM($S$1035:S1184)</f>
        <v>1839.8831418332627</v>
      </c>
      <c r="U1184" s="199">
        <f t="shared" si="93"/>
        <v>9.8518357760500006</v>
      </c>
      <c r="V1184" s="199">
        <f t="shared" si="94"/>
        <v>9.8518357760500006</v>
      </c>
      <c r="W1184" s="231">
        <f>SUM($V$1035:V1184)</f>
        <v>1774.2221852221189</v>
      </c>
      <c r="Y1184" s="231"/>
      <c r="Z1184" s="231"/>
      <c r="AA1184" s="231"/>
      <c r="AB1184" s="231"/>
      <c r="AC1184" s="231"/>
      <c r="AD1184" s="231"/>
      <c r="AE1184" s="231"/>
      <c r="AF1184" s="231"/>
      <c r="AG1184" s="231"/>
      <c r="AH1184" s="231"/>
      <c r="AI1184" s="231"/>
      <c r="AJ1184" s="231"/>
      <c r="AK1184" s="231"/>
      <c r="AL1184" s="231"/>
      <c r="AM1184" s="231"/>
      <c r="AN1184" s="231"/>
    </row>
    <row r="1185" spans="1:40">
      <c r="A1185" s="27">
        <v>43156</v>
      </c>
      <c r="B1185" s="113">
        <v>6.1974999999999998</v>
      </c>
      <c r="C1185" s="116">
        <v>4.91</v>
      </c>
      <c r="D1185" s="116">
        <v>35.17</v>
      </c>
      <c r="E1185" s="113">
        <v>58.787500000000001</v>
      </c>
      <c r="F1185" s="113">
        <v>30.707100000000001</v>
      </c>
      <c r="G1185" s="113">
        <v>11.69999981</v>
      </c>
      <c r="H1185" s="113">
        <v>44.87</v>
      </c>
      <c r="I1185" s="113">
        <v>20</v>
      </c>
      <c r="J1185" s="113">
        <v>79.959999999999994</v>
      </c>
      <c r="K1185" s="113">
        <v>691.41</v>
      </c>
      <c r="L1185" s="113">
        <v>9.34</v>
      </c>
      <c r="M1185" s="113">
        <v>55.16</v>
      </c>
      <c r="N1185" s="113">
        <v>47.34</v>
      </c>
      <c r="O1185" s="113">
        <v>670.03</v>
      </c>
      <c r="P1185" s="113">
        <f t="shared" si="90"/>
        <v>2.3223101823154879</v>
      </c>
      <c r="Q1185" s="113">
        <f t="shared" si="91"/>
        <v>10.199209143318786</v>
      </c>
      <c r="R1185" s="113">
        <f>SUM($Q$1035:Q1185)</f>
        <v>2848.34847776889</v>
      </c>
      <c r="S1185" s="113">
        <f t="shared" si="92"/>
        <v>8.1794490509395263</v>
      </c>
      <c r="T1185" s="113">
        <f>SUM($S$1035:S1185)</f>
        <v>1848.0625908842023</v>
      </c>
      <c r="U1185" s="199">
        <f t="shared" si="93"/>
        <v>8.0949128510600001</v>
      </c>
      <c r="V1185" s="199">
        <f t="shared" si="94"/>
        <v>8.0949128510600001</v>
      </c>
      <c r="W1185" s="231">
        <f>SUM($V$1035:V1185)</f>
        <v>1782.3170980731788</v>
      </c>
      <c r="Y1185" s="231"/>
      <c r="Z1185" s="231"/>
      <c r="AA1185" s="231"/>
      <c r="AB1185" s="231"/>
      <c r="AC1185" s="231"/>
      <c r="AD1185" s="231"/>
      <c r="AE1185" s="231"/>
      <c r="AF1185" s="231"/>
      <c r="AG1185" s="231"/>
      <c r="AH1185" s="231"/>
      <c r="AI1185" s="231"/>
      <c r="AJ1185" s="231"/>
      <c r="AK1185" s="231"/>
      <c r="AL1185" s="231"/>
      <c r="AM1185" s="231"/>
      <c r="AN1185" s="231"/>
    </row>
    <row r="1186" spans="1:40">
      <c r="A1186" s="27">
        <v>43157</v>
      </c>
      <c r="B1186" s="113">
        <v>5.9776999999999996</v>
      </c>
      <c r="C1186" s="116">
        <v>4.74</v>
      </c>
      <c r="D1186" s="116">
        <v>34.24</v>
      </c>
      <c r="E1186" s="113">
        <v>58.419899999999998</v>
      </c>
      <c r="F1186" s="113">
        <v>31.368200000000002</v>
      </c>
      <c r="G1186" s="113">
        <v>11.5</v>
      </c>
      <c r="H1186" s="113">
        <v>47.85</v>
      </c>
      <c r="I1186" s="113">
        <v>20</v>
      </c>
      <c r="J1186" s="113">
        <v>79.959999999999994</v>
      </c>
      <c r="K1186" s="113">
        <v>686.14</v>
      </c>
      <c r="L1186" s="113">
        <v>8.8800000000000008</v>
      </c>
      <c r="M1186" s="113">
        <v>58.43</v>
      </c>
      <c r="N1186" s="113">
        <v>44.69</v>
      </c>
      <c r="O1186" s="113">
        <v>670.03</v>
      </c>
      <c r="P1186" s="113">
        <f t="shared" si="90"/>
        <v>2.2976635960029603</v>
      </c>
      <c r="Q1186" s="113">
        <f t="shared" si="91"/>
        <v>9.9509059373227959</v>
      </c>
      <c r="R1186" s="113">
        <f>SUM($Q$1035:Q1186)</f>
        <v>2858.2993837062127</v>
      </c>
      <c r="S1186" s="113">
        <f t="shared" si="92"/>
        <v>7.9001770593660003</v>
      </c>
      <c r="T1186" s="113">
        <f>SUM($S$1035:S1186)</f>
        <v>1855.9627679435682</v>
      </c>
      <c r="U1186" s="199">
        <f t="shared" si="93"/>
        <v>7.7602993670899991</v>
      </c>
      <c r="V1186" s="199">
        <f t="shared" si="94"/>
        <v>7.7602993670899991</v>
      </c>
      <c r="W1186" s="231">
        <f>SUM($V$1035:V1186)</f>
        <v>1790.0773974402689</v>
      </c>
      <c r="Y1186" s="231"/>
      <c r="Z1186" s="231"/>
      <c r="AA1186" s="231"/>
      <c r="AB1186" s="231"/>
      <c r="AC1186" s="231"/>
      <c r="AD1186" s="231"/>
      <c r="AE1186" s="231"/>
      <c r="AF1186" s="231"/>
      <c r="AG1186" s="231"/>
      <c r="AH1186" s="231"/>
      <c r="AI1186" s="231"/>
      <c r="AJ1186" s="231"/>
      <c r="AK1186" s="231"/>
      <c r="AL1186" s="231"/>
      <c r="AM1186" s="231"/>
      <c r="AN1186" s="231"/>
    </row>
    <row r="1187" spans="1:40">
      <c r="A1187" s="27">
        <v>43158</v>
      </c>
      <c r="B1187" s="113">
        <v>6.8209</v>
      </c>
      <c r="C1187" s="116">
        <v>5.4</v>
      </c>
      <c r="D1187" s="116">
        <v>36.01</v>
      </c>
      <c r="E1187" s="113">
        <v>55.542000000000002</v>
      </c>
      <c r="F1187" s="113">
        <v>30.968499999999999</v>
      </c>
      <c r="G1187" s="113">
        <v>11.80000019</v>
      </c>
      <c r="H1187" s="113">
        <v>46.6</v>
      </c>
      <c r="I1187" s="113">
        <v>20.010000000000002</v>
      </c>
      <c r="J1187" s="113">
        <v>79.959999999999994</v>
      </c>
      <c r="K1187" s="113">
        <v>706.51</v>
      </c>
      <c r="L1187" s="113">
        <v>10.28</v>
      </c>
      <c r="M1187" s="113">
        <v>61.37</v>
      </c>
      <c r="N1187" s="113">
        <v>50.57</v>
      </c>
      <c r="O1187" s="113">
        <v>670.07</v>
      </c>
      <c r="P1187" s="113">
        <f t="shared" si="90"/>
        <v>2.4392254232189323</v>
      </c>
      <c r="Q1187" s="113">
        <f t="shared" si="91"/>
        <v>11.464157432674243</v>
      </c>
      <c r="R1187" s="113">
        <f>SUM($Q$1035:Q1187)</f>
        <v>2869.7635411388869</v>
      </c>
      <c r="S1187" s="113">
        <f t="shared" si="92"/>
        <v>8.8642243133530751</v>
      </c>
      <c r="T1187" s="113">
        <f>SUM($S$1035:S1187)</f>
        <v>1864.8269922569214</v>
      </c>
      <c r="U1187" s="199">
        <f t="shared" si="93"/>
        <v>8.7230930164499991</v>
      </c>
      <c r="V1187" s="199">
        <f t="shared" si="94"/>
        <v>8.7230930164499991</v>
      </c>
      <c r="W1187" s="231">
        <f>SUM($V$1035:V1187)</f>
        <v>1798.800490456719</v>
      </c>
      <c r="Y1187" s="231"/>
      <c r="Z1187" s="231"/>
      <c r="AA1187" s="231"/>
      <c r="AB1187" s="231"/>
      <c r="AC1187" s="231"/>
      <c r="AD1187" s="231"/>
      <c r="AE1187" s="231"/>
      <c r="AF1187" s="231"/>
      <c r="AG1187" s="231"/>
      <c r="AH1187" s="231"/>
      <c r="AI1187" s="231"/>
      <c r="AJ1187" s="231"/>
      <c r="AK1187" s="231"/>
      <c r="AL1187" s="231"/>
      <c r="AM1187" s="231"/>
      <c r="AN1187" s="231"/>
    </row>
    <row r="1188" spans="1:40">
      <c r="A1188" s="27">
        <v>43159</v>
      </c>
      <c r="B1188" s="113">
        <v>7.4881000000000002</v>
      </c>
      <c r="C1188" s="116">
        <v>5.93</v>
      </c>
      <c r="D1188" s="116">
        <v>37.18</v>
      </c>
      <c r="E1188" s="113">
        <v>56.379399999999997</v>
      </c>
      <c r="F1188" s="113">
        <v>29.584199999999999</v>
      </c>
      <c r="G1188" s="113">
        <v>12.5</v>
      </c>
      <c r="H1188" s="113">
        <v>47.27</v>
      </c>
      <c r="I1188" s="113">
        <v>20</v>
      </c>
      <c r="J1188" s="113">
        <v>79.92</v>
      </c>
      <c r="K1188" s="113">
        <v>721.5</v>
      </c>
      <c r="L1188" s="113">
        <v>11.19</v>
      </c>
      <c r="M1188" s="113">
        <v>48.02</v>
      </c>
      <c r="N1188" s="113">
        <v>53.47</v>
      </c>
      <c r="O1188" s="113">
        <v>670.07</v>
      </c>
      <c r="P1188" s="113">
        <f t="shared" si="90"/>
        <v>2.5107397742862601</v>
      </c>
      <c r="Q1188" s="113">
        <f t="shared" si="91"/>
        <v>12.314036299228736</v>
      </c>
      <c r="R1188" s="113">
        <f>SUM($Q$1035:Q1188)</f>
        <v>2882.0775774381154</v>
      </c>
      <c r="S1188" s="113">
        <f t="shared" si="92"/>
        <v>9.4856797860210005</v>
      </c>
      <c r="T1188" s="113">
        <f>SUM($S$1035:S1188)</f>
        <v>1874.3126720429423</v>
      </c>
      <c r="U1188" s="199">
        <f t="shared" si="93"/>
        <v>9.5754044620399981</v>
      </c>
      <c r="V1188" s="199">
        <f t="shared" si="94"/>
        <v>9.5754044620399981</v>
      </c>
      <c r="W1188" s="231">
        <f>SUM($V$1035:V1188)</f>
        <v>1808.3758949187591</v>
      </c>
      <c r="Y1188" s="231"/>
      <c r="Z1188" s="231"/>
      <c r="AA1188" s="231"/>
      <c r="AB1188" s="231"/>
      <c r="AC1188" s="231"/>
      <c r="AD1188" s="231"/>
      <c r="AE1188" s="231"/>
      <c r="AF1188" s="231"/>
      <c r="AG1188" s="231"/>
      <c r="AH1188" s="231"/>
      <c r="AI1188" s="231"/>
      <c r="AJ1188" s="231"/>
      <c r="AK1188" s="231"/>
      <c r="AL1188" s="231"/>
      <c r="AM1188" s="231"/>
      <c r="AN1188" s="231"/>
    </row>
    <row r="1189" spans="1:40">
      <c r="A1189" s="27">
        <v>43160</v>
      </c>
      <c r="B1189" s="113">
        <v>7.5808</v>
      </c>
      <c r="C1189" s="116">
        <v>6.01</v>
      </c>
      <c r="D1189" s="116">
        <v>37.159999999999997</v>
      </c>
      <c r="E1189" s="113">
        <v>55.8322</v>
      </c>
      <c r="F1189" s="113">
        <v>31.055800000000001</v>
      </c>
      <c r="G1189" s="113">
        <v>12.399999619999999</v>
      </c>
      <c r="H1189" s="113">
        <v>49.32</v>
      </c>
      <c r="I1189" s="113">
        <v>20.02</v>
      </c>
      <c r="J1189" s="113">
        <v>79.900000000000006</v>
      </c>
      <c r="K1189" s="113">
        <v>727.05</v>
      </c>
      <c r="L1189" s="113">
        <v>11.45</v>
      </c>
      <c r="M1189" s="113">
        <v>42.22</v>
      </c>
      <c r="N1189" s="113">
        <v>55.59</v>
      </c>
      <c r="O1189" s="113">
        <v>669.89</v>
      </c>
      <c r="P1189" s="113">
        <f t="shared" si="90"/>
        <v>2.5323579078812557</v>
      </c>
      <c r="Q1189" s="113">
        <f t="shared" si="91"/>
        <v>12.583141072219137</v>
      </c>
      <c r="R1189" s="113">
        <f>SUM($Q$1035:Q1189)</f>
        <v>2894.6607185103344</v>
      </c>
      <c r="S1189" s="113">
        <f t="shared" si="92"/>
        <v>9.6224399046690525</v>
      </c>
      <c r="T1189" s="113">
        <f>SUM($S$1035:S1189)</f>
        <v>1883.9351119476114</v>
      </c>
      <c r="U1189" s="199">
        <f t="shared" si="93"/>
        <v>9.6621517718399978</v>
      </c>
      <c r="V1189" s="199">
        <f t="shared" si="94"/>
        <v>9.6621517718399978</v>
      </c>
      <c r="W1189" s="231">
        <f>SUM($V$1035:V1189)</f>
        <v>1818.038046690599</v>
      </c>
      <c r="Y1189" s="231"/>
      <c r="Z1189" s="231"/>
      <c r="AA1189" s="231"/>
      <c r="AB1189" s="231"/>
      <c r="AC1189" s="231"/>
      <c r="AD1189" s="231"/>
      <c r="AE1189" s="231"/>
      <c r="AF1189" s="231"/>
      <c r="AG1189" s="231"/>
      <c r="AH1189" s="231"/>
      <c r="AI1189" s="231"/>
      <c r="AJ1189" s="231"/>
      <c r="AK1189" s="231"/>
      <c r="AL1189" s="231"/>
      <c r="AM1189" s="231"/>
      <c r="AN1189" s="231"/>
    </row>
    <row r="1190" spans="1:40">
      <c r="A1190" s="27">
        <v>43161</v>
      </c>
      <c r="B1190" s="113">
        <v>12.975300000000001</v>
      </c>
      <c r="C1190" s="116">
        <v>10.28</v>
      </c>
      <c r="D1190" s="116">
        <v>33.42</v>
      </c>
      <c r="E1190" s="113">
        <v>53.542099999999998</v>
      </c>
      <c r="F1190" s="113">
        <v>29.2224</v>
      </c>
      <c r="G1190" s="113">
        <v>11.899999619999999</v>
      </c>
      <c r="H1190" s="113">
        <v>45.27</v>
      </c>
      <c r="I1190" s="113">
        <v>22</v>
      </c>
      <c r="J1190" s="113">
        <v>73.44</v>
      </c>
      <c r="K1190" s="113">
        <v>878.46</v>
      </c>
      <c r="L1190" s="113">
        <v>23.14</v>
      </c>
      <c r="M1190" s="113">
        <v>50.05</v>
      </c>
      <c r="N1190" s="113">
        <v>99.17</v>
      </c>
      <c r="O1190" s="113">
        <v>650.91999999999996</v>
      </c>
      <c r="P1190" s="113">
        <f t="shared" si="90"/>
        <v>3.3694486467486957</v>
      </c>
      <c r="Q1190" s="113">
        <f t="shared" si="91"/>
        <v>29.062498936345087</v>
      </c>
      <c r="R1190" s="113">
        <f>SUM($Q$1035:Q1190)</f>
        <v>2923.7232174466794</v>
      </c>
      <c r="S1190" s="113">
        <f t="shared" si="92"/>
        <v>15.507228695855453</v>
      </c>
      <c r="T1190" s="113">
        <f>SUM($S$1035:S1190)</f>
        <v>1899.4423406434669</v>
      </c>
      <c r="U1190" s="199">
        <f t="shared" si="93"/>
        <v>14.853198386169998</v>
      </c>
      <c r="V1190" s="199">
        <f t="shared" si="94"/>
        <v>14.853198386169998</v>
      </c>
      <c r="W1190" s="231">
        <f>SUM($V$1035:V1190)</f>
        <v>1832.8912450767691</v>
      </c>
      <c r="Y1190" s="231"/>
      <c r="Z1190" s="231"/>
      <c r="AA1190" s="231"/>
      <c r="AB1190" s="231"/>
      <c r="AC1190" s="231"/>
      <c r="AD1190" s="231"/>
      <c r="AE1190" s="231"/>
      <c r="AF1190" s="231"/>
      <c r="AG1190" s="231"/>
      <c r="AH1190" s="231"/>
      <c r="AI1190" s="231"/>
      <c r="AJ1190" s="231"/>
      <c r="AK1190" s="231"/>
      <c r="AL1190" s="231"/>
      <c r="AM1190" s="231"/>
      <c r="AN1190" s="231"/>
    </row>
    <row r="1191" spans="1:40">
      <c r="A1191" s="27">
        <v>43162</v>
      </c>
      <c r="B1191" s="113">
        <v>10.6647</v>
      </c>
      <c r="C1191" s="116">
        <v>8.4499999999999993</v>
      </c>
      <c r="D1191" s="116">
        <v>36.76</v>
      </c>
      <c r="E1191" s="113">
        <v>50.395400000000002</v>
      </c>
      <c r="F1191" s="113">
        <v>30.200700000000001</v>
      </c>
      <c r="G1191" s="113">
        <v>11.69999981</v>
      </c>
      <c r="H1191" s="113">
        <v>57.5</v>
      </c>
      <c r="I1191" s="113">
        <v>22</v>
      </c>
      <c r="J1191" s="113">
        <v>79.209999999999994</v>
      </c>
      <c r="K1191" s="113">
        <v>823.3</v>
      </c>
      <c r="L1191" s="113">
        <v>17.71</v>
      </c>
      <c r="M1191" s="113">
        <v>60.6</v>
      </c>
      <c r="N1191" s="113">
        <v>78.63</v>
      </c>
      <c r="O1191" s="113">
        <v>683.78</v>
      </c>
      <c r="P1191" s="113">
        <f t="shared" si="90"/>
        <v>3.1514605746682274</v>
      </c>
      <c r="Q1191" s="113">
        <f t="shared" si="91"/>
        <v>23.370173549009454</v>
      </c>
      <c r="R1191" s="113">
        <f>SUM($Q$1035:Q1191)</f>
        <v>2947.0933909956889</v>
      </c>
      <c r="S1191" s="113">
        <f t="shared" si="92"/>
        <v>13.226160574348926</v>
      </c>
      <c r="T1191" s="113">
        <f>SUM($S$1035:S1191)</f>
        <v>1912.6685012178159</v>
      </c>
      <c r="U1191" s="199">
        <f t="shared" si="93"/>
        <v>12.670996006489998</v>
      </c>
      <c r="V1191" s="199">
        <f t="shared" si="94"/>
        <v>12.670996006489998</v>
      </c>
      <c r="W1191" s="231">
        <f>SUM($V$1035:V1191)</f>
        <v>1845.5622410832591</v>
      </c>
      <c r="Y1191" s="231"/>
      <c r="Z1191" s="231"/>
      <c r="AA1191" s="231"/>
      <c r="AB1191" s="231"/>
      <c r="AC1191" s="231"/>
      <c r="AD1191" s="231"/>
      <c r="AE1191" s="231"/>
      <c r="AF1191" s="231"/>
      <c r="AG1191" s="231"/>
      <c r="AH1191" s="231"/>
      <c r="AI1191" s="231"/>
      <c r="AJ1191" s="231"/>
      <c r="AK1191" s="231"/>
      <c r="AL1191" s="231"/>
      <c r="AM1191" s="231"/>
      <c r="AN1191" s="231"/>
    </row>
    <row r="1192" spans="1:40">
      <c r="A1192" s="27">
        <v>43163</v>
      </c>
      <c r="B1192" s="113">
        <v>8.2027000000000001</v>
      </c>
      <c r="C1192" s="116">
        <v>6.5</v>
      </c>
      <c r="D1192" s="116">
        <v>39.19</v>
      </c>
      <c r="E1192" s="113">
        <v>59.265799999999999</v>
      </c>
      <c r="F1192" s="113">
        <v>29.388300000000001</v>
      </c>
      <c r="G1192" s="113">
        <v>11.600000380000001</v>
      </c>
      <c r="H1192" s="113">
        <v>49.12</v>
      </c>
      <c r="I1192" s="113">
        <v>22</v>
      </c>
      <c r="J1192" s="113">
        <v>79.930000000000007</v>
      </c>
      <c r="K1192" s="113">
        <v>785.99</v>
      </c>
      <c r="L1192" s="113">
        <v>12.08</v>
      </c>
      <c r="M1192" s="113">
        <v>64.69</v>
      </c>
      <c r="N1192" s="113">
        <v>55.49</v>
      </c>
      <c r="O1192" s="113">
        <v>730.05</v>
      </c>
      <c r="P1192" s="113">
        <f t="shared" si="90"/>
        <v>2.8341208551679138</v>
      </c>
      <c r="Q1192" s="113">
        <f t="shared" si="91"/>
        <v>17.015434691416541</v>
      </c>
      <c r="R1192" s="113">
        <f>SUM($Q$1035:Q1192)</f>
        <v>2964.1088256871053</v>
      </c>
      <c r="S1192" s="113">
        <f t="shared" si="92"/>
        <v>10.822565566219051</v>
      </c>
      <c r="T1192" s="113">
        <f>SUM($S$1035:S1192)</f>
        <v>1923.491066784035</v>
      </c>
      <c r="U1192" s="199">
        <f t="shared" si="93"/>
        <v>10.638939416569999</v>
      </c>
      <c r="V1192" s="199">
        <f t="shared" si="94"/>
        <v>10.638939416569999</v>
      </c>
      <c r="W1192" s="231">
        <f>SUM($V$1035:V1192)</f>
        <v>1856.2011804998292</v>
      </c>
      <c r="Y1192" s="231"/>
      <c r="Z1192" s="231"/>
      <c r="AA1192" s="231"/>
      <c r="AB1192" s="231"/>
      <c r="AC1192" s="231"/>
      <c r="AD1192" s="231"/>
      <c r="AE1192" s="231"/>
      <c r="AF1192" s="231"/>
      <c r="AG1192" s="231"/>
      <c r="AH1192" s="231"/>
      <c r="AI1192" s="231"/>
      <c r="AJ1192" s="231"/>
      <c r="AK1192" s="231"/>
      <c r="AL1192" s="231"/>
      <c r="AM1192" s="231"/>
      <c r="AN1192" s="231"/>
    </row>
    <row r="1193" spans="1:40">
      <c r="A1193" s="27">
        <v>43164</v>
      </c>
      <c r="B1193" s="113">
        <v>8.5221</v>
      </c>
      <c r="C1193" s="116">
        <v>6.75</v>
      </c>
      <c r="D1193" s="116">
        <v>40.14</v>
      </c>
      <c r="E1193" s="113">
        <v>60.145299999999999</v>
      </c>
      <c r="F1193" s="113">
        <v>29.484100000000002</v>
      </c>
      <c r="G1193" s="113">
        <v>11.399999619999999</v>
      </c>
      <c r="H1193" s="113">
        <v>49.58</v>
      </c>
      <c r="I1193" s="113">
        <v>22</v>
      </c>
      <c r="J1193" s="113">
        <v>79.94</v>
      </c>
      <c r="K1193" s="113">
        <v>796.45</v>
      </c>
      <c r="L1193" s="113">
        <v>12.16</v>
      </c>
      <c r="M1193" s="113">
        <v>67.95</v>
      </c>
      <c r="N1193" s="113">
        <v>56.19</v>
      </c>
      <c r="O1193" s="113">
        <v>732.53</v>
      </c>
      <c r="P1193" s="113">
        <f t="shared" si="90"/>
        <v>2.9231966897617458</v>
      </c>
      <c r="Q1193" s="113">
        <f t="shared" si="91"/>
        <v>18.60065303965591</v>
      </c>
      <c r="R1193" s="113">
        <f>SUM($Q$1035:Q1193)</f>
        <v>2982.7094787267611</v>
      </c>
      <c r="S1193" s="113">
        <f t="shared" si="92"/>
        <v>11.39942000269555</v>
      </c>
      <c r="T1193" s="113">
        <f>SUM($S$1035:S1193)</f>
        <v>1934.8904867867304</v>
      </c>
      <c r="U1193" s="199">
        <f t="shared" si="93"/>
        <v>11.0996620553</v>
      </c>
      <c r="V1193" s="199">
        <f t="shared" si="94"/>
        <v>11.0996620553</v>
      </c>
      <c r="W1193" s="231">
        <f>SUM($V$1035:V1193)</f>
        <v>1867.3008425551293</v>
      </c>
      <c r="Y1193" s="231"/>
      <c r="Z1193" s="231"/>
      <c r="AA1193" s="231"/>
      <c r="AB1193" s="231"/>
      <c r="AC1193" s="231"/>
      <c r="AD1193" s="231"/>
      <c r="AE1193" s="231"/>
      <c r="AF1193" s="231"/>
      <c r="AG1193" s="231"/>
      <c r="AH1193" s="231"/>
      <c r="AI1193" s="231"/>
      <c r="AJ1193" s="231"/>
      <c r="AK1193" s="231"/>
      <c r="AL1193" s="231"/>
      <c r="AM1193" s="231"/>
      <c r="AN1193" s="231"/>
    </row>
    <row r="1194" spans="1:40">
      <c r="A1194" s="27">
        <v>43165</v>
      </c>
      <c r="B1194" s="113">
        <v>8.6701999999999995</v>
      </c>
      <c r="C1194" s="116">
        <v>6.87</v>
      </c>
      <c r="D1194" s="116">
        <v>40.98</v>
      </c>
      <c r="E1194" s="113">
        <v>61.325099999999999</v>
      </c>
      <c r="F1194" s="113">
        <v>29.627800000000001</v>
      </c>
      <c r="G1194" s="113">
        <v>11.399999619999999</v>
      </c>
      <c r="H1194" s="113">
        <v>48.5</v>
      </c>
      <c r="I1194" s="113">
        <v>22</v>
      </c>
      <c r="J1194" s="113">
        <v>79.94</v>
      </c>
      <c r="K1194" s="113">
        <v>813.09</v>
      </c>
      <c r="L1194" s="113">
        <v>12.59</v>
      </c>
      <c r="M1194" s="113">
        <v>52.66</v>
      </c>
      <c r="N1194" s="113">
        <v>57.74</v>
      </c>
      <c r="O1194" s="113">
        <v>742.88</v>
      </c>
      <c r="P1194" s="113">
        <f t="shared" si="90"/>
        <v>2.9518343613844755</v>
      </c>
      <c r="Q1194" s="113">
        <f t="shared" si="91"/>
        <v>19.141033116265191</v>
      </c>
      <c r="R1194" s="113">
        <f>SUM($Q$1035:Q1194)</f>
        <v>3001.8505118430262</v>
      </c>
      <c r="S1194" s="113">
        <f t="shared" si="92"/>
        <v>11.624514416288852</v>
      </c>
      <c r="T1194" s="113">
        <f>SUM($S$1035:S1194)</f>
        <v>1946.5150012030192</v>
      </c>
      <c r="U1194" s="199">
        <f t="shared" si="93"/>
        <v>11.386692241009998</v>
      </c>
      <c r="V1194" s="199">
        <f t="shared" si="94"/>
        <v>11.386692241009998</v>
      </c>
      <c r="W1194" s="231">
        <f>SUM($V$1035:V1194)</f>
        <v>1878.6875347961393</v>
      </c>
      <c r="Y1194" s="231"/>
      <c r="Z1194" s="231"/>
      <c r="AA1194" s="231"/>
      <c r="AB1194" s="231"/>
      <c r="AC1194" s="231"/>
      <c r="AD1194" s="231"/>
      <c r="AE1194" s="231"/>
      <c r="AF1194" s="231"/>
      <c r="AG1194" s="231"/>
      <c r="AH1194" s="231"/>
      <c r="AI1194" s="231"/>
      <c r="AJ1194" s="231"/>
      <c r="AK1194" s="231"/>
      <c r="AL1194" s="231"/>
      <c r="AM1194" s="231"/>
      <c r="AN1194" s="231"/>
    </row>
    <row r="1195" spans="1:40">
      <c r="A1195" s="27">
        <v>43166</v>
      </c>
      <c r="B1195" s="113">
        <v>9.1136999999999997</v>
      </c>
      <c r="C1195" s="116">
        <v>7.22</v>
      </c>
      <c r="D1195" s="116">
        <v>42.24</v>
      </c>
      <c r="E1195" s="113">
        <v>56.524000000000001</v>
      </c>
      <c r="F1195" s="113">
        <v>27.672999999999998</v>
      </c>
      <c r="G1195" s="113">
        <v>11.399999619999999</v>
      </c>
      <c r="H1195" s="113">
        <v>48.68</v>
      </c>
      <c r="I1195" s="113">
        <v>22</v>
      </c>
      <c r="J1195" s="113">
        <v>79.97</v>
      </c>
      <c r="K1195" s="113">
        <v>819.27</v>
      </c>
      <c r="L1195" s="113">
        <v>14.18</v>
      </c>
      <c r="M1195" s="113">
        <v>41.24</v>
      </c>
      <c r="N1195" s="113">
        <v>63.5</v>
      </c>
      <c r="O1195" s="113">
        <v>731.94</v>
      </c>
      <c r="P1195" s="113">
        <f t="shared" si="90"/>
        <v>3.0097123548535354</v>
      </c>
      <c r="Q1195" s="113">
        <f t="shared" si="91"/>
        <v>20.281565192324582</v>
      </c>
      <c r="R1195" s="113">
        <f>SUM($Q$1035:Q1195)</f>
        <v>3022.1320770353509</v>
      </c>
      <c r="S1195" s="113">
        <f t="shared" si="92"/>
        <v>12.112019400379854</v>
      </c>
      <c r="T1195" s="113">
        <f>SUM($S$1035:S1195)</f>
        <v>1958.6270206033992</v>
      </c>
      <c r="U1195" s="199">
        <f t="shared" si="93"/>
        <v>11.818756996499999</v>
      </c>
      <c r="V1195" s="199">
        <f t="shared" si="94"/>
        <v>11.818756996499999</v>
      </c>
      <c r="W1195" s="231">
        <f>SUM($V$1035:V1195)</f>
        <v>1890.5062917926393</v>
      </c>
      <c r="Y1195" s="231"/>
      <c r="Z1195" s="231"/>
      <c r="AA1195" s="231"/>
      <c r="AB1195" s="231"/>
      <c r="AC1195" s="231"/>
      <c r="AD1195" s="231"/>
      <c r="AE1195" s="231"/>
      <c r="AF1195" s="231"/>
      <c r="AG1195" s="231"/>
      <c r="AH1195" s="231"/>
      <c r="AI1195" s="231"/>
      <c r="AJ1195" s="231"/>
      <c r="AK1195" s="231"/>
      <c r="AL1195" s="231"/>
      <c r="AM1195" s="231"/>
      <c r="AN1195" s="231"/>
    </row>
    <row r="1196" spans="1:40">
      <c r="A1196" s="27">
        <v>43167</v>
      </c>
      <c r="B1196" s="113">
        <v>9.4643999999999995</v>
      </c>
      <c r="C1196" s="116">
        <v>7.5</v>
      </c>
      <c r="D1196" s="116">
        <v>39.82</v>
      </c>
      <c r="E1196" s="113">
        <v>52.664700000000003</v>
      </c>
      <c r="F1196" s="113">
        <v>44.554400000000001</v>
      </c>
      <c r="G1196" s="113">
        <v>11.30000019</v>
      </c>
      <c r="H1196" s="113">
        <v>50.04</v>
      </c>
      <c r="I1196" s="113">
        <v>22.01</v>
      </c>
      <c r="J1196" s="113">
        <v>79.959999999999994</v>
      </c>
      <c r="K1196" s="113">
        <v>760.45</v>
      </c>
      <c r="L1196" s="113">
        <v>15.12</v>
      </c>
      <c r="M1196" s="113">
        <v>47.52</v>
      </c>
      <c r="N1196" s="113">
        <v>67.95</v>
      </c>
      <c r="O1196" s="113">
        <v>659.92</v>
      </c>
      <c r="P1196" s="113">
        <f t="shared" si="90"/>
        <v>2.9285936790328218</v>
      </c>
      <c r="Q1196" s="113">
        <f t="shared" si="91"/>
        <v>18.701311947741072</v>
      </c>
      <c r="R1196" s="113">
        <f>SUM($Q$1035:Q1196)</f>
        <v>3040.8333889830919</v>
      </c>
      <c r="S1196" s="113">
        <f t="shared" si="92"/>
        <v>12.523157389212376</v>
      </c>
      <c r="T1196" s="113">
        <f>SUM($S$1035:S1196)</f>
        <v>1971.1501779926116</v>
      </c>
      <c r="U1196" s="199">
        <f t="shared" si="93"/>
        <v>11.820712735549998</v>
      </c>
      <c r="V1196" s="199">
        <f t="shared" si="94"/>
        <v>11.820712735549998</v>
      </c>
      <c r="W1196" s="231">
        <f>SUM($V$1035:V1196)</f>
        <v>1902.3270045281893</v>
      </c>
      <c r="Y1196" s="231"/>
      <c r="Z1196" s="231"/>
      <c r="AA1196" s="231"/>
      <c r="AB1196" s="231"/>
      <c r="AC1196" s="231"/>
      <c r="AD1196" s="231"/>
      <c r="AE1196" s="231"/>
      <c r="AF1196" s="231"/>
      <c r="AG1196" s="231"/>
      <c r="AH1196" s="231"/>
      <c r="AI1196" s="231"/>
      <c r="AJ1196" s="231"/>
      <c r="AK1196" s="231"/>
      <c r="AL1196" s="231"/>
      <c r="AM1196" s="231"/>
      <c r="AN1196" s="231"/>
    </row>
    <row r="1197" spans="1:40">
      <c r="A1197" s="27">
        <v>43168</v>
      </c>
      <c r="B1197" s="113">
        <v>10.2491</v>
      </c>
      <c r="C1197" s="116">
        <v>8.1199999999999992</v>
      </c>
      <c r="D1197" s="116">
        <v>38.89</v>
      </c>
      <c r="E1197" s="113">
        <v>49.373100000000001</v>
      </c>
      <c r="F1197" s="113">
        <v>34.040599999999998</v>
      </c>
      <c r="G1197" s="113">
        <v>11.69999981</v>
      </c>
      <c r="H1197" s="113">
        <v>46.41</v>
      </c>
      <c r="I1197" s="113">
        <v>22</v>
      </c>
      <c r="J1197" s="113">
        <v>79.959999999999994</v>
      </c>
      <c r="K1197" s="113">
        <v>801.85</v>
      </c>
      <c r="L1197" s="113">
        <v>15.84</v>
      </c>
      <c r="M1197" s="113">
        <v>54.44</v>
      </c>
      <c r="N1197" s="113">
        <v>74.73</v>
      </c>
      <c r="O1197" s="113">
        <v>675.9</v>
      </c>
      <c r="P1197" s="113">
        <f t="shared" si="90"/>
        <v>3.0471402995899184</v>
      </c>
      <c r="Q1197" s="113">
        <f t="shared" si="91"/>
        <v>21.055047120637983</v>
      </c>
      <c r="R1197" s="113">
        <f>SUM($Q$1035:Q1197)</f>
        <v>3061.8884361037299</v>
      </c>
      <c r="S1197" s="113">
        <f t="shared" si="92"/>
        <v>12.94959546981223</v>
      </c>
      <c r="T1197" s="113">
        <f>SUM($S$1035:S1197)</f>
        <v>1984.0997734624239</v>
      </c>
      <c r="U1197" s="199">
        <f t="shared" si="93"/>
        <v>12.425180708489998</v>
      </c>
      <c r="V1197" s="199">
        <f t="shared" si="94"/>
        <v>12.425180708489998</v>
      </c>
      <c r="W1197" s="231">
        <f>SUM($V$1035:V1197)</f>
        <v>1914.7521852366792</v>
      </c>
      <c r="Y1197" s="231"/>
      <c r="Z1197" s="231"/>
      <c r="AA1197" s="231"/>
      <c r="AB1197" s="231"/>
      <c r="AC1197" s="231"/>
      <c r="AD1197" s="231"/>
      <c r="AE1197" s="231"/>
      <c r="AF1197" s="231"/>
      <c r="AG1197" s="231"/>
      <c r="AH1197" s="231"/>
      <c r="AI1197" s="231"/>
      <c r="AJ1197" s="231"/>
      <c r="AK1197" s="231"/>
      <c r="AL1197" s="231"/>
      <c r="AM1197" s="231"/>
      <c r="AN1197" s="231"/>
    </row>
    <row r="1198" spans="1:40">
      <c r="A1198" s="27">
        <v>43169</v>
      </c>
      <c r="B1198" s="113">
        <v>11.3149</v>
      </c>
      <c r="C1198" s="116">
        <v>8.9700000000000006</v>
      </c>
      <c r="D1198" s="116">
        <v>39.32</v>
      </c>
      <c r="E1198" s="113">
        <v>54.380800000000001</v>
      </c>
      <c r="F1198" s="113">
        <v>37.269199999999998</v>
      </c>
      <c r="G1198" s="113">
        <v>11.899999619999999</v>
      </c>
      <c r="H1198" s="113">
        <v>47.51</v>
      </c>
      <c r="I1198" s="113">
        <v>22</v>
      </c>
      <c r="J1198" s="113">
        <v>79.95</v>
      </c>
      <c r="K1198" s="113">
        <v>826.6</v>
      </c>
      <c r="L1198" s="113">
        <v>18.72</v>
      </c>
      <c r="M1198" s="113">
        <v>46.47</v>
      </c>
      <c r="N1198" s="113">
        <v>83.55</v>
      </c>
      <c r="O1198" s="113">
        <v>665.18</v>
      </c>
      <c r="P1198" s="113">
        <f t="shared" si="90"/>
        <v>3.2055232798801163</v>
      </c>
      <c r="Q1198" s="113">
        <f t="shared" si="91"/>
        <v>24.668405119745042</v>
      </c>
      <c r="R1198" s="113">
        <f>SUM($Q$1035:Q1198)</f>
        <v>3086.5568412234747</v>
      </c>
      <c r="S1198" s="113">
        <f t="shared" si="92"/>
        <v>14.379122321429655</v>
      </c>
      <c r="T1198" s="113">
        <f>SUM($S$1035:S1198)</f>
        <v>1998.4788957838534</v>
      </c>
      <c r="U1198" s="199">
        <f t="shared" si="93"/>
        <v>13.769167729560001</v>
      </c>
      <c r="V1198" s="199">
        <f t="shared" si="94"/>
        <v>13.769167729560001</v>
      </c>
      <c r="W1198" s="231">
        <f>SUM($V$1035:V1198)</f>
        <v>1928.5213529662392</v>
      </c>
      <c r="Y1198" s="231"/>
      <c r="Z1198" s="231"/>
      <c r="AA1198" s="231"/>
      <c r="AB1198" s="231"/>
      <c r="AC1198" s="231"/>
      <c r="AD1198" s="231"/>
      <c r="AE1198" s="231"/>
      <c r="AF1198" s="231"/>
      <c r="AG1198" s="231"/>
      <c r="AH1198" s="231"/>
      <c r="AI1198" s="231"/>
      <c r="AJ1198" s="231"/>
      <c r="AK1198" s="231"/>
      <c r="AL1198" s="231"/>
      <c r="AM1198" s="231"/>
      <c r="AN1198" s="231"/>
    </row>
    <row r="1199" spans="1:40">
      <c r="A1199" s="27">
        <v>43170</v>
      </c>
      <c r="B1199" s="113">
        <v>12.411300000000001</v>
      </c>
      <c r="C1199" s="116">
        <v>9.83</v>
      </c>
      <c r="D1199" s="116">
        <v>40.58</v>
      </c>
      <c r="E1199" s="113">
        <v>48.806399999999996</v>
      </c>
      <c r="F1199" s="113">
        <v>37.485700000000001</v>
      </c>
      <c r="G1199" s="113">
        <v>12</v>
      </c>
      <c r="H1199" s="113">
        <v>49.34</v>
      </c>
      <c r="I1199" s="113">
        <v>22</v>
      </c>
      <c r="J1199" s="113">
        <v>79.959999999999994</v>
      </c>
      <c r="K1199" s="113">
        <v>819.35</v>
      </c>
      <c r="L1199" s="113">
        <v>19.809999999999999</v>
      </c>
      <c r="M1199" s="113">
        <v>48.82</v>
      </c>
      <c r="N1199" s="113">
        <v>93.31</v>
      </c>
      <c r="O1199" s="113">
        <v>630.01</v>
      </c>
      <c r="P1199" s="113">
        <f t="shared" si="90"/>
        <v>3.3550443665004104</v>
      </c>
      <c r="Q1199" s="113">
        <f t="shared" si="91"/>
        <v>28.646875124109922</v>
      </c>
      <c r="R1199" s="113">
        <f>SUM($Q$1035:Q1199)</f>
        <v>3115.2037163475848</v>
      </c>
      <c r="S1199" s="113">
        <f t="shared" si="92"/>
        <v>15.704378578566498</v>
      </c>
      <c r="T1199" s="113">
        <f>SUM($S$1035:S1199)</f>
        <v>2014.18327436242</v>
      </c>
      <c r="U1199" s="199">
        <f t="shared" si="93"/>
        <v>14.853162807289999</v>
      </c>
      <c r="V1199" s="199">
        <f t="shared" si="94"/>
        <v>14.853162807289999</v>
      </c>
      <c r="W1199" s="231">
        <f>SUM($V$1035:V1199)</f>
        <v>1943.3745157735291</v>
      </c>
      <c r="Y1199" s="231"/>
      <c r="Z1199" s="231"/>
      <c r="AA1199" s="231"/>
      <c r="AB1199" s="231"/>
      <c r="AC1199" s="231"/>
      <c r="AD1199" s="231"/>
      <c r="AE1199" s="231"/>
      <c r="AF1199" s="231"/>
      <c r="AG1199" s="231"/>
      <c r="AH1199" s="231"/>
      <c r="AI1199" s="231"/>
      <c r="AJ1199" s="231"/>
      <c r="AK1199" s="231"/>
      <c r="AL1199" s="231"/>
      <c r="AM1199" s="231"/>
      <c r="AN1199" s="231"/>
    </row>
    <row r="1200" spans="1:40">
      <c r="A1200" s="27">
        <v>43171</v>
      </c>
      <c r="B1200" s="113">
        <v>10.827999999999999</v>
      </c>
      <c r="C1200" s="116">
        <v>8.58</v>
      </c>
      <c r="D1200" s="116">
        <v>35.51</v>
      </c>
      <c r="E1200" s="113">
        <v>49.113300000000002</v>
      </c>
      <c r="F1200" s="113">
        <v>37.6631</v>
      </c>
      <c r="G1200" s="113">
        <v>12.600000380000001</v>
      </c>
      <c r="H1200" s="113">
        <v>47.4</v>
      </c>
      <c r="I1200" s="113">
        <v>22</v>
      </c>
      <c r="J1200" s="113">
        <v>79.94</v>
      </c>
      <c r="K1200" s="113">
        <v>772.85</v>
      </c>
      <c r="L1200" s="113">
        <v>18.38</v>
      </c>
      <c r="M1200" s="113">
        <v>57.95</v>
      </c>
      <c r="N1200" s="113">
        <v>89.02</v>
      </c>
      <c r="O1200" s="113">
        <v>629.99</v>
      </c>
      <c r="P1200" s="113">
        <f t="shared" si="90"/>
        <v>2.9918987738549729</v>
      </c>
      <c r="Q1200" s="113">
        <f t="shared" si="91"/>
        <v>19.923476775612102</v>
      </c>
      <c r="R1200" s="113">
        <f>SUM($Q$1035:Q1200)</f>
        <v>3135.1271931231968</v>
      </c>
      <c r="S1200" s="113">
        <f t="shared" si="92"/>
        <v>13.152444136652852</v>
      </c>
      <c r="T1200" s="113">
        <f>SUM($S$1035:S1200)</f>
        <v>2027.3357184990728</v>
      </c>
      <c r="U1200" s="199">
        <f t="shared" si="93"/>
        <v>12.675570324599999</v>
      </c>
      <c r="V1200" s="199">
        <f t="shared" si="94"/>
        <v>12.675570324599999</v>
      </c>
      <c r="W1200" s="231">
        <f>SUM($V$1035:V1200)</f>
        <v>1956.050086098129</v>
      </c>
      <c r="Y1200" s="231"/>
      <c r="Z1200" s="231"/>
      <c r="AA1200" s="231"/>
      <c r="AB1200" s="231"/>
      <c r="AC1200" s="231"/>
      <c r="AD1200" s="231"/>
      <c r="AE1200" s="231"/>
      <c r="AF1200" s="231"/>
      <c r="AG1200" s="231"/>
      <c r="AH1200" s="231"/>
      <c r="AI1200" s="231"/>
      <c r="AJ1200" s="231"/>
      <c r="AK1200" s="231"/>
      <c r="AL1200" s="231"/>
      <c r="AM1200" s="231"/>
      <c r="AN1200" s="231"/>
    </row>
    <row r="1201" spans="1:40">
      <c r="A1201" s="27">
        <v>43172</v>
      </c>
      <c r="B1201" s="113">
        <v>10.8911</v>
      </c>
      <c r="C1201" s="116">
        <v>8.6300000000000008</v>
      </c>
      <c r="D1201" s="116">
        <v>35.81</v>
      </c>
      <c r="E1201" s="113">
        <v>52.973199999999999</v>
      </c>
      <c r="F1201" s="113">
        <v>37.246200000000002</v>
      </c>
      <c r="G1201" s="113">
        <v>11.899999619999999</v>
      </c>
      <c r="H1201" s="113">
        <v>63.79</v>
      </c>
      <c r="I1201" s="113">
        <v>22</v>
      </c>
      <c r="J1201" s="113">
        <v>79.95</v>
      </c>
      <c r="K1201" s="113">
        <v>776.63</v>
      </c>
      <c r="L1201" s="113">
        <v>18.399999999999999</v>
      </c>
      <c r="M1201" s="113">
        <v>64.38</v>
      </c>
      <c r="N1201" s="113">
        <v>88.11</v>
      </c>
      <c r="O1201" s="113">
        <v>631.33000000000004</v>
      </c>
      <c r="P1201" s="113">
        <f t="shared" si="90"/>
        <v>3.1315919751319363</v>
      </c>
      <c r="Q1201" s="113">
        <f t="shared" si="91"/>
        <v>22.910423350161714</v>
      </c>
      <c r="R1201" s="113">
        <f>SUM($Q$1035:Q1201)</f>
        <v>3158.0376164733584</v>
      </c>
      <c r="S1201" s="113">
        <f t="shared" si="92"/>
        <v>13.726152162833458</v>
      </c>
      <c r="T1201" s="113">
        <f>SUM($S$1035:S1201)</f>
        <v>2041.0618706619061</v>
      </c>
      <c r="U1201" s="199">
        <f t="shared" si="93"/>
        <v>12.903336815580001</v>
      </c>
      <c r="V1201" s="199">
        <f t="shared" si="94"/>
        <v>12.903336815580001</v>
      </c>
      <c r="W1201" s="231">
        <f>SUM($V$1035:V1201)</f>
        <v>1968.9534229137089</v>
      </c>
      <c r="Y1201" s="231"/>
      <c r="Z1201" s="231"/>
      <c r="AA1201" s="231"/>
      <c r="AB1201" s="231"/>
      <c r="AC1201" s="231"/>
      <c r="AD1201" s="231"/>
      <c r="AE1201" s="231"/>
      <c r="AF1201" s="231"/>
      <c r="AG1201" s="231"/>
      <c r="AH1201" s="231"/>
      <c r="AI1201" s="231"/>
      <c r="AJ1201" s="231"/>
      <c r="AK1201" s="231"/>
      <c r="AL1201" s="231"/>
      <c r="AM1201" s="231"/>
      <c r="AN1201" s="231"/>
    </row>
    <row r="1202" spans="1:40">
      <c r="A1202" s="27">
        <v>43173</v>
      </c>
      <c r="B1202" s="113">
        <v>10.169499999999999</v>
      </c>
      <c r="C1202" s="116">
        <v>8.06</v>
      </c>
      <c r="D1202" s="116">
        <v>36.75</v>
      </c>
      <c r="E1202" s="113">
        <v>53.970500000000001</v>
      </c>
      <c r="F1202" s="113">
        <v>37.2879</v>
      </c>
      <c r="G1202" s="113">
        <v>11.80000019</v>
      </c>
      <c r="H1202" s="113">
        <v>34.479999999999997</v>
      </c>
      <c r="I1202" s="113">
        <v>22</v>
      </c>
      <c r="J1202" s="113">
        <v>79.98</v>
      </c>
      <c r="K1202" s="113">
        <v>778.5</v>
      </c>
      <c r="L1202" s="113">
        <v>17.32</v>
      </c>
      <c r="M1202" s="113">
        <v>64.040000000000006</v>
      </c>
      <c r="N1202" s="113">
        <v>81.47</v>
      </c>
      <c r="O1202" s="113">
        <v>653.96</v>
      </c>
      <c r="P1202" s="113">
        <f t="shared" si="90"/>
        <v>2.9447959520584122</v>
      </c>
      <c r="Q1202" s="113">
        <f t="shared" si="91"/>
        <v>19.006783695673157</v>
      </c>
      <c r="R1202" s="113">
        <f>SUM($Q$1035:Q1202)</f>
        <v>3177.0444001690316</v>
      </c>
      <c r="S1202" s="113">
        <f t="shared" si="92"/>
        <v>12.868780119841476</v>
      </c>
      <c r="T1202" s="113">
        <f>SUM($S$1035:S1202)</f>
        <v>2053.9306507817478</v>
      </c>
      <c r="U1202" s="199">
        <f t="shared" si="93"/>
        <v>12.27972193984</v>
      </c>
      <c r="V1202" s="199">
        <f t="shared" si="94"/>
        <v>12.27972193984</v>
      </c>
      <c r="W1202" s="231">
        <f>SUM($V$1035:V1202)</f>
        <v>1981.233144853549</v>
      </c>
      <c r="Y1202" s="231"/>
      <c r="Z1202" s="231"/>
      <c r="AA1202" s="231"/>
      <c r="AB1202" s="231"/>
      <c r="AC1202" s="231"/>
      <c r="AD1202" s="231"/>
      <c r="AE1202" s="231"/>
      <c r="AF1202" s="231"/>
      <c r="AG1202" s="231"/>
      <c r="AH1202" s="231"/>
      <c r="AI1202" s="231"/>
      <c r="AJ1202" s="231"/>
      <c r="AK1202" s="231"/>
      <c r="AL1202" s="231"/>
      <c r="AM1202" s="231"/>
      <c r="AN1202" s="231"/>
    </row>
    <row r="1203" spans="1:40">
      <c r="A1203" s="27">
        <v>43174</v>
      </c>
      <c r="B1203" s="113">
        <v>9.7639999999999993</v>
      </c>
      <c r="C1203" s="116">
        <v>7.74</v>
      </c>
      <c r="D1203" s="116">
        <v>37.340000000000003</v>
      </c>
      <c r="E1203" s="113">
        <v>55.2851</v>
      </c>
      <c r="F1203" s="113">
        <v>37.298999999999999</v>
      </c>
      <c r="G1203" s="113">
        <v>11.80000019</v>
      </c>
      <c r="H1203" s="113">
        <v>55.55</v>
      </c>
      <c r="I1203" s="113">
        <v>21.99</v>
      </c>
      <c r="J1203" s="113">
        <v>79.98</v>
      </c>
      <c r="K1203" s="113">
        <v>746.3</v>
      </c>
      <c r="L1203" s="113">
        <v>16.93</v>
      </c>
      <c r="M1203" s="113">
        <v>48.44</v>
      </c>
      <c r="N1203" s="113">
        <v>79.14</v>
      </c>
      <c r="O1203" s="113">
        <v>630.07000000000005</v>
      </c>
      <c r="P1203" s="113">
        <f t="shared" si="90"/>
        <v>2.9201366684897625</v>
      </c>
      <c r="Q1203" s="113">
        <f t="shared" si="91"/>
        <v>18.543821642669776</v>
      </c>
      <c r="R1203" s="113">
        <f>SUM($Q$1035:Q1203)</f>
        <v>3195.5882218117013</v>
      </c>
      <c r="S1203" s="113">
        <f t="shared" si="92"/>
        <v>12.633112559087774</v>
      </c>
      <c r="T1203" s="113">
        <f>SUM($S$1035:S1203)</f>
        <v>2066.5637633408355</v>
      </c>
      <c r="U1203" s="199">
        <f t="shared" si="93"/>
        <v>11.96163295733</v>
      </c>
      <c r="V1203" s="199">
        <f t="shared" si="94"/>
        <v>11.96163295733</v>
      </c>
      <c r="W1203" s="231">
        <f>SUM($V$1035:V1203)</f>
        <v>1993.194777810879</v>
      </c>
      <c r="Y1203" s="231"/>
      <c r="Z1203" s="231"/>
      <c r="AA1203" s="231"/>
      <c r="AB1203" s="231"/>
      <c r="AC1203" s="231"/>
      <c r="AD1203" s="231"/>
      <c r="AE1203" s="231"/>
      <c r="AF1203" s="231"/>
      <c r="AG1203" s="231"/>
      <c r="AH1203" s="231"/>
      <c r="AI1203" s="231"/>
      <c r="AJ1203" s="231"/>
      <c r="AK1203" s="231"/>
      <c r="AL1203" s="231"/>
      <c r="AM1203" s="231"/>
      <c r="AN1203" s="231"/>
    </row>
    <row r="1204" spans="1:40">
      <c r="A1204" s="27">
        <v>43175</v>
      </c>
      <c r="B1204" s="113">
        <v>9.8515999999999995</v>
      </c>
      <c r="C1204" s="116">
        <v>7.81</v>
      </c>
      <c r="D1204" s="116">
        <v>37.659999999999997</v>
      </c>
      <c r="E1204" s="113">
        <v>54.232100000000003</v>
      </c>
      <c r="F1204" s="113">
        <v>36.195900000000002</v>
      </c>
      <c r="G1204" s="113">
        <v>12</v>
      </c>
      <c r="H1204" s="113">
        <v>50.97</v>
      </c>
      <c r="I1204" s="113">
        <v>22.52</v>
      </c>
      <c r="J1204" s="113">
        <v>79.97</v>
      </c>
      <c r="K1204" s="113">
        <v>749.82</v>
      </c>
      <c r="L1204" s="113">
        <v>16.190000000000001</v>
      </c>
      <c r="M1204" s="113">
        <v>62.27</v>
      </c>
      <c r="N1204" s="113">
        <v>79.86</v>
      </c>
      <c r="O1204" s="113">
        <v>629.92999999999995</v>
      </c>
      <c r="P1204" s="113">
        <f t="shared" si="90"/>
        <v>2.9341578012894098</v>
      </c>
      <c r="Q1204" s="113">
        <f t="shared" si="91"/>
        <v>18.805658362672869</v>
      </c>
      <c r="R1204" s="113">
        <f>SUM($Q$1035:Q1204)</f>
        <v>3214.3938801743743</v>
      </c>
      <c r="S1204" s="113">
        <f t="shared" si="92"/>
        <v>12.683187498210097</v>
      </c>
      <c r="T1204" s="113">
        <f>SUM($S$1035:S1204)</f>
        <v>2079.2469508390454</v>
      </c>
      <c r="U1204" s="199">
        <f t="shared" si="93"/>
        <v>12.051419942519997</v>
      </c>
      <c r="V1204" s="199">
        <f t="shared" si="94"/>
        <v>12.051419942519997</v>
      </c>
      <c r="W1204" s="231">
        <f>SUM($V$1035:V1204)</f>
        <v>2005.246197753399</v>
      </c>
      <c r="Y1204" s="231"/>
      <c r="Z1204" s="231"/>
      <c r="AA1204" s="231"/>
      <c r="AB1204" s="231"/>
      <c r="AC1204" s="231"/>
      <c r="AD1204" s="231"/>
      <c r="AE1204" s="231"/>
      <c r="AF1204" s="231"/>
      <c r="AG1204" s="231"/>
      <c r="AH1204" s="231"/>
      <c r="AI1204" s="231"/>
      <c r="AJ1204" s="231"/>
      <c r="AK1204" s="231"/>
      <c r="AL1204" s="231"/>
      <c r="AM1204" s="231"/>
      <c r="AN1204" s="231"/>
    </row>
    <row r="1205" spans="1:40">
      <c r="A1205" s="27">
        <v>43176</v>
      </c>
      <c r="B1205" s="113">
        <v>9.8138000000000005</v>
      </c>
      <c r="C1205" s="116">
        <v>7.78</v>
      </c>
      <c r="D1205" s="116">
        <v>38.47</v>
      </c>
      <c r="E1205" s="113">
        <v>57.037799999999997</v>
      </c>
      <c r="F1205" s="113">
        <v>36.532400000000003</v>
      </c>
      <c r="G1205" s="113">
        <v>11.69999981</v>
      </c>
      <c r="H1205" s="113">
        <v>41.83</v>
      </c>
      <c r="I1205" s="113">
        <v>23</v>
      </c>
      <c r="J1205" s="113">
        <v>79.97</v>
      </c>
      <c r="K1205" s="113">
        <v>754.14</v>
      </c>
      <c r="L1205" s="113">
        <v>16.93</v>
      </c>
      <c r="M1205" s="113">
        <v>68.540000000000006</v>
      </c>
      <c r="N1205" s="113">
        <v>79.44</v>
      </c>
      <c r="O1205" s="113">
        <v>633.54999999999995</v>
      </c>
      <c r="P1205" s="113">
        <f t="shared" si="90"/>
        <v>2.9415154398236378</v>
      </c>
      <c r="Q1205" s="113">
        <f t="shared" si="91"/>
        <v>18.944533870698478</v>
      </c>
      <c r="R1205" s="113">
        <f>SUM($Q$1035:Q1205)</f>
        <v>3233.3384140450726</v>
      </c>
      <c r="S1205" s="113">
        <f t="shared" si="92"/>
        <v>12.910276754293427</v>
      </c>
      <c r="T1205" s="113">
        <f>SUM($S$1035:S1205)</f>
        <v>2092.157227593339</v>
      </c>
      <c r="U1205" s="199">
        <f t="shared" si="93"/>
        <v>12.191530048179999</v>
      </c>
      <c r="V1205" s="199">
        <f t="shared" si="94"/>
        <v>12.191530048179999</v>
      </c>
      <c r="W1205" s="231">
        <f>SUM($V$1035:V1205)</f>
        <v>2017.4377278015791</v>
      </c>
      <c r="Y1205" s="231"/>
      <c r="Z1205" s="231"/>
      <c r="AA1205" s="231"/>
      <c r="AB1205" s="231"/>
      <c r="AC1205" s="231"/>
      <c r="AD1205" s="231"/>
      <c r="AE1205" s="231"/>
      <c r="AF1205" s="231"/>
      <c r="AG1205" s="231"/>
      <c r="AH1205" s="231"/>
      <c r="AI1205" s="231"/>
      <c r="AJ1205" s="231"/>
      <c r="AK1205" s="231"/>
      <c r="AL1205" s="231"/>
      <c r="AM1205" s="231"/>
      <c r="AN1205" s="231"/>
    </row>
    <row r="1206" spans="1:40">
      <c r="A1206" s="27">
        <v>43177</v>
      </c>
      <c r="B1206" s="113">
        <v>9.7312999999999992</v>
      </c>
      <c r="C1206" s="116">
        <v>7.71</v>
      </c>
      <c r="D1206" s="116">
        <v>38.200000000000003</v>
      </c>
      <c r="E1206" s="113">
        <v>56.9876</v>
      </c>
      <c r="F1206" s="113">
        <v>36.402000000000001</v>
      </c>
      <c r="G1206" s="113">
        <v>12.100000380000001</v>
      </c>
      <c r="H1206" s="113">
        <v>49.61</v>
      </c>
      <c r="I1206" s="113">
        <v>23</v>
      </c>
      <c r="J1206" s="113">
        <v>79.97</v>
      </c>
      <c r="K1206" s="113">
        <v>770.33</v>
      </c>
      <c r="L1206" s="113">
        <v>16.07</v>
      </c>
      <c r="M1206" s="113">
        <v>81.27</v>
      </c>
      <c r="N1206" s="113">
        <v>80.58</v>
      </c>
      <c r="O1206" s="113">
        <v>649.92999999999995</v>
      </c>
      <c r="P1206" s="113">
        <f t="shared" si="90"/>
        <v>2.9766687874842441</v>
      </c>
      <c r="Q1206" s="113">
        <f t="shared" si="91"/>
        <v>19.622341459973022</v>
      </c>
      <c r="R1206" s="113">
        <f>SUM($Q$1035:Q1206)</f>
        <v>3252.9607555050457</v>
      </c>
      <c r="S1206" s="113">
        <f t="shared" si="92"/>
        <v>12.661428921326349</v>
      </c>
      <c r="T1206" s="113">
        <f>SUM($S$1035:S1206)</f>
        <v>2104.8186565146652</v>
      </c>
      <c r="U1206" s="199">
        <f t="shared" si="93"/>
        <v>12.068645022879998</v>
      </c>
      <c r="V1206" s="199">
        <f t="shared" si="94"/>
        <v>12.068645022879998</v>
      </c>
      <c r="W1206" s="231">
        <f>SUM($V$1035:V1206)</f>
        <v>2029.506372824459</v>
      </c>
      <c r="Y1206" s="231"/>
      <c r="Z1206" s="231"/>
      <c r="AA1206" s="231"/>
      <c r="AB1206" s="231"/>
      <c r="AC1206" s="231"/>
      <c r="AD1206" s="231"/>
      <c r="AE1206" s="231"/>
      <c r="AF1206" s="231"/>
      <c r="AG1206" s="231"/>
      <c r="AH1206" s="231"/>
      <c r="AI1206" s="231"/>
      <c r="AJ1206" s="231"/>
      <c r="AK1206" s="231"/>
      <c r="AL1206" s="231"/>
      <c r="AM1206" s="231"/>
      <c r="AN1206" s="231"/>
    </row>
    <row r="1207" spans="1:40">
      <c r="A1207" s="27">
        <v>43178</v>
      </c>
      <c r="B1207" s="113">
        <v>9.4375</v>
      </c>
      <c r="C1207" s="116">
        <v>7.48</v>
      </c>
      <c r="D1207" s="116">
        <v>37.68</v>
      </c>
      <c r="E1207" s="113">
        <v>56.566299999999998</v>
      </c>
      <c r="F1207" s="113">
        <v>35.682000000000002</v>
      </c>
      <c r="G1207" s="113">
        <v>11.899999619999999</v>
      </c>
      <c r="H1207" s="113">
        <v>49.71</v>
      </c>
      <c r="I1207" s="113">
        <v>22.99</v>
      </c>
      <c r="J1207" s="113">
        <v>79.98</v>
      </c>
      <c r="K1207" s="113">
        <v>762.38</v>
      </c>
      <c r="L1207" s="113">
        <v>15.57</v>
      </c>
      <c r="M1207" s="113">
        <v>58.79</v>
      </c>
      <c r="N1207" s="113">
        <v>78.06</v>
      </c>
      <c r="O1207" s="113">
        <v>650.07000000000005</v>
      </c>
      <c r="P1207" s="113">
        <f t="shared" si="90"/>
        <v>2.898694352410176</v>
      </c>
      <c r="Q1207" s="113">
        <f t="shared" si="91"/>
        <v>18.15043182447949</v>
      </c>
      <c r="R1207" s="113">
        <f>SUM($Q$1035:Q1207)</f>
        <v>3271.1111873295254</v>
      </c>
      <c r="S1207" s="113">
        <f t="shared" si="92"/>
        <v>12.236127805147452</v>
      </c>
      <c r="T1207" s="113">
        <f>SUM($S$1035:S1207)</f>
        <v>2117.0547843198128</v>
      </c>
      <c r="U1207" s="199">
        <f t="shared" si="93"/>
        <v>11.694403048789999</v>
      </c>
      <c r="V1207" s="199">
        <f t="shared" si="94"/>
        <v>11.694403048789999</v>
      </c>
      <c r="W1207" s="231">
        <f>SUM($V$1035:V1207)</f>
        <v>2041.2007758732491</v>
      </c>
      <c r="Y1207" s="231"/>
      <c r="Z1207" s="231"/>
      <c r="AA1207" s="231"/>
      <c r="AB1207" s="231"/>
      <c r="AC1207" s="231"/>
      <c r="AD1207" s="231"/>
      <c r="AE1207" s="231"/>
      <c r="AF1207" s="231"/>
      <c r="AG1207" s="231"/>
      <c r="AH1207" s="231"/>
      <c r="AI1207" s="231"/>
      <c r="AJ1207" s="231"/>
      <c r="AK1207" s="231"/>
      <c r="AL1207" s="231"/>
      <c r="AM1207" s="231"/>
      <c r="AN1207" s="231"/>
    </row>
    <row r="1208" spans="1:40">
      <c r="A1208" s="27">
        <v>43179</v>
      </c>
      <c r="B1208" s="113">
        <v>9.5300999999999991</v>
      </c>
      <c r="C1208" s="116">
        <v>7.55</v>
      </c>
      <c r="D1208" s="116">
        <v>37.43</v>
      </c>
      <c r="E1208" s="113">
        <v>53.646799999999999</v>
      </c>
      <c r="F1208" s="113">
        <v>30.669799999999999</v>
      </c>
      <c r="G1208" s="113">
        <v>11.899999619999999</v>
      </c>
      <c r="H1208" s="113">
        <v>44.24</v>
      </c>
      <c r="I1208" s="113">
        <v>22.98</v>
      </c>
      <c r="J1208" s="113">
        <v>80.05</v>
      </c>
      <c r="K1208" s="113">
        <v>769.22</v>
      </c>
      <c r="L1208" s="113">
        <v>14.87</v>
      </c>
      <c r="M1208" s="113">
        <v>60.53</v>
      </c>
      <c r="N1208" s="113">
        <v>80.19</v>
      </c>
      <c r="O1208" s="113">
        <v>651.29999999999995</v>
      </c>
      <c r="P1208" s="113">
        <f t="shared" si="90"/>
        <v>2.8966705195617353</v>
      </c>
      <c r="Q1208" s="113">
        <f t="shared" si="91"/>
        <v>18.11373553044772</v>
      </c>
      <c r="R1208" s="113">
        <f>SUM($Q$1035:Q1208)</f>
        <v>3289.224922859973</v>
      </c>
      <c r="S1208" s="113">
        <f t="shared" si="92"/>
        <v>12.164301857580252</v>
      </c>
      <c r="T1208" s="113">
        <f>SUM($S$1035:S1208)</f>
        <v>2129.2190861773929</v>
      </c>
      <c r="U1208" s="199">
        <f t="shared" si="93"/>
        <v>11.65810453402</v>
      </c>
      <c r="V1208" s="199">
        <f t="shared" si="94"/>
        <v>11.65810453402</v>
      </c>
      <c r="W1208" s="231">
        <f>SUM($V$1035:V1208)</f>
        <v>2052.8588804072692</v>
      </c>
      <c r="Y1208" s="231"/>
      <c r="Z1208" s="231"/>
      <c r="AA1208" s="231"/>
      <c r="AB1208" s="231"/>
      <c r="AC1208" s="231"/>
      <c r="AD1208" s="231"/>
      <c r="AE1208" s="231"/>
      <c r="AF1208" s="231"/>
      <c r="AG1208" s="231"/>
      <c r="AH1208" s="231"/>
      <c r="AI1208" s="231"/>
      <c r="AJ1208" s="231"/>
      <c r="AK1208" s="231"/>
      <c r="AL1208" s="231"/>
      <c r="AM1208" s="231"/>
      <c r="AN1208" s="231"/>
    </row>
    <row r="1209" spans="1:40">
      <c r="A1209" s="27">
        <v>43180</v>
      </c>
      <c r="B1209" s="113">
        <v>9.4184999999999999</v>
      </c>
      <c r="C1209" s="116">
        <v>7.46</v>
      </c>
      <c r="D1209" s="116">
        <v>38.979999999999997</v>
      </c>
      <c r="E1209" s="113">
        <v>56.185499999999998</v>
      </c>
      <c r="F1209" s="113">
        <v>33.990900000000003</v>
      </c>
      <c r="G1209" s="113">
        <v>11.80000019</v>
      </c>
      <c r="H1209" s="113">
        <v>34.409999999999997</v>
      </c>
      <c r="I1209" s="113">
        <v>23</v>
      </c>
      <c r="J1209" s="113">
        <v>80.02</v>
      </c>
      <c r="K1209" s="113">
        <v>769.12</v>
      </c>
      <c r="L1209" s="113">
        <v>14.94</v>
      </c>
      <c r="M1209" s="113">
        <v>69.83</v>
      </c>
      <c r="N1209" s="113">
        <v>81.63</v>
      </c>
      <c r="O1209" s="113">
        <v>650.13</v>
      </c>
      <c r="P1209" s="113">
        <f t="shared" si="90"/>
        <v>2.8862825755895125</v>
      </c>
      <c r="Q1209" s="113">
        <f t="shared" si="91"/>
        <v>17.926545006266522</v>
      </c>
      <c r="R1209" s="113">
        <f>SUM($Q$1035:Q1209)</f>
        <v>3307.1514678662397</v>
      </c>
      <c r="S1209" s="113">
        <f t="shared" si="92"/>
        <v>12.373018949144473</v>
      </c>
      <c r="T1209" s="113">
        <f>SUM($S$1035:S1209)</f>
        <v>2141.5921051265373</v>
      </c>
      <c r="U1209" s="199">
        <f t="shared" si="93"/>
        <v>11.789662846639999</v>
      </c>
      <c r="V1209" s="199">
        <f t="shared" si="94"/>
        <v>11.789662846639999</v>
      </c>
      <c r="W1209" s="231">
        <f>SUM($V$1035:V1209)</f>
        <v>2064.6485432539093</v>
      </c>
      <c r="Y1209" s="231"/>
      <c r="Z1209" s="231"/>
      <c r="AA1209" s="231"/>
      <c r="AB1209" s="231"/>
      <c r="AC1209" s="231"/>
      <c r="AD1209" s="231"/>
      <c r="AE1209" s="231"/>
      <c r="AF1209" s="231"/>
      <c r="AG1209" s="231"/>
      <c r="AH1209" s="231"/>
      <c r="AI1209" s="231"/>
      <c r="AJ1209" s="231"/>
      <c r="AK1209" s="231"/>
      <c r="AL1209" s="231"/>
      <c r="AM1209" s="231"/>
      <c r="AN1209" s="231"/>
    </row>
    <row r="1210" spans="1:40">
      <c r="A1210" s="27">
        <v>43181</v>
      </c>
      <c r="B1210" s="113">
        <v>9.2574000000000005</v>
      </c>
      <c r="C1210" s="116">
        <v>7.34</v>
      </c>
      <c r="D1210" s="116">
        <v>37.6</v>
      </c>
      <c r="E1210" s="113">
        <v>58.1066</v>
      </c>
      <c r="F1210" s="113">
        <v>33.336199999999998</v>
      </c>
      <c r="G1210" s="113">
        <v>11.80000019</v>
      </c>
      <c r="H1210" s="113">
        <v>56.57</v>
      </c>
      <c r="I1210" s="113">
        <v>23.01</v>
      </c>
      <c r="J1210" s="113">
        <v>79.97</v>
      </c>
      <c r="K1210" s="113">
        <v>761.65</v>
      </c>
      <c r="L1210" s="113">
        <v>14.41</v>
      </c>
      <c r="M1210" s="113">
        <v>74.33</v>
      </c>
      <c r="N1210" s="113">
        <v>77.3</v>
      </c>
      <c r="O1210" s="113">
        <v>650.02</v>
      </c>
      <c r="P1210" s="113">
        <f t="shared" si="90"/>
        <v>2.9343475734133015</v>
      </c>
      <c r="Q1210" s="113">
        <f t="shared" si="91"/>
        <v>18.809227491051359</v>
      </c>
      <c r="R1210" s="113">
        <f>SUM($Q$1035:Q1210)</f>
        <v>3325.9606953572911</v>
      </c>
      <c r="S1210" s="113">
        <f t="shared" si="92"/>
        <v>12.183988019523971</v>
      </c>
      <c r="T1210" s="113">
        <f>SUM($S$1035:S1210)</f>
        <v>2153.7760931460612</v>
      </c>
      <c r="U1210" s="199">
        <f t="shared" si="93"/>
        <v>11.550441832199997</v>
      </c>
      <c r="V1210" s="199">
        <f t="shared" si="94"/>
        <v>11.550441832199997</v>
      </c>
      <c r="W1210" s="231">
        <f>SUM($V$1035:V1210)</f>
        <v>2076.1989850861091</v>
      </c>
      <c r="Y1210" s="231"/>
      <c r="Z1210" s="231"/>
      <c r="AA1210" s="231"/>
      <c r="AB1210" s="231"/>
      <c r="AC1210" s="231"/>
      <c r="AD1210" s="231"/>
      <c r="AE1210" s="231"/>
      <c r="AF1210" s="231"/>
      <c r="AG1210" s="231"/>
      <c r="AH1210" s="231"/>
      <c r="AI1210" s="231"/>
      <c r="AJ1210" s="231"/>
      <c r="AK1210" s="231"/>
      <c r="AL1210" s="231"/>
      <c r="AM1210" s="231"/>
      <c r="AN1210" s="231"/>
    </row>
    <row r="1211" spans="1:40">
      <c r="A1211" s="27">
        <v>43182</v>
      </c>
      <c r="B1211" s="113">
        <v>9.0424000000000007</v>
      </c>
      <c r="C1211" s="116">
        <v>7.17</v>
      </c>
      <c r="D1211" s="116">
        <v>37.049999999999997</v>
      </c>
      <c r="E1211" s="113">
        <v>54.321800000000003</v>
      </c>
      <c r="F1211" s="113">
        <v>32.933599999999998</v>
      </c>
      <c r="G1211" s="113">
        <v>11.69999981</v>
      </c>
      <c r="H1211" s="113">
        <v>53.01</v>
      </c>
      <c r="I1211" s="113">
        <v>22.99</v>
      </c>
      <c r="J1211" s="113">
        <v>79.98</v>
      </c>
      <c r="K1211" s="113">
        <v>755.65</v>
      </c>
      <c r="L1211" s="113">
        <v>14.14</v>
      </c>
      <c r="M1211" s="113">
        <v>57.18</v>
      </c>
      <c r="N1211" s="113">
        <v>75.099999999999994</v>
      </c>
      <c r="O1211" s="113">
        <v>649.97</v>
      </c>
      <c r="P1211" s="113">
        <f t="shared" si="90"/>
        <v>2.8476153924554772</v>
      </c>
      <c r="Q1211" s="113">
        <f t="shared" si="91"/>
        <v>17.246606378732544</v>
      </c>
      <c r="R1211" s="113">
        <f>SUM($Q$1035:Q1211)</f>
        <v>3343.2073017360235</v>
      </c>
      <c r="S1211" s="113">
        <f t="shared" si="92"/>
        <v>11.690298669148623</v>
      </c>
      <c r="T1211" s="113">
        <f>SUM($S$1035:S1211)</f>
        <v>2165.4663918152096</v>
      </c>
      <c r="U1211" s="199">
        <f t="shared" si="93"/>
        <v>11.139233712699998</v>
      </c>
      <c r="V1211" s="199">
        <f t="shared" si="94"/>
        <v>11.139233712699998</v>
      </c>
      <c r="W1211" s="231">
        <f>SUM($V$1035:V1211)</f>
        <v>2087.3382187988091</v>
      </c>
      <c r="Y1211" s="231"/>
      <c r="Z1211" s="231"/>
      <c r="AA1211" s="231"/>
      <c r="AB1211" s="231"/>
      <c r="AC1211" s="231"/>
      <c r="AD1211" s="231"/>
      <c r="AE1211" s="231"/>
      <c r="AF1211" s="231"/>
      <c r="AG1211" s="231"/>
      <c r="AH1211" s="231"/>
      <c r="AI1211" s="231"/>
      <c r="AJ1211" s="231"/>
      <c r="AK1211" s="231"/>
      <c r="AL1211" s="231"/>
      <c r="AM1211" s="231"/>
      <c r="AN1211" s="231"/>
    </row>
    <row r="1212" spans="1:40">
      <c r="A1212" s="27">
        <v>43183</v>
      </c>
      <c r="B1212" s="113">
        <v>9.1907999999999994</v>
      </c>
      <c r="C1212" s="116">
        <v>7.28</v>
      </c>
      <c r="D1212" s="116">
        <v>38.49</v>
      </c>
      <c r="E1212" s="113">
        <v>55.301099999999998</v>
      </c>
      <c r="F1212" s="113">
        <v>33.105600000000003</v>
      </c>
      <c r="G1212" s="113">
        <v>11.80000019</v>
      </c>
      <c r="H1212" s="113">
        <v>33.75</v>
      </c>
      <c r="I1212" s="113">
        <v>23</v>
      </c>
      <c r="J1212" s="113">
        <v>79.959999999999994</v>
      </c>
      <c r="K1212" s="113">
        <v>754.47</v>
      </c>
      <c r="L1212" s="113">
        <v>14.17</v>
      </c>
      <c r="M1212" s="113">
        <v>47.79</v>
      </c>
      <c r="N1212" s="113">
        <v>75.849999999999994</v>
      </c>
      <c r="O1212" s="113">
        <v>643.48</v>
      </c>
      <c r="P1212" s="113">
        <f t="shared" si="90"/>
        <v>2.7899703649815826</v>
      </c>
      <c r="Q1212" s="113">
        <f t="shared" si="91"/>
        <v>16.280537320615952</v>
      </c>
      <c r="R1212" s="113">
        <f>SUM($Q$1035:Q1212)</f>
        <v>3359.4878390566396</v>
      </c>
      <c r="S1212" s="113">
        <f t="shared" si="92"/>
        <v>11.927833437074376</v>
      </c>
      <c r="T1212" s="113">
        <f>SUM($S$1035:S1212)</f>
        <v>2177.3942252522838</v>
      </c>
      <c r="U1212" s="199">
        <f t="shared" si="93"/>
        <v>11.46906631339</v>
      </c>
      <c r="V1212" s="199">
        <f t="shared" si="94"/>
        <v>11.46906631339</v>
      </c>
      <c r="W1212" s="231">
        <f>SUM($V$1035:V1212)</f>
        <v>2098.8072851121992</v>
      </c>
      <c r="Y1212" s="231"/>
      <c r="Z1212" s="231"/>
      <c r="AA1212" s="231"/>
      <c r="AB1212" s="231"/>
      <c r="AC1212" s="231"/>
      <c r="AD1212" s="231"/>
      <c r="AE1212" s="231"/>
      <c r="AF1212" s="231"/>
      <c r="AG1212" s="231"/>
      <c r="AH1212" s="231"/>
      <c r="AI1212" s="231"/>
      <c r="AJ1212" s="231"/>
      <c r="AK1212" s="231"/>
      <c r="AL1212" s="231"/>
      <c r="AM1212" s="231"/>
      <c r="AN1212" s="231"/>
    </row>
    <row r="1213" spans="1:40">
      <c r="A1213" s="27">
        <v>43184</v>
      </c>
      <c r="B1213" s="113">
        <v>9.1967999999999996</v>
      </c>
      <c r="C1213" s="116">
        <v>7.29</v>
      </c>
      <c r="D1213" s="116">
        <v>37.909999999999997</v>
      </c>
      <c r="E1213" s="113">
        <v>57.319000000000003</v>
      </c>
      <c r="F1213" s="113">
        <v>32.1496</v>
      </c>
      <c r="G1213" s="113">
        <v>11.69999981</v>
      </c>
      <c r="H1213" s="113">
        <v>53.74</v>
      </c>
      <c r="I1213" s="113">
        <v>23</v>
      </c>
      <c r="J1213" s="113">
        <v>79.98</v>
      </c>
      <c r="K1213" s="113">
        <v>753.46</v>
      </c>
      <c r="L1213" s="113">
        <v>14.47</v>
      </c>
      <c r="M1213" s="113">
        <v>55.16</v>
      </c>
      <c r="N1213" s="113">
        <v>76.98</v>
      </c>
      <c r="O1213" s="113">
        <v>639.92999999999995</v>
      </c>
      <c r="P1213" s="113">
        <f t="shared" si="90"/>
        <v>2.881862234149438</v>
      </c>
      <c r="Q1213" s="113">
        <f t="shared" si="91"/>
        <v>17.847478435859667</v>
      </c>
      <c r="R1213" s="113">
        <f>SUM($Q$1035:Q1213)</f>
        <v>3377.3353174924991</v>
      </c>
      <c r="S1213" s="113">
        <f t="shared" si="92"/>
        <v>12.101651571715022</v>
      </c>
      <c r="T1213" s="113">
        <f>SUM($S$1035:S1213)</f>
        <v>2189.495876823999</v>
      </c>
      <c r="U1213" s="199">
        <f t="shared" si="93"/>
        <v>11.488972094259998</v>
      </c>
      <c r="V1213" s="199">
        <f t="shared" si="94"/>
        <v>11.488972094259998</v>
      </c>
      <c r="W1213" s="231">
        <f>SUM($V$1035:V1213)</f>
        <v>2110.2962572064594</v>
      </c>
      <c r="Y1213" s="231"/>
      <c r="Z1213" s="231"/>
      <c r="AA1213" s="231"/>
      <c r="AB1213" s="231"/>
      <c r="AC1213" s="231"/>
      <c r="AD1213" s="231"/>
      <c r="AE1213" s="231"/>
      <c r="AF1213" s="231"/>
      <c r="AG1213" s="231"/>
      <c r="AH1213" s="231"/>
      <c r="AI1213" s="231"/>
      <c r="AJ1213" s="231"/>
      <c r="AK1213" s="231"/>
      <c r="AL1213" s="231"/>
      <c r="AM1213" s="231"/>
      <c r="AN1213" s="231"/>
    </row>
    <row r="1214" spans="1:40">
      <c r="A1214" s="27">
        <v>43185</v>
      </c>
      <c r="B1214" s="113">
        <v>8.5462000000000007</v>
      </c>
      <c r="C1214" s="116">
        <v>6.77</v>
      </c>
      <c r="D1214" s="116">
        <v>35.17</v>
      </c>
      <c r="E1214" s="113">
        <v>57.294400000000003</v>
      </c>
      <c r="F1214" s="113">
        <v>31.9726</v>
      </c>
      <c r="G1214" s="113">
        <v>11.600000380000001</v>
      </c>
      <c r="H1214" s="113">
        <v>51.58</v>
      </c>
      <c r="I1214" s="113">
        <v>23</v>
      </c>
      <c r="J1214" s="113">
        <v>79.98</v>
      </c>
      <c r="K1214" s="113">
        <v>740.33</v>
      </c>
      <c r="L1214" s="113">
        <v>14.04</v>
      </c>
      <c r="M1214" s="113">
        <v>62.25</v>
      </c>
      <c r="N1214" s="113">
        <v>76.650000000000006</v>
      </c>
      <c r="O1214" s="113">
        <v>639.95000000000005</v>
      </c>
      <c r="P1214" s="113">
        <f t="shared" si="90"/>
        <v>2.7441248542235042</v>
      </c>
      <c r="Q1214" s="113">
        <f t="shared" si="91"/>
        <v>15.55099858461497</v>
      </c>
      <c r="R1214" s="113">
        <f>SUM($Q$1035:Q1214)</f>
        <v>3392.8863160771143</v>
      </c>
      <c r="S1214" s="113">
        <f t="shared" si="92"/>
        <v>11.097032890102549</v>
      </c>
      <c r="T1214" s="113">
        <f>SUM($S$1035:S1214)</f>
        <v>2200.5929097141016</v>
      </c>
      <c r="U1214" s="199">
        <f t="shared" si="93"/>
        <v>10.511689309779998</v>
      </c>
      <c r="V1214" s="199">
        <f t="shared" si="94"/>
        <v>10.511689309779998</v>
      </c>
      <c r="W1214" s="231">
        <f>SUM($V$1035:V1214)</f>
        <v>2120.8079465162396</v>
      </c>
      <c r="Y1214" s="231"/>
      <c r="Z1214" s="231"/>
      <c r="AA1214" s="231"/>
      <c r="AB1214" s="231"/>
      <c r="AC1214" s="231"/>
      <c r="AD1214" s="231"/>
      <c r="AE1214" s="231"/>
      <c r="AF1214" s="231"/>
      <c r="AG1214" s="231"/>
      <c r="AH1214" s="231"/>
      <c r="AI1214" s="231"/>
      <c r="AJ1214" s="231"/>
      <c r="AK1214" s="231"/>
      <c r="AL1214" s="231"/>
      <c r="AM1214" s="231"/>
      <c r="AN1214" s="231"/>
    </row>
    <row r="1215" spans="1:40">
      <c r="A1215" s="27">
        <v>43186</v>
      </c>
      <c r="B1215" s="113">
        <v>7.7637</v>
      </c>
      <c r="C1215" s="116">
        <v>6.15</v>
      </c>
      <c r="D1215" s="116">
        <v>35.17</v>
      </c>
      <c r="E1215" s="113">
        <v>52.752200000000002</v>
      </c>
      <c r="F1215" s="113">
        <v>32.714199999999998</v>
      </c>
      <c r="G1215" s="113">
        <v>11.69999981</v>
      </c>
      <c r="H1215" s="113">
        <v>47.76</v>
      </c>
      <c r="I1215" s="113">
        <v>23</v>
      </c>
      <c r="J1215" s="113">
        <v>79.959999999999994</v>
      </c>
      <c r="K1215" s="113">
        <v>784.79</v>
      </c>
      <c r="L1215" s="113">
        <v>12.28</v>
      </c>
      <c r="M1215" s="113">
        <v>47.07</v>
      </c>
      <c r="N1215" s="113">
        <v>67.67</v>
      </c>
      <c r="O1215" s="113">
        <v>709.61</v>
      </c>
      <c r="P1215" s="113">
        <f t="shared" si="90"/>
        <v>2.6499303596856185</v>
      </c>
      <c r="Q1215" s="113">
        <f t="shared" si="91"/>
        <v>14.153052987995915</v>
      </c>
      <c r="R1215" s="113">
        <f>SUM($Q$1035:Q1215)</f>
        <v>3407.0393690651103</v>
      </c>
      <c r="S1215" s="113">
        <f t="shared" si="92"/>
        <v>9.6697110230000298</v>
      </c>
      <c r="T1215" s="113">
        <f>SUM($S$1035:S1215)</f>
        <v>2210.2626207371018</v>
      </c>
      <c r="U1215" s="199">
        <f t="shared" si="93"/>
        <v>9.5367984790799998</v>
      </c>
      <c r="V1215" s="199">
        <f t="shared" si="94"/>
        <v>9.5367984790799998</v>
      </c>
      <c r="W1215" s="231">
        <f>SUM($V$1035:V1215)</f>
        <v>2130.3447449953196</v>
      </c>
      <c r="Y1215" s="231"/>
      <c r="Z1215" s="231"/>
      <c r="AA1215" s="231"/>
      <c r="AB1215" s="231"/>
      <c r="AC1215" s="231"/>
      <c r="AD1215" s="231"/>
      <c r="AE1215" s="231"/>
      <c r="AF1215" s="231"/>
      <c r="AG1215" s="231"/>
      <c r="AH1215" s="231"/>
      <c r="AI1215" s="231"/>
      <c r="AJ1215" s="231"/>
      <c r="AK1215" s="231"/>
      <c r="AL1215" s="231"/>
      <c r="AM1215" s="231"/>
      <c r="AN1215" s="231"/>
    </row>
    <row r="1216" spans="1:40">
      <c r="A1216" s="27">
        <v>43187</v>
      </c>
      <c r="B1216" s="113">
        <v>6.6356000000000002</v>
      </c>
      <c r="C1216" s="116">
        <v>5.26</v>
      </c>
      <c r="D1216" s="116">
        <v>34.61</v>
      </c>
      <c r="E1216" s="113">
        <v>50.091299999999997</v>
      </c>
      <c r="F1216" s="113">
        <v>32.8367</v>
      </c>
      <c r="G1216" s="113">
        <v>11.30000019</v>
      </c>
      <c r="H1216" s="113">
        <v>48.88</v>
      </c>
      <c r="I1216" s="113">
        <v>23.01</v>
      </c>
      <c r="J1216" s="113">
        <v>79.97</v>
      </c>
      <c r="K1216" s="113">
        <v>786.66</v>
      </c>
      <c r="L1216" s="113">
        <v>10.1</v>
      </c>
      <c r="M1216" s="113">
        <v>39.61</v>
      </c>
      <c r="N1216" s="113">
        <v>57.59</v>
      </c>
      <c r="O1216" s="113">
        <v>742.92</v>
      </c>
      <c r="P1216" s="113">
        <f t="shared" si="90"/>
        <v>2.5087586352294116</v>
      </c>
      <c r="Q1216" s="113">
        <f t="shared" si="91"/>
        <v>12.2896646307724</v>
      </c>
      <c r="R1216" s="113">
        <f>SUM($Q$1035:Q1216)</f>
        <v>3419.3290336958826</v>
      </c>
      <c r="S1216" s="113">
        <f t="shared" si="92"/>
        <v>8.2072920443498756</v>
      </c>
      <c r="T1216" s="113">
        <f>SUM($S$1035:S1216)</f>
        <v>2218.4699127814515</v>
      </c>
      <c r="U1216" s="199">
        <f t="shared" si="93"/>
        <v>8.2083324929599986</v>
      </c>
      <c r="V1216" s="199">
        <f t="shared" si="94"/>
        <v>8.2083324929599986</v>
      </c>
      <c r="W1216" s="231">
        <f>SUM($V$1035:V1216)</f>
        <v>2138.5530774882795</v>
      </c>
      <c r="Y1216" s="231"/>
      <c r="Z1216" s="231"/>
      <c r="AA1216" s="231"/>
      <c r="AB1216" s="231"/>
      <c r="AC1216" s="231"/>
      <c r="AD1216" s="231"/>
      <c r="AE1216" s="231"/>
      <c r="AF1216" s="231"/>
      <c r="AG1216" s="231"/>
      <c r="AH1216" s="231"/>
      <c r="AI1216" s="231"/>
      <c r="AJ1216" s="231"/>
      <c r="AK1216" s="231"/>
      <c r="AL1216" s="231"/>
      <c r="AM1216" s="231"/>
      <c r="AN1216" s="231"/>
    </row>
    <row r="1217" spans="1:40">
      <c r="A1217" s="27">
        <v>43188</v>
      </c>
      <c r="B1217" s="113">
        <v>6.7138999999999998</v>
      </c>
      <c r="C1217" s="116">
        <v>5.32</v>
      </c>
      <c r="D1217" s="116">
        <v>34.979999999999997</v>
      </c>
      <c r="E1217" s="113">
        <v>52.177</v>
      </c>
      <c r="F1217" s="113">
        <v>32.933100000000003</v>
      </c>
      <c r="G1217" s="113">
        <v>11.100000380000001</v>
      </c>
      <c r="H1217" s="113">
        <v>48.13</v>
      </c>
      <c r="I1217" s="113">
        <v>23.01</v>
      </c>
      <c r="J1217" s="113">
        <v>75.239999999999995</v>
      </c>
      <c r="K1217" s="113">
        <v>775.55</v>
      </c>
      <c r="L1217" s="113">
        <v>10.19</v>
      </c>
      <c r="M1217" s="113">
        <v>41.12</v>
      </c>
      <c r="N1217" s="113">
        <v>58.22</v>
      </c>
      <c r="O1217" s="113">
        <v>729.78</v>
      </c>
      <c r="P1217" s="113">
        <f t="shared" si="90"/>
        <v>2.5182060991094346</v>
      </c>
      <c r="Q1217" s="113">
        <f t="shared" si="91"/>
        <v>12.406320979113119</v>
      </c>
      <c r="R1217" s="113">
        <f>SUM($Q$1035:Q1217)</f>
        <v>3431.7353546749955</v>
      </c>
      <c r="S1217" s="113">
        <f t="shared" si="92"/>
        <v>8.4907364777462515</v>
      </c>
      <c r="T1217" s="113">
        <f>SUM($S$1035:S1217)</f>
        <v>2226.9606492591979</v>
      </c>
      <c r="U1217" s="199">
        <f t="shared" si="93"/>
        <v>8.3971763230100009</v>
      </c>
      <c r="V1217" s="199">
        <f t="shared" si="94"/>
        <v>8.3971763230100009</v>
      </c>
      <c r="W1217" s="231">
        <f>SUM($V$1035:V1217)</f>
        <v>2146.9502538112897</v>
      </c>
      <c r="Y1217" s="231"/>
      <c r="Z1217" s="231"/>
      <c r="AA1217" s="231"/>
      <c r="AB1217" s="231"/>
      <c r="AC1217" s="231"/>
      <c r="AD1217" s="231"/>
      <c r="AE1217" s="231"/>
      <c r="AF1217" s="231"/>
      <c r="AG1217" s="231"/>
      <c r="AH1217" s="231"/>
      <c r="AI1217" s="231"/>
      <c r="AJ1217" s="231"/>
      <c r="AK1217" s="231"/>
      <c r="AL1217" s="231"/>
      <c r="AM1217" s="231"/>
      <c r="AN1217" s="231"/>
    </row>
    <row r="1218" spans="1:40">
      <c r="A1218" s="27">
        <v>43189</v>
      </c>
      <c r="B1218" s="113">
        <v>6.2965999999999998</v>
      </c>
      <c r="C1218" s="116">
        <v>4.99</v>
      </c>
      <c r="D1218" s="116">
        <v>34.51</v>
      </c>
      <c r="E1218" s="113">
        <v>52.283900000000003</v>
      </c>
      <c r="F1218" s="113">
        <v>33.2393</v>
      </c>
      <c r="G1218" s="113">
        <v>11.19999981</v>
      </c>
      <c r="H1218" s="113">
        <v>49.79</v>
      </c>
      <c r="I1218" s="113">
        <v>22.99</v>
      </c>
      <c r="J1218" s="113">
        <v>70.790000000000006</v>
      </c>
      <c r="K1218" s="113">
        <v>765.19</v>
      </c>
      <c r="L1218" s="113">
        <v>9.57</v>
      </c>
      <c r="M1218" s="113">
        <v>43.94</v>
      </c>
      <c r="N1218" s="113">
        <v>54.39</v>
      </c>
      <c r="O1218" s="113">
        <v>730.01</v>
      </c>
      <c r="P1218" s="113">
        <f t="shared" si="90"/>
        <v>2.4396871313379478</v>
      </c>
      <c r="Q1218" s="113">
        <f t="shared" si="91"/>
        <v>11.469451749359028</v>
      </c>
      <c r="R1218" s="113">
        <f>SUM($Q$1035:Q1218)</f>
        <v>3443.2048064243545</v>
      </c>
      <c r="S1218" s="113">
        <f t="shared" si="92"/>
        <v>7.8896784618225251</v>
      </c>
      <c r="T1218" s="113">
        <f>SUM($S$1035:S1218)</f>
        <v>2234.8503277210202</v>
      </c>
      <c r="U1218" s="199">
        <f t="shared" si="93"/>
        <v>7.9143063219999989</v>
      </c>
      <c r="V1218" s="199">
        <f t="shared" si="94"/>
        <v>7.9143063219999989</v>
      </c>
      <c r="W1218" s="231">
        <f>SUM($V$1035:V1218)</f>
        <v>2154.8645601332896</v>
      </c>
      <c r="Y1218" s="231"/>
      <c r="Z1218" s="231"/>
      <c r="AA1218" s="231"/>
      <c r="AB1218" s="231"/>
      <c r="AC1218" s="231"/>
      <c r="AD1218" s="231"/>
      <c r="AE1218" s="231"/>
      <c r="AF1218" s="231"/>
      <c r="AG1218" s="231"/>
      <c r="AH1218" s="231"/>
      <c r="AI1218" s="231"/>
      <c r="AJ1218" s="231"/>
      <c r="AK1218" s="231"/>
      <c r="AL1218" s="231"/>
      <c r="AM1218" s="231"/>
      <c r="AN1218" s="231"/>
    </row>
    <row r="1219" spans="1:40">
      <c r="A1219" s="27">
        <v>43190</v>
      </c>
      <c r="B1219" s="113">
        <v>6.6829999999999998</v>
      </c>
      <c r="C1219" s="116">
        <v>5.3</v>
      </c>
      <c r="D1219" s="116">
        <v>35.17</v>
      </c>
      <c r="E1219" s="113">
        <v>53.220599999999997</v>
      </c>
      <c r="F1219" s="113">
        <v>33.816400000000002</v>
      </c>
      <c r="G1219" s="113">
        <v>11.19999981</v>
      </c>
      <c r="H1219" s="113">
        <v>50.31</v>
      </c>
      <c r="I1219" s="113">
        <v>23</v>
      </c>
      <c r="J1219" s="113">
        <v>78.72</v>
      </c>
      <c r="K1219" s="113">
        <v>774.76</v>
      </c>
      <c r="L1219" s="113">
        <v>10.199999999999999</v>
      </c>
      <c r="M1219" s="113">
        <v>43</v>
      </c>
      <c r="N1219" s="113">
        <v>56.94</v>
      </c>
      <c r="O1219" s="113">
        <v>730.01</v>
      </c>
      <c r="P1219" s="113">
        <f t="shared" si="90"/>
        <v>2.526941781237678</v>
      </c>
      <c r="Q1219" s="113">
        <f t="shared" si="91"/>
        <v>12.515173413471</v>
      </c>
      <c r="R1219" s="113">
        <f>SUM($Q$1035:Q1219)</f>
        <v>3455.7199798378256</v>
      </c>
      <c r="S1219" s="113">
        <f t="shared" si="92"/>
        <v>8.5289785557270275</v>
      </c>
      <c r="T1219" s="113">
        <f>SUM($S$1035:S1219)</f>
        <v>2243.3793062767472</v>
      </c>
      <c r="U1219" s="199">
        <f t="shared" si="93"/>
        <v>8.4265677506199985</v>
      </c>
      <c r="V1219" s="199">
        <f t="shared" si="94"/>
        <v>8.4265677506199985</v>
      </c>
      <c r="W1219" s="231">
        <f>SUM($V$1035:V1219)</f>
        <v>2163.2911278839097</v>
      </c>
      <c r="Y1219" s="231"/>
      <c r="Z1219" s="231"/>
      <c r="AA1219" s="231"/>
      <c r="AB1219" s="231"/>
      <c r="AC1219" s="231"/>
      <c r="AD1219" s="231"/>
      <c r="AE1219" s="231"/>
      <c r="AF1219" s="231"/>
      <c r="AG1219" s="231"/>
      <c r="AH1219" s="231"/>
      <c r="AI1219" s="231"/>
      <c r="AJ1219" s="231"/>
      <c r="AK1219" s="231"/>
      <c r="AL1219" s="231"/>
      <c r="AM1219" s="231"/>
      <c r="AN1219" s="231"/>
    </row>
    <row r="1220" spans="1:40">
      <c r="A1220" s="27">
        <v>43191</v>
      </c>
      <c r="B1220" s="113">
        <v>6.8151000000000002</v>
      </c>
      <c r="C1220" s="116">
        <v>5.4</v>
      </c>
      <c r="D1220" s="116">
        <v>33.659999999999997</v>
      </c>
      <c r="E1220" s="113">
        <v>54.272100000000002</v>
      </c>
      <c r="F1220" s="113">
        <v>32.886600000000001</v>
      </c>
      <c r="G1220" s="113">
        <v>11.30000019</v>
      </c>
      <c r="H1220" s="113">
        <v>47.55</v>
      </c>
      <c r="I1220" s="113">
        <v>22.99</v>
      </c>
      <c r="J1220" s="113">
        <v>79.98</v>
      </c>
      <c r="K1220" s="113">
        <v>778.06</v>
      </c>
      <c r="L1220" s="113">
        <v>10.220000000000001</v>
      </c>
      <c r="M1220" s="113">
        <v>48.4</v>
      </c>
      <c r="N1220" s="113">
        <v>57.75</v>
      </c>
      <c r="O1220" s="113">
        <v>730.04</v>
      </c>
      <c r="P1220" s="113">
        <f t="shared" ref="P1220:P1283" si="95">SUMPRODUCT(C1220:O1220,$Y$5:$AK$5)+AP1220</f>
        <v>2.5202401585720819</v>
      </c>
      <c r="Q1220" s="113">
        <f t="shared" ref="Q1220:Q1283" si="96">EXP(P1220)</f>
        <v>12.431581856050684</v>
      </c>
      <c r="R1220" s="113">
        <f>SUM($Q$1035:Q1220)</f>
        <v>3468.1515616938764</v>
      </c>
      <c r="S1220" s="113">
        <f t="shared" ref="S1220:S1283" si="97">SUMPRODUCT(C1220:O1220,$Y$3:$AK$3)</f>
        <v>8.5106262882873764</v>
      </c>
      <c r="T1220" s="113">
        <f>SUM($S$1035:S1220)</f>
        <v>2251.8899325650345</v>
      </c>
      <c r="U1220" s="199">
        <f t="shared" ref="U1220:U1283" si="98">$AY$65+$AY$66*C1220+$AY$67*D1220+$AY$68*E1220+$AY$69*F1220</f>
        <v>8.4358132647899993</v>
      </c>
      <c r="V1220" s="199">
        <f t="shared" ref="V1220:V1283" si="99">IF(U1220&lt;0,0,U1220)</f>
        <v>8.4358132647899993</v>
      </c>
      <c r="W1220" s="231">
        <f>SUM($V$1035:V1220)</f>
        <v>2171.7269411486996</v>
      </c>
      <c r="Y1220" s="231"/>
      <c r="Z1220" s="231"/>
      <c r="AA1220" s="231"/>
      <c r="AB1220" s="231"/>
      <c r="AC1220" s="231"/>
      <c r="AD1220" s="231"/>
      <c r="AE1220" s="231"/>
      <c r="AF1220" s="231"/>
      <c r="AG1220" s="231"/>
      <c r="AH1220" s="231"/>
      <c r="AI1220" s="231"/>
      <c r="AJ1220" s="231"/>
      <c r="AK1220" s="231"/>
      <c r="AL1220" s="231"/>
      <c r="AM1220" s="231"/>
      <c r="AN1220" s="231"/>
    </row>
    <row r="1221" spans="1:40">
      <c r="A1221" s="27">
        <v>43192</v>
      </c>
      <c r="B1221" s="113">
        <v>7.1051000000000002</v>
      </c>
      <c r="C1221" s="116">
        <v>5.63</v>
      </c>
      <c r="D1221" s="116">
        <v>35.56</v>
      </c>
      <c r="E1221" s="113">
        <v>58.317999999999998</v>
      </c>
      <c r="F1221" s="113">
        <v>32.685499999999998</v>
      </c>
      <c r="G1221" s="113">
        <v>11.19999981</v>
      </c>
      <c r="H1221" s="113">
        <v>50.34</v>
      </c>
      <c r="I1221" s="113">
        <v>23.01</v>
      </c>
      <c r="J1221" s="113">
        <v>79.98</v>
      </c>
      <c r="K1221" s="113">
        <v>770.5</v>
      </c>
      <c r="L1221" s="113">
        <v>10.199999999999999</v>
      </c>
      <c r="M1221" s="113">
        <v>54.32</v>
      </c>
      <c r="N1221" s="113">
        <v>58.65</v>
      </c>
      <c r="O1221" s="113">
        <v>715.68</v>
      </c>
      <c r="P1221" s="113">
        <f t="shared" si="95"/>
        <v>2.6123813264218678</v>
      </c>
      <c r="Q1221" s="113">
        <f t="shared" si="96"/>
        <v>13.63147321973589</v>
      </c>
      <c r="R1221" s="113">
        <f>SUM($Q$1035:Q1221)</f>
        <v>3481.7830349136125</v>
      </c>
      <c r="S1221" s="113">
        <f t="shared" si="97"/>
        <v>9.3251212398809251</v>
      </c>
      <c r="T1221" s="113">
        <f>SUM($S$1035:S1221)</f>
        <v>2261.2150538049154</v>
      </c>
      <c r="U1221" s="199">
        <f t="shared" si="98"/>
        <v>9.0762064759499985</v>
      </c>
      <c r="V1221" s="199">
        <f t="shared" si="99"/>
        <v>9.0762064759499985</v>
      </c>
      <c r="W1221" s="231">
        <f>SUM($V$1035:V1221)</f>
        <v>2180.8031476246497</v>
      </c>
      <c r="Y1221" s="231"/>
      <c r="Z1221" s="231"/>
      <c r="AA1221" s="231"/>
      <c r="AB1221" s="231"/>
      <c r="AC1221" s="231"/>
      <c r="AD1221" s="231"/>
      <c r="AE1221" s="231"/>
      <c r="AF1221" s="231"/>
      <c r="AG1221" s="231"/>
      <c r="AH1221" s="231"/>
      <c r="AI1221" s="231"/>
      <c r="AJ1221" s="231"/>
      <c r="AK1221" s="231"/>
      <c r="AL1221" s="231"/>
      <c r="AM1221" s="231"/>
      <c r="AN1221" s="231"/>
    </row>
    <row r="1222" spans="1:40">
      <c r="A1222" s="27">
        <v>43193</v>
      </c>
      <c r="B1222" s="113">
        <v>7.2478999999999996</v>
      </c>
      <c r="C1222" s="116">
        <v>5.74</v>
      </c>
      <c r="D1222" s="116">
        <v>36.200000000000003</v>
      </c>
      <c r="E1222" s="113">
        <v>57.607700000000001</v>
      </c>
      <c r="F1222" s="113">
        <v>31.788</v>
      </c>
      <c r="G1222" s="113">
        <v>11.600000380000001</v>
      </c>
      <c r="H1222" s="113">
        <v>49.42</v>
      </c>
      <c r="I1222" s="113">
        <v>23.01</v>
      </c>
      <c r="J1222" s="113">
        <v>79.98</v>
      </c>
      <c r="K1222" s="113">
        <v>731.78</v>
      </c>
      <c r="L1222" s="113">
        <v>11.22</v>
      </c>
      <c r="M1222" s="113">
        <v>46.17</v>
      </c>
      <c r="N1222" s="113">
        <v>60.73</v>
      </c>
      <c r="O1222" s="113">
        <v>670.34</v>
      </c>
      <c r="P1222" s="113">
        <f t="shared" si="95"/>
        <v>2.5453493548390238</v>
      </c>
      <c r="Q1222" s="113">
        <f t="shared" si="96"/>
        <v>12.747680772200612</v>
      </c>
      <c r="R1222" s="113">
        <f>SUM($Q$1035:Q1222)</f>
        <v>3494.530715685813</v>
      </c>
      <c r="S1222" s="113">
        <f t="shared" si="97"/>
        <v>9.510200789910547</v>
      </c>
      <c r="T1222" s="113">
        <f>SUM($S$1035:S1222)</f>
        <v>2270.7252545948259</v>
      </c>
      <c r="U1222" s="199">
        <f t="shared" si="98"/>
        <v>9.2642840364099985</v>
      </c>
      <c r="V1222" s="199">
        <f t="shared" si="99"/>
        <v>9.2642840364099985</v>
      </c>
      <c r="W1222" s="231">
        <f>SUM($V$1035:V1222)</f>
        <v>2190.0674316610598</v>
      </c>
      <c r="Y1222" s="231"/>
      <c r="Z1222" s="231"/>
      <c r="AA1222" s="231"/>
      <c r="AB1222" s="231"/>
      <c r="AC1222" s="231"/>
      <c r="AD1222" s="231"/>
      <c r="AE1222" s="231"/>
      <c r="AF1222" s="231"/>
      <c r="AG1222" s="231"/>
      <c r="AH1222" s="231"/>
      <c r="AI1222" s="231"/>
      <c r="AJ1222" s="231"/>
      <c r="AK1222" s="231"/>
      <c r="AL1222" s="231"/>
      <c r="AM1222" s="231"/>
      <c r="AN1222" s="231"/>
    </row>
    <row r="1223" spans="1:40">
      <c r="A1223" s="27">
        <v>43194</v>
      </c>
      <c r="B1223" s="113">
        <v>7.2173999999999996</v>
      </c>
      <c r="C1223" s="116">
        <v>5.72</v>
      </c>
      <c r="D1223" s="116">
        <v>35.44</v>
      </c>
      <c r="E1223" s="113">
        <v>57.533099999999997</v>
      </c>
      <c r="F1223" s="113">
        <v>30.625</v>
      </c>
      <c r="G1223" s="113">
        <v>12.100000380000001</v>
      </c>
      <c r="H1223" s="113">
        <v>49.13</v>
      </c>
      <c r="I1223" s="113">
        <v>23</v>
      </c>
      <c r="J1223" s="113">
        <v>79.989999999999995</v>
      </c>
      <c r="K1223" s="113">
        <v>707.66</v>
      </c>
      <c r="L1223" s="113">
        <v>10.6</v>
      </c>
      <c r="M1223" s="113">
        <v>54.33</v>
      </c>
      <c r="N1223" s="113">
        <v>61.56</v>
      </c>
      <c r="O1223" s="113">
        <v>646.26</v>
      </c>
      <c r="P1223" s="113">
        <f t="shared" si="95"/>
        <v>2.4826852606392444</v>
      </c>
      <c r="Q1223" s="113">
        <f t="shared" si="96"/>
        <v>11.9733729157224</v>
      </c>
      <c r="R1223" s="113">
        <f>SUM($Q$1035:Q1223)</f>
        <v>3506.5040886015354</v>
      </c>
      <c r="S1223" s="113">
        <f t="shared" si="97"/>
        <v>9.3170839616003516</v>
      </c>
      <c r="T1223" s="113">
        <f>SUM($S$1035:S1223)</f>
        <v>2280.0423385564263</v>
      </c>
      <c r="U1223" s="199">
        <f t="shared" si="98"/>
        <v>9.1546884463299989</v>
      </c>
      <c r="V1223" s="199">
        <f t="shared" si="99"/>
        <v>9.1546884463299989</v>
      </c>
      <c r="W1223" s="231">
        <f>SUM($V$1035:V1223)</f>
        <v>2199.2221201073899</v>
      </c>
      <c r="Y1223" s="231"/>
      <c r="Z1223" s="231"/>
      <c r="AA1223" s="231"/>
      <c r="AB1223" s="231"/>
      <c r="AC1223" s="231"/>
      <c r="AD1223" s="231"/>
      <c r="AE1223" s="231"/>
      <c r="AF1223" s="231"/>
      <c r="AG1223" s="231"/>
      <c r="AH1223" s="231"/>
      <c r="AI1223" s="231"/>
      <c r="AJ1223" s="231"/>
      <c r="AK1223" s="231"/>
      <c r="AL1223" s="231"/>
      <c r="AM1223" s="231"/>
      <c r="AN1223" s="231"/>
    </row>
    <row r="1224" spans="1:40">
      <c r="A1224" s="27">
        <v>43195</v>
      </c>
      <c r="B1224" s="113">
        <v>7.8129</v>
      </c>
      <c r="C1224" s="116">
        <v>6.19</v>
      </c>
      <c r="D1224" s="116">
        <v>35.799999999999997</v>
      </c>
      <c r="E1224" s="113">
        <v>60.402299999999997</v>
      </c>
      <c r="F1224" s="113">
        <v>31.6724</v>
      </c>
      <c r="G1224" s="113">
        <v>11.80000019</v>
      </c>
      <c r="H1224" s="113">
        <v>47.64</v>
      </c>
      <c r="I1224" s="113">
        <v>23.01</v>
      </c>
      <c r="J1224" s="113">
        <v>73.05</v>
      </c>
      <c r="K1224" s="113">
        <v>702.43</v>
      </c>
      <c r="L1224" s="113">
        <v>11.89</v>
      </c>
      <c r="M1224" s="113">
        <v>54.93</v>
      </c>
      <c r="N1224" s="113">
        <v>65.73</v>
      </c>
      <c r="O1224" s="113">
        <v>622.57000000000005</v>
      </c>
      <c r="P1224" s="113">
        <f t="shared" si="95"/>
        <v>2.5620115230125027</v>
      </c>
      <c r="Q1224" s="113">
        <f t="shared" si="96"/>
        <v>12.961864197927854</v>
      </c>
      <c r="R1224" s="113">
        <f>SUM($Q$1035:Q1224)</f>
        <v>3519.4659527994631</v>
      </c>
      <c r="S1224" s="113">
        <f t="shared" si="97"/>
        <v>10.272626019133575</v>
      </c>
      <c r="T1224" s="113">
        <f>SUM($S$1035:S1224)</f>
        <v>2290.3149645755598</v>
      </c>
      <c r="U1224" s="199">
        <f t="shared" si="98"/>
        <v>9.9133858390299991</v>
      </c>
      <c r="V1224" s="199">
        <f t="shared" si="99"/>
        <v>9.9133858390299991</v>
      </c>
      <c r="W1224" s="231">
        <f>SUM($V$1035:V1224)</f>
        <v>2209.1355059464199</v>
      </c>
      <c r="Y1224" s="231"/>
      <c r="Z1224" s="231"/>
      <c r="AA1224" s="231"/>
      <c r="AB1224" s="231"/>
      <c r="AC1224" s="231"/>
      <c r="AD1224" s="231"/>
      <c r="AE1224" s="231"/>
      <c r="AF1224" s="231"/>
      <c r="AG1224" s="231"/>
      <c r="AH1224" s="231"/>
      <c r="AI1224" s="231"/>
      <c r="AJ1224" s="231"/>
      <c r="AK1224" s="231"/>
      <c r="AL1224" s="231"/>
      <c r="AM1224" s="231"/>
      <c r="AN1224" s="231"/>
    </row>
    <row r="1225" spans="1:40">
      <c r="A1225" s="27">
        <v>43196</v>
      </c>
      <c r="B1225" s="113">
        <v>8.9535</v>
      </c>
      <c r="C1225" s="116">
        <v>7.09</v>
      </c>
      <c r="D1225" s="116">
        <v>37.31</v>
      </c>
      <c r="E1225" s="113">
        <v>59.878399999999999</v>
      </c>
      <c r="F1225" s="113">
        <v>30.483699999999999</v>
      </c>
      <c r="G1225" s="113">
        <v>11.5</v>
      </c>
      <c r="H1225" s="113">
        <v>50.73</v>
      </c>
      <c r="I1225" s="113">
        <v>23</v>
      </c>
      <c r="J1225" s="113">
        <v>77</v>
      </c>
      <c r="K1225" s="113">
        <v>726.4</v>
      </c>
      <c r="L1225" s="113">
        <v>13.65</v>
      </c>
      <c r="M1225" s="113">
        <v>55.28</v>
      </c>
      <c r="N1225" s="113">
        <v>73.510000000000005</v>
      </c>
      <c r="O1225" s="113">
        <v>609.84</v>
      </c>
      <c r="P1225" s="113">
        <f t="shared" si="95"/>
        <v>2.7939535452816102</v>
      </c>
      <c r="Q1225" s="113">
        <f t="shared" si="96"/>
        <v>16.345514959060232</v>
      </c>
      <c r="R1225" s="113">
        <f>SUM($Q$1035:Q1225)</f>
        <v>3535.8114677585236</v>
      </c>
      <c r="S1225" s="113">
        <f t="shared" si="97"/>
        <v>11.934180209638503</v>
      </c>
      <c r="T1225" s="113">
        <f>SUM($S$1035:S1225)</f>
        <v>2302.2491447851985</v>
      </c>
      <c r="U1225" s="199">
        <f t="shared" si="98"/>
        <v>11.246037711689999</v>
      </c>
      <c r="V1225" s="199">
        <f t="shared" si="99"/>
        <v>11.246037711689999</v>
      </c>
      <c r="W1225" s="231">
        <f>SUM($V$1035:V1225)</f>
        <v>2220.3815436581099</v>
      </c>
      <c r="Y1225" s="231"/>
      <c r="Z1225" s="231"/>
      <c r="AA1225" s="231"/>
      <c r="AB1225" s="231"/>
      <c r="AC1225" s="231"/>
      <c r="AD1225" s="231"/>
      <c r="AE1225" s="231"/>
      <c r="AF1225" s="231"/>
      <c r="AG1225" s="231"/>
      <c r="AH1225" s="231"/>
      <c r="AI1225" s="231"/>
      <c r="AJ1225" s="231"/>
      <c r="AK1225" s="231"/>
      <c r="AL1225" s="231"/>
      <c r="AM1225" s="231"/>
      <c r="AN1225" s="231"/>
    </row>
    <row r="1226" spans="1:40">
      <c r="A1226" s="27">
        <v>43197</v>
      </c>
      <c r="B1226" s="113">
        <v>9.5090000000000003</v>
      </c>
      <c r="C1226" s="116">
        <v>7.53</v>
      </c>
      <c r="D1226" s="116">
        <v>38.5</v>
      </c>
      <c r="E1226" s="113">
        <v>56.886899999999997</v>
      </c>
      <c r="F1226" s="113">
        <v>30.338699999999999</v>
      </c>
      <c r="G1226" s="113">
        <v>11.5</v>
      </c>
      <c r="H1226" s="113">
        <v>47.12</v>
      </c>
      <c r="I1226" s="113">
        <v>23.01</v>
      </c>
      <c r="J1226" s="113">
        <v>79.989999999999995</v>
      </c>
      <c r="K1226" s="113">
        <v>735.27</v>
      </c>
      <c r="L1226" s="113">
        <v>14.74</v>
      </c>
      <c r="M1226" s="113">
        <v>59.26</v>
      </c>
      <c r="N1226" s="113">
        <v>79.37</v>
      </c>
      <c r="O1226" s="113">
        <v>600.01</v>
      </c>
      <c r="P1226" s="113">
        <f t="shared" si="95"/>
        <v>2.8843139978534102</v>
      </c>
      <c r="Q1226" s="113">
        <f t="shared" si="96"/>
        <v>17.891289921454803</v>
      </c>
      <c r="R1226" s="113">
        <f>SUM($Q$1035:Q1226)</f>
        <v>3553.7027576799783</v>
      </c>
      <c r="S1226" s="113">
        <f t="shared" si="97"/>
        <v>12.680619725560501</v>
      </c>
      <c r="T1226" s="113">
        <f>SUM($S$1035:S1226)</f>
        <v>2314.929764510759</v>
      </c>
      <c r="U1226" s="199">
        <f t="shared" si="98"/>
        <v>11.852798455239999</v>
      </c>
      <c r="V1226" s="199">
        <f t="shared" si="99"/>
        <v>11.852798455239999</v>
      </c>
      <c r="W1226" s="231">
        <f>SUM($V$1035:V1226)</f>
        <v>2232.2343421133501</v>
      </c>
      <c r="Y1226" s="231"/>
      <c r="Z1226" s="231"/>
      <c r="AA1226" s="231"/>
      <c r="AB1226" s="231"/>
      <c r="AC1226" s="231"/>
      <c r="AD1226" s="231"/>
      <c r="AE1226" s="231"/>
      <c r="AF1226" s="231"/>
      <c r="AG1226" s="231"/>
      <c r="AH1226" s="231"/>
      <c r="AI1226" s="231"/>
      <c r="AJ1226" s="231"/>
      <c r="AK1226" s="231"/>
      <c r="AL1226" s="231"/>
      <c r="AM1226" s="231"/>
      <c r="AN1226" s="231"/>
    </row>
    <row r="1227" spans="1:40">
      <c r="A1227" s="27">
        <v>43198</v>
      </c>
      <c r="B1227" s="113">
        <v>9.4849999999999994</v>
      </c>
      <c r="C1227" s="116">
        <v>7.52</v>
      </c>
      <c r="D1227" s="116">
        <v>38.880000000000003</v>
      </c>
      <c r="E1227" s="113">
        <v>57.194499999999998</v>
      </c>
      <c r="F1227" s="113">
        <v>30.3566</v>
      </c>
      <c r="G1227" s="113">
        <v>11.100000380000001</v>
      </c>
      <c r="H1227" s="113">
        <v>48.83</v>
      </c>
      <c r="I1227" s="113">
        <v>23</v>
      </c>
      <c r="J1227" s="113">
        <v>79.989999999999995</v>
      </c>
      <c r="K1227" s="113">
        <v>735.11</v>
      </c>
      <c r="L1227" s="113">
        <v>14.43</v>
      </c>
      <c r="M1227" s="113">
        <v>67.319999999999993</v>
      </c>
      <c r="N1227" s="113">
        <v>80.23</v>
      </c>
      <c r="O1227" s="113">
        <v>600.01</v>
      </c>
      <c r="P1227" s="113">
        <f t="shared" si="95"/>
        <v>2.9329556882418837</v>
      </c>
      <c r="Q1227" s="113">
        <f t="shared" si="96"/>
        <v>18.78306541774543</v>
      </c>
      <c r="R1227" s="113">
        <f>SUM($Q$1035:Q1227)</f>
        <v>3572.4858230977238</v>
      </c>
      <c r="S1227" s="113">
        <f t="shared" si="97"/>
        <v>12.911904047924754</v>
      </c>
      <c r="T1227" s="113">
        <f>SUM($S$1035:S1227)</f>
        <v>2327.841668558684</v>
      </c>
      <c r="U1227" s="199">
        <f t="shared" si="98"/>
        <v>11.889729324109998</v>
      </c>
      <c r="V1227" s="199">
        <f t="shared" si="99"/>
        <v>11.889729324109998</v>
      </c>
      <c r="W1227" s="231">
        <f>SUM($V$1035:V1227)</f>
        <v>2244.1240714374599</v>
      </c>
      <c r="Y1227" s="231"/>
      <c r="Z1227" s="231"/>
      <c r="AA1227" s="231"/>
      <c r="AB1227" s="231"/>
      <c r="AC1227" s="231"/>
      <c r="AD1227" s="231"/>
      <c r="AE1227" s="231"/>
      <c r="AF1227" s="231"/>
      <c r="AG1227" s="231"/>
      <c r="AH1227" s="231"/>
      <c r="AI1227" s="231"/>
      <c r="AJ1227" s="231"/>
      <c r="AK1227" s="231"/>
      <c r="AL1227" s="231"/>
      <c r="AM1227" s="231"/>
      <c r="AN1227" s="231"/>
    </row>
    <row r="1228" spans="1:40">
      <c r="A1228" s="27">
        <v>43199</v>
      </c>
      <c r="B1228" s="113">
        <v>9.9521999999999995</v>
      </c>
      <c r="C1228" s="116">
        <v>7.89</v>
      </c>
      <c r="D1228" s="116">
        <v>39.51</v>
      </c>
      <c r="E1228" s="113">
        <v>55.8431</v>
      </c>
      <c r="F1228" s="113">
        <v>29.157599999999999</v>
      </c>
      <c r="G1228" s="113">
        <v>11.69999981</v>
      </c>
      <c r="H1228" s="113">
        <v>50.05</v>
      </c>
      <c r="I1228" s="113">
        <v>23</v>
      </c>
      <c r="J1228" s="113">
        <v>79.989999999999995</v>
      </c>
      <c r="K1228" s="113">
        <v>753.44</v>
      </c>
      <c r="L1228" s="113">
        <v>15.8</v>
      </c>
      <c r="M1228" s="113">
        <v>67.98</v>
      </c>
      <c r="N1228" s="113">
        <v>82.78</v>
      </c>
      <c r="O1228" s="113">
        <v>602.96</v>
      </c>
      <c r="P1228" s="113">
        <f t="shared" si="95"/>
        <v>2.9919790335698186</v>
      </c>
      <c r="Q1228" s="113">
        <f t="shared" si="96"/>
        <v>19.925075892348314</v>
      </c>
      <c r="R1228" s="113">
        <f>SUM($Q$1035:Q1228)</f>
        <v>3592.4108989900719</v>
      </c>
      <c r="S1228" s="113">
        <f t="shared" si="97"/>
        <v>13.237545555099231</v>
      </c>
      <c r="T1228" s="113">
        <f>SUM($S$1035:S1228)</f>
        <v>2341.0792141137831</v>
      </c>
      <c r="U1228" s="199">
        <f t="shared" si="98"/>
        <v>12.39956937519</v>
      </c>
      <c r="V1228" s="199">
        <f t="shared" si="99"/>
        <v>12.39956937519</v>
      </c>
      <c r="W1228" s="231">
        <f>SUM($V$1035:V1228)</f>
        <v>2256.5236408126498</v>
      </c>
      <c r="Y1228" s="231"/>
      <c r="Z1228" s="231"/>
      <c r="AA1228" s="231"/>
      <c r="AB1228" s="231"/>
      <c r="AC1228" s="231"/>
      <c r="AD1228" s="231"/>
      <c r="AE1228" s="231"/>
      <c r="AF1228" s="231"/>
      <c r="AG1228" s="231"/>
      <c r="AH1228" s="231"/>
      <c r="AI1228" s="231"/>
      <c r="AJ1228" s="231"/>
      <c r="AK1228" s="231"/>
      <c r="AL1228" s="231"/>
      <c r="AM1228" s="231"/>
      <c r="AN1228" s="231"/>
    </row>
    <row r="1229" spans="1:40">
      <c r="A1229" s="27">
        <v>43200</v>
      </c>
      <c r="B1229" s="113">
        <v>9.3858999999999995</v>
      </c>
      <c r="C1229" s="116">
        <v>7.44</v>
      </c>
      <c r="D1229" s="116">
        <v>38.200000000000003</v>
      </c>
      <c r="E1229" s="113">
        <v>56.871400000000001</v>
      </c>
      <c r="F1229" s="113">
        <v>30.3307</v>
      </c>
      <c r="G1229" s="113">
        <v>11.80000019</v>
      </c>
      <c r="H1229" s="113">
        <v>47.61</v>
      </c>
      <c r="I1229" s="113">
        <v>23</v>
      </c>
      <c r="J1229" s="113">
        <v>74.75</v>
      </c>
      <c r="K1229" s="113">
        <v>751.94</v>
      </c>
      <c r="L1229" s="113">
        <v>14.62</v>
      </c>
      <c r="M1229" s="113">
        <v>72.78</v>
      </c>
      <c r="N1229" s="113">
        <v>80.63</v>
      </c>
      <c r="O1229" s="113">
        <v>620.45000000000005</v>
      </c>
      <c r="P1229" s="113">
        <f t="shared" si="95"/>
        <v>2.8886169039057923</v>
      </c>
      <c r="Q1229" s="113">
        <f t="shared" si="96"/>
        <v>17.968440327580868</v>
      </c>
      <c r="R1229" s="113">
        <f>SUM($Q$1035:Q1229)</f>
        <v>3610.3793393176529</v>
      </c>
      <c r="S1229" s="113">
        <f t="shared" si="97"/>
        <v>12.350916860442073</v>
      </c>
      <c r="T1229" s="113">
        <f>SUM($S$1035:S1229)</f>
        <v>2353.430130974225</v>
      </c>
      <c r="U1229" s="199">
        <f t="shared" si="98"/>
        <v>11.70153244029</v>
      </c>
      <c r="V1229" s="199">
        <f t="shared" si="99"/>
        <v>11.70153244029</v>
      </c>
      <c r="W1229" s="231">
        <f>SUM($V$1035:V1229)</f>
        <v>2268.2251732529398</v>
      </c>
      <c r="Y1229" s="231"/>
      <c r="Z1229" s="231"/>
      <c r="AA1229" s="231"/>
      <c r="AB1229" s="231"/>
      <c r="AC1229" s="231"/>
      <c r="AD1229" s="231"/>
      <c r="AE1229" s="231"/>
      <c r="AF1229" s="231"/>
      <c r="AG1229" s="231"/>
      <c r="AH1229" s="231"/>
      <c r="AI1229" s="231"/>
      <c r="AJ1229" s="231"/>
      <c r="AK1229" s="231"/>
      <c r="AL1229" s="231"/>
      <c r="AM1229" s="231"/>
      <c r="AN1229" s="231"/>
    </row>
    <row r="1230" spans="1:40">
      <c r="A1230" s="27">
        <v>43201</v>
      </c>
      <c r="B1230" s="113">
        <v>8.8680000000000003</v>
      </c>
      <c r="C1230" s="116">
        <v>7.03</v>
      </c>
      <c r="D1230" s="116">
        <v>38.19</v>
      </c>
      <c r="E1230" s="113">
        <v>55.389499999999998</v>
      </c>
      <c r="F1230" s="113">
        <v>31.467099999999999</v>
      </c>
      <c r="G1230" s="113">
        <v>11.80000019</v>
      </c>
      <c r="H1230" s="113">
        <v>49.39</v>
      </c>
      <c r="I1230" s="113">
        <v>23</v>
      </c>
      <c r="J1230" s="113">
        <v>79.959999999999994</v>
      </c>
      <c r="K1230" s="113">
        <v>762.35</v>
      </c>
      <c r="L1230" s="113">
        <v>13.26</v>
      </c>
      <c r="M1230" s="113">
        <v>75.41</v>
      </c>
      <c r="N1230" s="113">
        <v>73.73</v>
      </c>
      <c r="O1230" s="113">
        <v>650.1</v>
      </c>
      <c r="P1230" s="113">
        <f t="shared" si="95"/>
        <v>2.851464887501852</v>
      </c>
      <c r="Q1230" s="113">
        <f t="shared" si="96"/>
        <v>17.313125054066997</v>
      </c>
      <c r="R1230" s="113">
        <f>SUM($Q$1035:Q1230)</f>
        <v>3627.6924643717198</v>
      </c>
      <c r="S1230" s="113">
        <f t="shared" si="97"/>
        <v>11.650833092594677</v>
      </c>
      <c r="T1230" s="113">
        <f>SUM($S$1035:S1230)</f>
        <v>2365.0809640668199</v>
      </c>
      <c r="U1230" s="199">
        <f t="shared" si="98"/>
        <v>11.10777372766</v>
      </c>
      <c r="V1230" s="199">
        <f t="shared" si="99"/>
        <v>11.10777372766</v>
      </c>
      <c r="W1230" s="231">
        <f>SUM($V$1035:V1230)</f>
        <v>2279.3329469805999</v>
      </c>
      <c r="Y1230" s="231"/>
      <c r="Z1230" s="231"/>
      <c r="AA1230" s="231"/>
      <c r="AB1230" s="231"/>
      <c r="AC1230" s="231"/>
      <c r="AD1230" s="231"/>
      <c r="AE1230" s="231"/>
      <c r="AF1230" s="231"/>
      <c r="AG1230" s="231"/>
      <c r="AH1230" s="231"/>
      <c r="AI1230" s="231"/>
      <c r="AJ1230" s="231"/>
      <c r="AK1230" s="231"/>
      <c r="AL1230" s="231"/>
      <c r="AM1230" s="231"/>
      <c r="AN1230" s="231"/>
    </row>
    <row r="1231" spans="1:40">
      <c r="A1231" s="27">
        <v>43202</v>
      </c>
      <c r="B1231" s="113">
        <v>8.9711999999999996</v>
      </c>
      <c r="C1231" s="116">
        <v>7.11</v>
      </c>
      <c r="D1231" s="116">
        <v>38.71</v>
      </c>
      <c r="E1231" s="113">
        <v>58.358800000000002</v>
      </c>
      <c r="F1231" s="113">
        <v>32.3367</v>
      </c>
      <c r="G1231" s="113">
        <v>11.80000019</v>
      </c>
      <c r="H1231" s="113">
        <v>48.81</v>
      </c>
      <c r="I1231" s="113">
        <v>23</v>
      </c>
      <c r="J1231" s="113">
        <v>72.27</v>
      </c>
      <c r="K1231" s="113">
        <v>765.89</v>
      </c>
      <c r="L1231" s="113">
        <v>13.91</v>
      </c>
      <c r="M1231" s="113">
        <v>53.21</v>
      </c>
      <c r="N1231" s="113">
        <v>75.17</v>
      </c>
      <c r="O1231" s="113">
        <v>650</v>
      </c>
      <c r="P1231" s="113">
        <f t="shared" si="95"/>
        <v>2.836151649457912</v>
      </c>
      <c r="Q1231" s="113">
        <f t="shared" si="96"/>
        <v>17.050024649686804</v>
      </c>
      <c r="R1231" s="113">
        <f>SUM($Q$1035:Q1231)</f>
        <v>3644.7424890214065</v>
      </c>
      <c r="S1231" s="113">
        <f t="shared" si="97"/>
        <v>11.792438132384875</v>
      </c>
      <c r="T1231" s="113">
        <f>SUM($S$1035:S1231)</f>
        <v>2376.873402199205</v>
      </c>
      <c r="U1231" s="199">
        <f t="shared" si="98"/>
        <v>11.369356340710002</v>
      </c>
      <c r="V1231" s="199">
        <f t="shared" si="99"/>
        <v>11.369356340710002</v>
      </c>
      <c r="W1231" s="231">
        <f>SUM($V$1035:V1231)</f>
        <v>2290.70230332131</v>
      </c>
      <c r="Y1231" s="231"/>
      <c r="Z1231" s="231"/>
      <c r="AA1231" s="231"/>
      <c r="AB1231" s="231"/>
      <c r="AC1231" s="231"/>
      <c r="AD1231" s="231"/>
      <c r="AE1231" s="231"/>
      <c r="AF1231" s="231"/>
      <c r="AG1231" s="231"/>
      <c r="AH1231" s="231"/>
      <c r="AI1231" s="231"/>
      <c r="AJ1231" s="231"/>
      <c r="AK1231" s="231"/>
      <c r="AL1231" s="231"/>
      <c r="AM1231" s="231"/>
      <c r="AN1231" s="231"/>
    </row>
    <row r="1232" spans="1:40">
      <c r="A1232" s="27">
        <v>43203</v>
      </c>
      <c r="B1232" s="113">
        <v>8.5396999999999998</v>
      </c>
      <c r="C1232" s="116">
        <v>6.77</v>
      </c>
      <c r="D1232" s="116">
        <v>38.200000000000003</v>
      </c>
      <c r="E1232" s="113">
        <v>55.046100000000003</v>
      </c>
      <c r="F1232" s="113">
        <v>31.795200000000001</v>
      </c>
      <c r="G1232" s="113">
        <v>11.69999981</v>
      </c>
      <c r="H1232" s="113">
        <v>49.18</v>
      </c>
      <c r="I1232" s="113">
        <v>23</v>
      </c>
      <c r="J1232" s="113">
        <v>76.790000000000006</v>
      </c>
      <c r="K1232" s="113">
        <v>752.01</v>
      </c>
      <c r="L1232" s="113">
        <v>13.05</v>
      </c>
      <c r="M1232" s="113">
        <v>45.35</v>
      </c>
      <c r="N1232" s="113">
        <v>72.489999999999995</v>
      </c>
      <c r="O1232" s="113">
        <v>650.04</v>
      </c>
      <c r="P1232" s="113">
        <f t="shared" si="95"/>
        <v>2.7530211416439383</v>
      </c>
      <c r="Q1232" s="113">
        <f t="shared" si="96"/>
        <v>15.689961950211401</v>
      </c>
      <c r="R1232" s="113">
        <f>SUM($Q$1035:Q1232)</f>
        <v>3660.432450971618</v>
      </c>
      <c r="S1232" s="113">
        <f t="shared" si="97"/>
        <v>11.172770187680825</v>
      </c>
      <c r="T1232" s="113">
        <f>SUM($S$1035:S1232)</f>
        <v>2388.0461723868857</v>
      </c>
      <c r="U1232" s="199">
        <f t="shared" si="98"/>
        <v>10.752768443449998</v>
      </c>
      <c r="V1232" s="199">
        <f t="shared" si="99"/>
        <v>10.752768443449998</v>
      </c>
      <c r="W1232" s="231">
        <f>SUM($V$1035:V1232)</f>
        <v>2301.4550717647599</v>
      </c>
      <c r="Y1232" s="231"/>
      <c r="Z1232" s="231"/>
      <c r="AA1232" s="231"/>
      <c r="AB1232" s="231"/>
      <c r="AC1232" s="231"/>
      <c r="AD1232" s="231"/>
      <c r="AE1232" s="231"/>
      <c r="AF1232" s="231"/>
      <c r="AG1232" s="231"/>
      <c r="AH1232" s="231"/>
      <c r="AI1232" s="231"/>
      <c r="AJ1232" s="231"/>
      <c r="AK1232" s="231"/>
      <c r="AL1232" s="231"/>
      <c r="AM1232" s="231"/>
      <c r="AN1232" s="231"/>
    </row>
    <row r="1233" spans="1:40">
      <c r="A1233" s="27">
        <v>43204</v>
      </c>
      <c r="B1233" s="113">
        <v>8.4336000000000002</v>
      </c>
      <c r="C1233" s="116">
        <v>6.68</v>
      </c>
      <c r="D1233" s="116">
        <v>37.799999999999997</v>
      </c>
      <c r="E1233" s="113">
        <v>57.946399999999997</v>
      </c>
      <c r="F1233" s="113">
        <v>32.404200000000003</v>
      </c>
      <c r="G1233" s="113">
        <v>11.600000380000001</v>
      </c>
      <c r="H1233" s="113">
        <v>48.89</v>
      </c>
      <c r="I1233" s="113">
        <v>23</v>
      </c>
      <c r="J1233" s="113">
        <v>79.989999999999995</v>
      </c>
      <c r="K1233" s="113">
        <v>752.42</v>
      </c>
      <c r="L1233" s="113">
        <v>13.12</v>
      </c>
      <c r="M1233" s="113">
        <v>46.82</v>
      </c>
      <c r="N1233" s="113">
        <v>70.91</v>
      </c>
      <c r="O1233" s="113">
        <v>654.55999999999995</v>
      </c>
      <c r="P1233" s="113">
        <f t="shared" si="95"/>
        <v>2.7483400910906242</v>
      </c>
      <c r="Q1233" s="113">
        <f t="shared" si="96"/>
        <v>15.616688078291705</v>
      </c>
      <c r="R1233" s="113">
        <f>SUM($Q$1035:Q1233)</f>
        <v>3676.0491390499096</v>
      </c>
      <c r="S1233" s="113">
        <f t="shared" si="97"/>
        <v>11.150594728686148</v>
      </c>
      <c r="T1233" s="113">
        <f>SUM($S$1035:S1233)</f>
        <v>2399.1967671155717</v>
      </c>
      <c r="U1233" s="199">
        <f t="shared" si="98"/>
        <v>10.69008485314</v>
      </c>
      <c r="V1233" s="199">
        <f t="shared" si="99"/>
        <v>10.69008485314</v>
      </c>
      <c r="W1233" s="231">
        <f>SUM($V$1035:V1233)</f>
        <v>2312.1451566178998</v>
      </c>
      <c r="Y1233" s="231"/>
      <c r="Z1233" s="231"/>
      <c r="AA1233" s="231"/>
      <c r="AB1233" s="231"/>
      <c r="AC1233" s="231"/>
      <c r="AD1233" s="231"/>
      <c r="AE1233" s="231"/>
      <c r="AF1233" s="231"/>
      <c r="AG1233" s="231"/>
      <c r="AH1233" s="231"/>
      <c r="AI1233" s="231"/>
      <c r="AJ1233" s="231"/>
      <c r="AK1233" s="231"/>
      <c r="AL1233" s="231"/>
      <c r="AM1233" s="231"/>
      <c r="AN1233" s="231"/>
    </row>
    <row r="1234" spans="1:40">
      <c r="A1234" s="27">
        <v>43205</v>
      </c>
      <c r="B1234" s="113">
        <v>8.7513000000000005</v>
      </c>
      <c r="C1234" s="116">
        <v>6.93</v>
      </c>
      <c r="D1234" s="116">
        <v>38.64</v>
      </c>
      <c r="E1234" s="113">
        <v>52.93</v>
      </c>
      <c r="F1234" s="113">
        <v>31.562100000000001</v>
      </c>
      <c r="G1234" s="113">
        <v>11.5</v>
      </c>
      <c r="H1234" s="113">
        <v>49.46</v>
      </c>
      <c r="I1234" s="113">
        <v>23</v>
      </c>
      <c r="J1234" s="113">
        <v>79.989999999999995</v>
      </c>
      <c r="K1234" s="113">
        <v>769.01</v>
      </c>
      <c r="L1234" s="113">
        <v>13.08</v>
      </c>
      <c r="M1234" s="113">
        <v>53.79</v>
      </c>
      <c r="N1234" s="113">
        <v>73.48</v>
      </c>
      <c r="O1234" s="113">
        <v>660</v>
      </c>
      <c r="P1234" s="113">
        <f t="shared" si="95"/>
        <v>2.8327345496943699</v>
      </c>
      <c r="Q1234" s="113">
        <f t="shared" si="96"/>
        <v>16.991862444112012</v>
      </c>
      <c r="R1234" s="113">
        <f>SUM($Q$1035:Q1234)</f>
        <v>3693.0410014940217</v>
      </c>
      <c r="S1234" s="113">
        <f t="shared" si="97"/>
        <v>11.476669625340103</v>
      </c>
      <c r="T1234" s="113">
        <f>SUM($S$1035:S1234)</f>
        <v>2410.6734367409117</v>
      </c>
      <c r="U1234" s="199">
        <f t="shared" si="98"/>
        <v>10.93927072881</v>
      </c>
      <c r="V1234" s="199">
        <f t="shared" si="99"/>
        <v>10.93927072881</v>
      </c>
      <c r="W1234" s="231">
        <f>SUM($V$1035:V1234)</f>
        <v>2323.0844273467096</v>
      </c>
      <c r="Y1234" s="231"/>
      <c r="Z1234" s="231"/>
      <c r="AA1234" s="231"/>
      <c r="AB1234" s="231"/>
      <c r="AC1234" s="231"/>
      <c r="AD1234" s="231"/>
      <c r="AE1234" s="231"/>
      <c r="AF1234" s="231"/>
      <c r="AG1234" s="231"/>
      <c r="AH1234" s="231"/>
      <c r="AI1234" s="231"/>
      <c r="AJ1234" s="231"/>
      <c r="AK1234" s="231"/>
      <c r="AL1234" s="231"/>
      <c r="AM1234" s="231"/>
      <c r="AN1234" s="231"/>
    </row>
    <row r="1235" spans="1:40">
      <c r="A1235" s="27">
        <v>43206</v>
      </c>
      <c r="B1235" s="113">
        <v>8.7048000000000005</v>
      </c>
      <c r="C1235" s="116">
        <v>6.9</v>
      </c>
      <c r="D1235" s="116">
        <v>39.049999999999997</v>
      </c>
      <c r="E1235" s="113">
        <v>41.656300000000002</v>
      </c>
      <c r="F1235" s="113">
        <v>32.888500000000001</v>
      </c>
      <c r="G1235" s="113">
        <v>11.69999981</v>
      </c>
      <c r="H1235" s="113">
        <v>47.9</v>
      </c>
      <c r="I1235" s="113">
        <v>23</v>
      </c>
      <c r="J1235" s="113">
        <v>79.98</v>
      </c>
      <c r="K1235" s="113">
        <v>770.93</v>
      </c>
      <c r="L1235" s="113">
        <v>13</v>
      </c>
      <c r="M1235" s="113">
        <v>60.22</v>
      </c>
      <c r="N1235" s="113">
        <v>73.94</v>
      </c>
      <c r="O1235" s="113">
        <v>660.01</v>
      </c>
      <c r="P1235" s="113">
        <f t="shared" si="95"/>
        <v>2.801740740105108</v>
      </c>
      <c r="Q1235" s="113">
        <f t="shared" si="96"/>
        <v>16.473297556796943</v>
      </c>
      <c r="R1235" s="113">
        <f>SUM($Q$1035:Q1235)</f>
        <v>3709.5142990508184</v>
      </c>
      <c r="S1235" s="113">
        <f t="shared" si="97"/>
        <v>11.033036942854524</v>
      </c>
      <c r="T1235" s="113">
        <f>SUM($S$1035:S1235)</f>
        <v>2421.706473683766</v>
      </c>
      <c r="U1235" s="199">
        <f t="shared" si="98"/>
        <v>10.56262069744</v>
      </c>
      <c r="V1235" s="199">
        <f t="shared" si="99"/>
        <v>10.56262069744</v>
      </c>
      <c r="W1235" s="231">
        <f>SUM($V$1035:V1235)</f>
        <v>2333.6470480441494</v>
      </c>
      <c r="Y1235" s="231"/>
      <c r="Z1235" s="231"/>
      <c r="AA1235" s="231"/>
      <c r="AB1235" s="231"/>
      <c r="AC1235" s="231"/>
      <c r="AD1235" s="231"/>
      <c r="AE1235" s="231"/>
      <c r="AF1235" s="231"/>
      <c r="AG1235" s="231"/>
      <c r="AH1235" s="231"/>
      <c r="AI1235" s="231"/>
      <c r="AJ1235" s="231"/>
      <c r="AK1235" s="231"/>
      <c r="AL1235" s="231"/>
      <c r="AM1235" s="231"/>
      <c r="AN1235" s="231"/>
    </row>
    <row r="1236" spans="1:40">
      <c r="A1236" s="27">
        <v>43207</v>
      </c>
      <c r="B1236" s="113">
        <v>8.5937999999999999</v>
      </c>
      <c r="C1236" s="116">
        <v>6.81</v>
      </c>
      <c r="D1236" s="116">
        <v>38.28</v>
      </c>
      <c r="E1236" s="113">
        <v>42.040399999999998</v>
      </c>
      <c r="F1236" s="113">
        <v>33.793900000000001</v>
      </c>
      <c r="G1236" s="113">
        <v>11.69999981</v>
      </c>
      <c r="H1236" s="113">
        <v>49.86</v>
      </c>
      <c r="I1236" s="113">
        <v>23</v>
      </c>
      <c r="J1236" s="113">
        <v>79.989999999999995</v>
      </c>
      <c r="K1236" s="113">
        <v>769.75</v>
      </c>
      <c r="L1236" s="113">
        <v>13.13</v>
      </c>
      <c r="M1236" s="113">
        <v>63.67</v>
      </c>
      <c r="N1236" s="113">
        <v>74.47</v>
      </c>
      <c r="O1236" s="113">
        <v>659.94</v>
      </c>
      <c r="P1236" s="113">
        <f t="shared" si="95"/>
        <v>2.785240145677268</v>
      </c>
      <c r="Q1236" s="113">
        <f t="shared" si="96"/>
        <v>16.203708660156998</v>
      </c>
      <c r="R1236" s="113">
        <f>SUM($Q$1035:Q1236)</f>
        <v>3725.7180077109756</v>
      </c>
      <c r="S1236" s="113">
        <f t="shared" si="97"/>
        <v>10.858111720988127</v>
      </c>
      <c r="T1236" s="113">
        <f>SUM($S$1035:S1236)</f>
        <v>2432.5645854047543</v>
      </c>
      <c r="U1236" s="199">
        <f t="shared" si="98"/>
        <v>10.376436287509998</v>
      </c>
      <c r="V1236" s="199">
        <f t="shared" si="99"/>
        <v>10.376436287509998</v>
      </c>
      <c r="W1236" s="231">
        <f>SUM($V$1035:V1236)</f>
        <v>2344.0234843316593</v>
      </c>
      <c r="Y1236" s="231"/>
      <c r="Z1236" s="231"/>
      <c r="AA1236" s="231"/>
      <c r="AB1236" s="231"/>
      <c r="AC1236" s="231"/>
      <c r="AD1236" s="231"/>
      <c r="AE1236" s="231"/>
      <c r="AF1236" s="231"/>
      <c r="AG1236" s="231"/>
      <c r="AH1236" s="231"/>
      <c r="AI1236" s="231"/>
      <c r="AJ1236" s="231"/>
      <c r="AK1236" s="231"/>
      <c r="AL1236" s="231"/>
      <c r="AM1236" s="231"/>
      <c r="AN1236" s="231"/>
    </row>
    <row r="1237" spans="1:40">
      <c r="A1237" s="27">
        <v>43208</v>
      </c>
      <c r="B1237" s="113">
        <v>8.4984999999999999</v>
      </c>
      <c r="C1237" s="116">
        <v>6.73</v>
      </c>
      <c r="D1237" s="116">
        <v>38.83</v>
      </c>
      <c r="E1237" s="113">
        <v>52.2074</v>
      </c>
      <c r="F1237" s="113">
        <v>32.335900000000002</v>
      </c>
      <c r="G1237" s="113">
        <v>11.5</v>
      </c>
      <c r="H1237" s="113">
        <v>56.81</v>
      </c>
      <c r="I1237" s="113">
        <v>23.01</v>
      </c>
      <c r="J1237" s="113">
        <v>79.98</v>
      </c>
      <c r="K1237" s="113">
        <v>765.67</v>
      </c>
      <c r="L1237" s="113">
        <v>12.61</v>
      </c>
      <c r="M1237" s="113">
        <v>65.64</v>
      </c>
      <c r="N1237" s="113">
        <v>72.540000000000006</v>
      </c>
      <c r="O1237" s="113">
        <v>659.95</v>
      </c>
      <c r="P1237" s="113">
        <f t="shared" si="95"/>
        <v>2.8409735185821505</v>
      </c>
      <c r="Q1237" s="113">
        <f t="shared" si="96"/>
        <v>17.13243616621099</v>
      </c>
      <c r="R1237" s="113">
        <f>SUM($Q$1035:Q1237)</f>
        <v>3742.8504438771865</v>
      </c>
      <c r="S1237" s="113">
        <f t="shared" si="97"/>
        <v>11.2613580210447</v>
      </c>
      <c r="T1237" s="113">
        <f>SUM($S$1035:S1237)</f>
        <v>2443.8259434257989</v>
      </c>
      <c r="U1237" s="199">
        <f t="shared" si="98"/>
        <v>10.670230667809999</v>
      </c>
      <c r="V1237" s="199">
        <f t="shared" si="99"/>
        <v>10.670230667809999</v>
      </c>
      <c r="W1237" s="231">
        <f>SUM($V$1035:V1237)</f>
        <v>2354.6937149994692</v>
      </c>
      <c r="Y1237" s="231"/>
      <c r="Z1237" s="231"/>
      <c r="AA1237" s="231"/>
      <c r="AB1237" s="231"/>
      <c r="AC1237" s="231"/>
      <c r="AD1237" s="231"/>
      <c r="AE1237" s="231"/>
      <c r="AF1237" s="231"/>
      <c r="AG1237" s="231"/>
      <c r="AH1237" s="231"/>
      <c r="AI1237" s="231"/>
      <c r="AJ1237" s="231"/>
      <c r="AK1237" s="231"/>
      <c r="AL1237" s="231"/>
      <c r="AM1237" s="231"/>
      <c r="AN1237" s="231"/>
    </row>
    <row r="1238" spans="1:40">
      <c r="A1238" s="27">
        <v>43209</v>
      </c>
      <c r="B1238" s="113">
        <v>7.7546999999999997</v>
      </c>
      <c r="C1238" s="116">
        <v>6.14</v>
      </c>
      <c r="D1238" s="116">
        <v>37.909999999999997</v>
      </c>
      <c r="E1238" s="113">
        <v>58.810099999999998</v>
      </c>
      <c r="F1238" s="113">
        <v>30.9009</v>
      </c>
      <c r="G1238" s="113">
        <v>11.5</v>
      </c>
      <c r="H1238" s="113">
        <v>29.55</v>
      </c>
      <c r="I1238" s="113">
        <v>23</v>
      </c>
      <c r="J1238" s="113">
        <v>79.97</v>
      </c>
      <c r="K1238" s="113">
        <v>742.43</v>
      </c>
      <c r="L1238" s="113">
        <v>11.79</v>
      </c>
      <c r="M1238" s="113">
        <v>67.78</v>
      </c>
      <c r="N1238" s="113">
        <v>65.72</v>
      </c>
      <c r="O1238" s="113">
        <v>660.04</v>
      </c>
      <c r="P1238" s="113">
        <f t="shared" si="95"/>
        <v>2.6081097622073099</v>
      </c>
      <c r="Q1238" s="113">
        <f t="shared" si="96"/>
        <v>13.573369691362682</v>
      </c>
      <c r="R1238" s="113">
        <f>SUM($Q$1035:Q1238)</f>
        <v>3756.4238135685491</v>
      </c>
      <c r="S1238" s="113">
        <f t="shared" si="97"/>
        <v>10.403860138891101</v>
      </c>
      <c r="T1238" s="113">
        <f>SUM($S$1035:S1238)</f>
        <v>2454.22980356469</v>
      </c>
      <c r="U1238" s="199">
        <f t="shared" si="98"/>
        <v>10.01351993742</v>
      </c>
      <c r="V1238" s="199">
        <f t="shared" si="99"/>
        <v>10.01351993742</v>
      </c>
      <c r="W1238" s="231">
        <f>SUM($V$1035:V1238)</f>
        <v>2364.7072349368891</v>
      </c>
      <c r="Y1238" s="231"/>
      <c r="Z1238" s="231"/>
      <c r="AA1238" s="231"/>
      <c r="AB1238" s="231"/>
      <c r="AC1238" s="231"/>
      <c r="AD1238" s="231"/>
      <c r="AE1238" s="231"/>
      <c r="AF1238" s="231"/>
      <c r="AG1238" s="231"/>
      <c r="AH1238" s="231"/>
      <c r="AI1238" s="231"/>
      <c r="AJ1238" s="231"/>
      <c r="AK1238" s="231"/>
      <c r="AL1238" s="231"/>
      <c r="AM1238" s="231"/>
      <c r="AN1238" s="231"/>
    </row>
    <row r="1239" spans="1:40">
      <c r="A1239" s="27">
        <v>43210</v>
      </c>
      <c r="B1239" s="113">
        <v>7.5880000000000001</v>
      </c>
      <c r="C1239" s="116">
        <v>6.01</v>
      </c>
      <c r="D1239" s="116">
        <v>37.619999999999997</v>
      </c>
      <c r="E1239" s="113">
        <v>54.614699999999999</v>
      </c>
      <c r="F1239" s="113">
        <v>30.029</v>
      </c>
      <c r="G1239" s="113">
        <v>11.5</v>
      </c>
      <c r="H1239" s="113">
        <v>50</v>
      </c>
      <c r="I1239" s="113">
        <v>23.01</v>
      </c>
      <c r="J1239" s="113">
        <v>79.97</v>
      </c>
      <c r="K1239" s="113">
        <v>737.94</v>
      </c>
      <c r="L1239" s="113">
        <v>11.85</v>
      </c>
      <c r="M1239" s="113">
        <v>69.75</v>
      </c>
      <c r="N1239" s="113">
        <v>65.63</v>
      </c>
      <c r="O1239" s="113">
        <v>660.01</v>
      </c>
      <c r="P1239" s="113">
        <f t="shared" si="95"/>
        <v>2.6546103504715601</v>
      </c>
      <c r="Q1239" s="113">
        <f t="shared" si="96"/>
        <v>14.21944437994693</v>
      </c>
      <c r="R1239" s="113">
        <f>SUM($Q$1035:Q1239)</f>
        <v>3770.6432579484958</v>
      </c>
      <c r="S1239" s="113">
        <f t="shared" si="97"/>
        <v>10.123009429694399</v>
      </c>
      <c r="T1239" s="113">
        <f>SUM($S$1035:S1239)</f>
        <v>2464.3528129943843</v>
      </c>
      <c r="U1239" s="199">
        <f t="shared" si="98"/>
        <v>9.6682899536099995</v>
      </c>
      <c r="V1239" s="199">
        <f t="shared" si="99"/>
        <v>9.6682899536099995</v>
      </c>
      <c r="W1239" s="231">
        <f>SUM($V$1035:V1239)</f>
        <v>2374.375524890499</v>
      </c>
      <c r="Y1239" s="231"/>
      <c r="Z1239" s="231"/>
      <c r="AA1239" s="231"/>
      <c r="AB1239" s="231"/>
      <c r="AC1239" s="231"/>
      <c r="AD1239" s="231"/>
      <c r="AE1239" s="231"/>
      <c r="AF1239" s="231"/>
      <c r="AG1239" s="231"/>
      <c r="AH1239" s="231"/>
      <c r="AI1239" s="231"/>
      <c r="AJ1239" s="231"/>
      <c r="AK1239" s="231"/>
      <c r="AL1239" s="231"/>
      <c r="AM1239" s="231"/>
      <c r="AN1239" s="231"/>
    </row>
    <row r="1240" spans="1:40">
      <c r="A1240" s="27">
        <v>43211</v>
      </c>
      <c r="B1240" s="113">
        <v>7.6776</v>
      </c>
      <c r="C1240" s="116">
        <v>6.08</v>
      </c>
      <c r="D1240" s="116">
        <v>38.1</v>
      </c>
      <c r="E1240" s="113">
        <v>53.306399999999996</v>
      </c>
      <c r="F1240" s="113">
        <v>28.5459</v>
      </c>
      <c r="G1240" s="113">
        <v>11.30000019</v>
      </c>
      <c r="H1240" s="113">
        <v>47.86</v>
      </c>
      <c r="I1240" s="113">
        <v>23</v>
      </c>
      <c r="J1240" s="113">
        <v>79.97</v>
      </c>
      <c r="K1240" s="113">
        <v>741.98</v>
      </c>
      <c r="L1240" s="113">
        <v>12.35</v>
      </c>
      <c r="M1240" s="113">
        <v>74.39</v>
      </c>
      <c r="N1240" s="113">
        <v>67.8</v>
      </c>
      <c r="O1240" s="113">
        <v>660</v>
      </c>
      <c r="P1240" s="113">
        <f t="shared" si="95"/>
        <v>2.6876119457042318</v>
      </c>
      <c r="Q1240" s="113">
        <f t="shared" si="96"/>
        <v>14.696537850984541</v>
      </c>
      <c r="R1240" s="113">
        <f>SUM($Q$1035:Q1240)</f>
        <v>3785.3397957994803</v>
      </c>
      <c r="S1240" s="113">
        <f t="shared" si="97"/>
        <v>10.316173117413278</v>
      </c>
      <c r="T1240" s="113">
        <f>SUM($S$1035:S1240)</f>
        <v>2474.6689861117975</v>
      </c>
      <c r="U1240" s="199">
        <f t="shared" si="98"/>
        <v>9.7658750205100002</v>
      </c>
      <c r="V1240" s="199">
        <f t="shared" si="99"/>
        <v>9.7658750205100002</v>
      </c>
      <c r="W1240" s="231">
        <f>SUM($V$1035:V1240)</f>
        <v>2384.1413999110091</v>
      </c>
      <c r="Y1240" s="231"/>
      <c r="Z1240" s="231"/>
      <c r="AA1240" s="231"/>
      <c r="AB1240" s="231"/>
      <c r="AC1240" s="231"/>
      <c r="AD1240" s="231"/>
      <c r="AE1240" s="231"/>
      <c r="AF1240" s="231"/>
      <c r="AG1240" s="231"/>
      <c r="AH1240" s="231"/>
      <c r="AI1240" s="231"/>
      <c r="AJ1240" s="231"/>
      <c r="AK1240" s="231"/>
      <c r="AL1240" s="231"/>
      <c r="AM1240" s="231"/>
      <c r="AN1240" s="231"/>
    </row>
    <row r="1241" spans="1:40">
      <c r="A1241" s="27">
        <v>43212</v>
      </c>
      <c r="B1241" s="113">
        <v>7.5984999999999996</v>
      </c>
      <c r="C1241" s="116">
        <v>6.02</v>
      </c>
      <c r="D1241" s="116">
        <v>38.520000000000003</v>
      </c>
      <c r="E1241" s="113">
        <v>56.196100000000001</v>
      </c>
      <c r="F1241" s="113">
        <v>29.491</v>
      </c>
      <c r="G1241" s="113">
        <v>11.30000019</v>
      </c>
      <c r="H1241" s="113">
        <v>51.97</v>
      </c>
      <c r="I1241" s="113">
        <v>23.01</v>
      </c>
      <c r="J1241" s="113">
        <v>79.98</v>
      </c>
      <c r="K1241" s="113">
        <v>737.7</v>
      </c>
      <c r="L1241" s="113">
        <v>11.59</v>
      </c>
      <c r="M1241" s="113">
        <v>83.32</v>
      </c>
      <c r="N1241" s="113">
        <v>66.86</v>
      </c>
      <c r="O1241" s="113">
        <v>660.01</v>
      </c>
      <c r="P1241" s="113">
        <f t="shared" si="95"/>
        <v>2.7166031116359619</v>
      </c>
      <c r="Q1241" s="113">
        <f t="shared" si="96"/>
        <v>15.128843867608264</v>
      </c>
      <c r="R1241" s="113">
        <f>SUM($Q$1035:Q1241)</f>
        <v>3800.4686396670886</v>
      </c>
      <c r="S1241" s="113">
        <f t="shared" si="97"/>
        <v>10.436395915421771</v>
      </c>
      <c r="T1241" s="113">
        <f>SUM($S$1035:S1241)</f>
        <v>2485.1053820272191</v>
      </c>
      <c r="U1241" s="199">
        <f t="shared" si="98"/>
        <v>9.8287402788299989</v>
      </c>
      <c r="V1241" s="199">
        <f t="shared" si="99"/>
        <v>9.8287402788299989</v>
      </c>
      <c r="W1241" s="231">
        <f>SUM($V$1035:V1241)</f>
        <v>2393.9701401898392</v>
      </c>
      <c r="Y1241" s="231"/>
      <c r="Z1241" s="231"/>
      <c r="AA1241" s="231"/>
      <c r="AB1241" s="231"/>
      <c r="AC1241" s="231"/>
      <c r="AD1241" s="231"/>
      <c r="AE1241" s="231"/>
      <c r="AF1241" s="231"/>
      <c r="AG1241" s="231"/>
      <c r="AH1241" s="231"/>
      <c r="AI1241" s="231"/>
      <c r="AJ1241" s="231"/>
      <c r="AK1241" s="231"/>
      <c r="AL1241" s="231"/>
      <c r="AM1241" s="231"/>
      <c r="AN1241" s="231"/>
    </row>
    <row r="1242" spans="1:40">
      <c r="A1242" s="27">
        <v>43213</v>
      </c>
      <c r="B1242" s="113">
        <v>8.3704999999999998</v>
      </c>
      <c r="C1242" s="116">
        <v>6.63</v>
      </c>
      <c r="D1242" s="116">
        <v>39.659999999999997</v>
      </c>
      <c r="E1242" s="113">
        <v>56.048299999999998</v>
      </c>
      <c r="F1242" s="113">
        <v>30.462900000000001</v>
      </c>
      <c r="G1242" s="113">
        <v>11.30000019</v>
      </c>
      <c r="H1242" s="113">
        <v>55.85</v>
      </c>
      <c r="I1242" s="113">
        <v>23</v>
      </c>
      <c r="J1242" s="113">
        <v>79.98</v>
      </c>
      <c r="K1242" s="113">
        <v>761.77</v>
      </c>
      <c r="L1242" s="113">
        <v>13.72</v>
      </c>
      <c r="M1242" s="113">
        <v>81.540000000000006</v>
      </c>
      <c r="N1242" s="113">
        <v>71.86</v>
      </c>
      <c r="O1242" s="113">
        <v>660.05</v>
      </c>
      <c r="P1242" s="113">
        <f t="shared" si="95"/>
        <v>2.8716391660771512</v>
      </c>
      <c r="Q1242" s="113">
        <f t="shared" si="96"/>
        <v>17.665951908871346</v>
      </c>
      <c r="R1242" s="113">
        <f>SUM($Q$1035:Q1242)</f>
        <v>3818.1345915759598</v>
      </c>
      <c r="S1242" s="113">
        <f t="shared" si="97"/>
        <v>11.462150100536073</v>
      </c>
      <c r="T1242" s="113">
        <f>SUM($S$1035:S1242)</f>
        <v>2496.5675321277554</v>
      </c>
      <c r="U1242" s="199">
        <f t="shared" si="98"/>
        <v>10.752709763879997</v>
      </c>
      <c r="V1242" s="199">
        <f t="shared" si="99"/>
        <v>10.752709763879997</v>
      </c>
      <c r="W1242" s="231">
        <f>SUM($V$1035:V1242)</f>
        <v>2404.7228499537191</v>
      </c>
      <c r="Y1242" s="231"/>
      <c r="Z1242" s="231"/>
      <c r="AA1242" s="231"/>
      <c r="AB1242" s="231"/>
      <c r="AC1242" s="231"/>
      <c r="AD1242" s="231"/>
      <c r="AE1242" s="231"/>
      <c r="AF1242" s="231"/>
      <c r="AG1242" s="231"/>
      <c r="AH1242" s="231"/>
      <c r="AI1242" s="231"/>
      <c r="AJ1242" s="231"/>
      <c r="AK1242" s="231"/>
      <c r="AL1242" s="231"/>
      <c r="AM1242" s="231"/>
      <c r="AN1242" s="231"/>
    </row>
    <row r="1243" spans="1:40">
      <c r="A1243" s="27">
        <v>43214</v>
      </c>
      <c r="B1243" s="113">
        <v>8.7890999999999995</v>
      </c>
      <c r="C1243" s="116">
        <v>6.96</v>
      </c>
      <c r="D1243" s="116">
        <v>40.51</v>
      </c>
      <c r="E1243" s="113">
        <v>54.781799999999997</v>
      </c>
      <c r="F1243" s="113">
        <v>30.082799999999999</v>
      </c>
      <c r="G1243" s="113">
        <v>11.5</v>
      </c>
      <c r="H1243" s="113">
        <v>49.19</v>
      </c>
      <c r="I1243" s="113">
        <v>23</v>
      </c>
      <c r="J1243" s="113">
        <v>79.989999999999995</v>
      </c>
      <c r="K1243" s="113">
        <v>769.01</v>
      </c>
      <c r="L1243" s="113">
        <v>13.06</v>
      </c>
      <c r="M1243" s="113">
        <v>59.34</v>
      </c>
      <c r="N1243" s="113">
        <v>71.39</v>
      </c>
      <c r="O1243" s="113">
        <v>660.06</v>
      </c>
      <c r="P1243" s="113">
        <f t="shared" si="95"/>
        <v>2.8775613878135995</v>
      </c>
      <c r="Q1243" s="113">
        <f t="shared" si="96"/>
        <v>17.77088400213534</v>
      </c>
      <c r="R1243" s="113">
        <f>SUM($Q$1035:Q1243)</f>
        <v>3835.9054755780953</v>
      </c>
      <c r="S1243" s="113">
        <f t="shared" si="97"/>
        <v>11.799332484234398</v>
      </c>
      <c r="T1243" s="113">
        <f>SUM($S$1035:S1243)</f>
        <v>2508.36686461199</v>
      </c>
      <c r="U1243" s="199">
        <f t="shared" si="98"/>
        <v>11.23611522082</v>
      </c>
      <c r="V1243" s="199">
        <f t="shared" si="99"/>
        <v>11.23611522082</v>
      </c>
      <c r="W1243" s="231">
        <f>SUM($V$1035:V1243)</f>
        <v>2415.9589651745391</v>
      </c>
      <c r="Y1243" s="231"/>
      <c r="Z1243" s="231"/>
      <c r="AA1243" s="231"/>
      <c r="AB1243" s="231"/>
      <c r="AC1243" s="231"/>
      <c r="AD1243" s="231"/>
      <c r="AE1243" s="231"/>
      <c r="AF1243" s="231"/>
      <c r="AG1243" s="231"/>
      <c r="AH1243" s="231"/>
      <c r="AI1243" s="231"/>
      <c r="AJ1243" s="231"/>
      <c r="AK1243" s="231"/>
      <c r="AL1243" s="231"/>
      <c r="AM1243" s="231"/>
      <c r="AN1243" s="231"/>
    </row>
    <row r="1244" spans="1:40">
      <c r="A1244" s="27">
        <v>43215</v>
      </c>
      <c r="B1244" s="113">
        <v>8.3956</v>
      </c>
      <c r="C1244" s="116">
        <v>6.65</v>
      </c>
      <c r="D1244" s="116">
        <v>40.340000000000003</v>
      </c>
      <c r="E1244" s="113">
        <v>56.795499999999997</v>
      </c>
      <c r="F1244" s="113">
        <v>29.5182</v>
      </c>
      <c r="G1244" s="113">
        <v>11.69999981</v>
      </c>
      <c r="H1244" s="113">
        <v>40.950000000000003</v>
      </c>
      <c r="I1244" s="113">
        <v>23.01</v>
      </c>
      <c r="J1244" s="113">
        <v>79.98</v>
      </c>
      <c r="K1244" s="113">
        <v>796.19</v>
      </c>
      <c r="L1244" s="113">
        <v>12.04</v>
      </c>
      <c r="M1244" s="113">
        <v>47.16</v>
      </c>
      <c r="N1244" s="113">
        <v>68.25</v>
      </c>
      <c r="O1244" s="113">
        <v>699.87</v>
      </c>
      <c r="P1244" s="113">
        <f t="shared" si="95"/>
        <v>2.8059933134305584</v>
      </c>
      <c r="Q1244" s="113">
        <f t="shared" si="96"/>
        <v>16.54350062862628</v>
      </c>
      <c r="R1244" s="113">
        <f>SUM($Q$1035:Q1244)</f>
        <v>3852.4489762067215</v>
      </c>
      <c r="S1244" s="113">
        <f t="shared" si="97"/>
        <v>11.109674259984629</v>
      </c>
      <c r="T1244" s="113">
        <f>SUM($S$1035:S1244)</f>
        <v>2519.4765388719748</v>
      </c>
      <c r="U1244" s="199">
        <f t="shared" si="98"/>
        <v>10.87485273117</v>
      </c>
      <c r="V1244" s="199">
        <f t="shared" si="99"/>
        <v>10.87485273117</v>
      </c>
      <c r="W1244" s="231">
        <f>SUM($V$1035:V1244)</f>
        <v>2426.8338179057091</v>
      </c>
      <c r="Y1244" s="231"/>
      <c r="Z1244" s="231"/>
      <c r="AA1244" s="231"/>
      <c r="AB1244" s="231"/>
      <c r="AC1244" s="231"/>
      <c r="AD1244" s="231"/>
      <c r="AE1244" s="231"/>
      <c r="AF1244" s="231"/>
      <c r="AG1244" s="231"/>
      <c r="AH1244" s="231"/>
      <c r="AI1244" s="231"/>
      <c r="AJ1244" s="231"/>
      <c r="AK1244" s="231"/>
      <c r="AL1244" s="231"/>
      <c r="AM1244" s="231"/>
      <c r="AN1244" s="231"/>
    </row>
    <row r="1245" spans="1:40">
      <c r="A1245" s="27">
        <v>43216</v>
      </c>
      <c r="B1245" s="113">
        <v>8.4713999999999992</v>
      </c>
      <c r="C1245" s="116">
        <v>6.71</v>
      </c>
      <c r="D1245" s="116">
        <v>39.76</v>
      </c>
      <c r="E1245" s="113">
        <v>57.263199999999998</v>
      </c>
      <c r="F1245" s="113">
        <v>28.874700000000001</v>
      </c>
      <c r="G1245" s="113">
        <v>11.80000019</v>
      </c>
      <c r="H1245" s="113">
        <v>55.94</v>
      </c>
      <c r="I1245" s="113">
        <v>23</v>
      </c>
      <c r="J1245" s="113">
        <v>79.95</v>
      </c>
      <c r="K1245" s="113">
        <v>822.61</v>
      </c>
      <c r="L1245" s="113">
        <v>12.5</v>
      </c>
      <c r="M1245" s="113">
        <v>51.42</v>
      </c>
      <c r="N1245" s="113">
        <v>72.27</v>
      </c>
      <c r="O1245" s="113">
        <v>720.01</v>
      </c>
      <c r="P1245" s="113">
        <f t="shared" si="95"/>
        <v>2.9046180267790316</v>
      </c>
      <c r="Q1245" s="113">
        <f t="shared" si="96"/>
        <v>18.258268150571801</v>
      </c>
      <c r="R1245" s="113">
        <f>SUM($Q$1035:Q1245)</f>
        <v>3870.7072443572933</v>
      </c>
      <c r="S1245" s="113">
        <f t="shared" si="97"/>
        <v>11.134126255843672</v>
      </c>
      <c r="T1245" s="113">
        <f>SUM($S$1035:S1245)</f>
        <v>2530.6106651278183</v>
      </c>
      <c r="U1245" s="199">
        <f t="shared" si="98"/>
        <v>10.90894006043</v>
      </c>
      <c r="V1245" s="199">
        <f t="shared" si="99"/>
        <v>10.90894006043</v>
      </c>
      <c r="W1245" s="231">
        <f>SUM($V$1035:V1245)</f>
        <v>2437.7427579661389</v>
      </c>
      <c r="Y1245" s="231"/>
      <c r="Z1245" s="231"/>
      <c r="AA1245" s="231"/>
      <c r="AB1245" s="231"/>
      <c r="AC1245" s="231"/>
      <c r="AD1245" s="231"/>
      <c r="AE1245" s="231"/>
      <c r="AF1245" s="231"/>
      <c r="AG1245" s="231"/>
      <c r="AH1245" s="231"/>
      <c r="AI1245" s="231"/>
      <c r="AJ1245" s="231"/>
      <c r="AK1245" s="231"/>
      <c r="AL1245" s="231"/>
      <c r="AM1245" s="231"/>
      <c r="AN1245" s="231"/>
    </row>
    <row r="1246" spans="1:40">
      <c r="A1246" s="27">
        <v>43217</v>
      </c>
      <c r="B1246" s="113">
        <v>8.9907000000000004</v>
      </c>
      <c r="C1246" s="116">
        <v>7.12</v>
      </c>
      <c r="D1246" s="116">
        <v>39.409999999999997</v>
      </c>
      <c r="E1246" s="113">
        <v>56.735399999999998</v>
      </c>
      <c r="F1246" s="113">
        <v>26.722999999999999</v>
      </c>
      <c r="G1246" s="113">
        <v>11.69999981</v>
      </c>
      <c r="H1246" s="113">
        <v>34.68</v>
      </c>
      <c r="I1246" s="113">
        <v>23</v>
      </c>
      <c r="J1246" s="113">
        <v>79.97</v>
      </c>
      <c r="K1246" s="113">
        <v>847.3</v>
      </c>
      <c r="L1246" s="113">
        <v>13.67</v>
      </c>
      <c r="M1246" s="113">
        <v>58.04</v>
      </c>
      <c r="N1246" s="113">
        <v>76.989999999999995</v>
      </c>
      <c r="O1246" s="113">
        <v>726.9</v>
      </c>
      <c r="P1246" s="113">
        <f t="shared" si="95"/>
        <v>2.9275524332475382</v>
      </c>
      <c r="Q1246" s="113">
        <f t="shared" si="96"/>
        <v>18.681849419892188</v>
      </c>
      <c r="R1246" s="113">
        <f>SUM($Q$1035:Q1246)</f>
        <v>3889.3890937771857</v>
      </c>
      <c r="S1246" s="113">
        <f t="shared" si="97"/>
        <v>11.611230339445228</v>
      </c>
      <c r="T1246" s="113">
        <f>SUM($S$1035:S1246)</f>
        <v>2542.2218954672635</v>
      </c>
      <c r="U1246" s="199">
        <f t="shared" si="98"/>
        <v>11.39623615052</v>
      </c>
      <c r="V1246" s="199">
        <f t="shared" si="99"/>
        <v>11.39623615052</v>
      </c>
      <c r="W1246" s="231">
        <f>SUM($V$1035:V1246)</f>
        <v>2449.138994116659</v>
      </c>
      <c r="Y1246" s="231"/>
      <c r="Z1246" s="231"/>
      <c r="AA1246" s="231"/>
      <c r="AB1246" s="231"/>
      <c r="AC1246" s="231"/>
      <c r="AD1246" s="231"/>
      <c r="AE1246" s="231"/>
      <c r="AF1246" s="231"/>
      <c r="AG1246" s="231"/>
      <c r="AH1246" s="231"/>
      <c r="AI1246" s="231"/>
      <c r="AJ1246" s="231"/>
      <c r="AK1246" s="231"/>
      <c r="AL1246" s="231"/>
      <c r="AM1246" s="231"/>
      <c r="AN1246" s="231"/>
    </row>
    <row r="1247" spans="1:40">
      <c r="A1247" s="27">
        <v>43218</v>
      </c>
      <c r="B1247" s="113">
        <v>8.5154999999999994</v>
      </c>
      <c r="C1247" s="116">
        <v>6.75</v>
      </c>
      <c r="D1247" s="116">
        <v>39.380000000000003</v>
      </c>
      <c r="E1247" s="113">
        <v>57.634999999999998</v>
      </c>
      <c r="F1247" s="113">
        <v>26.204899999999999</v>
      </c>
      <c r="G1247" s="113">
        <v>11.69999981</v>
      </c>
      <c r="H1247" s="113">
        <v>51.71</v>
      </c>
      <c r="I1247" s="113">
        <v>23</v>
      </c>
      <c r="J1247" s="113">
        <v>79.959999999999994</v>
      </c>
      <c r="K1247" s="113">
        <v>856.2</v>
      </c>
      <c r="L1247" s="113">
        <v>12.88</v>
      </c>
      <c r="M1247" s="113">
        <v>66.81</v>
      </c>
      <c r="N1247" s="113">
        <v>75.31</v>
      </c>
      <c r="O1247" s="113">
        <v>750.01</v>
      </c>
      <c r="P1247" s="113">
        <f t="shared" si="95"/>
        <v>2.9669760188506475</v>
      </c>
      <c r="Q1247" s="113">
        <f t="shared" si="96"/>
        <v>19.433065430400873</v>
      </c>
      <c r="R1247" s="113">
        <f>SUM($Q$1035:Q1247)</f>
        <v>3908.8221592075865</v>
      </c>
      <c r="S1247" s="113">
        <f t="shared" si="97"/>
        <v>11.132704804456328</v>
      </c>
      <c r="T1247" s="113">
        <f>SUM($S$1035:S1247)</f>
        <v>2553.3546002717198</v>
      </c>
      <c r="U1247" s="199">
        <f t="shared" si="98"/>
        <v>10.932471864389999</v>
      </c>
      <c r="V1247" s="199">
        <f t="shared" si="99"/>
        <v>10.932471864389999</v>
      </c>
      <c r="W1247" s="231">
        <f>SUM($V$1035:V1247)</f>
        <v>2460.0714659810492</v>
      </c>
      <c r="Y1247" s="231"/>
      <c r="Z1247" s="231"/>
      <c r="AA1247" s="231"/>
      <c r="AB1247" s="231"/>
      <c r="AC1247" s="231"/>
      <c r="AD1247" s="231"/>
      <c r="AE1247" s="231"/>
      <c r="AF1247" s="231"/>
      <c r="AG1247" s="231"/>
      <c r="AH1247" s="231"/>
      <c r="AI1247" s="231"/>
      <c r="AJ1247" s="231"/>
      <c r="AK1247" s="231"/>
      <c r="AL1247" s="231"/>
      <c r="AM1247" s="231"/>
      <c r="AN1247" s="231"/>
    </row>
    <row r="1248" spans="1:40">
      <c r="A1248" s="27">
        <v>43219</v>
      </c>
      <c r="B1248" s="113">
        <v>8.9681999999999995</v>
      </c>
      <c r="C1248" s="116">
        <v>7.11</v>
      </c>
      <c r="D1248" s="116">
        <v>40.11</v>
      </c>
      <c r="E1248" s="113">
        <v>55.251800000000003</v>
      </c>
      <c r="F1248" s="113">
        <v>26.8156</v>
      </c>
      <c r="G1248" s="113">
        <v>11.69999981</v>
      </c>
      <c r="H1248" s="113">
        <v>44.86</v>
      </c>
      <c r="I1248" s="113">
        <v>23</v>
      </c>
      <c r="J1248" s="113">
        <v>79.989999999999995</v>
      </c>
      <c r="K1248" s="113">
        <v>827.46</v>
      </c>
      <c r="L1248" s="113">
        <v>13.38</v>
      </c>
      <c r="M1248" s="113">
        <v>72.97</v>
      </c>
      <c r="N1248" s="113">
        <v>79.09</v>
      </c>
      <c r="O1248" s="113">
        <v>705.92</v>
      </c>
      <c r="P1248" s="113">
        <f t="shared" si="95"/>
        <v>2.9722907756558787</v>
      </c>
      <c r="Q1248" s="113">
        <f t="shared" si="96"/>
        <v>19.536622393419325</v>
      </c>
      <c r="R1248" s="113">
        <f>SUM($Q$1035:Q1248)</f>
        <v>3928.3587816010058</v>
      </c>
      <c r="S1248" s="113">
        <f t="shared" si="97"/>
        <v>11.809589034840624</v>
      </c>
      <c r="T1248" s="113">
        <f>SUM($S$1035:S1248)</f>
        <v>2565.1641893065603</v>
      </c>
      <c r="U1248" s="199">
        <f t="shared" si="98"/>
        <v>11.406207191899998</v>
      </c>
      <c r="V1248" s="199">
        <f t="shared" si="99"/>
        <v>11.406207191899998</v>
      </c>
      <c r="W1248" s="231">
        <f>SUM($V$1035:V1248)</f>
        <v>2471.4776731729494</v>
      </c>
      <c r="Y1248" s="231"/>
      <c r="Z1248" s="231"/>
      <c r="AA1248" s="231"/>
      <c r="AB1248" s="231"/>
      <c r="AC1248" s="231"/>
      <c r="AD1248" s="231"/>
      <c r="AE1248" s="231"/>
      <c r="AF1248" s="231"/>
      <c r="AG1248" s="231"/>
      <c r="AH1248" s="231"/>
      <c r="AI1248" s="231"/>
      <c r="AJ1248" s="231"/>
      <c r="AK1248" s="231"/>
      <c r="AL1248" s="231"/>
      <c r="AM1248" s="231"/>
      <c r="AN1248" s="231"/>
    </row>
    <row r="1249" spans="1:40">
      <c r="A1249" s="27">
        <v>43220</v>
      </c>
      <c r="B1249" s="113">
        <v>9.3748000000000005</v>
      </c>
      <c r="C1249" s="116">
        <v>7.43</v>
      </c>
      <c r="D1249" s="116">
        <v>40.69</v>
      </c>
      <c r="E1249" s="113">
        <v>57.659100000000002</v>
      </c>
      <c r="F1249" s="113">
        <v>27.5169</v>
      </c>
      <c r="G1249" s="113">
        <v>11.600000380000001</v>
      </c>
      <c r="H1249" s="113">
        <v>45.72</v>
      </c>
      <c r="I1249" s="113">
        <v>23</v>
      </c>
      <c r="J1249" s="113">
        <v>79.98</v>
      </c>
      <c r="K1249" s="113">
        <v>796.41</v>
      </c>
      <c r="L1249" s="113">
        <v>13.75</v>
      </c>
      <c r="M1249" s="113">
        <v>78.209999999999994</v>
      </c>
      <c r="N1249" s="113">
        <v>79.59</v>
      </c>
      <c r="O1249" s="113">
        <v>663.46</v>
      </c>
      <c r="P1249" s="113">
        <f t="shared" si="95"/>
        <v>3.0091380144844742</v>
      </c>
      <c r="Q1249" s="113">
        <f t="shared" si="96"/>
        <v>20.269920015154671</v>
      </c>
      <c r="R1249" s="113">
        <f>SUM($Q$1035:Q1249)</f>
        <v>3948.6287016161605</v>
      </c>
      <c r="S1249" s="113">
        <f t="shared" si="97"/>
        <v>12.620614829266245</v>
      </c>
      <c r="T1249" s="113">
        <f>SUM($S$1035:S1249)</f>
        <v>2577.7848041358266</v>
      </c>
      <c r="U1249" s="199">
        <f t="shared" si="98"/>
        <v>11.973149426719999</v>
      </c>
      <c r="V1249" s="199">
        <f t="shared" si="99"/>
        <v>11.973149426719999</v>
      </c>
      <c r="W1249" s="231">
        <f>SUM($V$1035:V1249)</f>
        <v>2483.4508225996692</v>
      </c>
      <c r="Y1249" s="231"/>
      <c r="Z1249" s="231"/>
      <c r="AA1249" s="231"/>
      <c r="AB1249" s="231"/>
      <c r="AC1249" s="231"/>
      <c r="AD1249" s="231"/>
      <c r="AE1249" s="231"/>
      <c r="AF1249" s="231"/>
      <c r="AG1249" s="231"/>
      <c r="AH1249" s="231"/>
      <c r="AI1249" s="231"/>
      <c r="AJ1249" s="231"/>
      <c r="AK1249" s="231"/>
      <c r="AL1249" s="231"/>
      <c r="AM1249" s="231"/>
      <c r="AN1249" s="231"/>
    </row>
    <row r="1250" spans="1:40">
      <c r="A1250" s="27">
        <v>43221</v>
      </c>
      <c r="B1250" s="113">
        <v>9.6385000000000005</v>
      </c>
      <c r="C1250" s="116">
        <v>7.64</v>
      </c>
      <c r="D1250" s="116">
        <v>40.9</v>
      </c>
      <c r="E1250" s="113">
        <v>56.003999999999998</v>
      </c>
      <c r="F1250" s="113">
        <v>32.555999999999997</v>
      </c>
      <c r="G1250" s="113">
        <v>11.600000380000001</v>
      </c>
      <c r="H1250" s="113">
        <v>49.47</v>
      </c>
      <c r="I1250" s="113">
        <v>23</v>
      </c>
      <c r="J1250" s="113">
        <v>80</v>
      </c>
      <c r="K1250" s="113">
        <v>786.64</v>
      </c>
      <c r="L1250" s="113">
        <v>14.38</v>
      </c>
      <c r="M1250" s="113">
        <v>83.11</v>
      </c>
      <c r="N1250" s="113">
        <v>82.03</v>
      </c>
      <c r="O1250" s="113">
        <v>644.41</v>
      </c>
      <c r="P1250" s="113">
        <f t="shared" si="95"/>
        <v>3.0445533396661641</v>
      </c>
      <c r="Q1250" s="113">
        <f t="shared" si="96"/>
        <v>21.000648950824434</v>
      </c>
      <c r="R1250" s="113">
        <f>SUM($Q$1035:Q1250)</f>
        <v>3969.6293505669851</v>
      </c>
      <c r="S1250" s="113">
        <f t="shared" si="97"/>
        <v>13.02390078284515</v>
      </c>
      <c r="T1250" s="113">
        <f>SUM($S$1035:S1250)</f>
        <v>2590.8087049186715</v>
      </c>
      <c r="U1250" s="199">
        <f t="shared" si="98"/>
        <v>12.221958450799999</v>
      </c>
      <c r="V1250" s="199">
        <f t="shared" si="99"/>
        <v>12.221958450799999</v>
      </c>
      <c r="W1250" s="231">
        <f>SUM($V$1035:V1250)</f>
        <v>2495.672781050469</v>
      </c>
      <c r="Y1250" s="231"/>
      <c r="Z1250" s="231"/>
      <c r="AA1250" s="231"/>
      <c r="AB1250" s="231"/>
      <c r="AC1250" s="231"/>
      <c r="AD1250" s="231"/>
      <c r="AE1250" s="231"/>
      <c r="AF1250" s="231"/>
      <c r="AG1250" s="231"/>
      <c r="AH1250" s="231"/>
      <c r="AI1250" s="231"/>
      <c r="AJ1250" s="231"/>
      <c r="AK1250" s="231"/>
      <c r="AL1250" s="231"/>
      <c r="AM1250" s="231"/>
      <c r="AN1250" s="231"/>
    </row>
    <row r="1251" spans="1:40">
      <c r="A1251" s="27">
        <v>43222</v>
      </c>
      <c r="B1251" s="113">
        <v>4.1898</v>
      </c>
      <c r="C1251" s="116">
        <v>3.32</v>
      </c>
      <c r="D1251" s="116">
        <v>39.200000000000003</v>
      </c>
      <c r="E1251" s="113">
        <v>54.0657</v>
      </c>
      <c r="F1251" s="113">
        <v>23.7318</v>
      </c>
      <c r="G1251" s="113">
        <v>11.600000380000001</v>
      </c>
      <c r="H1251" s="113">
        <v>49.62</v>
      </c>
      <c r="I1251" s="113">
        <v>17.940000000000001</v>
      </c>
      <c r="J1251" s="113">
        <v>88.09</v>
      </c>
      <c r="K1251" s="113">
        <v>342.76</v>
      </c>
      <c r="L1251" s="113">
        <v>7.42</v>
      </c>
      <c r="M1251" s="113">
        <v>76.459999999999994</v>
      </c>
      <c r="N1251" s="113">
        <v>36.450000000000003</v>
      </c>
      <c r="O1251" s="113">
        <v>381.46</v>
      </c>
      <c r="P1251" s="113">
        <f t="shared" si="95"/>
        <v>1.719842439003284</v>
      </c>
      <c r="Q1251" s="113">
        <f t="shared" si="96"/>
        <v>5.5836486297206589</v>
      </c>
      <c r="R1251" s="113">
        <f>SUM($Q$1035:Q1251)</f>
        <v>3975.2129991967058</v>
      </c>
      <c r="S1251" s="113">
        <f t="shared" si="97"/>
        <v>7.3629484100243463</v>
      </c>
      <c r="T1251" s="113">
        <f>SUM($S$1035:S1251)</f>
        <v>2598.1716533286958</v>
      </c>
      <c r="U1251" s="199">
        <f t="shared" si="98"/>
        <v>6.2431255269900001</v>
      </c>
      <c r="V1251" s="199">
        <f t="shared" si="99"/>
        <v>6.2431255269900001</v>
      </c>
      <c r="W1251" s="231">
        <f>SUM($V$1035:V1251)</f>
        <v>2501.9159065774588</v>
      </c>
      <c r="Y1251" s="231"/>
      <c r="Z1251" s="231"/>
      <c r="AA1251" s="231"/>
      <c r="AB1251" s="231"/>
      <c r="AC1251" s="231"/>
      <c r="AD1251" s="231"/>
      <c r="AE1251" s="231"/>
      <c r="AF1251" s="231"/>
      <c r="AG1251" s="231"/>
      <c r="AH1251" s="231"/>
      <c r="AI1251" s="231"/>
      <c r="AJ1251" s="231"/>
      <c r="AK1251" s="231"/>
      <c r="AL1251" s="231"/>
      <c r="AM1251" s="231"/>
      <c r="AN1251" s="231"/>
    </row>
    <row r="1252" spans="1:40">
      <c r="A1252" s="27">
        <v>43223</v>
      </c>
      <c r="B1252" s="113">
        <v>0</v>
      </c>
      <c r="C1252" s="115">
        <v>0</v>
      </c>
      <c r="D1252" s="116">
        <v>34.79</v>
      </c>
      <c r="E1252" s="113">
        <v>56.502600000000001</v>
      </c>
      <c r="F1252" s="113">
        <v>2.3382000000000001</v>
      </c>
      <c r="G1252" s="113">
        <v>11.600000380000001</v>
      </c>
      <c r="H1252" s="113">
        <v>54</v>
      </c>
      <c r="I1252" s="113">
        <v>1.1399999999999999</v>
      </c>
      <c r="J1252" s="113">
        <v>79.08</v>
      </c>
      <c r="K1252" s="113">
        <v>425.02</v>
      </c>
      <c r="L1252" s="113">
        <v>0</v>
      </c>
      <c r="M1252" s="113">
        <v>33.64</v>
      </c>
      <c r="N1252" s="113">
        <v>0</v>
      </c>
      <c r="O1252" s="113">
        <v>59.05</v>
      </c>
      <c r="P1252" s="113">
        <f t="shared" si="95"/>
        <v>0.55175297650038413</v>
      </c>
      <c r="Q1252" s="113">
        <f t="shared" si="96"/>
        <v>1.7362940343133852</v>
      </c>
      <c r="R1252" s="113">
        <f>SUM($Q$1035:Q1252)</f>
        <v>3976.9492932310191</v>
      </c>
      <c r="S1252" s="113">
        <f t="shared" si="97"/>
        <v>2.3969670600785489</v>
      </c>
      <c r="T1252" s="113">
        <f>SUM($S$1035:S1252)</f>
        <v>2600.5686203887744</v>
      </c>
      <c r="U1252" s="199">
        <f t="shared" si="98"/>
        <v>1.4435508121999996</v>
      </c>
      <c r="V1252" s="199">
        <f t="shared" si="99"/>
        <v>1.4435508121999996</v>
      </c>
      <c r="W1252" s="231">
        <f>SUM($V$1035:V1252)</f>
        <v>2503.3594573896589</v>
      </c>
      <c r="Y1252" s="231"/>
      <c r="Z1252" s="231"/>
      <c r="AA1252" s="231"/>
      <c r="AB1252" s="231"/>
      <c r="AC1252" s="231"/>
      <c r="AD1252" s="231"/>
      <c r="AE1252" s="231"/>
      <c r="AF1252" s="231"/>
      <c r="AG1252" s="231"/>
      <c r="AH1252" s="231"/>
      <c r="AI1252" s="231"/>
      <c r="AJ1252" s="231"/>
      <c r="AK1252" s="231"/>
      <c r="AL1252" s="231"/>
      <c r="AM1252" s="231"/>
      <c r="AN1252" s="231"/>
    </row>
    <row r="1253" spans="1:40">
      <c r="A1253" s="27">
        <v>43224</v>
      </c>
      <c r="B1253" s="113">
        <v>0</v>
      </c>
      <c r="C1253" s="115">
        <v>0</v>
      </c>
      <c r="D1253" s="116">
        <v>32.979999999999997</v>
      </c>
      <c r="E1253" s="113">
        <v>62.08</v>
      </c>
      <c r="F1253" s="113">
        <v>6.0660999999999996</v>
      </c>
      <c r="G1253" s="113">
        <v>11.600000380000001</v>
      </c>
      <c r="H1253" s="113">
        <v>54.15</v>
      </c>
      <c r="I1253" s="113">
        <v>1.08</v>
      </c>
      <c r="J1253" s="113">
        <v>70.739999999999995</v>
      </c>
      <c r="K1253" s="113">
        <v>634.16</v>
      </c>
      <c r="L1253" s="113">
        <v>0</v>
      </c>
      <c r="M1253" s="113">
        <v>21.56</v>
      </c>
      <c r="N1253" s="113">
        <v>0.03</v>
      </c>
      <c r="O1253" s="113">
        <v>56.65</v>
      </c>
      <c r="P1253" s="113">
        <f t="shared" si="95"/>
        <v>0.55777714789693378</v>
      </c>
      <c r="Q1253" s="113">
        <f t="shared" si="96"/>
        <v>1.7467853361431067</v>
      </c>
      <c r="R1253" s="113">
        <f>SUM($Q$1035:Q1253)</f>
        <v>3978.6960785671622</v>
      </c>
      <c r="S1253" s="113">
        <f t="shared" si="97"/>
        <v>2.0806783005752472</v>
      </c>
      <c r="T1253" s="113">
        <f>SUM($S$1035:S1253)</f>
        <v>2602.6492986893495</v>
      </c>
      <c r="U1253" s="199">
        <f t="shared" si="98"/>
        <v>1.445716506209999</v>
      </c>
      <c r="V1253" s="199">
        <f t="shared" si="99"/>
        <v>1.445716506209999</v>
      </c>
      <c r="W1253" s="231">
        <f>SUM($V$1035:V1253)</f>
        <v>2504.8051738958688</v>
      </c>
      <c r="Y1253" s="231"/>
      <c r="Z1253" s="231"/>
      <c r="AA1253" s="231"/>
      <c r="AB1253" s="231"/>
      <c r="AC1253" s="231"/>
      <c r="AD1253" s="231"/>
      <c r="AE1253" s="231"/>
      <c r="AF1253" s="231"/>
      <c r="AG1253" s="231"/>
      <c r="AH1253" s="231"/>
      <c r="AI1253" s="231"/>
      <c r="AJ1253" s="231"/>
      <c r="AK1253" s="231"/>
      <c r="AL1253" s="231"/>
      <c r="AM1253" s="231"/>
      <c r="AN1253" s="231"/>
    </row>
    <row r="1254" spans="1:40">
      <c r="A1254" s="27">
        <v>43225</v>
      </c>
      <c r="B1254" s="113">
        <v>0</v>
      </c>
      <c r="C1254" s="115">
        <v>0</v>
      </c>
      <c r="D1254" s="116">
        <v>33.130000000000003</v>
      </c>
      <c r="E1254" s="113">
        <v>64.643799999999999</v>
      </c>
      <c r="F1254" s="113">
        <v>6.8284000000000002</v>
      </c>
      <c r="G1254" s="113">
        <v>11.600000380000001</v>
      </c>
      <c r="H1254" s="113">
        <v>53.26</v>
      </c>
      <c r="I1254" s="113">
        <v>1.17</v>
      </c>
      <c r="J1254" s="113">
        <v>70.7</v>
      </c>
      <c r="K1254" s="113">
        <v>595.5</v>
      </c>
      <c r="L1254" s="113">
        <v>0</v>
      </c>
      <c r="M1254" s="113">
        <v>23.57</v>
      </c>
      <c r="N1254" s="113">
        <v>0.16</v>
      </c>
      <c r="O1254" s="113">
        <v>56.14</v>
      </c>
      <c r="P1254" s="113">
        <f t="shared" si="95"/>
        <v>0.55310724396528399</v>
      </c>
      <c r="Q1254" s="113">
        <f t="shared" si="96"/>
        <v>1.7386470337692348</v>
      </c>
      <c r="R1254" s="113">
        <f>SUM($Q$1035:Q1254)</f>
        <v>3980.4347256009314</v>
      </c>
      <c r="S1254" s="113">
        <f t="shared" si="97"/>
        <v>2.2383644515031489</v>
      </c>
      <c r="T1254" s="113">
        <f>SUM($S$1035:S1254)</f>
        <v>2604.8876631408525</v>
      </c>
      <c r="U1254" s="199">
        <f t="shared" si="98"/>
        <v>1.5487010635799996</v>
      </c>
      <c r="V1254" s="199">
        <f t="shared" si="99"/>
        <v>1.5487010635799996</v>
      </c>
      <c r="W1254" s="231">
        <f>SUM($V$1035:V1254)</f>
        <v>2506.3538749594491</v>
      </c>
      <c r="Y1254" s="231"/>
      <c r="Z1254" s="231"/>
      <c r="AA1254" s="231"/>
      <c r="AB1254" s="231"/>
      <c r="AC1254" s="231"/>
      <c r="AD1254" s="231"/>
      <c r="AE1254" s="231"/>
      <c r="AF1254" s="231"/>
      <c r="AG1254" s="231"/>
      <c r="AH1254" s="231"/>
      <c r="AI1254" s="231"/>
      <c r="AJ1254" s="231"/>
      <c r="AK1254" s="231"/>
      <c r="AL1254" s="231"/>
      <c r="AM1254" s="231"/>
      <c r="AN1254" s="231"/>
    </row>
    <row r="1255" spans="1:40">
      <c r="A1255" s="27">
        <v>43226</v>
      </c>
      <c r="B1255" s="113">
        <v>0</v>
      </c>
      <c r="C1255" s="115">
        <v>0</v>
      </c>
      <c r="D1255" s="116">
        <v>31.2</v>
      </c>
      <c r="E1255" s="113">
        <v>64.715599999999995</v>
      </c>
      <c r="F1255" s="113">
        <v>71.871899999999997</v>
      </c>
      <c r="G1255" s="113">
        <v>11.600000380000001</v>
      </c>
      <c r="H1255" s="113">
        <v>53.53</v>
      </c>
      <c r="I1255" s="113">
        <v>1.1499999999999999</v>
      </c>
      <c r="J1255" s="113">
        <v>70.680000000000007</v>
      </c>
      <c r="K1255" s="113">
        <v>559.69000000000005</v>
      </c>
      <c r="L1255" s="113">
        <v>0</v>
      </c>
      <c r="M1255" s="113">
        <v>25.42</v>
      </c>
      <c r="N1255" s="113">
        <v>0.97</v>
      </c>
      <c r="O1255" s="113">
        <v>51.34</v>
      </c>
      <c r="P1255" s="113">
        <f t="shared" si="95"/>
        <v>0.43706000712267401</v>
      </c>
      <c r="Q1255" s="113">
        <f t="shared" si="96"/>
        <v>1.5481489742344805</v>
      </c>
      <c r="R1255" s="113">
        <f>SUM($Q$1035:Q1255)</f>
        <v>3981.9828745751661</v>
      </c>
      <c r="S1255" s="113">
        <f t="shared" si="97"/>
        <v>2.4819531124442475</v>
      </c>
      <c r="T1255" s="113">
        <f>SUM($S$1035:S1255)</f>
        <v>2607.369616253297</v>
      </c>
      <c r="U1255" s="199">
        <f t="shared" si="98"/>
        <v>1.4047663166699991</v>
      </c>
      <c r="V1255" s="199">
        <f t="shared" si="99"/>
        <v>1.4047663166699991</v>
      </c>
      <c r="W1255" s="231">
        <f>SUM($V$1035:V1255)</f>
        <v>2507.7586412761189</v>
      </c>
      <c r="Y1255" s="231"/>
      <c r="Z1255" s="231"/>
      <c r="AA1255" s="231"/>
      <c r="AB1255" s="231"/>
      <c r="AC1255" s="231"/>
      <c r="AD1255" s="231"/>
      <c r="AE1255" s="231"/>
      <c r="AF1255" s="231"/>
      <c r="AG1255" s="231"/>
      <c r="AH1255" s="231"/>
      <c r="AI1255" s="231"/>
      <c r="AJ1255" s="231"/>
      <c r="AK1255" s="231"/>
      <c r="AL1255" s="231"/>
      <c r="AM1255" s="231"/>
      <c r="AN1255" s="231"/>
    </row>
    <row r="1256" spans="1:40">
      <c r="A1256" s="27">
        <v>43227</v>
      </c>
      <c r="B1256" s="113">
        <v>0</v>
      </c>
      <c r="C1256" s="115">
        <v>0</v>
      </c>
      <c r="D1256" s="116">
        <v>32.21</v>
      </c>
      <c r="E1256" s="113">
        <v>63.652799999999999</v>
      </c>
      <c r="F1256" s="113">
        <v>100</v>
      </c>
      <c r="G1256" s="113">
        <v>11.600000380000001</v>
      </c>
      <c r="H1256" s="113">
        <v>52.75</v>
      </c>
      <c r="I1256" s="113">
        <v>1.1599999999999999</v>
      </c>
      <c r="J1256" s="113">
        <v>70.63</v>
      </c>
      <c r="K1256" s="113">
        <v>533.59</v>
      </c>
      <c r="L1256" s="113">
        <v>0</v>
      </c>
      <c r="M1256" s="113">
        <v>26.32</v>
      </c>
      <c r="N1256" s="113">
        <v>1.29</v>
      </c>
      <c r="O1256" s="113">
        <v>52.12</v>
      </c>
      <c r="P1256" s="113">
        <f t="shared" si="95"/>
        <v>0.41039494827400408</v>
      </c>
      <c r="Q1256" s="113">
        <f t="shared" si="96"/>
        <v>1.5074130177316329</v>
      </c>
      <c r="R1256" s="113">
        <f>SUM($Q$1035:Q1256)</f>
        <v>3983.4902875928979</v>
      </c>
      <c r="S1256" s="113">
        <f t="shared" si="97"/>
        <v>2.7662647556907478</v>
      </c>
      <c r="T1256" s="113">
        <f>SUM($S$1035:S1256)</f>
        <v>2610.1358810089878</v>
      </c>
      <c r="U1256" s="199">
        <f t="shared" si="98"/>
        <v>1.4986686780399996</v>
      </c>
      <c r="V1256" s="199">
        <f t="shared" si="99"/>
        <v>1.4986686780399996</v>
      </c>
      <c r="W1256" s="232">
        <f>SUM($V$1035:V1256)</f>
        <v>2509.2573099541587</v>
      </c>
      <c r="Y1256" s="232"/>
      <c r="Z1256" s="232"/>
      <c r="AA1256" s="232"/>
      <c r="AB1256" s="232"/>
      <c r="AC1256" s="232"/>
      <c r="AD1256" s="232"/>
      <c r="AE1256" s="232"/>
      <c r="AF1256" s="232"/>
      <c r="AG1256" s="232"/>
      <c r="AH1256" s="232"/>
      <c r="AI1256" s="232"/>
      <c r="AJ1256" s="232"/>
      <c r="AK1256" s="232"/>
      <c r="AL1256" s="232"/>
      <c r="AM1256" s="232"/>
      <c r="AN1256" s="232"/>
    </row>
    <row r="1257" spans="1:40">
      <c r="A1257" s="27">
        <v>43228</v>
      </c>
      <c r="B1257" s="113">
        <v>0</v>
      </c>
      <c r="C1257" s="115">
        <v>0</v>
      </c>
      <c r="D1257" s="116">
        <v>32.1</v>
      </c>
      <c r="E1257" s="113">
        <v>61.305799999999998</v>
      </c>
      <c r="F1257" s="113">
        <v>100</v>
      </c>
      <c r="G1257" s="113">
        <v>11.600000380000001</v>
      </c>
      <c r="H1257" s="113">
        <v>52.08</v>
      </c>
      <c r="I1257" s="113">
        <v>1.1599999999999999</v>
      </c>
      <c r="J1257" s="113">
        <v>70.599999999999994</v>
      </c>
      <c r="K1257" s="113">
        <v>514.46</v>
      </c>
      <c r="L1257" s="113">
        <v>0</v>
      </c>
      <c r="M1257" s="113">
        <v>27.19</v>
      </c>
      <c r="N1257" s="113">
        <v>1.42</v>
      </c>
      <c r="O1257" s="113">
        <v>53.45</v>
      </c>
      <c r="P1257" s="113">
        <f t="shared" si="95"/>
        <v>0.39861952301340403</v>
      </c>
      <c r="Q1257" s="113">
        <f t="shared" si="96"/>
        <v>1.4897666888218795</v>
      </c>
      <c r="R1257" s="113">
        <f>Q1257</f>
        <v>1.4897666888218795</v>
      </c>
      <c r="S1257" s="113">
        <f t="shared" si="97"/>
        <v>2.6866933771467485</v>
      </c>
      <c r="T1257" s="113">
        <f>S1257</f>
        <v>2.6866933771467485</v>
      </c>
      <c r="U1257" s="199">
        <f t="shared" si="98"/>
        <v>1.4078496979399997</v>
      </c>
      <c r="V1257" s="199">
        <f t="shared" si="99"/>
        <v>1.4078496979399997</v>
      </c>
      <c r="W1257" s="231">
        <f>V1257</f>
        <v>1.4078496979399997</v>
      </c>
      <c r="Y1257" s="231"/>
      <c r="Z1257" s="231"/>
      <c r="AA1257" s="231"/>
      <c r="AB1257" s="231"/>
      <c r="AC1257" s="231"/>
      <c r="AD1257" s="231"/>
      <c r="AE1257" s="231"/>
      <c r="AF1257" s="231"/>
      <c r="AG1257" s="231"/>
      <c r="AH1257" s="231"/>
      <c r="AI1257" s="231"/>
      <c r="AJ1257" s="231"/>
      <c r="AK1257" s="231"/>
      <c r="AL1257" s="231"/>
      <c r="AM1257" s="231"/>
      <c r="AN1257" s="231"/>
    </row>
    <row r="1258" spans="1:40">
      <c r="A1258" s="27">
        <v>43229</v>
      </c>
      <c r="B1258" s="113">
        <v>0.2349</v>
      </c>
      <c r="C1258" s="17">
        <v>0.17</v>
      </c>
      <c r="D1258" s="116">
        <v>33.46</v>
      </c>
      <c r="E1258" s="113">
        <v>42.575000000000003</v>
      </c>
      <c r="F1258" s="113">
        <v>100</v>
      </c>
      <c r="G1258" s="113">
        <v>11.600000380000001</v>
      </c>
      <c r="H1258" s="113">
        <v>54.49</v>
      </c>
      <c r="I1258" s="113">
        <v>2.84</v>
      </c>
      <c r="J1258" s="113">
        <v>71.05</v>
      </c>
      <c r="K1258" s="113">
        <v>560.30999999999995</v>
      </c>
      <c r="L1258" s="113">
        <v>0.65</v>
      </c>
      <c r="M1258" s="113">
        <v>27.83</v>
      </c>
      <c r="N1258" s="113">
        <v>1.04</v>
      </c>
      <c r="O1258" s="113">
        <v>264.92</v>
      </c>
      <c r="P1258" s="113">
        <f t="shared" si="95"/>
        <v>0.67038793988676404</v>
      </c>
      <c r="Q1258" s="113">
        <f t="shared" si="96"/>
        <v>1.9549955943136095</v>
      </c>
      <c r="R1258" s="113">
        <f>SUM($Q$1257:Q1258)</f>
        <v>3.4447622831354892</v>
      </c>
      <c r="S1258" s="113">
        <f t="shared" si="97"/>
        <v>1.8642266586911487</v>
      </c>
      <c r="T1258" s="113">
        <f>SUM($S$1257:S1258)</f>
        <v>4.5509200358378976</v>
      </c>
      <c r="U1258" s="199">
        <f t="shared" si="98"/>
        <v>1.1427226914999997</v>
      </c>
      <c r="V1258" s="199">
        <f t="shared" si="99"/>
        <v>1.1427226914999997</v>
      </c>
      <c r="W1258" s="231">
        <f>SUM($V$1257:V1258)</f>
        <v>2.5505723894399992</v>
      </c>
      <c r="Y1258" s="231"/>
      <c r="Z1258" s="231"/>
      <c r="AA1258" s="231"/>
      <c r="AB1258" s="231"/>
      <c r="AC1258" s="231"/>
      <c r="AD1258" s="231"/>
      <c r="AE1258" s="231"/>
      <c r="AF1258" s="231"/>
      <c r="AG1258" s="231"/>
      <c r="AH1258" s="231"/>
      <c r="AI1258" s="231"/>
      <c r="AJ1258" s="231"/>
      <c r="AK1258" s="231"/>
      <c r="AL1258" s="231"/>
      <c r="AM1258" s="231"/>
      <c r="AN1258" s="231"/>
    </row>
    <row r="1259" spans="1:40">
      <c r="A1259" s="27">
        <v>43230</v>
      </c>
      <c r="B1259" s="113">
        <v>7.0716000000000001</v>
      </c>
      <c r="C1259" s="17">
        <v>5.13</v>
      </c>
      <c r="D1259" s="116">
        <v>37.119999999999997</v>
      </c>
      <c r="E1259" s="113">
        <v>65.984099999999998</v>
      </c>
      <c r="F1259" s="113">
        <v>36.9283</v>
      </c>
      <c r="G1259" s="113">
        <v>11.399999619999999</v>
      </c>
      <c r="H1259" s="113">
        <v>47.05</v>
      </c>
      <c r="I1259" s="113">
        <v>24.96</v>
      </c>
      <c r="J1259" s="113">
        <v>77.010000000000005</v>
      </c>
      <c r="K1259" s="113">
        <v>650.82000000000005</v>
      </c>
      <c r="L1259" s="113">
        <v>20.309999999999999</v>
      </c>
      <c r="M1259" s="113">
        <v>29.59</v>
      </c>
      <c r="N1259" s="113">
        <v>33.94</v>
      </c>
      <c r="O1259" s="113">
        <v>650.51</v>
      </c>
      <c r="P1259" s="113">
        <f t="shared" si="95"/>
        <v>2.3310984005475257</v>
      </c>
      <c r="Q1259" s="113">
        <f t="shared" si="96"/>
        <v>10.28923703200625</v>
      </c>
      <c r="R1259" s="113">
        <f>SUM($Q$1257:Q1259)</f>
        <v>13.733999315141739</v>
      </c>
      <c r="S1259" s="113">
        <f t="shared" si="97"/>
        <v>8.9329133321973533</v>
      </c>
      <c r="T1259" s="113">
        <f>SUM($S$1257:S1259)</f>
        <v>13.483833368035251</v>
      </c>
      <c r="U1259" s="199">
        <f t="shared" si="98"/>
        <v>8.8392396177599988</v>
      </c>
      <c r="V1259" s="199">
        <f t="shared" si="99"/>
        <v>8.8392396177599988</v>
      </c>
      <c r="W1259" s="231">
        <f>SUM($V$1257:V1259)</f>
        <v>11.389812007199998</v>
      </c>
      <c r="Y1259" s="231"/>
      <c r="Z1259" s="231"/>
      <c r="AA1259" s="231"/>
      <c r="AB1259" s="231"/>
      <c r="AC1259" s="231"/>
      <c r="AD1259" s="231"/>
      <c r="AE1259" s="231"/>
      <c r="AF1259" s="231"/>
      <c r="AG1259" s="231"/>
      <c r="AH1259" s="231"/>
      <c r="AI1259" s="231"/>
      <c r="AJ1259" s="231"/>
      <c r="AK1259" s="231"/>
      <c r="AL1259" s="231"/>
      <c r="AM1259" s="231"/>
      <c r="AN1259" s="231"/>
    </row>
    <row r="1260" spans="1:40">
      <c r="A1260" s="27">
        <v>43231</v>
      </c>
      <c r="B1260" s="113">
        <v>7.8620999999999999</v>
      </c>
      <c r="C1260" s="17">
        <v>5.71</v>
      </c>
      <c r="D1260" s="116">
        <v>37.799999999999997</v>
      </c>
      <c r="E1260" s="113">
        <v>68.086600000000004</v>
      </c>
      <c r="F1260" s="113">
        <v>34.972900000000003</v>
      </c>
      <c r="G1260" s="113">
        <v>11.19999981</v>
      </c>
      <c r="H1260" s="113">
        <v>48.81</v>
      </c>
      <c r="I1260" s="113">
        <v>25.01</v>
      </c>
      <c r="J1260" s="113">
        <v>79.98</v>
      </c>
      <c r="K1260" s="113">
        <v>686.3</v>
      </c>
      <c r="L1260" s="113">
        <v>24.51</v>
      </c>
      <c r="M1260" s="113">
        <v>29.67</v>
      </c>
      <c r="N1260" s="113">
        <v>48.53</v>
      </c>
      <c r="O1260" s="113">
        <v>650</v>
      </c>
      <c r="P1260" s="113">
        <f t="shared" si="95"/>
        <v>2.5036752031035281</v>
      </c>
      <c r="Q1260" s="113">
        <f t="shared" si="96"/>
        <v>12.227349476392749</v>
      </c>
      <c r="R1260" s="113">
        <f>SUM($Q$1257:Q1260)</f>
        <v>25.96134879153449</v>
      </c>
      <c r="S1260" s="113">
        <f t="shared" si="97"/>
        <v>10.081022541595523</v>
      </c>
      <c r="T1260" s="113">
        <f>SUM($S$1257:S1260)</f>
        <v>23.564855909630772</v>
      </c>
      <c r="U1260" s="199">
        <f t="shared" si="98"/>
        <v>9.7488068910700001</v>
      </c>
      <c r="V1260" s="199">
        <f t="shared" si="99"/>
        <v>9.7488068910700001</v>
      </c>
      <c r="W1260" s="231">
        <f>SUM($V$1257:V1260)</f>
        <v>21.138618898269996</v>
      </c>
      <c r="Y1260" s="231"/>
      <c r="Z1260" s="231"/>
      <c r="AA1260" s="231"/>
      <c r="AB1260" s="231"/>
      <c r="AC1260" s="231"/>
      <c r="AD1260" s="231"/>
      <c r="AE1260" s="231"/>
      <c r="AF1260" s="231"/>
      <c r="AG1260" s="231"/>
      <c r="AH1260" s="231"/>
      <c r="AI1260" s="231"/>
      <c r="AJ1260" s="231"/>
      <c r="AK1260" s="231"/>
      <c r="AL1260" s="231"/>
      <c r="AM1260" s="231"/>
      <c r="AN1260" s="231"/>
    </row>
    <row r="1261" spans="1:40">
      <c r="A1261" s="27">
        <v>43232</v>
      </c>
      <c r="B1261" s="113">
        <v>7.8146000000000004</v>
      </c>
      <c r="C1261" s="17">
        <v>5.67</v>
      </c>
      <c r="D1261" s="116">
        <v>37.83</v>
      </c>
      <c r="E1261" s="113">
        <v>64.879199999999997</v>
      </c>
      <c r="F1261" s="113">
        <v>34.210099999999997</v>
      </c>
      <c r="G1261" s="113">
        <v>11.399999619999999</v>
      </c>
      <c r="H1261" s="113">
        <v>51.29</v>
      </c>
      <c r="I1261" s="113">
        <v>25</v>
      </c>
      <c r="J1261" s="113">
        <v>56.59</v>
      </c>
      <c r="K1261" s="113">
        <v>686.04</v>
      </c>
      <c r="L1261" s="113">
        <v>25.98</v>
      </c>
      <c r="M1261" s="113">
        <v>44.73</v>
      </c>
      <c r="N1261" s="113">
        <v>48.28</v>
      </c>
      <c r="O1261" s="113">
        <v>649.96</v>
      </c>
      <c r="P1261" s="113">
        <f t="shared" si="95"/>
        <v>2.475786709643566</v>
      </c>
      <c r="Q1261" s="113">
        <f t="shared" si="96"/>
        <v>11.89105824449763</v>
      </c>
      <c r="R1261" s="113">
        <f>SUM($Q$1257:Q1261)</f>
        <v>37.852407036032119</v>
      </c>
      <c r="S1261" s="113">
        <f t="shared" si="97"/>
        <v>9.6740738431113513</v>
      </c>
      <c r="T1261" s="113">
        <f>SUM($S$1257:S1261)</f>
        <v>33.238929752742123</v>
      </c>
      <c r="U1261" s="199">
        <f t="shared" si="98"/>
        <v>9.589883294169999</v>
      </c>
      <c r="V1261" s="199">
        <f t="shared" si="99"/>
        <v>9.589883294169999</v>
      </c>
      <c r="W1261" s="231">
        <f>SUM($V$1257:V1261)</f>
        <v>30.728502192439997</v>
      </c>
      <c r="Y1261" s="231"/>
      <c r="Z1261" s="231"/>
      <c r="AA1261" s="231"/>
      <c r="AB1261" s="231"/>
      <c r="AC1261" s="231"/>
      <c r="AD1261" s="231"/>
      <c r="AE1261" s="231"/>
      <c r="AF1261" s="231"/>
      <c r="AG1261" s="231"/>
      <c r="AH1261" s="231"/>
      <c r="AI1261" s="231"/>
      <c r="AJ1261" s="231"/>
      <c r="AK1261" s="231"/>
      <c r="AL1261" s="231"/>
      <c r="AM1261" s="231"/>
      <c r="AN1261" s="231"/>
    </row>
    <row r="1262" spans="1:40">
      <c r="A1262" s="27">
        <v>43233</v>
      </c>
      <c r="B1262" s="113">
        <v>8.4499999999999993</v>
      </c>
      <c r="C1262" s="17">
        <v>6.13</v>
      </c>
      <c r="D1262" s="116">
        <v>37.46</v>
      </c>
      <c r="E1262" s="113">
        <v>48.959699999999998</v>
      </c>
      <c r="F1262" s="113">
        <v>36.338900000000002</v>
      </c>
      <c r="G1262" s="113">
        <v>11.399999619999999</v>
      </c>
      <c r="H1262" s="113">
        <v>49.14</v>
      </c>
      <c r="I1262" s="113">
        <v>25</v>
      </c>
      <c r="J1262" s="113">
        <v>29.86</v>
      </c>
      <c r="K1262" s="113">
        <v>694.17</v>
      </c>
      <c r="L1262" s="113">
        <v>25.2</v>
      </c>
      <c r="M1262" s="113">
        <v>49.08</v>
      </c>
      <c r="N1262" s="113">
        <v>47.52</v>
      </c>
      <c r="O1262" s="113">
        <v>650.1</v>
      </c>
      <c r="P1262" s="113">
        <f t="shared" si="95"/>
        <v>2.4870681151178253</v>
      </c>
      <c r="Q1262" s="113">
        <f t="shared" si="96"/>
        <v>12.025965635759491</v>
      </c>
      <c r="R1262" s="113">
        <f>SUM($Q$1257:Q1262)</f>
        <v>49.87837267179161</v>
      </c>
      <c r="S1262" s="113">
        <f t="shared" si="97"/>
        <v>9.4776459030651505</v>
      </c>
      <c r="T1262" s="113">
        <f>SUM($S$1257:S1262)</f>
        <v>42.716575655807276</v>
      </c>
      <c r="U1262" s="199">
        <f t="shared" si="98"/>
        <v>9.6249696154999995</v>
      </c>
      <c r="V1262" s="199">
        <f t="shared" si="99"/>
        <v>9.6249696154999995</v>
      </c>
      <c r="W1262" s="231">
        <f>SUM($V$1257:V1262)</f>
        <v>40.353471807939997</v>
      </c>
      <c r="Y1262" s="231"/>
      <c r="Z1262" s="231"/>
      <c r="AA1262" s="231"/>
      <c r="AB1262" s="231"/>
      <c r="AC1262" s="231"/>
      <c r="AD1262" s="231"/>
      <c r="AE1262" s="231"/>
      <c r="AF1262" s="231"/>
      <c r="AG1262" s="231"/>
      <c r="AH1262" s="231"/>
      <c r="AI1262" s="231"/>
      <c r="AJ1262" s="231"/>
      <c r="AK1262" s="231"/>
      <c r="AL1262" s="231"/>
      <c r="AM1262" s="231"/>
      <c r="AN1262" s="231"/>
    </row>
    <row r="1263" spans="1:40">
      <c r="A1263" s="27">
        <v>43234</v>
      </c>
      <c r="B1263" s="113">
        <v>9.0922999999999998</v>
      </c>
      <c r="C1263" s="17">
        <v>6.6</v>
      </c>
      <c r="D1263" s="116">
        <v>37.68</v>
      </c>
      <c r="E1263" s="113">
        <v>46.599899999999998</v>
      </c>
      <c r="F1263" s="113">
        <v>36.4559</v>
      </c>
      <c r="G1263" s="113">
        <v>11.399999619999999</v>
      </c>
      <c r="H1263" s="113">
        <v>46.77</v>
      </c>
      <c r="I1263" s="113">
        <v>25</v>
      </c>
      <c r="J1263" s="113">
        <v>29.57</v>
      </c>
      <c r="K1263" s="113">
        <v>705.55</v>
      </c>
      <c r="L1263" s="113">
        <v>24.3</v>
      </c>
      <c r="M1263" s="113">
        <v>46.18</v>
      </c>
      <c r="N1263" s="113">
        <v>47.88</v>
      </c>
      <c r="O1263" s="113">
        <v>650.03</v>
      </c>
      <c r="P1263" s="113">
        <f t="shared" si="95"/>
        <v>2.5666572895068862</v>
      </c>
      <c r="Q1263" s="113">
        <f t="shared" si="96"/>
        <v>13.022222088095852</v>
      </c>
      <c r="R1263" s="113">
        <f>SUM($Q$1257:Q1263)</f>
        <v>62.900594759887461</v>
      </c>
      <c r="S1263" s="113">
        <f t="shared" si="97"/>
        <v>10.063175395428553</v>
      </c>
      <c r="T1263" s="113">
        <f>SUM($S$1257:S1263)</f>
        <v>52.779751051235827</v>
      </c>
      <c r="U1263" s="199">
        <f t="shared" si="98"/>
        <v>10.191530161059998</v>
      </c>
      <c r="V1263" s="199">
        <f t="shared" si="99"/>
        <v>10.191530161059998</v>
      </c>
      <c r="W1263" s="231">
        <f>SUM($V$1257:V1263)</f>
        <v>50.545001968999998</v>
      </c>
      <c r="Y1263" s="231"/>
      <c r="Z1263" s="231"/>
      <c r="AA1263" s="231"/>
      <c r="AB1263" s="231"/>
      <c r="AC1263" s="231"/>
      <c r="AD1263" s="231"/>
      <c r="AE1263" s="231"/>
      <c r="AF1263" s="231"/>
      <c r="AG1263" s="231"/>
      <c r="AH1263" s="231"/>
      <c r="AI1263" s="231"/>
      <c r="AJ1263" s="231"/>
      <c r="AK1263" s="231"/>
      <c r="AL1263" s="231"/>
      <c r="AM1263" s="231"/>
      <c r="AN1263" s="231"/>
    </row>
    <row r="1264" spans="1:40">
      <c r="A1264" s="27">
        <v>43235</v>
      </c>
      <c r="B1264" s="113">
        <v>9.3483000000000001</v>
      </c>
      <c r="C1264" s="17">
        <v>6.78</v>
      </c>
      <c r="D1264" s="116">
        <v>38.25</v>
      </c>
      <c r="E1264" s="113">
        <v>50.0366</v>
      </c>
      <c r="F1264" s="113">
        <v>37.1098</v>
      </c>
      <c r="G1264" s="113">
        <v>11.80000019</v>
      </c>
      <c r="H1264" s="113">
        <v>48.49</v>
      </c>
      <c r="I1264" s="113">
        <v>25.02</v>
      </c>
      <c r="J1264" s="113">
        <v>29.53</v>
      </c>
      <c r="K1264" s="113">
        <v>713.14</v>
      </c>
      <c r="L1264" s="113">
        <v>23.26</v>
      </c>
      <c r="M1264" s="113">
        <v>56</v>
      </c>
      <c r="N1264" s="113">
        <v>50.14</v>
      </c>
      <c r="O1264" s="113">
        <v>649.98</v>
      </c>
      <c r="P1264" s="113">
        <f t="shared" si="95"/>
        <v>2.622498917008222</v>
      </c>
      <c r="Q1264" s="113">
        <f t="shared" si="96"/>
        <v>13.770090941065957</v>
      </c>
      <c r="R1264" s="113">
        <f>SUM($Q$1257:Q1264)</f>
        <v>76.670685700953413</v>
      </c>
      <c r="S1264" s="113">
        <f t="shared" si="97"/>
        <v>10.422296857275576</v>
      </c>
      <c r="T1264" s="113">
        <f>SUM($S$1257:S1264)</f>
        <v>63.202047908511403</v>
      </c>
      <c r="U1264" s="199">
        <f t="shared" si="98"/>
        <v>10.606543927159999</v>
      </c>
      <c r="V1264" s="199">
        <f t="shared" si="99"/>
        <v>10.606543927159999</v>
      </c>
      <c r="W1264" s="231">
        <f>SUM($V$1257:V1264)</f>
        <v>61.151545896159995</v>
      </c>
      <c r="Y1264" s="231"/>
      <c r="Z1264" s="231"/>
      <c r="AA1264" s="231"/>
      <c r="AB1264" s="231"/>
      <c r="AC1264" s="231"/>
      <c r="AD1264" s="231"/>
      <c r="AE1264" s="231"/>
      <c r="AF1264" s="231"/>
      <c r="AG1264" s="231"/>
      <c r="AH1264" s="231"/>
      <c r="AI1264" s="231"/>
      <c r="AJ1264" s="231"/>
      <c r="AK1264" s="231"/>
      <c r="AL1264" s="231"/>
      <c r="AM1264" s="231"/>
      <c r="AN1264" s="231"/>
    </row>
    <row r="1265" spans="1:40">
      <c r="A1265" s="27">
        <v>43236</v>
      </c>
      <c r="B1265" s="113">
        <v>9.5197000000000003</v>
      </c>
      <c r="C1265" s="17">
        <v>6.91</v>
      </c>
      <c r="D1265" s="116">
        <v>38.32</v>
      </c>
      <c r="E1265" s="113">
        <v>58.220799999999997</v>
      </c>
      <c r="F1265" s="113">
        <v>36.515799999999999</v>
      </c>
      <c r="G1265" s="113">
        <v>11.80000019</v>
      </c>
      <c r="H1265" s="113">
        <v>52.34</v>
      </c>
      <c r="I1265" s="113">
        <v>25.01</v>
      </c>
      <c r="J1265" s="113">
        <v>29.69</v>
      </c>
      <c r="K1265" s="113">
        <v>720.06</v>
      </c>
      <c r="L1265" s="113">
        <v>22.93</v>
      </c>
      <c r="M1265" s="113">
        <v>61.81</v>
      </c>
      <c r="N1265" s="113">
        <v>50.61</v>
      </c>
      <c r="O1265" s="113">
        <v>650.01</v>
      </c>
      <c r="P1265" s="113">
        <f t="shared" si="95"/>
        <v>2.6936130007997816</v>
      </c>
      <c r="Q1265" s="113">
        <f t="shared" si="96"/>
        <v>14.78499774521879</v>
      </c>
      <c r="R1265" s="113">
        <f>SUM($Q$1257:Q1265)</f>
        <v>91.455683446172202</v>
      </c>
      <c r="S1265" s="113">
        <f t="shared" si="97"/>
        <v>10.939919260925976</v>
      </c>
      <c r="T1265" s="113">
        <f>SUM($S$1257:S1265)</f>
        <v>74.141967169437379</v>
      </c>
      <c r="U1265" s="199">
        <f t="shared" si="98"/>
        <v>11.062266727819997</v>
      </c>
      <c r="V1265" s="199">
        <f t="shared" si="99"/>
        <v>11.062266727819997</v>
      </c>
      <c r="W1265" s="231">
        <f>SUM($V$1257:V1265)</f>
        <v>72.21381262397999</v>
      </c>
      <c r="Y1265" s="231"/>
      <c r="Z1265" s="231"/>
      <c r="AA1265" s="231"/>
      <c r="AB1265" s="231"/>
      <c r="AC1265" s="231"/>
      <c r="AD1265" s="231"/>
      <c r="AE1265" s="231"/>
      <c r="AF1265" s="231"/>
      <c r="AG1265" s="231"/>
      <c r="AH1265" s="231"/>
      <c r="AI1265" s="231"/>
      <c r="AJ1265" s="231"/>
      <c r="AK1265" s="231"/>
      <c r="AL1265" s="231"/>
      <c r="AM1265" s="231"/>
      <c r="AN1265" s="231"/>
    </row>
    <row r="1266" spans="1:40">
      <c r="A1266" s="27">
        <v>43237</v>
      </c>
      <c r="B1266" s="113">
        <v>9.6792999999999996</v>
      </c>
      <c r="C1266" s="17">
        <v>7.02</v>
      </c>
      <c r="D1266" s="116">
        <v>38.36</v>
      </c>
      <c r="E1266" s="113">
        <v>52.936700000000002</v>
      </c>
      <c r="F1266" s="113">
        <v>36.302100000000003</v>
      </c>
      <c r="G1266" s="113">
        <v>11.80000019</v>
      </c>
      <c r="H1266" s="113">
        <v>47.26</v>
      </c>
      <c r="I1266" s="113">
        <v>25</v>
      </c>
      <c r="J1266" s="113">
        <v>35.53</v>
      </c>
      <c r="K1266" s="113">
        <v>726.72</v>
      </c>
      <c r="L1266" s="113">
        <v>23.13</v>
      </c>
      <c r="M1266" s="113">
        <v>65.959999999999994</v>
      </c>
      <c r="N1266" s="113">
        <v>52.22</v>
      </c>
      <c r="O1266" s="113">
        <v>649.95000000000005</v>
      </c>
      <c r="P1266" s="113">
        <f t="shared" si="95"/>
        <v>2.7018753161651121</v>
      </c>
      <c r="Q1266" s="113">
        <f t="shared" si="96"/>
        <v>14.907662107272337</v>
      </c>
      <c r="R1266" s="113">
        <f>SUM($Q$1257:Q1266)</f>
        <v>106.36334555344453</v>
      </c>
      <c r="S1266" s="113">
        <f t="shared" si="97"/>
        <v>10.965641872830071</v>
      </c>
      <c r="T1266" s="113">
        <f>SUM($S$1257:S1266)</f>
        <v>85.107609042267455</v>
      </c>
      <c r="U1266" s="199">
        <f t="shared" si="98"/>
        <v>11.033572409119998</v>
      </c>
      <c r="V1266" s="199">
        <f t="shared" si="99"/>
        <v>11.033572409119998</v>
      </c>
      <c r="W1266" s="231">
        <f>SUM($V$1257:V1266)</f>
        <v>83.247385033099988</v>
      </c>
      <c r="Y1266" s="231"/>
      <c r="Z1266" s="231"/>
      <c r="AA1266" s="231"/>
      <c r="AB1266" s="231"/>
      <c r="AC1266" s="231"/>
      <c r="AD1266" s="231"/>
      <c r="AE1266" s="231"/>
      <c r="AF1266" s="231"/>
      <c r="AG1266" s="231"/>
      <c r="AH1266" s="231"/>
      <c r="AI1266" s="231"/>
      <c r="AJ1266" s="231"/>
      <c r="AK1266" s="231"/>
      <c r="AL1266" s="231"/>
      <c r="AM1266" s="231"/>
      <c r="AN1266" s="231"/>
    </row>
    <row r="1267" spans="1:40">
      <c r="A1267" s="27">
        <v>43238</v>
      </c>
      <c r="B1267" s="113">
        <v>9.5952000000000002</v>
      </c>
      <c r="C1267" s="17">
        <v>6.96</v>
      </c>
      <c r="D1267" s="116">
        <v>38.57</v>
      </c>
      <c r="E1267" s="113">
        <v>41.117899999999999</v>
      </c>
      <c r="F1267" s="113">
        <v>36.540300000000002</v>
      </c>
      <c r="G1267" s="113">
        <v>11.899999619999999</v>
      </c>
      <c r="H1267" s="113">
        <v>35.049999999999997</v>
      </c>
      <c r="I1267" s="113">
        <v>25</v>
      </c>
      <c r="J1267" s="113">
        <v>49.44</v>
      </c>
      <c r="K1267" s="113">
        <v>726.79</v>
      </c>
      <c r="L1267" s="113">
        <v>23.25</v>
      </c>
      <c r="M1267" s="113">
        <v>69.290000000000006</v>
      </c>
      <c r="N1267" s="113">
        <v>52.02</v>
      </c>
      <c r="O1267" s="113">
        <v>649.99</v>
      </c>
      <c r="P1267" s="113">
        <f t="shared" si="95"/>
        <v>2.637407979163966</v>
      </c>
      <c r="Q1267" s="113">
        <f t="shared" si="96"/>
        <v>13.976928125715345</v>
      </c>
      <c r="R1267" s="113">
        <f>SUM($Q$1257:Q1267)</f>
        <v>120.34027367915988</v>
      </c>
      <c r="S1267" s="113">
        <f t="shared" si="97"/>
        <v>10.537073937180951</v>
      </c>
      <c r="T1267" s="113">
        <f>SUM($S$1257:S1267)</f>
        <v>95.644682979448405</v>
      </c>
      <c r="U1267" s="199">
        <f t="shared" si="98"/>
        <v>10.576858448299999</v>
      </c>
      <c r="V1267" s="199">
        <f t="shared" si="99"/>
        <v>10.576858448299999</v>
      </c>
      <c r="W1267" s="231">
        <f>SUM($V$1257:V1267)</f>
        <v>93.824243481399989</v>
      </c>
      <c r="Y1267" s="231"/>
      <c r="Z1267" s="231"/>
      <c r="AA1267" s="231"/>
      <c r="AB1267" s="231"/>
      <c r="AC1267" s="231"/>
      <c r="AD1267" s="231"/>
      <c r="AE1267" s="231"/>
      <c r="AF1267" s="231"/>
      <c r="AG1267" s="231"/>
      <c r="AH1267" s="231"/>
      <c r="AI1267" s="231"/>
      <c r="AJ1267" s="231"/>
      <c r="AK1267" s="231"/>
      <c r="AL1267" s="231"/>
      <c r="AM1267" s="231"/>
      <c r="AN1267" s="231"/>
    </row>
    <row r="1268" spans="1:40">
      <c r="A1268" s="27">
        <v>43239</v>
      </c>
      <c r="B1268" s="113">
        <v>9.5698000000000008</v>
      </c>
      <c r="C1268" s="17">
        <v>6.94</v>
      </c>
      <c r="D1268" s="116">
        <v>38.57</v>
      </c>
      <c r="E1268" s="113">
        <v>47.538699999999999</v>
      </c>
      <c r="F1268" s="113">
        <v>36.9054</v>
      </c>
      <c r="G1268" s="113">
        <v>11.899999619999999</v>
      </c>
      <c r="H1268" s="113">
        <v>19.940000000000001</v>
      </c>
      <c r="I1268" s="113">
        <v>25</v>
      </c>
      <c r="J1268" s="113">
        <v>64.819999999999993</v>
      </c>
      <c r="K1268" s="113">
        <v>728.77</v>
      </c>
      <c r="L1268" s="113">
        <v>23.3</v>
      </c>
      <c r="M1268" s="113">
        <v>70.31</v>
      </c>
      <c r="N1268" s="113">
        <v>52.03</v>
      </c>
      <c r="O1268" s="113">
        <v>650.05999999999995</v>
      </c>
      <c r="P1268" s="113">
        <f t="shared" si="95"/>
        <v>2.608526764200076</v>
      </c>
      <c r="Q1268" s="113">
        <f t="shared" si="96"/>
        <v>13.579030993877709</v>
      </c>
      <c r="R1268" s="113">
        <f>SUM($Q$1257:Q1268)</f>
        <v>133.91930467303757</v>
      </c>
      <c r="S1268" s="113">
        <f t="shared" si="97"/>
        <v>10.82268805530965</v>
      </c>
      <c r="T1268" s="113">
        <f>SUM($S$1257:S1268)</f>
        <v>106.46737103475806</v>
      </c>
      <c r="U1268" s="199">
        <f t="shared" si="98"/>
        <v>10.76760767185</v>
      </c>
      <c r="V1268" s="199">
        <f t="shared" si="99"/>
        <v>10.76760767185</v>
      </c>
      <c r="W1268" s="231">
        <f>SUM($V$1257:V1268)</f>
        <v>104.59185115324999</v>
      </c>
      <c r="Y1268" s="231"/>
      <c r="Z1268" s="231"/>
      <c r="AA1268" s="231"/>
      <c r="AB1268" s="231"/>
      <c r="AC1268" s="231"/>
      <c r="AD1268" s="231"/>
      <c r="AE1268" s="231"/>
      <c r="AF1268" s="231"/>
      <c r="AG1268" s="231"/>
      <c r="AH1268" s="231"/>
      <c r="AI1268" s="231"/>
      <c r="AJ1268" s="231"/>
      <c r="AK1268" s="231"/>
      <c r="AL1268" s="231"/>
      <c r="AM1268" s="231"/>
      <c r="AN1268" s="231"/>
    </row>
    <row r="1269" spans="1:40">
      <c r="A1269" s="27">
        <v>43240</v>
      </c>
      <c r="B1269" s="113">
        <v>9.6852999999999998</v>
      </c>
      <c r="C1269" s="17">
        <v>7.03</v>
      </c>
      <c r="D1269" s="116">
        <v>38.69</v>
      </c>
      <c r="E1269" s="113">
        <v>67.621899999999997</v>
      </c>
      <c r="F1269" s="113">
        <v>37.448900000000002</v>
      </c>
      <c r="G1269" s="113">
        <v>11.5</v>
      </c>
      <c r="H1269" s="113">
        <v>50.78</v>
      </c>
      <c r="I1269" s="113">
        <v>25.01</v>
      </c>
      <c r="J1269" s="113">
        <v>78.400000000000006</v>
      </c>
      <c r="K1269" s="113">
        <v>731.11</v>
      </c>
      <c r="L1269" s="113">
        <v>22.75</v>
      </c>
      <c r="M1269" s="113">
        <v>54.61</v>
      </c>
      <c r="N1269" s="113">
        <v>51.09</v>
      </c>
      <c r="O1269" s="113">
        <v>650</v>
      </c>
      <c r="P1269" s="113">
        <f t="shared" si="95"/>
        <v>2.8110810445903498</v>
      </c>
      <c r="Q1269" s="113">
        <f t="shared" si="96"/>
        <v>16.627883990173604</v>
      </c>
      <c r="R1269" s="113">
        <f>SUM($Q$1257:Q1269)</f>
        <v>150.54718866321119</v>
      </c>
      <c r="S1269" s="113">
        <f t="shared" si="97"/>
        <v>12.021845118156701</v>
      </c>
      <c r="T1269" s="113">
        <f>SUM($S$1257:S1269)</f>
        <v>118.48921615291476</v>
      </c>
      <c r="U1269" s="199">
        <f t="shared" si="98"/>
        <v>11.57856212996</v>
      </c>
      <c r="V1269" s="199">
        <f t="shared" si="99"/>
        <v>11.57856212996</v>
      </c>
      <c r="W1269" s="231">
        <f>SUM($V$1257:V1269)</f>
        <v>116.17041328321</v>
      </c>
      <c r="Y1269" s="231"/>
      <c r="Z1269" s="231"/>
      <c r="AA1269" s="231"/>
      <c r="AB1269" s="231"/>
      <c r="AC1269" s="231"/>
      <c r="AD1269" s="231"/>
      <c r="AE1269" s="231"/>
      <c r="AF1269" s="231"/>
      <c r="AG1269" s="231"/>
      <c r="AH1269" s="231"/>
      <c r="AI1269" s="231"/>
      <c r="AJ1269" s="231"/>
      <c r="AK1269" s="231"/>
      <c r="AL1269" s="231"/>
      <c r="AM1269" s="231"/>
      <c r="AN1269" s="231"/>
    </row>
    <row r="1270" spans="1:40">
      <c r="A1270" s="27">
        <v>43241</v>
      </c>
      <c r="B1270" s="113">
        <v>9.4433000000000007</v>
      </c>
      <c r="C1270" s="17">
        <v>6.85</v>
      </c>
      <c r="D1270" s="116">
        <v>38.950000000000003</v>
      </c>
      <c r="E1270" s="113">
        <v>54.26</v>
      </c>
      <c r="F1270" s="113">
        <v>36.945700000000002</v>
      </c>
      <c r="G1270" s="113">
        <v>11.600000380000001</v>
      </c>
      <c r="H1270" s="113">
        <v>48.55</v>
      </c>
      <c r="I1270" s="113">
        <v>25</v>
      </c>
      <c r="J1270" s="113">
        <v>79.989999999999995</v>
      </c>
      <c r="K1270" s="113">
        <v>726.32</v>
      </c>
      <c r="L1270" s="113">
        <v>21.97</v>
      </c>
      <c r="M1270" s="113">
        <v>44.73</v>
      </c>
      <c r="N1270" s="113">
        <v>49.36</v>
      </c>
      <c r="O1270" s="113">
        <v>649.98</v>
      </c>
      <c r="P1270" s="113">
        <f t="shared" si="95"/>
        <v>2.724534581039054</v>
      </c>
      <c r="Q1270" s="113">
        <f t="shared" si="96"/>
        <v>15.249314954667833</v>
      </c>
      <c r="R1270" s="113">
        <f>SUM($Q$1257:Q1270)</f>
        <v>165.79650361787901</v>
      </c>
      <c r="S1270" s="113">
        <f t="shared" si="97"/>
        <v>11.243540997032847</v>
      </c>
      <c r="T1270" s="113">
        <f>SUM($S$1257:S1270)</f>
        <v>129.73275714994762</v>
      </c>
      <c r="U1270" s="199">
        <f t="shared" si="98"/>
        <v>10.915201446769998</v>
      </c>
      <c r="V1270" s="199">
        <f t="shared" si="99"/>
        <v>10.915201446769998</v>
      </c>
      <c r="W1270" s="231">
        <f>SUM($V$1257:V1270)</f>
        <v>127.08561472997999</v>
      </c>
      <c r="Y1270" s="231"/>
      <c r="Z1270" s="231"/>
      <c r="AA1270" s="231"/>
      <c r="AB1270" s="231"/>
      <c r="AC1270" s="231"/>
      <c r="AD1270" s="231"/>
      <c r="AE1270" s="231"/>
      <c r="AF1270" s="231"/>
      <c r="AG1270" s="231"/>
      <c r="AH1270" s="231"/>
      <c r="AI1270" s="231"/>
      <c r="AJ1270" s="231"/>
      <c r="AK1270" s="231"/>
      <c r="AL1270" s="231"/>
      <c r="AM1270" s="231"/>
      <c r="AN1270" s="231"/>
    </row>
    <row r="1271" spans="1:40">
      <c r="A1271" s="27">
        <v>43242</v>
      </c>
      <c r="B1271" s="113">
        <v>9.3086000000000002</v>
      </c>
      <c r="C1271" s="17">
        <v>6.76</v>
      </c>
      <c r="D1271" s="116">
        <v>38.200000000000003</v>
      </c>
      <c r="E1271" s="113">
        <v>51.153700000000001</v>
      </c>
      <c r="F1271" s="113">
        <v>36.851399999999998</v>
      </c>
      <c r="G1271" s="113">
        <v>11.600000380000001</v>
      </c>
      <c r="H1271" s="113">
        <v>51.42</v>
      </c>
      <c r="I1271" s="113">
        <v>24.99</v>
      </c>
      <c r="J1271" s="113">
        <v>79.989999999999995</v>
      </c>
      <c r="K1271" s="113">
        <v>725.76</v>
      </c>
      <c r="L1271" s="113">
        <v>21.89</v>
      </c>
      <c r="M1271" s="113">
        <v>53.19</v>
      </c>
      <c r="N1271" s="113">
        <v>49.76</v>
      </c>
      <c r="O1271" s="113">
        <v>649.97</v>
      </c>
      <c r="P1271" s="113">
        <f t="shared" si="95"/>
        <v>2.7138256660598037</v>
      </c>
      <c r="Q1271" s="113">
        <f t="shared" si="96"/>
        <v>15.086882626642128</v>
      </c>
      <c r="R1271" s="113">
        <f>SUM($Q$1257:Q1271)</f>
        <v>180.88338624452115</v>
      </c>
      <c r="S1271" s="113">
        <f t="shared" si="97"/>
        <v>10.96021892981795</v>
      </c>
      <c r="T1271" s="113">
        <f>SUM($S$1257:S1271)</f>
        <v>140.69297607976557</v>
      </c>
      <c r="U1271" s="199">
        <f t="shared" si="98"/>
        <v>10.612316746949999</v>
      </c>
      <c r="V1271" s="199">
        <f t="shared" si="99"/>
        <v>10.612316746949999</v>
      </c>
      <c r="W1271" s="231">
        <f>SUM($V$1257:V1271)</f>
        <v>137.69793147692999</v>
      </c>
      <c r="Y1271" s="231"/>
      <c r="Z1271" s="231"/>
      <c r="AA1271" s="231"/>
      <c r="AB1271" s="231"/>
      <c r="AC1271" s="231"/>
      <c r="AD1271" s="231"/>
      <c r="AE1271" s="231"/>
      <c r="AF1271" s="231"/>
      <c r="AG1271" s="231"/>
      <c r="AH1271" s="231"/>
      <c r="AI1271" s="231"/>
      <c r="AJ1271" s="231"/>
      <c r="AK1271" s="231"/>
      <c r="AL1271" s="231"/>
      <c r="AM1271" s="231"/>
      <c r="AN1271" s="231"/>
    </row>
    <row r="1272" spans="1:40">
      <c r="A1272" s="27">
        <v>43243</v>
      </c>
      <c r="B1272" s="113">
        <v>9.0765999999999991</v>
      </c>
      <c r="C1272" s="17">
        <v>6.59</v>
      </c>
      <c r="D1272" s="116">
        <v>37.21</v>
      </c>
      <c r="E1272" s="113">
        <v>50.5212</v>
      </c>
      <c r="F1272" s="113">
        <v>36.7547</v>
      </c>
      <c r="G1272" s="113">
        <v>11.69999981</v>
      </c>
      <c r="H1272" s="113">
        <v>49.45</v>
      </c>
      <c r="I1272" s="113">
        <v>24.99</v>
      </c>
      <c r="J1272" s="113">
        <v>79.98</v>
      </c>
      <c r="K1272" s="113">
        <v>724.12</v>
      </c>
      <c r="L1272" s="113">
        <v>21.75</v>
      </c>
      <c r="M1272" s="113">
        <v>58.85</v>
      </c>
      <c r="N1272" s="113">
        <v>50.06</v>
      </c>
      <c r="O1272" s="113">
        <v>649.99</v>
      </c>
      <c r="P1272" s="113">
        <f t="shared" si="95"/>
        <v>2.6595852141296676</v>
      </c>
      <c r="Q1272" s="113">
        <f t="shared" si="96"/>
        <v>14.290360429610363</v>
      </c>
      <c r="R1272" s="113">
        <f>SUM($Q$1257:Q1272)</f>
        <v>195.17374667413151</v>
      </c>
      <c r="S1272" s="113">
        <f t="shared" si="97"/>
        <v>10.556476499788531</v>
      </c>
      <c r="T1272" s="113">
        <f>SUM($S$1257:S1272)</f>
        <v>151.24945257955409</v>
      </c>
      <c r="U1272" s="199">
        <f t="shared" si="98"/>
        <v>10.261822546829999</v>
      </c>
      <c r="V1272" s="199">
        <f t="shared" si="99"/>
        <v>10.261822546829999</v>
      </c>
      <c r="W1272" s="231">
        <f>SUM($V$1257:V1272)</f>
        <v>147.95975402375998</v>
      </c>
      <c r="Y1272" s="231"/>
      <c r="Z1272" s="231"/>
      <c r="AA1272" s="231"/>
      <c r="AB1272" s="231"/>
      <c r="AC1272" s="231"/>
      <c r="AD1272" s="231"/>
      <c r="AE1272" s="231"/>
      <c r="AF1272" s="231"/>
      <c r="AG1272" s="231"/>
      <c r="AH1272" s="231"/>
      <c r="AI1272" s="231"/>
      <c r="AJ1272" s="231"/>
      <c r="AK1272" s="231"/>
      <c r="AL1272" s="231"/>
      <c r="AM1272" s="231"/>
      <c r="AN1272" s="231"/>
    </row>
    <row r="1273" spans="1:40">
      <c r="A1273" s="27">
        <v>43244</v>
      </c>
      <c r="B1273" s="113">
        <v>9.0513999999999992</v>
      </c>
      <c r="C1273" s="17">
        <v>6.57</v>
      </c>
      <c r="D1273" s="116">
        <v>38.25</v>
      </c>
      <c r="E1273" s="113">
        <v>46.175800000000002</v>
      </c>
      <c r="F1273" s="113">
        <v>37.363999999999997</v>
      </c>
      <c r="G1273" s="113">
        <v>11.69999981</v>
      </c>
      <c r="H1273" s="113">
        <v>45.4</v>
      </c>
      <c r="I1273" s="113">
        <v>25</v>
      </c>
      <c r="J1273" s="113">
        <v>79.989999999999995</v>
      </c>
      <c r="K1273" s="113">
        <v>723.67</v>
      </c>
      <c r="L1273" s="113">
        <v>21.58</v>
      </c>
      <c r="M1273" s="113">
        <v>62.74</v>
      </c>
      <c r="N1273" s="113">
        <v>48.35</v>
      </c>
      <c r="O1273" s="113">
        <v>650.02</v>
      </c>
      <c r="P1273" s="113">
        <f t="shared" si="95"/>
        <v>2.6497713562705583</v>
      </c>
      <c r="Q1273" s="113">
        <f t="shared" si="96"/>
        <v>14.150802783137163</v>
      </c>
      <c r="R1273" s="113">
        <f>SUM($Q$1257:Q1273)</f>
        <v>209.32454945726866</v>
      </c>
      <c r="S1273" s="113">
        <f t="shared" si="97"/>
        <v>10.484108393229031</v>
      </c>
      <c r="T1273" s="113">
        <f>SUM($S$1257:S1273)</f>
        <v>161.73356097278312</v>
      </c>
      <c r="U1273" s="199">
        <f t="shared" si="98"/>
        <v>10.197872220340001</v>
      </c>
      <c r="V1273" s="199">
        <f t="shared" si="99"/>
        <v>10.197872220340001</v>
      </c>
      <c r="W1273" s="231">
        <f>SUM($V$1257:V1273)</f>
        <v>158.15762624409999</v>
      </c>
      <c r="Y1273" s="231"/>
      <c r="Z1273" s="231"/>
      <c r="AA1273" s="231"/>
      <c r="AB1273" s="231"/>
      <c r="AC1273" s="231"/>
      <c r="AD1273" s="231"/>
      <c r="AE1273" s="231"/>
      <c r="AF1273" s="231"/>
      <c r="AG1273" s="231"/>
      <c r="AH1273" s="231"/>
      <c r="AI1273" s="231"/>
      <c r="AJ1273" s="231"/>
      <c r="AK1273" s="231"/>
      <c r="AL1273" s="231"/>
      <c r="AM1273" s="231"/>
      <c r="AN1273" s="231"/>
    </row>
    <row r="1274" spans="1:40">
      <c r="A1274" s="27">
        <v>43245</v>
      </c>
      <c r="B1274" s="113">
        <v>9.2129999999999992</v>
      </c>
      <c r="C1274" s="17">
        <v>6.69</v>
      </c>
      <c r="D1274" s="116">
        <v>38.26</v>
      </c>
      <c r="E1274" s="113">
        <v>50.595300000000002</v>
      </c>
      <c r="F1274" s="113">
        <v>36.856900000000003</v>
      </c>
      <c r="G1274" s="113">
        <v>11.69999981</v>
      </c>
      <c r="H1274" s="113">
        <v>48.56</v>
      </c>
      <c r="I1274" s="113">
        <v>25</v>
      </c>
      <c r="J1274" s="113">
        <v>79.98</v>
      </c>
      <c r="K1274" s="113">
        <v>730.98</v>
      </c>
      <c r="L1274" s="113">
        <v>22.41</v>
      </c>
      <c r="M1274" s="113">
        <v>61.33</v>
      </c>
      <c r="N1274" s="113">
        <v>49.61</v>
      </c>
      <c r="O1274" s="113">
        <v>649.97</v>
      </c>
      <c r="P1274" s="113">
        <f t="shared" si="95"/>
        <v>2.6950370974357876</v>
      </c>
      <c r="Q1274" s="113">
        <f t="shared" si="96"/>
        <v>14.806068010256928</v>
      </c>
      <c r="R1274" s="113">
        <f>SUM($Q$1257:Q1274)</f>
        <v>224.13061746752558</v>
      </c>
      <c r="S1274" s="113">
        <f t="shared" si="97"/>
        <v>10.819456174482927</v>
      </c>
      <c r="T1274" s="113">
        <f>SUM($S$1257:S1274)</f>
        <v>172.55301714726605</v>
      </c>
      <c r="U1274" s="199">
        <f t="shared" si="98"/>
        <v>10.50692282238</v>
      </c>
      <c r="V1274" s="199">
        <f t="shared" si="99"/>
        <v>10.50692282238</v>
      </c>
      <c r="W1274" s="231">
        <f>SUM($V$1257:V1274)</f>
        <v>168.66454906647999</v>
      </c>
      <c r="Y1274" s="231"/>
      <c r="Z1274" s="231"/>
      <c r="AA1274" s="231"/>
      <c r="AB1274" s="231"/>
      <c r="AC1274" s="231"/>
      <c r="AD1274" s="231"/>
      <c r="AE1274" s="231"/>
      <c r="AF1274" s="231"/>
      <c r="AG1274" s="231"/>
      <c r="AH1274" s="231"/>
      <c r="AI1274" s="231"/>
      <c r="AJ1274" s="231"/>
      <c r="AK1274" s="231"/>
      <c r="AL1274" s="231"/>
      <c r="AM1274" s="231"/>
      <c r="AN1274" s="231"/>
    </row>
    <row r="1275" spans="1:40">
      <c r="A1275" s="27">
        <v>43246</v>
      </c>
      <c r="B1275" s="113">
        <v>9.3099000000000007</v>
      </c>
      <c r="C1275" s="17">
        <v>6.76</v>
      </c>
      <c r="D1275" s="116">
        <v>37.96</v>
      </c>
      <c r="E1275" s="113">
        <v>59.224299999999999</v>
      </c>
      <c r="F1275" s="113">
        <v>37.187199999999997</v>
      </c>
      <c r="G1275" s="113">
        <v>11.600000380000001</v>
      </c>
      <c r="H1275" s="113">
        <v>48.91</v>
      </c>
      <c r="I1275" s="113">
        <v>24.98</v>
      </c>
      <c r="J1275" s="113">
        <v>74.41</v>
      </c>
      <c r="K1275" s="113">
        <v>735.07</v>
      </c>
      <c r="L1275" s="113">
        <v>22.2</v>
      </c>
      <c r="M1275" s="113">
        <v>64.38</v>
      </c>
      <c r="N1275" s="113">
        <v>50.68</v>
      </c>
      <c r="O1275" s="113">
        <v>649.98</v>
      </c>
      <c r="P1275" s="113">
        <f t="shared" si="95"/>
        <v>2.7284498847375445</v>
      </c>
      <c r="Q1275" s="113">
        <f t="shared" si="96"/>
        <v>15.309137689575362</v>
      </c>
      <c r="R1275" s="113">
        <f>SUM($Q$1257:Q1275)</f>
        <v>239.43975515710093</v>
      </c>
      <c r="S1275" s="113">
        <f t="shared" si="97"/>
        <v>11.19580742865695</v>
      </c>
      <c r="T1275" s="113">
        <f>SUM($S$1257:S1275)</f>
        <v>183.74882457592301</v>
      </c>
      <c r="U1275" s="199">
        <f t="shared" si="98"/>
        <v>10.860179437909999</v>
      </c>
      <c r="V1275" s="199">
        <f t="shared" si="99"/>
        <v>10.860179437909999</v>
      </c>
      <c r="W1275" s="231">
        <f>SUM($V$1257:V1275)</f>
        <v>179.52472850439</v>
      </c>
      <c r="Y1275" s="231"/>
      <c r="Z1275" s="231"/>
      <c r="AA1275" s="231"/>
      <c r="AB1275" s="231"/>
      <c r="AC1275" s="231"/>
      <c r="AD1275" s="231"/>
      <c r="AE1275" s="231"/>
      <c r="AF1275" s="231"/>
      <c r="AG1275" s="231"/>
      <c r="AH1275" s="231"/>
      <c r="AI1275" s="231"/>
      <c r="AJ1275" s="231"/>
      <c r="AK1275" s="231"/>
      <c r="AL1275" s="231"/>
      <c r="AM1275" s="231"/>
      <c r="AN1275" s="231"/>
    </row>
    <row r="1276" spans="1:40">
      <c r="A1276" s="27">
        <v>43247</v>
      </c>
      <c r="B1276" s="113">
        <v>9.2299000000000007</v>
      </c>
      <c r="C1276" s="17">
        <v>6.7</v>
      </c>
      <c r="D1276" s="116">
        <v>37.82</v>
      </c>
      <c r="E1276" s="113">
        <v>69.469099999999997</v>
      </c>
      <c r="F1276" s="113">
        <v>37.080399999999997</v>
      </c>
      <c r="G1276" s="113">
        <v>11.600000380000001</v>
      </c>
      <c r="H1276" s="113">
        <v>49.06</v>
      </c>
      <c r="I1276" s="113">
        <v>25.01</v>
      </c>
      <c r="J1276" s="113">
        <v>79.37</v>
      </c>
      <c r="K1276" s="113">
        <v>732.52</v>
      </c>
      <c r="L1276" s="113">
        <v>21.6</v>
      </c>
      <c r="M1276" s="113">
        <v>68.66</v>
      </c>
      <c r="N1276" s="113">
        <v>50.03</v>
      </c>
      <c r="O1276" s="113">
        <v>649.89</v>
      </c>
      <c r="P1276" s="113">
        <f t="shared" si="95"/>
        <v>2.7494388203744236</v>
      </c>
      <c r="Q1276" s="113">
        <f t="shared" si="96"/>
        <v>15.633856020532622</v>
      </c>
      <c r="R1276" s="113">
        <f>SUM($Q$1257:Q1276)</f>
        <v>255.07361117763355</v>
      </c>
      <c r="S1276" s="113">
        <f t="shared" si="97"/>
        <v>11.519449261249751</v>
      </c>
      <c r="T1276" s="113">
        <f>SUM($S$1257:S1276)</f>
        <v>195.26827383717276</v>
      </c>
      <c r="U1276" s="199">
        <f t="shared" si="98"/>
        <v>11.112043517069997</v>
      </c>
      <c r="V1276" s="199">
        <f t="shared" si="99"/>
        <v>11.112043517069997</v>
      </c>
      <c r="W1276" s="231">
        <f>SUM($V$1257:V1276)</f>
        <v>190.63677202145999</v>
      </c>
      <c r="Y1276" s="231"/>
      <c r="Z1276" s="231"/>
      <c r="AA1276" s="231"/>
      <c r="AB1276" s="231"/>
      <c r="AC1276" s="231"/>
      <c r="AD1276" s="231"/>
      <c r="AE1276" s="231"/>
      <c r="AF1276" s="231"/>
      <c r="AG1276" s="231"/>
      <c r="AH1276" s="231"/>
      <c r="AI1276" s="231"/>
      <c r="AJ1276" s="231"/>
      <c r="AK1276" s="231"/>
      <c r="AL1276" s="231"/>
      <c r="AM1276" s="231"/>
      <c r="AN1276" s="231"/>
    </row>
    <row r="1277" spans="1:40">
      <c r="A1277" s="27">
        <v>43248</v>
      </c>
      <c r="B1277" s="113">
        <v>9.1393000000000004</v>
      </c>
      <c r="C1277" s="17">
        <v>6.63</v>
      </c>
      <c r="D1277" s="116">
        <v>38.57</v>
      </c>
      <c r="E1277" s="113">
        <v>64.898600000000002</v>
      </c>
      <c r="F1277" s="113">
        <v>36.866799999999998</v>
      </c>
      <c r="G1277" s="113">
        <v>11.69999981</v>
      </c>
      <c r="H1277" s="113">
        <v>49.98</v>
      </c>
      <c r="I1277" s="113">
        <v>24.97</v>
      </c>
      <c r="J1277" s="113">
        <v>80</v>
      </c>
      <c r="K1277" s="113">
        <v>730.16</v>
      </c>
      <c r="L1277" s="113">
        <v>21.97</v>
      </c>
      <c r="M1277" s="113">
        <v>67.66</v>
      </c>
      <c r="N1277" s="113">
        <v>48.71</v>
      </c>
      <c r="O1277" s="113">
        <v>650.09</v>
      </c>
      <c r="P1277" s="113">
        <f t="shared" si="95"/>
        <v>2.7325156920459581</v>
      </c>
      <c r="Q1277" s="113">
        <f t="shared" si="96"/>
        <v>15.371508401207008</v>
      </c>
      <c r="R1277" s="113">
        <f>SUM($Q$1257:Q1277)</f>
        <v>270.44511957884055</v>
      </c>
      <c r="S1277" s="113">
        <f t="shared" si="97"/>
        <v>11.304028521925428</v>
      </c>
      <c r="T1277" s="113">
        <f>SUM($S$1257:S1277)</f>
        <v>206.57230235909819</v>
      </c>
      <c r="U1277" s="199">
        <f t="shared" si="98"/>
        <v>10.943129517459999</v>
      </c>
      <c r="V1277" s="199">
        <f t="shared" si="99"/>
        <v>10.943129517459999</v>
      </c>
      <c r="W1277" s="231">
        <f>SUM($V$1257:V1277)</f>
        <v>201.57990153891998</v>
      </c>
      <c r="Y1277" s="231"/>
      <c r="Z1277" s="231"/>
      <c r="AA1277" s="231"/>
      <c r="AB1277" s="231"/>
      <c r="AC1277" s="231"/>
      <c r="AD1277" s="231"/>
      <c r="AE1277" s="231"/>
      <c r="AF1277" s="231"/>
      <c r="AG1277" s="231"/>
      <c r="AH1277" s="231"/>
      <c r="AI1277" s="231"/>
      <c r="AJ1277" s="231"/>
      <c r="AK1277" s="231"/>
      <c r="AL1277" s="231"/>
      <c r="AM1277" s="231"/>
      <c r="AN1277" s="231"/>
    </row>
    <row r="1278" spans="1:40">
      <c r="A1278" s="27">
        <v>43249</v>
      </c>
      <c r="B1278" s="113">
        <v>9.0606000000000009</v>
      </c>
      <c r="C1278" s="17">
        <v>6.58</v>
      </c>
      <c r="D1278" s="116">
        <v>38.130000000000003</v>
      </c>
      <c r="E1278" s="113">
        <v>50.066299999999998</v>
      </c>
      <c r="F1278" s="113">
        <v>36.539700000000003</v>
      </c>
      <c r="G1278" s="113">
        <v>11.5</v>
      </c>
      <c r="H1278" s="113">
        <v>48.01</v>
      </c>
      <c r="I1278" s="113">
        <v>25.01</v>
      </c>
      <c r="J1278" s="113">
        <v>80</v>
      </c>
      <c r="K1278" s="113">
        <v>724.5</v>
      </c>
      <c r="L1278" s="113">
        <v>20.77</v>
      </c>
      <c r="M1278" s="113">
        <v>71.88</v>
      </c>
      <c r="N1278" s="113">
        <v>46.31</v>
      </c>
      <c r="O1278" s="113">
        <v>649.94000000000005</v>
      </c>
      <c r="P1278" s="113">
        <f t="shared" si="95"/>
        <v>2.6933367068976297</v>
      </c>
      <c r="Q1278" s="113">
        <f t="shared" si="96"/>
        <v>14.780913304777433</v>
      </c>
      <c r="R1278" s="113">
        <f>SUM($Q$1257:Q1278)</f>
        <v>285.22603288361796</v>
      </c>
      <c r="S1278" s="113">
        <f t="shared" si="97"/>
        <v>10.7193592523323</v>
      </c>
      <c r="T1278" s="113">
        <f>SUM($S$1257:S1278)</f>
        <v>217.2916616114305</v>
      </c>
      <c r="U1278" s="199">
        <f t="shared" si="98"/>
        <v>10.32932029076</v>
      </c>
      <c r="V1278" s="199">
        <f t="shared" si="99"/>
        <v>10.32932029076</v>
      </c>
      <c r="W1278" s="231">
        <f>SUM($V$1257:V1278)</f>
        <v>211.90922182967998</v>
      </c>
      <c r="Y1278" s="231"/>
      <c r="Z1278" s="231"/>
      <c r="AA1278" s="231"/>
      <c r="AB1278" s="231"/>
      <c r="AC1278" s="231"/>
      <c r="AD1278" s="231"/>
      <c r="AE1278" s="231"/>
      <c r="AF1278" s="231"/>
      <c r="AG1278" s="231"/>
      <c r="AH1278" s="231"/>
      <c r="AI1278" s="231"/>
      <c r="AJ1278" s="231"/>
      <c r="AK1278" s="231"/>
      <c r="AL1278" s="231"/>
      <c r="AM1278" s="231"/>
      <c r="AN1278" s="231"/>
    </row>
    <row r="1279" spans="1:40">
      <c r="A1279" s="27">
        <v>43250</v>
      </c>
      <c r="B1279" s="113">
        <v>9.1946999999999992</v>
      </c>
      <c r="C1279" s="17">
        <v>6.67</v>
      </c>
      <c r="D1279" s="116">
        <v>38.479999999999997</v>
      </c>
      <c r="E1279" s="113">
        <v>55.844200000000001</v>
      </c>
      <c r="F1279" s="113">
        <v>36.672499999999999</v>
      </c>
      <c r="G1279" s="113">
        <v>11.5</v>
      </c>
      <c r="H1279" s="113">
        <v>49.66</v>
      </c>
      <c r="I1279" s="113">
        <v>25</v>
      </c>
      <c r="J1279" s="113">
        <v>80</v>
      </c>
      <c r="K1279" s="113">
        <v>728.51</v>
      </c>
      <c r="L1279" s="113">
        <v>19.72</v>
      </c>
      <c r="M1279" s="113">
        <v>82.18</v>
      </c>
      <c r="N1279" s="113">
        <v>47.19</v>
      </c>
      <c r="O1279" s="113">
        <v>650.02</v>
      </c>
      <c r="P1279" s="113">
        <f t="shared" si="95"/>
        <v>2.7545995536806105</v>
      </c>
      <c r="Q1279" s="113">
        <f t="shared" si="96"/>
        <v>15.714746730160341</v>
      </c>
      <c r="R1279" s="113">
        <f>SUM($Q$1257:Q1279)</f>
        <v>300.94077961377832</v>
      </c>
      <c r="S1279" s="113">
        <f t="shared" si="97"/>
        <v>11.144993535126899</v>
      </c>
      <c r="T1279" s="113">
        <f>SUM($S$1257:S1279)</f>
        <v>228.4366551465574</v>
      </c>
      <c r="U1279" s="199">
        <f t="shared" si="98"/>
        <v>10.680634924309999</v>
      </c>
      <c r="V1279" s="199">
        <f t="shared" si="99"/>
        <v>10.680634924309999</v>
      </c>
      <c r="W1279" s="231">
        <f>SUM($V$1257:V1279)</f>
        <v>222.58985675398998</v>
      </c>
      <c r="Y1279" s="231"/>
      <c r="Z1279" s="231"/>
      <c r="AA1279" s="231"/>
      <c r="AB1279" s="231"/>
      <c r="AC1279" s="231"/>
      <c r="AD1279" s="231"/>
      <c r="AE1279" s="231"/>
      <c r="AF1279" s="231"/>
      <c r="AG1279" s="231"/>
      <c r="AH1279" s="231"/>
      <c r="AI1279" s="231"/>
      <c r="AJ1279" s="231"/>
      <c r="AK1279" s="231"/>
      <c r="AL1279" s="231"/>
      <c r="AM1279" s="231"/>
      <c r="AN1279" s="231"/>
    </row>
    <row r="1280" spans="1:40">
      <c r="A1280" s="27">
        <v>43251</v>
      </c>
      <c r="B1280" s="113">
        <v>8.9709000000000003</v>
      </c>
      <c r="C1280" s="17">
        <v>6.51</v>
      </c>
      <c r="D1280" s="116">
        <v>38.57</v>
      </c>
      <c r="E1280" s="113">
        <v>56.433599999999998</v>
      </c>
      <c r="F1280" s="113">
        <v>37.195</v>
      </c>
      <c r="G1280" s="113">
        <v>11.600000380000001</v>
      </c>
      <c r="H1280" s="113">
        <v>48</v>
      </c>
      <c r="I1280" s="113">
        <v>24.99</v>
      </c>
      <c r="J1280" s="113">
        <v>76.31</v>
      </c>
      <c r="K1280" s="113">
        <v>723.92</v>
      </c>
      <c r="L1280" s="113">
        <v>19.34</v>
      </c>
      <c r="M1280" s="113">
        <v>69.44</v>
      </c>
      <c r="N1280" s="113">
        <v>46.27</v>
      </c>
      <c r="O1280" s="113">
        <v>650.03</v>
      </c>
      <c r="P1280" s="113">
        <f t="shared" si="95"/>
        <v>2.6881102946501438</v>
      </c>
      <c r="Q1280" s="113">
        <f t="shared" si="96"/>
        <v>14.703863680389201</v>
      </c>
      <c r="R1280" s="113">
        <f>SUM($Q$1257:Q1280)</f>
        <v>315.64464329416751</v>
      </c>
      <c r="S1280" s="113">
        <f t="shared" si="97"/>
        <v>10.827520905771353</v>
      </c>
      <c r="T1280" s="113">
        <f>SUM($S$1257:S1280)</f>
        <v>239.26417605232876</v>
      </c>
      <c r="U1280" s="199">
        <f t="shared" si="98"/>
        <v>10.498278008979998</v>
      </c>
      <c r="V1280" s="199">
        <f t="shared" si="99"/>
        <v>10.498278008979998</v>
      </c>
      <c r="W1280" s="231">
        <f>SUM($V$1257:V1280)</f>
        <v>233.08813476296999</v>
      </c>
      <c r="Y1280" s="231"/>
      <c r="Z1280" s="231"/>
      <c r="AA1280" s="231"/>
      <c r="AB1280" s="231"/>
      <c r="AC1280" s="231"/>
      <c r="AD1280" s="231"/>
      <c r="AE1280" s="231"/>
      <c r="AF1280" s="231"/>
      <c r="AG1280" s="231"/>
      <c r="AH1280" s="231"/>
      <c r="AI1280" s="231"/>
      <c r="AJ1280" s="231"/>
      <c r="AK1280" s="231"/>
      <c r="AL1280" s="231"/>
      <c r="AM1280" s="231"/>
      <c r="AN1280" s="231"/>
    </row>
    <row r="1281" spans="1:40">
      <c r="A1281" s="27">
        <v>43252</v>
      </c>
      <c r="B1281" s="113">
        <v>7.6906999999999996</v>
      </c>
      <c r="C1281" s="17">
        <v>5.58</v>
      </c>
      <c r="D1281" s="116">
        <v>38.19</v>
      </c>
      <c r="E1281" s="113">
        <v>60.125500000000002</v>
      </c>
      <c r="F1281" s="113">
        <v>36.6023</v>
      </c>
      <c r="G1281" s="113">
        <v>11.5</v>
      </c>
      <c r="H1281" s="113">
        <v>49.74</v>
      </c>
      <c r="I1281" s="113">
        <v>24.99</v>
      </c>
      <c r="J1281" s="113">
        <v>75.66</v>
      </c>
      <c r="K1281" s="113">
        <v>696.64</v>
      </c>
      <c r="L1281" s="113">
        <v>18.34</v>
      </c>
      <c r="M1281" s="113">
        <v>40.69</v>
      </c>
      <c r="N1281" s="113">
        <v>43.05</v>
      </c>
      <c r="O1281" s="113">
        <v>650.01</v>
      </c>
      <c r="P1281" s="113">
        <f t="shared" si="95"/>
        <v>2.4726183200452101</v>
      </c>
      <c r="Q1281" s="113">
        <f t="shared" si="96"/>
        <v>11.853442361596231</v>
      </c>
      <c r="R1281" s="113">
        <f>SUM($Q$1257:Q1281)</f>
        <v>327.49808565576376</v>
      </c>
      <c r="S1281" s="113">
        <f t="shared" si="97"/>
        <v>9.5241425660672991</v>
      </c>
      <c r="T1281" s="113">
        <f>SUM($S$1257:S1281)</f>
        <v>248.78831861839606</v>
      </c>
      <c r="U1281" s="199">
        <f t="shared" si="98"/>
        <v>9.3496645871799995</v>
      </c>
      <c r="V1281" s="199">
        <f t="shared" si="99"/>
        <v>9.3496645871799995</v>
      </c>
      <c r="W1281" s="231">
        <f>SUM($V$1257:V1281)</f>
        <v>242.43779935014999</v>
      </c>
      <c r="Y1281" s="231"/>
      <c r="Z1281" s="231"/>
      <c r="AA1281" s="231"/>
      <c r="AB1281" s="231"/>
      <c r="AC1281" s="231"/>
      <c r="AD1281" s="231"/>
      <c r="AE1281" s="231"/>
      <c r="AF1281" s="231"/>
      <c r="AG1281" s="231"/>
      <c r="AH1281" s="231"/>
      <c r="AI1281" s="231"/>
      <c r="AJ1281" s="231"/>
      <c r="AK1281" s="231"/>
      <c r="AL1281" s="231"/>
      <c r="AM1281" s="231"/>
      <c r="AN1281" s="231"/>
    </row>
    <row r="1282" spans="1:40">
      <c r="A1282" s="27">
        <v>43253</v>
      </c>
      <c r="B1282" s="113">
        <v>7.8853</v>
      </c>
      <c r="C1282" s="17">
        <v>5.72</v>
      </c>
      <c r="D1282" s="116">
        <v>37.18</v>
      </c>
      <c r="E1282" s="113">
        <v>57.977899999999998</v>
      </c>
      <c r="F1282" s="113">
        <v>36.788600000000002</v>
      </c>
      <c r="G1282" s="113">
        <v>11.399999619999999</v>
      </c>
      <c r="H1282" s="113">
        <v>48.91</v>
      </c>
      <c r="I1282" s="113">
        <v>25</v>
      </c>
      <c r="J1282" s="113">
        <v>79.989999999999995</v>
      </c>
      <c r="K1282" s="113">
        <v>701.38</v>
      </c>
      <c r="L1282" s="113">
        <v>18.47</v>
      </c>
      <c r="M1282" s="113">
        <v>42.67</v>
      </c>
      <c r="N1282" s="113">
        <v>42.8</v>
      </c>
      <c r="O1282" s="113">
        <v>649.91</v>
      </c>
      <c r="P1282" s="113">
        <f t="shared" si="95"/>
        <v>2.490464065231476</v>
      </c>
      <c r="Q1282" s="113">
        <f t="shared" si="96"/>
        <v>12.066874638277712</v>
      </c>
      <c r="R1282" s="113">
        <f>SUM($Q$1257:Q1282)</f>
        <v>339.5649602940415</v>
      </c>
      <c r="S1282" s="113">
        <f t="shared" si="97"/>
        <v>9.6026811233932516</v>
      </c>
      <c r="T1282" s="113">
        <f>SUM($S$1257:S1282)</f>
        <v>258.3909997417893</v>
      </c>
      <c r="U1282" s="199">
        <f t="shared" si="98"/>
        <v>9.3571487469299992</v>
      </c>
      <c r="V1282" s="199">
        <f t="shared" si="99"/>
        <v>9.3571487469299992</v>
      </c>
      <c r="W1282" s="231">
        <f>SUM($V$1257:V1282)</f>
        <v>251.79494809707998</v>
      </c>
      <c r="Y1282" s="231"/>
      <c r="Z1282" s="231"/>
      <c r="AA1282" s="231"/>
      <c r="AB1282" s="231"/>
      <c r="AC1282" s="231"/>
      <c r="AD1282" s="231"/>
      <c r="AE1282" s="231"/>
      <c r="AF1282" s="231"/>
      <c r="AG1282" s="231"/>
      <c r="AH1282" s="231"/>
      <c r="AI1282" s="231"/>
      <c r="AJ1282" s="231"/>
      <c r="AK1282" s="231"/>
      <c r="AL1282" s="231"/>
      <c r="AM1282" s="231"/>
      <c r="AN1282" s="231"/>
    </row>
    <row r="1283" spans="1:40">
      <c r="A1283" s="27">
        <v>43254</v>
      </c>
      <c r="B1283" s="113">
        <v>7.2666000000000004</v>
      </c>
      <c r="C1283" s="17">
        <v>5.27</v>
      </c>
      <c r="D1283" s="116">
        <v>35.54</v>
      </c>
      <c r="E1283" s="113">
        <v>55.348399999999998</v>
      </c>
      <c r="F1283" s="113">
        <v>36.868200000000002</v>
      </c>
      <c r="G1283" s="113">
        <v>11.600000380000001</v>
      </c>
      <c r="H1283" s="113">
        <v>48.02</v>
      </c>
      <c r="I1283" s="113">
        <v>25</v>
      </c>
      <c r="J1283" s="113">
        <v>79.98</v>
      </c>
      <c r="K1283" s="113">
        <v>684.63</v>
      </c>
      <c r="L1283" s="113">
        <v>17.66</v>
      </c>
      <c r="M1283" s="113">
        <v>44.72</v>
      </c>
      <c r="N1283" s="113">
        <v>37.79</v>
      </c>
      <c r="O1283" s="113">
        <v>649.97</v>
      </c>
      <c r="P1283" s="113">
        <f t="shared" si="95"/>
        <v>2.3507845725390242</v>
      </c>
      <c r="Q1283" s="113">
        <f t="shared" si="96"/>
        <v>10.493799642851334</v>
      </c>
      <c r="R1283" s="113">
        <f>SUM($Q$1257:Q1283)</f>
        <v>350.05875993689284</v>
      </c>
      <c r="S1283" s="113">
        <f t="shared" si="97"/>
        <v>8.5822860559941478</v>
      </c>
      <c r="T1283" s="113">
        <f>SUM($S$1257:S1283)</f>
        <v>266.97328579778343</v>
      </c>
      <c r="U1283" s="199">
        <f t="shared" si="98"/>
        <v>8.5000346861399994</v>
      </c>
      <c r="V1283" s="199">
        <f t="shared" si="99"/>
        <v>8.5000346861399994</v>
      </c>
      <c r="W1283" s="231">
        <f>SUM($V$1257:V1283)</f>
        <v>260.29498278322001</v>
      </c>
      <c r="Y1283" s="231"/>
      <c r="Z1283" s="231"/>
      <c r="AA1283" s="231"/>
      <c r="AB1283" s="231"/>
      <c r="AC1283" s="231"/>
      <c r="AD1283" s="231"/>
      <c r="AE1283" s="231"/>
      <c r="AF1283" s="231"/>
      <c r="AG1283" s="231"/>
      <c r="AH1283" s="231"/>
      <c r="AI1283" s="231"/>
      <c r="AJ1283" s="231"/>
      <c r="AK1283" s="231"/>
      <c r="AL1283" s="231"/>
      <c r="AM1283" s="231"/>
      <c r="AN1283" s="231"/>
    </row>
    <row r="1284" spans="1:40">
      <c r="A1284" s="27">
        <v>43255</v>
      </c>
      <c r="B1284" s="113">
        <v>7.6025999999999998</v>
      </c>
      <c r="C1284" s="17">
        <v>5.52</v>
      </c>
      <c r="D1284" s="116">
        <v>34.590000000000003</v>
      </c>
      <c r="E1284" s="113">
        <v>53.1479</v>
      </c>
      <c r="F1284" s="113">
        <v>36.811599999999999</v>
      </c>
      <c r="G1284" s="113">
        <v>11.5</v>
      </c>
      <c r="H1284" s="113">
        <v>50.43</v>
      </c>
      <c r="I1284" s="113">
        <v>25</v>
      </c>
      <c r="J1284" s="113">
        <v>79.98</v>
      </c>
      <c r="K1284" s="113">
        <v>693.47</v>
      </c>
      <c r="L1284" s="113">
        <v>17.809999999999999</v>
      </c>
      <c r="M1284" s="113">
        <v>46.95</v>
      </c>
      <c r="N1284" s="113">
        <v>38.200000000000003</v>
      </c>
      <c r="O1284" s="113">
        <v>650.04999999999995</v>
      </c>
      <c r="P1284" s="113">
        <f t="shared" ref="P1284:P1347" si="100">SUMPRODUCT(C1284:O1284,$Y$5:$AK$5)+AP1284</f>
        <v>2.4004966942363399</v>
      </c>
      <c r="Q1284" s="113">
        <f t="shared" ref="Q1284:Q1347" si="101">EXP(P1284)</f>
        <v>11.028652888778447</v>
      </c>
      <c r="R1284" s="113">
        <f>SUM($Q$1257:Q1284)</f>
        <v>361.08741282567127</v>
      </c>
      <c r="S1284" s="113">
        <f t="shared" ref="S1284:S1347" si="102">SUMPRODUCT(C1284:O1284,$Y$3:$AK$3)</f>
        <v>8.7961037017273984</v>
      </c>
      <c r="T1284" s="113">
        <f>SUM($S$1257:S1284)</f>
        <v>275.76938949951085</v>
      </c>
      <c r="U1284" s="199">
        <f t="shared" ref="U1284:U1347" si="103">$AY$65+$AY$66*C1284+$AY$67*D1284+$AY$68*E1284+$AY$69*F1284</f>
        <v>8.657651841229999</v>
      </c>
      <c r="V1284" s="199">
        <f t="shared" ref="V1284:V1347" si="104">IF(U1284&lt;0,0,U1284)</f>
        <v>8.657651841229999</v>
      </c>
      <c r="W1284" s="231">
        <f>SUM($V$1257:V1284)</f>
        <v>268.95263462445001</v>
      </c>
      <c r="Y1284" s="231"/>
      <c r="Z1284" s="231"/>
      <c r="AA1284" s="231"/>
      <c r="AB1284" s="231"/>
      <c r="AC1284" s="231"/>
      <c r="AD1284" s="231"/>
      <c r="AE1284" s="231"/>
      <c r="AF1284" s="231"/>
      <c r="AG1284" s="231"/>
      <c r="AH1284" s="231"/>
      <c r="AI1284" s="231"/>
      <c r="AJ1284" s="231"/>
      <c r="AK1284" s="231"/>
      <c r="AL1284" s="231"/>
      <c r="AM1284" s="231"/>
      <c r="AN1284" s="231"/>
    </row>
    <row r="1285" spans="1:40">
      <c r="A1285" s="27">
        <v>43256</v>
      </c>
      <c r="B1285" s="113">
        <v>8.8628</v>
      </c>
      <c r="C1285" s="17">
        <v>6.43</v>
      </c>
      <c r="D1285" s="116">
        <v>38.36</v>
      </c>
      <c r="E1285" s="113">
        <v>50.408099999999997</v>
      </c>
      <c r="F1285" s="113">
        <v>37.389400000000002</v>
      </c>
      <c r="G1285" s="113">
        <v>11.69999981</v>
      </c>
      <c r="H1285" s="113">
        <v>49.64</v>
      </c>
      <c r="I1285" s="113">
        <v>25.01</v>
      </c>
      <c r="J1285" s="113">
        <v>72.599999999999994</v>
      </c>
      <c r="K1285" s="113">
        <v>729.89</v>
      </c>
      <c r="L1285" s="113">
        <v>21.41</v>
      </c>
      <c r="M1285" s="113">
        <v>36.270000000000003</v>
      </c>
      <c r="N1285" s="113">
        <v>43.1</v>
      </c>
      <c r="O1285" s="113">
        <v>650.12</v>
      </c>
      <c r="P1285" s="113">
        <f t="shared" si="100"/>
        <v>2.5958562521502779</v>
      </c>
      <c r="Q1285" s="113">
        <f t="shared" si="101"/>
        <v>13.408063130517286</v>
      </c>
      <c r="R1285" s="113">
        <f>SUM($Q$1257:Q1285)</f>
        <v>374.49547595618856</v>
      </c>
      <c r="S1285" s="113">
        <f t="shared" si="102"/>
        <v>10.256604290095026</v>
      </c>
      <c r="T1285" s="113">
        <f>SUM($S$1257:S1285)</f>
        <v>286.02599378960588</v>
      </c>
      <c r="U1285" s="199">
        <f t="shared" si="103"/>
        <v>10.166792180670001</v>
      </c>
      <c r="V1285" s="199">
        <f t="shared" si="104"/>
        <v>10.166792180670001</v>
      </c>
      <c r="W1285" s="231">
        <f>SUM($V$1257:V1285)</f>
        <v>279.11942680512004</v>
      </c>
      <c r="Y1285" s="231"/>
      <c r="Z1285" s="231"/>
      <c r="AA1285" s="231"/>
      <c r="AB1285" s="231"/>
      <c r="AC1285" s="231"/>
      <c r="AD1285" s="231"/>
      <c r="AE1285" s="231"/>
      <c r="AF1285" s="231"/>
      <c r="AG1285" s="231"/>
      <c r="AH1285" s="231"/>
      <c r="AI1285" s="231"/>
      <c r="AJ1285" s="231"/>
      <c r="AK1285" s="231"/>
      <c r="AL1285" s="231"/>
      <c r="AM1285" s="231"/>
      <c r="AN1285" s="231"/>
    </row>
    <row r="1286" spans="1:40">
      <c r="A1286" s="27">
        <v>43257</v>
      </c>
      <c r="B1286" s="113">
        <v>9.0988000000000007</v>
      </c>
      <c r="C1286" s="17">
        <v>6.6</v>
      </c>
      <c r="D1286" s="116">
        <v>38.25</v>
      </c>
      <c r="E1286" s="113">
        <v>57.777500000000003</v>
      </c>
      <c r="F1286" s="113">
        <v>37.214599999999997</v>
      </c>
      <c r="G1286" s="113">
        <v>11.80000019</v>
      </c>
      <c r="H1286" s="113">
        <v>47.76</v>
      </c>
      <c r="I1286" s="113">
        <v>25.01</v>
      </c>
      <c r="J1286" s="113">
        <v>68.260000000000005</v>
      </c>
      <c r="K1286" s="113">
        <v>725.18</v>
      </c>
      <c r="L1286" s="113">
        <v>19.07</v>
      </c>
      <c r="M1286" s="113">
        <v>48</v>
      </c>
      <c r="N1286" s="113">
        <v>46.61</v>
      </c>
      <c r="O1286" s="113">
        <v>650.04999999999995</v>
      </c>
      <c r="P1286" s="113">
        <f t="shared" si="100"/>
        <v>2.649530891897002</v>
      </c>
      <c r="Q1286" s="113">
        <f t="shared" si="101"/>
        <v>14.147400428299555</v>
      </c>
      <c r="R1286" s="113">
        <f>SUM($Q$1257:Q1286)</f>
        <v>388.64287638448809</v>
      </c>
      <c r="S1286" s="113">
        <f t="shared" si="102"/>
        <v>10.744042313188176</v>
      </c>
      <c r="T1286" s="113">
        <f>SUM($S$1257:S1286)</f>
        <v>296.77003610279405</v>
      </c>
      <c r="U1286" s="199">
        <f t="shared" si="103"/>
        <v>10.629534154810001</v>
      </c>
      <c r="V1286" s="199">
        <f t="shared" si="104"/>
        <v>10.629534154810001</v>
      </c>
      <c r="W1286" s="231">
        <f>SUM($V$1257:V1286)</f>
        <v>289.74896095993006</v>
      </c>
      <c r="Y1286" s="231"/>
      <c r="Z1286" s="231"/>
      <c r="AA1286" s="231"/>
      <c r="AB1286" s="231"/>
      <c r="AC1286" s="231"/>
      <c r="AD1286" s="231"/>
      <c r="AE1286" s="231"/>
      <c r="AF1286" s="231"/>
      <c r="AG1286" s="231"/>
      <c r="AH1286" s="231"/>
      <c r="AI1286" s="231"/>
      <c r="AJ1286" s="231"/>
      <c r="AK1286" s="231"/>
      <c r="AL1286" s="231"/>
      <c r="AM1286" s="231"/>
      <c r="AN1286" s="231"/>
    </row>
    <row r="1287" spans="1:40">
      <c r="A1287" s="27">
        <v>43258</v>
      </c>
      <c r="B1287" s="113">
        <v>9.4809000000000001</v>
      </c>
      <c r="C1287" s="17">
        <v>6.88</v>
      </c>
      <c r="D1287" s="116">
        <v>37.270000000000003</v>
      </c>
      <c r="E1287" s="113">
        <v>57.234400000000001</v>
      </c>
      <c r="F1287" s="113">
        <v>37.463099999999997</v>
      </c>
      <c r="G1287" s="113">
        <v>11.69999981</v>
      </c>
      <c r="H1287" s="113">
        <v>49.29</v>
      </c>
      <c r="I1287" s="113">
        <v>24.99</v>
      </c>
      <c r="J1287" s="113">
        <v>77.36</v>
      </c>
      <c r="K1287" s="113">
        <v>720.35</v>
      </c>
      <c r="L1287" s="113">
        <v>19.850000000000001</v>
      </c>
      <c r="M1287" s="113">
        <v>55.65</v>
      </c>
      <c r="N1287" s="113">
        <v>53.03</v>
      </c>
      <c r="O1287" s="113">
        <v>650.04</v>
      </c>
      <c r="P1287" s="113">
        <f t="shared" si="100"/>
        <v>2.7279494588787081</v>
      </c>
      <c r="Q1287" s="113">
        <f t="shared" si="101"/>
        <v>15.301478517782662</v>
      </c>
      <c r="R1287" s="113">
        <f>SUM($Q$1257:Q1287)</f>
        <v>403.94435490227073</v>
      </c>
      <c r="S1287" s="113">
        <f t="shared" si="102"/>
        <v>11.218225617071328</v>
      </c>
      <c r="T1287" s="113">
        <f>SUM($S$1257:S1287)</f>
        <v>307.98826171986536</v>
      </c>
      <c r="U1287" s="199">
        <f t="shared" si="103"/>
        <v>10.880050816829998</v>
      </c>
      <c r="V1287" s="199">
        <f t="shared" si="104"/>
        <v>10.880050816829998</v>
      </c>
      <c r="W1287" s="231">
        <f>SUM($V$1257:V1287)</f>
        <v>300.62901177676008</v>
      </c>
      <c r="Y1287" s="231"/>
      <c r="Z1287" s="231"/>
      <c r="AA1287" s="231"/>
      <c r="AB1287" s="231"/>
      <c r="AC1287" s="231"/>
      <c r="AD1287" s="231"/>
      <c r="AE1287" s="231"/>
      <c r="AF1287" s="231"/>
      <c r="AG1287" s="231"/>
      <c r="AH1287" s="231"/>
      <c r="AI1287" s="231"/>
      <c r="AJ1287" s="231"/>
      <c r="AK1287" s="231"/>
      <c r="AL1287" s="231"/>
      <c r="AM1287" s="231"/>
      <c r="AN1287" s="231"/>
    </row>
    <row r="1288" spans="1:40">
      <c r="A1288" s="27">
        <v>43259</v>
      </c>
      <c r="B1288" s="113">
        <v>9.5607000000000006</v>
      </c>
      <c r="C1288" s="17">
        <v>6.94</v>
      </c>
      <c r="D1288" s="116">
        <v>36.97</v>
      </c>
      <c r="E1288" s="113">
        <v>55.8932</v>
      </c>
      <c r="F1288" s="113">
        <v>37.3748</v>
      </c>
      <c r="G1288" s="113">
        <v>11.899999619999999</v>
      </c>
      <c r="H1288" s="113">
        <v>49.69</v>
      </c>
      <c r="I1288" s="113">
        <v>25</v>
      </c>
      <c r="J1288" s="113">
        <v>74.16</v>
      </c>
      <c r="K1288" s="113">
        <v>722.86</v>
      </c>
      <c r="L1288" s="113">
        <v>20.079999999999998</v>
      </c>
      <c r="M1288" s="113">
        <v>57.9</v>
      </c>
      <c r="N1288" s="113">
        <v>53.14</v>
      </c>
      <c r="O1288" s="113">
        <v>649.99</v>
      </c>
      <c r="P1288" s="113">
        <f t="shared" si="100"/>
        <v>2.7212884795503562</v>
      </c>
      <c r="Q1288" s="113">
        <f t="shared" si="101"/>
        <v>15.199894386178427</v>
      </c>
      <c r="R1288" s="113">
        <f>SUM($Q$1257:Q1288)</f>
        <v>419.14424928844915</v>
      </c>
      <c r="S1288" s="113">
        <f t="shared" si="102"/>
        <v>11.124235398580051</v>
      </c>
      <c r="T1288" s="113">
        <f>SUM($S$1257:S1288)</f>
        <v>319.11249711844539</v>
      </c>
      <c r="U1288" s="199">
        <f t="shared" si="103"/>
        <v>10.88280415204</v>
      </c>
      <c r="V1288" s="199">
        <f t="shared" si="104"/>
        <v>10.88280415204</v>
      </c>
      <c r="W1288" s="231">
        <f>SUM($V$1257:V1288)</f>
        <v>311.5118159288001</v>
      </c>
      <c r="Y1288" s="231"/>
      <c r="Z1288" s="231"/>
      <c r="AA1288" s="231"/>
      <c r="AB1288" s="231"/>
      <c r="AC1288" s="231"/>
      <c r="AD1288" s="231"/>
      <c r="AE1288" s="231"/>
      <c r="AF1288" s="231"/>
      <c r="AG1288" s="231"/>
      <c r="AH1288" s="231"/>
      <c r="AI1288" s="231"/>
      <c r="AJ1288" s="231"/>
      <c r="AK1288" s="231"/>
      <c r="AL1288" s="231"/>
      <c r="AM1288" s="231"/>
      <c r="AN1288" s="231"/>
    </row>
    <row r="1289" spans="1:40">
      <c r="A1289" s="27">
        <v>43260</v>
      </c>
      <c r="B1289" s="113">
        <v>9.3325999999999993</v>
      </c>
      <c r="C1289" s="17">
        <v>6.77</v>
      </c>
      <c r="D1289" s="116">
        <v>33.85</v>
      </c>
      <c r="E1289" s="113">
        <v>54.486800000000002</v>
      </c>
      <c r="F1289" s="113">
        <v>36.945799999999998</v>
      </c>
      <c r="G1289" s="113">
        <v>11.5</v>
      </c>
      <c r="H1289" s="113">
        <v>48.81</v>
      </c>
      <c r="I1289" s="113">
        <v>25.01</v>
      </c>
      <c r="J1289" s="113">
        <v>79.3</v>
      </c>
      <c r="K1289" s="113">
        <v>722.48</v>
      </c>
      <c r="L1289" s="113">
        <v>20.100000000000001</v>
      </c>
      <c r="M1289" s="113">
        <v>65.95</v>
      </c>
      <c r="N1289" s="113">
        <v>54.63</v>
      </c>
      <c r="O1289" s="113">
        <v>650.03</v>
      </c>
      <c r="P1289" s="113">
        <f t="shared" si="100"/>
        <v>2.6778807871887</v>
      </c>
      <c r="Q1289" s="113">
        <f t="shared" si="101"/>
        <v>14.554217107476743</v>
      </c>
      <c r="R1289" s="113">
        <f>SUM($Q$1257:Q1289)</f>
        <v>433.69846639592589</v>
      </c>
      <c r="S1289" s="113">
        <f t="shared" si="102"/>
        <v>10.690117224837399</v>
      </c>
      <c r="T1289" s="113">
        <f>SUM($S$1257:S1289)</f>
        <v>329.80261434328281</v>
      </c>
      <c r="U1289" s="199">
        <f t="shared" si="103"/>
        <v>10.282894111619999</v>
      </c>
      <c r="V1289" s="199">
        <f t="shared" si="104"/>
        <v>10.282894111619999</v>
      </c>
      <c r="W1289" s="231">
        <f>SUM($V$1257:V1289)</f>
        <v>321.79471004042011</v>
      </c>
      <c r="Y1289" s="231"/>
      <c r="Z1289" s="231"/>
      <c r="AA1289" s="231"/>
      <c r="AB1289" s="231"/>
      <c r="AC1289" s="231"/>
      <c r="AD1289" s="231"/>
      <c r="AE1289" s="231"/>
      <c r="AF1289" s="231"/>
      <c r="AG1289" s="231"/>
      <c r="AH1289" s="231"/>
      <c r="AI1289" s="231"/>
      <c r="AJ1289" s="231"/>
      <c r="AK1289" s="231"/>
      <c r="AL1289" s="231"/>
      <c r="AM1289" s="231"/>
      <c r="AN1289" s="231"/>
    </row>
    <row r="1290" spans="1:40">
      <c r="A1290" s="27">
        <v>43261</v>
      </c>
      <c r="B1290" s="113">
        <v>9.5457000000000001</v>
      </c>
      <c r="C1290" s="17">
        <v>6.93</v>
      </c>
      <c r="D1290" s="116">
        <v>34.119999999999997</v>
      </c>
      <c r="E1290" s="113">
        <v>50.776299999999999</v>
      </c>
      <c r="F1290" s="113">
        <v>37.405700000000003</v>
      </c>
      <c r="G1290" s="113">
        <v>11.600000380000001</v>
      </c>
      <c r="H1290" s="113">
        <v>49.96</v>
      </c>
      <c r="I1290" s="113">
        <v>24.99</v>
      </c>
      <c r="J1290" s="113">
        <v>80</v>
      </c>
      <c r="K1290" s="113">
        <v>729.1</v>
      </c>
      <c r="L1290" s="113">
        <v>20.440000000000001</v>
      </c>
      <c r="M1290" s="113">
        <v>69.13</v>
      </c>
      <c r="N1290" s="113">
        <v>56.18</v>
      </c>
      <c r="O1290" s="113">
        <v>649.96</v>
      </c>
      <c r="P1290" s="113">
        <f t="shared" si="100"/>
        <v>2.7121254641405943</v>
      </c>
      <c r="Q1290" s="113">
        <f t="shared" si="101"/>
        <v>15.061253673217097</v>
      </c>
      <c r="R1290" s="113">
        <f>SUM($Q$1257:Q1290)</f>
        <v>448.75972006914299</v>
      </c>
      <c r="S1290" s="113">
        <f t="shared" si="102"/>
        <v>10.811761902429447</v>
      </c>
      <c r="T1290" s="113">
        <f>SUM($S$1257:S1290)</f>
        <v>340.61437624571226</v>
      </c>
      <c r="U1290" s="199">
        <f t="shared" si="103"/>
        <v>10.398319343359999</v>
      </c>
      <c r="V1290" s="199">
        <f t="shared" si="104"/>
        <v>10.398319343359999</v>
      </c>
      <c r="W1290" s="231">
        <f>SUM($V$1257:V1290)</f>
        <v>332.19302938378013</v>
      </c>
      <c r="Y1290" s="231"/>
      <c r="Z1290" s="231"/>
      <c r="AA1290" s="231"/>
      <c r="AB1290" s="231"/>
      <c r="AC1290" s="231"/>
      <c r="AD1290" s="231"/>
      <c r="AE1290" s="231"/>
      <c r="AF1290" s="231"/>
      <c r="AG1290" s="231"/>
      <c r="AH1290" s="231"/>
      <c r="AI1290" s="231"/>
      <c r="AJ1290" s="231"/>
      <c r="AK1290" s="231"/>
      <c r="AL1290" s="231"/>
      <c r="AM1290" s="231"/>
      <c r="AN1290" s="231"/>
    </row>
    <row r="1291" spans="1:40">
      <c r="A1291" s="27">
        <v>43262</v>
      </c>
      <c r="B1291" s="113">
        <v>9.6837</v>
      </c>
      <c r="C1291" s="17">
        <v>7.03</v>
      </c>
      <c r="D1291" s="116">
        <v>34.619999999999997</v>
      </c>
      <c r="E1291" s="113">
        <v>52.341700000000003</v>
      </c>
      <c r="F1291" s="113">
        <v>37.779600000000002</v>
      </c>
      <c r="G1291" s="113">
        <v>11.5</v>
      </c>
      <c r="H1291" s="113">
        <v>47.13</v>
      </c>
      <c r="I1291" s="113">
        <v>25</v>
      </c>
      <c r="J1291" s="113">
        <v>80</v>
      </c>
      <c r="K1291" s="113">
        <v>733.69</v>
      </c>
      <c r="L1291" s="113">
        <v>20.63</v>
      </c>
      <c r="M1291" s="113">
        <v>71.3</v>
      </c>
      <c r="N1291" s="113">
        <v>56.85</v>
      </c>
      <c r="O1291" s="113">
        <v>649.98</v>
      </c>
      <c r="P1291" s="113">
        <f t="shared" si="100"/>
        <v>2.7414382165409803</v>
      </c>
      <c r="Q1291" s="113">
        <f t="shared" si="101"/>
        <v>15.509274759314279</v>
      </c>
      <c r="R1291" s="113">
        <f>SUM($Q$1257:Q1291)</f>
        <v>464.26899482845727</v>
      </c>
      <c r="S1291" s="113">
        <f t="shared" si="102"/>
        <v>11.104544218797002</v>
      </c>
      <c r="T1291" s="113">
        <f>SUM($S$1257:S1291)</f>
        <v>351.71892046450927</v>
      </c>
      <c r="U1291" s="199">
        <f t="shared" si="103"/>
        <v>10.636464739369998</v>
      </c>
      <c r="V1291" s="199">
        <f t="shared" si="104"/>
        <v>10.636464739369998</v>
      </c>
      <c r="W1291" s="231">
        <f>SUM($V$1257:V1291)</f>
        <v>342.82949412315014</v>
      </c>
      <c r="Y1291" s="231"/>
      <c r="Z1291" s="231"/>
      <c r="AA1291" s="231"/>
      <c r="AB1291" s="231"/>
      <c r="AC1291" s="231"/>
      <c r="AD1291" s="231"/>
      <c r="AE1291" s="231"/>
      <c r="AF1291" s="231"/>
      <c r="AG1291" s="231"/>
      <c r="AH1291" s="231"/>
      <c r="AI1291" s="231"/>
      <c r="AJ1291" s="231"/>
      <c r="AK1291" s="231"/>
      <c r="AL1291" s="231"/>
      <c r="AM1291" s="231"/>
      <c r="AN1291" s="231"/>
    </row>
    <row r="1292" spans="1:40">
      <c r="A1292" s="27">
        <v>43263</v>
      </c>
      <c r="B1292" s="113">
        <v>9.3148</v>
      </c>
      <c r="C1292" s="17">
        <v>6.76</v>
      </c>
      <c r="D1292" s="116">
        <v>33.32</v>
      </c>
      <c r="E1292" s="113">
        <v>60.596600000000002</v>
      </c>
      <c r="F1292" s="113">
        <v>37.724400000000003</v>
      </c>
      <c r="G1292" s="113">
        <v>11.5</v>
      </c>
      <c r="H1292" s="113">
        <v>49.04</v>
      </c>
      <c r="I1292" s="113">
        <v>24.99</v>
      </c>
      <c r="J1292" s="113">
        <v>79.989999999999995</v>
      </c>
      <c r="K1292" s="113">
        <v>726.6</v>
      </c>
      <c r="L1292" s="113">
        <v>20.86</v>
      </c>
      <c r="M1292" s="113">
        <v>51.53</v>
      </c>
      <c r="N1292" s="113">
        <v>55.14</v>
      </c>
      <c r="O1292" s="113">
        <v>649.88</v>
      </c>
      <c r="P1292" s="113">
        <f t="shared" si="100"/>
        <v>2.6597727642619597</v>
      </c>
      <c r="Q1292" s="113">
        <f t="shared" si="101"/>
        <v>14.293040839947238</v>
      </c>
      <c r="R1292" s="113">
        <f>SUM($Q$1257:Q1292)</f>
        <v>478.56203566840452</v>
      </c>
      <c r="S1292" s="113">
        <f t="shared" si="102"/>
        <v>10.791122478447601</v>
      </c>
      <c r="T1292" s="113">
        <f>SUM($S$1257:S1292)</f>
        <v>362.51004294295689</v>
      </c>
      <c r="U1292" s="199">
        <f t="shared" si="103"/>
        <v>10.421263959219997</v>
      </c>
      <c r="V1292" s="199">
        <f t="shared" si="104"/>
        <v>10.421263959219997</v>
      </c>
      <c r="W1292" s="231">
        <f>SUM($V$1257:V1292)</f>
        <v>353.25075808237011</v>
      </c>
      <c r="Y1292" s="231"/>
      <c r="Z1292" s="231"/>
      <c r="AA1292" s="231"/>
      <c r="AB1292" s="231"/>
      <c r="AC1292" s="231"/>
      <c r="AD1292" s="231"/>
      <c r="AE1292" s="231"/>
      <c r="AF1292" s="231"/>
      <c r="AG1292" s="231"/>
      <c r="AH1292" s="231"/>
      <c r="AI1292" s="231"/>
      <c r="AJ1292" s="231"/>
      <c r="AK1292" s="231"/>
      <c r="AL1292" s="231"/>
      <c r="AM1292" s="231"/>
      <c r="AN1292" s="231"/>
    </row>
    <row r="1293" spans="1:40">
      <c r="A1293" s="27">
        <v>43264</v>
      </c>
      <c r="B1293" s="113">
        <v>8.0193999999999992</v>
      </c>
      <c r="C1293" s="17">
        <v>5.82</v>
      </c>
      <c r="D1293" s="116">
        <v>33.28</v>
      </c>
      <c r="E1293" s="113">
        <v>60.714199999999998</v>
      </c>
      <c r="F1293" s="113">
        <v>37.582299999999996</v>
      </c>
      <c r="G1293" s="113">
        <v>11.399999619999999</v>
      </c>
      <c r="H1293" s="113">
        <v>47.13</v>
      </c>
      <c r="I1293" s="113">
        <v>25</v>
      </c>
      <c r="J1293" s="113">
        <v>79.989999999999995</v>
      </c>
      <c r="K1293" s="113">
        <v>703.65</v>
      </c>
      <c r="L1293" s="113">
        <v>19.559999999999999</v>
      </c>
      <c r="M1293" s="113">
        <v>42.41</v>
      </c>
      <c r="N1293" s="113">
        <v>52.44</v>
      </c>
      <c r="O1293" s="113">
        <v>650.1</v>
      </c>
      <c r="P1293" s="113">
        <f t="shared" si="100"/>
        <v>2.4580482604319061</v>
      </c>
      <c r="Q1293" s="113">
        <f t="shared" si="101"/>
        <v>11.681989075159784</v>
      </c>
      <c r="R1293" s="113">
        <f>SUM($Q$1257:Q1293)</f>
        <v>490.2440247435643</v>
      </c>
      <c r="S1293" s="113">
        <f t="shared" si="102"/>
        <v>9.4486938397795495</v>
      </c>
      <c r="T1293" s="113">
        <f>SUM($S$1257:S1293)</f>
        <v>371.95873678273642</v>
      </c>
      <c r="U1293" s="199">
        <f t="shared" si="103"/>
        <v>9.1745977050900009</v>
      </c>
      <c r="V1293" s="199">
        <f t="shared" si="104"/>
        <v>9.1745977050900009</v>
      </c>
      <c r="W1293" s="231">
        <f>SUM($V$1257:V1293)</f>
        <v>362.42535578746009</v>
      </c>
      <c r="Y1293" s="231"/>
      <c r="Z1293" s="231"/>
      <c r="AA1293" s="231"/>
      <c r="AB1293" s="231"/>
      <c r="AC1293" s="231"/>
      <c r="AD1293" s="231"/>
      <c r="AE1293" s="231"/>
      <c r="AF1293" s="231"/>
      <c r="AG1293" s="231"/>
      <c r="AH1293" s="231"/>
      <c r="AI1293" s="231"/>
      <c r="AJ1293" s="231"/>
      <c r="AK1293" s="231"/>
      <c r="AL1293" s="231"/>
      <c r="AM1293" s="231"/>
      <c r="AN1293" s="231"/>
    </row>
    <row r="1294" spans="1:40">
      <c r="A1294" s="27">
        <v>43265</v>
      </c>
      <c r="B1294" s="113">
        <v>7.4973000000000001</v>
      </c>
      <c r="C1294" s="17">
        <v>5.44</v>
      </c>
      <c r="D1294" s="116">
        <v>31.55</v>
      </c>
      <c r="E1294" s="113">
        <v>57.130400000000002</v>
      </c>
      <c r="F1294" s="113">
        <v>37.080599999999997</v>
      </c>
      <c r="G1294" s="113">
        <v>11.399999619999999</v>
      </c>
      <c r="H1294" s="113">
        <v>49.31</v>
      </c>
      <c r="I1294" s="113">
        <v>25</v>
      </c>
      <c r="J1294" s="113">
        <v>80</v>
      </c>
      <c r="K1294" s="113">
        <v>692.49</v>
      </c>
      <c r="L1294" s="113">
        <v>19.420000000000002</v>
      </c>
      <c r="M1294" s="113">
        <v>38.08</v>
      </c>
      <c r="N1294" s="113">
        <v>47.37</v>
      </c>
      <c r="O1294" s="113">
        <v>649.95000000000005</v>
      </c>
      <c r="P1294" s="113">
        <f t="shared" si="100"/>
        <v>2.3431889644263766</v>
      </c>
      <c r="Q1294" s="113">
        <f t="shared" si="101"/>
        <v>10.414394798949864</v>
      </c>
      <c r="R1294" s="113">
        <f>SUM($Q$1257:Q1294)</f>
        <v>500.65841954251414</v>
      </c>
      <c r="S1294" s="113">
        <f t="shared" si="102"/>
        <v>8.5360226457302524</v>
      </c>
      <c r="T1294" s="113">
        <f>SUM($S$1257:S1294)</f>
        <v>380.49475942846669</v>
      </c>
      <c r="U1294" s="199">
        <f t="shared" si="103"/>
        <v>8.3681309633799987</v>
      </c>
      <c r="V1294" s="199">
        <f t="shared" si="104"/>
        <v>8.3681309633799987</v>
      </c>
      <c r="W1294" s="231">
        <f>SUM($V$1257:V1294)</f>
        <v>370.79348675084009</v>
      </c>
      <c r="Y1294" s="231"/>
      <c r="Z1294" s="231"/>
      <c r="AA1294" s="231"/>
      <c r="AB1294" s="231"/>
      <c r="AC1294" s="231"/>
      <c r="AD1294" s="231"/>
      <c r="AE1294" s="231"/>
      <c r="AF1294" s="231"/>
      <c r="AG1294" s="231"/>
      <c r="AH1294" s="231"/>
      <c r="AI1294" s="231"/>
      <c r="AJ1294" s="231"/>
      <c r="AK1294" s="231"/>
      <c r="AL1294" s="231"/>
      <c r="AM1294" s="231"/>
      <c r="AN1294" s="231"/>
    </row>
    <row r="1295" spans="1:40">
      <c r="A1295" s="27">
        <v>43266</v>
      </c>
      <c r="B1295" s="113">
        <v>7.5530999999999997</v>
      </c>
      <c r="C1295" s="17">
        <v>5.48</v>
      </c>
      <c r="D1295" s="116">
        <v>32.46</v>
      </c>
      <c r="E1295" s="113">
        <v>58.304099999999998</v>
      </c>
      <c r="F1295" s="113">
        <v>36.989600000000003</v>
      </c>
      <c r="G1295" s="113">
        <v>11.5</v>
      </c>
      <c r="H1295" s="113">
        <v>49.32</v>
      </c>
      <c r="I1295" s="113">
        <v>25</v>
      </c>
      <c r="J1295" s="113">
        <v>80</v>
      </c>
      <c r="K1295" s="113">
        <v>697.21</v>
      </c>
      <c r="L1295" s="113">
        <v>20.71</v>
      </c>
      <c r="M1295" s="113">
        <v>43.62</v>
      </c>
      <c r="N1295" s="113">
        <v>48.09</v>
      </c>
      <c r="O1295" s="113">
        <v>650.02</v>
      </c>
      <c r="P1295" s="113">
        <f t="shared" si="100"/>
        <v>2.3695629084389003</v>
      </c>
      <c r="Q1295" s="113">
        <f t="shared" si="101"/>
        <v>10.692717565932252</v>
      </c>
      <c r="R1295" s="113">
        <f>SUM($Q$1257:Q1295)</f>
        <v>511.35113710844638</v>
      </c>
      <c r="S1295" s="113">
        <f t="shared" si="102"/>
        <v>8.7219965390838023</v>
      </c>
      <c r="T1295" s="113">
        <f>SUM($S$1257:S1295)</f>
        <v>389.21675596755051</v>
      </c>
      <c r="U1295" s="199">
        <f t="shared" si="103"/>
        <v>8.5560114446900002</v>
      </c>
      <c r="V1295" s="199">
        <f t="shared" si="104"/>
        <v>8.5560114446900002</v>
      </c>
      <c r="W1295" s="231">
        <f>SUM($V$1257:V1295)</f>
        <v>379.34949819553009</v>
      </c>
      <c r="Y1295" s="231"/>
      <c r="Z1295" s="231"/>
      <c r="AA1295" s="231"/>
      <c r="AB1295" s="231"/>
      <c r="AC1295" s="231"/>
      <c r="AD1295" s="231"/>
      <c r="AE1295" s="231"/>
      <c r="AF1295" s="231"/>
      <c r="AG1295" s="231"/>
      <c r="AH1295" s="231"/>
      <c r="AI1295" s="231"/>
      <c r="AJ1295" s="231"/>
      <c r="AK1295" s="231"/>
      <c r="AL1295" s="231"/>
      <c r="AM1295" s="231"/>
      <c r="AN1295" s="231"/>
    </row>
    <row r="1296" spans="1:40">
      <c r="A1296" s="27">
        <v>43267</v>
      </c>
      <c r="B1296" s="113">
        <v>7.7766999999999999</v>
      </c>
      <c r="C1296" s="17">
        <v>5.64</v>
      </c>
      <c r="D1296" s="116">
        <v>34.58</v>
      </c>
      <c r="E1296" s="113">
        <v>51.802399999999999</v>
      </c>
      <c r="F1296" s="113">
        <v>37.134300000000003</v>
      </c>
      <c r="G1296" s="113">
        <v>11.399999619999999</v>
      </c>
      <c r="H1296" s="113">
        <v>49.83</v>
      </c>
      <c r="I1296" s="113">
        <v>25.02</v>
      </c>
      <c r="J1296" s="113">
        <v>80</v>
      </c>
      <c r="K1296" s="113">
        <v>698.39</v>
      </c>
      <c r="L1296" s="113">
        <v>20.399999999999999</v>
      </c>
      <c r="M1296" s="113">
        <v>46.88</v>
      </c>
      <c r="N1296" s="113">
        <v>44.28</v>
      </c>
      <c r="O1296" s="113">
        <v>649.96</v>
      </c>
      <c r="P1296" s="113">
        <f t="shared" si="100"/>
        <v>2.4278795974438654</v>
      </c>
      <c r="Q1296" s="113">
        <f t="shared" si="101"/>
        <v>11.334822194739944</v>
      </c>
      <c r="R1296" s="113">
        <f>SUM($Q$1257:Q1296)</f>
        <v>522.68595930318634</v>
      </c>
      <c r="S1296" s="113">
        <f t="shared" si="102"/>
        <v>8.9900065967439495</v>
      </c>
      <c r="T1296" s="113">
        <f>SUM($S$1257:S1296)</f>
        <v>398.20676256429448</v>
      </c>
      <c r="U1296" s="199">
        <f t="shared" si="103"/>
        <v>8.7705237945499981</v>
      </c>
      <c r="V1296" s="199">
        <f t="shared" si="104"/>
        <v>8.7705237945499981</v>
      </c>
      <c r="W1296" s="231">
        <f>SUM($V$1257:V1296)</f>
        <v>388.12002199008009</v>
      </c>
      <c r="Y1296" s="231"/>
      <c r="Z1296" s="231"/>
      <c r="AA1296" s="231"/>
      <c r="AB1296" s="231"/>
      <c r="AC1296" s="231"/>
      <c r="AD1296" s="231"/>
      <c r="AE1296" s="231"/>
      <c r="AF1296" s="231"/>
      <c r="AG1296" s="231"/>
      <c r="AH1296" s="231"/>
      <c r="AI1296" s="231"/>
      <c r="AJ1296" s="231"/>
      <c r="AK1296" s="231"/>
      <c r="AL1296" s="231"/>
      <c r="AM1296" s="231"/>
      <c r="AN1296" s="231"/>
    </row>
    <row r="1297" spans="1:40">
      <c r="A1297" s="27">
        <v>43268</v>
      </c>
      <c r="B1297" s="113">
        <v>8.0802999999999994</v>
      </c>
      <c r="C1297" s="17">
        <v>5.86</v>
      </c>
      <c r="D1297" s="116">
        <v>33.53</v>
      </c>
      <c r="E1297" s="113">
        <v>45.796900000000001</v>
      </c>
      <c r="F1297" s="113">
        <v>37.3337</v>
      </c>
      <c r="G1297" s="113">
        <v>11.5</v>
      </c>
      <c r="H1297" s="113">
        <v>49.53</v>
      </c>
      <c r="I1297" s="113">
        <v>25.03</v>
      </c>
      <c r="J1297" s="113">
        <v>79.989999999999995</v>
      </c>
      <c r="K1297" s="113">
        <v>708.67</v>
      </c>
      <c r="L1297" s="113">
        <v>20.6</v>
      </c>
      <c r="M1297" s="113">
        <v>50.19</v>
      </c>
      <c r="N1297" s="113">
        <v>45.84</v>
      </c>
      <c r="O1297" s="113">
        <v>649.55999999999995</v>
      </c>
      <c r="P1297" s="113">
        <f t="shared" si="100"/>
        <v>2.4428176087549098</v>
      </c>
      <c r="Q1297" s="113">
        <f t="shared" si="101"/>
        <v>11.505412867411399</v>
      </c>
      <c r="R1297" s="113">
        <f>SUM($Q$1257:Q1297)</f>
        <v>534.19137217059779</v>
      </c>
      <c r="S1297" s="113">
        <f t="shared" si="102"/>
        <v>8.9428894798355021</v>
      </c>
      <c r="T1297" s="113">
        <f>SUM($S$1257:S1297)</f>
        <v>407.14965204412999</v>
      </c>
      <c r="U1297" s="199">
        <f t="shared" si="103"/>
        <v>8.74954668074</v>
      </c>
      <c r="V1297" s="199">
        <f t="shared" si="104"/>
        <v>8.74954668074</v>
      </c>
      <c r="W1297" s="231">
        <f>SUM($V$1257:V1297)</f>
        <v>396.86956867082012</v>
      </c>
      <c r="Y1297" s="231"/>
      <c r="Z1297" s="231"/>
      <c r="AA1297" s="231"/>
      <c r="AB1297" s="231"/>
      <c r="AC1297" s="231"/>
      <c r="AD1297" s="231"/>
      <c r="AE1297" s="231"/>
      <c r="AF1297" s="231"/>
      <c r="AG1297" s="231"/>
      <c r="AH1297" s="231"/>
      <c r="AI1297" s="231"/>
      <c r="AJ1297" s="231"/>
      <c r="AK1297" s="231"/>
      <c r="AL1297" s="231"/>
      <c r="AM1297" s="231"/>
      <c r="AN1297" s="231"/>
    </row>
    <row r="1298" spans="1:40">
      <c r="A1298" s="27">
        <v>43269</v>
      </c>
      <c r="B1298" s="113">
        <v>7.3667999999999996</v>
      </c>
      <c r="C1298" s="17">
        <v>5.35</v>
      </c>
      <c r="D1298" s="116">
        <v>34.409999999999997</v>
      </c>
      <c r="E1298" s="113">
        <v>47.437899999999999</v>
      </c>
      <c r="F1298" s="113">
        <v>36.966700000000003</v>
      </c>
      <c r="G1298" s="113">
        <v>11.5</v>
      </c>
      <c r="H1298" s="113">
        <v>48.56</v>
      </c>
      <c r="I1298" s="113">
        <v>25</v>
      </c>
      <c r="J1298" s="113">
        <v>79.98</v>
      </c>
      <c r="K1298" s="113">
        <v>710.88</v>
      </c>
      <c r="L1298" s="113">
        <v>20.11</v>
      </c>
      <c r="M1298" s="113">
        <v>52.22</v>
      </c>
      <c r="N1298" s="113">
        <v>43.89</v>
      </c>
      <c r="O1298" s="113">
        <v>665.04</v>
      </c>
      <c r="P1298" s="113">
        <f t="shared" si="100"/>
        <v>2.3777883796468098</v>
      </c>
      <c r="Q1298" s="113">
        <f t="shared" si="101"/>
        <v>10.781032926192726</v>
      </c>
      <c r="R1298" s="113">
        <f>SUM($Q$1257:Q1298)</f>
        <v>544.97240509679057</v>
      </c>
      <c r="S1298" s="113">
        <f t="shared" si="102"/>
        <v>8.3244502279405008</v>
      </c>
      <c r="T1298" s="113">
        <f>SUM($S$1257:S1298)</f>
        <v>415.47410227207047</v>
      </c>
      <c r="U1298" s="199">
        <f t="shared" si="103"/>
        <v>8.2206039393399983</v>
      </c>
      <c r="V1298" s="199">
        <f t="shared" si="104"/>
        <v>8.2206039393399983</v>
      </c>
      <c r="W1298" s="231">
        <f>SUM($V$1257:V1298)</f>
        <v>405.0901726101601</v>
      </c>
      <c r="Y1298" s="231"/>
      <c r="Z1298" s="231"/>
      <c r="AA1298" s="231"/>
      <c r="AB1298" s="231"/>
      <c r="AC1298" s="231"/>
      <c r="AD1298" s="231"/>
      <c r="AE1298" s="231"/>
      <c r="AF1298" s="231"/>
      <c r="AG1298" s="231"/>
      <c r="AH1298" s="231"/>
      <c r="AI1298" s="231"/>
      <c r="AJ1298" s="231"/>
      <c r="AK1298" s="231"/>
      <c r="AL1298" s="231"/>
      <c r="AM1298" s="231"/>
      <c r="AN1298" s="231"/>
    </row>
    <row r="1299" spans="1:40">
      <c r="A1299" s="27">
        <v>43270</v>
      </c>
      <c r="B1299" s="113">
        <v>6.9</v>
      </c>
      <c r="C1299" s="17">
        <v>5.01</v>
      </c>
      <c r="D1299" s="116">
        <v>34.11</v>
      </c>
      <c r="E1299" s="113">
        <v>60.717599999999997</v>
      </c>
      <c r="F1299" s="113">
        <v>37.025700000000001</v>
      </c>
      <c r="G1299" s="113">
        <v>11.5</v>
      </c>
      <c r="H1299" s="113">
        <v>48.63</v>
      </c>
      <c r="I1299" s="113">
        <v>25</v>
      </c>
      <c r="J1299" s="113">
        <v>79.989999999999995</v>
      </c>
      <c r="K1299" s="113">
        <v>703.19</v>
      </c>
      <c r="L1299" s="113">
        <v>19.37</v>
      </c>
      <c r="M1299" s="113">
        <v>43.48</v>
      </c>
      <c r="N1299" s="113">
        <v>40.409999999999997</v>
      </c>
      <c r="O1299" s="113">
        <v>669.96</v>
      </c>
      <c r="P1299" s="113">
        <f t="shared" si="100"/>
        <v>2.3226063933583703</v>
      </c>
      <c r="Q1299" s="113">
        <f t="shared" si="101"/>
        <v>10.202230709184199</v>
      </c>
      <c r="R1299" s="113">
        <f>SUM($Q$1257:Q1299)</f>
        <v>555.17463580597473</v>
      </c>
      <c r="S1299" s="113">
        <f t="shared" si="102"/>
        <v>8.2178972941749002</v>
      </c>
      <c r="T1299" s="113">
        <f>SUM($S$1257:S1299)</f>
        <v>423.69199956624539</v>
      </c>
      <c r="U1299" s="199">
        <f t="shared" si="103"/>
        <v>8.1871598344500001</v>
      </c>
      <c r="V1299" s="199">
        <f t="shared" si="104"/>
        <v>8.1871598344500001</v>
      </c>
      <c r="W1299" s="231">
        <f>SUM($V$1257:V1299)</f>
        <v>413.27733244461012</v>
      </c>
      <c r="Y1299" s="231"/>
      <c r="Z1299" s="231"/>
      <c r="AA1299" s="231"/>
      <c r="AB1299" s="231"/>
      <c r="AC1299" s="231"/>
      <c r="AD1299" s="231"/>
      <c r="AE1299" s="231"/>
      <c r="AF1299" s="231"/>
      <c r="AG1299" s="231"/>
      <c r="AH1299" s="231"/>
      <c r="AI1299" s="231"/>
      <c r="AJ1299" s="231"/>
      <c r="AK1299" s="231"/>
      <c r="AL1299" s="231"/>
      <c r="AM1299" s="231"/>
      <c r="AN1299" s="231"/>
    </row>
    <row r="1300" spans="1:40">
      <c r="A1300" s="27">
        <v>43271</v>
      </c>
      <c r="B1300" s="113">
        <v>6.7759</v>
      </c>
      <c r="C1300" s="17">
        <v>4.92</v>
      </c>
      <c r="D1300" s="116">
        <v>35.06</v>
      </c>
      <c r="E1300" s="113">
        <v>55.537599999999998</v>
      </c>
      <c r="F1300" s="113">
        <v>37.0916</v>
      </c>
      <c r="G1300" s="113">
        <v>11.600000380000001</v>
      </c>
      <c r="H1300" s="113">
        <v>49.33</v>
      </c>
      <c r="I1300" s="113">
        <v>25.01</v>
      </c>
      <c r="J1300" s="113">
        <v>79.98</v>
      </c>
      <c r="K1300" s="113">
        <v>700</v>
      </c>
      <c r="L1300" s="113">
        <v>19</v>
      </c>
      <c r="M1300" s="113">
        <v>37.799999999999997</v>
      </c>
      <c r="N1300" s="113">
        <v>38.58</v>
      </c>
      <c r="O1300" s="113">
        <v>670.02</v>
      </c>
      <c r="P1300" s="113">
        <f t="shared" si="100"/>
        <v>2.2956330976303638</v>
      </c>
      <c r="Q1300" s="113">
        <f t="shared" si="101"/>
        <v>9.9307211385467653</v>
      </c>
      <c r="R1300" s="113">
        <f>SUM($Q$1257:Q1300)</f>
        <v>565.10535694452153</v>
      </c>
      <c r="S1300" s="113">
        <f t="shared" si="102"/>
        <v>7.9532081157239469</v>
      </c>
      <c r="T1300" s="113">
        <f>SUM($S$1257:S1300)</f>
        <v>431.64520768196934</v>
      </c>
      <c r="U1300" s="199">
        <f t="shared" si="103"/>
        <v>7.9923101204400009</v>
      </c>
      <c r="V1300" s="199">
        <f t="shared" si="104"/>
        <v>7.9923101204400009</v>
      </c>
      <c r="W1300" s="231">
        <f>SUM($V$1257:V1300)</f>
        <v>421.26964256505011</v>
      </c>
      <c r="Y1300" s="231"/>
      <c r="Z1300" s="231"/>
      <c r="AA1300" s="231"/>
      <c r="AB1300" s="231"/>
      <c r="AC1300" s="231"/>
      <c r="AD1300" s="231"/>
      <c r="AE1300" s="231"/>
      <c r="AF1300" s="231"/>
      <c r="AG1300" s="231"/>
      <c r="AH1300" s="231"/>
      <c r="AI1300" s="231"/>
      <c r="AJ1300" s="231"/>
      <c r="AK1300" s="231"/>
      <c r="AL1300" s="231"/>
      <c r="AM1300" s="231"/>
      <c r="AN1300" s="231"/>
    </row>
    <row r="1301" spans="1:40">
      <c r="A1301" s="27">
        <v>43272</v>
      </c>
      <c r="B1301" s="113">
        <v>6.7404999999999999</v>
      </c>
      <c r="C1301" s="17">
        <v>4.8899999999999997</v>
      </c>
      <c r="D1301" s="116">
        <v>33.96</v>
      </c>
      <c r="E1301" s="113">
        <v>56.0852</v>
      </c>
      <c r="F1301" s="113">
        <v>36.442100000000003</v>
      </c>
      <c r="G1301" s="113">
        <v>11.30000019</v>
      </c>
      <c r="H1301" s="113">
        <v>48.69</v>
      </c>
      <c r="I1301" s="113">
        <v>25.02</v>
      </c>
      <c r="J1301" s="113">
        <v>79.98</v>
      </c>
      <c r="K1301" s="113">
        <v>698.66</v>
      </c>
      <c r="L1301" s="113">
        <v>18.809999999999999</v>
      </c>
      <c r="M1301" s="113">
        <v>49.49</v>
      </c>
      <c r="N1301" s="113">
        <v>37.81</v>
      </c>
      <c r="O1301" s="113">
        <v>669.94</v>
      </c>
      <c r="P1301" s="113">
        <f t="shared" si="100"/>
        <v>2.3053478108494119</v>
      </c>
      <c r="Q1301" s="113">
        <f t="shared" si="101"/>
        <v>10.027665376772271</v>
      </c>
      <c r="R1301" s="113">
        <f>SUM($Q$1257:Q1301)</f>
        <v>575.13302232129377</v>
      </c>
      <c r="S1301" s="113">
        <f t="shared" si="102"/>
        <v>7.9396969053970752</v>
      </c>
      <c r="T1301" s="113">
        <f>SUM($S$1257:S1301)</f>
        <v>439.5849045873664</v>
      </c>
      <c r="U1301" s="199">
        <f t="shared" si="103"/>
        <v>7.8553256601700001</v>
      </c>
      <c r="V1301" s="199">
        <f t="shared" si="104"/>
        <v>7.8553256601700001</v>
      </c>
      <c r="W1301" s="231">
        <f>SUM($V$1257:V1301)</f>
        <v>429.12496822522013</v>
      </c>
      <c r="Y1301" s="231"/>
      <c r="Z1301" s="231"/>
      <c r="AA1301" s="231"/>
      <c r="AB1301" s="231"/>
      <c r="AC1301" s="231"/>
      <c r="AD1301" s="231"/>
      <c r="AE1301" s="231"/>
      <c r="AF1301" s="231"/>
      <c r="AG1301" s="231"/>
      <c r="AH1301" s="231"/>
      <c r="AI1301" s="231"/>
      <c r="AJ1301" s="231"/>
      <c r="AK1301" s="231"/>
      <c r="AL1301" s="231"/>
      <c r="AM1301" s="231"/>
      <c r="AN1301" s="231"/>
    </row>
    <row r="1302" spans="1:40">
      <c r="A1302" s="27">
        <v>43273</v>
      </c>
      <c r="B1302" s="113">
        <v>6.7838000000000003</v>
      </c>
      <c r="C1302" s="17">
        <v>4.92</v>
      </c>
      <c r="D1302" s="116">
        <v>33.020000000000003</v>
      </c>
      <c r="E1302" s="113">
        <v>58.243499999999997</v>
      </c>
      <c r="F1302" s="113">
        <v>37.5503</v>
      </c>
      <c r="G1302" s="113">
        <v>11.30000019</v>
      </c>
      <c r="H1302" s="113">
        <v>49.21</v>
      </c>
      <c r="I1302" s="113">
        <v>25.02</v>
      </c>
      <c r="J1302" s="113">
        <v>79.97</v>
      </c>
      <c r="K1302" s="113">
        <v>700.34</v>
      </c>
      <c r="L1302" s="113">
        <v>18.600000000000001</v>
      </c>
      <c r="M1302" s="113">
        <v>53.53</v>
      </c>
      <c r="N1302" s="113">
        <v>38.53</v>
      </c>
      <c r="O1302" s="113">
        <v>670.06</v>
      </c>
      <c r="P1302" s="113">
        <f t="shared" si="100"/>
        <v>2.3096020578320919</v>
      </c>
      <c r="Q1302" s="113">
        <f t="shared" si="101"/>
        <v>10.070416414202857</v>
      </c>
      <c r="R1302" s="113">
        <f>SUM($Q$1257:Q1302)</f>
        <v>585.20343873549666</v>
      </c>
      <c r="S1302" s="113">
        <f t="shared" si="102"/>
        <v>7.9757859569618752</v>
      </c>
      <c r="T1302" s="113">
        <f>SUM($S$1257:S1302)</f>
        <v>447.56069054432828</v>
      </c>
      <c r="U1302" s="199">
        <f t="shared" si="103"/>
        <v>7.8705732283799996</v>
      </c>
      <c r="V1302" s="199">
        <f t="shared" si="104"/>
        <v>7.8705732283799996</v>
      </c>
      <c r="W1302" s="231">
        <f>SUM($V$1257:V1302)</f>
        <v>436.99554145360014</v>
      </c>
      <c r="Y1302" s="231"/>
      <c r="Z1302" s="231"/>
      <c r="AA1302" s="231"/>
      <c r="AB1302" s="231"/>
      <c r="AC1302" s="231"/>
      <c r="AD1302" s="231"/>
      <c r="AE1302" s="231"/>
      <c r="AF1302" s="231"/>
      <c r="AG1302" s="231"/>
      <c r="AH1302" s="231"/>
      <c r="AI1302" s="231"/>
      <c r="AJ1302" s="231"/>
      <c r="AK1302" s="231"/>
      <c r="AL1302" s="231"/>
      <c r="AM1302" s="231"/>
      <c r="AN1302" s="231"/>
    </row>
    <row r="1303" spans="1:40">
      <c r="A1303" s="27">
        <v>43274</v>
      </c>
      <c r="B1303" s="113">
        <v>6.6269999999999998</v>
      </c>
      <c r="C1303" s="17">
        <v>4.8099999999999996</v>
      </c>
      <c r="D1303" s="116">
        <v>32.520000000000003</v>
      </c>
      <c r="E1303" s="113">
        <v>65.012500000000003</v>
      </c>
      <c r="F1303" s="113">
        <v>37.141300000000001</v>
      </c>
      <c r="G1303" s="113">
        <v>11.100000380000001</v>
      </c>
      <c r="H1303" s="113">
        <v>46.35</v>
      </c>
      <c r="I1303" s="113">
        <v>25.01</v>
      </c>
      <c r="J1303" s="113">
        <v>79.959999999999994</v>
      </c>
      <c r="K1303" s="113">
        <v>697.45</v>
      </c>
      <c r="L1303" s="113">
        <v>18.3</v>
      </c>
      <c r="M1303" s="113">
        <v>54.89</v>
      </c>
      <c r="N1303" s="113">
        <v>37.630000000000003</v>
      </c>
      <c r="O1303" s="113">
        <v>669.94</v>
      </c>
      <c r="P1303" s="113">
        <f t="shared" si="100"/>
        <v>2.295661815182874</v>
      </c>
      <c r="Q1303" s="113">
        <f t="shared" si="101"/>
        <v>9.9310063286474879</v>
      </c>
      <c r="R1303" s="113">
        <f>SUM($Q$1257:Q1303)</f>
        <v>595.13444506414419</v>
      </c>
      <c r="S1303" s="113">
        <f t="shared" si="102"/>
        <v>8.0616722429614498</v>
      </c>
      <c r="T1303" s="113">
        <f>SUM($S$1257:S1303)</f>
        <v>455.62236278728972</v>
      </c>
      <c r="U1303" s="199">
        <f t="shared" si="103"/>
        <v>7.9007524871799992</v>
      </c>
      <c r="V1303" s="199">
        <f t="shared" si="104"/>
        <v>7.9007524871799992</v>
      </c>
      <c r="W1303" s="231">
        <f>SUM($V$1257:V1303)</f>
        <v>444.89629394078014</v>
      </c>
      <c r="Y1303" s="231"/>
      <c r="Z1303" s="231"/>
      <c r="AA1303" s="231"/>
      <c r="AB1303" s="231"/>
      <c r="AC1303" s="231"/>
      <c r="AD1303" s="231"/>
      <c r="AE1303" s="231"/>
      <c r="AF1303" s="231"/>
      <c r="AG1303" s="231"/>
      <c r="AH1303" s="231"/>
      <c r="AI1303" s="231"/>
      <c r="AJ1303" s="231"/>
      <c r="AK1303" s="231"/>
      <c r="AL1303" s="231"/>
      <c r="AM1303" s="231"/>
      <c r="AN1303" s="231"/>
    </row>
    <row r="1304" spans="1:40">
      <c r="A1304" s="27">
        <v>43275</v>
      </c>
      <c r="B1304" s="113">
        <v>6.4649999999999999</v>
      </c>
      <c r="C1304" s="17">
        <v>4.6900000000000004</v>
      </c>
      <c r="D1304" s="116">
        <v>33.090000000000003</v>
      </c>
      <c r="E1304" s="113">
        <v>60.124600000000001</v>
      </c>
      <c r="F1304" s="113">
        <v>36.977600000000002</v>
      </c>
      <c r="G1304" s="113">
        <v>11.19999981</v>
      </c>
      <c r="H1304" s="113">
        <v>45.76</v>
      </c>
      <c r="I1304" s="113">
        <v>25.02</v>
      </c>
      <c r="J1304" s="113">
        <v>79.930000000000007</v>
      </c>
      <c r="K1304" s="113">
        <v>693.91</v>
      </c>
      <c r="L1304" s="113">
        <v>17.79</v>
      </c>
      <c r="M1304" s="113">
        <v>58.57</v>
      </c>
      <c r="N1304" s="113">
        <v>36.11</v>
      </c>
      <c r="O1304" s="113">
        <v>670.03</v>
      </c>
      <c r="P1304" s="113">
        <f t="shared" si="100"/>
        <v>2.2671750594615179</v>
      </c>
      <c r="Q1304" s="113">
        <f t="shared" si="101"/>
        <v>9.6520956681902828</v>
      </c>
      <c r="R1304" s="113">
        <f>SUM($Q$1257:Q1304)</f>
        <v>604.78654073233452</v>
      </c>
      <c r="S1304" s="113">
        <f t="shared" si="102"/>
        <v>7.7485721637522262</v>
      </c>
      <c r="T1304" s="113">
        <f>SUM($S$1257:S1304)</f>
        <v>463.37093495104193</v>
      </c>
      <c r="U1304" s="199">
        <f t="shared" si="103"/>
        <v>7.6360187591399997</v>
      </c>
      <c r="V1304" s="199">
        <f t="shared" si="104"/>
        <v>7.6360187591399997</v>
      </c>
      <c r="W1304" s="231">
        <f>SUM($V$1257:V1304)</f>
        <v>452.53231269992011</v>
      </c>
      <c r="Y1304" s="231"/>
      <c r="Z1304" s="231"/>
      <c r="AA1304" s="231"/>
      <c r="AB1304" s="231"/>
      <c r="AC1304" s="231"/>
      <c r="AD1304" s="231"/>
      <c r="AE1304" s="231"/>
      <c r="AF1304" s="231"/>
      <c r="AG1304" s="231"/>
      <c r="AH1304" s="231"/>
      <c r="AI1304" s="231"/>
      <c r="AJ1304" s="231"/>
      <c r="AK1304" s="231"/>
      <c r="AL1304" s="231"/>
      <c r="AM1304" s="231"/>
      <c r="AN1304" s="231"/>
    </row>
    <row r="1305" spans="1:40">
      <c r="A1305" s="27">
        <v>43276</v>
      </c>
      <c r="B1305" s="113">
        <v>6.4180999999999999</v>
      </c>
      <c r="C1305" s="17">
        <v>4.66</v>
      </c>
      <c r="D1305" s="116">
        <v>33.299999999999997</v>
      </c>
      <c r="E1305" s="113">
        <v>58.760100000000001</v>
      </c>
      <c r="F1305" s="113">
        <v>37.1008</v>
      </c>
      <c r="G1305" s="113">
        <v>11.19999981</v>
      </c>
      <c r="H1305" s="113">
        <v>45.94</v>
      </c>
      <c r="I1305" s="113">
        <v>25.02</v>
      </c>
      <c r="J1305" s="113">
        <v>79.94</v>
      </c>
      <c r="K1305" s="113">
        <v>692.26</v>
      </c>
      <c r="L1305" s="113">
        <v>17.54</v>
      </c>
      <c r="M1305" s="113">
        <v>60.89</v>
      </c>
      <c r="N1305" s="113">
        <v>35.94</v>
      </c>
      <c r="O1305" s="113">
        <v>669.98</v>
      </c>
      <c r="P1305" s="113">
        <f t="shared" si="100"/>
        <v>2.2657982168084576</v>
      </c>
      <c r="Q1305" s="113">
        <f t="shared" si="101"/>
        <v>9.6388153957036486</v>
      </c>
      <c r="R1305" s="113">
        <f>SUM($Q$1257:Q1305)</f>
        <v>614.42535612803817</v>
      </c>
      <c r="S1305" s="113">
        <f t="shared" si="102"/>
        <v>7.6927596639024278</v>
      </c>
      <c r="T1305" s="113">
        <f>SUM($S$1257:S1305)</f>
        <v>471.06369461494438</v>
      </c>
      <c r="U1305" s="199">
        <f t="shared" si="103"/>
        <v>7.5722263398099994</v>
      </c>
      <c r="V1305" s="199">
        <f t="shared" si="104"/>
        <v>7.5722263398099994</v>
      </c>
      <c r="W1305" s="231">
        <f>SUM($V$1257:V1305)</f>
        <v>460.10453903973013</v>
      </c>
      <c r="Y1305" s="231"/>
      <c r="Z1305" s="231"/>
      <c r="AA1305" s="231"/>
      <c r="AB1305" s="231"/>
      <c r="AC1305" s="231"/>
      <c r="AD1305" s="231"/>
      <c r="AE1305" s="231"/>
      <c r="AF1305" s="231"/>
      <c r="AG1305" s="231"/>
      <c r="AH1305" s="231"/>
      <c r="AI1305" s="231"/>
      <c r="AJ1305" s="231"/>
      <c r="AK1305" s="231"/>
      <c r="AL1305" s="231"/>
      <c r="AM1305" s="231"/>
      <c r="AN1305" s="231"/>
    </row>
    <row r="1306" spans="1:40">
      <c r="A1306" s="27">
        <v>43277</v>
      </c>
      <c r="B1306" s="113">
        <v>6.3826000000000001</v>
      </c>
      <c r="C1306" s="17">
        <v>4.63</v>
      </c>
      <c r="D1306" s="116">
        <v>31.38</v>
      </c>
      <c r="E1306" s="113">
        <v>58.616900000000001</v>
      </c>
      <c r="F1306" s="113">
        <v>36.293300000000002</v>
      </c>
      <c r="G1306" s="113">
        <v>11.19999981</v>
      </c>
      <c r="H1306" s="113">
        <v>47.28</v>
      </c>
      <c r="I1306" s="113">
        <v>25.02</v>
      </c>
      <c r="J1306" s="113">
        <v>76.17</v>
      </c>
      <c r="K1306" s="113">
        <v>690.51</v>
      </c>
      <c r="L1306" s="113">
        <v>17.5</v>
      </c>
      <c r="M1306" s="113">
        <v>50.54</v>
      </c>
      <c r="N1306" s="113">
        <v>35.950000000000003</v>
      </c>
      <c r="O1306" s="113">
        <v>668.15</v>
      </c>
      <c r="P1306" s="113">
        <f t="shared" si="100"/>
        <v>2.2130637841491474</v>
      </c>
      <c r="Q1306" s="113">
        <f t="shared" si="101"/>
        <v>9.1436878077418147</v>
      </c>
      <c r="R1306" s="113">
        <f>SUM($Q$1257:Q1306)</f>
        <v>623.56904393577997</v>
      </c>
      <c r="S1306" s="113">
        <f t="shared" si="102"/>
        <v>7.353063246462531</v>
      </c>
      <c r="T1306" s="113">
        <f>SUM($S$1257:S1306)</f>
        <v>478.41675786140689</v>
      </c>
      <c r="U1306" s="199">
        <f t="shared" si="103"/>
        <v>7.3259222013</v>
      </c>
      <c r="V1306" s="199">
        <f t="shared" si="104"/>
        <v>7.3259222013</v>
      </c>
      <c r="W1306" s="231">
        <f>SUM($V$1257:V1306)</f>
        <v>467.43046124103012</v>
      </c>
      <c r="Y1306" s="231"/>
      <c r="Z1306" s="231"/>
      <c r="AA1306" s="231"/>
      <c r="AB1306" s="231"/>
      <c r="AC1306" s="231"/>
      <c r="AD1306" s="231"/>
      <c r="AE1306" s="231"/>
      <c r="AF1306" s="231"/>
      <c r="AG1306" s="231"/>
      <c r="AH1306" s="231"/>
      <c r="AI1306" s="231"/>
      <c r="AJ1306" s="231"/>
      <c r="AK1306" s="231"/>
      <c r="AL1306" s="231"/>
      <c r="AM1306" s="231"/>
      <c r="AN1306" s="231"/>
    </row>
    <row r="1307" spans="1:40">
      <c r="A1307" s="27">
        <v>43278</v>
      </c>
      <c r="B1307" s="113">
        <v>6.6624999999999996</v>
      </c>
      <c r="C1307" s="17">
        <v>4.84</v>
      </c>
      <c r="D1307" s="116">
        <v>31.73</v>
      </c>
      <c r="E1307" s="113">
        <v>56.921799999999998</v>
      </c>
      <c r="F1307" s="113">
        <v>36.878999999999998</v>
      </c>
      <c r="G1307" s="113">
        <v>11.100000380000001</v>
      </c>
      <c r="H1307" s="113">
        <v>48.45</v>
      </c>
      <c r="I1307" s="113">
        <v>25.01</v>
      </c>
      <c r="J1307" s="113">
        <v>68.739999999999995</v>
      </c>
      <c r="K1307" s="113">
        <v>679.4</v>
      </c>
      <c r="L1307" s="113">
        <v>17.96</v>
      </c>
      <c r="M1307" s="113">
        <v>39.53</v>
      </c>
      <c r="N1307" s="113">
        <v>35.909999999999997</v>
      </c>
      <c r="O1307" s="113">
        <v>649.97</v>
      </c>
      <c r="P1307" s="113">
        <f t="shared" si="100"/>
        <v>2.214831831917504</v>
      </c>
      <c r="Q1307" s="113">
        <f t="shared" si="101"/>
        <v>9.1598685845429166</v>
      </c>
      <c r="R1307" s="113">
        <f>SUM($Q$1257:Q1307)</f>
        <v>632.72891252032287</v>
      </c>
      <c r="S1307" s="113">
        <f t="shared" si="102"/>
        <v>7.6247267165677499</v>
      </c>
      <c r="T1307" s="113">
        <f>SUM($S$1257:S1307)</f>
        <v>486.04148457797464</v>
      </c>
      <c r="U1307" s="199">
        <f t="shared" si="103"/>
        <v>7.5842231796399995</v>
      </c>
      <c r="V1307" s="199">
        <f t="shared" si="104"/>
        <v>7.5842231796399995</v>
      </c>
      <c r="W1307" s="231">
        <f>SUM($V$1257:V1307)</f>
        <v>475.01468442067011</v>
      </c>
      <c r="Y1307" s="231"/>
      <c r="Z1307" s="231"/>
      <c r="AA1307" s="231"/>
      <c r="AB1307" s="231"/>
      <c r="AC1307" s="231"/>
      <c r="AD1307" s="231"/>
      <c r="AE1307" s="231"/>
      <c r="AF1307" s="231"/>
      <c r="AG1307" s="231"/>
      <c r="AH1307" s="231"/>
      <c r="AI1307" s="231"/>
      <c r="AJ1307" s="231"/>
      <c r="AK1307" s="231"/>
      <c r="AL1307" s="231"/>
      <c r="AM1307" s="231"/>
      <c r="AN1307" s="231"/>
    </row>
    <row r="1308" spans="1:40">
      <c r="A1308" s="27">
        <v>43279</v>
      </c>
      <c r="B1308" s="113">
        <v>6.8643999999999998</v>
      </c>
      <c r="C1308" s="17">
        <v>4.9800000000000004</v>
      </c>
      <c r="D1308" s="116">
        <v>33.42</v>
      </c>
      <c r="E1308" s="113">
        <v>55.9758</v>
      </c>
      <c r="F1308" s="113">
        <v>37.487299999999998</v>
      </c>
      <c r="G1308" s="113">
        <v>11.19999981</v>
      </c>
      <c r="H1308" s="113">
        <v>49.38</v>
      </c>
      <c r="I1308" s="113">
        <v>25.03</v>
      </c>
      <c r="J1308" s="113">
        <v>77.22</v>
      </c>
      <c r="K1308" s="113">
        <v>687.34</v>
      </c>
      <c r="L1308" s="113">
        <v>18.690000000000001</v>
      </c>
      <c r="M1308" s="113">
        <v>37.380000000000003</v>
      </c>
      <c r="N1308" s="113">
        <v>35.19</v>
      </c>
      <c r="O1308" s="113">
        <v>651.78</v>
      </c>
      <c r="P1308" s="113">
        <f t="shared" si="100"/>
        <v>2.2731678363165679</v>
      </c>
      <c r="Q1308" s="113">
        <f t="shared" si="101"/>
        <v>9.7101121901175986</v>
      </c>
      <c r="R1308" s="113">
        <f>SUM($Q$1257:Q1308)</f>
        <v>642.43902471044044</v>
      </c>
      <c r="S1308" s="113">
        <f t="shared" si="102"/>
        <v>8.0131294693463246</v>
      </c>
      <c r="T1308" s="113">
        <f>SUM($S$1257:S1308)</f>
        <v>494.05461404732097</v>
      </c>
      <c r="U1308" s="199">
        <f t="shared" si="103"/>
        <v>7.9153228464700005</v>
      </c>
      <c r="V1308" s="199">
        <f t="shared" si="104"/>
        <v>7.9153228464700005</v>
      </c>
      <c r="W1308" s="231">
        <f>SUM($V$1257:V1308)</f>
        <v>482.93000726714013</v>
      </c>
      <c r="Y1308" s="231"/>
      <c r="Z1308" s="231"/>
      <c r="AA1308" s="231"/>
      <c r="AB1308" s="231"/>
      <c r="AC1308" s="231"/>
      <c r="AD1308" s="231"/>
      <c r="AE1308" s="231"/>
      <c r="AF1308" s="231"/>
      <c r="AG1308" s="231"/>
      <c r="AH1308" s="231"/>
      <c r="AI1308" s="231"/>
      <c r="AJ1308" s="231"/>
      <c r="AK1308" s="231"/>
      <c r="AL1308" s="231"/>
      <c r="AM1308" s="231"/>
      <c r="AN1308" s="231"/>
    </row>
    <row r="1309" spans="1:40">
      <c r="A1309" s="27">
        <v>43280</v>
      </c>
      <c r="B1309" s="113">
        <v>7.0495000000000001</v>
      </c>
      <c r="C1309" s="17">
        <v>5.12</v>
      </c>
      <c r="D1309" s="116">
        <v>34.85</v>
      </c>
      <c r="E1309" s="113">
        <v>57.194099999999999</v>
      </c>
      <c r="F1309" s="113">
        <v>37.816299999999998</v>
      </c>
      <c r="G1309" s="113">
        <v>11.19999981</v>
      </c>
      <c r="H1309" s="113">
        <v>49.01</v>
      </c>
      <c r="I1309" s="113">
        <v>25.01</v>
      </c>
      <c r="J1309" s="113">
        <v>73.11</v>
      </c>
      <c r="K1309" s="113">
        <v>697.62</v>
      </c>
      <c r="L1309" s="113">
        <v>19.190000000000001</v>
      </c>
      <c r="M1309" s="113">
        <v>39.43</v>
      </c>
      <c r="N1309" s="113">
        <v>40.61</v>
      </c>
      <c r="O1309" s="113">
        <v>649.91999999999996</v>
      </c>
      <c r="P1309" s="113">
        <f t="shared" si="100"/>
        <v>2.3284670968790078</v>
      </c>
      <c r="Q1309" s="113">
        <f t="shared" si="101"/>
        <v>10.262198513734521</v>
      </c>
      <c r="R1309" s="113">
        <f>SUM($Q$1257:Q1309)</f>
        <v>652.70122322417501</v>
      </c>
      <c r="S1309" s="113">
        <f t="shared" si="102"/>
        <v>8.4307715491659252</v>
      </c>
      <c r="T1309" s="113">
        <f>SUM($S$1257:S1309)</f>
        <v>502.48538559648688</v>
      </c>
      <c r="U1309" s="199">
        <f t="shared" si="103"/>
        <v>8.2920951485599996</v>
      </c>
      <c r="V1309" s="199">
        <f t="shared" si="104"/>
        <v>8.2920951485599996</v>
      </c>
      <c r="W1309" s="231">
        <f>SUM($V$1257:V1309)</f>
        <v>491.22210241570014</v>
      </c>
      <c r="Y1309" s="231"/>
      <c r="Z1309" s="231"/>
      <c r="AA1309" s="231"/>
      <c r="AB1309" s="231"/>
      <c r="AC1309" s="231"/>
      <c r="AD1309" s="231"/>
      <c r="AE1309" s="231"/>
      <c r="AF1309" s="231"/>
      <c r="AG1309" s="231"/>
      <c r="AH1309" s="231"/>
      <c r="AI1309" s="231"/>
      <c r="AJ1309" s="231"/>
      <c r="AK1309" s="231"/>
      <c r="AL1309" s="231"/>
      <c r="AM1309" s="231"/>
      <c r="AN1309" s="231"/>
    </row>
    <row r="1310" spans="1:40">
      <c r="A1310" s="27">
        <v>43281</v>
      </c>
      <c r="B1310" s="113">
        <v>7.3662000000000001</v>
      </c>
      <c r="C1310" s="17">
        <v>5.35</v>
      </c>
      <c r="D1310" s="116">
        <v>35.76</v>
      </c>
      <c r="E1310" s="113">
        <v>54.423400000000001</v>
      </c>
      <c r="F1310" s="113">
        <v>36.633200000000002</v>
      </c>
      <c r="G1310" s="113">
        <v>11.19999981</v>
      </c>
      <c r="H1310" s="113">
        <v>47.94</v>
      </c>
      <c r="I1310" s="113">
        <v>24.98</v>
      </c>
      <c r="J1310" s="113">
        <v>70.7</v>
      </c>
      <c r="K1310" s="113">
        <v>702.49</v>
      </c>
      <c r="L1310" s="113">
        <v>18.239999999999998</v>
      </c>
      <c r="M1310" s="113">
        <v>40.53</v>
      </c>
      <c r="N1310" s="113">
        <v>39.43</v>
      </c>
      <c r="O1310" s="113">
        <v>650.05999999999995</v>
      </c>
      <c r="P1310" s="113">
        <f t="shared" si="100"/>
        <v>2.3782082233958777</v>
      </c>
      <c r="Q1310" s="113">
        <f t="shared" si="101"/>
        <v>10.785560225787998</v>
      </c>
      <c r="R1310" s="113">
        <f>SUM($Q$1257:Q1310)</f>
        <v>663.48678344996301</v>
      </c>
      <c r="S1310" s="113">
        <f t="shared" si="102"/>
        <v>8.7261401237074274</v>
      </c>
      <c r="T1310" s="113">
        <f>SUM($S$1257:S1310)</f>
        <v>511.21152572019429</v>
      </c>
      <c r="U1310" s="199">
        <f t="shared" si="103"/>
        <v>8.597680090139999</v>
      </c>
      <c r="V1310" s="199">
        <f t="shared" si="104"/>
        <v>8.597680090139999</v>
      </c>
      <c r="W1310" s="231">
        <f>SUM($V$1257:V1310)</f>
        <v>499.81978250584012</v>
      </c>
      <c r="Y1310" s="231"/>
      <c r="Z1310" s="231"/>
      <c r="AA1310" s="231"/>
      <c r="AB1310" s="231"/>
      <c r="AC1310" s="231"/>
      <c r="AD1310" s="231"/>
      <c r="AE1310" s="231"/>
      <c r="AF1310" s="231"/>
      <c r="AG1310" s="231"/>
      <c r="AH1310" s="231"/>
      <c r="AI1310" s="231"/>
      <c r="AJ1310" s="231"/>
      <c r="AK1310" s="231"/>
      <c r="AL1310" s="231"/>
      <c r="AM1310" s="231"/>
      <c r="AN1310" s="231"/>
    </row>
    <row r="1311" spans="1:40">
      <c r="A1311" s="27">
        <v>43282</v>
      </c>
      <c r="B1311" s="113">
        <v>7.327</v>
      </c>
      <c r="C1311" s="17">
        <v>5.32</v>
      </c>
      <c r="D1311" s="116">
        <v>35.39</v>
      </c>
      <c r="E1311" s="113">
        <v>57.795000000000002</v>
      </c>
      <c r="F1311" s="113">
        <v>36.598300000000002</v>
      </c>
      <c r="G1311" s="113">
        <v>11.30000019</v>
      </c>
      <c r="H1311" s="113">
        <v>49.31</v>
      </c>
      <c r="I1311" s="113">
        <v>25</v>
      </c>
      <c r="J1311" s="113">
        <v>79.540000000000006</v>
      </c>
      <c r="K1311" s="113">
        <v>702.71</v>
      </c>
      <c r="L1311" s="113">
        <v>18.59</v>
      </c>
      <c r="M1311" s="113">
        <v>43.77</v>
      </c>
      <c r="N1311" s="113">
        <v>41.87</v>
      </c>
      <c r="O1311" s="113">
        <v>650</v>
      </c>
      <c r="P1311" s="113">
        <f t="shared" si="100"/>
        <v>2.3930310328623916</v>
      </c>
      <c r="Q1311" s="113">
        <f t="shared" si="101"/>
        <v>10.946623284524508</v>
      </c>
      <c r="R1311" s="113">
        <f>SUM($Q$1257:Q1311)</f>
        <v>674.43340673448756</v>
      </c>
      <c r="S1311" s="113">
        <f t="shared" si="102"/>
        <v>8.8403708783228776</v>
      </c>
      <c r="T1311" s="113">
        <f>SUM($S$1257:S1311)</f>
        <v>520.05189659851715</v>
      </c>
      <c r="U1311" s="199">
        <f t="shared" si="103"/>
        <v>8.6330637711299989</v>
      </c>
      <c r="V1311" s="199">
        <f t="shared" si="104"/>
        <v>8.6330637711299989</v>
      </c>
      <c r="W1311" s="231">
        <f>SUM($V$1257:V1311)</f>
        <v>508.45284627697015</v>
      </c>
      <c r="Y1311" s="231"/>
      <c r="Z1311" s="231"/>
      <c r="AA1311" s="231"/>
      <c r="AB1311" s="231"/>
      <c r="AC1311" s="231"/>
      <c r="AD1311" s="231"/>
      <c r="AE1311" s="231"/>
      <c r="AF1311" s="231"/>
      <c r="AG1311" s="231"/>
      <c r="AH1311" s="231"/>
      <c r="AI1311" s="231"/>
      <c r="AJ1311" s="231"/>
      <c r="AK1311" s="231"/>
      <c r="AL1311" s="231"/>
      <c r="AM1311" s="231"/>
      <c r="AN1311" s="231"/>
    </row>
    <row r="1312" spans="1:40">
      <c r="A1312" s="27">
        <v>43283</v>
      </c>
      <c r="B1312" s="113">
        <v>7.1999000000000004</v>
      </c>
      <c r="C1312" s="17">
        <v>5.23</v>
      </c>
      <c r="D1312" s="116">
        <v>34.5</v>
      </c>
      <c r="E1312" s="113">
        <v>57.166600000000003</v>
      </c>
      <c r="F1312" s="113">
        <v>36.661499999999997</v>
      </c>
      <c r="G1312" s="113">
        <v>11.30000019</v>
      </c>
      <c r="H1312" s="113">
        <v>49.23</v>
      </c>
      <c r="I1312" s="113">
        <v>24.97</v>
      </c>
      <c r="J1312" s="113">
        <v>79.98</v>
      </c>
      <c r="K1312" s="113">
        <v>702.15</v>
      </c>
      <c r="L1312" s="113">
        <v>18.5</v>
      </c>
      <c r="M1312" s="113">
        <v>46.45</v>
      </c>
      <c r="N1312" s="113">
        <v>41.16</v>
      </c>
      <c r="O1312" s="113">
        <v>649.99</v>
      </c>
      <c r="P1312" s="113">
        <f t="shared" si="100"/>
        <v>2.3634986881017124</v>
      </c>
      <c r="Q1312" s="113">
        <f t="shared" si="101"/>
        <v>10.628070784885377</v>
      </c>
      <c r="R1312" s="113">
        <f>SUM($Q$1257:Q1312)</f>
        <v>685.06147751937294</v>
      </c>
      <c r="S1312" s="113">
        <f t="shared" si="102"/>
        <v>8.5931092737332762</v>
      </c>
      <c r="T1312" s="113">
        <f>SUM($S$1257:S1312)</f>
        <v>528.64500587225041</v>
      </c>
      <c r="U1312" s="199">
        <f t="shared" si="103"/>
        <v>8.3993843315299994</v>
      </c>
      <c r="V1312" s="199">
        <f t="shared" si="104"/>
        <v>8.3993843315299994</v>
      </c>
      <c r="W1312" s="231">
        <f>SUM($V$1257:V1312)</f>
        <v>516.85223060850012</v>
      </c>
      <c r="Y1312" s="231"/>
      <c r="Z1312" s="231"/>
      <c r="AA1312" s="231"/>
      <c r="AB1312" s="231"/>
      <c r="AC1312" s="231"/>
      <c r="AD1312" s="231"/>
      <c r="AE1312" s="231"/>
      <c r="AF1312" s="231"/>
      <c r="AG1312" s="231"/>
      <c r="AH1312" s="231"/>
      <c r="AI1312" s="231"/>
      <c r="AJ1312" s="231"/>
      <c r="AK1312" s="231"/>
      <c r="AL1312" s="231"/>
      <c r="AM1312" s="231"/>
      <c r="AN1312" s="231"/>
    </row>
    <row r="1313" spans="1:40">
      <c r="A1313" s="27">
        <v>43284</v>
      </c>
      <c r="B1313" s="113">
        <v>6.9282000000000004</v>
      </c>
      <c r="C1313" s="17">
        <v>5.03</v>
      </c>
      <c r="D1313" s="116">
        <v>33.4</v>
      </c>
      <c r="E1313" s="113">
        <v>56.795900000000003</v>
      </c>
      <c r="F1313" s="113">
        <v>36.717700000000001</v>
      </c>
      <c r="G1313" s="113">
        <v>11.30000019</v>
      </c>
      <c r="H1313" s="113">
        <v>48.66</v>
      </c>
      <c r="I1313" s="113">
        <v>25</v>
      </c>
      <c r="J1313" s="113">
        <v>79.98</v>
      </c>
      <c r="K1313" s="113">
        <v>696.54</v>
      </c>
      <c r="L1313" s="113">
        <v>18.09</v>
      </c>
      <c r="M1313" s="113">
        <v>50.38</v>
      </c>
      <c r="N1313" s="113">
        <v>39.72</v>
      </c>
      <c r="O1313" s="113">
        <v>649.98</v>
      </c>
      <c r="P1313" s="113">
        <f t="shared" si="100"/>
        <v>2.308026656951792</v>
      </c>
      <c r="Q1313" s="113">
        <f t="shared" si="101"/>
        <v>10.054563961581509</v>
      </c>
      <c r="R1313" s="113">
        <f>SUM($Q$1257:Q1313)</f>
        <v>695.11604148095444</v>
      </c>
      <c r="S1313" s="113">
        <f t="shared" si="102"/>
        <v>8.1710648571680728</v>
      </c>
      <c r="T1313" s="113">
        <f>SUM($S$1257:S1313)</f>
        <v>536.81607072941847</v>
      </c>
      <c r="U1313" s="199">
        <f t="shared" si="103"/>
        <v>8.0065750608399995</v>
      </c>
      <c r="V1313" s="199">
        <f t="shared" si="104"/>
        <v>8.0065750608399995</v>
      </c>
      <c r="W1313" s="231">
        <f>SUM($V$1257:V1313)</f>
        <v>524.85880566934009</v>
      </c>
      <c r="Y1313" s="231"/>
      <c r="Z1313" s="231"/>
      <c r="AA1313" s="231"/>
      <c r="AB1313" s="231"/>
      <c r="AC1313" s="231"/>
      <c r="AD1313" s="231"/>
      <c r="AE1313" s="231"/>
      <c r="AF1313" s="231"/>
      <c r="AG1313" s="231"/>
      <c r="AH1313" s="231"/>
      <c r="AI1313" s="231"/>
      <c r="AJ1313" s="231"/>
      <c r="AK1313" s="231"/>
      <c r="AL1313" s="231"/>
      <c r="AM1313" s="231"/>
      <c r="AN1313" s="231"/>
    </row>
    <row r="1314" spans="1:40">
      <c r="A1314" s="27">
        <v>43285</v>
      </c>
      <c r="B1314" s="113">
        <v>6.7980999999999998</v>
      </c>
      <c r="C1314" s="17">
        <v>4.93</v>
      </c>
      <c r="D1314" s="116">
        <v>32.909999999999997</v>
      </c>
      <c r="E1314" s="113">
        <v>51.6768</v>
      </c>
      <c r="F1314" s="113">
        <v>38.174700000000001</v>
      </c>
      <c r="G1314" s="113">
        <v>11.19999981</v>
      </c>
      <c r="H1314" s="113">
        <v>49.13</v>
      </c>
      <c r="I1314" s="113">
        <v>24.99</v>
      </c>
      <c r="J1314" s="113">
        <v>79.97</v>
      </c>
      <c r="K1314" s="113">
        <v>695.65</v>
      </c>
      <c r="L1314" s="113">
        <v>18.34</v>
      </c>
      <c r="M1314" s="113">
        <v>50.24</v>
      </c>
      <c r="N1314" s="113">
        <v>38.700000000000003</v>
      </c>
      <c r="O1314" s="113">
        <v>650.02</v>
      </c>
      <c r="P1314" s="113">
        <f t="shared" si="100"/>
        <v>2.2740458121781479</v>
      </c>
      <c r="Q1314" s="113">
        <f t="shared" si="101"/>
        <v>9.7186411778085393</v>
      </c>
      <c r="R1314" s="113">
        <f>SUM($Q$1257:Q1314)</f>
        <v>704.83468265876297</v>
      </c>
      <c r="S1314" s="113">
        <f t="shared" si="102"/>
        <v>7.8267282255877273</v>
      </c>
      <c r="T1314" s="113">
        <f>SUM($S$1257:S1314)</f>
        <v>544.64279895500624</v>
      </c>
      <c r="U1314" s="199">
        <f t="shared" si="103"/>
        <v>7.6509669259099988</v>
      </c>
      <c r="V1314" s="199">
        <f t="shared" si="104"/>
        <v>7.6509669259099988</v>
      </c>
      <c r="W1314" s="231">
        <f>SUM($V$1257:V1314)</f>
        <v>532.50977259525007</v>
      </c>
      <c r="Y1314" s="231"/>
      <c r="Z1314" s="231"/>
      <c r="AA1314" s="231"/>
      <c r="AB1314" s="231"/>
      <c r="AC1314" s="231"/>
      <c r="AD1314" s="231"/>
      <c r="AE1314" s="231"/>
      <c r="AF1314" s="231"/>
      <c r="AG1314" s="231"/>
      <c r="AH1314" s="231"/>
      <c r="AI1314" s="231"/>
      <c r="AJ1314" s="231"/>
      <c r="AK1314" s="231"/>
      <c r="AL1314" s="231"/>
      <c r="AM1314" s="231"/>
      <c r="AN1314" s="231"/>
    </row>
    <row r="1315" spans="1:40">
      <c r="A1315" s="27">
        <v>43286</v>
      </c>
      <c r="B1315" s="113">
        <v>8.0320999999999998</v>
      </c>
      <c r="C1315" s="17">
        <v>5.83</v>
      </c>
      <c r="D1315" s="116">
        <v>35.32</v>
      </c>
      <c r="E1315" s="113">
        <v>37.188400000000001</v>
      </c>
      <c r="F1315" s="113">
        <v>37.158900000000003</v>
      </c>
      <c r="G1315" s="113">
        <v>11.5</v>
      </c>
      <c r="H1315" s="113">
        <v>48.32</v>
      </c>
      <c r="I1315" s="113">
        <v>25.02</v>
      </c>
      <c r="J1315" s="113">
        <v>79.97</v>
      </c>
      <c r="K1315" s="113">
        <v>735.05</v>
      </c>
      <c r="L1315" s="113">
        <v>19.28</v>
      </c>
      <c r="M1315" s="113">
        <v>53.61</v>
      </c>
      <c r="N1315" s="113">
        <v>42.03</v>
      </c>
      <c r="O1315" s="113">
        <v>650.14</v>
      </c>
      <c r="P1315" s="113">
        <f t="shared" si="100"/>
        <v>2.4532850546270497</v>
      </c>
      <c r="Q1315" s="113">
        <f t="shared" si="101"/>
        <v>11.626477668067091</v>
      </c>
      <c r="R1315" s="113">
        <f>SUM($Q$1257:Q1315)</f>
        <v>716.46116032683005</v>
      </c>
      <c r="S1315" s="113">
        <f t="shared" si="102"/>
        <v>8.7560750823697013</v>
      </c>
      <c r="T1315" s="113">
        <f>SUM($S$1257:S1315)</f>
        <v>553.39887403737589</v>
      </c>
      <c r="U1315" s="199">
        <f t="shared" si="103"/>
        <v>8.6061338084100001</v>
      </c>
      <c r="V1315" s="199">
        <f t="shared" si="104"/>
        <v>8.6061338084100001</v>
      </c>
      <c r="W1315" s="231">
        <f>SUM($V$1257:V1315)</f>
        <v>541.11590640366012</v>
      </c>
      <c r="Y1315" s="231"/>
      <c r="Z1315" s="231"/>
      <c r="AA1315" s="231"/>
      <c r="AB1315" s="231"/>
      <c r="AC1315" s="231"/>
      <c r="AD1315" s="231"/>
      <c r="AE1315" s="231"/>
      <c r="AF1315" s="231"/>
      <c r="AG1315" s="231"/>
      <c r="AH1315" s="231"/>
      <c r="AI1315" s="231"/>
      <c r="AJ1315" s="231"/>
      <c r="AK1315" s="231"/>
      <c r="AL1315" s="231"/>
      <c r="AM1315" s="231"/>
      <c r="AN1315" s="231"/>
    </row>
    <row r="1316" spans="1:40">
      <c r="A1316" s="27">
        <v>43287</v>
      </c>
      <c r="B1316" s="113">
        <v>8.9939999999999998</v>
      </c>
      <c r="C1316" s="17">
        <v>6.53</v>
      </c>
      <c r="D1316" s="116">
        <v>36.36</v>
      </c>
      <c r="E1316" s="113">
        <v>44.885300000000001</v>
      </c>
      <c r="F1316" s="113">
        <v>36.515099999999997</v>
      </c>
      <c r="G1316" s="113">
        <v>11.600000380000001</v>
      </c>
      <c r="H1316" s="113">
        <v>49.02</v>
      </c>
      <c r="I1316" s="113">
        <v>24.97</v>
      </c>
      <c r="J1316" s="113">
        <v>79.98</v>
      </c>
      <c r="K1316" s="113">
        <v>755.5</v>
      </c>
      <c r="L1316" s="113">
        <v>19.59</v>
      </c>
      <c r="M1316" s="113">
        <v>61.29</v>
      </c>
      <c r="N1316" s="113">
        <v>48.8</v>
      </c>
      <c r="O1316" s="113">
        <v>649.96</v>
      </c>
      <c r="P1316" s="113">
        <f t="shared" si="100"/>
        <v>2.6429321669879742</v>
      </c>
      <c r="Q1316" s="113">
        <f t="shared" si="101"/>
        <v>14.05435295965146</v>
      </c>
      <c r="R1316" s="113">
        <f>SUM($Q$1257:Q1316)</f>
        <v>730.51551328648156</v>
      </c>
      <c r="S1316" s="113">
        <f t="shared" si="102"/>
        <v>10.175713508678848</v>
      </c>
      <c r="T1316" s="113">
        <f>SUM($S$1257:S1316)</f>
        <v>563.57458754605477</v>
      </c>
      <c r="U1316" s="199">
        <f t="shared" si="103"/>
        <v>9.9026479264000002</v>
      </c>
      <c r="V1316" s="199">
        <f t="shared" si="104"/>
        <v>9.9026479264000002</v>
      </c>
      <c r="W1316" s="231">
        <f>SUM($V$1257:V1316)</f>
        <v>551.01855433006017</v>
      </c>
      <c r="Y1316" s="231"/>
      <c r="Z1316" s="231"/>
      <c r="AA1316" s="231"/>
      <c r="AB1316" s="231"/>
      <c r="AC1316" s="231"/>
      <c r="AD1316" s="231"/>
      <c r="AE1316" s="231"/>
      <c r="AF1316" s="231"/>
      <c r="AG1316" s="231"/>
      <c r="AH1316" s="231"/>
      <c r="AI1316" s="231"/>
      <c r="AJ1316" s="231"/>
      <c r="AK1316" s="231"/>
      <c r="AL1316" s="231"/>
      <c r="AM1316" s="231"/>
      <c r="AN1316" s="231"/>
    </row>
    <row r="1317" spans="1:40">
      <c r="A1317" s="27">
        <v>43288</v>
      </c>
      <c r="B1317" s="113">
        <v>8.2872000000000003</v>
      </c>
      <c r="C1317" s="17">
        <v>6.01</v>
      </c>
      <c r="D1317" s="116">
        <v>35.15</v>
      </c>
      <c r="E1317" s="113">
        <v>54.678400000000003</v>
      </c>
      <c r="F1317" s="113">
        <v>36.410400000000003</v>
      </c>
      <c r="G1317" s="113">
        <v>11.600000380000001</v>
      </c>
      <c r="H1317" s="113">
        <v>48.71</v>
      </c>
      <c r="I1317" s="113">
        <v>24.95</v>
      </c>
      <c r="J1317" s="113">
        <v>79.98</v>
      </c>
      <c r="K1317" s="113">
        <v>727.52</v>
      </c>
      <c r="L1317" s="113">
        <v>18.98</v>
      </c>
      <c r="M1317" s="113">
        <v>64.91</v>
      </c>
      <c r="N1317" s="113">
        <v>45.77</v>
      </c>
      <c r="O1317" s="113">
        <v>650</v>
      </c>
      <c r="P1317" s="113">
        <f t="shared" si="100"/>
        <v>2.5381279282173637</v>
      </c>
      <c r="Q1317" s="113">
        <f t="shared" si="101"/>
        <v>12.65595592165954</v>
      </c>
      <c r="R1317" s="113">
        <f>SUM($Q$1257:Q1317)</f>
        <v>743.17146920814116</v>
      </c>
      <c r="S1317" s="113">
        <f t="shared" si="102"/>
        <v>9.6561264086623471</v>
      </c>
      <c r="T1317" s="113">
        <f>SUM($S$1257:S1317)</f>
        <v>573.23071395471709</v>
      </c>
      <c r="U1317" s="199">
        <f t="shared" si="103"/>
        <v>9.4173302875599987</v>
      </c>
      <c r="V1317" s="199">
        <f t="shared" si="104"/>
        <v>9.4173302875599987</v>
      </c>
      <c r="W1317" s="231">
        <f>SUM($V$1257:V1317)</f>
        <v>560.43588461762022</v>
      </c>
      <c r="Y1317" s="231"/>
      <c r="Z1317" s="231"/>
      <c r="AA1317" s="231"/>
      <c r="AB1317" s="231"/>
      <c r="AC1317" s="231"/>
      <c r="AD1317" s="231"/>
      <c r="AE1317" s="231"/>
      <c r="AF1317" s="231"/>
      <c r="AG1317" s="231"/>
      <c r="AH1317" s="231"/>
      <c r="AI1317" s="231"/>
      <c r="AJ1317" s="231"/>
      <c r="AK1317" s="231"/>
      <c r="AL1317" s="231"/>
      <c r="AM1317" s="231"/>
      <c r="AN1317" s="231"/>
    </row>
    <row r="1318" spans="1:40">
      <c r="A1318" s="27">
        <v>43289</v>
      </c>
      <c r="B1318" s="113">
        <v>8.5353999999999992</v>
      </c>
      <c r="C1318" s="17">
        <v>6.19</v>
      </c>
      <c r="D1318" s="116">
        <v>34.950000000000003</v>
      </c>
      <c r="E1318" s="113">
        <v>52.942</v>
      </c>
      <c r="F1318" s="113">
        <v>36.559199999999997</v>
      </c>
      <c r="G1318" s="113">
        <v>11.600000380000001</v>
      </c>
      <c r="H1318" s="113">
        <v>48.12</v>
      </c>
      <c r="I1318" s="113">
        <v>25.02</v>
      </c>
      <c r="J1318" s="113">
        <v>79.97</v>
      </c>
      <c r="K1318" s="113">
        <v>737.6</v>
      </c>
      <c r="L1318" s="113">
        <v>19.38</v>
      </c>
      <c r="M1318" s="113">
        <v>66.95</v>
      </c>
      <c r="N1318" s="113">
        <v>48.12</v>
      </c>
      <c r="O1318" s="113">
        <v>650.04</v>
      </c>
      <c r="P1318" s="113">
        <f t="shared" si="100"/>
        <v>2.5719496243636044</v>
      </c>
      <c r="Q1318" s="113">
        <f t="shared" si="101"/>
        <v>13.091322738569673</v>
      </c>
      <c r="R1318" s="113">
        <f>SUM($Q$1257:Q1318)</f>
        <v>756.26279194671088</v>
      </c>
      <c r="S1318" s="113">
        <f t="shared" si="102"/>
        <v>9.8397409606203521</v>
      </c>
      <c r="T1318" s="113">
        <f>SUM($S$1257:S1318)</f>
        <v>583.07045491533745</v>
      </c>
      <c r="U1318" s="199">
        <f t="shared" si="103"/>
        <v>9.5765077587200018</v>
      </c>
      <c r="V1318" s="199">
        <f t="shared" si="104"/>
        <v>9.5765077587200018</v>
      </c>
      <c r="W1318" s="231">
        <f>SUM($V$1257:V1318)</f>
        <v>570.01239237634024</v>
      </c>
      <c r="Y1318" s="231"/>
      <c r="Z1318" s="231"/>
      <c r="AA1318" s="231"/>
      <c r="AB1318" s="231"/>
      <c r="AC1318" s="231"/>
      <c r="AD1318" s="231"/>
      <c r="AE1318" s="231"/>
      <c r="AF1318" s="231"/>
      <c r="AG1318" s="231"/>
      <c r="AH1318" s="231"/>
      <c r="AI1318" s="231"/>
      <c r="AJ1318" s="231"/>
      <c r="AK1318" s="231"/>
      <c r="AL1318" s="231"/>
      <c r="AM1318" s="231"/>
      <c r="AN1318" s="231"/>
    </row>
    <row r="1319" spans="1:40">
      <c r="A1319" s="27">
        <v>43290</v>
      </c>
      <c r="B1319" s="113">
        <v>8.6697000000000006</v>
      </c>
      <c r="C1319" s="17">
        <v>6.29</v>
      </c>
      <c r="D1319" s="116">
        <v>34.869999999999997</v>
      </c>
      <c r="E1319" s="113">
        <v>54.158299999999997</v>
      </c>
      <c r="F1319" s="113">
        <v>36.497999999999998</v>
      </c>
      <c r="G1319" s="113">
        <v>11.5</v>
      </c>
      <c r="H1319" s="113">
        <v>49.73</v>
      </c>
      <c r="I1319" s="113">
        <v>25.01</v>
      </c>
      <c r="J1319" s="113">
        <v>79.97</v>
      </c>
      <c r="K1319" s="113">
        <v>744.01</v>
      </c>
      <c r="L1319" s="113">
        <v>19.38</v>
      </c>
      <c r="M1319" s="113">
        <v>72.569999999999993</v>
      </c>
      <c r="N1319" s="113">
        <v>50.32</v>
      </c>
      <c r="O1319" s="113">
        <v>649.91999999999996</v>
      </c>
      <c r="P1319" s="113">
        <f t="shared" si="100"/>
        <v>2.6178528350657402</v>
      </c>
      <c r="Q1319" s="113">
        <f t="shared" si="101"/>
        <v>13.706262361421336</v>
      </c>
      <c r="R1319" s="113">
        <f>SUM($Q$1257:Q1319)</f>
        <v>769.96905430813217</v>
      </c>
      <c r="S1319" s="113">
        <f t="shared" si="102"/>
        <v>10.090266901658598</v>
      </c>
      <c r="T1319" s="113">
        <f>SUM($S$1257:S1319)</f>
        <v>593.1607218169961</v>
      </c>
      <c r="U1319" s="199">
        <f t="shared" si="103"/>
        <v>9.7417667669899988</v>
      </c>
      <c r="V1319" s="199">
        <f t="shared" si="104"/>
        <v>9.7417667669899988</v>
      </c>
      <c r="W1319" s="231">
        <f>SUM($V$1257:V1319)</f>
        <v>579.7541591433303</v>
      </c>
      <c r="Y1319" s="231"/>
      <c r="Z1319" s="231"/>
      <c r="AA1319" s="231"/>
      <c r="AB1319" s="231"/>
      <c r="AC1319" s="231"/>
      <c r="AD1319" s="231"/>
      <c r="AE1319" s="231"/>
      <c r="AF1319" s="231"/>
      <c r="AG1319" s="231"/>
      <c r="AH1319" s="231"/>
      <c r="AI1319" s="231"/>
      <c r="AJ1319" s="231"/>
      <c r="AK1319" s="231"/>
      <c r="AL1319" s="231"/>
      <c r="AM1319" s="231"/>
      <c r="AN1319" s="231"/>
    </row>
    <row r="1320" spans="1:40">
      <c r="A1320" s="27">
        <v>43291</v>
      </c>
      <c r="B1320" s="113">
        <v>8.6423000000000005</v>
      </c>
      <c r="C1320" s="17">
        <v>6.27</v>
      </c>
      <c r="D1320" s="116">
        <v>33.53</v>
      </c>
      <c r="E1320" s="113">
        <v>49.579300000000003</v>
      </c>
      <c r="F1320" s="113">
        <v>36.8613</v>
      </c>
      <c r="G1320" s="113">
        <v>11.30000019</v>
      </c>
      <c r="H1320" s="113">
        <v>48.24</v>
      </c>
      <c r="I1320" s="113">
        <v>25.02</v>
      </c>
      <c r="J1320" s="113">
        <v>79.98</v>
      </c>
      <c r="K1320" s="113">
        <v>748.06</v>
      </c>
      <c r="L1320" s="113">
        <v>19.690000000000001</v>
      </c>
      <c r="M1320" s="113">
        <v>74.83</v>
      </c>
      <c r="N1320" s="113">
        <v>51.61</v>
      </c>
      <c r="O1320" s="113">
        <v>650</v>
      </c>
      <c r="P1320" s="113">
        <f t="shared" si="100"/>
        <v>2.594462905870432</v>
      </c>
      <c r="Q1320" s="113">
        <f t="shared" si="101"/>
        <v>13.389394064891375</v>
      </c>
      <c r="R1320" s="113">
        <f>SUM($Q$1257:Q1320)</f>
        <v>783.35844837302352</v>
      </c>
      <c r="S1320" s="113">
        <f t="shared" si="102"/>
        <v>9.8220190389784747</v>
      </c>
      <c r="T1320" s="113">
        <f>SUM($S$1257:S1320)</f>
        <v>602.98274085597461</v>
      </c>
      <c r="U1320" s="199">
        <f t="shared" si="103"/>
        <v>9.4205592654199997</v>
      </c>
      <c r="V1320" s="199">
        <f t="shared" si="104"/>
        <v>9.4205592654199997</v>
      </c>
      <c r="W1320" s="231">
        <f>SUM($V$1257:V1320)</f>
        <v>589.17471840875032</v>
      </c>
      <c r="Y1320" s="231"/>
      <c r="Z1320" s="231"/>
      <c r="AA1320" s="231"/>
      <c r="AB1320" s="231"/>
      <c r="AC1320" s="231"/>
      <c r="AD1320" s="231"/>
      <c r="AE1320" s="231"/>
      <c r="AF1320" s="231"/>
      <c r="AG1320" s="231"/>
      <c r="AH1320" s="231"/>
      <c r="AI1320" s="231"/>
      <c r="AJ1320" s="231"/>
      <c r="AK1320" s="231"/>
      <c r="AL1320" s="231"/>
      <c r="AM1320" s="231"/>
      <c r="AN1320" s="231"/>
    </row>
    <row r="1321" spans="1:40">
      <c r="A1321" s="27">
        <v>43292</v>
      </c>
      <c r="B1321" s="113">
        <v>8.8818999999999999</v>
      </c>
      <c r="C1321" s="17">
        <v>6.45</v>
      </c>
      <c r="D1321" s="116">
        <v>33.56</v>
      </c>
      <c r="E1321" s="113">
        <v>47.2971</v>
      </c>
      <c r="F1321" s="113">
        <v>36.896599999999999</v>
      </c>
      <c r="G1321" s="113">
        <v>11.100000380000001</v>
      </c>
      <c r="H1321" s="113">
        <v>47.86</v>
      </c>
      <c r="I1321" s="113">
        <v>24.98</v>
      </c>
      <c r="J1321" s="113">
        <v>79.98</v>
      </c>
      <c r="K1321" s="113">
        <v>756.3</v>
      </c>
      <c r="L1321" s="113">
        <v>19.97</v>
      </c>
      <c r="M1321" s="113">
        <v>77.44</v>
      </c>
      <c r="N1321" s="113">
        <v>52.87</v>
      </c>
      <c r="O1321" s="113">
        <v>650.07000000000005</v>
      </c>
      <c r="P1321" s="113">
        <f t="shared" si="100"/>
        <v>2.6418540505499641</v>
      </c>
      <c r="Q1321" s="113">
        <f t="shared" si="101"/>
        <v>14.03920889569908</v>
      </c>
      <c r="R1321" s="113">
        <f>SUM($Q$1257:Q1321)</f>
        <v>797.39765726872258</v>
      </c>
      <c r="S1321" s="113">
        <f t="shared" si="102"/>
        <v>10.083212483017949</v>
      </c>
      <c r="T1321" s="113">
        <f>SUM($S$1257:S1321)</f>
        <v>613.06595333899259</v>
      </c>
      <c r="U1321" s="199">
        <f t="shared" si="103"/>
        <v>9.5852752182900005</v>
      </c>
      <c r="V1321" s="199">
        <f t="shared" si="104"/>
        <v>9.5852752182900005</v>
      </c>
      <c r="W1321" s="231">
        <f>SUM($V$1257:V1321)</f>
        <v>598.75999362704033</v>
      </c>
      <c r="Y1321" s="231"/>
      <c r="Z1321" s="231"/>
      <c r="AA1321" s="231"/>
      <c r="AB1321" s="231"/>
      <c r="AC1321" s="231"/>
      <c r="AD1321" s="231"/>
      <c r="AE1321" s="231"/>
      <c r="AF1321" s="231"/>
      <c r="AG1321" s="231"/>
      <c r="AH1321" s="231"/>
      <c r="AI1321" s="231"/>
      <c r="AJ1321" s="231"/>
      <c r="AK1321" s="231"/>
      <c r="AL1321" s="231"/>
      <c r="AM1321" s="231"/>
      <c r="AN1321" s="231"/>
    </row>
    <row r="1322" spans="1:40">
      <c r="A1322" s="27">
        <v>43293</v>
      </c>
      <c r="B1322" s="113">
        <v>9.4285999999999994</v>
      </c>
      <c r="C1322" s="17">
        <v>6.84</v>
      </c>
      <c r="D1322" s="116">
        <v>33.979999999999997</v>
      </c>
      <c r="E1322" s="113">
        <v>48.356400000000001</v>
      </c>
      <c r="F1322" s="113">
        <v>37.558900000000001</v>
      </c>
      <c r="G1322" s="113">
        <v>10</v>
      </c>
      <c r="H1322" s="113">
        <v>49.65</v>
      </c>
      <c r="I1322" s="113">
        <v>24.99</v>
      </c>
      <c r="J1322" s="113">
        <v>74.040000000000006</v>
      </c>
      <c r="K1322" s="113">
        <v>764.55</v>
      </c>
      <c r="L1322" s="113">
        <v>19.96</v>
      </c>
      <c r="M1322" s="113">
        <v>79.97</v>
      </c>
      <c r="N1322" s="113">
        <v>52.99</v>
      </c>
      <c r="O1322" s="113">
        <v>650.02</v>
      </c>
      <c r="P1322" s="113">
        <f t="shared" si="100"/>
        <v>2.7934265435104502</v>
      </c>
      <c r="Q1322" s="113">
        <f t="shared" si="101"/>
        <v>16.336903113154623</v>
      </c>
      <c r="R1322" s="113">
        <f>SUM($Q$1257:Q1322)</f>
        <v>813.73456038187726</v>
      </c>
      <c r="S1322" s="113">
        <f t="shared" si="102"/>
        <v>11.088053792305702</v>
      </c>
      <c r="T1322" s="113">
        <f>SUM($S$1257:S1322)</f>
        <v>624.15400713129827</v>
      </c>
      <c r="U1322" s="199">
        <f t="shared" si="103"/>
        <v>10.182698146809997</v>
      </c>
      <c r="V1322" s="199">
        <f t="shared" si="104"/>
        <v>10.182698146809997</v>
      </c>
      <c r="W1322" s="231">
        <f>SUM($V$1257:V1322)</f>
        <v>608.94269177385036</v>
      </c>
      <c r="Y1322" s="231"/>
      <c r="Z1322" s="231"/>
      <c r="AA1322" s="231"/>
      <c r="AB1322" s="231"/>
      <c r="AC1322" s="231"/>
      <c r="AD1322" s="231"/>
      <c r="AE1322" s="231"/>
      <c r="AF1322" s="231"/>
      <c r="AG1322" s="231"/>
      <c r="AH1322" s="231"/>
      <c r="AI1322" s="231"/>
      <c r="AJ1322" s="231"/>
      <c r="AK1322" s="231"/>
      <c r="AL1322" s="231"/>
      <c r="AM1322" s="231"/>
      <c r="AN1322" s="231"/>
    </row>
    <row r="1323" spans="1:40">
      <c r="A1323" s="27">
        <v>43294</v>
      </c>
      <c r="B1323" s="113">
        <v>9.9139999999999997</v>
      </c>
      <c r="C1323" s="17">
        <v>7.19</v>
      </c>
      <c r="D1323" s="116">
        <v>34.71</v>
      </c>
      <c r="E1323" s="113">
        <v>51.5548</v>
      </c>
      <c r="F1323" s="113">
        <v>37.282400000000003</v>
      </c>
      <c r="G1323" s="113">
        <v>11.399999619999999</v>
      </c>
      <c r="H1323" s="113">
        <v>49.24</v>
      </c>
      <c r="I1323" s="113">
        <v>25</v>
      </c>
      <c r="J1323" s="113">
        <v>79.28</v>
      </c>
      <c r="K1323" s="113">
        <v>775.17</v>
      </c>
      <c r="L1323" s="113">
        <v>18.940000000000001</v>
      </c>
      <c r="M1323" s="113">
        <v>87.81</v>
      </c>
      <c r="N1323" s="113">
        <v>53.14</v>
      </c>
      <c r="O1323" s="113">
        <v>650</v>
      </c>
      <c r="P1323" s="113">
        <f t="shared" si="100"/>
        <v>2.8199329233613559</v>
      </c>
      <c r="Q1323" s="113">
        <f t="shared" si="101"/>
        <v>16.775725375130744</v>
      </c>
      <c r="R1323" s="113">
        <f>SUM($Q$1257:Q1323)</f>
        <v>830.51028575700798</v>
      </c>
      <c r="S1323" s="113">
        <f t="shared" si="102"/>
        <v>11.342484767946853</v>
      </c>
      <c r="T1323" s="113">
        <f>SUM($S$1257:S1323)</f>
        <v>635.49649189924514</v>
      </c>
      <c r="U1323" s="199">
        <f t="shared" si="103"/>
        <v>10.83101346128</v>
      </c>
      <c r="V1323" s="199">
        <f t="shared" si="104"/>
        <v>10.83101346128</v>
      </c>
      <c r="W1323" s="231">
        <f>SUM($V$1257:V1323)</f>
        <v>619.77370523513036</v>
      </c>
      <c r="Y1323" s="231"/>
      <c r="Z1323" s="231"/>
      <c r="AA1323" s="231"/>
      <c r="AB1323" s="231"/>
      <c r="AC1323" s="231"/>
      <c r="AD1323" s="231"/>
      <c r="AE1323" s="231"/>
      <c r="AF1323" s="231"/>
      <c r="AG1323" s="231"/>
      <c r="AH1323" s="231"/>
      <c r="AI1323" s="231"/>
      <c r="AJ1323" s="231"/>
      <c r="AK1323" s="231"/>
      <c r="AL1323" s="231"/>
      <c r="AM1323" s="231"/>
      <c r="AN1323" s="231"/>
    </row>
    <row r="1324" spans="1:40">
      <c r="A1324" s="27">
        <v>43295</v>
      </c>
      <c r="B1324" s="113">
        <v>10.1448</v>
      </c>
      <c r="C1324" s="17">
        <v>7.36</v>
      </c>
      <c r="D1324" s="116">
        <v>37.14</v>
      </c>
      <c r="E1324" s="113">
        <v>48.964700000000001</v>
      </c>
      <c r="F1324" s="113">
        <v>36.667999999999999</v>
      </c>
      <c r="G1324" s="113">
        <v>11.5</v>
      </c>
      <c r="H1324" s="113">
        <v>45.12</v>
      </c>
      <c r="I1324" s="113">
        <v>25</v>
      </c>
      <c r="J1324" s="113">
        <v>74.12</v>
      </c>
      <c r="K1324" s="113">
        <v>780.91</v>
      </c>
      <c r="L1324" s="113">
        <v>19.829999999999998</v>
      </c>
      <c r="M1324" s="113">
        <v>55.65</v>
      </c>
      <c r="N1324" s="113">
        <v>56.99</v>
      </c>
      <c r="O1324" s="113">
        <v>650.01</v>
      </c>
      <c r="P1324" s="113">
        <f t="shared" si="100"/>
        <v>2.8147593207868598</v>
      </c>
      <c r="Q1324" s="113">
        <f t="shared" si="101"/>
        <v>16.689158563369393</v>
      </c>
      <c r="R1324" s="113">
        <f>SUM($Q$1257:Q1324)</f>
        <v>847.19944432037732</v>
      </c>
      <c r="S1324" s="113">
        <f t="shared" si="102"/>
        <v>11.584395477193402</v>
      </c>
      <c r="T1324" s="113">
        <f>SUM($S$1257:S1324)</f>
        <v>647.08088737643857</v>
      </c>
      <c r="U1324" s="199">
        <f t="shared" si="103"/>
        <v>11.22275776251</v>
      </c>
      <c r="V1324" s="199">
        <f t="shared" si="104"/>
        <v>11.22275776251</v>
      </c>
      <c r="W1324" s="231">
        <f>SUM($V$1257:V1324)</f>
        <v>630.99646299764038</v>
      </c>
      <c r="Y1324" s="231"/>
      <c r="Z1324" s="231"/>
      <c r="AA1324" s="231"/>
      <c r="AB1324" s="231"/>
      <c r="AC1324" s="231"/>
      <c r="AD1324" s="231"/>
      <c r="AE1324" s="231"/>
      <c r="AF1324" s="231"/>
      <c r="AG1324" s="231"/>
      <c r="AH1324" s="231"/>
      <c r="AI1324" s="231"/>
      <c r="AJ1324" s="231"/>
      <c r="AK1324" s="231"/>
      <c r="AL1324" s="231"/>
      <c r="AM1324" s="231"/>
      <c r="AN1324" s="231"/>
    </row>
    <row r="1325" spans="1:40">
      <c r="A1325" s="27">
        <v>43296</v>
      </c>
      <c r="B1325" s="113">
        <v>9.4765999999999995</v>
      </c>
      <c r="C1325" s="17">
        <v>6.88</v>
      </c>
      <c r="D1325" s="116">
        <v>34.549999999999997</v>
      </c>
      <c r="E1325" s="113">
        <v>56.939599999999999</v>
      </c>
      <c r="F1325" s="113">
        <v>37.065100000000001</v>
      </c>
      <c r="G1325" s="113">
        <v>12.30000019</v>
      </c>
      <c r="H1325" s="113">
        <v>47.43</v>
      </c>
      <c r="I1325" s="113">
        <v>24.97</v>
      </c>
      <c r="J1325" s="113">
        <v>79.290000000000006</v>
      </c>
      <c r="K1325" s="113">
        <v>759.41</v>
      </c>
      <c r="L1325" s="113">
        <v>19.260000000000002</v>
      </c>
      <c r="M1325" s="113">
        <v>49.16</v>
      </c>
      <c r="N1325" s="113">
        <v>56.19</v>
      </c>
      <c r="O1325" s="113">
        <v>649.97</v>
      </c>
      <c r="P1325" s="113">
        <f t="shared" si="100"/>
        <v>2.652583665821032</v>
      </c>
      <c r="Q1325" s="113">
        <f t="shared" si="101"/>
        <v>14.190655233397925</v>
      </c>
      <c r="R1325" s="113">
        <f>SUM($Q$1257:Q1325)</f>
        <v>861.39009955377526</v>
      </c>
      <c r="S1325" s="113">
        <f t="shared" si="102"/>
        <v>10.638919823930873</v>
      </c>
      <c r="T1325" s="113">
        <f>SUM($S$1257:S1325)</f>
        <v>657.71980720036947</v>
      </c>
      <c r="U1325" s="199">
        <f t="shared" si="103"/>
        <v>10.585002267389997</v>
      </c>
      <c r="V1325" s="199">
        <f t="shared" si="104"/>
        <v>10.585002267389997</v>
      </c>
      <c r="W1325" s="231">
        <f>SUM($V$1257:V1325)</f>
        <v>641.58146526503037</v>
      </c>
      <c r="Y1325" s="231"/>
      <c r="Z1325" s="231"/>
      <c r="AA1325" s="231"/>
      <c r="AB1325" s="231"/>
      <c r="AC1325" s="231"/>
      <c r="AD1325" s="231"/>
      <c r="AE1325" s="231"/>
      <c r="AF1325" s="231"/>
      <c r="AG1325" s="231"/>
      <c r="AH1325" s="231"/>
      <c r="AI1325" s="231"/>
      <c r="AJ1325" s="231"/>
      <c r="AK1325" s="231"/>
      <c r="AL1325" s="231"/>
      <c r="AM1325" s="231"/>
      <c r="AN1325" s="231"/>
    </row>
    <row r="1326" spans="1:40">
      <c r="A1326" s="27">
        <v>43297</v>
      </c>
      <c r="B1326" s="113">
        <v>8.6128</v>
      </c>
      <c r="C1326" s="17">
        <v>6.25</v>
      </c>
      <c r="D1326" s="116">
        <v>33.01</v>
      </c>
      <c r="E1326" s="113">
        <v>54.6648</v>
      </c>
      <c r="F1326" s="113">
        <v>36.9908</v>
      </c>
      <c r="G1326" s="113">
        <v>11.600000380000001</v>
      </c>
      <c r="H1326" s="113">
        <v>49.36</v>
      </c>
      <c r="I1326" s="113">
        <v>25.01</v>
      </c>
      <c r="J1326" s="113">
        <v>79.97</v>
      </c>
      <c r="K1326" s="113">
        <v>731.86</v>
      </c>
      <c r="L1326" s="113">
        <v>17.54</v>
      </c>
      <c r="M1326" s="113">
        <v>51.14</v>
      </c>
      <c r="N1326" s="113">
        <v>50.71</v>
      </c>
      <c r="O1326" s="113">
        <v>649.91999999999996</v>
      </c>
      <c r="P1326" s="113">
        <f t="shared" si="100"/>
        <v>2.5439744221193639</v>
      </c>
      <c r="Q1326" s="113">
        <f t="shared" si="101"/>
        <v>12.73016561264939</v>
      </c>
      <c r="R1326" s="113">
        <f>SUM($Q$1257:Q1326)</f>
        <v>874.1202651664247</v>
      </c>
      <c r="S1326" s="113">
        <f t="shared" si="102"/>
        <v>9.7417848416695509</v>
      </c>
      <c r="T1326" s="113">
        <f>SUM($S$1257:S1326)</f>
        <v>667.461592042039</v>
      </c>
      <c r="U1326" s="199">
        <f t="shared" si="103"/>
        <v>9.5115510635199989</v>
      </c>
      <c r="V1326" s="199">
        <f t="shared" si="104"/>
        <v>9.5115510635199989</v>
      </c>
      <c r="W1326" s="231">
        <f>SUM($V$1257:V1326)</f>
        <v>651.09301632855033</v>
      </c>
      <c r="Y1326" s="231"/>
      <c r="Z1326" s="231"/>
      <c r="AA1326" s="231"/>
      <c r="AB1326" s="231"/>
      <c r="AC1326" s="231"/>
      <c r="AD1326" s="231"/>
      <c r="AE1326" s="231"/>
      <c r="AF1326" s="231"/>
      <c r="AG1326" s="231"/>
      <c r="AH1326" s="231"/>
      <c r="AI1326" s="231"/>
      <c r="AJ1326" s="231"/>
      <c r="AK1326" s="231"/>
      <c r="AL1326" s="231"/>
      <c r="AM1326" s="231"/>
      <c r="AN1326" s="231"/>
    </row>
    <row r="1327" spans="1:40">
      <c r="A1327" s="27">
        <v>43298</v>
      </c>
      <c r="B1327" s="113">
        <v>7.9839000000000002</v>
      </c>
      <c r="C1327" s="17">
        <v>5.79</v>
      </c>
      <c r="D1327" s="116">
        <v>31.12</v>
      </c>
      <c r="E1327" s="113">
        <v>55.765000000000001</v>
      </c>
      <c r="F1327" s="113">
        <v>37.043199999999999</v>
      </c>
      <c r="G1327" s="113">
        <v>11.5</v>
      </c>
      <c r="H1327" s="113">
        <v>50.24</v>
      </c>
      <c r="I1327" s="113">
        <v>25.07</v>
      </c>
      <c r="J1327" s="113">
        <v>79.98</v>
      </c>
      <c r="K1327" s="113">
        <v>714.42</v>
      </c>
      <c r="L1327" s="113">
        <v>16.23</v>
      </c>
      <c r="M1327" s="113">
        <v>39.56</v>
      </c>
      <c r="N1327" s="113">
        <v>47.18</v>
      </c>
      <c r="O1327" s="113">
        <v>649.99</v>
      </c>
      <c r="P1327" s="113">
        <f t="shared" si="100"/>
        <v>2.4141577124300397</v>
      </c>
      <c r="Q1327" s="113">
        <f t="shared" si="101"/>
        <v>11.180349321237699</v>
      </c>
      <c r="R1327" s="113">
        <f>SUM($Q$1257:Q1327)</f>
        <v>885.30061448766241</v>
      </c>
      <c r="S1327" s="113">
        <f t="shared" si="102"/>
        <v>8.8932845688191993</v>
      </c>
      <c r="T1327" s="113">
        <f>SUM($S$1257:S1327)</f>
        <v>676.35487661085824</v>
      </c>
      <c r="U1327" s="199">
        <f t="shared" si="103"/>
        <v>8.7410072560199996</v>
      </c>
      <c r="V1327" s="199">
        <f t="shared" si="104"/>
        <v>8.7410072560199996</v>
      </c>
      <c r="W1327" s="231">
        <f>SUM($V$1257:V1327)</f>
        <v>659.83402358457033</v>
      </c>
      <c r="Y1327" s="231"/>
      <c r="Z1327" s="231"/>
      <c r="AA1327" s="231"/>
      <c r="AB1327" s="231"/>
      <c r="AC1327" s="231"/>
      <c r="AD1327" s="231"/>
      <c r="AE1327" s="231"/>
      <c r="AF1327" s="231"/>
      <c r="AG1327" s="231"/>
      <c r="AH1327" s="231"/>
      <c r="AI1327" s="231"/>
      <c r="AJ1327" s="231"/>
      <c r="AK1327" s="231"/>
      <c r="AL1327" s="231"/>
      <c r="AM1327" s="231"/>
      <c r="AN1327" s="231"/>
    </row>
    <row r="1328" spans="1:40">
      <c r="A1328" s="27">
        <v>43299</v>
      </c>
      <c r="B1328" s="113">
        <v>8.2040000000000006</v>
      </c>
      <c r="C1328" s="17">
        <v>5.95</v>
      </c>
      <c r="D1328" s="116">
        <v>29.94</v>
      </c>
      <c r="E1328" s="113">
        <v>56.087800000000001</v>
      </c>
      <c r="F1328" s="113">
        <v>37.188299999999998</v>
      </c>
      <c r="G1328" s="113">
        <v>11.399999619999999</v>
      </c>
      <c r="H1328" s="113">
        <v>49.09</v>
      </c>
      <c r="I1328" s="113">
        <v>25.03</v>
      </c>
      <c r="J1328" s="113">
        <v>79.97</v>
      </c>
      <c r="K1328" s="113">
        <v>725.66</v>
      </c>
      <c r="L1328" s="113">
        <v>16.84</v>
      </c>
      <c r="M1328" s="113">
        <v>37.799999999999997</v>
      </c>
      <c r="N1328" s="113">
        <v>49.83</v>
      </c>
      <c r="O1328" s="113">
        <v>650.02</v>
      </c>
      <c r="P1328" s="113">
        <f t="shared" si="100"/>
        <v>2.4306509015589857</v>
      </c>
      <c r="Q1328" s="113">
        <f t="shared" si="101"/>
        <v>11.366278000802733</v>
      </c>
      <c r="R1328" s="113">
        <f>SUM($Q$1257:Q1328)</f>
        <v>896.66689248846512</v>
      </c>
      <c r="S1328" s="113">
        <f t="shared" si="102"/>
        <v>9.0283319161207523</v>
      </c>
      <c r="T1328" s="113">
        <f>SUM($S$1257:S1328)</f>
        <v>685.38320852697905</v>
      </c>
      <c r="U1328" s="199">
        <f t="shared" si="103"/>
        <v>8.8406502361699992</v>
      </c>
      <c r="V1328" s="199">
        <f t="shared" si="104"/>
        <v>8.8406502361699992</v>
      </c>
      <c r="W1328" s="231">
        <f>SUM($V$1257:V1328)</f>
        <v>668.67467382074028</v>
      </c>
      <c r="Y1328" s="231"/>
      <c r="Z1328" s="231"/>
      <c r="AA1328" s="231"/>
      <c r="AB1328" s="231"/>
      <c r="AC1328" s="231"/>
      <c r="AD1328" s="231"/>
      <c r="AE1328" s="231"/>
      <c r="AF1328" s="231"/>
      <c r="AG1328" s="231"/>
      <c r="AH1328" s="231"/>
      <c r="AI1328" s="231"/>
      <c r="AJ1328" s="231"/>
      <c r="AK1328" s="231"/>
      <c r="AL1328" s="231"/>
      <c r="AM1328" s="231"/>
      <c r="AN1328" s="231"/>
    </row>
    <row r="1329" spans="1:40">
      <c r="A1329" s="27">
        <v>43300</v>
      </c>
      <c r="B1329" s="113">
        <v>8.6491000000000007</v>
      </c>
      <c r="C1329" s="17">
        <v>6.28</v>
      </c>
      <c r="D1329" s="116">
        <v>33.619999999999997</v>
      </c>
      <c r="E1329" s="113">
        <v>57.330500000000001</v>
      </c>
      <c r="F1329" s="113">
        <v>37.038699999999999</v>
      </c>
      <c r="G1329" s="113">
        <v>11.30000019</v>
      </c>
      <c r="H1329" s="113">
        <v>47.61</v>
      </c>
      <c r="I1329" s="113">
        <v>24.99</v>
      </c>
      <c r="J1329" s="113">
        <v>73.38</v>
      </c>
      <c r="K1329" s="113">
        <v>741.72</v>
      </c>
      <c r="L1329" s="113">
        <v>17.489999999999998</v>
      </c>
      <c r="M1329" s="113">
        <v>40.119999999999997</v>
      </c>
      <c r="N1329" s="113">
        <v>51.93</v>
      </c>
      <c r="O1329" s="113">
        <v>650.05999999999995</v>
      </c>
      <c r="P1329" s="113">
        <f t="shared" si="100"/>
        <v>2.5548359342451716</v>
      </c>
      <c r="Q1329" s="113">
        <f t="shared" si="101"/>
        <v>12.869188091250805</v>
      </c>
      <c r="R1329" s="113">
        <f>SUM($Q$1257:Q1329)</f>
        <v>909.53608057971587</v>
      </c>
      <c r="S1329" s="113">
        <f t="shared" si="102"/>
        <v>9.9544708558362753</v>
      </c>
      <c r="T1329" s="113">
        <f>SUM($S$1257:S1329)</f>
        <v>695.33767938281528</v>
      </c>
      <c r="U1329" s="199">
        <f t="shared" si="103"/>
        <v>9.7052993647200001</v>
      </c>
      <c r="V1329" s="199">
        <f t="shared" si="104"/>
        <v>9.7052993647200001</v>
      </c>
      <c r="W1329" s="231">
        <f>SUM($V$1257:V1329)</f>
        <v>678.37997318546024</v>
      </c>
      <c r="Y1329" s="231"/>
      <c r="Z1329" s="231"/>
      <c r="AA1329" s="231"/>
      <c r="AB1329" s="231"/>
      <c r="AC1329" s="231"/>
      <c r="AD1329" s="231"/>
      <c r="AE1329" s="231"/>
      <c r="AF1329" s="231"/>
      <c r="AG1329" s="231"/>
      <c r="AH1329" s="231"/>
      <c r="AI1329" s="231"/>
      <c r="AJ1329" s="231"/>
      <c r="AK1329" s="231"/>
      <c r="AL1329" s="231"/>
      <c r="AM1329" s="231"/>
      <c r="AN1329" s="231"/>
    </row>
    <row r="1330" spans="1:40">
      <c r="A1330" s="27">
        <v>43301</v>
      </c>
      <c r="B1330" s="113">
        <v>8.9448000000000008</v>
      </c>
      <c r="C1330" s="17">
        <v>6.49</v>
      </c>
      <c r="D1330" s="116">
        <v>34.18</v>
      </c>
      <c r="E1330" s="113">
        <v>57.314700000000002</v>
      </c>
      <c r="F1330" s="113">
        <v>37.472499999999997</v>
      </c>
      <c r="G1330" s="113">
        <v>11.399999619999999</v>
      </c>
      <c r="H1330" s="113">
        <v>47.39</v>
      </c>
      <c r="I1330" s="113">
        <v>25.02</v>
      </c>
      <c r="J1330" s="113">
        <v>68.53</v>
      </c>
      <c r="K1330" s="113">
        <v>753</v>
      </c>
      <c r="L1330" s="113">
        <v>17.47</v>
      </c>
      <c r="M1330" s="113">
        <v>45.11</v>
      </c>
      <c r="N1330" s="113">
        <v>53.31</v>
      </c>
      <c r="O1330" s="113">
        <v>650.04</v>
      </c>
      <c r="P1330" s="113">
        <f t="shared" si="100"/>
        <v>2.6027159912637456</v>
      </c>
      <c r="Q1330" s="113">
        <f t="shared" si="101"/>
        <v>13.5003551332324</v>
      </c>
      <c r="R1330" s="113">
        <f>SUM($Q$1257:Q1330)</f>
        <v>923.03643571294822</v>
      </c>
      <c r="S1330" s="113">
        <f t="shared" si="102"/>
        <v>10.256995460666751</v>
      </c>
      <c r="T1330" s="113">
        <f>SUM($S$1257:S1330)</f>
        <v>705.59467484348204</v>
      </c>
      <c r="U1330" s="199">
        <f t="shared" si="103"/>
        <v>10.042196795959999</v>
      </c>
      <c r="V1330" s="199">
        <f t="shared" si="104"/>
        <v>10.042196795959999</v>
      </c>
      <c r="W1330" s="231">
        <f>SUM($V$1257:V1330)</f>
        <v>688.42216998142021</v>
      </c>
      <c r="Y1330" s="231"/>
      <c r="Z1330" s="231"/>
      <c r="AA1330" s="231"/>
      <c r="AB1330" s="231"/>
      <c r="AC1330" s="231"/>
      <c r="AD1330" s="231"/>
      <c r="AE1330" s="231"/>
      <c r="AF1330" s="231"/>
      <c r="AG1330" s="231"/>
      <c r="AH1330" s="231"/>
      <c r="AI1330" s="231"/>
      <c r="AJ1330" s="231"/>
      <c r="AK1330" s="231"/>
      <c r="AL1330" s="231"/>
      <c r="AM1330" s="231"/>
      <c r="AN1330" s="231"/>
    </row>
    <row r="1331" spans="1:40">
      <c r="A1331" s="27">
        <v>43302</v>
      </c>
      <c r="B1331" s="113">
        <v>8.9144000000000005</v>
      </c>
      <c r="C1331" s="17">
        <v>6.47</v>
      </c>
      <c r="D1331" s="116">
        <v>33.15</v>
      </c>
      <c r="E1331" s="113">
        <v>56.490900000000003</v>
      </c>
      <c r="F1331" s="113">
        <v>37.497799999999998</v>
      </c>
      <c r="G1331" s="113">
        <v>11.399999619999999</v>
      </c>
      <c r="H1331" s="113">
        <v>48.75</v>
      </c>
      <c r="I1331" s="113">
        <v>24.99</v>
      </c>
      <c r="J1331" s="113">
        <v>77.8</v>
      </c>
      <c r="K1331" s="113">
        <v>753.77</v>
      </c>
      <c r="L1331" s="113">
        <v>17.22</v>
      </c>
      <c r="M1331" s="113">
        <v>49.15</v>
      </c>
      <c r="N1331" s="113">
        <v>53.96</v>
      </c>
      <c r="O1331" s="113">
        <v>650</v>
      </c>
      <c r="P1331" s="113">
        <f t="shared" si="100"/>
        <v>2.6064333013821157</v>
      </c>
      <c r="Q1331" s="113">
        <f t="shared" si="101"/>
        <v>13.550633532274285</v>
      </c>
      <c r="R1331" s="113">
        <f>SUM($Q$1257:Q1331)</f>
        <v>936.58706924522255</v>
      </c>
      <c r="S1331" s="113">
        <f t="shared" si="102"/>
        <v>10.188851169164453</v>
      </c>
      <c r="T1331" s="113">
        <f>SUM($S$1257:S1331)</f>
        <v>715.78352601264646</v>
      </c>
      <c r="U1331" s="199">
        <f t="shared" si="103"/>
        <v>9.8800382649499969</v>
      </c>
      <c r="V1331" s="199">
        <f t="shared" si="104"/>
        <v>9.8800382649499969</v>
      </c>
      <c r="W1331" s="231">
        <f>SUM($V$1257:V1331)</f>
        <v>698.30220824637024</v>
      </c>
      <c r="Y1331" s="231"/>
      <c r="Z1331" s="231"/>
      <c r="AA1331" s="231"/>
      <c r="AB1331" s="231"/>
      <c r="AC1331" s="231"/>
      <c r="AD1331" s="231"/>
      <c r="AE1331" s="231"/>
      <c r="AF1331" s="231"/>
      <c r="AG1331" s="231"/>
      <c r="AH1331" s="231"/>
      <c r="AI1331" s="231"/>
      <c r="AJ1331" s="231"/>
      <c r="AK1331" s="231"/>
      <c r="AL1331" s="231"/>
      <c r="AM1331" s="231"/>
      <c r="AN1331" s="231"/>
    </row>
    <row r="1332" spans="1:40">
      <c r="A1332" s="27">
        <v>43303</v>
      </c>
      <c r="B1332" s="113">
        <v>9.6763999999999992</v>
      </c>
      <c r="C1332" s="17">
        <v>7.02</v>
      </c>
      <c r="D1332" s="116">
        <v>33.909999999999997</v>
      </c>
      <c r="E1332" s="113">
        <v>48.714199999999998</v>
      </c>
      <c r="F1332" s="113">
        <v>36.588700000000003</v>
      </c>
      <c r="G1332" s="113">
        <v>11.30000019</v>
      </c>
      <c r="H1332" s="113">
        <v>49.41</v>
      </c>
      <c r="I1332" s="113">
        <v>24.99</v>
      </c>
      <c r="J1332" s="113">
        <v>79.98</v>
      </c>
      <c r="K1332" s="113">
        <v>769.38</v>
      </c>
      <c r="L1332" s="113">
        <v>16.89</v>
      </c>
      <c r="M1332" s="113">
        <v>51.24</v>
      </c>
      <c r="N1332" s="113">
        <v>53.16</v>
      </c>
      <c r="O1332" s="113">
        <v>650.04</v>
      </c>
      <c r="P1332" s="113">
        <f t="shared" si="100"/>
        <v>2.7266334109306323</v>
      </c>
      <c r="Q1332" s="113">
        <f t="shared" si="101"/>
        <v>15.281354283509986</v>
      </c>
      <c r="R1332" s="113">
        <f>SUM($Q$1257:Q1332)</f>
        <v>951.86842352873259</v>
      </c>
      <c r="S1332" s="113">
        <f t="shared" si="102"/>
        <v>10.826978378329677</v>
      </c>
      <c r="T1332" s="113">
        <f>SUM($S$1257:S1332)</f>
        <v>726.61050439097619</v>
      </c>
      <c r="U1332" s="199">
        <f t="shared" si="103"/>
        <v>10.425288413129998</v>
      </c>
      <c r="V1332" s="199">
        <f t="shared" si="104"/>
        <v>10.425288413129998</v>
      </c>
      <c r="W1332" s="231">
        <f>SUM($V$1257:V1332)</f>
        <v>708.72749665950028</v>
      </c>
      <c r="Y1332" s="231"/>
      <c r="Z1332" s="231"/>
      <c r="AA1332" s="231"/>
      <c r="AB1332" s="231"/>
      <c r="AC1332" s="231"/>
      <c r="AD1332" s="231"/>
      <c r="AE1332" s="231"/>
      <c r="AF1332" s="231"/>
      <c r="AG1332" s="231"/>
      <c r="AH1332" s="231"/>
      <c r="AI1332" s="231"/>
      <c r="AJ1332" s="231"/>
      <c r="AK1332" s="231"/>
      <c r="AL1332" s="231"/>
      <c r="AM1332" s="231"/>
      <c r="AN1332" s="231"/>
    </row>
    <row r="1333" spans="1:40">
      <c r="A1333" s="27">
        <v>43304</v>
      </c>
      <c r="B1333" s="113">
        <v>10.982799999999999</v>
      </c>
      <c r="C1333" s="17">
        <v>7.97</v>
      </c>
      <c r="D1333" s="116">
        <v>32.770000000000003</v>
      </c>
      <c r="E1333" s="113">
        <v>44.163499999999999</v>
      </c>
      <c r="F1333" s="113">
        <v>36.785800000000002</v>
      </c>
      <c r="G1333" s="113">
        <v>11.5</v>
      </c>
      <c r="H1333" s="113">
        <v>49.95</v>
      </c>
      <c r="I1333" s="113">
        <v>25</v>
      </c>
      <c r="J1333" s="113">
        <v>80</v>
      </c>
      <c r="K1333" s="113">
        <v>786.34</v>
      </c>
      <c r="L1333" s="113">
        <v>17.989999999999998</v>
      </c>
      <c r="M1333" s="113">
        <v>55.18</v>
      </c>
      <c r="N1333" s="113">
        <v>63.03</v>
      </c>
      <c r="O1333" s="113">
        <v>622.87</v>
      </c>
      <c r="P1333" s="113">
        <f t="shared" si="100"/>
        <v>2.86442799430356</v>
      </c>
      <c r="Q1333" s="113">
        <f t="shared" si="101"/>
        <v>17.539017916581013</v>
      </c>
      <c r="R1333" s="113">
        <f>SUM($Q$1257:Q1333)</f>
        <v>969.40744144531357</v>
      </c>
      <c r="S1333" s="113">
        <f t="shared" si="102"/>
        <v>11.954036416106799</v>
      </c>
      <c r="T1333" s="113">
        <f>SUM($S$1257:S1333)</f>
        <v>738.56454080708295</v>
      </c>
      <c r="U1333" s="199">
        <f t="shared" si="103"/>
        <v>11.411939410930001</v>
      </c>
      <c r="V1333" s="199">
        <f t="shared" si="104"/>
        <v>11.411939410930001</v>
      </c>
      <c r="W1333" s="231">
        <f>SUM($V$1257:V1333)</f>
        <v>720.13943607043029</v>
      </c>
      <c r="Y1333" s="231"/>
      <c r="Z1333" s="231"/>
      <c r="AA1333" s="231"/>
      <c r="AB1333" s="231"/>
      <c r="AC1333" s="231"/>
      <c r="AD1333" s="231"/>
      <c r="AE1333" s="231"/>
      <c r="AF1333" s="231"/>
      <c r="AG1333" s="231"/>
      <c r="AH1333" s="231"/>
      <c r="AI1333" s="231"/>
      <c r="AJ1333" s="231"/>
      <c r="AK1333" s="231"/>
      <c r="AL1333" s="231"/>
      <c r="AM1333" s="231"/>
      <c r="AN1333" s="231"/>
    </row>
    <row r="1334" spans="1:40">
      <c r="A1334" s="27">
        <v>43305</v>
      </c>
      <c r="B1334" s="113">
        <v>11.243600000000001</v>
      </c>
      <c r="C1334" s="17">
        <v>8.16</v>
      </c>
      <c r="D1334" s="116">
        <v>34.81</v>
      </c>
      <c r="E1334" s="113">
        <v>45.555799999999998</v>
      </c>
      <c r="F1334" s="113">
        <v>37.158900000000003</v>
      </c>
      <c r="G1334" s="113">
        <v>11.69999981</v>
      </c>
      <c r="H1334" s="113">
        <v>44.68</v>
      </c>
      <c r="I1334" s="113">
        <v>25</v>
      </c>
      <c r="J1334" s="113">
        <v>79.989999999999995</v>
      </c>
      <c r="K1334" s="113">
        <v>768.08</v>
      </c>
      <c r="L1334" s="113">
        <v>19.46</v>
      </c>
      <c r="M1334" s="113">
        <v>57.26</v>
      </c>
      <c r="N1334" s="113">
        <v>66.02</v>
      </c>
      <c r="O1334" s="113">
        <v>599.98</v>
      </c>
      <c r="P1334" s="113">
        <f t="shared" si="100"/>
        <v>2.8769890410680881</v>
      </c>
      <c r="Q1334" s="113">
        <f t="shared" si="101"/>
        <v>17.760715804656797</v>
      </c>
      <c r="R1334" s="113">
        <f>SUM($Q$1257:Q1334)</f>
        <v>987.16815724997036</v>
      </c>
      <c r="S1334" s="113">
        <f t="shared" si="102"/>
        <v>12.524218199905926</v>
      </c>
      <c r="T1334" s="113">
        <f>SUM($S$1257:S1334)</f>
        <v>751.08875900698888</v>
      </c>
      <c r="U1334" s="199">
        <f t="shared" si="103"/>
        <v>11.92478163823</v>
      </c>
      <c r="V1334" s="199">
        <f t="shared" si="104"/>
        <v>11.92478163823</v>
      </c>
      <c r="W1334" s="231">
        <f>SUM($V$1257:V1334)</f>
        <v>732.06421770866029</v>
      </c>
      <c r="Y1334" s="231"/>
      <c r="Z1334" s="231"/>
      <c r="AA1334" s="231"/>
      <c r="AB1334" s="231"/>
      <c r="AC1334" s="231"/>
      <c r="AD1334" s="231"/>
      <c r="AE1334" s="231"/>
      <c r="AF1334" s="231"/>
      <c r="AG1334" s="231"/>
      <c r="AH1334" s="231"/>
      <c r="AI1334" s="231"/>
      <c r="AJ1334" s="231"/>
      <c r="AK1334" s="231"/>
      <c r="AL1334" s="231"/>
      <c r="AM1334" s="231"/>
      <c r="AN1334" s="231"/>
    </row>
    <row r="1335" spans="1:40">
      <c r="A1335" s="27">
        <v>43306</v>
      </c>
      <c r="B1335" s="113">
        <v>10.616400000000001</v>
      </c>
      <c r="C1335" s="17">
        <v>7.7</v>
      </c>
      <c r="D1335" s="116">
        <v>35.630000000000003</v>
      </c>
      <c r="E1335" s="113">
        <v>54.147599999999997</v>
      </c>
      <c r="F1335" s="113">
        <v>36.558399999999999</v>
      </c>
      <c r="G1335" s="113">
        <v>11.69999981</v>
      </c>
      <c r="H1335" s="113">
        <v>47.73</v>
      </c>
      <c r="I1335" s="113">
        <v>25</v>
      </c>
      <c r="J1335" s="113">
        <v>80</v>
      </c>
      <c r="K1335" s="113">
        <v>772.52</v>
      </c>
      <c r="L1335" s="113">
        <v>18.41</v>
      </c>
      <c r="M1335" s="113">
        <v>60.86</v>
      </c>
      <c r="N1335" s="113">
        <v>64.28</v>
      </c>
      <c r="O1335" s="113">
        <v>627.87</v>
      </c>
      <c r="P1335" s="113">
        <f t="shared" si="100"/>
        <v>2.8693603258776781</v>
      </c>
      <c r="Q1335" s="113">
        <f t="shared" si="101"/>
        <v>17.625739863314546</v>
      </c>
      <c r="R1335" s="113">
        <f>SUM($Q$1257:Q1335)</f>
        <v>1004.7938971132849</v>
      </c>
      <c r="S1335" s="113">
        <f t="shared" si="102"/>
        <v>12.209741982073027</v>
      </c>
      <c r="T1335" s="113">
        <f>SUM($S$1257:S1335)</f>
        <v>763.29850098906195</v>
      </c>
      <c r="U1335" s="199">
        <f t="shared" si="103"/>
        <v>11.690514675919999</v>
      </c>
      <c r="V1335" s="199">
        <f t="shared" si="104"/>
        <v>11.690514675919999</v>
      </c>
      <c r="W1335" s="231">
        <f>SUM($V$1257:V1335)</f>
        <v>743.75473238458028</v>
      </c>
      <c r="Y1335" s="231"/>
      <c r="Z1335" s="231"/>
      <c r="AA1335" s="231"/>
      <c r="AB1335" s="231"/>
      <c r="AC1335" s="231"/>
      <c r="AD1335" s="231"/>
      <c r="AE1335" s="231"/>
      <c r="AF1335" s="231"/>
      <c r="AG1335" s="231"/>
      <c r="AH1335" s="231"/>
      <c r="AI1335" s="231"/>
      <c r="AJ1335" s="231"/>
      <c r="AK1335" s="231"/>
      <c r="AL1335" s="231"/>
      <c r="AM1335" s="231"/>
      <c r="AN1335" s="231"/>
    </row>
    <row r="1336" spans="1:40">
      <c r="A1336" s="27">
        <v>43307</v>
      </c>
      <c r="B1336" s="113">
        <v>10.417899999999999</v>
      </c>
      <c r="C1336" s="17">
        <v>7.56</v>
      </c>
      <c r="D1336" s="116">
        <v>35.159999999999997</v>
      </c>
      <c r="E1336" s="113">
        <v>55.190899999999999</v>
      </c>
      <c r="F1336" s="113">
        <v>36.820300000000003</v>
      </c>
      <c r="G1336" s="113">
        <v>11.69999981</v>
      </c>
      <c r="H1336" s="113">
        <v>56.17</v>
      </c>
      <c r="I1336" s="113">
        <v>25</v>
      </c>
      <c r="J1336" s="113">
        <v>80</v>
      </c>
      <c r="K1336" s="113">
        <v>765.09</v>
      </c>
      <c r="L1336" s="113">
        <v>18.239999999999998</v>
      </c>
      <c r="M1336" s="113">
        <v>63.24</v>
      </c>
      <c r="N1336" s="113">
        <v>62.71</v>
      </c>
      <c r="O1336" s="113">
        <v>629.98</v>
      </c>
      <c r="P1336" s="113">
        <f t="shared" si="100"/>
        <v>2.8726984885552485</v>
      </c>
      <c r="Q1336" s="113">
        <f t="shared" si="101"/>
        <v>17.684675764374965</v>
      </c>
      <c r="R1336" s="113">
        <f>SUM($Q$1257:Q1336)</f>
        <v>1022.4785728776599</v>
      </c>
      <c r="S1336" s="113">
        <f t="shared" si="102"/>
        <v>12.026463056347525</v>
      </c>
      <c r="T1336" s="113">
        <f>SUM($S$1257:S1336)</f>
        <v>775.3249640454095</v>
      </c>
      <c r="U1336" s="199">
        <f t="shared" si="103"/>
        <v>11.4911649722</v>
      </c>
      <c r="V1336" s="199">
        <f t="shared" si="104"/>
        <v>11.4911649722</v>
      </c>
      <c r="W1336" s="231">
        <f>SUM($V$1257:V1336)</f>
        <v>755.24589735678023</v>
      </c>
      <c r="Y1336" s="231"/>
      <c r="Z1336" s="231"/>
      <c r="AA1336" s="231"/>
      <c r="AB1336" s="231"/>
      <c r="AC1336" s="231"/>
      <c r="AD1336" s="231"/>
      <c r="AE1336" s="231"/>
      <c r="AF1336" s="231"/>
      <c r="AG1336" s="231"/>
      <c r="AH1336" s="231"/>
      <c r="AI1336" s="231"/>
      <c r="AJ1336" s="231"/>
      <c r="AK1336" s="231"/>
      <c r="AL1336" s="231"/>
      <c r="AM1336" s="231"/>
      <c r="AN1336" s="231"/>
    </row>
    <row r="1337" spans="1:40">
      <c r="A1337" s="27">
        <v>43308</v>
      </c>
      <c r="B1337" s="113">
        <v>10.4605</v>
      </c>
      <c r="C1337" s="17">
        <v>7.59</v>
      </c>
      <c r="D1337" s="116">
        <v>34.99</v>
      </c>
      <c r="E1337" s="113">
        <v>56.991500000000002</v>
      </c>
      <c r="F1337" s="113">
        <v>36.988199999999999</v>
      </c>
      <c r="G1337" s="113">
        <v>11.80000019</v>
      </c>
      <c r="H1337" s="113">
        <v>67.849999999999994</v>
      </c>
      <c r="I1337" s="113">
        <v>25</v>
      </c>
      <c r="J1337" s="113">
        <v>79.989999999999995</v>
      </c>
      <c r="K1337" s="113">
        <v>776.94</v>
      </c>
      <c r="L1337" s="113">
        <v>18.02</v>
      </c>
      <c r="M1337" s="113">
        <v>69.16</v>
      </c>
      <c r="N1337" s="113">
        <v>63.62</v>
      </c>
      <c r="O1337" s="113">
        <v>642.29999999999995</v>
      </c>
      <c r="P1337" s="113">
        <f t="shared" si="100"/>
        <v>2.9475122962591218</v>
      </c>
      <c r="Q1337" s="113">
        <f t="shared" si="101"/>
        <v>19.05848284689522</v>
      </c>
      <c r="R1337" s="113">
        <f>SUM($Q$1257:Q1337)</f>
        <v>1041.5370557245551</v>
      </c>
      <c r="S1337" s="113">
        <f t="shared" si="102"/>
        <v>12.112573136167777</v>
      </c>
      <c r="T1337" s="113">
        <f>SUM($S$1257:S1337)</f>
        <v>787.43753718157723</v>
      </c>
      <c r="U1337" s="199">
        <f t="shared" si="103"/>
        <v>11.574129567969999</v>
      </c>
      <c r="V1337" s="199">
        <f t="shared" si="104"/>
        <v>11.574129567969999</v>
      </c>
      <c r="W1337" s="231">
        <f>SUM($V$1257:V1337)</f>
        <v>766.82002692475021</v>
      </c>
      <c r="Y1337" s="231"/>
      <c r="Z1337" s="231"/>
      <c r="AA1337" s="231"/>
      <c r="AB1337" s="231"/>
      <c r="AC1337" s="231"/>
      <c r="AD1337" s="231"/>
      <c r="AE1337" s="231"/>
      <c r="AF1337" s="231"/>
      <c r="AG1337" s="231"/>
      <c r="AH1337" s="231"/>
      <c r="AI1337" s="231"/>
      <c r="AJ1337" s="231"/>
      <c r="AK1337" s="231"/>
      <c r="AL1337" s="231"/>
      <c r="AM1337" s="231"/>
      <c r="AN1337" s="231"/>
    </row>
    <row r="1338" spans="1:40">
      <c r="A1338" s="27">
        <v>43309</v>
      </c>
      <c r="B1338" s="113">
        <v>10.3009</v>
      </c>
      <c r="C1338" s="17">
        <v>7.48</v>
      </c>
      <c r="D1338" s="116">
        <v>33.380000000000003</v>
      </c>
      <c r="E1338" s="113">
        <v>57.832599999999999</v>
      </c>
      <c r="F1338" s="113">
        <v>36.821300000000001</v>
      </c>
      <c r="G1338" s="113">
        <v>11.80000019</v>
      </c>
      <c r="H1338" s="113">
        <v>68.05</v>
      </c>
      <c r="I1338" s="113">
        <v>25.01</v>
      </c>
      <c r="J1338" s="113">
        <v>80</v>
      </c>
      <c r="K1338" s="113">
        <v>776.63</v>
      </c>
      <c r="L1338" s="113">
        <v>17.72</v>
      </c>
      <c r="M1338" s="113">
        <v>72.95</v>
      </c>
      <c r="N1338" s="113">
        <v>63.42</v>
      </c>
      <c r="O1338" s="113">
        <v>649.92999999999995</v>
      </c>
      <c r="P1338" s="113">
        <f t="shared" si="100"/>
        <v>2.9179997261925728</v>
      </c>
      <c r="Q1338" s="113">
        <f t="shared" si="101"/>
        <v>18.504236876094748</v>
      </c>
      <c r="R1338" s="113">
        <f>SUM($Q$1257:Q1338)</f>
        <v>1060.0412926006497</v>
      </c>
      <c r="S1338" s="113">
        <f t="shared" si="102"/>
        <v>11.789231350019076</v>
      </c>
      <c r="T1338" s="113">
        <f>SUM($S$1257:S1338)</f>
        <v>799.22676853159635</v>
      </c>
      <c r="U1338" s="199">
        <f t="shared" si="103"/>
        <v>11.288014704110001</v>
      </c>
      <c r="V1338" s="199">
        <f t="shared" si="104"/>
        <v>11.288014704110001</v>
      </c>
      <c r="W1338" s="231">
        <f>SUM($V$1257:V1338)</f>
        <v>778.10804162886018</v>
      </c>
      <c r="Y1338" s="231"/>
      <c r="Z1338" s="231"/>
      <c r="AA1338" s="231"/>
      <c r="AB1338" s="231"/>
      <c r="AC1338" s="231"/>
      <c r="AD1338" s="231"/>
      <c r="AE1338" s="231"/>
      <c r="AF1338" s="231"/>
      <c r="AG1338" s="231"/>
      <c r="AH1338" s="231"/>
      <c r="AI1338" s="231"/>
      <c r="AJ1338" s="231"/>
      <c r="AK1338" s="231"/>
      <c r="AL1338" s="231"/>
      <c r="AM1338" s="231"/>
      <c r="AN1338" s="231"/>
    </row>
    <row r="1339" spans="1:40">
      <c r="A1339" s="27">
        <v>43310</v>
      </c>
      <c r="B1339" s="113">
        <v>10.614699999999999</v>
      </c>
      <c r="C1339" s="17">
        <v>7.7</v>
      </c>
      <c r="D1339" s="116">
        <v>33.58</v>
      </c>
      <c r="E1339" s="113">
        <v>56.601500000000001</v>
      </c>
      <c r="F1339" s="113">
        <v>37.093800000000002</v>
      </c>
      <c r="G1339" s="113">
        <v>11.80000019</v>
      </c>
      <c r="H1339" s="113">
        <v>56.28</v>
      </c>
      <c r="I1339" s="113">
        <v>25</v>
      </c>
      <c r="J1339" s="113">
        <v>79.989999999999995</v>
      </c>
      <c r="K1339" s="113">
        <v>784.19</v>
      </c>
      <c r="L1339" s="113">
        <v>17.84</v>
      </c>
      <c r="M1339" s="113">
        <v>61.07</v>
      </c>
      <c r="N1339" s="113">
        <v>63.98</v>
      </c>
      <c r="O1339" s="113">
        <v>650.09</v>
      </c>
      <c r="P1339" s="113">
        <f t="shared" si="100"/>
        <v>2.8982240999354421</v>
      </c>
      <c r="Q1339" s="113">
        <f t="shared" si="101"/>
        <v>18.141898545551555</v>
      </c>
      <c r="R1339" s="113">
        <f>SUM($Q$1257:Q1339)</f>
        <v>1078.1831911462014</v>
      </c>
      <c r="S1339" s="113">
        <f t="shared" si="102"/>
        <v>11.991164169471373</v>
      </c>
      <c r="T1339" s="113">
        <f>SUM($S$1257:S1339)</f>
        <v>811.21793270106775</v>
      </c>
      <c r="U1339" s="199">
        <f t="shared" si="103"/>
        <v>11.559281680129997</v>
      </c>
      <c r="V1339" s="199">
        <f t="shared" si="104"/>
        <v>11.559281680129997</v>
      </c>
      <c r="W1339" s="231">
        <f>SUM($V$1257:V1339)</f>
        <v>789.66732330899015</v>
      </c>
      <c r="Y1339" s="231"/>
      <c r="Z1339" s="231"/>
      <c r="AA1339" s="231"/>
      <c r="AB1339" s="231"/>
      <c r="AC1339" s="231"/>
      <c r="AD1339" s="231"/>
      <c r="AE1339" s="231"/>
      <c r="AF1339" s="231"/>
      <c r="AG1339" s="231"/>
      <c r="AH1339" s="231"/>
      <c r="AI1339" s="231"/>
      <c r="AJ1339" s="231"/>
      <c r="AK1339" s="231"/>
      <c r="AL1339" s="231"/>
      <c r="AM1339" s="231"/>
      <c r="AN1339" s="231"/>
    </row>
    <row r="1340" spans="1:40">
      <c r="A1340" s="27">
        <v>43311</v>
      </c>
      <c r="B1340" s="113">
        <v>11.0359</v>
      </c>
      <c r="C1340" s="17">
        <v>8.01</v>
      </c>
      <c r="D1340" s="116">
        <v>36.76</v>
      </c>
      <c r="E1340" s="113">
        <v>56.889499999999998</v>
      </c>
      <c r="F1340" s="113">
        <v>36.306199999999997</v>
      </c>
      <c r="G1340" s="113">
        <v>11.80000019</v>
      </c>
      <c r="H1340" s="113">
        <v>45.27</v>
      </c>
      <c r="I1340" s="113">
        <v>25</v>
      </c>
      <c r="J1340" s="113">
        <v>80</v>
      </c>
      <c r="K1340" s="113">
        <v>791.94</v>
      </c>
      <c r="L1340" s="113">
        <v>18.190000000000001</v>
      </c>
      <c r="M1340" s="113">
        <v>43.71</v>
      </c>
      <c r="N1340" s="113">
        <v>64.680000000000007</v>
      </c>
      <c r="O1340" s="113">
        <v>650.03</v>
      </c>
      <c r="P1340" s="113">
        <f t="shared" si="100"/>
        <v>2.9415906590791221</v>
      </c>
      <c r="Q1340" s="113">
        <f t="shared" si="101"/>
        <v>18.945958918026555</v>
      </c>
      <c r="R1340" s="113">
        <f>SUM($Q$1257:Q1340)</f>
        <v>1097.1291500642278</v>
      </c>
      <c r="S1340" s="113">
        <f t="shared" si="102"/>
        <v>12.706633940221776</v>
      </c>
      <c r="T1340" s="113">
        <f>SUM($S$1257:S1340)</f>
        <v>823.92456664128952</v>
      </c>
      <c r="U1340" s="199">
        <f t="shared" si="103"/>
        <v>12.312265146169999</v>
      </c>
      <c r="V1340" s="199">
        <f t="shared" si="104"/>
        <v>12.312265146169999</v>
      </c>
      <c r="W1340" s="231">
        <f>SUM($V$1257:V1340)</f>
        <v>801.97958845516018</v>
      </c>
      <c r="Y1340" s="231"/>
      <c r="Z1340" s="231"/>
      <c r="AA1340" s="231"/>
      <c r="AB1340" s="231"/>
      <c r="AC1340" s="231"/>
      <c r="AD1340" s="231"/>
      <c r="AE1340" s="231"/>
      <c r="AF1340" s="231"/>
      <c r="AG1340" s="231"/>
      <c r="AH1340" s="231"/>
      <c r="AI1340" s="231"/>
      <c r="AJ1340" s="231"/>
      <c r="AK1340" s="231"/>
      <c r="AL1340" s="231"/>
      <c r="AM1340" s="231"/>
      <c r="AN1340" s="231"/>
    </row>
    <row r="1341" spans="1:40">
      <c r="A1341" s="27">
        <v>43312</v>
      </c>
      <c r="B1341" s="113">
        <v>11.3466</v>
      </c>
      <c r="C1341" s="17">
        <v>8.23</v>
      </c>
      <c r="D1341" s="116">
        <v>38.24</v>
      </c>
      <c r="E1341" s="113">
        <v>58.1462</v>
      </c>
      <c r="F1341" s="113">
        <v>35.4193</v>
      </c>
      <c r="G1341" s="113">
        <v>11.80000019</v>
      </c>
      <c r="H1341" s="113">
        <v>74.17</v>
      </c>
      <c r="I1341" s="113">
        <v>25</v>
      </c>
      <c r="J1341" s="113">
        <v>80</v>
      </c>
      <c r="K1341" s="113">
        <v>797.64</v>
      </c>
      <c r="L1341" s="113">
        <v>18.36</v>
      </c>
      <c r="M1341" s="113">
        <v>51.12</v>
      </c>
      <c r="N1341" s="113">
        <v>66.11</v>
      </c>
      <c r="O1341" s="113">
        <v>650.01</v>
      </c>
      <c r="P1341" s="113">
        <f t="shared" si="100"/>
        <v>3.1408263998880521</v>
      </c>
      <c r="Q1341" s="113">
        <f t="shared" si="101"/>
        <v>23.122967783121634</v>
      </c>
      <c r="R1341" s="113">
        <f>SUM($Q$1257:Q1341)</f>
        <v>1120.2521178473494</v>
      </c>
      <c r="S1341" s="113">
        <f t="shared" si="102"/>
        <v>13.384786806092274</v>
      </c>
      <c r="T1341" s="113">
        <f>SUM($S$1257:S1341)</f>
        <v>837.3093534473818</v>
      </c>
      <c r="U1341" s="199">
        <f t="shared" si="103"/>
        <v>12.800599044389999</v>
      </c>
      <c r="V1341" s="199">
        <f t="shared" si="104"/>
        <v>12.800599044389999</v>
      </c>
      <c r="W1341" s="231">
        <f>SUM($V$1257:V1341)</f>
        <v>814.78018749955015</v>
      </c>
      <c r="Y1341" s="231"/>
      <c r="Z1341" s="231"/>
      <c r="AA1341" s="231"/>
      <c r="AB1341" s="231"/>
      <c r="AC1341" s="231"/>
      <c r="AD1341" s="231"/>
      <c r="AE1341" s="231"/>
      <c r="AF1341" s="231"/>
      <c r="AG1341" s="231"/>
      <c r="AH1341" s="231"/>
      <c r="AI1341" s="231"/>
      <c r="AJ1341" s="231"/>
      <c r="AK1341" s="231"/>
      <c r="AL1341" s="231"/>
      <c r="AM1341" s="231"/>
      <c r="AN1341" s="231"/>
    </row>
    <row r="1342" spans="1:40">
      <c r="A1342" s="27">
        <v>43313</v>
      </c>
      <c r="B1342" s="113">
        <v>11.3919</v>
      </c>
      <c r="C1342" s="17">
        <v>8.27</v>
      </c>
      <c r="D1342" s="116">
        <v>38.72</v>
      </c>
      <c r="E1342" s="113">
        <v>62.735999999999997</v>
      </c>
      <c r="F1342" s="113">
        <v>35.417099999999998</v>
      </c>
      <c r="G1342" s="113">
        <v>11.80000019</v>
      </c>
      <c r="H1342" s="113">
        <v>41.52</v>
      </c>
      <c r="I1342" s="113">
        <v>25</v>
      </c>
      <c r="J1342" s="113">
        <v>79.989999999999995</v>
      </c>
      <c r="K1342" s="113">
        <v>796.58</v>
      </c>
      <c r="L1342" s="113">
        <v>18.21</v>
      </c>
      <c r="M1342" s="113">
        <v>57.84</v>
      </c>
      <c r="N1342" s="113">
        <v>65.900000000000006</v>
      </c>
      <c r="O1342" s="113">
        <v>649.94000000000005</v>
      </c>
      <c r="P1342" s="113">
        <f t="shared" si="100"/>
        <v>3.0439732194055518</v>
      </c>
      <c r="Q1342" s="113">
        <f t="shared" si="101"/>
        <v>20.988469581972939</v>
      </c>
      <c r="R1342" s="113">
        <f>SUM($Q$1257:Q1342)</f>
        <v>1141.2405874293224</v>
      </c>
      <c r="S1342" s="113">
        <f t="shared" si="102"/>
        <v>13.552128256067673</v>
      </c>
      <c r="T1342" s="113">
        <f>SUM($S$1257:S1342)</f>
        <v>850.8614817034495</v>
      </c>
      <c r="U1342" s="199">
        <f t="shared" si="103"/>
        <v>13.058968066109999</v>
      </c>
      <c r="V1342" s="199">
        <f t="shared" si="104"/>
        <v>13.058968066109999</v>
      </c>
      <c r="W1342" s="231">
        <f>SUM($V$1257:V1342)</f>
        <v>827.83915556566012</v>
      </c>
      <c r="Y1342" s="231"/>
      <c r="Z1342" s="231"/>
      <c r="AA1342" s="231"/>
      <c r="AB1342" s="231"/>
      <c r="AC1342" s="231"/>
      <c r="AD1342" s="231"/>
      <c r="AE1342" s="231"/>
      <c r="AF1342" s="231"/>
      <c r="AG1342" s="231"/>
      <c r="AH1342" s="231"/>
      <c r="AI1342" s="231"/>
      <c r="AJ1342" s="231"/>
      <c r="AK1342" s="231"/>
      <c r="AL1342" s="231"/>
      <c r="AM1342" s="231"/>
      <c r="AN1342" s="231"/>
    </row>
    <row r="1343" spans="1:40">
      <c r="A1343" s="27">
        <v>43314</v>
      </c>
      <c r="B1343" s="113">
        <v>8.1353000000000009</v>
      </c>
      <c r="C1343" s="17">
        <v>5.9</v>
      </c>
      <c r="D1343" s="116">
        <v>36.5</v>
      </c>
      <c r="E1343" s="113">
        <v>62.270899999999997</v>
      </c>
      <c r="F1343" s="113">
        <v>34.797699999999999</v>
      </c>
      <c r="G1343" s="113">
        <v>10.899999619999999</v>
      </c>
      <c r="H1343" s="113">
        <v>57.22</v>
      </c>
      <c r="I1343" s="113">
        <v>25.02</v>
      </c>
      <c r="J1343" s="113">
        <v>76.7</v>
      </c>
      <c r="K1343" s="113">
        <v>701.34</v>
      </c>
      <c r="L1343" s="113">
        <v>13.75</v>
      </c>
      <c r="M1343" s="113">
        <v>64.56</v>
      </c>
      <c r="N1343" s="113">
        <v>45.35</v>
      </c>
      <c r="O1343" s="113">
        <v>649.63</v>
      </c>
      <c r="P1343" s="113">
        <f t="shared" si="100"/>
        <v>2.6302801248241456</v>
      </c>
      <c r="Q1343" s="113">
        <f t="shared" si="101"/>
        <v>13.877656833871596</v>
      </c>
      <c r="R1343" s="113">
        <f>SUM($Q$1257:Q1343)</f>
        <v>1155.1182442631941</v>
      </c>
      <c r="S1343" s="113">
        <f t="shared" si="102"/>
        <v>10.217401965516352</v>
      </c>
      <c r="T1343" s="113">
        <f>SUM($S$1257:S1343)</f>
        <v>861.07888366896589</v>
      </c>
      <c r="U1343" s="199">
        <f t="shared" si="103"/>
        <v>9.6679742023399999</v>
      </c>
      <c r="V1343" s="199">
        <f t="shared" si="104"/>
        <v>9.6679742023399999</v>
      </c>
      <c r="W1343" s="231">
        <f>SUM($V$1257:V1343)</f>
        <v>837.50712976800014</v>
      </c>
      <c r="Y1343" s="231"/>
      <c r="Z1343" s="231"/>
      <c r="AA1343" s="231"/>
      <c r="AB1343" s="231"/>
      <c r="AC1343" s="231"/>
      <c r="AD1343" s="231"/>
      <c r="AE1343" s="231"/>
      <c r="AF1343" s="231"/>
      <c r="AG1343" s="231"/>
      <c r="AH1343" s="231"/>
      <c r="AI1343" s="231"/>
      <c r="AJ1343" s="231"/>
      <c r="AK1343" s="231"/>
      <c r="AL1343" s="231"/>
      <c r="AM1343" s="231"/>
      <c r="AN1343" s="231"/>
    </row>
    <row r="1344" spans="1:40">
      <c r="A1344" s="27">
        <v>43315</v>
      </c>
      <c r="B1344" s="113">
        <v>8.5767000000000007</v>
      </c>
      <c r="C1344" s="17">
        <v>6.22</v>
      </c>
      <c r="D1344" s="116">
        <v>36.049999999999997</v>
      </c>
      <c r="E1344" s="113">
        <v>59.863399999999999</v>
      </c>
      <c r="F1344" s="113">
        <v>35.671700000000001</v>
      </c>
      <c r="G1344" s="113">
        <v>11.69999981</v>
      </c>
      <c r="H1344" s="113">
        <v>69.099999999999994</v>
      </c>
      <c r="I1344" s="113">
        <v>24.99</v>
      </c>
      <c r="J1344" s="113">
        <v>68.73</v>
      </c>
      <c r="K1344" s="113">
        <v>714.5</v>
      </c>
      <c r="L1344" s="113">
        <v>14.28</v>
      </c>
      <c r="M1344" s="113">
        <v>65.25</v>
      </c>
      <c r="N1344" s="113">
        <v>47.13</v>
      </c>
      <c r="O1344" s="113">
        <v>650.14</v>
      </c>
      <c r="P1344" s="113">
        <f t="shared" si="100"/>
        <v>2.6752315883313282</v>
      </c>
      <c r="Q1344" s="113">
        <f t="shared" si="101"/>
        <v>14.515711119675517</v>
      </c>
      <c r="R1344" s="113">
        <f>SUM($Q$1257:Q1344)</f>
        <v>1169.6339553828695</v>
      </c>
      <c r="S1344" s="113">
        <f t="shared" si="102"/>
        <v>10.223153878525924</v>
      </c>
      <c r="T1344" s="113">
        <f>SUM($S$1257:S1344)</f>
        <v>871.30203754749186</v>
      </c>
      <c r="U1344" s="199">
        <f t="shared" si="103"/>
        <v>9.964548674989997</v>
      </c>
      <c r="V1344" s="199">
        <f t="shared" si="104"/>
        <v>9.964548674989997</v>
      </c>
      <c r="W1344" s="231">
        <f>SUM($V$1257:V1344)</f>
        <v>847.47167844299008</v>
      </c>
      <c r="Y1344" s="231"/>
      <c r="Z1344" s="231"/>
      <c r="AA1344" s="231"/>
      <c r="AB1344" s="231"/>
      <c r="AC1344" s="231"/>
      <c r="AD1344" s="231"/>
      <c r="AE1344" s="231"/>
      <c r="AF1344" s="231"/>
      <c r="AG1344" s="231"/>
      <c r="AH1344" s="231"/>
      <c r="AI1344" s="231"/>
      <c r="AJ1344" s="231"/>
      <c r="AK1344" s="231"/>
      <c r="AL1344" s="231"/>
      <c r="AM1344" s="231"/>
      <c r="AN1344" s="231"/>
    </row>
    <row r="1345" spans="1:40">
      <c r="A1345" s="27">
        <v>43316</v>
      </c>
      <c r="B1345" s="113">
        <v>9.3772000000000002</v>
      </c>
      <c r="C1345" s="17">
        <v>6.81</v>
      </c>
      <c r="D1345" s="116">
        <v>36.619999999999997</v>
      </c>
      <c r="E1345" s="113">
        <v>59.956600000000002</v>
      </c>
      <c r="F1345" s="113">
        <v>34.718800000000002</v>
      </c>
      <c r="G1345" s="113">
        <v>11.69999981</v>
      </c>
      <c r="H1345" s="113">
        <v>42.43</v>
      </c>
      <c r="I1345" s="113">
        <v>24.99</v>
      </c>
      <c r="J1345" s="113">
        <v>63.43</v>
      </c>
      <c r="K1345" s="113">
        <v>739.4</v>
      </c>
      <c r="L1345" s="113">
        <v>15.08</v>
      </c>
      <c r="M1345" s="113">
        <v>72.260000000000005</v>
      </c>
      <c r="N1345" s="113">
        <v>53.85</v>
      </c>
      <c r="O1345" s="113">
        <v>650</v>
      </c>
      <c r="P1345" s="113">
        <f t="shared" si="100"/>
        <v>2.7092126886597576</v>
      </c>
      <c r="Q1345" s="113">
        <f t="shared" si="101"/>
        <v>15.017447452621663</v>
      </c>
      <c r="R1345" s="113">
        <f>SUM($Q$1257:Q1345)</f>
        <v>1184.6514028354911</v>
      </c>
      <c r="S1345" s="113">
        <f t="shared" si="102"/>
        <v>11.022511575533429</v>
      </c>
      <c r="T1345" s="113">
        <f>SUM($S$1257:S1345)</f>
        <v>882.32454912302524</v>
      </c>
      <c r="U1345" s="199">
        <f t="shared" si="103"/>
        <v>10.80882469306</v>
      </c>
      <c r="V1345" s="199">
        <f t="shared" si="104"/>
        <v>10.80882469306</v>
      </c>
      <c r="W1345" s="231">
        <f>SUM($V$1257:V1345)</f>
        <v>858.28050313605013</v>
      </c>
      <c r="Y1345" s="231"/>
      <c r="Z1345" s="231"/>
      <c r="AA1345" s="231"/>
      <c r="AB1345" s="231"/>
      <c r="AC1345" s="231"/>
      <c r="AD1345" s="231"/>
      <c r="AE1345" s="231"/>
      <c r="AF1345" s="231"/>
      <c r="AG1345" s="231"/>
      <c r="AH1345" s="231"/>
      <c r="AI1345" s="231"/>
      <c r="AJ1345" s="231"/>
      <c r="AK1345" s="231"/>
      <c r="AL1345" s="231"/>
      <c r="AM1345" s="231"/>
      <c r="AN1345" s="231"/>
    </row>
    <row r="1346" spans="1:40">
      <c r="A1346" s="27">
        <v>43317</v>
      </c>
      <c r="B1346" s="113">
        <v>8.8265999999999991</v>
      </c>
      <c r="C1346" s="17">
        <v>6.41</v>
      </c>
      <c r="D1346" s="116">
        <v>35.71</v>
      </c>
      <c r="E1346" s="113">
        <v>56.730800000000002</v>
      </c>
      <c r="F1346" s="113">
        <v>33.936199999999999</v>
      </c>
      <c r="G1346" s="113">
        <v>11.5</v>
      </c>
      <c r="H1346" s="113">
        <v>55.46</v>
      </c>
      <c r="I1346" s="113">
        <v>24.99</v>
      </c>
      <c r="J1346" s="113">
        <v>65.47</v>
      </c>
      <c r="K1346" s="113">
        <v>727.58</v>
      </c>
      <c r="L1346" s="113">
        <v>14.76</v>
      </c>
      <c r="M1346" s="113">
        <v>75.58</v>
      </c>
      <c r="N1346" s="113">
        <v>53.9</v>
      </c>
      <c r="O1346" s="113">
        <v>649.97</v>
      </c>
      <c r="P1346" s="113">
        <f t="shared" si="100"/>
        <v>2.6819673268507795</v>
      </c>
      <c r="Q1346" s="113">
        <f t="shared" si="101"/>
        <v>14.613815184950981</v>
      </c>
      <c r="R1346" s="113">
        <f>SUM($Q$1257:Q1346)</f>
        <v>1199.265218020442</v>
      </c>
      <c r="S1346" s="113">
        <f t="shared" si="102"/>
        <v>10.393955113857801</v>
      </c>
      <c r="T1346" s="113">
        <f>SUM($S$1257:S1346)</f>
        <v>892.71850423688306</v>
      </c>
      <c r="U1346" s="199">
        <f t="shared" si="103"/>
        <v>10.073539132260001</v>
      </c>
      <c r="V1346" s="199">
        <f t="shared" si="104"/>
        <v>10.073539132260001</v>
      </c>
      <c r="W1346" s="231">
        <f>SUM($V$1257:V1346)</f>
        <v>868.35404226831008</v>
      </c>
      <c r="Y1346" s="231"/>
      <c r="Z1346" s="231"/>
      <c r="AA1346" s="231"/>
      <c r="AB1346" s="231"/>
      <c r="AC1346" s="231"/>
      <c r="AD1346" s="231"/>
      <c r="AE1346" s="231"/>
      <c r="AF1346" s="231"/>
      <c r="AG1346" s="231"/>
      <c r="AH1346" s="231"/>
      <c r="AI1346" s="231"/>
      <c r="AJ1346" s="231"/>
      <c r="AK1346" s="231"/>
      <c r="AL1346" s="231"/>
      <c r="AM1346" s="231"/>
      <c r="AN1346" s="231"/>
    </row>
    <row r="1347" spans="1:40">
      <c r="A1347" s="27">
        <v>43318</v>
      </c>
      <c r="B1347" s="113">
        <v>8.4481000000000002</v>
      </c>
      <c r="C1347" s="17">
        <v>6.13</v>
      </c>
      <c r="D1347" s="116">
        <v>35.96</v>
      </c>
      <c r="E1347" s="113">
        <v>53.939900000000002</v>
      </c>
      <c r="F1347" s="113">
        <v>34.135199999999998</v>
      </c>
      <c r="G1347" s="113">
        <v>11.5</v>
      </c>
      <c r="H1347" s="113">
        <v>44.57</v>
      </c>
      <c r="I1347" s="113">
        <v>25</v>
      </c>
      <c r="J1347" s="113">
        <v>79.16</v>
      </c>
      <c r="K1347" s="113">
        <v>718.96</v>
      </c>
      <c r="L1347" s="113">
        <v>13.88</v>
      </c>
      <c r="M1347" s="113">
        <v>80.680000000000007</v>
      </c>
      <c r="N1347" s="113">
        <v>52.67</v>
      </c>
      <c r="O1347" s="113">
        <v>649.94000000000005</v>
      </c>
      <c r="P1347" s="113">
        <f t="shared" si="100"/>
        <v>2.6066700464148598</v>
      </c>
      <c r="Q1347" s="113">
        <f t="shared" si="101"/>
        <v>13.553841957227936</v>
      </c>
      <c r="R1347" s="113">
        <f>SUM($Q$1257:Q1347)</f>
        <v>1212.8190599776699</v>
      </c>
      <c r="S1347" s="113">
        <f t="shared" si="102"/>
        <v>10.027543927692999</v>
      </c>
      <c r="T1347" s="113">
        <f>SUM($S$1257:S1347)</f>
        <v>902.74604816457611</v>
      </c>
      <c r="U1347" s="199">
        <f t="shared" si="103"/>
        <v>9.6343310497899992</v>
      </c>
      <c r="V1347" s="199">
        <f t="shared" si="104"/>
        <v>9.6343310497899992</v>
      </c>
      <c r="W1347" s="231">
        <f>SUM($V$1257:V1347)</f>
        <v>877.98837331810012</v>
      </c>
      <c r="Y1347" s="231"/>
      <c r="Z1347" s="231"/>
      <c r="AA1347" s="231"/>
      <c r="AB1347" s="231"/>
      <c r="AC1347" s="231"/>
      <c r="AD1347" s="231"/>
      <c r="AE1347" s="231"/>
      <c r="AF1347" s="231"/>
      <c r="AG1347" s="231"/>
      <c r="AH1347" s="231"/>
      <c r="AI1347" s="231"/>
      <c r="AJ1347" s="231"/>
      <c r="AK1347" s="231"/>
      <c r="AL1347" s="231"/>
      <c r="AM1347" s="231"/>
      <c r="AN1347" s="231"/>
    </row>
    <row r="1348" spans="1:40">
      <c r="A1348" s="27">
        <v>43319</v>
      </c>
      <c r="B1348" s="113">
        <v>8.6647999999999996</v>
      </c>
      <c r="C1348" s="17">
        <v>6.29</v>
      </c>
      <c r="D1348" s="116">
        <v>36.11</v>
      </c>
      <c r="E1348" s="113">
        <v>51.564399999999999</v>
      </c>
      <c r="F1348" s="113">
        <v>35.491100000000003</v>
      </c>
      <c r="G1348" s="113">
        <v>11.600000380000001</v>
      </c>
      <c r="H1348" s="113">
        <v>47.87</v>
      </c>
      <c r="I1348" s="113">
        <v>24.97</v>
      </c>
      <c r="J1348" s="113">
        <v>80</v>
      </c>
      <c r="K1348" s="113">
        <v>724.33</v>
      </c>
      <c r="L1348" s="113">
        <v>13.89</v>
      </c>
      <c r="M1348" s="113">
        <v>83.84</v>
      </c>
      <c r="N1348" s="113">
        <v>52.06</v>
      </c>
      <c r="O1348" s="113">
        <v>650.1</v>
      </c>
      <c r="P1348" s="113">
        <f t="shared" ref="P1348:P1411" si="105">SUMPRODUCT(C1348:O1348,$Y$5:$AK$5)+AP1348</f>
        <v>2.6468541663129543</v>
      </c>
      <c r="Q1348" s="113">
        <f t="shared" ref="Q1348:Q1411" si="106">EXP(P1348)</f>
        <v>14.10958235650561</v>
      </c>
      <c r="R1348" s="113">
        <f>SUM($Q$1257:Q1348)</f>
        <v>1226.9286423341755</v>
      </c>
      <c r="S1348" s="113">
        <f t="shared" ref="S1348:S1411" si="107">SUMPRODUCT(C1348:O1348,$Y$3:$AK$3)</f>
        <v>10.18299671365105</v>
      </c>
      <c r="T1348" s="113">
        <f>SUM($S$1257:S1348)</f>
        <v>912.92904487822716</v>
      </c>
      <c r="U1348" s="199">
        <f t="shared" ref="U1348:U1411" si="108">$AY$65+$AY$66*C1348+$AY$67*D1348+$AY$68*E1348+$AY$69*F1348</f>
        <v>9.7830697066300001</v>
      </c>
      <c r="V1348" s="199">
        <f t="shared" ref="V1348:V1411" si="109">IF(U1348&lt;0,0,U1348)</f>
        <v>9.7830697066300001</v>
      </c>
      <c r="W1348" s="231">
        <f>SUM($V$1257:V1348)</f>
        <v>887.77144302473016</v>
      </c>
      <c r="Y1348" s="231"/>
      <c r="Z1348" s="231"/>
      <c r="AA1348" s="231"/>
      <c r="AB1348" s="231"/>
      <c r="AC1348" s="231"/>
      <c r="AD1348" s="231"/>
      <c r="AE1348" s="231"/>
      <c r="AF1348" s="231"/>
      <c r="AG1348" s="231"/>
      <c r="AH1348" s="231"/>
      <c r="AI1348" s="231"/>
      <c r="AJ1348" s="231"/>
      <c r="AK1348" s="231"/>
      <c r="AL1348" s="231"/>
      <c r="AM1348" s="231"/>
      <c r="AN1348" s="231"/>
    </row>
    <row r="1349" spans="1:40">
      <c r="A1349" s="27">
        <v>43320</v>
      </c>
      <c r="B1349" s="113">
        <v>10.448700000000001</v>
      </c>
      <c r="C1349" s="17">
        <v>7.58</v>
      </c>
      <c r="D1349" s="116">
        <v>36.9</v>
      </c>
      <c r="E1349" s="113">
        <v>54.276600000000002</v>
      </c>
      <c r="F1349" s="113">
        <v>35.222799999999999</v>
      </c>
      <c r="G1349" s="113">
        <v>11.600000380000001</v>
      </c>
      <c r="H1349" s="113">
        <v>48.95</v>
      </c>
      <c r="I1349" s="113">
        <v>24.99</v>
      </c>
      <c r="J1349" s="113">
        <v>80</v>
      </c>
      <c r="K1349" s="113">
        <v>772.63</v>
      </c>
      <c r="L1349" s="113">
        <v>15.74</v>
      </c>
      <c r="M1349" s="113">
        <v>87.61</v>
      </c>
      <c r="N1349" s="113">
        <v>58.7</v>
      </c>
      <c r="O1349" s="113">
        <v>650.04</v>
      </c>
      <c r="P1349" s="113">
        <f t="shared" si="105"/>
        <v>2.9401244148132042</v>
      </c>
      <c r="Q1349" s="113">
        <f t="shared" si="106"/>
        <v>18.918199870146275</v>
      </c>
      <c r="R1349" s="113">
        <f>SUM($Q$1257:Q1349)</f>
        <v>1245.8468422043218</v>
      </c>
      <c r="S1349" s="113">
        <f t="shared" si="107"/>
        <v>12.230280415869149</v>
      </c>
      <c r="T1349" s="113">
        <f>SUM($S$1257:S1349)</f>
        <v>925.15932529409633</v>
      </c>
      <c r="U1349" s="199">
        <f t="shared" si="108"/>
        <v>11.66757563346</v>
      </c>
      <c r="V1349" s="199">
        <f t="shared" si="109"/>
        <v>11.66757563346</v>
      </c>
      <c r="W1349" s="231">
        <f>SUM($V$1257:V1349)</f>
        <v>899.43901865819021</v>
      </c>
      <c r="Y1349" s="231"/>
      <c r="Z1349" s="231"/>
      <c r="AA1349" s="231"/>
      <c r="AB1349" s="231"/>
      <c r="AC1349" s="231"/>
      <c r="AD1349" s="231"/>
      <c r="AE1349" s="231"/>
      <c r="AF1349" s="231"/>
      <c r="AG1349" s="231"/>
      <c r="AH1349" s="231"/>
      <c r="AI1349" s="231"/>
      <c r="AJ1349" s="231"/>
      <c r="AK1349" s="231"/>
      <c r="AL1349" s="231"/>
      <c r="AM1349" s="231"/>
      <c r="AN1349" s="231"/>
    </row>
    <row r="1350" spans="1:40">
      <c r="A1350" s="27">
        <v>43321</v>
      </c>
      <c r="B1350" s="113">
        <v>11.1473</v>
      </c>
      <c r="C1350" s="17">
        <v>8.09</v>
      </c>
      <c r="D1350" s="116">
        <v>37.49</v>
      </c>
      <c r="E1350" s="113">
        <v>57.382100000000001</v>
      </c>
      <c r="F1350" s="113">
        <v>35.160800000000002</v>
      </c>
      <c r="G1350" s="113">
        <v>11.399999619999999</v>
      </c>
      <c r="H1350" s="113">
        <v>50.59</v>
      </c>
      <c r="I1350" s="113">
        <v>25.01</v>
      </c>
      <c r="J1350" s="113">
        <v>75.31</v>
      </c>
      <c r="K1350" s="113">
        <v>791.79</v>
      </c>
      <c r="L1350" s="113">
        <v>16.739999999999998</v>
      </c>
      <c r="M1350" s="113">
        <v>63.01</v>
      </c>
      <c r="N1350" s="113">
        <v>64.3</v>
      </c>
      <c r="O1350" s="113">
        <v>650.04</v>
      </c>
      <c r="P1350" s="113">
        <f t="shared" si="105"/>
        <v>3.0402970146211761</v>
      </c>
      <c r="Q1350" s="113">
        <f t="shared" si="106"/>
        <v>20.911453320190205</v>
      </c>
      <c r="R1350" s="113">
        <f>SUM($Q$1257:Q1350)</f>
        <v>1266.7582955245121</v>
      </c>
      <c r="S1350" s="113">
        <f t="shared" si="107"/>
        <v>13.110954963395855</v>
      </c>
      <c r="T1350" s="113">
        <f>SUM($S$1257:S1350)</f>
        <v>938.27028025749223</v>
      </c>
      <c r="U1350" s="199">
        <f t="shared" si="108"/>
        <v>12.510420881409997</v>
      </c>
      <c r="V1350" s="199">
        <f t="shared" si="109"/>
        <v>12.510420881409997</v>
      </c>
      <c r="W1350" s="231">
        <f>SUM($V$1257:V1350)</f>
        <v>911.94943953960023</v>
      </c>
      <c r="Y1350" s="231"/>
      <c r="Z1350" s="231"/>
      <c r="AA1350" s="231"/>
      <c r="AB1350" s="231"/>
      <c r="AC1350" s="231"/>
      <c r="AD1350" s="231"/>
      <c r="AE1350" s="231"/>
      <c r="AF1350" s="231"/>
      <c r="AG1350" s="231"/>
      <c r="AH1350" s="231"/>
      <c r="AI1350" s="231"/>
      <c r="AJ1350" s="231"/>
      <c r="AK1350" s="231"/>
      <c r="AL1350" s="231"/>
      <c r="AM1350" s="231"/>
      <c r="AN1350" s="231"/>
    </row>
    <row r="1351" spans="1:40">
      <c r="A1351" s="27">
        <v>43322</v>
      </c>
      <c r="B1351" s="113">
        <v>11.0776</v>
      </c>
      <c r="C1351" s="17">
        <v>8.0399999999999991</v>
      </c>
      <c r="D1351" s="116">
        <v>35.89</v>
      </c>
      <c r="E1351" s="113">
        <v>55.430399999999999</v>
      </c>
      <c r="F1351" s="113">
        <v>35.161099999999998</v>
      </c>
      <c r="G1351" s="113">
        <v>11.600000380000001</v>
      </c>
      <c r="H1351" s="113">
        <v>48.7</v>
      </c>
      <c r="I1351" s="113">
        <v>24.99</v>
      </c>
      <c r="J1351" s="113">
        <v>79.8</v>
      </c>
      <c r="K1351" s="113">
        <v>791.7</v>
      </c>
      <c r="L1351" s="113">
        <v>17.29</v>
      </c>
      <c r="M1351" s="113">
        <v>51.35</v>
      </c>
      <c r="N1351" s="113">
        <v>68.069999999999993</v>
      </c>
      <c r="O1351" s="113">
        <v>649.99</v>
      </c>
      <c r="P1351" s="113">
        <f t="shared" si="105"/>
        <v>2.9754090182917534</v>
      </c>
      <c r="Q1351" s="113">
        <f t="shared" si="106"/>
        <v>19.597637402689511</v>
      </c>
      <c r="R1351" s="113">
        <f>SUM($Q$1257:Q1351)</f>
        <v>1286.3559329272016</v>
      </c>
      <c r="S1351" s="113">
        <f t="shared" si="107"/>
        <v>12.729204803073051</v>
      </c>
      <c r="T1351" s="113">
        <f>SUM($S$1257:S1351)</f>
        <v>950.99948506056523</v>
      </c>
      <c r="U1351" s="199">
        <f t="shared" si="108"/>
        <v>12.210682291429999</v>
      </c>
      <c r="V1351" s="199">
        <f t="shared" si="109"/>
        <v>12.210682291429999</v>
      </c>
      <c r="W1351" s="231">
        <f>SUM($V$1257:V1351)</f>
        <v>924.16012183103021</v>
      </c>
      <c r="Y1351" s="231"/>
      <c r="Z1351" s="231"/>
      <c r="AA1351" s="231"/>
      <c r="AB1351" s="231"/>
      <c r="AC1351" s="231"/>
      <c r="AD1351" s="231"/>
      <c r="AE1351" s="231"/>
      <c r="AF1351" s="231"/>
      <c r="AG1351" s="231"/>
      <c r="AH1351" s="231"/>
      <c r="AI1351" s="231"/>
      <c r="AJ1351" s="231"/>
      <c r="AK1351" s="231"/>
      <c r="AL1351" s="231"/>
      <c r="AM1351" s="231"/>
      <c r="AN1351" s="231"/>
    </row>
    <row r="1352" spans="1:40">
      <c r="A1352" s="27">
        <v>43323</v>
      </c>
      <c r="B1352" s="113">
        <v>10.968299999999999</v>
      </c>
      <c r="C1352" s="17">
        <v>7.96</v>
      </c>
      <c r="D1352" s="116">
        <v>34.81</v>
      </c>
      <c r="E1352" s="113">
        <v>53.7697</v>
      </c>
      <c r="F1352" s="113">
        <v>34.825099999999999</v>
      </c>
      <c r="G1352" s="113">
        <v>11.600000380000001</v>
      </c>
      <c r="H1352" s="113">
        <v>48.46</v>
      </c>
      <c r="I1352" s="113">
        <v>25</v>
      </c>
      <c r="J1352" s="113">
        <v>80</v>
      </c>
      <c r="K1352" s="113">
        <v>793.76</v>
      </c>
      <c r="L1352" s="113">
        <v>22.17</v>
      </c>
      <c r="M1352" s="113">
        <v>43</v>
      </c>
      <c r="N1352" s="113">
        <v>70.099999999999994</v>
      </c>
      <c r="O1352" s="113">
        <v>650.01</v>
      </c>
      <c r="P1352" s="113">
        <f t="shared" si="105"/>
        <v>2.9192112082554935</v>
      </c>
      <c r="Q1352" s="113">
        <f t="shared" si="106"/>
        <v>18.526668011874005</v>
      </c>
      <c r="R1352" s="113">
        <f>SUM($Q$1257:Q1352)</f>
        <v>1304.8826009390757</v>
      </c>
      <c r="S1352" s="113">
        <f t="shared" si="107"/>
        <v>12.397125834749646</v>
      </c>
      <c r="T1352" s="113">
        <f>SUM($S$1257:S1352)</f>
        <v>963.39661089531489</v>
      </c>
      <c r="U1352" s="199">
        <f t="shared" si="108"/>
        <v>11.93514884332</v>
      </c>
      <c r="V1352" s="199">
        <f t="shared" si="109"/>
        <v>11.93514884332</v>
      </c>
      <c r="W1352" s="231">
        <f>SUM($V$1257:V1352)</f>
        <v>936.09527067435022</v>
      </c>
      <c r="Y1352" s="231"/>
      <c r="Z1352" s="231"/>
      <c r="AA1352" s="231"/>
      <c r="AB1352" s="231"/>
      <c r="AC1352" s="231"/>
      <c r="AD1352" s="231"/>
      <c r="AE1352" s="231"/>
      <c r="AF1352" s="231"/>
      <c r="AG1352" s="231"/>
      <c r="AH1352" s="231"/>
      <c r="AI1352" s="231"/>
      <c r="AJ1352" s="231"/>
      <c r="AK1352" s="231"/>
      <c r="AL1352" s="231"/>
      <c r="AM1352" s="231"/>
      <c r="AN1352" s="231"/>
    </row>
    <row r="1353" spans="1:40">
      <c r="A1353" s="27">
        <v>43324</v>
      </c>
      <c r="B1353" s="113">
        <v>10.874700000000001</v>
      </c>
      <c r="C1353" s="17">
        <v>7.89</v>
      </c>
      <c r="D1353" s="116">
        <v>33.049999999999997</v>
      </c>
      <c r="E1353" s="113">
        <v>50.878900000000002</v>
      </c>
      <c r="F1353" s="113">
        <v>34.125100000000003</v>
      </c>
      <c r="G1353" s="113">
        <v>12</v>
      </c>
      <c r="H1353" s="113">
        <v>46.18</v>
      </c>
      <c r="I1353" s="113">
        <v>24.99</v>
      </c>
      <c r="J1353" s="113">
        <v>80</v>
      </c>
      <c r="K1353" s="113">
        <v>790.96</v>
      </c>
      <c r="L1353" s="113">
        <v>20.64</v>
      </c>
      <c r="M1353" s="113">
        <v>52.2</v>
      </c>
      <c r="N1353" s="113">
        <v>71.569999999999993</v>
      </c>
      <c r="O1353" s="113">
        <v>649.96</v>
      </c>
      <c r="P1353" s="113">
        <f t="shared" si="105"/>
        <v>2.8591046394700896</v>
      </c>
      <c r="Q1353" s="113">
        <f t="shared" si="106"/>
        <v>17.44589957167587</v>
      </c>
      <c r="R1353" s="113">
        <f>SUM($Q$1257:Q1353)</f>
        <v>1322.3285005107516</v>
      </c>
      <c r="S1353" s="113">
        <f t="shared" si="107"/>
        <v>11.876872042032902</v>
      </c>
      <c r="T1353" s="113">
        <f>SUM($S$1257:S1353)</f>
        <v>975.27348293734781</v>
      </c>
      <c r="U1353" s="199">
        <f t="shared" si="108"/>
        <v>11.55981171088</v>
      </c>
      <c r="V1353" s="199">
        <f t="shared" si="109"/>
        <v>11.55981171088</v>
      </c>
      <c r="W1353" s="231">
        <f>SUM($V$1257:V1353)</f>
        <v>947.65508238523023</v>
      </c>
      <c r="Y1353" s="231"/>
      <c r="Z1353" s="231"/>
      <c r="AA1353" s="231"/>
      <c r="AB1353" s="231"/>
      <c r="AC1353" s="231"/>
      <c r="AD1353" s="231"/>
      <c r="AE1353" s="231"/>
      <c r="AF1353" s="231"/>
      <c r="AG1353" s="231"/>
      <c r="AH1353" s="231"/>
      <c r="AI1353" s="231"/>
      <c r="AJ1353" s="231"/>
      <c r="AK1353" s="231"/>
      <c r="AL1353" s="231"/>
      <c r="AM1353" s="231"/>
      <c r="AN1353" s="231"/>
    </row>
    <row r="1354" spans="1:40">
      <c r="A1354" s="27">
        <v>43325</v>
      </c>
      <c r="B1354" s="113">
        <v>10.7546</v>
      </c>
      <c r="C1354" s="17">
        <v>7.8</v>
      </c>
      <c r="D1354" s="116">
        <v>33.79</v>
      </c>
      <c r="E1354" s="113">
        <v>47.558399999999999</v>
      </c>
      <c r="F1354" s="113">
        <v>34.236199999999997</v>
      </c>
      <c r="G1354" s="113">
        <v>12.100000380000001</v>
      </c>
      <c r="H1354" s="113">
        <v>50.73</v>
      </c>
      <c r="I1354" s="113">
        <v>25</v>
      </c>
      <c r="J1354" s="113">
        <v>80</v>
      </c>
      <c r="K1354" s="113">
        <v>782.52</v>
      </c>
      <c r="L1354" s="113">
        <v>17.100000000000001</v>
      </c>
      <c r="M1354" s="113">
        <v>70.849999999999994</v>
      </c>
      <c r="N1354" s="113">
        <v>69.63</v>
      </c>
      <c r="O1354" s="113">
        <v>649.95000000000005</v>
      </c>
      <c r="P1354" s="113">
        <f t="shared" si="105"/>
        <v>2.889763143583624</v>
      </c>
      <c r="Q1354" s="113">
        <f t="shared" si="106"/>
        <v>17.989048275400489</v>
      </c>
      <c r="R1354" s="113">
        <f>SUM($Q$1257:Q1354)</f>
        <v>1340.3175487861522</v>
      </c>
      <c r="S1354" s="113">
        <f t="shared" si="107"/>
        <v>11.768785676752149</v>
      </c>
      <c r="T1354" s="113">
        <f>SUM($S$1257:S1354)</f>
        <v>987.04226861409995</v>
      </c>
      <c r="U1354" s="199">
        <f t="shared" si="108"/>
        <v>11.40584777294</v>
      </c>
      <c r="V1354" s="199">
        <f t="shared" si="109"/>
        <v>11.40584777294</v>
      </c>
      <c r="W1354" s="231">
        <f>SUM($V$1257:V1354)</f>
        <v>959.06093015817021</v>
      </c>
      <c r="Y1354" s="231"/>
      <c r="Z1354" s="231"/>
      <c r="AA1354" s="231"/>
      <c r="AB1354" s="231"/>
      <c r="AC1354" s="231"/>
      <c r="AD1354" s="231"/>
      <c r="AE1354" s="231"/>
      <c r="AF1354" s="231"/>
      <c r="AG1354" s="231"/>
      <c r="AH1354" s="231"/>
      <c r="AI1354" s="231"/>
      <c r="AJ1354" s="231"/>
      <c r="AK1354" s="231"/>
      <c r="AL1354" s="231"/>
      <c r="AM1354" s="231"/>
      <c r="AN1354" s="231"/>
    </row>
    <row r="1355" spans="1:40">
      <c r="A1355" s="27">
        <v>43326</v>
      </c>
      <c r="B1355" s="113">
        <v>10.6403</v>
      </c>
      <c r="C1355" s="17">
        <v>7.72</v>
      </c>
      <c r="D1355" s="116">
        <v>34.39</v>
      </c>
      <c r="E1355" s="113">
        <v>57.537799999999997</v>
      </c>
      <c r="F1355" s="113">
        <v>35.114899999999999</v>
      </c>
      <c r="G1355" s="113">
        <v>12</v>
      </c>
      <c r="H1355" s="113">
        <v>48.59</v>
      </c>
      <c r="I1355" s="113">
        <v>25</v>
      </c>
      <c r="J1355" s="113">
        <v>80</v>
      </c>
      <c r="K1355" s="113">
        <v>776.32</v>
      </c>
      <c r="L1355" s="113">
        <v>16.579999999999998</v>
      </c>
      <c r="M1355" s="113">
        <v>76.34</v>
      </c>
      <c r="N1355" s="113">
        <v>67.319999999999993</v>
      </c>
      <c r="O1355" s="113">
        <v>649.89</v>
      </c>
      <c r="P1355" s="113">
        <f t="shared" si="105"/>
        <v>2.9047970674027708</v>
      </c>
      <c r="Q1355" s="113">
        <f t="shared" si="106"/>
        <v>18.261537414946709</v>
      </c>
      <c r="R1355" s="113">
        <f>SUM($Q$1257:Q1355)</f>
        <v>1358.579086201099</v>
      </c>
      <c r="S1355" s="113">
        <f t="shared" si="107"/>
        <v>12.123856045836501</v>
      </c>
      <c r="T1355" s="113">
        <f>SUM($S$1257:S1355)</f>
        <v>999.16612465993649</v>
      </c>
      <c r="U1355" s="199">
        <f t="shared" si="108"/>
        <v>11.700538044429999</v>
      </c>
      <c r="V1355" s="199">
        <f t="shared" si="109"/>
        <v>11.700538044429999</v>
      </c>
      <c r="W1355" s="231">
        <f>SUM($V$1257:V1355)</f>
        <v>970.76146820260021</v>
      </c>
      <c r="Y1355" s="231"/>
      <c r="Z1355" s="231"/>
      <c r="AA1355" s="231"/>
      <c r="AB1355" s="231"/>
      <c r="AC1355" s="231"/>
      <c r="AD1355" s="231"/>
      <c r="AE1355" s="231"/>
      <c r="AF1355" s="231"/>
      <c r="AG1355" s="231"/>
      <c r="AH1355" s="231"/>
      <c r="AI1355" s="231"/>
      <c r="AJ1355" s="231"/>
      <c r="AK1355" s="231"/>
      <c r="AL1355" s="231"/>
      <c r="AM1355" s="231"/>
      <c r="AN1355" s="231"/>
    </row>
    <row r="1356" spans="1:40">
      <c r="A1356" s="27">
        <v>43327</v>
      </c>
      <c r="B1356" s="113">
        <v>10.7081</v>
      </c>
      <c r="C1356" s="17">
        <v>7.77</v>
      </c>
      <c r="D1356" s="116">
        <v>34.56</v>
      </c>
      <c r="E1356" s="113">
        <v>52.497700000000002</v>
      </c>
      <c r="F1356" s="113">
        <v>36.372799999999998</v>
      </c>
      <c r="G1356" s="113">
        <v>12</v>
      </c>
      <c r="H1356" s="113">
        <v>47.81</v>
      </c>
      <c r="I1356" s="113">
        <v>25.01</v>
      </c>
      <c r="J1356" s="113">
        <v>80</v>
      </c>
      <c r="K1356" s="113">
        <v>772.14</v>
      </c>
      <c r="L1356" s="113">
        <v>15.82</v>
      </c>
      <c r="M1356" s="113">
        <v>53.44</v>
      </c>
      <c r="N1356" s="113">
        <v>63.61</v>
      </c>
      <c r="O1356" s="113">
        <v>649.99</v>
      </c>
      <c r="P1356" s="113">
        <f t="shared" si="105"/>
        <v>2.8633513684548202</v>
      </c>
      <c r="Q1356" s="113">
        <f t="shared" si="106"/>
        <v>17.520145117824992</v>
      </c>
      <c r="R1356" s="113">
        <f>SUM($Q$1257:Q1356)</f>
        <v>1376.099231318924</v>
      </c>
      <c r="S1356" s="113">
        <f t="shared" si="107"/>
        <v>11.936897443148197</v>
      </c>
      <c r="T1356" s="113">
        <f>SUM($S$1257:S1356)</f>
        <v>1011.1030221030846</v>
      </c>
      <c r="U1356" s="199">
        <f t="shared" si="108"/>
        <v>11.615404342689999</v>
      </c>
      <c r="V1356" s="199">
        <f t="shared" si="109"/>
        <v>11.615404342689999</v>
      </c>
      <c r="W1356" s="231">
        <f>SUM($V$1257:V1356)</f>
        <v>982.37687254529021</v>
      </c>
      <c r="Y1356" s="231"/>
      <c r="Z1356" s="231"/>
      <c r="AA1356" s="231"/>
      <c r="AB1356" s="231"/>
      <c r="AC1356" s="231"/>
      <c r="AD1356" s="231"/>
      <c r="AE1356" s="231"/>
      <c r="AF1356" s="231"/>
      <c r="AG1356" s="231"/>
      <c r="AH1356" s="231"/>
      <c r="AI1356" s="231"/>
      <c r="AJ1356" s="231"/>
      <c r="AK1356" s="231"/>
      <c r="AL1356" s="231"/>
      <c r="AM1356" s="231"/>
      <c r="AN1356" s="231"/>
    </row>
    <row r="1357" spans="1:40">
      <c r="A1357" s="27">
        <v>43328</v>
      </c>
      <c r="B1357" s="113">
        <v>11.212400000000001</v>
      </c>
      <c r="C1357" s="17">
        <v>8.14</v>
      </c>
      <c r="D1357" s="116">
        <v>37.01</v>
      </c>
      <c r="E1357" s="113">
        <v>53.832000000000001</v>
      </c>
      <c r="F1357" s="113">
        <v>36.607799999999997</v>
      </c>
      <c r="G1357" s="113">
        <v>11.19999981</v>
      </c>
      <c r="H1357" s="113">
        <v>46.45</v>
      </c>
      <c r="I1357" s="113">
        <v>25.01</v>
      </c>
      <c r="J1357" s="113">
        <v>79.989999999999995</v>
      </c>
      <c r="K1357" s="113">
        <v>787.69</v>
      </c>
      <c r="L1357" s="113">
        <v>16.29</v>
      </c>
      <c r="M1357" s="113">
        <v>47.58</v>
      </c>
      <c r="N1357" s="113">
        <v>65.36</v>
      </c>
      <c r="O1357" s="113">
        <v>650.02</v>
      </c>
      <c r="P1357" s="113">
        <f t="shared" si="105"/>
        <v>3.0132815313883778</v>
      </c>
      <c r="Q1357" s="113">
        <f t="shared" si="106"/>
        <v>20.354083016373053</v>
      </c>
      <c r="R1357" s="113">
        <f>SUM($Q$1257:Q1357)</f>
        <v>1396.4533143352971</v>
      </c>
      <c r="S1357" s="113">
        <f t="shared" si="107"/>
        <v>13.067666683825228</v>
      </c>
      <c r="T1357" s="113">
        <f>SUM($S$1257:S1357)</f>
        <v>1024.17068878691</v>
      </c>
      <c r="U1357" s="199">
        <f t="shared" si="108"/>
        <v>12.407749030180002</v>
      </c>
      <c r="V1357" s="199">
        <f t="shared" si="109"/>
        <v>12.407749030180002</v>
      </c>
      <c r="W1357" s="231">
        <f>SUM($V$1257:V1357)</f>
        <v>994.78462157547017</v>
      </c>
      <c r="Y1357" s="231"/>
      <c r="Z1357" s="231"/>
      <c r="AA1357" s="231"/>
      <c r="AB1357" s="231"/>
      <c r="AC1357" s="231"/>
      <c r="AD1357" s="231"/>
      <c r="AE1357" s="231"/>
      <c r="AF1357" s="231"/>
      <c r="AG1357" s="231"/>
      <c r="AH1357" s="231"/>
      <c r="AI1357" s="231"/>
      <c r="AJ1357" s="231"/>
      <c r="AK1357" s="231"/>
      <c r="AL1357" s="231"/>
      <c r="AM1357" s="231"/>
      <c r="AN1357" s="231"/>
    </row>
    <row r="1358" spans="1:40">
      <c r="A1358" s="27">
        <v>43329</v>
      </c>
      <c r="B1358" s="113">
        <v>11.501099999999999</v>
      </c>
      <c r="C1358" s="17">
        <v>8.35</v>
      </c>
      <c r="D1358" s="116">
        <v>37.24</v>
      </c>
      <c r="E1358" s="113">
        <v>37.920999999999999</v>
      </c>
      <c r="F1358" s="113">
        <v>36.454799999999999</v>
      </c>
      <c r="G1358" s="113">
        <v>12.100000380000001</v>
      </c>
      <c r="H1358" s="113">
        <v>49.42</v>
      </c>
      <c r="I1358" s="113">
        <v>25</v>
      </c>
      <c r="J1358" s="113">
        <v>80</v>
      </c>
      <c r="K1358" s="113">
        <v>794.32</v>
      </c>
      <c r="L1358" s="113">
        <v>17.22</v>
      </c>
      <c r="M1358" s="113">
        <v>40.96</v>
      </c>
      <c r="N1358" s="113">
        <v>66.95</v>
      </c>
      <c r="O1358" s="113">
        <v>650</v>
      </c>
      <c r="P1358" s="113">
        <f t="shared" si="105"/>
        <v>2.9762086883221244</v>
      </c>
      <c r="Q1358" s="113">
        <f t="shared" si="106"/>
        <v>19.613315313728851</v>
      </c>
      <c r="R1358" s="113">
        <f>SUM($Q$1257:Q1358)</f>
        <v>1416.066629649026</v>
      </c>
      <c r="S1358" s="113">
        <f t="shared" si="107"/>
        <v>12.489144744731947</v>
      </c>
      <c r="T1358" s="113">
        <f>SUM($S$1257:S1358)</f>
        <v>1036.6598335316419</v>
      </c>
      <c r="U1358" s="199">
        <f t="shared" si="108"/>
        <v>12.17250994158</v>
      </c>
      <c r="V1358" s="199">
        <f t="shared" si="109"/>
        <v>12.17250994158</v>
      </c>
      <c r="W1358" s="231">
        <f>SUM($V$1257:V1358)</f>
        <v>1006.9571315170501</v>
      </c>
      <c r="Y1358" s="231"/>
      <c r="Z1358" s="231"/>
      <c r="AA1358" s="231"/>
      <c r="AB1358" s="231"/>
      <c r="AC1358" s="231"/>
      <c r="AD1358" s="231"/>
      <c r="AE1358" s="231"/>
      <c r="AF1358" s="231"/>
      <c r="AG1358" s="231"/>
      <c r="AH1358" s="231"/>
      <c r="AI1358" s="231"/>
      <c r="AJ1358" s="231"/>
      <c r="AK1358" s="231"/>
      <c r="AL1358" s="231"/>
      <c r="AM1358" s="231"/>
      <c r="AN1358" s="231"/>
    </row>
    <row r="1359" spans="1:40">
      <c r="A1359" s="27">
        <v>43330</v>
      </c>
      <c r="B1359" s="113">
        <v>11.1068</v>
      </c>
      <c r="C1359" s="17">
        <v>8.06</v>
      </c>
      <c r="D1359" s="116">
        <v>35.450000000000003</v>
      </c>
      <c r="E1359" s="113">
        <v>59.789900000000003</v>
      </c>
      <c r="F1359" s="113">
        <v>36.950600000000001</v>
      </c>
      <c r="G1359" s="113">
        <v>12.100000380000001</v>
      </c>
      <c r="H1359" s="113">
        <v>45.87</v>
      </c>
      <c r="I1359" s="113">
        <v>25.01</v>
      </c>
      <c r="J1359" s="113">
        <v>75.19</v>
      </c>
      <c r="K1359" s="113">
        <v>779.95</v>
      </c>
      <c r="L1359" s="113">
        <v>16.920000000000002</v>
      </c>
      <c r="M1359" s="113">
        <v>40.75</v>
      </c>
      <c r="N1359" s="113">
        <v>66.2</v>
      </c>
      <c r="O1359" s="113">
        <v>650.04999999999995</v>
      </c>
      <c r="P1359" s="113">
        <f t="shared" si="105"/>
        <v>2.9118376926220044</v>
      </c>
      <c r="Q1359" s="113">
        <f t="shared" si="106"/>
        <v>18.390563735806534</v>
      </c>
      <c r="R1359" s="113">
        <f>SUM($Q$1257:Q1359)</f>
        <v>1434.4571933848326</v>
      </c>
      <c r="S1359" s="113">
        <f t="shared" si="107"/>
        <v>12.595763429721551</v>
      </c>
      <c r="T1359" s="113">
        <f>SUM($S$1257:S1359)</f>
        <v>1049.2555969613634</v>
      </c>
      <c r="U1359" s="199">
        <f t="shared" si="108"/>
        <v>12.33997443973</v>
      </c>
      <c r="V1359" s="199">
        <f t="shared" si="109"/>
        <v>12.33997443973</v>
      </c>
      <c r="W1359" s="231">
        <f>SUM($V$1257:V1359)</f>
        <v>1019.2971059567801</v>
      </c>
      <c r="Y1359" s="231"/>
      <c r="Z1359" s="231"/>
      <c r="AA1359" s="231"/>
      <c r="AB1359" s="231"/>
      <c r="AC1359" s="231"/>
      <c r="AD1359" s="231"/>
      <c r="AE1359" s="231"/>
      <c r="AF1359" s="231"/>
      <c r="AG1359" s="231"/>
      <c r="AH1359" s="231"/>
      <c r="AI1359" s="231"/>
      <c r="AJ1359" s="231"/>
      <c r="AK1359" s="231"/>
      <c r="AL1359" s="231"/>
      <c r="AM1359" s="231"/>
      <c r="AN1359" s="231"/>
    </row>
    <row r="1360" spans="1:40">
      <c r="A1360" s="27">
        <v>43331</v>
      </c>
      <c r="B1360" s="113">
        <v>11.08</v>
      </c>
      <c r="C1360" s="17">
        <v>8.0399999999999991</v>
      </c>
      <c r="D1360" s="116">
        <v>35.200000000000003</v>
      </c>
      <c r="E1360" s="113">
        <v>58.788899999999998</v>
      </c>
      <c r="F1360" s="113">
        <v>37.031700000000001</v>
      </c>
      <c r="G1360" s="113">
        <v>11.899999619999999</v>
      </c>
      <c r="H1360" s="113">
        <v>50.01</v>
      </c>
      <c r="I1360" s="113">
        <v>25.01</v>
      </c>
      <c r="J1360" s="113">
        <v>67.98</v>
      </c>
      <c r="K1360" s="113">
        <v>784.62</v>
      </c>
      <c r="L1360" s="113">
        <v>17.510000000000002</v>
      </c>
      <c r="M1360" s="113">
        <v>48.9</v>
      </c>
      <c r="N1360" s="113">
        <v>69.88</v>
      </c>
      <c r="O1360" s="113">
        <v>650.01</v>
      </c>
      <c r="P1360" s="113">
        <f t="shared" si="105"/>
        <v>2.937940986055346</v>
      </c>
      <c r="Q1360" s="113">
        <f t="shared" si="106"/>
        <v>18.876938390645719</v>
      </c>
      <c r="R1360" s="113">
        <f>SUM($Q$1257:Q1360)</f>
        <v>1453.3341317754785</v>
      </c>
      <c r="S1360" s="113">
        <f t="shared" si="107"/>
        <v>12.576579426726353</v>
      </c>
      <c r="T1360" s="113">
        <f>SUM($S$1257:S1360)</f>
        <v>1061.8321763880897</v>
      </c>
      <c r="U1360" s="199">
        <f t="shared" si="108"/>
        <v>12.253531529139998</v>
      </c>
      <c r="V1360" s="199">
        <f t="shared" si="109"/>
        <v>12.253531529139998</v>
      </c>
      <c r="W1360" s="231">
        <f>SUM($V$1257:V1360)</f>
        <v>1031.5506374859201</v>
      </c>
      <c r="Y1360" s="231"/>
      <c r="Z1360" s="231"/>
      <c r="AA1360" s="231"/>
      <c r="AB1360" s="231"/>
      <c r="AC1360" s="231"/>
      <c r="AD1360" s="231"/>
      <c r="AE1360" s="231"/>
      <c r="AF1360" s="231"/>
      <c r="AG1360" s="231"/>
      <c r="AH1360" s="231"/>
      <c r="AI1360" s="231"/>
      <c r="AJ1360" s="231"/>
      <c r="AK1360" s="231"/>
      <c r="AL1360" s="231"/>
      <c r="AM1360" s="231"/>
      <c r="AN1360" s="231"/>
    </row>
    <row r="1361" spans="1:40">
      <c r="A1361" s="27">
        <v>43332</v>
      </c>
      <c r="B1361" s="113">
        <v>11.232900000000001</v>
      </c>
      <c r="C1361" s="17">
        <v>8.15</v>
      </c>
      <c r="D1361" s="116">
        <v>35.57</v>
      </c>
      <c r="E1361" s="113">
        <v>56.293599999999998</v>
      </c>
      <c r="F1361" s="113">
        <v>37.011200000000002</v>
      </c>
      <c r="G1361" s="113">
        <v>11.80000019</v>
      </c>
      <c r="H1361" s="113">
        <v>49.89</v>
      </c>
      <c r="I1361" s="113">
        <v>25</v>
      </c>
      <c r="J1361" s="113">
        <v>76.28</v>
      </c>
      <c r="K1361" s="113">
        <v>789.85</v>
      </c>
      <c r="L1361" s="113">
        <v>17.43</v>
      </c>
      <c r="M1361" s="113">
        <v>55.99</v>
      </c>
      <c r="N1361" s="113">
        <v>70.319999999999993</v>
      </c>
      <c r="O1361" s="113">
        <v>650.01</v>
      </c>
      <c r="P1361" s="113">
        <f t="shared" si="105"/>
        <v>2.9888596308604019</v>
      </c>
      <c r="Q1361" s="113">
        <f t="shared" si="106"/>
        <v>19.863018398103989</v>
      </c>
      <c r="R1361" s="113">
        <f>SUM($Q$1257:Q1361)</f>
        <v>1473.1971501735825</v>
      </c>
      <c r="S1361" s="113">
        <f t="shared" si="107"/>
        <v>12.825103992952972</v>
      </c>
      <c r="T1361" s="113">
        <f>SUM($S$1257:S1361)</f>
        <v>1074.6572803810427</v>
      </c>
      <c r="U1361" s="199">
        <f t="shared" si="108"/>
        <v>12.3537806878</v>
      </c>
      <c r="V1361" s="199">
        <f t="shared" si="109"/>
        <v>12.3537806878</v>
      </c>
      <c r="W1361" s="231">
        <f>SUM($V$1257:V1361)</f>
        <v>1043.9044181737202</v>
      </c>
      <c r="Y1361" s="231"/>
      <c r="Z1361" s="231"/>
      <c r="AA1361" s="231"/>
      <c r="AB1361" s="231"/>
      <c r="AC1361" s="231"/>
      <c r="AD1361" s="231"/>
      <c r="AE1361" s="231"/>
      <c r="AF1361" s="231"/>
      <c r="AG1361" s="231"/>
      <c r="AH1361" s="231"/>
      <c r="AI1361" s="231"/>
      <c r="AJ1361" s="231"/>
      <c r="AK1361" s="231"/>
      <c r="AL1361" s="231"/>
      <c r="AM1361" s="231"/>
      <c r="AN1361" s="231"/>
    </row>
    <row r="1362" spans="1:40">
      <c r="A1362" s="27">
        <v>43333</v>
      </c>
      <c r="B1362" s="113">
        <v>11.1235</v>
      </c>
      <c r="C1362" s="17">
        <v>8.07</v>
      </c>
      <c r="D1362" s="116">
        <v>35.1</v>
      </c>
      <c r="E1362" s="113">
        <v>56.981900000000003</v>
      </c>
      <c r="F1362" s="113">
        <v>37.287500000000001</v>
      </c>
      <c r="G1362" s="113">
        <v>11.600000380000001</v>
      </c>
      <c r="H1362" s="113">
        <v>52.68</v>
      </c>
      <c r="I1362" s="113">
        <v>25</v>
      </c>
      <c r="J1362" s="113">
        <v>80</v>
      </c>
      <c r="K1362" s="113">
        <v>790.21</v>
      </c>
      <c r="L1362" s="113">
        <v>17.91</v>
      </c>
      <c r="M1362" s="113">
        <v>44.87</v>
      </c>
      <c r="N1362" s="113">
        <v>71.209999999999994</v>
      </c>
      <c r="O1362" s="113">
        <v>649.84</v>
      </c>
      <c r="P1362" s="113">
        <f t="shared" si="105"/>
        <v>2.9788614468275343</v>
      </c>
      <c r="Q1362" s="113">
        <f t="shared" si="106"/>
        <v>19.665413774512157</v>
      </c>
      <c r="R1362" s="113">
        <f>SUM($Q$1257:Q1362)</f>
        <v>1492.8625639480947</v>
      </c>
      <c r="S1362" s="113">
        <f t="shared" si="107"/>
        <v>12.767556878404449</v>
      </c>
      <c r="T1362" s="113">
        <f>SUM($S$1257:S1362)</f>
        <v>1087.4248372594473</v>
      </c>
      <c r="U1362" s="199">
        <f t="shared" si="108"/>
        <v>12.222001138420001</v>
      </c>
      <c r="V1362" s="199">
        <f t="shared" si="109"/>
        <v>12.222001138420001</v>
      </c>
      <c r="W1362" s="231">
        <f>SUM($V$1257:V1362)</f>
        <v>1056.1264193121401</v>
      </c>
      <c r="Y1362" s="231"/>
      <c r="Z1362" s="231"/>
      <c r="AA1362" s="231"/>
      <c r="AB1362" s="231"/>
      <c r="AC1362" s="231"/>
      <c r="AD1362" s="231"/>
      <c r="AE1362" s="231"/>
      <c r="AF1362" s="231"/>
      <c r="AG1362" s="231"/>
      <c r="AH1362" s="231"/>
      <c r="AI1362" s="231"/>
      <c r="AJ1362" s="231"/>
      <c r="AK1362" s="231"/>
      <c r="AL1362" s="231"/>
      <c r="AM1362" s="231"/>
      <c r="AN1362" s="231"/>
    </row>
    <row r="1363" spans="1:40">
      <c r="A1363" s="27">
        <v>43334</v>
      </c>
      <c r="B1363" s="113">
        <v>10.9726</v>
      </c>
      <c r="C1363" s="17">
        <v>7.96</v>
      </c>
      <c r="D1363" s="116">
        <v>36.1</v>
      </c>
      <c r="E1363" s="113">
        <v>54.004199999999997</v>
      </c>
      <c r="F1363" s="113">
        <v>37.076500000000003</v>
      </c>
      <c r="G1363" s="113">
        <v>11.69999981</v>
      </c>
      <c r="H1363" s="113">
        <v>45.65</v>
      </c>
      <c r="I1363" s="113">
        <v>25</v>
      </c>
      <c r="J1363" s="113">
        <v>80</v>
      </c>
      <c r="K1363" s="113">
        <v>784.82</v>
      </c>
      <c r="L1363" s="113">
        <v>17.079999999999998</v>
      </c>
      <c r="M1363" s="113">
        <v>45.59</v>
      </c>
      <c r="N1363" s="113">
        <v>69.55</v>
      </c>
      <c r="O1363" s="113">
        <v>649.98</v>
      </c>
      <c r="P1363" s="113">
        <f t="shared" si="105"/>
        <v>2.9329272708715282</v>
      </c>
      <c r="Q1363" s="113">
        <f t="shared" si="106"/>
        <v>18.782531660003073</v>
      </c>
      <c r="R1363" s="113">
        <f>SUM($Q$1257:Q1363)</f>
        <v>1511.6450956080978</v>
      </c>
      <c r="S1363" s="113">
        <f t="shared" si="107"/>
        <v>12.552664774640327</v>
      </c>
      <c r="T1363" s="113">
        <f>SUM($S$1257:S1363)</f>
        <v>1099.9775020340876</v>
      </c>
      <c r="U1363" s="199">
        <f t="shared" si="108"/>
        <v>12.080045184709999</v>
      </c>
      <c r="V1363" s="199">
        <f t="shared" si="109"/>
        <v>12.080045184709999</v>
      </c>
      <c r="W1363" s="231">
        <f>SUM($V$1257:V1363)</f>
        <v>1068.20646449685</v>
      </c>
      <c r="Y1363" s="231"/>
      <c r="Z1363" s="231"/>
      <c r="AA1363" s="231"/>
      <c r="AB1363" s="231"/>
      <c r="AC1363" s="231"/>
      <c r="AD1363" s="231"/>
      <c r="AE1363" s="231"/>
      <c r="AF1363" s="231"/>
      <c r="AG1363" s="231"/>
      <c r="AH1363" s="231"/>
      <c r="AI1363" s="231"/>
      <c r="AJ1363" s="231"/>
      <c r="AK1363" s="231"/>
      <c r="AL1363" s="231"/>
      <c r="AM1363" s="231"/>
      <c r="AN1363" s="231"/>
    </row>
    <row r="1364" spans="1:40">
      <c r="A1364" s="27">
        <v>43335</v>
      </c>
      <c r="B1364" s="113">
        <v>10.18</v>
      </c>
      <c r="C1364" s="17">
        <v>7.39</v>
      </c>
      <c r="D1364" s="116">
        <v>35.94</v>
      </c>
      <c r="E1364" s="113">
        <v>51.982999999999997</v>
      </c>
      <c r="F1364" s="113">
        <v>37.513199999999998</v>
      </c>
      <c r="G1364" s="113">
        <v>11.899999619999999</v>
      </c>
      <c r="H1364" s="113">
        <v>48.39</v>
      </c>
      <c r="I1364" s="113">
        <v>25.02</v>
      </c>
      <c r="J1364" s="113">
        <v>79.989999999999995</v>
      </c>
      <c r="K1364" s="113">
        <v>759.31</v>
      </c>
      <c r="L1364" s="113">
        <v>15.27</v>
      </c>
      <c r="M1364" s="113">
        <v>55.86</v>
      </c>
      <c r="N1364" s="113">
        <v>64.37</v>
      </c>
      <c r="O1364" s="113">
        <v>650.16999999999996</v>
      </c>
      <c r="P1364" s="113">
        <f t="shared" si="105"/>
        <v>2.8212240095746761</v>
      </c>
      <c r="Q1364" s="113">
        <f t="shared" si="106"/>
        <v>16.797398270658778</v>
      </c>
      <c r="R1364" s="113">
        <f>SUM($Q$1257:Q1364)</f>
        <v>1528.4424938787565</v>
      </c>
      <c r="S1364" s="113">
        <f t="shared" si="107"/>
        <v>11.613474356744053</v>
      </c>
      <c r="T1364" s="113">
        <f>SUM($S$1257:S1364)</f>
        <v>1111.5909763908317</v>
      </c>
      <c r="U1364" s="199">
        <f t="shared" si="108"/>
        <v>11.239620536419999</v>
      </c>
      <c r="V1364" s="199">
        <f t="shared" si="109"/>
        <v>11.239620536419999</v>
      </c>
      <c r="W1364" s="231">
        <f>SUM($V$1257:V1364)</f>
        <v>1079.44608503327</v>
      </c>
      <c r="Y1364" s="231"/>
      <c r="Z1364" s="231"/>
      <c r="AA1364" s="231"/>
      <c r="AB1364" s="231"/>
      <c r="AC1364" s="231"/>
      <c r="AD1364" s="231"/>
      <c r="AE1364" s="231"/>
      <c r="AF1364" s="231"/>
      <c r="AG1364" s="231"/>
      <c r="AH1364" s="231"/>
      <c r="AI1364" s="231"/>
      <c r="AJ1364" s="231"/>
      <c r="AK1364" s="231"/>
      <c r="AL1364" s="231"/>
      <c r="AM1364" s="231"/>
      <c r="AN1364" s="231"/>
    </row>
    <row r="1365" spans="1:40">
      <c r="A1365" s="27">
        <v>43336</v>
      </c>
      <c r="B1365" s="113">
        <v>9.9540000000000006</v>
      </c>
      <c r="C1365" s="17">
        <v>7.22</v>
      </c>
      <c r="D1365" s="116">
        <v>34.03</v>
      </c>
      <c r="E1365" s="113">
        <v>49.927700000000002</v>
      </c>
      <c r="F1365" s="113">
        <v>37.952300000000001</v>
      </c>
      <c r="G1365" s="113">
        <v>12</v>
      </c>
      <c r="H1365" s="113">
        <v>49.55</v>
      </c>
      <c r="I1365" s="113">
        <v>25</v>
      </c>
      <c r="J1365" s="113">
        <v>80</v>
      </c>
      <c r="K1365" s="113">
        <v>754.59</v>
      </c>
      <c r="L1365" s="113">
        <v>15.28</v>
      </c>
      <c r="M1365" s="113">
        <v>62.55</v>
      </c>
      <c r="N1365" s="113">
        <v>64.63</v>
      </c>
      <c r="O1365" s="113">
        <v>650.01</v>
      </c>
      <c r="P1365" s="113">
        <f t="shared" si="105"/>
        <v>2.7614262173239701</v>
      </c>
      <c r="Q1365" s="113">
        <f t="shared" si="106"/>
        <v>15.822393034828854</v>
      </c>
      <c r="R1365" s="113">
        <f>SUM($Q$1257:Q1365)</f>
        <v>1544.2648869135853</v>
      </c>
      <c r="S1365" s="113">
        <f t="shared" si="107"/>
        <v>11.073048132087701</v>
      </c>
      <c r="T1365" s="113">
        <f>SUM($S$1257:S1365)</f>
        <v>1122.6640245229194</v>
      </c>
      <c r="U1365" s="199">
        <f t="shared" si="108"/>
        <v>10.745198222640001</v>
      </c>
      <c r="V1365" s="199">
        <f t="shared" si="109"/>
        <v>10.745198222640001</v>
      </c>
      <c r="W1365" s="231">
        <f>SUM($V$1257:V1365)</f>
        <v>1090.1912832559101</v>
      </c>
      <c r="Y1365" s="231"/>
      <c r="Z1365" s="231"/>
      <c r="AA1365" s="231"/>
      <c r="AB1365" s="231"/>
      <c r="AC1365" s="231"/>
      <c r="AD1365" s="231"/>
      <c r="AE1365" s="231"/>
      <c r="AF1365" s="231"/>
      <c r="AG1365" s="231"/>
      <c r="AH1365" s="231"/>
      <c r="AI1365" s="231"/>
      <c r="AJ1365" s="231"/>
      <c r="AK1365" s="231"/>
      <c r="AL1365" s="231"/>
      <c r="AM1365" s="231"/>
      <c r="AN1365" s="231"/>
    </row>
    <row r="1366" spans="1:40">
      <c r="A1366" s="27">
        <v>43337</v>
      </c>
      <c r="B1366" s="113">
        <v>10.0969</v>
      </c>
      <c r="C1366" s="17">
        <v>7.33</v>
      </c>
      <c r="D1366" s="116">
        <v>34.07</v>
      </c>
      <c r="E1366" s="113">
        <v>52.294800000000002</v>
      </c>
      <c r="F1366" s="113">
        <v>37.481200000000001</v>
      </c>
      <c r="G1366" s="113">
        <v>11.899999619999999</v>
      </c>
      <c r="H1366" s="113">
        <v>48.34</v>
      </c>
      <c r="I1366" s="113">
        <v>24.99</v>
      </c>
      <c r="J1366" s="113">
        <v>79.98</v>
      </c>
      <c r="K1366" s="113">
        <v>760.01</v>
      </c>
      <c r="L1366" s="113">
        <v>16.14</v>
      </c>
      <c r="M1366" s="113">
        <v>62.79</v>
      </c>
      <c r="N1366" s="113">
        <v>65.569999999999993</v>
      </c>
      <c r="O1366" s="113">
        <v>650</v>
      </c>
      <c r="P1366" s="113">
        <f t="shared" si="105"/>
        <v>2.7905659530857161</v>
      </c>
      <c r="Q1366" s="113">
        <f t="shared" si="106"/>
        <v>16.290236703104707</v>
      </c>
      <c r="R1366" s="113">
        <f>SUM($Q$1257:Q1366)</f>
        <v>1560.55512361669</v>
      </c>
      <c r="S1366" s="113">
        <f t="shared" si="107"/>
        <v>11.348292129199651</v>
      </c>
      <c r="T1366" s="113">
        <f>SUM($S$1257:S1366)</f>
        <v>1134.0123166521191</v>
      </c>
      <c r="U1366" s="199">
        <f t="shared" si="108"/>
        <v>10.97481223596</v>
      </c>
      <c r="V1366" s="199">
        <f t="shared" si="109"/>
        <v>10.97481223596</v>
      </c>
      <c r="W1366" s="231">
        <f>SUM($V$1257:V1366)</f>
        <v>1101.16609549187</v>
      </c>
      <c r="Y1366" s="231"/>
      <c r="Z1366" s="231"/>
      <c r="AA1366" s="231"/>
      <c r="AB1366" s="231"/>
      <c r="AC1366" s="231"/>
      <c r="AD1366" s="231"/>
      <c r="AE1366" s="231"/>
      <c r="AF1366" s="231"/>
      <c r="AG1366" s="231"/>
      <c r="AH1366" s="231"/>
      <c r="AI1366" s="231"/>
      <c r="AJ1366" s="231"/>
      <c r="AK1366" s="231"/>
      <c r="AL1366" s="231"/>
      <c r="AM1366" s="231"/>
      <c r="AN1366" s="231"/>
    </row>
    <row r="1367" spans="1:40">
      <c r="A1367" s="27">
        <v>43338</v>
      </c>
      <c r="B1367" s="113">
        <v>9.9488000000000003</v>
      </c>
      <c r="C1367" s="17">
        <v>7.22</v>
      </c>
      <c r="D1367" s="116">
        <v>33.31</v>
      </c>
      <c r="E1367" s="113">
        <v>56.085099999999997</v>
      </c>
      <c r="F1367" s="113">
        <v>36.997199999999999</v>
      </c>
      <c r="G1367" s="113">
        <v>12</v>
      </c>
      <c r="H1367" s="113">
        <v>49.63</v>
      </c>
      <c r="I1367" s="113">
        <v>25.01</v>
      </c>
      <c r="J1367" s="113">
        <v>79.989999999999995</v>
      </c>
      <c r="K1367" s="113">
        <v>758.1</v>
      </c>
      <c r="L1367" s="113">
        <v>15.8</v>
      </c>
      <c r="M1367" s="113">
        <v>65.56</v>
      </c>
      <c r="N1367" s="113">
        <v>66.59</v>
      </c>
      <c r="O1367" s="113">
        <v>650.02</v>
      </c>
      <c r="P1367" s="113">
        <f t="shared" si="105"/>
        <v>2.7714118626664197</v>
      </c>
      <c r="Q1367" s="113">
        <f t="shared" si="106"/>
        <v>15.981181322468608</v>
      </c>
      <c r="R1367" s="113">
        <f>SUM($Q$1257:Q1367)</f>
        <v>1576.5363049391585</v>
      </c>
      <c r="S1367" s="113">
        <f t="shared" si="107"/>
        <v>11.222690150181403</v>
      </c>
      <c r="T1367" s="113">
        <f>SUM($S$1257:S1367)</f>
        <v>1145.2350068023006</v>
      </c>
      <c r="U1367" s="199">
        <f t="shared" si="108"/>
        <v>10.877060661349999</v>
      </c>
      <c r="V1367" s="199">
        <f t="shared" si="109"/>
        <v>10.877060661349999</v>
      </c>
      <c r="W1367" s="231">
        <f>SUM($V$1257:V1367)</f>
        <v>1112.04315615322</v>
      </c>
      <c r="Y1367" s="231"/>
      <c r="Z1367" s="231"/>
      <c r="AA1367" s="231"/>
      <c r="AB1367" s="231"/>
      <c r="AC1367" s="231"/>
      <c r="AD1367" s="231"/>
      <c r="AE1367" s="231"/>
      <c r="AF1367" s="231"/>
      <c r="AG1367" s="231"/>
      <c r="AH1367" s="231"/>
      <c r="AI1367" s="231"/>
      <c r="AJ1367" s="231"/>
      <c r="AK1367" s="231"/>
      <c r="AL1367" s="231"/>
      <c r="AM1367" s="231"/>
      <c r="AN1367" s="231"/>
    </row>
    <row r="1368" spans="1:40">
      <c r="A1368" s="27">
        <v>43339</v>
      </c>
      <c r="B1368" s="113">
        <v>10.098599999999999</v>
      </c>
      <c r="C1368" s="17">
        <v>7.33</v>
      </c>
      <c r="D1368" s="116">
        <v>34.21</v>
      </c>
      <c r="E1368" s="113">
        <v>54.167900000000003</v>
      </c>
      <c r="F1368" s="113">
        <v>37.695399999999999</v>
      </c>
      <c r="G1368" s="113">
        <v>12</v>
      </c>
      <c r="H1368" s="113">
        <v>48.46</v>
      </c>
      <c r="I1368" s="113">
        <v>24.99</v>
      </c>
      <c r="J1368" s="113">
        <v>79.989999999999995</v>
      </c>
      <c r="K1368" s="113">
        <v>761.34</v>
      </c>
      <c r="L1368" s="113">
        <v>15.95</v>
      </c>
      <c r="M1368" s="113">
        <v>68.53</v>
      </c>
      <c r="N1368" s="113">
        <v>66.430000000000007</v>
      </c>
      <c r="O1368" s="113">
        <v>650.04999999999995</v>
      </c>
      <c r="P1368" s="113">
        <f t="shared" si="105"/>
        <v>2.8017487043482001</v>
      </c>
      <c r="Q1368" s="113">
        <f t="shared" si="106"/>
        <v>16.473428754665662</v>
      </c>
      <c r="R1368" s="113">
        <f>SUM($Q$1257:Q1368)</f>
        <v>1593.0097336938243</v>
      </c>
      <c r="S1368" s="113">
        <f t="shared" si="107"/>
        <v>11.422993365005205</v>
      </c>
      <c r="T1368" s="113">
        <f>SUM($S$1257:S1368)</f>
        <v>1156.6580001673058</v>
      </c>
      <c r="U1368" s="199">
        <f t="shared" si="108"/>
        <v>11.052942432410001</v>
      </c>
      <c r="V1368" s="199">
        <f t="shared" si="109"/>
        <v>11.052942432410001</v>
      </c>
      <c r="W1368" s="231">
        <f>SUM($V$1257:V1368)</f>
        <v>1123.09609858563</v>
      </c>
      <c r="Y1368" s="231"/>
      <c r="Z1368" s="231"/>
      <c r="AA1368" s="231"/>
      <c r="AB1368" s="231"/>
      <c r="AC1368" s="231"/>
      <c r="AD1368" s="231"/>
      <c r="AE1368" s="231"/>
      <c r="AF1368" s="231"/>
      <c r="AG1368" s="231"/>
      <c r="AH1368" s="231"/>
      <c r="AI1368" s="231"/>
      <c r="AJ1368" s="231"/>
      <c r="AK1368" s="231"/>
      <c r="AL1368" s="231"/>
      <c r="AM1368" s="231"/>
      <c r="AN1368" s="231"/>
    </row>
    <row r="1369" spans="1:40">
      <c r="A1369" s="27">
        <v>43340</v>
      </c>
      <c r="B1369" s="113">
        <v>10.6853</v>
      </c>
      <c r="C1369" s="17">
        <v>7.75</v>
      </c>
      <c r="D1369" s="116">
        <v>35.68</v>
      </c>
      <c r="E1369" s="113">
        <v>50.359000000000002</v>
      </c>
      <c r="F1369" s="113">
        <v>37.825899999999997</v>
      </c>
      <c r="G1369" s="113">
        <v>11.100000380000001</v>
      </c>
      <c r="H1369" s="113">
        <v>50.58</v>
      </c>
      <c r="I1369" s="113">
        <v>25</v>
      </c>
      <c r="J1369" s="113">
        <v>79.98</v>
      </c>
      <c r="K1369" s="113">
        <v>769.63</v>
      </c>
      <c r="L1369" s="113">
        <v>15.06</v>
      </c>
      <c r="M1369" s="113">
        <v>74.36</v>
      </c>
      <c r="N1369" s="113">
        <v>61.77</v>
      </c>
      <c r="O1369" s="113">
        <v>650.07000000000005</v>
      </c>
      <c r="P1369" s="113">
        <f t="shared" si="105"/>
        <v>2.9636446242511942</v>
      </c>
      <c r="Q1369" s="113">
        <f t="shared" si="106"/>
        <v>19.368433937452863</v>
      </c>
      <c r="R1369" s="113">
        <f>SUM($Q$1257:Q1369)</f>
        <v>1612.3781676312772</v>
      </c>
      <c r="S1369" s="113">
        <f t="shared" si="107"/>
        <v>12.377468947307049</v>
      </c>
      <c r="T1369" s="113">
        <f>SUM($S$1257:S1369)</f>
        <v>1169.0354691146129</v>
      </c>
      <c r="U1369" s="199">
        <f t="shared" si="108"/>
        <v>11.635114145689998</v>
      </c>
      <c r="V1369" s="199">
        <f t="shared" si="109"/>
        <v>11.635114145689998</v>
      </c>
      <c r="W1369" s="231">
        <f>SUM($V$1257:V1369)</f>
        <v>1134.7312127313201</v>
      </c>
      <c r="Y1369" s="231"/>
      <c r="Z1369" s="231"/>
      <c r="AA1369" s="231"/>
      <c r="AB1369" s="231"/>
      <c r="AC1369" s="231"/>
      <c r="AD1369" s="231"/>
      <c r="AE1369" s="231"/>
      <c r="AF1369" s="231"/>
      <c r="AG1369" s="231"/>
      <c r="AH1369" s="231"/>
      <c r="AI1369" s="231"/>
      <c r="AJ1369" s="231"/>
      <c r="AK1369" s="231"/>
      <c r="AL1369" s="231"/>
      <c r="AM1369" s="231"/>
      <c r="AN1369" s="231"/>
    </row>
    <row r="1370" spans="1:40">
      <c r="A1370" s="27">
        <v>43341</v>
      </c>
      <c r="B1370" s="113">
        <v>11.0914</v>
      </c>
      <c r="C1370" s="17">
        <v>8.0500000000000007</v>
      </c>
      <c r="D1370" s="116">
        <v>36.25</v>
      </c>
      <c r="E1370" s="113">
        <v>58.626199999999997</v>
      </c>
      <c r="F1370" s="113">
        <v>37.6462</v>
      </c>
      <c r="G1370" s="113">
        <v>11.899999619999999</v>
      </c>
      <c r="H1370" s="113">
        <v>49.83</v>
      </c>
      <c r="I1370" s="113">
        <v>24.99</v>
      </c>
      <c r="J1370" s="113">
        <v>79.989999999999995</v>
      </c>
      <c r="K1370" s="113">
        <v>781.3</v>
      </c>
      <c r="L1370" s="113">
        <v>15.59</v>
      </c>
      <c r="M1370" s="113">
        <v>80.67</v>
      </c>
      <c r="N1370" s="113">
        <v>64.489999999999995</v>
      </c>
      <c r="O1370" s="113">
        <v>650.03</v>
      </c>
      <c r="P1370" s="113">
        <f t="shared" si="105"/>
        <v>3.0130255669443362</v>
      </c>
      <c r="Q1370" s="113">
        <f t="shared" si="106"/>
        <v>20.348873761550241</v>
      </c>
      <c r="R1370" s="113">
        <f>SUM($Q$1257:Q1370)</f>
        <v>1632.7270413928275</v>
      </c>
      <c r="S1370" s="113">
        <f t="shared" si="107"/>
        <v>12.902046794339453</v>
      </c>
      <c r="T1370" s="113">
        <f>SUM($S$1257:S1370)</f>
        <v>1181.9375159089523</v>
      </c>
      <c r="U1370" s="199">
        <f t="shared" si="108"/>
        <v>12.371739536480002</v>
      </c>
      <c r="V1370" s="199">
        <f t="shared" si="109"/>
        <v>12.371739536480002</v>
      </c>
      <c r="W1370" s="231">
        <f>SUM($V$1257:V1370)</f>
        <v>1147.1029522678</v>
      </c>
      <c r="Y1370" s="231"/>
      <c r="Z1370" s="231"/>
      <c r="AA1370" s="231"/>
      <c r="AB1370" s="231"/>
      <c r="AC1370" s="231"/>
      <c r="AD1370" s="231"/>
      <c r="AE1370" s="231"/>
      <c r="AF1370" s="231"/>
      <c r="AG1370" s="231"/>
      <c r="AH1370" s="231"/>
      <c r="AI1370" s="231"/>
      <c r="AJ1370" s="231"/>
      <c r="AK1370" s="231"/>
      <c r="AL1370" s="231"/>
      <c r="AM1370" s="231"/>
      <c r="AN1370" s="231"/>
    </row>
    <row r="1371" spans="1:40">
      <c r="A1371" s="27">
        <v>43342</v>
      </c>
      <c r="B1371" s="113">
        <v>11.5708</v>
      </c>
      <c r="C1371" s="17">
        <v>8.4</v>
      </c>
      <c r="D1371" s="116">
        <v>36.869999999999997</v>
      </c>
      <c r="E1371" s="113">
        <v>54.8277</v>
      </c>
      <c r="F1371" s="113">
        <v>37.248699999999999</v>
      </c>
      <c r="G1371" s="113">
        <v>12.69999981</v>
      </c>
      <c r="H1371" s="113">
        <v>51.58</v>
      </c>
      <c r="I1371" s="113">
        <v>25.01</v>
      </c>
      <c r="J1371" s="113">
        <v>74.5</v>
      </c>
      <c r="K1371" s="113">
        <v>793.05</v>
      </c>
      <c r="L1371" s="113">
        <v>15.85</v>
      </c>
      <c r="M1371" s="113">
        <v>61.48</v>
      </c>
      <c r="N1371" s="113">
        <v>67.260000000000005</v>
      </c>
      <c r="O1371" s="113">
        <v>649.88</v>
      </c>
      <c r="P1371" s="113">
        <f t="shared" si="105"/>
        <v>3.0138470817371674</v>
      </c>
      <c r="Q1371" s="113">
        <f t="shared" si="106"/>
        <v>20.365597530834183</v>
      </c>
      <c r="R1371" s="113">
        <f>SUM($Q$1257:Q1371)</f>
        <v>1653.0926389236618</v>
      </c>
      <c r="S1371" s="113">
        <f t="shared" si="107"/>
        <v>12.942861949985531</v>
      </c>
      <c r="T1371" s="113">
        <f>SUM($S$1257:S1371)</f>
        <v>1194.8803778589379</v>
      </c>
      <c r="U1371" s="199">
        <f t="shared" si="108"/>
        <v>12.772015416679999</v>
      </c>
      <c r="V1371" s="199">
        <f t="shared" si="109"/>
        <v>12.772015416679999</v>
      </c>
      <c r="W1371" s="231">
        <f>SUM($V$1257:V1371)</f>
        <v>1159.87496768448</v>
      </c>
      <c r="Y1371" s="231"/>
      <c r="Z1371" s="231"/>
      <c r="AA1371" s="231"/>
      <c r="AB1371" s="231"/>
      <c r="AC1371" s="231"/>
      <c r="AD1371" s="231"/>
      <c r="AE1371" s="231"/>
      <c r="AF1371" s="231"/>
      <c r="AG1371" s="231"/>
      <c r="AH1371" s="231"/>
      <c r="AI1371" s="231"/>
      <c r="AJ1371" s="231"/>
      <c r="AK1371" s="231"/>
      <c r="AL1371" s="231"/>
      <c r="AM1371" s="231"/>
      <c r="AN1371" s="231"/>
    </row>
    <row r="1372" spans="1:40">
      <c r="A1372" s="27">
        <v>43343</v>
      </c>
      <c r="B1372" s="113">
        <v>13.0298</v>
      </c>
      <c r="C1372" s="17">
        <v>9.4600000000000009</v>
      </c>
      <c r="D1372" s="116">
        <v>38.58</v>
      </c>
      <c r="E1372" s="113">
        <v>51.969499999999996</v>
      </c>
      <c r="F1372" s="113">
        <v>37.228400000000001</v>
      </c>
      <c r="G1372" s="113">
        <v>11.899999619999999</v>
      </c>
      <c r="H1372" s="113">
        <v>17.05</v>
      </c>
      <c r="I1372" s="113">
        <v>25.01</v>
      </c>
      <c r="J1372" s="113">
        <v>79.92</v>
      </c>
      <c r="K1372" s="113">
        <v>824.76</v>
      </c>
      <c r="L1372" s="113">
        <v>18.82</v>
      </c>
      <c r="M1372" s="113">
        <v>46.68</v>
      </c>
      <c r="N1372" s="113">
        <v>78.42</v>
      </c>
      <c r="O1372" s="113">
        <v>633.65</v>
      </c>
      <c r="P1372" s="113">
        <f t="shared" si="105"/>
        <v>3.1316119311198172</v>
      </c>
      <c r="Q1372" s="113">
        <f t="shared" si="106"/>
        <v>22.910880554854405</v>
      </c>
      <c r="R1372" s="113">
        <f>SUM($Q$1257:Q1372)</f>
        <v>1676.0035194785162</v>
      </c>
      <c r="S1372" s="113">
        <f t="shared" si="107"/>
        <v>14.793822154888252</v>
      </c>
      <c r="T1372" s="113">
        <f>SUM($S$1257:S1372)</f>
        <v>1209.6742000138261</v>
      </c>
      <c r="U1372" s="199">
        <f t="shared" si="108"/>
        <v>14.259871861590003</v>
      </c>
      <c r="V1372" s="199">
        <f t="shared" si="109"/>
        <v>14.259871861590003</v>
      </c>
      <c r="W1372" s="231">
        <f>SUM($V$1257:V1372)</f>
        <v>1174.13483954607</v>
      </c>
      <c r="Y1372" s="231"/>
      <c r="Z1372" s="231"/>
      <c r="AA1372" s="231"/>
      <c r="AB1372" s="231"/>
      <c r="AC1372" s="231"/>
      <c r="AD1372" s="231"/>
      <c r="AE1372" s="231"/>
      <c r="AF1372" s="231"/>
      <c r="AG1372" s="231"/>
      <c r="AH1372" s="231"/>
      <c r="AI1372" s="231"/>
      <c r="AJ1372" s="231"/>
      <c r="AK1372" s="231"/>
      <c r="AL1372" s="231"/>
      <c r="AM1372" s="231"/>
      <c r="AN1372" s="231"/>
    </row>
    <row r="1373" spans="1:40">
      <c r="A1373" s="27">
        <v>43344</v>
      </c>
      <c r="B1373" s="113">
        <v>13.391400000000001</v>
      </c>
      <c r="C1373" s="17">
        <v>9.7200000000000006</v>
      </c>
      <c r="D1373" s="116">
        <v>36.76</v>
      </c>
      <c r="E1373" s="113">
        <v>50.239199999999997</v>
      </c>
      <c r="F1373" s="113">
        <v>37.252000000000002</v>
      </c>
      <c r="G1373" s="113">
        <v>12</v>
      </c>
      <c r="H1373" s="113">
        <v>16.260000000000002</v>
      </c>
      <c r="I1373" s="113">
        <v>24.95</v>
      </c>
      <c r="J1373" s="113">
        <v>76.09</v>
      </c>
      <c r="K1373" s="113">
        <v>822.67</v>
      </c>
      <c r="L1373" s="113">
        <v>20.73</v>
      </c>
      <c r="M1373" s="113">
        <v>55.8</v>
      </c>
      <c r="N1373" s="113">
        <v>87.38</v>
      </c>
      <c r="O1373" s="113">
        <v>620.51</v>
      </c>
      <c r="P1373" s="113">
        <f t="shared" si="105"/>
        <v>3.1422706996637597</v>
      </c>
      <c r="Q1373" s="113">
        <f t="shared" si="106"/>
        <v>23.156388409196239</v>
      </c>
      <c r="R1373" s="113">
        <f>SUM($Q$1257:Q1373)</f>
        <v>1699.1599078877125</v>
      </c>
      <c r="S1373" s="113">
        <f t="shared" si="107"/>
        <v>14.944148063646406</v>
      </c>
      <c r="T1373" s="113">
        <f>SUM($S$1257:S1373)</f>
        <v>1224.6183480774725</v>
      </c>
      <c r="U1373" s="199">
        <f t="shared" si="108"/>
        <v>14.355627161759999</v>
      </c>
      <c r="V1373" s="199">
        <f t="shared" si="109"/>
        <v>14.355627161759999</v>
      </c>
      <c r="W1373" s="231">
        <f>SUM($V$1257:V1373)</f>
        <v>1188.4904667078299</v>
      </c>
      <c r="Y1373" s="231"/>
      <c r="Z1373" s="231"/>
      <c r="AA1373" s="231"/>
      <c r="AB1373" s="231"/>
      <c r="AC1373" s="231"/>
      <c r="AD1373" s="231"/>
      <c r="AE1373" s="231"/>
      <c r="AF1373" s="231"/>
      <c r="AG1373" s="231"/>
      <c r="AH1373" s="231"/>
      <c r="AI1373" s="231"/>
      <c r="AJ1373" s="231"/>
      <c r="AK1373" s="231"/>
      <c r="AL1373" s="231"/>
      <c r="AM1373" s="231"/>
      <c r="AN1373" s="231"/>
    </row>
    <row r="1374" spans="1:40">
      <c r="A1374" s="27">
        <v>43345</v>
      </c>
      <c r="B1374" s="113">
        <v>13.014099999999999</v>
      </c>
      <c r="C1374" s="17">
        <v>9.44</v>
      </c>
      <c r="D1374" s="116">
        <v>35.18</v>
      </c>
      <c r="E1374" s="113">
        <v>51.061100000000003</v>
      </c>
      <c r="F1374" s="113">
        <v>37.543700000000001</v>
      </c>
      <c r="G1374" s="113">
        <v>12.100000380000001</v>
      </c>
      <c r="H1374" s="113">
        <v>44.46</v>
      </c>
      <c r="I1374" s="113">
        <v>25.03</v>
      </c>
      <c r="J1374" s="113">
        <v>79.95</v>
      </c>
      <c r="K1374" s="113">
        <v>807.62</v>
      </c>
      <c r="L1374" s="113">
        <v>24.68</v>
      </c>
      <c r="M1374" s="113">
        <v>58.04</v>
      </c>
      <c r="N1374" s="113">
        <v>83.74</v>
      </c>
      <c r="O1374" s="113">
        <v>619.94000000000005</v>
      </c>
      <c r="P1374" s="113">
        <f t="shared" si="105"/>
        <v>3.1618393741370339</v>
      </c>
      <c r="Q1374" s="113">
        <f t="shared" si="106"/>
        <v>23.613990971238792</v>
      </c>
      <c r="R1374" s="113">
        <f>SUM($Q$1257:Q1374)</f>
        <v>1722.7738988589513</v>
      </c>
      <c r="S1374" s="113">
        <f t="shared" si="107"/>
        <v>14.486995779051053</v>
      </c>
      <c r="T1374" s="113">
        <f>SUM($S$1257:S1374)</f>
        <v>1239.1053438565236</v>
      </c>
      <c r="U1374" s="199">
        <f t="shared" si="108"/>
        <v>13.846996493799995</v>
      </c>
      <c r="V1374" s="199">
        <f t="shared" si="109"/>
        <v>13.846996493799995</v>
      </c>
      <c r="W1374" s="231">
        <f>SUM($V$1257:V1374)</f>
        <v>1202.3374632016298</v>
      </c>
      <c r="Y1374" s="231"/>
      <c r="Z1374" s="231"/>
      <c r="AA1374" s="231"/>
      <c r="AB1374" s="231"/>
      <c r="AC1374" s="231"/>
      <c r="AD1374" s="231"/>
      <c r="AE1374" s="231"/>
      <c r="AF1374" s="231"/>
      <c r="AG1374" s="231"/>
      <c r="AH1374" s="231"/>
      <c r="AI1374" s="231"/>
      <c r="AJ1374" s="231"/>
      <c r="AK1374" s="231"/>
      <c r="AL1374" s="231"/>
      <c r="AM1374" s="231"/>
      <c r="AN1374" s="231"/>
    </row>
    <row r="1375" spans="1:40">
      <c r="A1375" s="27">
        <v>43346</v>
      </c>
      <c r="B1375" s="113">
        <v>13.692500000000001</v>
      </c>
      <c r="C1375" s="17">
        <v>9.94</v>
      </c>
      <c r="D1375" s="116">
        <v>36.36</v>
      </c>
      <c r="E1375" s="113">
        <v>35.805799999999998</v>
      </c>
      <c r="F1375" s="113">
        <v>37.4831</v>
      </c>
      <c r="G1375" s="113">
        <v>12.30000019</v>
      </c>
      <c r="H1375" s="113">
        <v>69.400000000000006</v>
      </c>
      <c r="I1375" s="113">
        <v>25</v>
      </c>
      <c r="J1375" s="113">
        <v>79.92</v>
      </c>
      <c r="K1375" s="113">
        <v>821.92</v>
      </c>
      <c r="L1375" s="113">
        <v>26.66</v>
      </c>
      <c r="M1375" s="113">
        <v>65.510000000000005</v>
      </c>
      <c r="N1375" s="113">
        <v>86.13</v>
      </c>
      <c r="O1375" s="113">
        <v>620.03</v>
      </c>
      <c r="P1375" s="113">
        <f t="shared" si="105"/>
        <v>3.3467113378665911</v>
      </c>
      <c r="Q1375" s="113">
        <f t="shared" si="106"/>
        <v>28.409151746897685</v>
      </c>
      <c r="R1375" s="113">
        <f>SUM($Q$1257:Q1375)</f>
        <v>1751.1830506058488</v>
      </c>
      <c r="S1375" s="113">
        <f t="shared" si="107"/>
        <v>14.849722102377273</v>
      </c>
      <c r="T1375" s="113">
        <f>SUM($S$1257:S1375)</f>
        <v>1253.9550659589008</v>
      </c>
      <c r="U1375" s="199">
        <f t="shared" si="108"/>
        <v>14.11795043985</v>
      </c>
      <c r="V1375" s="199">
        <f t="shared" si="109"/>
        <v>14.11795043985</v>
      </c>
      <c r="W1375" s="231">
        <f>SUM($V$1257:V1375)</f>
        <v>1216.4554136414797</v>
      </c>
      <c r="Y1375" s="231"/>
      <c r="Z1375" s="231"/>
      <c r="AA1375" s="231"/>
      <c r="AB1375" s="231"/>
      <c r="AC1375" s="231"/>
      <c r="AD1375" s="231"/>
      <c r="AE1375" s="231"/>
      <c r="AF1375" s="231"/>
      <c r="AG1375" s="231"/>
      <c r="AH1375" s="231"/>
      <c r="AI1375" s="231"/>
      <c r="AJ1375" s="231"/>
      <c r="AK1375" s="231"/>
      <c r="AL1375" s="231"/>
      <c r="AM1375" s="231"/>
      <c r="AN1375" s="231"/>
    </row>
    <row r="1376" spans="1:40">
      <c r="A1376" s="27">
        <v>43347</v>
      </c>
      <c r="B1376" s="113">
        <v>9.0609999999999999</v>
      </c>
      <c r="C1376" s="17">
        <v>6.58</v>
      </c>
      <c r="D1376" s="116">
        <v>32.36</v>
      </c>
      <c r="E1376" s="113">
        <v>38.744100000000003</v>
      </c>
      <c r="F1376" s="113">
        <v>37.3566</v>
      </c>
      <c r="G1376" s="113">
        <v>12.399999619999999</v>
      </c>
      <c r="H1376" s="113">
        <v>48.09</v>
      </c>
      <c r="I1376" s="113">
        <v>24.98</v>
      </c>
      <c r="J1376" s="113">
        <v>79.95</v>
      </c>
      <c r="K1376" s="113">
        <v>685.64</v>
      </c>
      <c r="L1376" s="113">
        <v>25.35</v>
      </c>
      <c r="M1376" s="113">
        <v>77.650000000000006</v>
      </c>
      <c r="N1376" s="113">
        <v>61.63</v>
      </c>
      <c r="O1376" s="113">
        <v>605.75</v>
      </c>
      <c r="P1376" s="113">
        <f t="shared" si="105"/>
        <v>2.4884486786520359</v>
      </c>
      <c r="Q1376" s="113">
        <f t="shared" si="106"/>
        <v>12.04257971113439</v>
      </c>
      <c r="R1376" s="113">
        <f>SUM($Q$1257:Q1376)</f>
        <v>1763.2256303169831</v>
      </c>
      <c r="S1376" s="113">
        <f t="shared" si="107"/>
        <v>9.5821176252096532</v>
      </c>
      <c r="T1376" s="113">
        <f>SUM($S$1257:S1376)</f>
        <v>1263.5371835841104</v>
      </c>
      <c r="U1376" s="199">
        <f t="shared" si="108"/>
        <v>9.3434104753899998</v>
      </c>
      <c r="V1376" s="199">
        <f t="shared" si="109"/>
        <v>9.3434104753899998</v>
      </c>
      <c r="W1376" s="231">
        <f>SUM($V$1257:V1376)</f>
        <v>1225.7988241168698</v>
      </c>
      <c r="Y1376" s="231"/>
      <c r="Z1376" s="231"/>
      <c r="AA1376" s="231"/>
      <c r="AB1376" s="231"/>
      <c r="AC1376" s="231"/>
      <c r="AD1376" s="231"/>
      <c r="AE1376" s="231"/>
      <c r="AF1376" s="231"/>
      <c r="AG1376" s="231"/>
      <c r="AH1376" s="231"/>
      <c r="AI1376" s="231"/>
      <c r="AJ1376" s="231"/>
      <c r="AK1376" s="231"/>
      <c r="AL1376" s="231"/>
      <c r="AM1376" s="231"/>
      <c r="AN1376" s="231"/>
    </row>
    <row r="1377" spans="1:40">
      <c r="A1377" s="27">
        <v>43348</v>
      </c>
      <c r="B1377" s="113">
        <v>8.1356999999999999</v>
      </c>
      <c r="C1377" s="17">
        <v>5.9</v>
      </c>
      <c r="D1377" s="116">
        <v>33.26</v>
      </c>
      <c r="E1377" s="113">
        <v>49.281999999999996</v>
      </c>
      <c r="F1377" s="113">
        <v>37.879600000000003</v>
      </c>
      <c r="G1377" s="113">
        <v>12.5</v>
      </c>
      <c r="H1377" s="113">
        <v>59.46</v>
      </c>
      <c r="I1377" s="113">
        <v>25.01</v>
      </c>
      <c r="J1377" s="113">
        <v>79.930000000000007</v>
      </c>
      <c r="K1377" s="113">
        <v>655.29</v>
      </c>
      <c r="L1377" s="113">
        <v>24.34</v>
      </c>
      <c r="M1377" s="113">
        <v>84.25</v>
      </c>
      <c r="N1377" s="113">
        <v>58.9</v>
      </c>
      <c r="O1377" s="113">
        <v>600.05999999999995</v>
      </c>
      <c r="P1377" s="113">
        <f t="shared" si="105"/>
        <v>2.4276364453797195</v>
      </c>
      <c r="Q1377" s="113">
        <f t="shared" si="106"/>
        <v>11.332066444373339</v>
      </c>
      <c r="R1377" s="113">
        <f>SUM($Q$1257:Q1377)</f>
        <v>1774.5576967613565</v>
      </c>
      <c r="S1377" s="113">
        <f t="shared" si="107"/>
        <v>9.1549498391116035</v>
      </c>
      <c r="T1377" s="113">
        <f>SUM($S$1257:S1377)</f>
        <v>1272.692133423222</v>
      </c>
      <c r="U1377" s="199">
        <f t="shared" si="108"/>
        <v>8.8925431661600012</v>
      </c>
      <c r="V1377" s="199">
        <f t="shared" si="109"/>
        <v>8.8925431661600012</v>
      </c>
      <c r="W1377" s="231">
        <f>SUM($V$1257:V1377)</f>
        <v>1234.6913672830299</v>
      </c>
      <c r="Y1377" s="231"/>
      <c r="Z1377" s="231"/>
      <c r="AA1377" s="231"/>
      <c r="AB1377" s="231"/>
      <c r="AC1377" s="231"/>
      <c r="AD1377" s="231"/>
      <c r="AE1377" s="231"/>
      <c r="AF1377" s="231"/>
      <c r="AG1377" s="231"/>
      <c r="AH1377" s="231"/>
      <c r="AI1377" s="231"/>
      <c r="AJ1377" s="231"/>
      <c r="AK1377" s="231"/>
      <c r="AL1377" s="231"/>
      <c r="AM1377" s="231"/>
      <c r="AN1377" s="231"/>
    </row>
    <row r="1378" spans="1:40">
      <c r="A1378" s="27">
        <v>43349</v>
      </c>
      <c r="B1378" s="113">
        <v>8.3953000000000007</v>
      </c>
      <c r="C1378" s="17">
        <v>6.09</v>
      </c>
      <c r="D1378" s="116">
        <v>33.93</v>
      </c>
      <c r="E1378" s="113">
        <v>50.0351</v>
      </c>
      <c r="F1378" s="113">
        <v>37.6556</v>
      </c>
      <c r="G1378" s="113">
        <v>12.5</v>
      </c>
      <c r="H1378" s="113">
        <v>56.32</v>
      </c>
      <c r="I1378" s="113">
        <v>25</v>
      </c>
      <c r="J1378" s="113">
        <v>79.989999999999995</v>
      </c>
      <c r="K1378" s="113">
        <v>660.01</v>
      </c>
      <c r="L1378" s="113">
        <v>24.96</v>
      </c>
      <c r="M1378" s="113">
        <v>78.69</v>
      </c>
      <c r="N1378" s="113">
        <v>59.81</v>
      </c>
      <c r="O1378" s="113">
        <v>599.94000000000005</v>
      </c>
      <c r="P1378" s="113">
        <f t="shared" si="105"/>
        <v>2.4565640875009001</v>
      </c>
      <c r="Q1378" s="113">
        <f t="shared" si="106"/>
        <v>11.664663843194569</v>
      </c>
      <c r="R1378" s="113">
        <f>SUM($Q$1257:Q1378)</f>
        <v>1786.2223606045511</v>
      </c>
      <c r="S1378" s="113">
        <f t="shared" si="107"/>
        <v>9.5003407909018023</v>
      </c>
      <c r="T1378" s="113">
        <f>SUM($S$1257:S1378)</f>
        <v>1282.1924742141239</v>
      </c>
      <c r="U1378" s="199">
        <f t="shared" si="108"/>
        <v>9.23985586459</v>
      </c>
      <c r="V1378" s="199">
        <f t="shared" si="109"/>
        <v>9.23985586459</v>
      </c>
      <c r="W1378" s="231">
        <f>SUM($V$1257:V1378)</f>
        <v>1243.9312231476199</v>
      </c>
      <c r="Y1378" s="231"/>
      <c r="Z1378" s="231"/>
      <c r="AA1378" s="231"/>
      <c r="AB1378" s="231"/>
      <c r="AC1378" s="231"/>
      <c r="AD1378" s="231"/>
      <c r="AE1378" s="231"/>
      <c r="AF1378" s="231"/>
      <c r="AG1378" s="231"/>
      <c r="AH1378" s="231"/>
      <c r="AI1378" s="231"/>
      <c r="AJ1378" s="231"/>
      <c r="AK1378" s="231"/>
      <c r="AL1378" s="231"/>
      <c r="AM1378" s="231"/>
      <c r="AN1378" s="231"/>
    </row>
    <row r="1379" spans="1:40">
      <c r="A1379" s="27">
        <v>43350</v>
      </c>
      <c r="B1379" s="113">
        <v>8.4642999999999997</v>
      </c>
      <c r="C1379" s="17">
        <v>6.14</v>
      </c>
      <c r="D1379" s="116">
        <v>32.950000000000003</v>
      </c>
      <c r="E1379" s="113">
        <v>45.375700000000002</v>
      </c>
      <c r="F1379" s="113">
        <v>37.788499999999999</v>
      </c>
      <c r="G1379" s="113">
        <v>12.5</v>
      </c>
      <c r="H1379" s="113">
        <v>67.55</v>
      </c>
      <c r="I1379" s="113">
        <v>25.06</v>
      </c>
      <c r="J1379" s="113">
        <v>79.97</v>
      </c>
      <c r="K1379" s="113">
        <v>660.55</v>
      </c>
      <c r="L1379" s="113">
        <v>23.16</v>
      </c>
      <c r="M1379" s="113">
        <v>59.1</v>
      </c>
      <c r="N1379" s="113">
        <v>60.72</v>
      </c>
      <c r="O1379" s="113">
        <v>600</v>
      </c>
      <c r="P1379" s="113">
        <f t="shared" si="105"/>
        <v>2.4631575854355101</v>
      </c>
      <c r="Q1379" s="113">
        <f t="shared" si="106"/>
        <v>11.741828894398161</v>
      </c>
      <c r="R1379" s="113">
        <f>SUM($Q$1257:Q1379)</f>
        <v>1797.9641894989493</v>
      </c>
      <c r="S1379" s="113">
        <f t="shared" si="107"/>
        <v>9.2788566558358987</v>
      </c>
      <c r="T1379" s="113">
        <f>SUM($S$1257:S1379)</f>
        <v>1291.4713308699597</v>
      </c>
      <c r="U1379" s="199">
        <f t="shared" si="108"/>
        <v>9.0462333918600013</v>
      </c>
      <c r="V1379" s="199">
        <f t="shared" si="109"/>
        <v>9.0462333918600013</v>
      </c>
      <c r="W1379" s="231">
        <f>SUM($V$1257:V1379)</f>
        <v>1252.9774565394798</v>
      </c>
      <c r="Y1379" s="231"/>
      <c r="Z1379" s="231"/>
      <c r="AA1379" s="231"/>
      <c r="AB1379" s="231"/>
      <c r="AC1379" s="231"/>
      <c r="AD1379" s="231"/>
      <c r="AE1379" s="231"/>
      <c r="AF1379" s="231"/>
      <c r="AG1379" s="231"/>
      <c r="AH1379" s="231"/>
      <c r="AI1379" s="231"/>
      <c r="AJ1379" s="231"/>
      <c r="AK1379" s="231"/>
      <c r="AL1379" s="231"/>
      <c r="AM1379" s="231"/>
      <c r="AN1379" s="231"/>
    </row>
    <row r="1380" spans="1:40">
      <c r="A1380" s="27">
        <v>43351</v>
      </c>
      <c r="B1380" s="113">
        <v>8.5167999999999999</v>
      </c>
      <c r="C1380" s="17">
        <v>6.18</v>
      </c>
      <c r="D1380" s="116">
        <v>32.950000000000003</v>
      </c>
      <c r="E1380" s="113">
        <v>57.979700000000001</v>
      </c>
      <c r="F1380" s="113">
        <v>38.292499999999997</v>
      </c>
      <c r="G1380" s="113">
        <v>12.399999619999999</v>
      </c>
      <c r="H1380" s="113">
        <v>45.06</v>
      </c>
      <c r="I1380" s="113">
        <v>25</v>
      </c>
      <c r="J1380" s="113">
        <v>79.989999999999995</v>
      </c>
      <c r="K1380" s="113">
        <v>664.14</v>
      </c>
      <c r="L1380" s="113">
        <v>22.77</v>
      </c>
      <c r="M1380" s="113">
        <v>37.909999999999997</v>
      </c>
      <c r="N1380" s="113">
        <v>62.7</v>
      </c>
      <c r="O1380" s="113">
        <v>599.97</v>
      </c>
      <c r="P1380" s="113">
        <f t="shared" si="105"/>
        <v>2.385143409031746</v>
      </c>
      <c r="Q1380" s="113">
        <f t="shared" si="106"/>
        <v>10.860620064252858</v>
      </c>
      <c r="R1380" s="113">
        <f>SUM($Q$1257:Q1380)</f>
        <v>1808.8248095632021</v>
      </c>
      <c r="S1380" s="113">
        <f t="shared" si="107"/>
        <v>9.6730527022667516</v>
      </c>
      <c r="T1380" s="113">
        <f>SUM($S$1257:S1380)</f>
        <v>1301.1443835722264</v>
      </c>
      <c r="U1380" s="199">
        <f t="shared" si="108"/>
        <v>9.5255805554599995</v>
      </c>
      <c r="V1380" s="199">
        <f t="shared" si="109"/>
        <v>9.5255805554599995</v>
      </c>
      <c r="W1380" s="231">
        <f>SUM($V$1257:V1380)</f>
        <v>1262.5030370949398</v>
      </c>
      <c r="Y1380" s="231"/>
      <c r="Z1380" s="231"/>
      <c r="AA1380" s="231"/>
      <c r="AB1380" s="231"/>
      <c r="AC1380" s="231"/>
      <c r="AD1380" s="231"/>
      <c r="AE1380" s="231"/>
      <c r="AF1380" s="231"/>
      <c r="AG1380" s="231"/>
      <c r="AH1380" s="231"/>
      <c r="AI1380" s="231"/>
      <c r="AJ1380" s="231"/>
      <c r="AK1380" s="231"/>
      <c r="AL1380" s="231"/>
      <c r="AM1380" s="231"/>
      <c r="AN1380" s="231"/>
    </row>
    <row r="1381" spans="1:40">
      <c r="A1381" s="27">
        <v>43352</v>
      </c>
      <c r="B1381" s="113">
        <v>8.5770999999999997</v>
      </c>
      <c r="C1381" s="17">
        <v>6.22</v>
      </c>
      <c r="D1381" s="116">
        <v>34.33</v>
      </c>
      <c r="E1381" s="113">
        <v>54.306800000000003</v>
      </c>
      <c r="F1381" s="113">
        <v>37.752200000000002</v>
      </c>
      <c r="G1381" s="113">
        <v>12.19999981</v>
      </c>
      <c r="H1381" s="113">
        <v>47.54</v>
      </c>
      <c r="I1381" s="113">
        <v>24.99</v>
      </c>
      <c r="J1381" s="113">
        <v>79.989999999999995</v>
      </c>
      <c r="K1381" s="113">
        <v>663.97</v>
      </c>
      <c r="L1381" s="113">
        <v>22.37</v>
      </c>
      <c r="M1381" s="113">
        <v>40.76</v>
      </c>
      <c r="N1381" s="113">
        <v>61.39</v>
      </c>
      <c r="O1381" s="113">
        <v>600.07000000000005</v>
      </c>
      <c r="P1381" s="113">
        <f t="shared" si="105"/>
        <v>2.4323471982298979</v>
      </c>
      <c r="Q1381" s="113">
        <f t="shared" si="106"/>
        <v>11.385574942377913</v>
      </c>
      <c r="R1381" s="113">
        <f>SUM($Q$1257:Q1381)</f>
        <v>1820.2103845055799</v>
      </c>
      <c r="S1381" s="113">
        <f t="shared" si="107"/>
        <v>9.8431719411452256</v>
      </c>
      <c r="T1381" s="113">
        <f>SUM($S$1257:S1381)</f>
        <v>1310.9875555133717</v>
      </c>
      <c r="U1381" s="199">
        <f t="shared" si="108"/>
        <v>9.5985157306599991</v>
      </c>
      <c r="V1381" s="199">
        <f t="shared" si="109"/>
        <v>9.5985157306599991</v>
      </c>
      <c r="W1381" s="231">
        <f>SUM($V$1257:V1381)</f>
        <v>1272.1015528255998</v>
      </c>
      <c r="Y1381" s="231"/>
      <c r="Z1381" s="231"/>
      <c r="AA1381" s="231"/>
      <c r="AB1381" s="231"/>
      <c r="AC1381" s="231"/>
      <c r="AD1381" s="231"/>
      <c r="AE1381" s="231"/>
      <c r="AF1381" s="231"/>
      <c r="AG1381" s="231"/>
      <c r="AH1381" s="231"/>
      <c r="AI1381" s="231"/>
      <c r="AJ1381" s="231"/>
      <c r="AK1381" s="231"/>
      <c r="AL1381" s="231"/>
      <c r="AM1381" s="231"/>
      <c r="AN1381" s="231"/>
    </row>
    <row r="1382" spans="1:40">
      <c r="A1382" s="27">
        <v>43353</v>
      </c>
      <c r="B1382" s="113">
        <v>8.5817999999999994</v>
      </c>
      <c r="C1382" s="17">
        <v>6.23</v>
      </c>
      <c r="D1382" s="116">
        <v>35.1</v>
      </c>
      <c r="E1382" s="113">
        <v>57.768999999999998</v>
      </c>
      <c r="F1382" s="113">
        <v>37.664900000000003</v>
      </c>
      <c r="G1382" s="113">
        <v>12.19999981</v>
      </c>
      <c r="H1382" s="113">
        <v>45.19</v>
      </c>
      <c r="I1382" s="113">
        <v>25.02</v>
      </c>
      <c r="J1382" s="113">
        <v>79.989999999999995</v>
      </c>
      <c r="K1382" s="113">
        <v>666.14</v>
      </c>
      <c r="L1382" s="113">
        <v>23.74</v>
      </c>
      <c r="M1382" s="113">
        <v>36.64</v>
      </c>
      <c r="N1382" s="113">
        <v>61.19</v>
      </c>
      <c r="O1382" s="113">
        <v>599.91</v>
      </c>
      <c r="P1382" s="113">
        <f t="shared" si="105"/>
        <v>2.4351746125458482</v>
      </c>
      <c r="Q1382" s="113">
        <f t="shared" si="106"/>
        <v>11.41781223257709</v>
      </c>
      <c r="R1382" s="113">
        <f>SUM($Q$1257:Q1382)</f>
        <v>1831.6281967381569</v>
      </c>
      <c r="S1382" s="113">
        <f t="shared" si="107"/>
        <v>10.039927445664325</v>
      </c>
      <c r="T1382" s="113">
        <f>SUM($S$1257:S1382)</f>
        <v>1321.027482959036</v>
      </c>
      <c r="U1382" s="199">
        <f t="shared" si="108"/>
        <v>9.8092935965900008</v>
      </c>
      <c r="V1382" s="199">
        <f t="shared" si="109"/>
        <v>9.8092935965900008</v>
      </c>
      <c r="W1382" s="231">
        <f>SUM($V$1257:V1382)</f>
        <v>1281.9108464221897</v>
      </c>
      <c r="Y1382" s="231"/>
      <c r="Z1382" s="231"/>
      <c r="AA1382" s="231"/>
      <c r="AB1382" s="231"/>
      <c r="AC1382" s="231"/>
      <c r="AD1382" s="231"/>
      <c r="AE1382" s="231"/>
      <c r="AF1382" s="231"/>
      <c r="AG1382" s="231"/>
      <c r="AH1382" s="231"/>
      <c r="AI1382" s="231"/>
      <c r="AJ1382" s="231"/>
      <c r="AK1382" s="231"/>
      <c r="AL1382" s="231"/>
      <c r="AM1382" s="231"/>
      <c r="AN1382" s="231"/>
    </row>
    <row r="1383" spans="1:40">
      <c r="A1383" s="27">
        <v>43354</v>
      </c>
      <c r="B1383" s="113">
        <v>8.6145999999999994</v>
      </c>
      <c r="C1383" s="17">
        <v>6.25</v>
      </c>
      <c r="D1383" s="116">
        <v>34.74</v>
      </c>
      <c r="E1383" s="113">
        <v>55.163699999999999</v>
      </c>
      <c r="F1383" s="113">
        <v>37.611699999999999</v>
      </c>
      <c r="G1383" s="113">
        <v>12.100000380000001</v>
      </c>
      <c r="H1383" s="113">
        <v>65.16</v>
      </c>
      <c r="I1383" s="113">
        <v>24.99</v>
      </c>
      <c r="J1383" s="113">
        <v>75.48</v>
      </c>
      <c r="K1383" s="113">
        <v>666.27</v>
      </c>
      <c r="L1383" s="113">
        <v>22.26</v>
      </c>
      <c r="M1383" s="113">
        <v>46.9</v>
      </c>
      <c r="N1383" s="113">
        <v>61.97</v>
      </c>
      <c r="O1383" s="113">
        <v>599.99</v>
      </c>
      <c r="P1383" s="113">
        <f t="shared" si="105"/>
        <v>2.5277044207617143</v>
      </c>
      <c r="Q1383" s="113">
        <f t="shared" si="106"/>
        <v>12.524721619823271</v>
      </c>
      <c r="R1383" s="113">
        <f>SUM($Q$1257:Q1383)</f>
        <v>1844.1529183579803</v>
      </c>
      <c r="S1383" s="113">
        <f t="shared" si="107"/>
        <v>10.055264168422253</v>
      </c>
      <c r="T1383" s="113">
        <f>SUM($S$1257:S1383)</f>
        <v>1331.0827471274583</v>
      </c>
      <c r="U1383" s="199">
        <f t="shared" si="108"/>
        <v>9.7100473967800003</v>
      </c>
      <c r="V1383" s="199">
        <f t="shared" si="109"/>
        <v>9.7100473967800003</v>
      </c>
      <c r="W1383" s="231">
        <f>SUM($V$1257:V1383)</f>
        <v>1291.6208938189698</v>
      </c>
      <c r="Y1383" s="231"/>
      <c r="Z1383" s="231"/>
      <c r="AA1383" s="231"/>
      <c r="AB1383" s="231"/>
      <c r="AC1383" s="231"/>
      <c r="AD1383" s="231"/>
      <c r="AE1383" s="231"/>
      <c r="AF1383" s="231"/>
      <c r="AG1383" s="231"/>
      <c r="AH1383" s="231"/>
      <c r="AI1383" s="231"/>
      <c r="AJ1383" s="231"/>
      <c r="AK1383" s="231"/>
      <c r="AL1383" s="231"/>
      <c r="AM1383" s="231"/>
      <c r="AN1383" s="231"/>
    </row>
    <row r="1384" spans="1:40">
      <c r="A1384" s="27">
        <v>43355</v>
      </c>
      <c r="B1384" s="113">
        <v>8.5555000000000003</v>
      </c>
      <c r="C1384" s="17">
        <v>6.21</v>
      </c>
      <c r="D1384" s="116">
        <v>34.17</v>
      </c>
      <c r="E1384" s="113">
        <v>58.001899999999999</v>
      </c>
      <c r="F1384" s="113">
        <v>37.6434</v>
      </c>
      <c r="G1384" s="113">
        <v>12.100000380000001</v>
      </c>
      <c r="H1384" s="113">
        <v>34.409999999999997</v>
      </c>
      <c r="I1384" s="113">
        <v>25</v>
      </c>
      <c r="J1384" s="113">
        <v>69.69</v>
      </c>
      <c r="K1384" s="113">
        <v>665.85</v>
      </c>
      <c r="L1384" s="113">
        <v>21.72</v>
      </c>
      <c r="M1384" s="113">
        <v>52.28</v>
      </c>
      <c r="N1384" s="113">
        <v>62.38</v>
      </c>
      <c r="O1384" s="113">
        <v>600.01</v>
      </c>
      <c r="P1384" s="113">
        <f t="shared" si="105"/>
        <v>2.3954226544297641</v>
      </c>
      <c r="Q1384" s="113">
        <f t="shared" si="106"/>
        <v>10.972834796376373</v>
      </c>
      <c r="R1384" s="113">
        <f>SUM($Q$1257:Q1384)</f>
        <v>1855.1257531543567</v>
      </c>
      <c r="S1384" s="113">
        <f t="shared" si="107"/>
        <v>9.8760836999723516</v>
      </c>
      <c r="T1384" s="113">
        <f>SUM($S$1257:S1384)</f>
        <v>1340.9588308274306</v>
      </c>
      <c r="U1384" s="199">
        <f t="shared" si="108"/>
        <v>9.6932687834099998</v>
      </c>
      <c r="V1384" s="199">
        <f t="shared" si="109"/>
        <v>9.6932687834099998</v>
      </c>
      <c r="W1384" s="231">
        <f>SUM($V$1257:V1384)</f>
        <v>1301.3141626023798</v>
      </c>
      <c r="Y1384" s="231"/>
      <c r="Z1384" s="231"/>
      <c r="AA1384" s="231"/>
      <c r="AB1384" s="231"/>
      <c r="AC1384" s="231"/>
      <c r="AD1384" s="231"/>
      <c r="AE1384" s="231"/>
      <c r="AF1384" s="231"/>
      <c r="AG1384" s="231"/>
      <c r="AH1384" s="231"/>
      <c r="AI1384" s="231"/>
      <c r="AJ1384" s="231"/>
      <c r="AK1384" s="231"/>
      <c r="AL1384" s="231"/>
      <c r="AM1384" s="231"/>
      <c r="AN1384" s="231"/>
    </row>
    <row r="1385" spans="1:40">
      <c r="A1385" s="27">
        <v>43356</v>
      </c>
      <c r="B1385" s="113">
        <v>9.6170000000000009</v>
      </c>
      <c r="C1385" s="17">
        <v>6.98</v>
      </c>
      <c r="D1385" s="116">
        <v>39.81</v>
      </c>
      <c r="E1385" s="113">
        <v>40.874899999999997</v>
      </c>
      <c r="F1385" s="113">
        <v>38.024900000000002</v>
      </c>
      <c r="G1385" s="113">
        <v>12.19999981</v>
      </c>
      <c r="H1385" s="113">
        <v>63.78</v>
      </c>
      <c r="I1385" s="113">
        <v>25.01</v>
      </c>
      <c r="J1385" s="113">
        <v>72.459999999999994</v>
      </c>
      <c r="K1385" s="113">
        <v>684.09</v>
      </c>
      <c r="L1385" s="113">
        <v>21.64</v>
      </c>
      <c r="M1385" s="113">
        <v>38.82</v>
      </c>
      <c r="N1385" s="113">
        <v>62.09</v>
      </c>
      <c r="O1385" s="113">
        <v>600</v>
      </c>
      <c r="P1385" s="113">
        <f t="shared" si="105"/>
        <v>2.6963171616930683</v>
      </c>
      <c r="Q1385" s="113">
        <f t="shared" si="106"/>
        <v>14.825032864233991</v>
      </c>
      <c r="R1385" s="113">
        <f>SUM($Q$1257:Q1385)</f>
        <v>1869.9507860185906</v>
      </c>
      <c r="S1385" s="113">
        <f t="shared" si="107"/>
        <v>11.076522850738124</v>
      </c>
      <c r="T1385" s="113">
        <f>SUM($S$1257:S1385)</f>
        <v>1352.0353536781688</v>
      </c>
      <c r="U1385" s="199">
        <f t="shared" si="108"/>
        <v>10.726247302460001</v>
      </c>
      <c r="V1385" s="199">
        <f t="shared" si="109"/>
        <v>10.726247302460001</v>
      </c>
      <c r="W1385" s="231">
        <f>SUM($V$1257:V1385)</f>
        <v>1312.0404099048399</v>
      </c>
      <c r="Y1385" s="231"/>
      <c r="Z1385" s="231"/>
      <c r="AA1385" s="231"/>
      <c r="AB1385" s="231"/>
      <c r="AC1385" s="231"/>
      <c r="AD1385" s="231"/>
      <c r="AE1385" s="231"/>
      <c r="AF1385" s="231"/>
      <c r="AG1385" s="231"/>
      <c r="AH1385" s="231"/>
      <c r="AI1385" s="231"/>
      <c r="AJ1385" s="231"/>
      <c r="AK1385" s="231"/>
      <c r="AL1385" s="231"/>
      <c r="AM1385" s="231"/>
      <c r="AN1385" s="231"/>
    </row>
    <row r="1386" spans="1:40">
      <c r="A1386" s="27">
        <v>43357</v>
      </c>
      <c r="B1386" s="113">
        <v>8.9548000000000005</v>
      </c>
      <c r="C1386" s="17">
        <v>6.5</v>
      </c>
      <c r="D1386" s="116">
        <v>41.92</v>
      </c>
      <c r="E1386" s="113">
        <v>48.162599999999998</v>
      </c>
      <c r="F1386" s="113">
        <v>38.558700000000002</v>
      </c>
      <c r="G1386" s="113">
        <v>12.100000380000001</v>
      </c>
      <c r="H1386" s="113">
        <v>42.56</v>
      </c>
      <c r="I1386" s="113">
        <v>25.02</v>
      </c>
      <c r="J1386" s="113">
        <v>70</v>
      </c>
      <c r="K1386" s="113">
        <v>664.88</v>
      </c>
      <c r="L1386" s="113">
        <v>20.78</v>
      </c>
      <c r="M1386" s="113">
        <v>36.950000000000003</v>
      </c>
      <c r="N1386" s="113">
        <v>55.03</v>
      </c>
      <c r="O1386" s="113">
        <v>599.9</v>
      </c>
      <c r="P1386" s="113">
        <f t="shared" si="105"/>
        <v>2.5530173270892345</v>
      </c>
      <c r="Q1386" s="113">
        <f t="shared" si="106"/>
        <v>12.845805362140734</v>
      </c>
      <c r="R1386" s="113">
        <f>SUM($Q$1257:Q1386)</f>
        <v>1882.7965913807313</v>
      </c>
      <c r="S1386" s="113">
        <f t="shared" si="107"/>
        <v>10.79036686992905</v>
      </c>
      <c r="T1386" s="113">
        <f>SUM($S$1257:S1386)</f>
        <v>1362.8257205480979</v>
      </c>
      <c r="U1386" s="199">
        <f t="shared" si="108"/>
        <v>10.557414439249998</v>
      </c>
      <c r="V1386" s="199">
        <f t="shared" si="109"/>
        <v>10.557414439249998</v>
      </c>
      <c r="W1386" s="231">
        <f>SUM($V$1257:V1386)</f>
        <v>1322.5978243440898</v>
      </c>
      <c r="Y1386" s="231"/>
      <c r="Z1386" s="231"/>
      <c r="AA1386" s="231"/>
      <c r="AB1386" s="231"/>
      <c r="AC1386" s="231"/>
      <c r="AD1386" s="231"/>
      <c r="AE1386" s="231"/>
      <c r="AF1386" s="231"/>
      <c r="AG1386" s="231"/>
      <c r="AH1386" s="231"/>
      <c r="AI1386" s="231"/>
      <c r="AJ1386" s="231"/>
      <c r="AK1386" s="231"/>
      <c r="AL1386" s="231"/>
      <c r="AM1386" s="231"/>
      <c r="AN1386" s="231"/>
    </row>
    <row r="1387" spans="1:40">
      <c r="A1387" s="27">
        <v>43358</v>
      </c>
      <c r="B1387" s="113">
        <v>8.2576999999999998</v>
      </c>
      <c r="C1387" s="17">
        <v>5.99</v>
      </c>
      <c r="D1387" s="116">
        <v>40.14</v>
      </c>
      <c r="E1387" s="113">
        <v>57.113199999999999</v>
      </c>
      <c r="F1387" s="113">
        <v>38.176400000000001</v>
      </c>
      <c r="G1387" s="113">
        <v>12.19999981</v>
      </c>
      <c r="H1387" s="113">
        <v>49.44</v>
      </c>
      <c r="I1387" s="113">
        <v>25</v>
      </c>
      <c r="J1387" s="113">
        <v>77.17</v>
      </c>
      <c r="K1387" s="113">
        <v>646.11</v>
      </c>
      <c r="L1387" s="113">
        <v>19.8</v>
      </c>
      <c r="M1387" s="113">
        <v>47.77</v>
      </c>
      <c r="N1387" s="113">
        <v>48.73</v>
      </c>
      <c r="O1387" s="113">
        <v>600.07000000000005</v>
      </c>
      <c r="P1387" s="113">
        <f t="shared" si="105"/>
        <v>2.4816375508057575</v>
      </c>
      <c r="Q1387" s="113">
        <f t="shared" si="106"/>
        <v>11.960834864445316</v>
      </c>
      <c r="R1387" s="113">
        <f>SUM($Q$1257:Q1387)</f>
        <v>1894.7574262451767</v>
      </c>
      <c r="S1387" s="113">
        <f t="shared" si="107"/>
        <v>10.236368008220227</v>
      </c>
      <c r="T1387" s="113">
        <f>SUM($S$1257:S1387)</f>
        <v>1373.0620885563183</v>
      </c>
      <c r="U1387" s="199">
        <f t="shared" si="108"/>
        <v>9.9969793087999985</v>
      </c>
      <c r="V1387" s="199">
        <f t="shared" si="109"/>
        <v>9.9969793087999985</v>
      </c>
      <c r="W1387" s="231">
        <f>SUM($V$1257:V1387)</f>
        <v>1332.5948036528898</v>
      </c>
      <c r="Y1387" s="231"/>
      <c r="Z1387" s="231"/>
      <c r="AA1387" s="231"/>
      <c r="AB1387" s="231"/>
      <c r="AC1387" s="231"/>
      <c r="AD1387" s="231"/>
      <c r="AE1387" s="231"/>
      <c r="AF1387" s="231"/>
      <c r="AG1387" s="231"/>
      <c r="AH1387" s="231"/>
      <c r="AI1387" s="231"/>
      <c r="AJ1387" s="231"/>
      <c r="AK1387" s="231"/>
      <c r="AL1387" s="231"/>
      <c r="AM1387" s="231"/>
      <c r="AN1387" s="231"/>
    </row>
    <row r="1388" spans="1:40">
      <c r="A1388" s="27">
        <v>43359</v>
      </c>
      <c r="B1388" s="113">
        <v>8.4659999999999993</v>
      </c>
      <c r="C1388" s="17">
        <v>6.14</v>
      </c>
      <c r="D1388" s="116">
        <v>34.51</v>
      </c>
      <c r="E1388" s="113">
        <v>58.053100000000001</v>
      </c>
      <c r="F1388" s="113">
        <v>38.984299999999998</v>
      </c>
      <c r="G1388" s="113">
        <v>12.100000380000001</v>
      </c>
      <c r="H1388" s="113">
        <v>55.36</v>
      </c>
      <c r="I1388" s="113">
        <v>25.01</v>
      </c>
      <c r="J1388" s="113">
        <v>79.92</v>
      </c>
      <c r="K1388" s="113">
        <v>653.33000000000004</v>
      </c>
      <c r="L1388" s="113">
        <v>20.04</v>
      </c>
      <c r="M1388" s="113">
        <v>50.2</v>
      </c>
      <c r="N1388" s="113">
        <v>52.93</v>
      </c>
      <c r="O1388" s="113">
        <v>599.99</v>
      </c>
      <c r="P1388" s="113">
        <f t="shared" si="105"/>
        <v>2.4669008903524539</v>
      </c>
      <c r="Q1388" s="113">
        <f t="shared" si="106"/>
        <v>11.78586450817714</v>
      </c>
      <c r="R1388" s="113">
        <f>SUM($Q$1257:Q1388)</f>
        <v>1906.5432907533539</v>
      </c>
      <c r="S1388" s="113">
        <f t="shared" si="107"/>
        <v>9.9434090281336509</v>
      </c>
      <c r="T1388" s="113">
        <f>SUM($S$1257:S1388)</f>
        <v>1383.0054975844519</v>
      </c>
      <c r="U1388" s="199">
        <f t="shared" si="108"/>
        <v>9.6389282160599983</v>
      </c>
      <c r="V1388" s="199">
        <f t="shared" si="109"/>
        <v>9.6389282160599983</v>
      </c>
      <c r="W1388" s="231">
        <f>SUM($V$1257:V1388)</f>
        <v>1342.2337318689499</v>
      </c>
      <c r="Y1388" s="231"/>
      <c r="Z1388" s="231"/>
      <c r="AA1388" s="231"/>
      <c r="AB1388" s="231"/>
      <c r="AC1388" s="231"/>
      <c r="AD1388" s="231"/>
      <c r="AE1388" s="231"/>
      <c r="AF1388" s="231"/>
      <c r="AG1388" s="231"/>
      <c r="AH1388" s="231"/>
      <c r="AI1388" s="231"/>
      <c r="AJ1388" s="231"/>
      <c r="AK1388" s="231"/>
      <c r="AL1388" s="231"/>
      <c r="AM1388" s="231"/>
      <c r="AN1388" s="231"/>
    </row>
    <row r="1389" spans="1:40">
      <c r="A1389" s="27">
        <v>43360</v>
      </c>
      <c r="B1389" s="113">
        <v>8.0366</v>
      </c>
      <c r="C1389" s="17">
        <v>5.83</v>
      </c>
      <c r="D1389" s="116">
        <v>38.07</v>
      </c>
      <c r="E1389" s="113">
        <v>55.975900000000003</v>
      </c>
      <c r="F1389" s="113">
        <v>38.666600000000003</v>
      </c>
      <c r="G1389" s="113">
        <v>12</v>
      </c>
      <c r="H1389" s="113">
        <v>59.04</v>
      </c>
      <c r="I1389" s="113">
        <v>24.99</v>
      </c>
      <c r="J1389" s="113">
        <v>74.22</v>
      </c>
      <c r="K1389" s="113">
        <v>642.29999999999995</v>
      </c>
      <c r="L1389" s="113">
        <v>18.54</v>
      </c>
      <c r="M1389" s="113">
        <v>48.05</v>
      </c>
      <c r="N1389" s="113">
        <v>48.72</v>
      </c>
      <c r="O1389" s="113">
        <v>599.96</v>
      </c>
      <c r="P1389" s="113">
        <f t="shared" si="105"/>
        <v>2.4638627580002401</v>
      </c>
      <c r="Q1389" s="113">
        <f t="shared" si="106"/>
        <v>11.750111830100513</v>
      </c>
      <c r="R1389" s="113">
        <f>SUM($Q$1257:Q1389)</f>
        <v>1918.2934025834543</v>
      </c>
      <c r="S1389" s="113">
        <f t="shared" si="107"/>
        <v>9.8191431292684008</v>
      </c>
      <c r="T1389" s="113">
        <f>SUM($S$1257:S1389)</f>
        <v>1392.8246407137203</v>
      </c>
      <c r="U1389" s="199">
        <f t="shared" si="108"/>
        <v>9.5301283491299991</v>
      </c>
      <c r="V1389" s="199">
        <f t="shared" si="109"/>
        <v>9.5301283491299991</v>
      </c>
      <c r="W1389" s="231">
        <f>SUM($V$1257:V1389)</f>
        <v>1351.76386021808</v>
      </c>
      <c r="Y1389" s="231"/>
      <c r="Z1389" s="231"/>
      <c r="AA1389" s="231"/>
      <c r="AB1389" s="231"/>
      <c r="AC1389" s="231"/>
      <c r="AD1389" s="231"/>
      <c r="AE1389" s="231"/>
      <c r="AF1389" s="231"/>
      <c r="AG1389" s="231"/>
      <c r="AH1389" s="231"/>
      <c r="AI1389" s="231"/>
      <c r="AJ1389" s="231"/>
      <c r="AK1389" s="231"/>
      <c r="AL1389" s="231"/>
      <c r="AM1389" s="231"/>
      <c r="AN1389" s="231"/>
    </row>
    <row r="1390" spans="1:40">
      <c r="A1390" s="27">
        <v>43361</v>
      </c>
      <c r="B1390" s="113">
        <v>11.3276</v>
      </c>
      <c r="C1390" s="17">
        <v>8.2200000000000006</v>
      </c>
      <c r="D1390" s="116">
        <v>44.54</v>
      </c>
      <c r="E1390" s="113">
        <v>42.508499999999998</v>
      </c>
      <c r="F1390" s="113">
        <v>39.131700000000002</v>
      </c>
      <c r="G1390" s="113">
        <v>11.899999619999999</v>
      </c>
      <c r="H1390" s="113">
        <v>50.1</v>
      </c>
      <c r="I1390" s="113">
        <v>25</v>
      </c>
      <c r="J1390" s="113">
        <v>78.569999999999993</v>
      </c>
      <c r="K1390" s="113">
        <v>725.21</v>
      </c>
      <c r="L1390" s="113">
        <v>20.92</v>
      </c>
      <c r="M1390" s="113">
        <v>50.86</v>
      </c>
      <c r="N1390" s="113">
        <v>63.37</v>
      </c>
      <c r="O1390" s="113">
        <v>600.37</v>
      </c>
      <c r="P1390" s="113">
        <f t="shared" si="105"/>
        <v>3.0133263604980258</v>
      </c>
      <c r="Q1390" s="113">
        <f t="shared" si="106"/>
        <v>20.354995492244967</v>
      </c>
      <c r="R1390" s="113">
        <f>SUM($Q$1257:Q1390)</f>
        <v>1938.6483980756993</v>
      </c>
      <c r="S1390" s="113">
        <f t="shared" si="107"/>
        <v>13.59544874798355</v>
      </c>
      <c r="T1390" s="113">
        <f>SUM($S$1257:S1390)</f>
        <v>1406.4200894617038</v>
      </c>
      <c r="U1390" s="199">
        <f t="shared" si="108"/>
        <v>12.921655145419999</v>
      </c>
      <c r="V1390" s="199">
        <f t="shared" si="109"/>
        <v>12.921655145419999</v>
      </c>
      <c r="W1390" s="231">
        <f>SUM($V$1257:V1390)</f>
        <v>1364.6855153634999</v>
      </c>
      <c r="Y1390" s="231"/>
      <c r="Z1390" s="231"/>
      <c r="AA1390" s="231"/>
      <c r="AB1390" s="231"/>
      <c r="AC1390" s="231"/>
      <c r="AD1390" s="231"/>
      <c r="AE1390" s="231"/>
      <c r="AF1390" s="231"/>
      <c r="AG1390" s="231"/>
      <c r="AH1390" s="231"/>
      <c r="AI1390" s="231"/>
      <c r="AJ1390" s="231"/>
      <c r="AK1390" s="231"/>
      <c r="AL1390" s="231"/>
      <c r="AM1390" s="231"/>
      <c r="AN1390" s="231"/>
    </row>
    <row r="1391" spans="1:40">
      <c r="A1391" s="27">
        <v>43362</v>
      </c>
      <c r="B1391" s="113">
        <v>13.5594</v>
      </c>
      <c r="C1391" s="17">
        <v>9.84</v>
      </c>
      <c r="D1391" s="116">
        <v>46.25</v>
      </c>
      <c r="E1391" s="113">
        <v>33.391199999999998</v>
      </c>
      <c r="F1391" s="113">
        <v>37.990900000000003</v>
      </c>
      <c r="G1391" s="113">
        <v>12.100000380000001</v>
      </c>
      <c r="H1391" s="113">
        <v>3.6</v>
      </c>
      <c r="I1391" s="113">
        <v>25.01</v>
      </c>
      <c r="J1391" s="113">
        <v>79.97</v>
      </c>
      <c r="K1391" s="113">
        <v>784.91</v>
      </c>
      <c r="L1391" s="113">
        <v>22.88</v>
      </c>
      <c r="M1391" s="113">
        <v>63.47</v>
      </c>
      <c r="N1391" s="113">
        <v>73.66</v>
      </c>
      <c r="O1391" s="113">
        <v>599.97</v>
      </c>
      <c r="P1391" s="113">
        <f t="shared" si="105"/>
        <v>3.1809649850744535</v>
      </c>
      <c r="Q1391" s="113">
        <f t="shared" si="106"/>
        <v>24.069969510056222</v>
      </c>
      <c r="R1391" s="113">
        <f>SUM($Q$1257:Q1391)</f>
        <v>1962.7183675857555</v>
      </c>
      <c r="S1391" s="113">
        <f t="shared" si="107"/>
        <v>15.589039148862453</v>
      </c>
      <c r="T1391" s="113">
        <f>SUM($S$1257:S1391)</f>
        <v>1422.0091286105662</v>
      </c>
      <c r="U1391" s="199">
        <f t="shared" si="108"/>
        <v>14.939556650649999</v>
      </c>
      <c r="V1391" s="199">
        <f t="shared" si="109"/>
        <v>14.939556650649999</v>
      </c>
      <c r="W1391" s="231">
        <f>SUM($V$1257:V1391)</f>
        <v>1379.62507201415</v>
      </c>
      <c r="Y1391" s="231"/>
      <c r="Z1391" s="231"/>
      <c r="AA1391" s="231"/>
      <c r="AB1391" s="231"/>
      <c r="AC1391" s="231"/>
      <c r="AD1391" s="231"/>
      <c r="AE1391" s="231"/>
      <c r="AF1391" s="231"/>
      <c r="AG1391" s="231"/>
      <c r="AH1391" s="231"/>
      <c r="AI1391" s="231"/>
      <c r="AJ1391" s="231"/>
      <c r="AK1391" s="231"/>
      <c r="AL1391" s="231"/>
      <c r="AM1391" s="231"/>
      <c r="AN1391" s="231"/>
    </row>
    <row r="1392" spans="1:40">
      <c r="A1392" s="27">
        <v>43363</v>
      </c>
      <c r="B1392" s="113">
        <v>13.885300000000001</v>
      </c>
      <c r="C1392" s="17">
        <v>10.08</v>
      </c>
      <c r="D1392" s="116">
        <v>46.44</v>
      </c>
      <c r="E1392" s="113">
        <v>46.773699999999998</v>
      </c>
      <c r="F1392" s="113">
        <v>38.082500000000003</v>
      </c>
      <c r="G1392" s="113">
        <v>7.0999999049999998</v>
      </c>
      <c r="H1392" s="113">
        <v>10.69</v>
      </c>
      <c r="I1392" s="113">
        <v>25</v>
      </c>
      <c r="J1392" s="113">
        <v>75.8</v>
      </c>
      <c r="K1392" s="113">
        <v>801.53</v>
      </c>
      <c r="L1392" s="113">
        <v>24.62</v>
      </c>
      <c r="M1392" s="113">
        <v>67.3</v>
      </c>
      <c r="N1392" s="113">
        <v>82.31</v>
      </c>
      <c r="O1392" s="113">
        <v>599.95000000000005</v>
      </c>
      <c r="P1392" s="113">
        <f t="shared" si="105"/>
        <v>3.5895101931892692</v>
      </c>
      <c r="Q1392" s="113">
        <f t="shared" si="106"/>
        <v>36.21633257506906</v>
      </c>
      <c r="R1392" s="113">
        <f>SUM($Q$1257:Q1392)</f>
        <v>1998.9347001608246</v>
      </c>
      <c r="S1392" s="113">
        <f t="shared" si="107"/>
        <v>18.31239029423061</v>
      </c>
      <c r="T1392" s="113">
        <f>SUM($S$1257:S1392)</f>
        <v>1440.3215189047969</v>
      </c>
      <c r="U1392" s="199">
        <f t="shared" si="108"/>
        <v>15.729922885659999</v>
      </c>
      <c r="V1392" s="199">
        <f t="shared" si="109"/>
        <v>15.729922885659999</v>
      </c>
      <c r="W1392" s="231">
        <f>SUM($V$1257:V1392)</f>
        <v>1395.35499489981</v>
      </c>
      <c r="Y1392" s="231"/>
      <c r="Z1392" s="231"/>
      <c r="AA1392" s="231"/>
      <c r="AB1392" s="231"/>
      <c r="AC1392" s="231"/>
      <c r="AD1392" s="231"/>
      <c r="AE1392" s="231"/>
      <c r="AF1392" s="231"/>
      <c r="AG1392" s="231"/>
      <c r="AH1392" s="231"/>
      <c r="AI1392" s="231"/>
      <c r="AJ1392" s="231"/>
      <c r="AK1392" s="231"/>
      <c r="AL1392" s="231"/>
      <c r="AM1392" s="231"/>
      <c r="AN1392" s="231"/>
    </row>
    <row r="1393" spans="1:40">
      <c r="A1393" s="27">
        <v>43364</v>
      </c>
      <c r="B1393" s="113">
        <v>10.3727</v>
      </c>
      <c r="C1393" s="17">
        <v>7.53</v>
      </c>
      <c r="D1393" s="116">
        <v>40.07</v>
      </c>
      <c r="E1393" s="113">
        <v>61.457700000000003</v>
      </c>
      <c r="F1393" s="113">
        <v>37.0075</v>
      </c>
      <c r="G1393" s="113">
        <v>11.80000019</v>
      </c>
      <c r="H1393" s="113">
        <v>23.68</v>
      </c>
      <c r="I1393" s="113">
        <v>24.99</v>
      </c>
      <c r="J1393" s="113">
        <v>79.95</v>
      </c>
      <c r="K1393" s="113">
        <v>706.03</v>
      </c>
      <c r="L1393" s="113">
        <v>21.19</v>
      </c>
      <c r="M1393" s="113">
        <v>72.44</v>
      </c>
      <c r="N1393" s="113">
        <v>69.650000000000006</v>
      </c>
      <c r="O1393" s="113">
        <v>600.03</v>
      </c>
      <c r="P1393" s="113">
        <f t="shared" si="105"/>
        <v>2.789432641464292</v>
      </c>
      <c r="Q1393" s="113">
        <f t="shared" si="106"/>
        <v>16.271785246133554</v>
      </c>
      <c r="R1393" s="113">
        <f>SUM($Q$1257:Q1393)</f>
        <v>2015.2064854069581</v>
      </c>
      <c r="S1393" s="113">
        <f t="shared" si="107"/>
        <v>12.829537109349474</v>
      </c>
      <c r="T1393" s="113">
        <f>SUM($S$1257:S1393)</f>
        <v>1453.1510560141464</v>
      </c>
      <c r="U1393" s="199">
        <f t="shared" si="108"/>
        <v>12.177309238359998</v>
      </c>
      <c r="V1393" s="199">
        <f t="shared" si="109"/>
        <v>12.177309238359998</v>
      </c>
      <c r="W1393" s="231">
        <f>SUM($V$1257:V1393)</f>
        <v>1407.53230413817</v>
      </c>
      <c r="Y1393" s="231"/>
      <c r="Z1393" s="231"/>
      <c r="AA1393" s="231"/>
      <c r="AB1393" s="231"/>
      <c r="AC1393" s="231"/>
      <c r="AD1393" s="231"/>
      <c r="AE1393" s="231"/>
      <c r="AF1393" s="231"/>
      <c r="AG1393" s="231"/>
      <c r="AH1393" s="231"/>
      <c r="AI1393" s="231"/>
      <c r="AJ1393" s="231"/>
      <c r="AK1393" s="231"/>
      <c r="AL1393" s="231"/>
      <c r="AM1393" s="231"/>
      <c r="AN1393" s="231"/>
    </row>
    <row r="1394" spans="1:40">
      <c r="A1394" s="27">
        <v>43365</v>
      </c>
      <c r="B1394" s="113">
        <v>10.6317</v>
      </c>
      <c r="C1394" s="17">
        <v>7.72</v>
      </c>
      <c r="D1394" s="116">
        <v>38.76</v>
      </c>
      <c r="E1394" s="113">
        <v>58.313899999999997</v>
      </c>
      <c r="F1394" s="113">
        <v>36.758699999999997</v>
      </c>
      <c r="G1394" s="113">
        <v>11.80000019</v>
      </c>
      <c r="H1394" s="113">
        <v>45.61</v>
      </c>
      <c r="I1394" s="113">
        <v>25</v>
      </c>
      <c r="J1394" s="113">
        <v>79.94</v>
      </c>
      <c r="K1394" s="113">
        <v>714.52</v>
      </c>
      <c r="L1394" s="113">
        <v>21.97</v>
      </c>
      <c r="M1394" s="113">
        <v>64.290000000000006</v>
      </c>
      <c r="N1394" s="113">
        <v>73.98</v>
      </c>
      <c r="O1394" s="113">
        <v>598.67999999999995</v>
      </c>
      <c r="P1394" s="113">
        <f t="shared" si="105"/>
        <v>2.8804721674098914</v>
      </c>
      <c r="Q1394" s="113">
        <f t="shared" si="106"/>
        <v>17.822686484926496</v>
      </c>
      <c r="R1394" s="113">
        <f>SUM($Q$1257:Q1394)</f>
        <v>2033.0291718918845</v>
      </c>
      <c r="S1394" s="113">
        <f t="shared" si="107"/>
        <v>12.91998857497507</v>
      </c>
      <c r="T1394" s="113">
        <f>SUM($S$1257:S1394)</f>
        <v>1466.0710445891216</v>
      </c>
      <c r="U1394" s="199">
        <f t="shared" si="108"/>
        <v>12.185648308339999</v>
      </c>
      <c r="V1394" s="199">
        <f t="shared" si="109"/>
        <v>12.185648308339999</v>
      </c>
      <c r="W1394" s="231">
        <f>SUM($V$1257:V1394)</f>
        <v>1419.71795244651</v>
      </c>
      <c r="Y1394" s="231"/>
      <c r="Z1394" s="231"/>
      <c r="AA1394" s="231"/>
      <c r="AB1394" s="231"/>
      <c r="AC1394" s="231"/>
      <c r="AD1394" s="231"/>
      <c r="AE1394" s="231"/>
      <c r="AF1394" s="231"/>
      <c r="AG1394" s="231"/>
      <c r="AH1394" s="231"/>
      <c r="AI1394" s="231"/>
      <c r="AJ1394" s="231"/>
      <c r="AK1394" s="231"/>
      <c r="AL1394" s="231"/>
      <c r="AM1394" s="231"/>
      <c r="AN1394" s="231"/>
    </row>
    <row r="1395" spans="1:40">
      <c r="A1395" s="27">
        <v>43366</v>
      </c>
      <c r="B1395" s="113">
        <v>10.6784</v>
      </c>
      <c r="C1395" s="17">
        <v>7.75</v>
      </c>
      <c r="D1395" s="116">
        <v>34.630000000000003</v>
      </c>
      <c r="E1395" s="113">
        <v>58.604100000000003</v>
      </c>
      <c r="F1395" s="113">
        <v>36.040199999999999</v>
      </c>
      <c r="G1395" s="113">
        <v>11.899999619999999</v>
      </c>
      <c r="H1395" s="113">
        <v>26.37</v>
      </c>
      <c r="I1395" s="113">
        <v>25</v>
      </c>
      <c r="J1395" s="113">
        <v>79.94</v>
      </c>
      <c r="K1395" s="113">
        <v>724.1</v>
      </c>
      <c r="L1395" s="113">
        <v>22.53</v>
      </c>
      <c r="M1395" s="113">
        <v>48.39</v>
      </c>
      <c r="N1395" s="113">
        <v>79.64</v>
      </c>
      <c r="O1395" s="113">
        <v>599.99</v>
      </c>
      <c r="P1395" s="113">
        <f t="shared" si="105"/>
        <v>2.7272490985389557</v>
      </c>
      <c r="Q1395" s="113">
        <f t="shared" si="106"/>
        <v>15.290765720936143</v>
      </c>
      <c r="R1395" s="113">
        <f>SUM($Q$1257:Q1395)</f>
        <v>2048.3199376128205</v>
      </c>
      <c r="S1395" s="113">
        <f t="shared" si="107"/>
        <v>12.339146724311252</v>
      </c>
      <c r="T1395" s="113">
        <f>SUM($S$1257:S1395)</f>
        <v>1478.4101913134327</v>
      </c>
      <c r="U1395" s="199">
        <f t="shared" si="108"/>
        <v>11.80226095035</v>
      </c>
      <c r="V1395" s="199">
        <f t="shared" si="109"/>
        <v>11.80226095035</v>
      </c>
      <c r="W1395" s="231">
        <f>SUM($V$1257:V1395)</f>
        <v>1431.5202133968601</v>
      </c>
      <c r="Y1395" s="231"/>
      <c r="Z1395" s="231"/>
      <c r="AA1395" s="231"/>
      <c r="AB1395" s="231"/>
      <c r="AC1395" s="231"/>
      <c r="AD1395" s="231"/>
      <c r="AE1395" s="231"/>
      <c r="AF1395" s="231"/>
      <c r="AG1395" s="231"/>
      <c r="AH1395" s="231"/>
      <c r="AI1395" s="231"/>
      <c r="AJ1395" s="231"/>
      <c r="AK1395" s="231"/>
      <c r="AL1395" s="231"/>
      <c r="AM1395" s="231"/>
      <c r="AN1395" s="231"/>
    </row>
    <row r="1396" spans="1:40">
      <c r="A1396" s="27">
        <v>43367</v>
      </c>
      <c r="B1396" s="113">
        <v>10.7788</v>
      </c>
      <c r="C1396" s="17">
        <v>7.82</v>
      </c>
      <c r="D1396" s="116">
        <v>35.24</v>
      </c>
      <c r="E1396" s="113">
        <v>56.842100000000002</v>
      </c>
      <c r="F1396" s="113">
        <v>35.670999999999999</v>
      </c>
      <c r="G1396" s="113">
        <v>11.899999619999999</v>
      </c>
      <c r="H1396" s="113">
        <v>54.03</v>
      </c>
      <c r="I1396" s="113">
        <v>25</v>
      </c>
      <c r="J1396" s="113">
        <v>79.95</v>
      </c>
      <c r="K1396" s="113">
        <v>730.25</v>
      </c>
      <c r="L1396" s="113">
        <v>23.09</v>
      </c>
      <c r="M1396" s="113">
        <v>51.71</v>
      </c>
      <c r="N1396" s="113">
        <v>82.16</v>
      </c>
      <c r="O1396" s="113">
        <v>600.02</v>
      </c>
      <c r="P1396" s="113">
        <f t="shared" si="105"/>
        <v>2.8672634316811161</v>
      </c>
      <c r="Q1396" s="113">
        <f t="shared" si="106"/>
        <v>17.588819274497475</v>
      </c>
      <c r="R1396" s="113">
        <f>SUM($Q$1257:Q1396)</f>
        <v>2065.9087568873178</v>
      </c>
      <c r="S1396" s="113">
        <f t="shared" si="107"/>
        <v>12.58318184034205</v>
      </c>
      <c r="T1396" s="113">
        <f>SUM($S$1257:S1396)</f>
        <v>1490.9933731537749</v>
      </c>
      <c r="U1396" s="199">
        <f t="shared" si="108"/>
        <v>11.89907864063</v>
      </c>
      <c r="V1396" s="199">
        <f t="shared" si="109"/>
        <v>11.89907864063</v>
      </c>
      <c r="W1396" s="231">
        <f>SUM($V$1257:V1396)</f>
        <v>1443.4192920374901</v>
      </c>
      <c r="Y1396" s="231"/>
      <c r="Z1396" s="231"/>
      <c r="AA1396" s="231"/>
      <c r="AB1396" s="231"/>
      <c r="AC1396" s="231"/>
      <c r="AD1396" s="231"/>
      <c r="AE1396" s="231"/>
      <c r="AF1396" s="231"/>
      <c r="AG1396" s="231"/>
      <c r="AH1396" s="231"/>
      <c r="AI1396" s="231"/>
      <c r="AJ1396" s="231"/>
      <c r="AK1396" s="231"/>
      <c r="AL1396" s="231"/>
      <c r="AM1396" s="231"/>
      <c r="AN1396" s="231"/>
    </row>
    <row r="1397" spans="1:40">
      <c r="A1397" s="27">
        <v>43368</v>
      </c>
      <c r="B1397" s="113">
        <v>10.6548</v>
      </c>
      <c r="C1397" s="17">
        <v>7.73</v>
      </c>
      <c r="D1397" s="116">
        <v>35.15</v>
      </c>
      <c r="E1397" s="113">
        <v>58.756799999999998</v>
      </c>
      <c r="F1397" s="113">
        <v>36.559899999999999</v>
      </c>
      <c r="G1397" s="113">
        <v>11.899999619999999</v>
      </c>
      <c r="H1397" s="113">
        <v>43.97</v>
      </c>
      <c r="I1397" s="113">
        <v>25.01</v>
      </c>
      <c r="J1397" s="113">
        <v>79.81</v>
      </c>
      <c r="K1397" s="113">
        <v>725.95</v>
      </c>
      <c r="L1397" s="113">
        <v>22.33</v>
      </c>
      <c r="M1397" s="113">
        <v>59.34</v>
      </c>
      <c r="N1397" s="113">
        <v>81.099999999999994</v>
      </c>
      <c r="O1397" s="113">
        <v>599.94000000000005</v>
      </c>
      <c r="P1397" s="113">
        <f t="shared" si="105"/>
        <v>2.8212335072397057</v>
      </c>
      <c r="Q1397" s="113">
        <f t="shared" si="106"/>
        <v>16.797557807478533</v>
      </c>
      <c r="R1397" s="113">
        <f>SUM($Q$1257:Q1397)</f>
        <v>2082.7063146947962</v>
      </c>
      <c r="S1397" s="113">
        <f t="shared" si="107"/>
        <v>12.500322559388351</v>
      </c>
      <c r="T1397" s="113">
        <f>SUM($S$1257:S1397)</f>
        <v>1503.4936957131633</v>
      </c>
      <c r="U1397" s="199">
        <f t="shared" si="108"/>
        <v>11.83578469163</v>
      </c>
      <c r="V1397" s="199">
        <f t="shared" si="109"/>
        <v>11.83578469163</v>
      </c>
      <c r="W1397" s="231">
        <f>SUM($V$1257:V1397)</f>
        <v>1455.25507672912</v>
      </c>
      <c r="Y1397" s="231"/>
      <c r="Z1397" s="231"/>
      <c r="AA1397" s="231"/>
      <c r="AB1397" s="231"/>
      <c r="AC1397" s="231"/>
      <c r="AD1397" s="231"/>
      <c r="AE1397" s="231"/>
      <c r="AF1397" s="231"/>
      <c r="AG1397" s="231"/>
      <c r="AH1397" s="231"/>
      <c r="AI1397" s="231"/>
      <c r="AJ1397" s="231"/>
      <c r="AK1397" s="231"/>
      <c r="AL1397" s="231"/>
      <c r="AM1397" s="231"/>
      <c r="AN1397" s="231"/>
    </row>
    <row r="1398" spans="1:40">
      <c r="A1398" s="27">
        <v>43369</v>
      </c>
      <c r="B1398" s="113">
        <v>10.5505</v>
      </c>
      <c r="C1398" s="17">
        <v>7.66</v>
      </c>
      <c r="D1398" s="116">
        <v>34.78</v>
      </c>
      <c r="E1398" s="113">
        <v>55.731699999999996</v>
      </c>
      <c r="F1398" s="113">
        <v>36.438000000000002</v>
      </c>
      <c r="G1398" s="113">
        <v>11.399999619999999</v>
      </c>
      <c r="H1398" s="113">
        <v>69.239999999999995</v>
      </c>
      <c r="I1398" s="113">
        <v>25.01</v>
      </c>
      <c r="J1398" s="113">
        <v>79.94</v>
      </c>
      <c r="K1398" s="113">
        <v>723.59</v>
      </c>
      <c r="L1398" s="113">
        <v>22.04</v>
      </c>
      <c r="M1398" s="113">
        <v>65.819999999999993</v>
      </c>
      <c r="N1398" s="113">
        <v>80.11</v>
      </c>
      <c r="O1398" s="113">
        <v>599.89</v>
      </c>
      <c r="P1398" s="113">
        <f t="shared" si="105"/>
        <v>2.934616492946696</v>
      </c>
      <c r="Q1398" s="113">
        <f t="shared" si="106"/>
        <v>18.814286339912915</v>
      </c>
      <c r="R1398" s="113">
        <f>SUM($Q$1257:Q1398)</f>
        <v>2101.5206010347092</v>
      </c>
      <c r="S1398" s="113">
        <f t="shared" si="107"/>
        <v>12.553797691206251</v>
      </c>
      <c r="T1398" s="113">
        <f>SUM($S$1257:S1398)</f>
        <v>1516.0474934043696</v>
      </c>
      <c r="U1398" s="199">
        <f t="shared" si="108"/>
        <v>11.601918524610001</v>
      </c>
      <c r="V1398" s="199">
        <f t="shared" si="109"/>
        <v>11.601918524610001</v>
      </c>
      <c r="W1398" s="231">
        <f>SUM($V$1257:V1398)</f>
        <v>1466.85699525373</v>
      </c>
      <c r="Y1398" s="231"/>
      <c r="Z1398" s="231"/>
      <c r="AA1398" s="231"/>
      <c r="AB1398" s="231"/>
      <c r="AC1398" s="231"/>
      <c r="AD1398" s="231"/>
      <c r="AE1398" s="231"/>
      <c r="AF1398" s="231"/>
      <c r="AG1398" s="231"/>
      <c r="AH1398" s="231"/>
      <c r="AI1398" s="231"/>
      <c r="AJ1398" s="231"/>
      <c r="AK1398" s="231"/>
      <c r="AL1398" s="231"/>
      <c r="AM1398" s="231"/>
      <c r="AN1398" s="231"/>
    </row>
    <row r="1399" spans="1:40">
      <c r="A1399" s="27">
        <v>43370</v>
      </c>
      <c r="B1399" s="113">
        <v>9.9420999999999999</v>
      </c>
      <c r="C1399" s="17">
        <v>7.22</v>
      </c>
      <c r="D1399" s="116">
        <v>34.01</v>
      </c>
      <c r="E1399" s="113">
        <v>60.110799999999998</v>
      </c>
      <c r="F1399" s="113">
        <v>35.986400000000003</v>
      </c>
      <c r="G1399" s="113">
        <v>11.5</v>
      </c>
      <c r="H1399" s="113">
        <v>41.55</v>
      </c>
      <c r="I1399" s="113">
        <v>25</v>
      </c>
      <c r="J1399" s="113">
        <v>79.87</v>
      </c>
      <c r="K1399" s="113">
        <v>704.18</v>
      </c>
      <c r="L1399" s="113">
        <v>20.95</v>
      </c>
      <c r="M1399" s="113">
        <v>70.900000000000006</v>
      </c>
      <c r="N1399" s="113">
        <v>73.44</v>
      </c>
      <c r="O1399" s="113">
        <v>599.99</v>
      </c>
      <c r="P1399" s="113">
        <f t="shared" si="105"/>
        <v>2.7256378957477199</v>
      </c>
      <c r="Q1399" s="113">
        <f t="shared" si="106"/>
        <v>15.26614903308988</v>
      </c>
      <c r="R1399" s="113">
        <f>SUM($Q$1257:Q1399)</f>
        <v>2116.7867500677989</v>
      </c>
      <c r="S1399" s="113">
        <f t="shared" si="107"/>
        <v>11.824589820044</v>
      </c>
      <c r="T1399" s="113">
        <f>SUM($S$1257:S1399)</f>
        <v>1527.8720832244135</v>
      </c>
      <c r="U1399" s="199">
        <f t="shared" si="108"/>
        <v>11.085501310479998</v>
      </c>
      <c r="V1399" s="199">
        <f t="shared" si="109"/>
        <v>11.085501310479998</v>
      </c>
      <c r="W1399" s="231">
        <f>SUM($V$1257:V1399)</f>
        <v>1477.9424965642099</v>
      </c>
      <c r="Y1399" s="231"/>
      <c r="Z1399" s="231"/>
      <c r="AA1399" s="231"/>
      <c r="AB1399" s="231"/>
      <c r="AC1399" s="231"/>
      <c r="AD1399" s="231"/>
      <c r="AE1399" s="231"/>
      <c r="AF1399" s="231"/>
      <c r="AG1399" s="231"/>
      <c r="AH1399" s="231"/>
      <c r="AI1399" s="231"/>
      <c r="AJ1399" s="231"/>
      <c r="AK1399" s="231"/>
      <c r="AL1399" s="231"/>
      <c r="AM1399" s="231"/>
      <c r="AN1399" s="231"/>
    </row>
    <row r="1400" spans="1:40">
      <c r="A1400" s="27">
        <v>43371</v>
      </c>
      <c r="B1400" s="113">
        <v>9.7314000000000007</v>
      </c>
      <c r="C1400" s="17">
        <v>7.06</v>
      </c>
      <c r="D1400" s="116">
        <v>33.71</v>
      </c>
      <c r="E1400" s="113">
        <v>60.143099999999997</v>
      </c>
      <c r="F1400" s="113">
        <v>35.478000000000002</v>
      </c>
      <c r="G1400" s="113">
        <v>11.5</v>
      </c>
      <c r="H1400" s="113">
        <v>48.92</v>
      </c>
      <c r="I1400" s="113">
        <v>25</v>
      </c>
      <c r="J1400" s="113">
        <v>79.77</v>
      </c>
      <c r="K1400" s="113">
        <v>697.44</v>
      </c>
      <c r="L1400" s="113">
        <v>20.48</v>
      </c>
      <c r="M1400" s="113">
        <v>62.16</v>
      </c>
      <c r="N1400" s="113">
        <v>70.62</v>
      </c>
      <c r="O1400" s="113">
        <v>599.96</v>
      </c>
      <c r="P1400" s="113">
        <f t="shared" si="105"/>
        <v>2.7025312442235796</v>
      </c>
      <c r="Q1400" s="113">
        <f t="shared" si="106"/>
        <v>14.917443668784273</v>
      </c>
      <c r="R1400" s="113">
        <f>SUM($Q$1257:Q1400)</f>
        <v>2131.7041937365834</v>
      </c>
      <c r="S1400" s="113">
        <f t="shared" si="107"/>
        <v>11.543164119962199</v>
      </c>
      <c r="T1400" s="113">
        <f>SUM($S$1257:S1400)</f>
        <v>1539.4152473443758</v>
      </c>
      <c r="U1400" s="199">
        <f t="shared" si="108"/>
        <v>10.842610165629999</v>
      </c>
      <c r="V1400" s="199">
        <f t="shared" si="109"/>
        <v>10.842610165629999</v>
      </c>
      <c r="W1400" s="231">
        <f>SUM($V$1257:V1400)</f>
        <v>1488.78510672984</v>
      </c>
      <c r="Y1400" s="231"/>
      <c r="Z1400" s="231"/>
      <c r="AA1400" s="231"/>
      <c r="AB1400" s="231"/>
      <c r="AC1400" s="231"/>
      <c r="AD1400" s="231"/>
      <c r="AE1400" s="231"/>
      <c r="AF1400" s="231"/>
      <c r="AG1400" s="231"/>
      <c r="AH1400" s="231"/>
      <c r="AI1400" s="231"/>
      <c r="AJ1400" s="231"/>
      <c r="AK1400" s="231"/>
      <c r="AL1400" s="231"/>
      <c r="AM1400" s="231"/>
      <c r="AN1400" s="231"/>
    </row>
    <row r="1401" spans="1:40">
      <c r="A1401" s="27">
        <v>43372</v>
      </c>
      <c r="B1401" s="113">
        <v>9.7909000000000006</v>
      </c>
      <c r="C1401" s="17">
        <v>7.11</v>
      </c>
      <c r="D1401" s="116">
        <v>33.25</v>
      </c>
      <c r="E1401" s="113">
        <v>60.715800000000002</v>
      </c>
      <c r="F1401" s="113">
        <v>34.792200000000001</v>
      </c>
      <c r="G1401" s="113">
        <v>11.5</v>
      </c>
      <c r="H1401" s="113">
        <v>49.69</v>
      </c>
      <c r="I1401" s="113">
        <v>24.98</v>
      </c>
      <c r="J1401" s="113">
        <v>79.97</v>
      </c>
      <c r="K1401" s="113">
        <v>701.92</v>
      </c>
      <c r="L1401" s="113">
        <v>20.51</v>
      </c>
      <c r="M1401" s="113">
        <v>45.6</v>
      </c>
      <c r="N1401" s="113">
        <v>72.239999999999995</v>
      </c>
      <c r="O1401" s="113">
        <v>600.02</v>
      </c>
      <c r="P1401" s="113">
        <f t="shared" si="105"/>
        <v>2.6893354848379802</v>
      </c>
      <c r="Q1401" s="113">
        <f t="shared" si="106"/>
        <v>14.721889750320802</v>
      </c>
      <c r="R1401" s="113">
        <f>SUM($Q$1257:Q1401)</f>
        <v>2146.4260834869042</v>
      </c>
      <c r="S1401" s="113">
        <f t="shared" si="107"/>
        <v>11.531543000433803</v>
      </c>
      <c r="T1401" s="113">
        <f>SUM($S$1257:S1401)</f>
        <v>1550.9467903448096</v>
      </c>
      <c r="U1401" s="199">
        <f t="shared" si="108"/>
        <v>10.879512676359999</v>
      </c>
      <c r="V1401" s="199">
        <f t="shared" si="109"/>
        <v>10.879512676359999</v>
      </c>
      <c r="W1401" s="231">
        <f>SUM($V$1257:V1401)</f>
        <v>1499.6646194062</v>
      </c>
      <c r="Y1401" s="231"/>
      <c r="Z1401" s="231"/>
      <c r="AA1401" s="231"/>
      <c r="AB1401" s="231"/>
      <c r="AC1401" s="231"/>
      <c r="AD1401" s="231"/>
      <c r="AE1401" s="231"/>
      <c r="AF1401" s="231"/>
      <c r="AG1401" s="231"/>
      <c r="AH1401" s="231"/>
      <c r="AI1401" s="231"/>
      <c r="AJ1401" s="231"/>
      <c r="AK1401" s="231"/>
      <c r="AL1401" s="231"/>
      <c r="AM1401" s="231"/>
      <c r="AN1401" s="231"/>
    </row>
    <row r="1402" spans="1:40">
      <c r="A1402" s="27">
        <v>43373</v>
      </c>
      <c r="B1402" s="113">
        <v>9.8945000000000007</v>
      </c>
      <c r="C1402" s="17">
        <v>7.18</v>
      </c>
      <c r="D1402" s="116">
        <v>33.74</v>
      </c>
      <c r="E1402" s="113">
        <v>58.511699999999998</v>
      </c>
      <c r="F1402" s="113">
        <v>32.131999999999998</v>
      </c>
      <c r="G1402" s="113">
        <v>11.5</v>
      </c>
      <c r="H1402" s="113">
        <v>48.07</v>
      </c>
      <c r="I1402" s="113">
        <v>25</v>
      </c>
      <c r="J1402" s="113">
        <v>76.239999999999995</v>
      </c>
      <c r="K1402" s="113">
        <v>709.46</v>
      </c>
      <c r="L1402" s="113">
        <v>20.83</v>
      </c>
      <c r="M1402" s="113">
        <v>51.68</v>
      </c>
      <c r="N1402" s="113">
        <v>76.16</v>
      </c>
      <c r="O1402" s="113">
        <v>599.99</v>
      </c>
      <c r="P1402" s="113">
        <f t="shared" si="105"/>
        <v>2.7137938649362598</v>
      </c>
      <c r="Q1402" s="113">
        <f t="shared" si="106"/>
        <v>15.086402854452514</v>
      </c>
      <c r="R1402" s="113">
        <f>SUM($Q$1257:Q1402)</f>
        <v>2161.5124863413566</v>
      </c>
      <c r="S1402" s="113">
        <f t="shared" si="107"/>
        <v>11.596353181601399</v>
      </c>
      <c r="T1402" s="113">
        <f>SUM($S$1257:S1402)</f>
        <v>1562.5431435264111</v>
      </c>
      <c r="U1402" s="199">
        <f t="shared" si="108"/>
        <v>10.94686843601</v>
      </c>
      <c r="V1402" s="199">
        <f t="shared" si="109"/>
        <v>10.94686843601</v>
      </c>
      <c r="W1402" s="231">
        <f>SUM($V$1257:V1402)</f>
        <v>1510.61148784221</v>
      </c>
      <c r="Y1402" s="231"/>
      <c r="Z1402" s="231"/>
      <c r="AA1402" s="231"/>
      <c r="AB1402" s="231"/>
      <c r="AC1402" s="231"/>
      <c r="AD1402" s="231"/>
      <c r="AE1402" s="231"/>
      <c r="AF1402" s="231"/>
      <c r="AG1402" s="231"/>
      <c r="AH1402" s="231"/>
      <c r="AI1402" s="231"/>
      <c r="AJ1402" s="231"/>
      <c r="AK1402" s="231"/>
      <c r="AL1402" s="231"/>
      <c r="AM1402" s="231"/>
      <c r="AN1402" s="231"/>
    </row>
    <row r="1403" spans="1:40">
      <c r="A1403" s="27">
        <v>43374</v>
      </c>
      <c r="B1403" s="113">
        <v>9.4238</v>
      </c>
      <c r="C1403" s="17">
        <v>6.84</v>
      </c>
      <c r="D1403" s="116">
        <v>33.4</v>
      </c>
      <c r="E1403" s="113">
        <v>58.495699999999999</v>
      </c>
      <c r="F1403" s="113">
        <v>33.831600000000002</v>
      </c>
      <c r="G1403" s="113">
        <v>11.600000380000001</v>
      </c>
      <c r="H1403" s="113">
        <v>35.200000000000003</v>
      </c>
      <c r="I1403" s="113">
        <v>24.97</v>
      </c>
      <c r="J1403" s="113">
        <v>63.23</v>
      </c>
      <c r="K1403" s="113">
        <v>698.58</v>
      </c>
      <c r="L1403" s="113">
        <v>20.13</v>
      </c>
      <c r="M1403" s="113">
        <v>55.73</v>
      </c>
      <c r="N1403" s="113">
        <v>72.7</v>
      </c>
      <c r="O1403" s="113">
        <v>599.96</v>
      </c>
      <c r="P1403" s="113">
        <f t="shared" si="105"/>
        <v>2.5657769592123438</v>
      </c>
      <c r="Q1403" s="113">
        <f t="shared" si="106"/>
        <v>13.010763275999187</v>
      </c>
      <c r="R1403" s="113">
        <f>SUM($Q$1257:Q1403)</f>
        <v>2174.5232496173558</v>
      </c>
      <c r="S1403" s="113">
        <f t="shared" si="107"/>
        <v>10.870080915198146</v>
      </c>
      <c r="T1403" s="113">
        <f>SUM($S$1257:S1403)</f>
        <v>1573.4132244416091</v>
      </c>
      <c r="U1403" s="199">
        <f t="shared" si="108"/>
        <v>10.461389000769998</v>
      </c>
      <c r="V1403" s="199">
        <f t="shared" si="109"/>
        <v>10.461389000769998</v>
      </c>
      <c r="W1403" s="231">
        <f>SUM($V$1257:V1403)</f>
        <v>1521.0728768429799</v>
      </c>
      <c r="Y1403" s="231"/>
      <c r="Z1403" s="231"/>
      <c r="AA1403" s="231"/>
      <c r="AB1403" s="231"/>
      <c r="AC1403" s="231"/>
      <c r="AD1403" s="231"/>
      <c r="AE1403" s="231"/>
      <c r="AF1403" s="231"/>
      <c r="AG1403" s="231"/>
      <c r="AH1403" s="231"/>
      <c r="AI1403" s="231"/>
      <c r="AJ1403" s="231"/>
      <c r="AK1403" s="231"/>
      <c r="AL1403" s="231"/>
      <c r="AM1403" s="231"/>
      <c r="AN1403" s="231"/>
    </row>
    <row r="1404" spans="1:40">
      <c r="A1404" s="27">
        <v>43375</v>
      </c>
      <c r="B1404" s="113">
        <v>8.9419000000000004</v>
      </c>
      <c r="C1404" s="17">
        <v>6.49</v>
      </c>
      <c r="D1404" s="116">
        <v>33.119999999999997</v>
      </c>
      <c r="E1404" s="113">
        <v>59.204000000000001</v>
      </c>
      <c r="F1404" s="113">
        <v>32.237000000000002</v>
      </c>
      <c r="G1404" s="113">
        <v>11.5</v>
      </c>
      <c r="H1404" s="113">
        <v>41.2</v>
      </c>
      <c r="I1404" s="113">
        <v>25.03</v>
      </c>
      <c r="J1404" s="113">
        <v>72.47</v>
      </c>
      <c r="K1404" s="113">
        <v>684.67</v>
      </c>
      <c r="L1404" s="113">
        <v>18.75</v>
      </c>
      <c r="M1404" s="113">
        <v>64.28</v>
      </c>
      <c r="N1404" s="113">
        <v>67.989999999999995</v>
      </c>
      <c r="O1404" s="113">
        <v>600.02</v>
      </c>
      <c r="P1404" s="113">
        <f t="shared" si="105"/>
        <v>2.5454844365481</v>
      </c>
      <c r="Q1404" s="113">
        <f t="shared" si="106"/>
        <v>12.749402867015213</v>
      </c>
      <c r="R1404" s="113">
        <f>SUM($Q$1257:Q1404)</f>
        <v>2187.2726524843711</v>
      </c>
      <c r="S1404" s="113">
        <f t="shared" si="107"/>
        <v>10.509733862095002</v>
      </c>
      <c r="T1404" s="113">
        <f>SUM($S$1257:S1404)</f>
        <v>1583.922958303704</v>
      </c>
      <c r="U1404" s="199">
        <f t="shared" si="108"/>
        <v>9.9905853308999983</v>
      </c>
      <c r="V1404" s="199">
        <f t="shared" si="109"/>
        <v>9.9905853308999983</v>
      </c>
      <c r="W1404" s="231">
        <f>SUM($V$1257:V1404)</f>
        <v>1531.06346217388</v>
      </c>
      <c r="Y1404" s="231"/>
      <c r="Z1404" s="231"/>
      <c r="AA1404" s="231"/>
      <c r="AB1404" s="231"/>
      <c r="AC1404" s="231"/>
      <c r="AD1404" s="231"/>
      <c r="AE1404" s="231"/>
      <c r="AF1404" s="231"/>
      <c r="AG1404" s="231"/>
      <c r="AH1404" s="231"/>
      <c r="AI1404" s="231"/>
      <c r="AJ1404" s="231"/>
      <c r="AK1404" s="231"/>
      <c r="AL1404" s="231"/>
      <c r="AM1404" s="231"/>
      <c r="AN1404" s="231"/>
    </row>
    <row r="1405" spans="1:40">
      <c r="A1405" s="27">
        <v>43376</v>
      </c>
      <c r="B1405" s="113">
        <v>8.6462000000000003</v>
      </c>
      <c r="C1405" s="17">
        <v>6.27</v>
      </c>
      <c r="D1405" s="116">
        <v>32.549999999999997</v>
      </c>
      <c r="E1405" s="113">
        <v>55.653599999999997</v>
      </c>
      <c r="F1405" s="113">
        <v>32.352800000000002</v>
      </c>
      <c r="G1405" s="113">
        <v>10</v>
      </c>
      <c r="H1405" s="113">
        <v>48.15</v>
      </c>
      <c r="I1405" s="113">
        <v>25</v>
      </c>
      <c r="J1405" s="113">
        <v>77.94</v>
      </c>
      <c r="K1405" s="113">
        <v>678.46</v>
      </c>
      <c r="L1405" s="113">
        <v>18.36</v>
      </c>
      <c r="M1405" s="113">
        <v>70.09</v>
      </c>
      <c r="N1405" s="113">
        <v>66.53</v>
      </c>
      <c r="O1405" s="113">
        <v>600.01</v>
      </c>
      <c r="P1405" s="113">
        <f t="shared" si="105"/>
        <v>2.61480850208704</v>
      </c>
      <c r="Q1405" s="113">
        <f t="shared" si="106"/>
        <v>13.664599385063774</v>
      </c>
      <c r="R1405" s="113">
        <f>SUM($Q$1257:Q1405)</f>
        <v>2200.9372518694349</v>
      </c>
      <c r="S1405" s="113">
        <f t="shared" si="107"/>
        <v>10.646902833731998</v>
      </c>
      <c r="T1405" s="113">
        <f>SUM($S$1257:S1405)</f>
        <v>1594.569861137436</v>
      </c>
      <c r="U1405" s="199">
        <f t="shared" si="108"/>
        <v>9.5193533095599978</v>
      </c>
      <c r="V1405" s="199">
        <f t="shared" si="109"/>
        <v>9.5193533095599978</v>
      </c>
      <c r="W1405" s="231">
        <f>SUM($V$1257:V1405)</f>
        <v>1540.5828154834401</v>
      </c>
      <c r="Y1405" s="231"/>
      <c r="Z1405" s="231"/>
      <c r="AA1405" s="231"/>
      <c r="AB1405" s="231"/>
      <c r="AC1405" s="231"/>
      <c r="AD1405" s="231"/>
      <c r="AE1405" s="231"/>
      <c r="AF1405" s="231"/>
      <c r="AG1405" s="231"/>
      <c r="AH1405" s="231"/>
      <c r="AI1405" s="231"/>
      <c r="AJ1405" s="231"/>
      <c r="AK1405" s="231"/>
      <c r="AL1405" s="231"/>
      <c r="AM1405" s="231"/>
      <c r="AN1405" s="231"/>
    </row>
    <row r="1406" spans="1:40">
      <c r="A1406" s="27">
        <v>43377</v>
      </c>
      <c r="B1406" s="113">
        <v>8.4822000000000006</v>
      </c>
      <c r="C1406" s="17">
        <v>6.16</v>
      </c>
      <c r="D1406" s="116">
        <v>31.73</v>
      </c>
      <c r="E1406" s="113">
        <v>55.709600000000002</v>
      </c>
      <c r="F1406" s="113">
        <v>32.624899999999997</v>
      </c>
      <c r="G1406" s="113">
        <v>11.399999619999999</v>
      </c>
      <c r="H1406" s="113">
        <v>60.84</v>
      </c>
      <c r="I1406" s="113">
        <v>24.99</v>
      </c>
      <c r="J1406" s="113">
        <v>79.77</v>
      </c>
      <c r="K1406" s="113">
        <v>675.38</v>
      </c>
      <c r="L1406" s="113">
        <v>18.329999999999998</v>
      </c>
      <c r="M1406" s="113">
        <v>72.319999999999993</v>
      </c>
      <c r="N1406" s="113">
        <v>66.17</v>
      </c>
      <c r="O1406" s="113">
        <v>600</v>
      </c>
      <c r="P1406" s="113">
        <f t="shared" si="105"/>
        <v>2.5547681457554461</v>
      </c>
      <c r="Q1406" s="113">
        <f t="shared" si="106"/>
        <v>12.868315737994195</v>
      </c>
      <c r="R1406" s="113">
        <f>SUM($Q$1257:Q1406)</f>
        <v>2213.8055676074291</v>
      </c>
      <c r="S1406" s="113">
        <f t="shared" si="107"/>
        <v>9.9614610245729533</v>
      </c>
      <c r="T1406" s="113">
        <f>SUM($S$1257:S1406)</f>
        <v>1604.531322162009</v>
      </c>
      <c r="U1406" s="199">
        <f t="shared" si="108"/>
        <v>9.2897884711700005</v>
      </c>
      <c r="V1406" s="199">
        <f t="shared" si="109"/>
        <v>9.2897884711700005</v>
      </c>
      <c r="W1406" s="231">
        <f>SUM($V$1257:V1406)</f>
        <v>1549.87260395461</v>
      </c>
      <c r="Y1406" s="231"/>
      <c r="Z1406" s="231"/>
      <c r="AA1406" s="231"/>
      <c r="AB1406" s="231"/>
      <c r="AC1406" s="231"/>
      <c r="AD1406" s="231"/>
      <c r="AE1406" s="231"/>
      <c r="AF1406" s="231"/>
      <c r="AG1406" s="231"/>
      <c r="AH1406" s="231"/>
      <c r="AI1406" s="231"/>
      <c r="AJ1406" s="231"/>
      <c r="AK1406" s="231"/>
      <c r="AL1406" s="231"/>
      <c r="AM1406" s="231"/>
      <c r="AN1406" s="231"/>
    </row>
    <row r="1407" spans="1:40">
      <c r="A1407" s="27">
        <v>43378</v>
      </c>
      <c r="B1407" s="113">
        <v>8.4162999999999997</v>
      </c>
      <c r="C1407" s="17">
        <v>6.11</v>
      </c>
      <c r="D1407" s="116">
        <v>32.020000000000003</v>
      </c>
      <c r="E1407" s="113">
        <v>46.458599999999997</v>
      </c>
      <c r="F1407" s="113">
        <v>32.484000000000002</v>
      </c>
      <c r="G1407" s="113">
        <v>11.30000019</v>
      </c>
      <c r="H1407" s="113">
        <v>39.950000000000003</v>
      </c>
      <c r="I1407" s="113">
        <v>25</v>
      </c>
      <c r="J1407" s="113">
        <v>79.92</v>
      </c>
      <c r="K1407" s="113">
        <v>673.14</v>
      </c>
      <c r="L1407" s="113">
        <v>18.13</v>
      </c>
      <c r="M1407" s="113">
        <v>74.16</v>
      </c>
      <c r="N1407" s="113">
        <v>64.61</v>
      </c>
      <c r="O1407" s="113">
        <v>600.05999999999995</v>
      </c>
      <c r="P1407" s="113">
        <f t="shared" si="105"/>
        <v>2.453314502887562</v>
      </c>
      <c r="Q1407" s="113">
        <f t="shared" si="106"/>
        <v>11.626820052651592</v>
      </c>
      <c r="R1407" s="113">
        <f>SUM($Q$1257:Q1407)</f>
        <v>2225.4323876600806</v>
      </c>
      <c r="S1407" s="113">
        <f t="shared" si="107"/>
        <v>9.5424442195497754</v>
      </c>
      <c r="T1407" s="113">
        <f>SUM($S$1257:S1407)</f>
        <v>1614.0737663815587</v>
      </c>
      <c r="U1407" s="199">
        <f t="shared" si="108"/>
        <v>8.9411478693800017</v>
      </c>
      <c r="V1407" s="199">
        <f t="shared" si="109"/>
        <v>8.9411478693800017</v>
      </c>
      <c r="W1407" s="231">
        <f>SUM($V$1257:V1407)</f>
        <v>1558.8137518239901</v>
      </c>
      <c r="Y1407" s="231"/>
      <c r="Z1407" s="231"/>
      <c r="AA1407" s="231"/>
      <c r="AB1407" s="231"/>
      <c r="AC1407" s="231"/>
      <c r="AD1407" s="231"/>
      <c r="AE1407" s="231"/>
      <c r="AF1407" s="231"/>
      <c r="AG1407" s="231"/>
      <c r="AH1407" s="231"/>
      <c r="AI1407" s="231"/>
      <c r="AJ1407" s="231"/>
      <c r="AK1407" s="231"/>
      <c r="AL1407" s="231"/>
      <c r="AM1407" s="231"/>
      <c r="AN1407" s="231"/>
    </row>
    <row r="1408" spans="1:40">
      <c r="A1408" s="27">
        <v>43379</v>
      </c>
      <c r="B1408" s="113">
        <v>8.3061000000000007</v>
      </c>
      <c r="C1408" s="17">
        <v>6.03</v>
      </c>
      <c r="D1408" s="116">
        <v>31.81</v>
      </c>
      <c r="E1408" s="113">
        <v>53.563499999999998</v>
      </c>
      <c r="F1408" s="113">
        <v>32.392699999999998</v>
      </c>
      <c r="G1408" s="113">
        <v>11.399999619999999</v>
      </c>
      <c r="H1408" s="113">
        <v>38.08</v>
      </c>
      <c r="I1408" s="113">
        <v>25.02</v>
      </c>
      <c r="J1408" s="113">
        <v>73.84</v>
      </c>
      <c r="K1408" s="113">
        <v>672.24</v>
      </c>
      <c r="L1408" s="113">
        <v>18.11</v>
      </c>
      <c r="M1408" s="113">
        <v>77.72</v>
      </c>
      <c r="N1408" s="113">
        <v>64.81</v>
      </c>
      <c r="O1408" s="113">
        <v>600.08000000000004</v>
      </c>
      <c r="P1408" s="113">
        <f t="shared" si="105"/>
        <v>2.4334892712777254</v>
      </c>
      <c r="Q1408" s="113">
        <f t="shared" si="106"/>
        <v>11.398585528759469</v>
      </c>
      <c r="R1408" s="113">
        <f>SUM($Q$1257:Q1408)</f>
        <v>2236.8309731888403</v>
      </c>
      <c r="S1408" s="113">
        <f t="shared" si="107"/>
        <v>9.5701529116845521</v>
      </c>
      <c r="T1408" s="113">
        <f>SUM($S$1257:S1408)</f>
        <v>1623.6439192932432</v>
      </c>
      <c r="U1408" s="199">
        <f t="shared" si="108"/>
        <v>9.0530844780200006</v>
      </c>
      <c r="V1408" s="199">
        <f t="shared" si="109"/>
        <v>9.0530844780200006</v>
      </c>
      <c r="W1408" s="231">
        <f>SUM($V$1257:V1408)</f>
        <v>1567.8668363020101</v>
      </c>
      <c r="Y1408" s="231"/>
      <c r="Z1408" s="231"/>
      <c r="AA1408" s="231"/>
      <c r="AB1408" s="231"/>
      <c r="AC1408" s="231"/>
      <c r="AD1408" s="231"/>
      <c r="AE1408" s="231"/>
      <c r="AF1408" s="231"/>
      <c r="AG1408" s="231"/>
      <c r="AH1408" s="231"/>
      <c r="AI1408" s="231"/>
      <c r="AJ1408" s="231"/>
      <c r="AK1408" s="231"/>
      <c r="AL1408" s="231"/>
      <c r="AM1408" s="231"/>
      <c r="AN1408" s="231"/>
    </row>
    <row r="1409" spans="1:40">
      <c r="A1409" s="27">
        <v>43380</v>
      </c>
      <c r="B1409" s="113">
        <v>8.2748000000000008</v>
      </c>
      <c r="C1409" s="17">
        <v>6.01</v>
      </c>
      <c r="D1409" s="116">
        <v>31.95</v>
      </c>
      <c r="E1409" s="113">
        <v>57.495600000000003</v>
      </c>
      <c r="F1409" s="113">
        <v>33.636299999999999</v>
      </c>
      <c r="G1409" s="113">
        <v>11.100000380000001</v>
      </c>
      <c r="H1409" s="113">
        <v>58.9</v>
      </c>
      <c r="I1409" s="113">
        <v>24.99</v>
      </c>
      <c r="J1409" s="113">
        <v>77.989999999999995</v>
      </c>
      <c r="K1409" s="113">
        <v>672.28</v>
      </c>
      <c r="L1409" s="113">
        <v>18.079999999999998</v>
      </c>
      <c r="M1409" s="113">
        <v>80.81</v>
      </c>
      <c r="N1409" s="113">
        <v>64.62</v>
      </c>
      <c r="O1409" s="113">
        <v>600.01</v>
      </c>
      <c r="P1409" s="113">
        <f t="shared" si="105"/>
        <v>2.5493002055713538</v>
      </c>
      <c r="Q1409" s="113">
        <f t="shared" si="106"/>
        <v>12.79814457795522</v>
      </c>
      <c r="R1409" s="113">
        <f>SUM($Q$1257:Q1409)</f>
        <v>2249.6291177667954</v>
      </c>
      <c r="S1409" s="113">
        <f t="shared" si="107"/>
        <v>9.9498337156006489</v>
      </c>
      <c r="T1409" s="113">
        <f>SUM($S$1257:S1409)</f>
        <v>1633.5937530088438</v>
      </c>
      <c r="U1409" s="199">
        <f t="shared" si="108"/>
        <v>9.1751504365100001</v>
      </c>
      <c r="V1409" s="199">
        <f t="shared" si="109"/>
        <v>9.1751504365100001</v>
      </c>
      <c r="W1409" s="231">
        <f>SUM($V$1257:V1409)</f>
        <v>1577.0419867385201</v>
      </c>
      <c r="Y1409" s="231"/>
      <c r="Z1409" s="231"/>
      <c r="AA1409" s="231"/>
      <c r="AB1409" s="231"/>
      <c r="AC1409" s="231"/>
      <c r="AD1409" s="231"/>
      <c r="AE1409" s="231"/>
      <c r="AF1409" s="231"/>
      <c r="AG1409" s="231"/>
      <c r="AH1409" s="231"/>
      <c r="AI1409" s="231"/>
      <c r="AJ1409" s="231"/>
      <c r="AK1409" s="231"/>
      <c r="AL1409" s="231"/>
      <c r="AM1409" s="231"/>
      <c r="AN1409" s="231"/>
    </row>
    <row r="1410" spans="1:40">
      <c r="A1410" s="27">
        <v>43381</v>
      </c>
      <c r="B1410" s="113">
        <v>8.2687000000000008</v>
      </c>
      <c r="C1410" s="17">
        <v>6</v>
      </c>
      <c r="D1410" s="116">
        <v>32.700000000000003</v>
      </c>
      <c r="E1410" s="113">
        <v>60.543999999999997</v>
      </c>
      <c r="F1410" s="113">
        <v>32.437800000000003</v>
      </c>
      <c r="G1410" s="113">
        <v>11.19999981</v>
      </c>
      <c r="H1410" s="113">
        <v>43.9</v>
      </c>
      <c r="I1410" s="113">
        <v>24.99</v>
      </c>
      <c r="J1410" s="113">
        <v>79.92</v>
      </c>
      <c r="K1410" s="113">
        <v>673.67</v>
      </c>
      <c r="L1410" s="113">
        <v>20.12</v>
      </c>
      <c r="M1410" s="113">
        <v>69.400000000000006</v>
      </c>
      <c r="N1410" s="113">
        <v>63.74</v>
      </c>
      <c r="O1410" s="113">
        <v>599.91</v>
      </c>
      <c r="P1410" s="113">
        <f t="shared" si="105"/>
        <v>2.4807699772899778</v>
      </c>
      <c r="Q1410" s="113">
        <f t="shared" si="106"/>
        <v>11.950462460952185</v>
      </c>
      <c r="R1410" s="113">
        <f>SUM($Q$1257:Q1410)</f>
        <v>2261.5795802277476</v>
      </c>
      <c r="S1410" s="113">
        <f t="shared" si="107"/>
        <v>9.9915341978192256</v>
      </c>
      <c r="T1410" s="113">
        <f>SUM($S$1257:S1410)</f>
        <v>1643.585287206663</v>
      </c>
      <c r="U1410" s="199">
        <f t="shared" si="108"/>
        <v>9.3423835897800007</v>
      </c>
      <c r="V1410" s="199">
        <f t="shared" si="109"/>
        <v>9.3423835897800007</v>
      </c>
      <c r="W1410" s="231">
        <f>SUM($V$1257:V1410)</f>
        <v>1586.3843703283001</v>
      </c>
      <c r="Y1410" s="231"/>
      <c r="Z1410" s="231"/>
      <c r="AA1410" s="231"/>
      <c r="AB1410" s="231"/>
      <c r="AC1410" s="231"/>
      <c r="AD1410" s="231"/>
      <c r="AE1410" s="231"/>
      <c r="AF1410" s="231"/>
      <c r="AG1410" s="231"/>
      <c r="AH1410" s="231"/>
      <c r="AI1410" s="231"/>
      <c r="AJ1410" s="231"/>
      <c r="AK1410" s="231"/>
      <c r="AL1410" s="231"/>
      <c r="AM1410" s="231"/>
      <c r="AN1410" s="231"/>
    </row>
    <row r="1411" spans="1:40">
      <c r="A1411" s="27">
        <v>43382</v>
      </c>
      <c r="B1411" s="113">
        <v>8.3945000000000007</v>
      </c>
      <c r="C1411" s="17">
        <v>6.09</v>
      </c>
      <c r="D1411" s="116">
        <v>32.840000000000003</v>
      </c>
      <c r="E1411" s="113">
        <v>50.7941</v>
      </c>
      <c r="F1411" s="113">
        <v>32.308199999999999</v>
      </c>
      <c r="G1411" s="113">
        <v>11.5</v>
      </c>
      <c r="H1411" s="113">
        <v>40.869999999999997</v>
      </c>
      <c r="I1411" s="113">
        <v>25.04</v>
      </c>
      <c r="J1411" s="113">
        <v>72.98</v>
      </c>
      <c r="K1411" s="113">
        <v>675.6</v>
      </c>
      <c r="L1411" s="113">
        <v>18.41</v>
      </c>
      <c r="M1411" s="113">
        <v>56.92</v>
      </c>
      <c r="N1411" s="113">
        <v>65.14</v>
      </c>
      <c r="O1411" s="113">
        <v>600.04999999999995</v>
      </c>
      <c r="P1411" s="113">
        <f t="shared" si="105"/>
        <v>2.4299423787493195</v>
      </c>
      <c r="Q1411" s="113">
        <f t="shared" si="106"/>
        <v>11.35822758586624</v>
      </c>
      <c r="R1411" s="113">
        <f>SUM($Q$1257:Q1411)</f>
        <v>2272.9378078136137</v>
      </c>
      <c r="S1411" s="113">
        <f t="shared" si="107"/>
        <v>9.5706402585604042</v>
      </c>
      <c r="T1411" s="113">
        <f>SUM($S$1257:S1411)</f>
        <v>1653.1559274652234</v>
      </c>
      <c r="U1411" s="199">
        <f t="shared" si="108"/>
        <v>9.1468159671499993</v>
      </c>
      <c r="V1411" s="199">
        <f t="shared" si="109"/>
        <v>9.1468159671499993</v>
      </c>
      <c r="W1411" s="231">
        <f>SUM($V$1257:V1411)</f>
        <v>1595.53118629545</v>
      </c>
      <c r="Y1411" s="231"/>
      <c r="Z1411" s="231"/>
      <c r="AA1411" s="231"/>
      <c r="AB1411" s="231"/>
      <c r="AC1411" s="231"/>
      <c r="AD1411" s="231"/>
      <c r="AE1411" s="231"/>
      <c r="AF1411" s="231"/>
      <c r="AG1411" s="231"/>
      <c r="AH1411" s="231"/>
      <c r="AI1411" s="231"/>
      <c r="AJ1411" s="231"/>
      <c r="AK1411" s="231"/>
      <c r="AL1411" s="231"/>
      <c r="AM1411" s="231"/>
      <c r="AN1411" s="231"/>
    </row>
    <row r="1412" spans="1:40">
      <c r="A1412" s="27">
        <v>43383</v>
      </c>
      <c r="B1412" s="113">
        <v>8.8332999999999995</v>
      </c>
      <c r="C1412" s="17">
        <v>6.41</v>
      </c>
      <c r="D1412" s="116">
        <v>33.340000000000003</v>
      </c>
      <c r="E1412" s="113">
        <v>52.989800000000002</v>
      </c>
      <c r="F1412" s="113">
        <v>34.560600000000001</v>
      </c>
      <c r="G1412" s="113">
        <v>11.5</v>
      </c>
      <c r="H1412" s="113">
        <v>53.02</v>
      </c>
      <c r="I1412" s="113">
        <v>24.99</v>
      </c>
      <c r="J1412" s="113">
        <v>74.17</v>
      </c>
      <c r="K1412" s="113">
        <v>688.56</v>
      </c>
      <c r="L1412" s="113">
        <v>18.21</v>
      </c>
      <c r="M1412" s="113">
        <v>44.42</v>
      </c>
      <c r="N1412" s="113">
        <v>67.38</v>
      </c>
      <c r="O1412" s="113">
        <v>600.09</v>
      </c>
      <c r="P1412" s="113">
        <f t="shared" ref="P1412:P1475" si="110">SUMPRODUCT(C1412:O1412,$Y$5:$AK$5)+AP1412</f>
        <v>2.5400062887836601</v>
      </c>
      <c r="Q1412" s="113">
        <f t="shared" ref="Q1412:Q1475" si="111">EXP(P1412)</f>
        <v>12.679750710792225</v>
      </c>
      <c r="R1412" s="113">
        <f>SUM($Q$1257:Q1412)</f>
        <v>2285.6175585244059</v>
      </c>
      <c r="S1412" s="113">
        <f t="shared" ref="S1412:S1475" si="112">SUMPRODUCT(C1412:O1412,$Y$3:$AK$3)</f>
        <v>10.202009055672203</v>
      </c>
      <c r="T1412" s="113">
        <f>SUM($S$1257:S1412)</f>
        <v>1663.3579365208957</v>
      </c>
      <c r="U1412" s="199">
        <f t="shared" ref="U1412:U1475" si="113">$AY$65+$AY$66*C1412+$AY$67*D1412+$AY$68*E1412+$AY$69*F1412</f>
        <v>9.6995613787999986</v>
      </c>
      <c r="V1412" s="199">
        <f t="shared" ref="V1412:V1475" si="114">IF(U1412&lt;0,0,U1412)</f>
        <v>9.6995613787999986</v>
      </c>
      <c r="W1412" s="231">
        <f>SUM($V$1257:V1412)</f>
        <v>1605.2307476742499</v>
      </c>
      <c r="Y1412" s="231"/>
      <c r="Z1412" s="231"/>
      <c r="AA1412" s="231"/>
      <c r="AB1412" s="231"/>
      <c r="AC1412" s="231"/>
      <c r="AD1412" s="231"/>
      <c r="AE1412" s="231"/>
      <c r="AF1412" s="231"/>
      <c r="AG1412" s="231"/>
      <c r="AH1412" s="231"/>
      <c r="AI1412" s="231"/>
      <c r="AJ1412" s="231"/>
      <c r="AK1412" s="231"/>
      <c r="AL1412" s="231"/>
      <c r="AM1412" s="231"/>
      <c r="AN1412" s="231"/>
    </row>
    <row r="1413" spans="1:40">
      <c r="A1413" s="27">
        <v>43384</v>
      </c>
      <c r="B1413" s="113">
        <v>9.6829000000000001</v>
      </c>
      <c r="C1413" s="17">
        <v>7.03</v>
      </c>
      <c r="D1413" s="116">
        <v>33.729999999999997</v>
      </c>
      <c r="E1413" s="113">
        <v>52.153500000000001</v>
      </c>
      <c r="F1413" s="113">
        <v>33.144399999999997</v>
      </c>
      <c r="G1413" s="113">
        <v>11.399999619999999</v>
      </c>
      <c r="H1413" s="113">
        <v>48.8</v>
      </c>
      <c r="I1413" s="113">
        <v>24.97</v>
      </c>
      <c r="J1413" s="113">
        <v>73.87</v>
      </c>
      <c r="K1413" s="113">
        <v>716.5</v>
      </c>
      <c r="L1413" s="113">
        <v>19.13</v>
      </c>
      <c r="M1413" s="113">
        <v>47.19</v>
      </c>
      <c r="N1413" s="113">
        <v>75.38</v>
      </c>
      <c r="O1413" s="113">
        <v>600.04999999999995</v>
      </c>
      <c r="P1413" s="113">
        <f t="shared" si="110"/>
        <v>2.6744442073852159</v>
      </c>
      <c r="Q1413" s="113">
        <f t="shared" si="111"/>
        <v>14.50428622378354</v>
      </c>
      <c r="R1413" s="113">
        <f>SUM($Q$1257:Q1413)</f>
        <v>2300.1218447481897</v>
      </c>
      <c r="S1413" s="113">
        <f t="shared" si="112"/>
        <v>11.153825067412255</v>
      </c>
      <c r="T1413" s="113">
        <f>SUM($S$1257:S1413)</f>
        <v>1674.511761588308</v>
      </c>
      <c r="U1413" s="199">
        <f t="shared" si="113"/>
        <v>10.532966591389998</v>
      </c>
      <c r="V1413" s="199">
        <f t="shared" si="114"/>
        <v>10.532966591389998</v>
      </c>
      <c r="W1413" s="231">
        <f>SUM($V$1257:V1413)</f>
        <v>1615.7637142656399</v>
      </c>
      <c r="Y1413" s="231"/>
      <c r="Z1413" s="231"/>
      <c r="AA1413" s="231"/>
      <c r="AB1413" s="231"/>
      <c r="AC1413" s="231"/>
      <c r="AD1413" s="231"/>
      <c r="AE1413" s="231"/>
      <c r="AF1413" s="231"/>
      <c r="AG1413" s="231"/>
      <c r="AH1413" s="231"/>
      <c r="AI1413" s="231"/>
      <c r="AJ1413" s="231"/>
      <c r="AK1413" s="231"/>
      <c r="AL1413" s="231"/>
      <c r="AM1413" s="231"/>
      <c r="AN1413" s="231"/>
    </row>
    <row r="1414" spans="1:40">
      <c r="A1414" s="27">
        <v>43385</v>
      </c>
      <c r="B1414" s="113">
        <v>10.16</v>
      </c>
      <c r="C1414" s="17">
        <v>7.37</v>
      </c>
      <c r="D1414" s="116">
        <v>34.71</v>
      </c>
      <c r="E1414" s="113">
        <v>51.959400000000002</v>
      </c>
      <c r="F1414" s="113">
        <v>32.990299999999998</v>
      </c>
      <c r="G1414" s="113">
        <v>11.600000380000001</v>
      </c>
      <c r="H1414" s="113">
        <v>46.39</v>
      </c>
      <c r="I1414" s="113">
        <v>25</v>
      </c>
      <c r="J1414" s="113">
        <v>78.3</v>
      </c>
      <c r="K1414" s="113">
        <v>739.41</v>
      </c>
      <c r="L1414" s="113">
        <v>21.05</v>
      </c>
      <c r="M1414" s="113">
        <v>46.75</v>
      </c>
      <c r="N1414" s="113">
        <v>84.42</v>
      </c>
      <c r="O1414" s="113">
        <v>600.03</v>
      </c>
      <c r="P1414" s="113">
        <f t="shared" si="110"/>
        <v>2.7543152108631945</v>
      </c>
      <c r="Q1414" s="113">
        <f t="shared" si="111"/>
        <v>15.710278990015121</v>
      </c>
      <c r="R1414" s="113">
        <f>SUM($Q$1257:Q1414)</f>
        <v>2315.8321237382047</v>
      </c>
      <c r="S1414" s="113">
        <f t="shared" si="112"/>
        <v>11.746704052916249</v>
      </c>
      <c r="T1414" s="113">
        <f>SUM($S$1257:S1414)</f>
        <v>1686.2584656412243</v>
      </c>
      <c r="U1414" s="199">
        <f t="shared" si="113"/>
        <v>11.079669229249999</v>
      </c>
      <c r="V1414" s="199">
        <f t="shared" si="114"/>
        <v>11.079669229249999</v>
      </c>
      <c r="W1414" s="231">
        <f>SUM($V$1257:V1414)</f>
        <v>1626.8433834948898</v>
      </c>
      <c r="Y1414" s="231"/>
      <c r="Z1414" s="231"/>
      <c r="AA1414" s="231"/>
      <c r="AB1414" s="231"/>
      <c r="AC1414" s="231"/>
      <c r="AD1414" s="231"/>
      <c r="AE1414" s="231"/>
      <c r="AF1414" s="231"/>
      <c r="AG1414" s="231"/>
      <c r="AH1414" s="231"/>
      <c r="AI1414" s="231"/>
      <c r="AJ1414" s="231"/>
      <c r="AK1414" s="231"/>
      <c r="AL1414" s="231"/>
      <c r="AM1414" s="231"/>
      <c r="AN1414" s="231"/>
    </row>
    <row r="1415" spans="1:40">
      <c r="A1415" s="27">
        <v>43386</v>
      </c>
      <c r="B1415" s="113">
        <v>10.163500000000001</v>
      </c>
      <c r="C1415" s="17">
        <v>7.38</v>
      </c>
      <c r="D1415" s="116">
        <v>35.46</v>
      </c>
      <c r="E1415" s="113">
        <v>51.085299999999997</v>
      </c>
      <c r="F1415" s="113">
        <v>34.442300000000003</v>
      </c>
      <c r="G1415" s="113">
        <v>11.69999981</v>
      </c>
      <c r="H1415" s="113">
        <v>55.72</v>
      </c>
      <c r="I1415" s="113">
        <v>25</v>
      </c>
      <c r="J1415" s="113">
        <v>65.930000000000007</v>
      </c>
      <c r="K1415" s="113">
        <v>738.61</v>
      </c>
      <c r="L1415" s="113">
        <v>20.9</v>
      </c>
      <c r="M1415" s="113">
        <v>40.92</v>
      </c>
      <c r="N1415" s="113">
        <v>84.05</v>
      </c>
      <c r="O1415" s="113">
        <v>600.04</v>
      </c>
      <c r="P1415" s="113">
        <f t="shared" si="110"/>
        <v>2.770549954918168</v>
      </c>
      <c r="Q1415" s="113">
        <f t="shared" si="111"/>
        <v>15.967412952845146</v>
      </c>
      <c r="R1415" s="113">
        <f>SUM($Q$1257:Q1415)</f>
        <v>2331.79953669105</v>
      </c>
      <c r="S1415" s="113">
        <f t="shared" si="112"/>
        <v>11.691866924430327</v>
      </c>
      <c r="T1415" s="113">
        <f>SUM($S$1257:S1415)</f>
        <v>1697.9503325656547</v>
      </c>
      <c r="U1415" s="199">
        <f t="shared" si="113"/>
        <v>11.14315062232</v>
      </c>
      <c r="V1415" s="199">
        <f t="shared" si="114"/>
        <v>11.14315062232</v>
      </c>
      <c r="W1415" s="231">
        <f>SUM($V$1257:V1415)</f>
        <v>1637.9865341172099</v>
      </c>
      <c r="Y1415" s="231"/>
      <c r="Z1415" s="231"/>
      <c r="AA1415" s="231"/>
      <c r="AB1415" s="231"/>
      <c r="AC1415" s="231"/>
      <c r="AD1415" s="231"/>
      <c r="AE1415" s="231"/>
      <c r="AF1415" s="231"/>
      <c r="AG1415" s="231"/>
      <c r="AH1415" s="231"/>
      <c r="AI1415" s="231"/>
      <c r="AJ1415" s="231"/>
      <c r="AK1415" s="231"/>
      <c r="AL1415" s="231"/>
      <c r="AM1415" s="231"/>
      <c r="AN1415" s="231"/>
    </row>
    <row r="1416" spans="1:40">
      <c r="A1416" s="27">
        <v>43387</v>
      </c>
      <c r="B1416" s="113">
        <v>10.0685</v>
      </c>
      <c r="C1416" s="17">
        <v>7.31</v>
      </c>
      <c r="D1416" s="116">
        <v>35.26</v>
      </c>
      <c r="E1416" s="113">
        <v>45.277299999999997</v>
      </c>
      <c r="F1416" s="113">
        <v>34.651499999999999</v>
      </c>
      <c r="G1416" s="113">
        <v>11.899999619999999</v>
      </c>
      <c r="H1416" s="113">
        <v>36.549999999999997</v>
      </c>
      <c r="I1416" s="113">
        <v>24.99</v>
      </c>
      <c r="J1416" s="113">
        <v>53.53</v>
      </c>
      <c r="K1416" s="113">
        <v>737.33</v>
      </c>
      <c r="L1416" s="113">
        <v>23.18</v>
      </c>
      <c r="M1416" s="113">
        <v>43.28</v>
      </c>
      <c r="N1416" s="113">
        <v>82.24</v>
      </c>
      <c r="O1416" s="113">
        <v>600</v>
      </c>
      <c r="P1416" s="113">
        <f t="shared" si="110"/>
        <v>2.6313810022771258</v>
      </c>
      <c r="Q1416" s="113">
        <f t="shared" si="111"/>
        <v>13.892942845849367</v>
      </c>
      <c r="R1416" s="113">
        <f>SUM($Q$1257:Q1416)</f>
        <v>2345.6924795368996</v>
      </c>
      <c r="S1416" s="113">
        <f t="shared" si="112"/>
        <v>11.08376599309895</v>
      </c>
      <c r="T1416" s="113">
        <f>SUM($S$1257:S1416)</f>
        <v>1709.0340985587536</v>
      </c>
      <c r="U1416" s="199">
        <f t="shared" si="113"/>
        <v>10.833332338039998</v>
      </c>
      <c r="V1416" s="199">
        <f t="shared" si="114"/>
        <v>10.833332338039998</v>
      </c>
      <c r="W1416" s="231">
        <f>SUM($V$1257:V1416)</f>
        <v>1648.8198664552499</v>
      </c>
      <c r="Y1416" s="231"/>
      <c r="Z1416" s="231"/>
      <c r="AA1416" s="231"/>
      <c r="AB1416" s="231"/>
      <c r="AC1416" s="231"/>
      <c r="AD1416" s="231"/>
      <c r="AE1416" s="231"/>
      <c r="AF1416" s="231"/>
      <c r="AG1416" s="231"/>
      <c r="AH1416" s="231"/>
      <c r="AI1416" s="231"/>
      <c r="AJ1416" s="231"/>
      <c r="AK1416" s="231"/>
      <c r="AL1416" s="231"/>
      <c r="AM1416" s="231"/>
      <c r="AN1416" s="231"/>
    </row>
    <row r="1417" spans="1:40">
      <c r="A1417" s="27">
        <v>43388</v>
      </c>
      <c r="B1417" s="113">
        <v>9.8872</v>
      </c>
      <c r="C1417" s="17">
        <v>7.18</v>
      </c>
      <c r="D1417" s="116">
        <v>34.44</v>
      </c>
      <c r="E1417" s="113">
        <v>41.159300000000002</v>
      </c>
      <c r="F1417" s="113">
        <v>35.106099999999998</v>
      </c>
      <c r="G1417" s="113">
        <v>12</v>
      </c>
      <c r="H1417" s="113">
        <v>54.12</v>
      </c>
      <c r="I1417" s="113">
        <v>25</v>
      </c>
      <c r="J1417" s="113">
        <v>64.58</v>
      </c>
      <c r="K1417" s="113">
        <v>734.09</v>
      </c>
      <c r="L1417" s="113">
        <v>30.37</v>
      </c>
      <c r="M1417" s="113">
        <v>53.39</v>
      </c>
      <c r="N1417" s="113">
        <v>82.25</v>
      </c>
      <c r="O1417" s="113">
        <v>599.94000000000005</v>
      </c>
      <c r="P1417" s="113">
        <f t="shared" si="110"/>
        <v>2.6611842607051095</v>
      </c>
      <c r="Q1417" s="113">
        <f t="shared" si="111"/>
        <v>14.313229661127375</v>
      </c>
      <c r="R1417" s="113">
        <f>SUM($Q$1257:Q1417)</f>
        <v>2360.005709198027</v>
      </c>
      <c r="S1417" s="113">
        <f t="shared" si="112"/>
        <v>10.8133793200067</v>
      </c>
      <c r="T1417" s="113">
        <f>SUM($S$1257:S1417)</f>
        <v>1719.8474778787604</v>
      </c>
      <c r="U1417" s="199">
        <f t="shared" si="113"/>
        <v>10.4363695237</v>
      </c>
      <c r="V1417" s="199">
        <f t="shared" si="114"/>
        <v>10.4363695237</v>
      </c>
      <c r="W1417" s="231">
        <f>SUM($V$1257:V1417)</f>
        <v>1659.2562359789499</v>
      </c>
      <c r="Y1417" s="231"/>
      <c r="Z1417" s="231"/>
      <c r="AA1417" s="231"/>
      <c r="AB1417" s="231"/>
      <c r="AC1417" s="231"/>
      <c r="AD1417" s="231"/>
      <c r="AE1417" s="231"/>
      <c r="AF1417" s="231"/>
      <c r="AG1417" s="231"/>
      <c r="AH1417" s="231"/>
      <c r="AI1417" s="231"/>
      <c r="AJ1417" s="231"/>
      <c r="AK1417" s="231"/>
      <c r="AL1417" s="231"/>
      <c r="AM1417" s="231"/>
      <c r="AN1417" s="231"/>
    </row>
    <row r="1418" spans="1:40">
      <c r="A1418" s="27">
        <v>43389</v>
      </c>
      <c r="B1418" s="113">
        <v>9.9088999999999992</v>
      </c>
      <c r="C1418" s="17">
        <v>7.19</v>
      </c>
      <c r="D1418" s="116">
        <v>33.47</v>
      </c>
      <c r="E1418" s="113">
        <v>55.786000000000001</v>
      </c>
      <c r="F1418" s="113">
        <v>34.930799999999998</v>
      </c>
      <c r="G1418" s="113">
        <v>11.899999619999999</v>
      </c>
      <c r="H1418" s="113">
        <v>59.77</v>
      </c>
      <c r="I1418" s="113">
        <v>24.98</v>
      </c>
      <c r="J1418" s="113">
        <v>76.02</v>
      </c>
      <c r="K1418" s="113">
        <v>734.73</v>
      </c>
      <c r="L1418" s="113">
        <v>29.1</v>
      </c>
      <c r="M1418" s="113">
        <v>59.57</v>
      </c>
      <c r="N1418" s="113">
        <v>83.21</v>
      </c>
      <c r="O1418" s="113">
        <v>600.07000000000005</v>
      </c>
      <c r="P1418" s="113">
        <f t="shared" si="110"/>
        <v>2.7358840063547962</v>
      </c>
      <c r="Q1418" s="113">
        <f t="shared" si="111"/>
        <v>15.423371769931885</v>
      </c>
      <c r="R1418" s="113">
        <f>SUM($Q$1257:Q1418)</f>
        <v>2375.4290809679587</v>
      </c>
      <c r="S1418" s="113">
        <f t="shared" si="112"/>
        <v>11.432240821055654</v>
      </c>
      <c r="T1418" s="113">
        <f>SUM($S$1257:S1418)</f>
        <v>1731.2797186998162</v>
      </c>
      <c r="U1418" s="199">
        <f t="shared" si="113"/>
        <v>10.842158530680001</v>
      </c>
      <c r="V1418" s="199">
        <f t="shared" si="114"/>
        <v>10.842158530680001</v>
      </c>
      <c r="W1418" s="231">
        <f>SUM($V$1257:V1418)</f>
        <v>1670.09839450963</v>
      </c>
      <c r="Y1418" s="231"/>
      <c r="Z1418" s="231"/>
      <c r="AA1418" s="231"/>
      <c r="AB1418" s="231"/>
      <c r="AC1418" s="231"/>
      <c r="AD1418" s="231"/>
      <c r="AE1418" s="231"/>
      <c r="AF1418" s="231"/>
      <c r="AG1418" s="231"/>
      <c r="AH1418" s="231"/>
      <c r="AI1418" s="231"/>
      <c r="AJ1418" s="231"/>
      <c r="AK1418" s="231"/>
      <c r="AL1418" s="231"/>
      <c r="AM1418" s="231"/>
      <c r="AN1418" s="231"/>
    </row>
    <row r="1419" spans="1:40">
      <c r="A1419" s="27">
        <v>43390</v>
      </c>
      <c r="B1419" s="113">
        <v>9.9921000000000006</v>
      </c>
      <c r="C1419" s="17">
        <v>7.25</v>
      </c>
      <c r="D1419" s="116">
        <v>33.909999999999997</v>
      </c>
      <c r="E1419" s="113">
        <v>52.079700000000003</v>
      </c>
      <c r="F1419" s="113">
        <v>35.609099999999998</v>
      </c>
      <c r="G1419" s="113">
        <v>10.80000019</v>
      </c>
      <c r="H1419" s="113">
        <v>51.99</v>
      </c>
      <c r="I1419" s="113">
        <v>24.99</v>
      </c>
      <c r="J1419" s="113">
        <v>79.989999999999995</v>
      </c>
      <c r="K1419" s="113">
        <v>736.74</v>
      </c>
      <c r="L1419" s="113">
        <v>27.66</v>
      </c>
      <c r="M1419" s="113">
        <v>65.41</v>
      </c>
      <c r="N1419" s="113">
        <v>82.44</v>
      </c>
      <c r="O1419" s="113">
        <v>600.03</v>
      </c>
      <c r="P1419" s="113">
        <f t="shared" si="110"/>
        <v>2.7951959048214126</v>
      </c>
      <c r="Q1419" s="113">
        <f t="shared" si="111"/>
        <v>16.365834585029649</v>
      </c>
      <c r="R1419" s="113">
        <f>SUM($Q$1257:Q1419)</f>
        <v>2391.7949155529882</v>
      </c>
      <c r="S1419" s="113">
        <f t="shared" si="112"/>
        <v>11.866166930423072</v>
      </c>
      <c r="T1419" s="113">
        <f>SUM($S$1257:S1419)</f>
        <v>1743.1458856302393</v>
      </c>
      <c r="U1419" s="199">
        <f t="shared" si="113"/>
        <v>10.84312094072</v>
      </c>
      <c r="V1419" s="199">
        <f t="shared" si="114"/>
        <v>10.84312094072</v>
      </c>
      <c r="W1419" s="231">
        <f>SUM($V$1257:V1419)</f>
        <v>1680.9415154503499</v>
      </c>
      <c r="Y1419" s="231"/>
      <c r="Z1419" s="231"/>
      <c r="AA1419" s="231"/>
      <c r="AB1419" s="231"/>
      <c r="AC1419" s="231"/>
      <c r="AD1419" s="231"/>
      <c r="AE1419" s="231"/>
      <c r="AF1419" s="231"/>
      <c r="AG1419" s="231"/>
      <c r="AH1419" s="231"/>
      <c r="AI1419" s="231"/>
      <c r="AJ1419" s="231"/>
      <c r="AK1419" s="231"/>
      <c r="AL1419" s="231"/>
      <c r="AM1419" s="231"/>
      <c r="AN1419" s="231"/>
    </row>
    <row r="1420" spans="1:40">
      <c r="A1420" s="27">
        <v>43391</v>
      </c>
      <c r="B1420" s="113">
        <v>10.3948</v>
      </c>
      <c r="C1420" s="17">
        <v>7.54</v>
      </c>
      <c r="D1420" s="116">
        <v>34.06</v>
      </c>
      <c r="E1420" s="113">
        <v>51.127699999999997</v>
      </c>
      <c r="F1420" s="113">
        <v>34.846200000000003</v>
      </c>
      <c r="G1420" s="113">
        <v>10.100000380000001</v>
      </c>
      <c r="H1420" s="113">
        <v>61.07</v>
      </c>
      <c r="I1420" s="113">
        <v>25.01</v>
      </c>
      <c r="J1420" s="113">
        <v>79.95</v>
      </c>
      <c r="K1420" s="113">
        <v>747.68</v>
      </c>
      <c r="L1420" s="113">
        <v>27.82</v>
      </c>
      <c r="M1420" s="113">
        <v>72.180000000000007</v>
      </c>
      <c r="N1420" s="113">
        <v>82.38</v>
      </c>
      <c r="O1420" s="113">
        <v>599.99</v>
      </c>
      <c r="P1420" s="113">
        <f t="shared" si="110"/>
        <v>2.9413581926385639</v>
      </c>
      <c r="Q1420" s="113">
        <f t="shared" si="111"/>
        <v>18.941555130280186</v>
      </c>
      <c r="R1420" s="113">
        <f>SUM($Q$1257:Q1420)</f>
        <v>2410.7364706832682</v>
      </c>
      <c r="S1420" s="113">
        <f t="shared" si="112"/>
        <v>12.56409306311475</v>
      </c>
      <c r="T1420" s="113">
        <f>SUM($S$1257:S1420)</f>
        <v>1755.7099786933541</v>
      </c>
      <c r="U1420" s="199">
        <f t="shared" si="113"/>
        <v>11.210509655429998</v>
      </c>
      <c r="V1420" s="199">
        <f t="shared" si="114"/>
        <v>11.210509655429998</v>
      </c>
      <c r="W1420" s="231">
        <f>SUM($V$1257:V1420)</f>
        <v>1692.15202510578</v>
      </c>
      <c r="Y1420" s="231"/>
      <c r="Z1420" s="231"/>
      <c r="AA1420" s="231"/>
      <c r="AB1420" s="231"/>
      <c r="AC1420" s="231"/>
      <c r="AD1420" s="231"/>
      <c r="AE1420" s="231"/>
      <c r="AF1420" s="231"/>
      <c r="AG1420" s="231"/>
      <c r="AH1420" s="231"/>
      <c r="AI1420" s="231"/>
      <c r="AJ1420" s="231"/>
      <c r="AK1420" s="231"/>
      <c r="AL1420" s="231"/>
      <c r="AM1420" s="231"/>
      <c r="AN1420" s="231"/>
    </row>
    <row r="1421" spans="1:40">
      <c r="A1421" s="27">
        <v>43392</v>
      </c>
      <c r="B1421" s="113">
        <v>10.5162</v>
      </c>
      <c r="C1421" s="17">
        <v>7.63</v>
      </c>
      <c r="D1421" s="116">
        <v>35.32</v>
      </c>
      <c r="E1421" s="113">
        <v>55.158299999999997</v>
      </c>
      <c r="F1421" s="113">
        <v>34.384500000000003</v>
      </c>
      <c r="G1421" s="113">
        <v>11.399999619999999</v>
      </c>
      <c r="H1421" s="113">
        <v>55.95</v>
      </c>
      <c r="I1421" s="113">
        <v>25.01</v>
      </c>
      <c r="J1421" s="113">
        <v>79.989999999999995</v>
      </c>
      <c r="K1421" s="113">
        <v>756.52</v>
      </c>
      <c r="L1421" s="113">
        <v>29.87</v>
      </c>
      <c r="M1421" s="113">
        <v>73.38</v>
      </c>
      <c r="N1421" s="113">
        <v>84.8</v>
      </c>
      <c r="O1421" s="113">
        <v>599.91</v>
      </c>
      <c r="P1421" s="113">
        <f t="shared" si="110"/>
        <v>2.8943277524030258</v>
      </c>
      <c r="Q1421" s="113">
        <f t="shared" si="111"/>
        <v>18.071348936072845</v>
      </c>
      <c r="R1421" s="113">
        <f>SUM($Q$1257:Q1421)</f>
        <v>2428.807819619341</v>
      </c>
      <c r="S1421" s="113">
        <f t="shared" si="112"/>
        <v>12.494970376693949</v>
      </c>
      <c r="T1421" s="113">
        <f>SUM($S$1257:S1421)</f>
        <v>1768.2049490700481</v>
      </c>
      <c r="U1421" s="199">
        <f t="shared" si="113"/>
        <v>11.597539826639998</v>
      </c>
      <c r="V1421" s="199">
        <f t="shared" si="114"/>
        <v>11.597539826639998</v>
      </c>
      <c r="W1421" s="231">
        <f>SUM($V$1257:V1421)</f>
        <v>1703.7495649324201</v>
      </c>
      <c r="Y1421" s="231"/>
      <c r="Z1421" s="231"/>
      <c r="AA1421" s="231"/>
      <c r="AB1421" s="231"/>
      <c r="AC1421" s="231"/>
      <c r="AD1421" s="231"/>
      <c r="AE1421" s="231"/>
      <c r="AF1421" s="231"/>
      <c r="AG1421" s="231"/>
      <c r="AH1421" s="231"/>
      <c r="AI1421" s="231"/>
      <c r="AJ1421" s="231"/>
      <c r="AK1421" s="231"/>
      <c r="AL1421" s="231"/>
      <c r="AM1421" s="231"/>
      <c r="AN1421" s="231"/>
    </row>
    <row r="1422" spans="1:40">
      <c r="A1422" s="27">
        <v>43393</v>
      </c>
      <c r="B1422" s="113">
        <v>10.398899999999999</v>
      </c>
      <c r="C1422" s="17">
        <v>7.55</v>
      </c>
      <c r="D1422" s="116">
        <v>35.28</v>
      </c>
      <c r="E1422" s="113">
        <v>66.439899999999994</v>
      </c>
      <c r="F1422" s="113">
        <v>34.1496</v>
      </c>
      <c r="G1422" s="113">
        <v>11.69999981</v>
      </c>
      <c r="H1422" s="113">
        <v>42.05</v>
      </c>
      <c r="I1422" s="113">
        <v>25</v>
      </c>
      <c r="J1422" s="113">
        <v>79.98</v>
      </c>
      <c r="K1422" s="113">
        <v>748.27</v>
      </c>
      <c r="L1422" s="113">
        <v>27.88</v>
      </c>
      <c r="M1422" s="113">
        <v>81.88</v>
      </c>
      <c r="N1422" s="113">
        <v>81.040000000000006</v>
      </c>
      <c r="O1422" s="113">
        <v>599.95000000000005</v>
      </c>
      <c r="P1422" s="113">
        <f t="shared" si="110"/>
        <v>2.8379797489446581</v>
      </c>
      <c r="Q1422" s="113">
        <f t="shared" si="111"/>
        <v>17.081222298512397</v>
      </c>
      <c r="R1422" s="113">
        <f>SUM($Q$1257:Q1422)</f>
        <v>2445.8890419178533</v>
      </c>
      <c r="S1422" s="113">
        <f t="shared" si="112"/>
        <v>12.624395872858827</v>
      </c>
      <c r="T1422" s="113">
        <f>SUM($S$1257:S1422)</f>
        <v>1780.829344942907</v>
      </c>
      <c r="U1422" s="199">
        <f t="shared" si="113"/>
        <v>11.868277939629998</v>
      </c>
      <c r="V1422" s="199">
        <f t="shared" si="114"/>
        <v>11.868277939629998</v>
      </c>
      <c r="W1422" s="231">
        <f>SUM($V$1257:V1422)</f>
        <v>1715.61784287205</v>
      </c>
      <c r="Y1422" s="231"/>
      <c r="Z1422" s="231"/>
      <c r="AA1422" s="231"/>
      <c r="AB1422" s="231"/>
      <c r="AC1422" s="231"/>
      <c r="AD1422" s="231"/>
      <c r="AE1422" s="231"/>
      <c r="AF1422" s="231"/>
      <c r="AG1422" s="231"/>
      <c r="AH1422" s="231"/>
      <c r="AI1422" s="231"/>
      <c r="AJ1422" s="231"/>
      <c r="AK1422" s="231"/>
      <c r="AL1422" s="231"/>
      <c r="AM1422" s="231"/>
      <c r="AN1422" s="231"/>
    </row>
    <row r="1423" spans="1:40">
      <c r="A1423" s="27">
        <v>43394</v>
      </c>
      <c r="B1423" s="113">
        <v>9.5375999999999994</v>
      </c>
      <c r="C1423" s="17">
        <v>6.92</v>
      </c>
      <c r="D1423" s="116">
        <v>33.78</v>
      </c>
      <c r="E1423" s="113">
        <v>60.284799999999997</v>
      </c>
      <c r="F1423" s="113">
        <v>32.351599999999998</v>
      </c>
      <c r="G1423" s="113">
        <v>11.5</v>
      </c>
      <c r="H1423" s="113">
        <v>59.97</v>
      </c>
      <c r="I1423" s="113">
        <v>25.02</v>
      </c>
      <c r="J1423" s="113">
        <v>79.94</v>
      </c>
      <c r="K1423" s="113">
        <v>718.27</v>
      </c>
      <c r="L1423" s="113">
        <v>24.47</v>
      </c>
      <c r="M1423" s="113">
        <v>77.61</v>
      </c>
      <c r="N1423" s="113">
        <v>73.400000000000006</v>
      </c>
      <c r="O1423" s="113">
        <v>599.95000000000005</v>
      </c>
      <c r="P1423" s="113">
        <f t="shared" si="110"/>
        <v>2.74897766150236</v>
      </c>
      <c r="Q1423" s="113">
        <f t="shared" si="111"/>
        <v>15.626647991275254</v>
      </c>
      <c r="R1423" s="113">
        <f>SUM($Q$1257:Q1423)</f>
        <v>2461.5156899091285</v>
      </c>
      <c r="S1423" s="113">
        <f t="shared" si="112"/>
        <v>11.427051736833198</v>
      </c>
      <c r="T1423" s="113">
        <f>SUM($S$1257:S1423)</f>
        <v>1792.2563966797402</v>
      </c>
      <c r="U1423" s="199">
        <f t="shared" si="113"/>
        <v>10.666425907399999</v>
      </c>
      <c r="V1423" s="199">
        <f t="shared" si="114"/>
        <v>10.666425907399999</v>
      </c>
      <c r="W1423" s="231">
        <f>SUM($V$1257:V1423)</f>
        <v>1726.28426877945</v>
      </c>
      <c r="Y1423" s="231"/>
      <c r="Z1423" s="231"/>
      <c r="AA1423" s="231"/>
      <c r="AB1423" s="231"/>
      <c r="AC1423" s="231"/>
      <c r="AD1423" s="231"/>
      <c r="AE1423" s="231"/>
      <c r="AF1423" s="231"/>
      <c r="AG1423" s="231"/>
      <c r="AH1423" s="231"/>
      <c r="AI1423" s="231"/>
      <c r="AJ1423" s="231"/>
      <c r="AK1423" s="231"/>
      <c r="AL1423" s="231"/>
      <c r="AM1423" s="231"/>
      <c r="AN1423" s="231"/>
    </row>
    <row r="1424" spans="1:40">
      <c r="A1424" s="27">
        <v>43395</v>
      </c>
      <c r="B1424" s="113">
        <v>9.1260999999999992</v>
      </c>
      <c r="C1424" s="17">
        <v>6.62</v>
      </c>
      <c r="D1424" s="116">
        <v>33</v>
      </c>
      <c r="E1424" s="113">
        <v>58.0398</v>
      </c>
      <c r="F1424" s="113">
        <v>32.921500000000002</v>
      </c>
      <c r="G1424" s="113">
        <v>11.30000019</v>
      </c>
      <c r="H1424" s="113">
        <v>48.01</v>
      </c>
      <c r="I1424" s="113">
        <v>24.97</v>
      </c>
      <c r="J1424" s="113">
        <v>80</v>
      </c>
      <c r="K1424" s="113">
        <v>709.01</v>
      </c>
      <c r="L1424" s="113">
        <v>23.17</v>
      </c>
      <c r="M1424" s="113">
        <v>47.61</v>
      </c>
      <c r="N1424" s="113">
        <v>71.3</v>
      </c>
      <c r="O1424" s="113">
        <v>599.96</v>
      </c>
      <c r="P1424" s="113">
        <f t="shared" si="110"/>
        <v>2.5907133697632716</v>
      </c>
      <c r="Q1424" s="113">
        <f t="shared" si="111"/>
        <v>13.339284051751994</v>
      </c>
      <c r="R1424" s="113">
        <f>SUM($Q$1257:Q1424)</f>
        <v>2474.8549739608807</v>
      </c>
      <c r="S1424" s="113">
        <f t="shared" si="112"/>
        <v>10.746284280895672</v>
      </c>
      <c r="T1424" s="113">
        <f>SUM($S$1257:S1424)</f>
        <v>1803.0026809606359</v>
      </c>
      <c r="U1424" s="199">
        <f t="shared" si="113"/>
        <v>10.11163636629</v>
      </c>
      <c r="V1424" s="199">
        <f t="shared" si="114"/>
        <v>10.11163636629</v>
      </c>
      <c r="W1424" s="231">
        <f>SUM($V$1257:V1424)</f>
        <v>1736.39590514574</v>
      </c>
      <c r="Y1424" s="231"/>
      <c r="Z1424" s="231"/>
      <c r="AA1424" s="231"/>
      <c r="AB1424" s="231"/>
      <c r="AC1424" s="231"/>
      <c r="AD1424" s="231"/>
      <c r="AE1424" s="231"/>
      <c r="AF1424" s="231"/>
      <c r="AG1424" s="231"/>
      <c r="AH1424" s="231"/>
      <c r="AI1424" s="231"/>
      <c r="AJ1424" s="231"/>
      <c r="AK1424" s="231"/>
      <c r="AL1424" s="231"/>
      <c r="AM1424" s="231"/>
      <c r="AN1424" s="231"/>
    </row>
    <row r="1425" spans="1:40">
      <c r="A1425" s="27">
        <v>43396</v>
      </c>
      <c r="B1425" s="113">
        <v>8.9524000000000008</v>
      </c>
      <c r="C1425" s="17">
        <v>6.5</v>
      </c>
      <c r="D1425" s="116">
        <v>33.28</v>
      </c>
      <c r="E1425" s="113">
        <v>58.092599999999997</v>
      </c>
      <c r="F1425" s="113">
        <v>34.754800000000003</v>
      </c>
      <c r="G1425" s="113">
        <v>11.5</v>
      </c>
      <c r="H1425" s="113">
        <v>48.98</v>
      </c>
      <c r="I1425" s="113">
        <v>25.04</v>
      </c>
      <c r="J1425" s="113">
        <v>79.989999999999995</v>
      </c>
      <c r="K1425" s="113">
        <v>702.85</v>
      </c>
      <c r="L1425" s="113">
        <v>24.11</v>
      </c>
      <c r="M1425" s="113">
        <v>49.92</v>
      </c>
      <c r="N1425" s="113">
        <v>69.599999999999994</v>
      </c>
      <c r="O1425" s="113">
        <v>600.01</v>
      </c>
      <c r="P1425" s="113">
        <f t="shared" si="110"/>
        <v>2.5597681226076396</v>
      </c>
      <c r="Q1425" s="113">
        <f t="shared" si="111"/>
        <v>12.932818139689875</v>
      </c>
      <c r="R1425" s="113">
        <f>SUM($Q$1257:Q1425)</f>
        <v>2487.7877921005706</v>
      </c>
      <c r="S1425" s="113">
        <f t="shared" si="112"/>
        <v>10.549553525662002</v>
      </c>
      <c r="T1425" s="113">
        <f>SUM($S$1257:S1425)</f>
        <v>1813.5522344862979</v>
      </c>
      <c r="U1425" s="199">
        <f t="shared" si="113"/>
        <v>9.9851960374599997</v>
      </c>
      <c r="V1425" s="199">
        <f t="shared" si="114"/>
        <v>9.9851960374599997</v>
      </c>
      <c r="W1425" s="231">
        <f>SUM($V$1257:V1425)</f>
        <v>1746.3811011831999</v>
      </c>
      <c r="Y1425" s="231"/>
      <c r="Z1425" s="231"/>
      <c r="AA1425" s="231"/>
      <c r="AB1425" s="231"/>
      <c r="AC1425" s="231"/>
      <c r="AD1425" s="231"/>
      <c r="AE1425" s="231"/>
      <c r="AF1425" s="231"/>
      <c r="AG1425" s="231"/>
      <c r="AH1425" s="231"/>
      <c r="AI1425" s="231"/>
      <c r="AJ1425" s="231"/>
      <c r="AK1425" s="231"/>
      <c r="AL1425" s="231"/>
      <c r="AM1425" s="231"/>
      <c r="AN1425" s="231"/>
    </row>
    <row r="1426" spans="1:40">
      <c r="A1426" s="27">
        <v>43397</v>
      </c>
      <c r="B1426" s="113">
        <v>8.7987000000000002</v>
      </c>
      <c r="C1426" s="17">
        <v>6.39</v>
      </c>
      <c r="D1426" s="116">
        <v>33.06</v>
      </c>
      <c r="E1426" s="113">
        <v>56.942799999999998</v>
      </c>
      <c r="F1426" s="113">
        <v>34.771099999999997</v>
      </c>
      <c r="G1426" s="113">
        <v>11.600000380000001</v>
      </c>
      <c r="H1426" s="113">
        <v>49.3</v>
      </c>
      <c r="I1426" s="113">
        <v>25.02</v>
      </c>
      <c r="J1426" s="113">
        <v>80</v>
      </c>
      <c r="K1426" s="113">
        <v>698.06</v>
      </c>
      <c r="L1426" s="113">
        <v>24.15</v>
      </c>
      <c r="M1426" s="113">
        <v>54.87</v>
      </c>
      <c r="N1426" s="113">
        <v>68.91</v>
      </c>
      <c r="O1426" s="113">
        <v>599.92999999999995</v>
      </c>
      <c r="P1426" s="113">
        <f t="shared" si="110"/>
        <v>2.5330745124856735</v>
      </c>
      <c r="Q1426" s="113">
        <f t="shared" si="111"/>
        <v>12.592161440682302</v>
      </c>
      <c r="R1426" s="113">
        <f>SUM($Q$1257:Q1426)</f>
        <v>2500.3799535412531</v>
      </c>
      <c r="S1426" s="113">
        <f t="shared" si="112"/>
        <v>10.307222433669848</v>
      </c>
      <c r="T1426" s="113">
        <f>SUM($S$1257:S1426)</f>
        <v>1823.8594569199679</v>
      </c>
      <c r="U1426" s="199">
        <f t="shared" si="113"/>
        <v>9.7774808507500008</v>
      </c>
      <c r="V1426" s="199">
        <f t="shared" si="114"/>
        <v>9.7774808507500008</v>
      </c>
      <c r="W1426" s="231">
        <f>SUM($V$1257:V1426)</f>
        <v>1756.1585820339499</v>
      </c>
      <c r="Y1426" s="231"/>
      <c r="Z1426" s="231"/>
      <c r="AA1426" s="231"/>
      <c r="AB1426" s="231"/>
      <c r="AC1426" s="231"/>
      <c r="AD1426" s="231"/>
      <c r="AE1426" s="231"/>
      <c r="AF1426" s="231"/>
      <c r="AG1426" s="231"/>
      <c r="AH1426" s="231"/>
      <c r="AI1426" s="231"/>
      <c r="AJ1426" s="231"/>
      <c r="AK1426" s="231"/>
      <c r="AL1426" s="231"/>
      <c r="AM1426" s="231"/>
      <c r="AN1426" s="231"/>
    </row>
    <row r="1427" spans="1:40">
      <c r="A1427" s="27">
        <v>43398</v>
      </c>
      <c r="B1427" s="113">
        <v>11.757300000000001</v>
      </c>
      <c r="C1427" s="17">
        <v>8.5299999999999994</v>
      </c>
      <c r="D1427" s="116">
        <v>33.18</v>
      </c>
      <c r="E1427" s="113">
        <v>54.800899999999999</v>
      </c>
      <c r="F1427" s="113">
        <v>34.899000000000001</v>
      </c>
      <c r="G1427" s="113">
        <v>11.69999981</v>
      </c>
      <c r="H1427" s="113">
        <v>47.51</v>
      </c>
      <c r="I1427" s="113">
        <v>24.99</v>
      </c>
      <c r="J1427" s="113">
        <v>76.55</v>
      </c>
      <c r="K1427" s="113">
        <v>810.32</v>
      </c>
      <c r="L1427" s="113">
        <v>26.33</v>
      </c>
      <c r="M1427" s="113">
        <v>63.39</v>
      </c>
      <c r="N1427" s="113">
        <v>89.34</v>
      </c>
      <c r="O1427" s="113">
        <v>628.29999999999995</v>
      </c>
      <c r="P1427" s="113">
        <f t="shared" si="110"/>
        <v>3.0206882681706384</v>
      </c>
      <c r="Q1427" s="113">
        <f t="shared" si="111"/>
        <v>20.505400042644528</v>
      </c>
      <c r="R1427" s="113">
        <f>SUM($Q$1257:Q1427)</f>
        <v>2520.8853535838975</v>
      </c>
      <c r="S1427" s="113">
        <f t="shared" si="112"/>
        <v>13.229985381832227</v>
      </c>
      <c r="T1427" s="113">
        <f>SUM($S$1257:S1427)</f>
        <v>1837.0894423018001</v>
      </c>
      <c r="U1427" s="199">
        <f t="shared" si="113"/>
        <v>12.55517073227</v>
      </c>
      <c r="V1427" s="199">
        <f t="shared" si="114"/>
        <v>12.55517073227</v>
      </c>
      <c r="W1427" s="231">
        <f>SUM($V$1257:V1427)</f>
        <v>1768.7137527662198</v>
      </c>
      <c r="Y1427" s="231"/>
      <c r="Z1427" s="231"/>
      <c r="AA1427" s="231"/>
      <c r="AB1427" s="231"/>
      <c r="AC1427" s="231"/>
      <c r="AD1427" s="231"/>
      <c r="AE1427" s="231"/>
      <c r="AF1427" s="231"/>
      <c r="AG1427" s="231"/>
      <c r="AH1427" s="231"/>
      <c r="AI1427" s="231"/>
      <c r="AJ1427" s="231"/>
      <c r="AK1427" s="231"/>
      <c r="AL1427" s="231"/>
      <c r="AM1427" s="231"/>
      <c r="AN1427" s="231"/>
    </row>
    <row r="1428" spans="1:40">
      <c r="A1428" s="27">
        <v>43399</v>
      </c>
      <c r="B1428" s="113">
        <v>14.9506</v>
      </c>
      <c r="C1428" s="17">
        <v>10.85</v>
      </c>
      <c r="D1428" s="116">
        <v>34.020000000000003</v>
      </c>
      <c r="E1428" s="113">
        <v>43.5075</v>
      </c>
      <c r="F1428" s="113">
        <v>34.7866</v>
      </c>
      <c r="G1428" s="113">
        <v>12</v>
      </c>
      <c r="H1428" s="113">
        <v>51.8</v>
      </c>
      <c r="I1428" s="113">
        <v>25.01</v>
      </c>
      <c r="J1428" s="113">
        <v>75</v>
      </c>
      <c r="K1428" s="113">
        <v>937.62</v>
      </c>
      <c r="L1428" s="113">
        <v>30.62</v>
      </c>
      <c r="M1428" s="113">
        <v>73.64</v>
      </c>
      <c r="N1428" s="113">
        <v>113.06</v>
      </c>
      <c r="O1428" s="113">
        <v>670.18</v>
      </c>
      <c r="P1428" s="113">
        <f t="shared" si="110"/>
        <v>3.5722316254365194</v>
      </c>
      <c r="Q1428" s="113">
        <f t="shared" si="111"/>
        <v>35.595941389166256</v>
      </c>
      <c r="R1428" s="113">
        <f>SUM($Q$1257:Q1428)</f>
        <v>2556.481294973064</v>
      </c>
      <c r="S1428" s="113">
        <f t="shared" si="112"/>
        <v>16.114193605719603</v>
      </c>
      <c r="T1428" s="113">
        <f>SUM($S$1257:S1428)</f>
        <v>1853.2036359075196</v>
      </c>
      <c r="U1428" s="199">
        <f t="shared" si="113"/>
        <v>15.337465334009998</v>
      </c>
      <c r="V1428" s="199">
        <f t="shared" si="114"/>
        <v>15.337465334009998</v>
      </c>
      <c r="W1428" s="231">
        <f>SUM($V$1257:V1428)</f>
        <v>1784.0512181002298</v>
      </c>
      <c r="Y1428" s="231"/>
      <c r="Z1428" s="231"/>
      <c r="AA1428" s="231"/>
      <c r="AB1428" s="231"/>
      <c r="AC1428" s="231"/>
      <c r="AD1428" s="231"/>
      <c r="AE1428" s="231"/>
      <c r="AF1428" s="231"/>
      <c r="AG1428" s="231"/>
      <c r="AH1428" s="231"/>
      <c r="AI1428" s="231"/>
      <c r="AJ1428" s="231"/>
      <c r="AK1428" s="231"/>
      <c r="AL1428" s="231"/>
      <c r="AM1428" s="231"/>
      <c r="AN1428" s="231"/>
    </row>
    <row r="1429" spans="1:40">
      <c r="A1429" s="27">
        <v>43400</v>
      </c>
      <c r="B1429" s="113">
        <v>15.5868</v>
      </c>
      <c r="C1429" s="17">
        <v>11.31</v>
      </c>
      <c r="D1429" s="116">
        <v>33.090000000000003</v>
      </c>
      <c r="E1429" s="113">
        <v>51.880899999999997</v>
      </c>
      <c r="F1429" s="113">
        <v>33.851900000000001</v>
      </c>
      <c r="G1429" s="113">
        <v>12.100000380000001</v>
      </c>
      <c r="H1429" s="113">
        <v>32.369999999999997</v>
      </c>
      <c r="I1429" s="113">
        <v>27.7</v>
      </c>
      <c r="J1429" s="113">
        <v>66.59</v>
      </c>
      <c r="K1429" s="113">
        <v>878.49</v>
      </c>
      <c r="L1429" s="113">
        <v>32.29</v>
      </c>
      <c r="M1429" s="113">
        <v>52.76</v>
      </c>
      <c r="N1429" s="113">
        <v>115.91</v>
      </c>
      <c r="O1429" s="113">
        <v>599.97</v>
      </c>
      <c r="P1429" s="113">
        <f t="shared" si="110"/>
        <v>3.458418720410414</v>
      </c>
      <c r="Q1429" s="113">
        <f t="shared" si="111"/>
        <v>31.766704736446279</v>
      </c>
      <c r="R1429" s="113">
        <f>SUM($Q$1257:Q1429)</f>
        <v>2588.2479997095102</v>
      </c>
      <c r="S1429" s="113">
        <f t="shared" si="112"/>
        <v>16.911636416838853</v>
      </c>
      <c r="T1429" s="113">
        <f>SUM($S$1257:S1429)</f>
        <v>1870.1152723243583</v>
      </c>
      <c r="U1429" s="199">
        <f t="shared" si="113"/>
        <v>16.132144750959998</v>
      </c>
      <c r="V1429" s="199">
        <f t="shared" si="114"/>
        <v>16.132144750959998</v>
      </c>
      <c r="W1429" s="231">
        <f>SUM($V$1257:V1429)</f>
        <v>1800.1833628511897</v>
      </c>
      <c r="Y1429" s="231"/>
      <c r="Z1429" s="231"/>
      <c r="AA1429" s="231"/>
      <c r="AB1429" s="231"/>
      <c r="AC1429" s="231"/>
      <c r="AD1429" s="231"/>
      <c r="AE1429" s="231"/>
      <c r="AF1429" s="231"/>
      <c r="AG1429" s="231"/>
      <c r="AH1429" s="231"/>
      <c r="AI1429" s="231"/>
      <c r="AJ1429" s="231"/>
      <c r="AK1429" s="231"/>
      <c r="AL1429" s="231"/>
      <c r="AM1429" s="231"/>
      <c r="AN1429" s="231"/>
    </row>
    <row r="1430" spans="1:40">
      <c r="A1430" s="27">
        <v>43401</v>
      </c>
      <c r="B1430" s="113">
        <v>15.751899999999999</v>
      </c>
      <c r="C1430" s="17">
        <v>11.43</v>
      </c>
      <c r="D1430" s="116">
        <v>32.96</v>
      </c>
      <c r="E1430" s="113">
        <v>34.824399999999997</v>
      </c>
      <c r="F1430" s="113">
        <v>33.672899999999998</v>
      </c>
      <c r="G1430" s="113">
        <v>12.19999981</v>
      </c>
      <c r="H1430" s="113">
        <v>54.13</v>
      </c>
      <c r="I1430" s="113">
        <v>29</v>
      </c>
      <c r="J1430" s="113">
        <v>74.06</v>
      </c>
      <c r="K1430" s="113">
        <v>880.85</v>
      </c>
      <c r="L1430" s="113">
        <v>31.74</v>
      </c>
      <c r="M1430" s="113">
        <v>49.15</v>
      </c>
      <c r="N1430" s="113">
        <v>117.72</v>
      </c>
      <c r="O1430" s="113">
        <v>600.05999999999995</v>
      </c>
      <c r="P1430" s="113">
        <f t="shared" si="110"/>
        <v>3.5413567525697678</v>
      </c>
      <c r="Q1430" s="113">
        <f t="shared" si="111"/>
        <v>34.513714009358452</v>
      </c>
      <c r="R1430" s="113">
        <f>SUM($Q$1257:Q1430)</f>
        <v>2622.7617137188686</v>
      </c>
      <c r="S1430" s="113">
        <f t="shared" si="112"/>
        <v>16.570312657645125</v>
      </c>
      <c r="T1430" s="113">
        <f>SUM($S$1257:S1430)</f>
        <v>1886.6855849820035</v>
      </c>
      <c r="U1430" s="199">
        <f t="shared" si="113"/>
        <v>15.701161150609996</v>
      </c>
      <c r="V1430" s="199">
        <f t="shared" si="114"/>
        <v>15.701161150609996</v>
      </c>
      <c r="W1430" s="231">
        <f>SUM($V$1257:V1430)</f>
        <v>1815.8845240017997</v>
      </c>
      <c r="Y1430" s="231"/>
      <c r="Z1430" s="231"/>
      <c r="AA1430" s="231"/>
      <c r="AB1430" s="231"/>
      <c r="AC1430" s="231"/>
      <c r="AD1430" s="231"/>
      <c r="AE1430" s="231"/>
      <c r="AF1430" s="231"/>
      <c r="AG1430" s="231"/>
      <c r="AH1430" s="231"/>
      <c r="AI1430" s="231"/>
      <c r="AJ1430" s="231"/>
      <c r="AK1430" s="231"/>
      <c r="AL1430" s="231"/>
      <c r="AM1430" s="231"/>
      <c r="AN1430" s="231"/>
    </row>
    <row r="1431" spans="1:40">
      <c r="A1431" s="27">
        <v>43402</v>
      </c>
      <c r="B1431" s="113">
        <v>15.578900000000001</v>
      </c>
      <c r="C1431" s="17">
        <v>11.31</v>
      </c>
      <c r="D1431" s="116">
        <v>33.54</v>
      </c>
      <c r="E1431" s="113">
        <v>34.041600000000003</v>
      </c>
      <c r="F1431" s="113">
        <v>34.189700000000002</v>
      </c>
      <c r="G1431" s="113">
        <v>12.100000380000001</v>
      </c>
      <c r="H1431" s="113">
        <v>51.72</v>
      </c>
      <c r="I1431" s="113">
        <v>29</v>
      </c>
      <c r="J1431" s="113">
        <v>73.39</v>
      </c>
      <c r="K1431" s="113">
        <v>887.27</v>
      </c>
      <c r="L1431" s="113">
        <v>31.06</v>
      </c>
      <c r="M1431" s="113">
        <v>61.46</v>
      </c>
      <c r="N1431" s="113">
        <v>117.78</v>
      </c>
      <c r="O1431" s="113">
        <v>613.48</v>
      </c>
      <c r="P1431" s="113">
        <f t="shared" si="110"/>
        <v>3.5567441663641337</v>
      </c>
      <c r="Q1431" s="113">
        <f t="shared" si="111"/>
        <v>35.048897795898547</v>
      </c>
      <c r="R1431" s="113">
        <f>SUM($Q$1257:Q1431)</f>
        <v>2657.8106115147671</v>
      </c>
      <c r="S1431" s="113">
        <f t="shared" si="112"/>
        <v>16.469978732158051</v>
      </c>
      <c r="T1431" s="113">
        <f>SUM($S$1257:S1431)</f>
        <v>1903.1555637141616</v>
      </c>
      <c r="U1431" s="199">
        <f t="shared" si="113"/>
        <v>15.576765317049999</v>
      </c>
      <c r="V1431" s="199">
        <f t="shared" si="114"/>
        <v>15.576765317049999</v>
      </c>
      <c r="W1431" s="231">
        <f>SUM($V$1257:V1431)</f>
        <v>1831.4612893188498</v>
      </c>
      <c r="Y1431" s="231"/>
      <c r="Z1431" s="231"/>
      <c r="AA1431" s="231"/>
      <c r="AB1431" s="231"/>
      <c r="AC1431" s="231"/>
      <c r="AD1431" s="231"/>
      <c r="AE1431" s="231"/>
      <c r="AF1431" s="231"/>
      <c r="AG1431" s="231"/>
      <c r="AH1431" s="231"/>
      <c r="AI1431" s="231"/>
      <c r="AJ1431" s="231"/>
      <c r="AK1431" s="231"/>
      <c r="AL1431" s="231"/>
      <c r="AM1431" s="231"/>
      <c r="AN1431" s="231"/>
    </row>
    <row r="1432" spans="1:40">
      <c r="A1432" s="27">
        <v>43403</v>
      </c>
      <c r="B1432" s="113">
        <v>15.562200000000001</v>
      </c>
      <c r="C1432" s="17">
        <v>11.29</v>
      </c>
      <c r="D1432" s="116">
        <v>31.95</v>
      </c>
      <c r="E1432" s="113">
        <v>37.687100000000001</v>
      </c>
      <c r="F1432" s="113">
        <v>33.291200000000003</v>
      </c>
      <c r="G1432" s="113">
        <v>12</v>
      </c>
      <c r="H1432" s="113">
        <v>62.43</v>
      </c>
      <c r="I1432" s="113">
        <v>29</v>
      </c>
      <c r="J1432" s="113">
        <v>50.29</v>
      </c>
      <c r="K1432" s="113">
        <v>963.47</v>
      </c>
      <c r="L1432" s="113">
        <v>29.28</v>
      </c>
      <c r="M1432" s="113">
        <v>71.760000000000005</v>
      </c>
      <c r="N1432" s="113">
        <v>120.91</v>
      </c>
      <c r="O1432" s="113">
        <v>698.09</v>
      </c>
      <c r="P1432" s="113">
        <f t="shared" si="110"/>
        <v>3.6903886071668204</v>
      </c>
      <c r="Q1432" s="113">
        <f t="shared" si="111"/>
        <v>40.060411695897159</v>
      </c>
      <c r="R1432" s="113">
        <f>SUM($Q$1257:Q1432)</f>
        <v>2697.8710232106641</v>
      </c>
      <c r="S1432" s="113">
        <f t="shared" si="112"/>
        <v>16.027901299549395</v>
      </c>
      <c r="T1432" s="113">
        <f>SUM($S$1257:S1432)</f>
        <v>1919.1834650137109</v>
      </c>
      <c r="U1432" s="199">
        <f t="shared" si="113"/>
        <v>15.506206111349998</v>
      </c>
      <c r="V1432" s="199">
        <f t="shared" si="114"/>
        <v>15.506206111349998</v>
      </c>
      <c r="W1432" s="231">
        <f>SUM($V$1257:V1432)</f>
        <v>1846.9674954301997</v>
      </c>
      <c r="Y1432" s="231"/>
      <c r="Z1432" s="231"/>
      <c r="AA1432" s="231"/>
      <c r="AB1432" s="231"/>
      <c r="AC1432" s="231"/>
      <c r="AD1432" s="231"/>
      <c r="AE1432" s="231"/>
      <c r="AF1432" s="231"/>
      <c r="AG1432" s="231"/>
      <c r="AH1432" s="231"/>
      <c r="AI1432" s="231"/>
      <c r="AJ1432" s="231"/>
      <c r="AK1432" s="231"/>
      <c r="AL1432" s="231"/>
      <c r="AM1432" s="231"/>
      <c r="AN1432" s="231"/>
    </row>
    <row r="1433" spans="1:40">
      <c r="A1433" s="27">
        <v>43404</v>
      </c>
      <c r="B1433" s="113">
        <v>15.360099999999999</v>
      </c>
      <c r="C1433" s="17">
        <v>11.15</v>
      </c>
      <c r="D1433" s="116">
        <v>32.270000000000003</v>
      </c>
      <c r="E1433" s="113">
        <v>43.789200000000001</v>
      </c>
      <c r="F1433" s="113">
        <v>33.701700000000002</v>
      </c>
      <c r="G1433" s="113">
        <v>12.100000380000001</v>
      </c>
      <c r="H1433" s="113">
        <v>35.39</v>
      </c>
      <c r="I1433" s="113">
        <v>27.85</v>
      </c>
      <c r="J1433" s="113">
        <v>32.17</v>
      </c>
      <c r="K1433" s="113">
        <v>943.79</v>
      </c>
      <c r="L1433" s="113">
        <v>29.74</v>
      </c>
      <c r="M1433" s="113">
        <v>77.78</v>
      </c>
      <c r="N1433" s="113">
        <v>121.5</v>
      </c>
      <c r="O1433" s="113">
        <v>681.04</v>
      </c>
      <c r="P1433" s="113">
        <f t="shared" si="110"/>
        <v>3.5216827076646142</v>
      </c>
      <c r="Q1433" s="113">
        <f t="shared" si="111"/>
        <v>33.841325637800253</v>
      </c>
      <c r="R1433" s="113">
        <f>SUM($Q$1257:Q1433)</f>
        <v>2731.7123488484644</v>
      </c>
      <c r="S1433" s="113">
        <f t="shared" si="112"/>
        <v>15.864365273683253</v>
      </c>
      <c r="T1433" s="113">
        <f>SUM($S$1257:S1433)</f>
        <v>1935.0478302873942</v>
      </c>
      <c r="U1433" s="199">
        <f t="shared" si="113"/>
        <v>15.560619111929999</v>
      </c>
      <c r="V1433" s="199">
        <f t="shared" si="114"/>
        <v>15.560619111929999</v>
      </c>
      <c r="W1433" s="231">
        <f>SUM($V$1257:V1433)</f>
        <v>1862.5281145421297</v>
      </c>
      <c r="Y1433" s="231"/>
      <c r="Z1433" s="231"/>
      <c r="AA1433" s="231"/>
      <c r="AB1433" s="231"/>
      <c r="AC1433" s="231"/>
      <c r="AD1433" s="231"/>
      <c r="AE1433" s="231"/>
      <c r="AF1433" s="231"/>
      <c r="AG1433" s="231"/>
      <c r="AH1433" s="231"/>
      <c r="AI1433" s="231"/>
      <c r="AJ1433" s="231"/>
      <c r="AK1433" s="231"/>
      <c r="AL1433" s="231"/>
      <c r="AM1433" s="231"/>
      <c r="AN1433" s="231"/>
    </row>
    <row r="1434" spans="1:40">
      <c r="A1434" s="27">
        <v>43405</v>
      </c>
      <c r="B1434" s="113">
        <v>14.1502</v>
      </c>
      <c r="C1434" s="17">
        <v>10.27</v>
      </c>
      <c r="D1434" s="116">
        <v>34.42</v>
      </c>
      <c r="E1434" s="113">
        <v>48.949599999999997</v>
      </c>
      <c r="F1434" s="113">
        <v>34.591799999999999</v>
      </c>
      <c r="G1434" s="113">
        <v>12</v>
      </c>
      <c r="H1434" s="113">
        <v>52.61</v>
      </c>
      <c r="I1434" s="113">
        <v>21.73</v>
      </c>
      <c r="J1434" s="113">
        <v>31.69</v>
      </c>
      <c r="K1434" s="113">
        <v>901.53</v>
      </c>
      <c r="L1434" s="113">
        <v>27.26</v>
      </c>
      <c r="M1434" s="113">
        <v>56.51</v>
      </c>
      <c r="N1434" s="113">
        <v>105.05</v>
      </c>
      <c r="O1434" s="113">
        <v>679.24</v>
      </c>
      <c r="P1434" s="113">
        <f t="shared" si="110"/>
        <v>3.3793770363221398</v>
      </c>
      <c r="Q1434" s="113">
        <f t="shared" si="111"/>
        <v>29.352479887671247</v>
      </c>
      <c r="R1434" s="113">
        <f>SUM($Q$1257:Q1434)</f>
        <v>2761.0648287361355</v>
      </c>
      <c r="S1434" s="113">
        <f t="shared" si="112"/>
        <v>15.053052109043</v>
      </c>
      <c r="T1434" s="113">
        <f>SUM($S$1257:S1434)</f>
        <v>1950.1008823964371</v>
      </c>
      <c r="U1434" s="199">
        <f t="shared" si="113"/>
        <v>14.794045231259998</v>
      </c>
      <c r="V1434" s="199">
        <f t="shared" si="114"/>
        <v>14.794045231259998</v>
      </c>
      <c r="W1434" s="231">
        <f>SUM($V$1257:V1434)</f>
        <v>1877.3221597733898</v>
      </c>
      <c r="Y1434" s="231"/>
      <c r="Z1434" s="231"/>
      <c r="AA1434" s="231"/>
      <c r="AB1434" s="231"/>
      <c r="AC1434" s="231"/>
      <c r="AD1434" s="231"/>
      <c r="AE1434" s="231"/>
      <c r="AF1434" s="231"/>
      <c r="AG1434" s="231"/>
      <c r="AH1434" s="231"/>
      <c r="AI1434" s="231"/>
      <c r="AJ1434" s="231"/>
      <c r="AK1434" s="231"/>
      <c r="AL1434" s="231"/>
      <c r="AM1434" s="231"/>
      <c r="AN1434" s="231"/>
    </row>
    <row r="1435" spans="1:40">
      <c r="A1435" s="27">
        <v>43406</v>
      </c>
      <c r="B1435" s="113">
        <v>11.9131</v>
      </c>
      <c r="C1435" s="17">
        <v>8.65</v>
      </c>
      <c r="D1435" s="116">
        <v>33.880000000000003</v>
      </c>
      <c r="E1435" s="113">
        <v>50.470300000000002</v>
      </c>
      <c r="F1435" s="113">
        <v>34.552</v>
      </c>
      <c r="G1435" s="113">
        <v>12</v>
      </c>
      <c r="H1435" s="113">
        <v>50.06</v>
      </c>
      <c r="I1435" s="113">
        <v>20</v>
      </c>
      <c r="J1435" s="113">
        <v>41.22</v>
      </c>
      <c r="K1435" s="113">
        <v>877.68</v>
      </c>
      <c r="L1435" s="113">
        <v>23.39</v>
      </c>
      <c r="M1435" s="113">
        <v>49.64</v>
      </c>
      <c r="N1435" s="113">
        <v>90.1</v>
      </c>
      <c r="O1435" s="113">
        <v>724.58</v>
      </c>
      <c r="P1435" s="113">
        <f t="shared" si="110"/>
        <v>3.0783285577141397</v>
      </c>
      <c r="Q1435" s="113">
        <f t="shared" si="111"/>
        <v>21.722064858867277</v>
      </c>
      <c r="R1435" s="113">
        <f>SUM($Q$1257:Q1435)</f>
        <v>2782.7868935950028</v>
      </c>
      <c r="S1435" s="113">
        <f t="shared" si="112"/>
        <v>12.605146292226603</v>
      </c>
      <c r="T1435" s="113">
        <f>SUM($S$1257:S1435)</f>
        <v>1962.7060286886638</v>
      </c>
      <c r="U1435" s="199">
        <f t="shared" si="113"/>
        <v>12.64093218899</v>
      </c>
      <c r="V1435" s="199">
        <f t="shared" si="114"/>
        <v>12.64093218899</v>
      </c>
      <c r="W1435" s="231">
        <f>SUM($V$1257:V1435)</f>
        <v>1889.9630919623798</v>
      </c>
      <c r="Y1435" s="231"/>
      <c r="Z1435" s="231"/>
      <c r="AA1435" s="231"/>
      <c r="AB1435" s="231"/>
      <c r="AC1435" s="231"/>
      <c r="AD1435" s="231"/>
      <c r="AE1435" s="231"/>
      <c r="AF1435" s="231"/>
      <c r="AG1435" s="231"/>
      <c r="AH1435" s="231"/>
      <c r="AI1435" s="231"/>
      <c r="AJ1435" s="231"/>
      <c r="AK1435" s="231"/>
      <c r="AL1435" s="231"/>
      <c r="AM1435" s="231"/>
      <c r="AN1435" s="231"/>
    </row>
    <row r="1436" spans="1:40">
      <c r="A1436" s="27">
        <v>43407</v>
      </c>
      <c r="B1436" s="113">
        <v>14.0382</v>
      </c>
      <c r="C1436" s="17">
        <v>10.19</v>
      </c>
      <c r="D1436" s="116">
        <v>35.08</v>
      </c>
      <c r="E1436" s="113">
        <v>36.729300000000002</v>
      </c>
      <c r="F1436" s="113">
        <v>34.4407</v>
      </c>
      <c r="G1436" s="113">
        <v>11.899999619999999</v>
      </c>
      <c r="H1436" s="113">
        <v>61</v>
      </c>
      <c r="I1436" s="113">
        <v>20</v>
      </c>
      <c r="J1436" s="113">
        <v>62.44</v>
      </c>
      <c r="K1436" s="113">
        <v>905.47</v>
      </c>
      <c r="L1436" s="113">
        <v>28.35</v>
      </c>
      <c r="M1436" s="113">
        <v>55.67</v>
      </c>
      <c r="N1436" s="113">
        <v>113.17</v>
      </c>
      <c r="O1436" s="113">
        <v>674.88</v>
      </c>
      <c r="P1436" s="113">
        <f t="shared" si="110"/>
        <v>3.4275268479569654</v>
      </c>
      <c r="Q1436" s="113">
        <f t="shared" si="111"/>
        <v>30.800374467981428</v>
      </c>
      <c r="R1436" s="113">
        <f>SUM($Q$1257:Q1436)</f>
        <v>2813.5872680629841</v>
      </c>
      <c r="S1436" s="113">
        <f t="shared" si="112"/>
        <v>15.015770050578155</v>
      </c>
      <c r="T1436" s="113">
        <f>SUM($S$1257:S1436)</f>
        <v>1977.7217987392419</v>
      </c>
      <c r="U1436" s="199">
        <f t="shared" si="113"/>
        <v>14.34402274576</v>
      </c>
      <c r="V1436" s="199">
        <f t="shared" si="114"/>
        <v>14.34402274576</v>
      </c>
      <c r="W1436" s="231">
        <f>SUM($V$1257:V1436)</f>
        <v>1904.3071147081398</v>
      </c>
      <c r="Y1436" s="231"/>
      <c r="Z1436" s="231"/>
      <c r="AA1436" s="231"/>
      <c r="AB1436" s="231"/>
      <c r="AC1436" s="231"/>
      <c r="AD1436" s="231"/>
      <c r="AE1436" s="231"/>
      <c r="AF1436" s="231"/>
      <c r="AG1436" s="231"/>
      <c r="AH1436" s="231"/>
      <c r="AI1436" s="231"/>
      <c r="AJ1436" s="231"/>
      <c r="AK1436" s="231"/>
      <c r="AL1436" s="231"/>
      <c r="AM1436" s="231"/>
      <c r="AN1436" s="231"/>
    </row>
    <row r="1437" spans="1:40">
      <c r="A1437" s="27">
        <v>43408</v>
      </c>
      <c r="B1437" s="113">
        <v>14.3315</v>
      </c>
      <c r="C1437" s="17">
        <v>10.4</v>
      </c>
      <c r="D1437" s="116">
        <v>35.020000000000003</v>
      </c>
      <c r="E1437" s="113">
        <v>43.454300000000003</v>
      </c>
      <c r="F1437" s="113">
        <v>34.895200000000003</v>
      </c>
      <c r="G1437" s="113">
        <v>12.100000380000001</v>
      </c>
      <c r="H1437" s="113">
        <v>31.95</v>
      </c>
      <c r="I1437" s="113">
        <v>20</v>
      </c>
      <c r="J1437" s="113">
        <v>79.06</v>
      </c>
      <c r="K1437" s="113">
        <v>895.01</v>
      </c>
      <c r="L1437" s="113">
        <v>29.34</v>
      </c>
      <c r="M1437" s="113">
        <v>63.95</v>
      </c>
      <c r="N1437" s="113">
        <v>116.98</v>
      </c>
      <c r="O1437" s="113">
        <v>649.97</v>
      </c>
      <c r="P1437" s="113">
        <f t="shared" si="110"/>
        <v>3.3601099600561435</v>
      </c>
      <c r="Q1437" s="113">
        <f t="shared" si="111"/>
        <v>28.792356714342599</v>
      </c>
      <c r="R1437" s="113">
        <f>SUM($Q$1257:Q1437)</f>
        <v>2842.3796247773266</v>
      </c>
      <c r="S1437" s="113">
        <f t="shared" si="112"/>
        <v>15.640957742644952</v>
      </c>
      <c r="T1437" s="113">
        <f>SUM($S$1257:S1437)</f>
        <v>1993.3627564818869</v>
      </c>
      <c r="U1437" s="199">
        <f t="shared" si="113"/>
        <v>14.843799305709998</v>
      </c>
      <c r="V1437" s="199">
        <f t="shared" si="114"/>
        <v>14.843799305709998</v>
      </c>
      <c r="W1437" s="231">
        <f>SUM($V$1257:V1437)</f>
        <v>1919.1509140138498</v>
      </c>
      <c r="Y1437" s="231"/>
      <c r="Z1437" s="231"/>
      <c r="AA1437" s="231"/>
      <c r="AB1437" s="231"/>
      <c r="AC1437" s="231"/>
      <c r="AD1437" s="231"/>
      <c r="AE1437" s="231"/>
      <c r="AF1437" s="231"/>
      <c r="AG1437" s="231"/>
      <c r="AH1437" s="231"/>
      <c r="AI1437" s="231"/>
      <c r="AJ1437" s="231"/>
      <c r="AK1437" s="231"/>
      <c r="AL1437" s="231"/>
      <c r="AM1437" s="231"/>
      <c r="AN1437" s="231"/>
    </row>
    <row r="1438" spans="1:40">
      <c r="A1438" s="27">
        <v>43409</v>
      </c>
      <c r="B1438" s="113">
        <v>14.679600000000001</v>
      </c>
      <c r="C1438" s="17">
        <v>10.65</v>
      </c>
      <c r="D1438" s="116">
        <v>35.53</v>
      </c>
      <c r="E1438" s="113">
        <v>35.103400000000001</v>
      </c>
      <c r="F1438" s="113">
        <v>35.092100000000002</v>
      </c>
      <c r="G1438" s="113">
        <v>12.100000380000001</v>
      </c>
      <c r="H1438" s="113">
        <v>54.3</v>
      </c>
      <c r="I1438" s="113">
        <v>20</v>
      </c>
      <c r="J1438" s="113">
        <v>79.989999999999995</v>
      </c>
      <c r="K1438" s="113">
        <v>904.63</v>
      </c>
      <c r="L1438" s="113">
        <v>28.38</v>
      </c>
      <c r="M1438" s="113">
        <v>52.48</v>
      </c>
      <c r="N1438" s="113">
        <v>118.72</v>
      </c>
      <c r="O1438" s="113">
        <v>650.07000000000005</v>
      </c>
      <c r="P1438" s="113">
        <f t="shared" si="110"/>
        <v>3.4801390353008546</v>
      </c>
      <c r="Q1438" s="113">
        <f t="shared" si="111"/>
        <v>32.464235436839253</v>
      </c>
      <c r="R1438" s="113">
        <f>SUM($Q$1257:Q1438)</f>
        <v>2874.8438602141659</v>
      </c>
      <c r="S1438" s="113">
        <f t="shared" si="112"/>
        <v>15.828324856450054</v>
      </c>
      <c r="T1438" s="113">
        <f>SUM($S$1257:S1438)</f>
        <v>2009.191081338337</v>
      </c>
      <c r="U1438" s="199">
        <f t="shared" si="113"/>
        <v>14.946657769429997</v>
      </c>
      <c r="V1438" s="199">
        <f t="shared" si="114"/>
        <v>14.946657769429997</v>
      </c>
      <c r="W1438" s="231">
        <f>SUM($V$1257:V1438)</f>
        <v>1934.0975717832798</v>
      </c>
      <c r="Y1438" s="231"/>
      <c r="Z1438" s="231"/>
      <c r="AA1438" s="231"/>
      <c r="AB1438" s="231"/>
      <c r="AC1438" s="231"/>
      <c r="AD1438" s="231"/>
      <c r="AE1438" s="231"/>
      <c r="AF1438" s="231"/>
      <c r="AG1438" s="231"/>
      <c r="AH1438" s="231"/>
      <c r="AI1438" s="231"/>
      <c r="AJ1438" s="231"/>
      <c r="AK1438" s="231"/>
      <c r="AL1438" s="231"/>
      <c r="AM1438" s="231"/>
      <c r="AN1438" s="231"/>
    </row>
    <row r="1439" spans="1:40">
      <c r="A1439" s="27">
        <v>43410</v>
      </c>
      <c r="B1439" s="113">
        <v>12.4145</v>
      </c>
      <c r="C1439" s="17">
        <v>9.01</v>
      </c>
      <c r="D1439" s="116">
        <v>34.729999999999997</v>
      </c>
      <c r="E1439" s="113">
        <v>48.191200000000002</v>
      </c>
      <c r="F1439" s="113">
        <v>35.285499999999999</v>
      </c>
      <c r="G1439" s="113">
        <v>12</v>
      </c>
      <c r="H1439" s="113">
        <v>54.5</v>
      </c>
      <c r="I1439" s="113">
        <v>19.989999999999998</v>
      </c>
      <c r="J1439" s="113">
        <v>79.98</v>
      </c>
      <c r="K1439" s="113">
        <v>833.64</v>
      </c>
      <c r="L1439" s="113">
        <v>25.89</v>
      </c>
      <c r="M1439" s="113">
        <v>52.32</v>
      </c>
      <c r="N1439" s="113">
        <v>99.12</v>
      </c>
      <c r="O1439" s="113">
        <v>649.78</v>
      </c>
      <c r="P1439" s="113">
        <f t="shared" si="110"/>
        <v>3.1440065482323094</v>
      </c>
      <c r="Q1439" s="113">
        <f t="shared" si="111"/>
        <v>23.196619300134468</v>
      </c>
      <c r="R1439" s="113">
        <f>SUM($Q$1257:Q1439)</f>
        <v>2898.0404795143004</v>
      </c>
      <c r="S1439" s="113">
        <f t="shared" si="112"/>
        <v>13.820918276453904</v>
      </c>
      <c r="T1439" s="113">
        <f>SUM($S$1257:S1439)</f>
        <v>2023.011999614791</v>
      </c>
      <c r="U1439" s="199">
        <f t="shared" si="113"/>
        <v>13.130852467709998</v>
      </c>
      <c r="V1439" s="199">
        <f t="shared" si="114"/>
        <v>13.130852467709998</v>
      </c>
      <c r="W1439" s="231">
        <f>SUM($V$1257:V1439)</f>
        <v>1947.2284242509897</v>
      </c>
      <c r="Y1439" s="231"/>
      <c r="Z1439" s="231"/>
      <c r="AA1439" s="231"/>
      <c r="AB1439" s="231"/>
      <c r="AC1439" s="231"/>
      <c r="AD1439" s="231"/>
      <c r="AE1439" s="231"/>
      <c r="AF1439" s="231"/>
      <c r="AG1439" s="231"/>
      <c r="AH1439" s="231"/>
      <c r="AI1439" s="231"/>
      <c r="AJ1439" s="231"/>
      <c r="AK1439" s="231"/>
      <c r="AL1439" s="231"/>
      <c r="AM1439" s="231"/>
      <c r="AN1439" s="231"/>
    </row>
    <row r="1440" spans="1:40">
      <c r="A1440" s="27">
        <v>43411</v>
      </c>
      <c r="B1440" s="113">
        <v>10.715</v>
      </c>
      <c r="C1440" s="17">
        <v>7.78</v>
      </c>
      <c r="D1440" s="116">
        <v>34.15</v>
      </c>
      <c r="E1440" s="113">
        <v>64.597800000000007</v>
      </c>
      <c r="F1440" s="113">
        <v>35.971800000000002</v>
      </c>
      <c r="G1440" s="113">
        <v>11.5</v>
      </c>
      <c r="H1440" s="113">
        <v>53.83</v>
      </c>
      <c r="I1440" s="113">
        <v>20</v>
      </c>
      <c r="J1440" s="113">
        <v>79.989999999999995</v>
      </c>
      <c r="K1440" s="113">
        <v>779.05</v>
      </c>
      <c r="L1440" s="113">
        <v>23.24</v>
      </c>
      <c r="M1440" s="113">
        <v>59.99</v>
      </c>
      <c r="N1440" s="113">
        <v>84.55</v>
      </c>
      <c r="O1440" s="113">
        <v>649.98</v>
      </c>
      <c r="P1440" s="113">
        <f t="shared" si="110"/>
        <v>2.9402881658607001</v>
      </c>
      <c r="Q1440" s="113">
        <f t="shared" si="111"/>
        <v>18.921297998845734</v>
      </c>
      <c r="R1440" s="113">
        <f>SUM($Q$1257:Q1440)</f>
        <v>2916.961777513146</v>
      </c>
      <c r="S1440" s="113">
        <f t="shared" si="112"/>
        <v>12.739422689145405</v>
      </c>
      <c r="T1440" s="113">
        <f>SUM($S$1257:S1440)</f>
        <v>2035.7514223039364</v>
      </c>
      <c r="U1440" s="199">
        <f t="shared" si="113"/>
        <v>11.99425241052</v>
      </c>
      <c r="V1440" s="199">
        <f t="shared" si="114"/>
        <v>11.99425241052</v>
      </c>
      <c r="W1440" s="231">
        <f>SUM($V$1257:V1440)</f>
        <v>1959.2226766615097</v>
      </c>
      <c r="Y1440" s="231"/>
      <c r="Z1440" s="231"/>
      <c r="AA1440" s="231"/>
      <c r="AB1440" s="231"/>
      <c r="AC1440" s="231"/>
      <c r="AD1440" s="231"/>
      <c r="AE1440" s="231"/>
      <c r="AF1440" s="231"/>
      <c r="AG1440" s="231"/>
      <c r="AH1440" s="231"/>
      <c r="AI1440" s="231"/>
      <c r="AJ1440" s="231"/>
      <c r="AK1440" s="231"/>
      <c r="AL1440" s="231"/>
      <c r="AM1440" s="231"/>
      <c r="AN1440" s="231"/>
    </row>
    <row r="1441" spans="1:40">
      <c r="A1441" s="27">
        <v>43412</v>
      </c>
      <c r="B1441" s="113">
        <v>11.402900000000001</v>
      </c>
      <c r="C1441" s="17">
        <v>8.2799999999999994</v>
      </c>
      <c r="D1441" s="116">
        <v>33.92</v>
      </c>
      <c r="E1441" s="113">
        <v>65.429400000000001</v>
      </c>
      <c r="F1441" s="113">
        <v>36.043700000000001</v>
      </c>
      <c r="G1441" s="113">
        <v>11.5</v>
      </c>
      <c r="H1441" s="113">
        <v>52.62</v>
      </c>
      <c r="I1441" s="113">
        <v>20</v>
      </c>
      <c r="J1441" s="113">
        <v>79.98</v>
      </c>
      <c r="K1441" s="113">
        <v>791.04</v>
      </c>
      <c r="L1441" s="113">
        <v>23.97</v>
      </c>
      <c r="M1441" s="113">
        <v>54.67</v>
      </c>
      <c r="N1441" s="113">
        <v>87.63</v>
      </c>
      <c r="O1441" s="113">
        <v>644.69000000000005</v>
      </c>
      <c r="P1441" s="113">
        <f t="shared" si="110"/>
        <v>3.0214414421324101</v>
      </c>
      <c r="Q1441" s="113">
        <f t="shared" si="111"/>
        <v>20.520849993552364</v>
      </c>
      <c r="R1441" s="113">
        <f>SUM($Q$1257:Q1441)</f>
        <v>2937.4826275066985</v>
      </c>
      <c r="S1441" s="113">
        <f t="shared" si="112"/>
        <v>13.4557798054005</v>
      </c>
      <c r="T1441" s="113">
        <f>SUM($S$1257:S1441)</f>
        <v>2049.2072021093368</v>
      </c>
      <c r="U1441" s="199">
        <f t="shared" si="113"/>
        <v>12.661277196989998</v>
      </c>
      <c r="V1441" s="199">
        <f t="shared" si="114"/>
        <v>12.661277196989998</v>
      </c>
      <c r="W1441" s="231">
        <f>SUM($V$1257:V1441)</f>
        <v>1971.8839538584996</v>
      </c>
      <c r="Y1441" s="231"/>
      <c r="Z1441" s="231"/>
      <c r="AA1441" s="231"/>
      <c r="AB1441" s="231"/>
      <c r="AC1441" s="231"/>
      <c r="AD1441" s="231"/>
      <c r="AE1441" s="231"/>
      <c r="AF1441" s="231"/>
      <c r="AG1441" s="231"/>
      <c r="AH1441" s="231"/>
      <c r="AI1441" s="231"/>
      <c r="AJ1441" s="231"/>
      <c r="AK1441" s="231"/>
      <c r="AL1441" s="231"/>
      <c r="AM1441" s="231"/>
      <c r="AN1441" s="231"/>
    </row>
    <row r="1442" spans="1:40">
      <c r="A1442" s="27">
        <v>43413</v>
      </c>
      <c r="B1442" s="113">
        <v>13.0625</v>
      </c>
      <c r="C1442" s="17">
        <v>9.48</v>
      </c>
      <c r="D1442" s="116">
        <v>35.380000000000003</v>
      </c>
      <c r="E1442" s="113">
        <v>57.155900000000003</v>
      </c>
      <c r="F1442" s="113">
        <v>35.186100000000003</v>
      </c>
      <c r="G1442" s="113">
        <v>11.69999981</v>
      </c>
      <c r="H1442" s="113">
        <v>11.12</v>
      </c>
      <c r="I1442" s="113">
        <v>20</v>
      </c>
      <c r="J1442" s="113">
        <v>79.98</v>
      </c>
      <c r="K1442" s="113">
        <v>837.58</v>
      </c>
      <c r="L1442" s="113">
        <v>29.03</v>
      </c>
      <c r="M1442" s="113">
        <v>36.409999999999997</v>
      </c>
      <c r="N1442" s="113">
        <v>103.89</v>
      </c>
      <c r="O1442" s="113">
        <v>631.16999999999996</v>
      </c>
      <c r="P1442" s="113">
        <f t="shared" si="110"/>
        <v>3.063191215716508</v>
      </c>
      <c r="Q1442" s="113">
        <f t="shared" si="111"/>
        <v>21.395726711653754</v>
      </c>
      <c r="R1442" s="113">
        <f>SUM($Q$1257:Q1442)</f>
        <v>2958.8783542183523</v>
      </c>
      <c r="S1442" s="113">
        <f t="shared" si="112"/>
        <v>14.834191899307331</v>
      </c>
      <c r="T1442" s="113">
        <f>SUM($S$1257:S1442)</f>
        <v>2064.0413940086441</v>
      </c>
      <c r="U1442" s="199">
        <f t="shared" si="113"/>
        <v>14.124889790079999</v>
      </c>
      <c r="V1442" s="199">
        <f t="shared" si="114"/>
        <v>14.124889790079999</v>
      </c>
      <c r="W1442" s="231">
        <f>SUM($V$1257:V1442)</f>
        <v>1986.0088436485796</v>
      </c>
      <c r="Y1442" s="231"/>
      <c r="Z1442" s="231"/>
      <c r="AA1442" s="231"/>
      <c r="AB1442" s="231"/>
      <c r="AC1442" s="231"/>
      <c r="AD1442" s="231"/>
      <c r="AE1442" s="231"/>
      <c r="AF1442" s="231"/>
      <c r="AG1442" s="231"/>
      <c r="AH1442" s="231"/>
      <c r="AI1442" s="231"/>
      <c r="AJ1442" s="231"/>
      <c r="AK1442" s="231"/>
      <c r="AL1442" s="231"/>
      <c r="AM1442" s="231"/>
      <c r="AN1442" s="231"/>
    </row>
    <row r="1443" spans="1:40">
      <c r="A1443" s="27">
        <v>43414</v>
      </c>
      <c r="B1443" s="113">
        <v>13.6821</v>
      </c>
      <c r="C1443" s="17">
        <v>9.93</v>
      </c>
      <c r="D1443" s="116">
        <v>34.549999999999997</v>
      </c>
      <c r="E1443" s="113">
        <v>52.2226</v>
      </c>
      <c r="F1443" s="113">
        <v>35.179699999999997</v>
      </c>
      <c r="G1443" s="113">
        <v>11.899999619999999</v>
      </c>
      <c r="H1443" s="113">
        <v>15.36</v>
      </c>
      <c r="I1443" s="113">
        <v>20</v>
      </c>
      <c r="J1443" s="113">
        <v>79.98</v>
      </c>
      <c r="K1443" s="113">
        <v>847.59</v>
      </c>
      <c r="L1443" s="113">
        <v>27.16</v>
      </c>
      <c r="M1443" s="113">
        <v>51.2</v>
      </c>
      <c r="N1443" s="113">
        <v>109.93</v>
      </c>
      <c r="O1443" s="113">
        <v>619.95000000000005</v>
      </c>
      <c r="P1443" s="113">
        <f t="shared" si="110"/>
        <v>3.1572680617744058</v>
      </c>
      <c r="Q1443" s="113">
        <f t="shared" si="111"/>
        <v>23.506290396416137</v>
      </c>
      <c r="R1443" s="113">
        <f>SUM($Q$1257:Q1443)</f>
        <v>2982.3846446147686</v>
      </c>
      <c r="S1443" s="113">
        <f t="shared" si="112"/>
        <v>15.26869499070775</v>
      </c>
      <c r="T1443" s="113">
        <f>SUM($S$1257:S1443)</f>
        <v>2079.310088999352</v>
      </c>
      <c r="U1443" s="199">
        <f t="shared" si="113"/>
        <v>14.467949638349998</v>
      </c>
      <c r="V1443" s="199">
        <f t="shared" si="114"/>
        <v>14.467949638349998</v>
      </c>
      <c r="W1443" s="231">
        <f>SUM($V$1257:V1443)</f>
        <v>2000.4767932869297</v>
      </c>
      <c r="Y1443" s="231"/>
      <c r="Z1443" s="231"/>
      <c r="AA1443" s="231"/>
      <c r="AB1443" s="231"/>
      <c r="AC1443" s="231"/>
      <c r="AD1443" s="231"/>
      <c r="AE1443" s="231"/>
      <c r="AF1443" s="231"/>
      <c r="AG1443" s="231"/>
      <c r="AH1443" s="231"/>
      <c r="AI1443" s="231"/>
      <c r="AJ1443" s="231"/>
      <c r="AK1443" s="231"/>
      <c r="AL1443" s="231"/>
      <c r="AM1443" s="231"/>
      <c r="AN1443" s="231"/>
    </row>
    <row r="1444" spans="1:40">
      <c r="A1444" s="27">
        <v>43415</v>
      </c>
      <c r="B1444" s="113">
        <v>12.980600000000001</v>
      </c>
      <c r="C1444" s="17">
        <v>9.42</v>
      </c>
      <c r="D1444" s="116">
        <v>35</v>
      </c>
      <c r="E1444" s="113">
        <v>46.494599999999998</v>
      </c>
      <c r="F1444" s="113">
        <v>35.066200000000002</v>
      </c>
      <c r="G1444" s="113">
        <v>12.100000380000001</v>
      </c>
      <c r="H1444" s="113">
        <v>45.79</v>
      </c>
      <c r="I1444" s="113">
        <v>20</v>
      </c>
      <c r="J1444" s="113">
        <v>79.989999999999995</v>
      </c>
      <c r="K1444" s="113">
        <v>822.65</v>
      </c>
      <c r="L1444" s="113">
        <v>25.39</v>
      </c>
      <c r="M1444" s="113">
        <v>63.29</v>
      </c>
      <c r="N1444" s="113">
        <v>103.2</v>
      </c>
      <c r="O1444" s="113">
        <v>619.97</v>
      </c>
      <c r="P1444" s="113">
        <f t="shared" si="110"/>
        <v>3.1709267164655843</v>
      </c>
      <c r="Q1444" s="113">
        <f t="shared" si="111"/>
        <v>23.829557370318923</v>
      </c>
      <c r="R1444" s="113">
        <f>SUM($Q$1257:Q1444)</f>
        <v>3006.2142019850876</v>
      </c>
      <c r="S1444" s="113">
        <f t="shared" si="112"/>
        <v>14.459359432030551</v>
      </c>
      <c r="T1444" s="113">
        <f>SUM($S$1257:S1444)</f>
        <v>2093.7694484313824</v>
      </c>
      <c r="U1444" s="199">
        <f t="shared" si="113"/>
        <v>13.645215457599999</v>
      </c>
      <c r="V1444" s="199">
        <f t="shared" si="114"/>
        <v>13.645215457599999</v>
      </c>
      <c r="W1444" s="231">
        <f>SUM($V$1257:V1444)</f>
        <v>2014.1220087445297</v>
      </c>
      <c r="Y1444" s="231"/>
      <c r="Z1444" s="231"/>
      <c r="AA1444" s="231"/>
      <c r="AB1444" s="231"/>
      <c r="AC1444" s="231"/>
      <c r="AD1444" s="231"/>
      <c r="AE1444" s="231"/>
      <c r="AF1444" s="231"/>
      <c r="AG1444" s="231"/>
      <c r="AH1444" s="231"/>
      <c r="AI1444" s="231"/>
      <c r="AJ1444" s="231"/>
      <c r="AK1444" s="231"/>
      <c r="AL1444" s="231"/>
      <c r="AM1444" s="231"/>
      <c r="AN1444" s="231"/>
    </row>
    <row r="1445" spans="1:40">
      <c r="A1445" s="27">
        <v>43416</v>
      </c>
      <c r="B1445" s="113">
        <v>12.2981</v>
      </c>
      <c r="C1445" s="17">
        <v>8.93</v>
      </c>
      <c r="D1445" s="116">
        <v>33.74</v>
      </c>
      <c r="E1445" s="113">
        <v>53.383499999999998</v>
      </c>
      <c r="F1445" s="113">
        <v>35.093200000000003</v>
      </c>
      <c r="G1445" s="113">
        <v>12.100000380000001</v>
      </c>
      <c r="H1445" s="113">
        <v>54.87</v>
      </c>
      <c r="I1445" s="113">
        <v>20</v>
      </c>
      <c r="J1445" s="113">
        <v>79.989999999999995</v>
      </c>
      <c r="K1445" s="113">
        <v>814.98</v>
      </c>
      <c r="L1445" s="113">
        <v>26.08</v>
      </c>
      <c r="M1445" s="113">
        <v>64.88</v>
      </c>
      <c r="N1445" s="113">
        <v>100.63</v>
      </c>
      <c r="O1445" s="113">
        <v>629.08000000000004</v>
      </c>
      <c r="P1445" s="113">
        <f t="shared" si="110"/>
        <v>3.1127425888611047</v>
      </c>
      <c r="Q1445" s="113">
        <f t="shared" si="111"/>
        <v>22.482620507749861</v>
      </c>
      <c r="R1445" s="113">
        <f>SUM($Q$1257:Q1445)</f>
        <v>3028.6968224928373</v>
      </c>
      <c r="S1445" s="113">
        <f t="shared" si="112"/>
        <v>13.862595410677352</v>
      </c>
      <c r="T1445" s="113">
        <f>SUM($S$1257:S1445)</f>
        <v>2107.6320438420598</v>
      </c>
      <c r="U1445" s="199">
        <f t="shared" si="113"/>
        <v>13.096421881069999</v>
      </c>
      <c r="V1445" s="199">
        <f t="shared" si="114"/>
        <v>13.096421881069999</v>
      </c>
      <c r="W1445" s="231">
        <f>SUM($V$1257:V1445)</f>
        <v>2027.2184306255997</v>
      </c>
      <c r="Y1445" s="231"/>
      <c r="Z1445" s="231"/>
      <c r="AA1445" s="231"/>
      <c r="AB1445" s="231"/>
      <c r="AC1445" s="231"/>
      <c r="AD1445" s="231"/>
      <c r="AE1445" s="231"/>
      <c r="AF1445" s="231"/>
      <c r="AG1445" s="231"/>
      <c r="AH1445" s="231"/>
      <c r="AI1445" s="231"/>
      <c r="AJ1445" s="231"/>
      <c r="AK1445" s="231"/>
      <c r="AL1445" s="231"/>
      <c r="AM1445" s="231"/>
      <c r="AN1445" s="231"/>
    </row>
    <row r="1446" spans="1:40">
      <c r="A1446" s="27">
        <v>43417</v>
      </c>
      <c r="B1446" s="113">
        <v>11.1073</v>
      </c>
      <c r="C1446" s="17">
        <v>8.06</v>
      </c>
      <c r="D1446" s="116">
        <v>32.869999999999997</v>
      </c>
      <c r="E1446" s="113">
        <v>69.284400000000005</v>
      </c>
      <c r="F1446" s="113">
        <v>35.315600000000003</v>
      </c>
      <c r="G1446" s="113">
        <v>11.899999619999999</v>
      </c>
      <c r="H1446" s="113">
        <v>54.6</v>
      </c>
      <c r="I1446" s="113">
        <v>19.97</v>
      </c>
      <c r="J1446" s="113">
        <v>79.98</v>
      </c>
      <c r="K1446" s="113">
        <v>812.52</v>
      </c>
      <c r="L1446" s="113">
        <v>21.79</v>
      </c>
      <c r="M1446" s="113">
        <v>57.59</v>
      </c>
      <c r="N1446" s="113">
        <v>88.08</v>
      </c>
      <c r="O1446" s="113">
        <v>670.08</v>
      </c>
      <c r="P1446" s="113">
        <f t="shared" si="110"/>
        <v>2.9997951017490765</v>
      </c>
      <c r="Q1446" s="113">
        <f t="shared" si="111"/>
        <v>20.081421853402944</v>
      </c>
      <c r="R1446" s="113">
        <f>SUM($Q$1257:Q1446)</f>
        <v>3048.7782443462402</v>
      </c>
      <c r="S1446" s="113">
        <f t="shared" si="112"/>
        <v>12.949413366983256</v>
      </c>
      <c r="T1446" s="113">
        <f>SUM($S$1257:S1446)</f>
        <v>2120.581457209043</v>
      </c>
      <c r="U1446" s="199">
        <f t="shared" si="113"/>
        <v>12.389296571080001</v>
      </c>
      <c r="V1446" s="199">
        <f t="shared" si="114"/>
        <v>12.389296571080001</v>
      </c>
      <c r="W1446" s="231">
        <f>SUM($V$1257:V1446)</f>
        <v>2039.6077271966797</v>
      </c>
      <c r="Y1446" s="231"/>
      <c r="Z1446" s="231"/>
      <c r="AA1446" s="231"/>
      <c r="AB1446" s="231"/>
      <c r="AC1446" s="231"/>
      <c r="AD1446" s="231"/>
      <c r="AE1446" s="231"/>
      <c r="AF1446" s="231"/>
      <c r="AG1446" s="231"/>
      <c r="AH1446" s="231"/>
      <c r="AI1446" s="231"/>
      <c r="AJ1446" s="231"/>
      <c r="AK1446" s="231"/>
      <c r="AL1446" s="231"/>
      <c r="AM1446" s="231"/>
      <c r="AN1446" s="231"/>
    </row>
    <row r="1447" spans="1:40">
      <c r="A1447" s="27">
        <v>43418</v>
      </c>
      <c r="B1447" s="113">
        <v>11.2471</v>
      </c>
      <c r="C1447" s="17">
        <v>8.16</v>
      </c>
      <c r="D1447" s="116">
        <v>33.58</v>
      </c>
      <c r="E1447" s="113">
        <v>54.851900000000001</v>
      </c>
      <c r="F1447" s="113">
        <v>35.164099999999998</v>
      </c>
      <c r="G1447" s="113">
        <v>12</v>
      </c>
      <c r="H1447" s="113">
        <v>52.31</v>
      </c>
      <c r="I1447" s="113">
        <v>20.059999999999999</v>
      </c>
      <c r="J1447" s="113">
        <v>79.98</v>
      </c>
      <c r="K1447" s="113">
        <v>818.23</v>
      </c>
      <c r="L1447" s="113">
        <v>21.38</v>
      </c>
      <c r="M1447" s="113">
        <v>57.12</v>
      </c>
      <c r="N1447" s="113">
        <v>91.23</v>
      </c>
      <c r="O1447" s="113">
        <v>670.02</v>
      </c>
      <c r="P1447" s="113">
        <f t="shared" si="110"/>
        <v>2.99250579391079</v>
      </c>
      <c r="Q1447" s="113">
        <f t="shared" si="111"/>
        <v>19.935574396974431</v>
      </c>
      <c r="R1447" s="113">
        <f>SUM($Q$1257:Q1447)</f>
        <v>3068.7138187432147</v>
      </c>
      <c r="S1447" s="113">
        <f t="shared" si="112"/>
        <v>12.632340200327905</v>
      </c>
      <c r="T1447" s="113">
        <f>SUM($S$1257:S1447)</f>
        <v>2133.2137974093707</v>
      </c>
      <c r="U1447" s="199">
        <f t="shared" si="113"/>
        <v>12.108418452679999</v>
      </c>
      <c r="V1447" s="199">
        <f t="shared" si="114"/>
        <v>12.108418452679999</v>
      </c>
      <c r="W1447" s="231">
        <f>SUM($V$1257:V1447)</f>
        <v>2051.7161456493595</v>
      </c>
      <c r="Y1447" s="231"/>
      <c r="Z1447" s="231"/>
      <c r="AA1447" s="231"/>
      <c r="AB1447" s="231"/>
      <c r="AC1447" s="231"/>
      <c r="AD1447" s="231"/>
      <c r="AE1447" s="231"/>
      <c r="AF1447" s="231"/>
      <c r="AG1447" s="231"/>
      <c r="AH1447" s="231"/>
      <c r="AI1447" s="231"/>
      <c r="AJ1447" s="231"/>
      <c r="AK1447" s="231"/>
      <c r="AL1447" s="231"/>
      <c r="AM1447" s="231"/>
      <c r="AN1447" s="231"/>
    </row>
    <row r="1448" spans="1:40">
      <c r="A1448" s="27">
        <v>43419</v>
      </c>
      <c r="B1448" s="113">
        <v>10.683199999999999</v>
      </c>
      <c r="C1448" s="17">
        <v>7.75</v>
      </c>
      <c r="D1448" s="116">
        <v>33.47</v>
      </c>
      <c r="E1448" s="113">
        <v>38.213299999999997</v>
      </c>
      <c r="F1448" s="113">
        <v>34.807400000000001</v>
      </c>
      <c r="G1448" s="113">
        <v>12</v>
      </c>
      <c r="H1448" s="113">
        <v>44.98</v>
      </c>
      <c r="I1448" s="113">
        <v>19.989999999999998</v>
      </c>
      <c r="J1448" s="113">
        <v>79.98</v>
      </c>
      <c r="K1448" s="113">
        <v>807.31</v>
      </c>
      <c r="L1448" s="113">
        <v>21.27</v>
      </c>
      <c r="M1448" s="113">
        <v>61.63</v>
      </c>
      <c r="N1448" s="113">
        <v>90.45</v>
      </c>
      <c r="O1448" s="113">
        <v>669.82</v>
      </c>
      <c r="P1448" s="113">
        <f t="shared" si="110"/>
        <v>2.8514565598309196</v>
      </c>
      <c r="Q1448" s="113">
        <f t="shared" si="111"/>
        <v>17.312980876659068</v>
      </c>
      <c r="R1448" s="113">
        <f>SUM($Q$1257:Q1448)</f>
        <v>3086.0267996198736</v>
      </c>
      <c r="S1448" s="113">
        <f t="shared" si="112"/>
        <v>11.429577582459999</v>
      </c>
      <c r="T1448" s="113">
        <f>SUM($S$1257:S1448)</f>
        <v>2144.6433749918306</v>
      </c>
      <c r="U1448" s="199">
        <f t="shared" si="113"/>
        <v>10.99077858383</v>
      </c>
      <c r="V1448" s="199">
        <f t="shared" si="114"/>
        <v>10.99077858383</v>
      </c>
      <c r="W1448" s="231">
        <f>SUM($V$1257:V1448)</f>
        <v>2062.7069242331895</v>
      </c>
      <c r="Y1448" s="231"/>
      <c r="Z1448" s="231"/>
      <c r="AA1448" s="231"/>
      <c r="AB1448" s="231"/>
      <c r="AC1448" s="231"/>
      <c r="AD1448" s="231"/>
      <c r="AE1448" s="231"/>
      <c r="AF1448" s="231"/>
      <c r="AG1448" s="231"/>
      <c r="AH1448" s="231"/>
      <c r="AI1448" s="231"/>
      <c r="AJ1448" s="231"/>
      <c r="AK1448" s="231"/>
      <c r="AL1448" s="231"/>
      <c r="AM1448" s="231"/>
      <c r="AN1448" s="231"/>
    </row>
    <row r="1449" spans="1:40">
      <c r="A1449" s="27">
        <v>43420</v>
      </c>
      <c r="B1449" s="113">
        <v>10.430199999999999</v>
      </c>
      <c r="C1449" s="17">
        <v>7.57</v>
      </c>
      <c r="D1449" s="116">
        <v>33.6</v>
      </c>
      <c r="E1449" s="113">
        <v>66.422700000000006</v>
      </c>
      <c r="F1449" s="113">
        <v>34.941600000000001</v>
      </c>
      <c r="G1449" s="113">
        <v>12</v>
      </c>
      <c r="H1449" s="113">
        <v>48.81</v>
      </c>
      <c r="I1449" s="113">
        <v>19.989999999999998</v>
      </c>
      <c r="J1449" s="113">
        <v>79.98</v>
      </c>
      <c r="K1449" s="113">
        <v>802.12</v>
      </c>
      <c r="L1449" s="113">
        <v>21.08</v>
      </c>
      <c r="M1449" s="113">
        <v>60.37</v>
      </c>
      <c r="N1449" s="113">
        <v>89.16</v>
      </c>
      <c r="O1449" s="113">
        <v>670.06</v>
      </c>
      <c r="P1449" s="113">
        <f t="shared" si="110"/>
        <v>2.8881049972881803</v>
      </c>
      <c r="Q1449" s="113">
        <f t="shared" si="111"/>
        <v>17.959244517967726</v>
      </c>
      <c r="R1449" s="113">
        <f>SUM($Q$1257:Q1449)</f>
        <v>3103.9860441378414</v>
      </c>
      <c r="S1449" s="113">
        <f t="shared" si="112"/>
        <v>12.201675302181005</v>
      </c>
      <c r="T1449" s="113">
        <f>SUM($S$1257:S1449)</f>
        <v>2156.8450502940118</v>
      </c>
      <c r="U1449" s="199">
        <f t="shared" si="113"/>
        <v>11.71901948687</v>
      </c>
      <c r="V1449" s="199">
        <f t="shared" si="114"/>
        <v>11.71901948687</v>
      </c>
      <c r="W1449" s="231">
        <f>SUM($V$1257:V1449)</f>
        <v>2074.4259437200594</v>
      </c>
      <c r="Y1449" s="231"/>
      <c r="Z1449" s="231"/>
      <c r="AA1449" s="231"/>
      <c r="AB1449" s="231"/>
      <c r="AC1449" s="231"/>
      <c r="AD1449" s="231"/>
      <c r="AE1449" s="231"/>
      <c r="AF1449" s="231"/>
      <c r="AG1449" s="231"/>
      <c r="AH1449" s="231"/>
      <c r="AI1449" s="231"/>
      <c r="AJ1449" s="231"/>
      <c r="AK1449" s="231"/>
      <c r="AL1449" s="231"/>
      <c r="AM1449" s="231"/>
      <c r="AN1449" s="231"/>
    </row>
    <row r="1450" spans="1:40">
      <c r="A1450" s="27">
        <v>43421</v>
      </c>
      <c r="B1450" s="113">
        <v>10.3376</v>
      </c>
      <c r="C1450" s="17">
        <v>7.5</v>
      </c>
      <c r="D1450" s="116">
        <v>33.590000000000003</v>
      </c>
      <c r="E1450" s="113">
        <v>66.074799999999996</v>
      </c>
      <c r="F1450" s="113">
        <v>35.302599999999998</v>
      </c>
      <c r="G1450" s="113">
        <v>11.899999619999999</v>
      </c>
      <c r="H1450" s="113">
        <v>52.73</v>
      </c>
      <c r="I1450" s="113">
        <v>20</v>
      </c>
      <c r="J1450" s="113">
        <v>79.97</v>
      </c>
      <c r="K1450" s="113">
        <v>800.84</v>
      </c>
      <c r="L1450" s="113">
        <v>20.85</v>
      </c>
      <c r="M1450" s="113">
        <v>64.23</v>
      </c>
      <c r="N1450" s="113">
        <v>89.27</v>
      </c>
      <c r="O1450" s="113">
        <v>670.02</v>
      </c>
      <c r="P1450" s="113">
        <f t="shared" si="110"/>
        <v>2.901061112709296</v>
      </c>
      <c r="Q1450" s="113">
        <f t="shared" si="111"/>
        <v>18.193440421377133</v>
      </c>
      <c r="R1450" s="113">
        <f>SUM($Q$1257:Q1450)</f>
        <v>3122.1794845592185</v>
      </c>
      <c r="S1450" s="113">
        <f t="shared" si="112"/>
        <v>12.159258372293051</v>
      </c>
      <c r="T1450" s="113">
        <f>SUM($S$1257:S1450)</f>
        <v>2169.004308666305</v>
      </c>
      <c r="U1450" s="199">
        <f t="shared" si="113"/>
        <v>11.6137145125</v>
      </c>
      <c r="V1450" s="199">
        <f t="shared" si="114"/>
        <v>11.6137145125</v>
      </c>
      <c r="W1450" s="231">
        <f>SUM($V$1257:V1450)</f>
        <v>2086.0396582325593</v>
      </c>
      <c r="Y1450" s="231"/>
      <c r="Z1450" s="231"/>
      <c r="AA1450" s="231"/>
      <c r="AB1450" s="231"/>
      <c r="AC1450" s="231"/>
      <c r="AD1450" s="231"/>
      <c r="AE1450" s="231"/>
      <c r="AF1450" s="231"/>
      <c r="AG1450" s="231"/>
      <c r="AH1450" s="231"/>
      <c r="AI1450" s="231"/>
      <c r="AJ1450" s="231"/>
      <c r="AK1450" s="231"/>
      <c r="AL1450" s="231"/>
      <c r="AM1450" s="231"/>
      <c r="AN1450" s="231"/>
    </row>
    <row r="1451" spans="1:40">
      <c r="A1451" s="27">
        <v>43422</v>
      </c>
      <c r="B1451" s="113">
        <v>10.4826</v>
      </c>
      <c r="C1451" s="17">
        <v>7.61</v>
      </c>
      <c r="D1451" s="116">
        <v>33.18</v>
      </c>
      <c r="E1451" s="113">
        <v>51.984499999999997</v>
      </c>
      <c r="F1451" s="113">
        <v>35.332000000000001</v>
      </c>
      <c r="G1451" s="113">
        <v>11.80000019</v>
      </c>
      <c r="H1451" s="113">
        <v>45.68</v>
      </c>
      <c r="I1451" s="113">
        <v>20.010000000000002</v>
      </c>
      <c r="J1451" s="113">
        <v>79.900000000000006</v>
      </c>
      <c r="K1451" s="113">
        <v>806.71</v>
      </c>
      <c r="L1451" s="113">
        <v>20.92</v>
      </c>
      <c r="M1451" s="113">
        <v>69.31</v>
      </c>
      <c r="N1451" s="113">
        <v>91.22</v>
      </c>
      <c r="O1451" s="113">
        <v>669.98</v>
      </c>
      <c r="P1451" s="113">
        <f t="shared" si="110"/>
        <v>2.875769381256382</v>
      </c>
      <c r="Q1451" s="113">
        <f t="shared" si="111"/>
        <v>17.739066978148237</v>
      </c>
      <c r="R1451" s="113">
        <f>SUM($Q$1257:Q1451)</f>
        <v>3139.918551537367</v>
      </c>
      <c r="S1451" s="113">
        <f t="shared" si="112"/>
        <v>11.799335837801571</v>
      </c>
      <c r="T1451" s="113">
        <f>SUM($S$1257:S1451)</f>
        <v>2180.8036445041066</v>
      </c>
      <c r="U1451" s="199">
        <f t="shared" si="113"/>
        <v>11.240564143050001</v>
      </c>
      <c r="V1451" s="199">
        <f t="shared" si="114"/>
        <v>11.240564143050001</v>
      </c>
      <c r="W1451" s="231">
        <f>SUM($V$1257:V1451)</f>
        <v>2097.2802223756094</v>
      </c>
      <c r="Y1451" s="231"/>
      <c r="Z1451" s="231"/>
      <c r="AA1451" s="231"/>
      <c r="AB1451" s="231"/>
      <c r="AC1451" s="231"/>
      <c r="AD1451" s="231"/>
      <c r="AE1451" s="231"/>
      <c r="AF1451" s="231"/>
      <c r="AG1451" s="231"/>
      <c r="AH1451" s="231"/>
      <c r="AI1451" s="231"/>
      <c r="AJ1451" s="231"/>
      <c r="AK1451" s="231"/>
      <c r="AL1451" s="231"/>
      <c r="AM1451" s="231"/>
      <c r="AN1451" s="231"/>
    </row>
    <row r="1452" spans="1:40">
      <c r="A1452" s="27">
        <v>43423</v>
      </c>
      <c r="B1452" s="113">
        <v>10.6091</v>
      </c>
      <c r="C1452" s="17">
        <v>7.7</v>
      </c>
      <c r="D1452" s="116">
        <v>32.979999999999997</v>
      </c>
      <c r="E1452" s="113">
        <v>54.973700000000001</v>
      </c>
      <c r="F1452" s="113">
        <v>35.4343</v>
      </c>
      <c r="G1452" s="113">
        <v>11.80000019</v>
      </c>
      <c r="H1452" s="113">
        <v>51.25</v>
      </c>
      <c r="I1452" s="113">
        <v>19.989999999999998</v>
      </c>
      <c r="J1452" s="113">
        <v>79.98</v>
      </c>
      <c r="K1452" s="113">
        <v>811.29</v>
      </c>
      <c r="L1452" s="113">
        <v>21</v>
      </c>
      <c r="M1452" s="113">
        <v>75.12</v>
      </c>
      <c r="N1452" s="113">
        <v>92.16</v>
      </c>
      <c r="O1452" s="113">
        <v>670</v>
      </c>
      <c r="P1452" s="113">
        <f t="shared" si="110"/>
        <v>2.9292980295730522</v>
      </c>
      <c r="Q1452" s="113">
        <f t="shared" si="111"/>
        <v>18.714488866954799</v>
      </c>
      <c r="R1452" s="113">
        <f>SUM($Q$1257:Q1452)</f>
        <v>3158.6330404043219</v>
      </c>
      <c r="S1452" s="113">
        <f t="shared" si="112"/>
        <v>12.058140413822274</v>
      </c>
      <c r="T1452" s="113">
        <f>SUM($S$1257:S1452)</f>
        <v>2192.8617849179291</v>
      </c>
      <c r="U1452" s="199">
        <f t="shared" si="113"/>
        <v>11.44004697964</v>
      </c>
      <c r="V1452" s="199">
        <f t="shared" si="114"/>
        <v>11.44004697964</v>
      </c>
      <c r="W1452" s="231">
        <f>SUM($V$1257:V1452)</f>
        <v>2108.7202693552495</v>
      </c>
      <c r="Y1452" s="231"/>
      <c r="Z1452" s="231"/>
      <c r="AA1452" s="231"/>
      <c r="AB1452" s="231"/>
      <c r="AC1452" s="231"/>
      <c r="AD1452" s="231"/>
      <c r="AE1452" s="231"/>
      <c r="AF1452" s="231"/>
      <c r="AG1452" s="231"/>
      <c r="AH1452" s="231"/>
      <c r="AI1452" s="231"/>
      <c r="AJ1452" s="231"/>
      <c r="AK1452" s="231"/>
      <c r="AL1452" s="231"/>
      <c r="AM1452" s="231"/>
      <c r="AN1452" s="231"/>
    </row>
    <row r="1453" spans="1:40">
      <c r="A1453" s="27">
        <v>43424</v>
      </c>
      <c r="B1453" s="113">
        <v>10.448600000000001</v>
      </c>
      <c r="C1453" s="17">
        <v>7.58</v>
      </c>
      <c r="D1453" s="116">
        <v>33</v>
      </c>
      <c r="E1453" s="113">
        <v>56.212200000000003</v>
      </c>
      <c r="F1453" s="113">
        <v>35.319499999999998</v>
      </c>
      <c r="G1453" s="113">
        <v>11.80000019</v>
      </c>
      <c r="H1453" s="113">
        <v>44.28</v>
      </c>
      <c r="I1453" s="113">
        <v>19.989999999999998</v>
      </c>
      <c r="J1453" s="113">
        <v>79.98</v>
      </c>
      <c r="K1453" s="113">
        <v>806.3</v>
      </c>
      <c r="L1453" s="113">
        <v>20.66</v>
      </c>
      <c r="M1453" s="113">
        <v>56.2</v>
      </c>
      <c r="N1453" s="113">
        <v>89.97</v>
      </c>
      <c r="O1453" s="113">
        <v>670.02</v>
      </c>
      <c r="P1453" s="113">
        <f t="shared" si="110"/>
        <v>2.8496468226857923</v>
      </c>
      <c r="Q1453" s="113">
        <f t="shared" si="111"/>
        <v>17.281677266270609</v>
      </c>
      <c r="R1453" s="113">
        <f>SUM($Q$1257:Q1453)</f>
        <v>3175.9147176705924</v>
      </c>
      <c r="S1453" s="113">
        <f t="shared" si="112"/>
        <v>11.826459714210477</v>
      </c>
      <c r="T1453" s="113">
        <f>SUM($S$1257:S1453)</f>
        <v>2204.6882446321397</v>
      </c>
      <c r="U1453" s="199">
        <f t="shared" si="113"/>
        <v>11.324784417410001</v>
      </c>
      <c r="V1453" s="199">
        <f t="shared" si="114"/>
        <v>11.324784417410001</v>
      </c>
      <c r="W1453" s="231">
        <f>SUM($V$1257:V1453)</f>
        <v>2120.0450537726592</v>
      </c>
      <c r="Y1453" s="231"/>
      <c r="Z1453" s="231"/>
      <c r="AA1453" s="231"/>
      <c r="AB1453" s="231"/>
      <c r="AC1453" s="231"/>
      <c r="AD1453" s="231"/>
      <c r="AE1453" s="231"/>
      <c r="AF1453" s="231"/>
      <c r="AG1453" s="231"/>
      <c r="AH1453" s="231"/>
      <c r="AI1453" s="231"/>
      <c r="AJ1453" s="231"/>
      <c r="AK1453" s="231"/>
      <c r="AL1453" s="231"/>
      <c r="AM1453" s="231"/>
      <c r="AN1453" s="231"/>
    </row>
    <row r="1454" spans="1:40">
      <c r="A1454" s="27">
        <v>43425</v>
      </c>
      <c r="B1454" s="113">
        <v>11.550599999999999</v>
      </c>
      <c r="C1454" s="17">
        <v>8.3800000000000008</v>
      </c>
      <c r="D1454" s="116">
        <v>34.24</v>
      </c>
      <c r="E1454" s="113">
        <v>54.391300000000001</v>
      </c>
      <c r="F1454" s="113">
        <v>35.276899999999998</v>
      </c>
      <c r="G1454" s="113">
        <v>11.69999981</v>
      </c>
      <c r="H1454" s="113">
        <v>52.55</v>
      </c>
      <c r="I1454" s="113">
        <v>20.010000000000002</v>
      </c>
      <c r="J1454" s="113">
        <v>79.98</v>
      </c>
      <c r="K1454" s="113">
        <v>832.17</v>
      </c>
      <c r="L1454" s="113">
        <v>21.61</v>
      </c>
      <c r="M1454" s="113">
        <v>44.41</v>
      </c>
      <c r="N1454" s="113">
        <v>96.96</v>
      </c>
      <c r="O1454" s="113">
        <v>660.25</v>
      </c>
      <c r="P1454" s="113">
        <f t="shared" si="110"/>
        <v>3.0448023774865884</v>
      </c>
      <c r="Q1454" s="113">
        <f t="shared" si="111"/>
        <v>21.005879557949108</v>
      </c>
      <c r="R1454" s="113">
        <f>SUM($Q$1257:Q1454)</f>
        <v>3196.9205972285413</v>
      </c>
      <c r="S1454" s="113">
        <f t="shared" si="112"/>
        <v>13.129646298894926</v>
      </c>
      <c r="T1454" s="113">
        <f>SUM($S$1257:S1454)</f>
        <v>2217.8178909310345</v>
      </c>
      <c r="U1454" s="199">
        <f t="shared" si="113"/>
        <v>12.45373906318</v>
      </c>
      <c r="V1454" s="199">
        <f t="shared" si="114"/>
        <v>12.45373906318</v>
      </c>
      <c r="W1454" s="231">
        <f>SUM($V$1257:V1454)</f>
        <v>2132.4987928358391</v>
      </c>
      <c r="Y1454" s="231"/>
      <c r="Z1454" s="231"/>
      <c r="AA1454" s="231"/>
      <c r="AB1454" s="231"/>
      <c r="AC1454" s="231"/>
      <c r="AD1454" s="231"/>
      <c r="AE1454" s="231"/>
      <c r="AF1454" s="231"/>
      <c r="AG1454" s="231"/>
      <c r="AH1454" s="231"/>
      <c r="AI1454" s="231"/>
      <c r="AJ1454" s="231"/>
      <c r="AK1454" s="231"/>
      <c r="AL1454" s="231"/>
      <c r="AM1454" s="231"/>
      <c r="AN1454" s="231"/>
    </row>
    <row r="1455" spans="1:40">
      <c r="A1455" s="27">
        <v>43426</v>
      </c>
      <c r="B1455" s="113">
        <v>13.3889</v>
      </c>
      <c r="C1455" s="17">
        <v>9.7200000000000006</v>
      </c>
      <c r="D1455" s="116">
        <v>34.32</v>
      </c>
      <c r="E1455" s="113">
        <v>46.777299999999997</v>
      </c>
      <c r="F1455" s="113">
        <v>35.313499999999998</v>
      </c>
      <c r="G1455" s="113">
        <v>11.80000019</v>
      </c>
      <c r="H1455" s="113">
        <v>51.28</v>
      </c>
      <c r="I1455" s="113">
        <v>20</v>
      </c>
      <c r="J1455" s="113">
        <v>79.959999999999994</v>
      </c>
      <c r="K1455" s="113">
        <v>859.33</v>
      </c>
      <c r="L1455" s="113">
        <v>25.47</v>
      </c>
      <c r="M1455" s="113">
        <v>45.42</v>
      </c>
      <c r="N1455" s="113">
        <v>110.52</v>
      </c>
      <c r="O1455" s="113">
        <v>623.94000000000005</v>
      </c>
      <c r="P1455" s="113">
        <f t="shared" si="110"/>
        <v>3.2562216173301723</v>
      </c>
      <c r="Q1455" s="113">
        <f t="shared" si="111"/>
        <v>25.951297732737284</v>
      </c>
      <c r="R1455" s="113">
        <f>SUM($Q$1257:Q1455)</f>
        <v>3222.8718949612785</v>
      </c>
      <c r="S1455" s="113">
        <f t="shared" si="112"/>
        <v>14.899431061062673</v>
      </c>
      <c r="T1455" s="113">
        <f>SUM($S$1257:S1455)</f>
        <v>2232.7173219920974</v>
      </c>
      <c r="U1455" s="199">
        <f t="shared" si="113"/>
        <v>13.981557862239999</v>
      </c>
      <c r="V1455" s="199">
        <f t="shared" si="114"/>
        <v>13.981557862239999</v>
      </c>
      <c r="W1455" s="231">
        <f>SUM($V$1257:V1455)</f>
        <v>2146.4803506980793</v>
      </c>
      <c r="Y1455" s="231"/>
      <c r="Z1455" s="231"/>
      <c r="AA1455" s="231"/>
      <c r="AB1455" s="231"/>
      <c r="AC1455" s="231"/>
      <c r="AD1455" s="231"/>
      <c r="AE1455" s="231"/>
      <c r="AF1455" s="231"/>
      <c r="AG1455" s="231"/>
      <c r="AH1455" s="231"/>
      <c r="AI1455" s="231"/>
      <c r="AJ1455" s="231"/>
      <c r="AK1455" s="231"/>
      <c r="AL1455" s="231"/>
      <c r="AM1455" s="231"/>
      <c r="AN1455" s="231"/>
    </row>
    <row r="1456" spans="1:40">
      <c r="A1456" s="27">
        <v>43427</v>
      </c>
      <c r="B1456" s="113">
        <v>13.501799999999999</v>
      </c>
      <c r="C1456" s="17">
        <v>9.8000000000000007</v>
      </c>
      <c r="D1456" s="116">
        <v>35.770000000000003</v>
      </c>
      <c r="E1456" s="113">
        <v>46.950800000000001</v>
      </c>
      <c r="F1456" s="113">
        <v>35.5486</v>
      </c>
      <c r="G1456" s="113">
        <v>11.899999619999999</v>
      </c>
      <c r="H1456" s="113">
        <v>37.18</v>
      </c>
      <c r="I1456" s="113">
        <v>20</v>
      </c>
      <c r="J1456" s="113">
        <v>79.98</v>
      </c>
      <c r="K1456" s="113">
        <v>838.95</v>
      </c>
      <c r="L1456" s="113">
        <v>26.78</v>
      </c>
      <c r="M1456" s="113">
        <v>45.9</v>
      </c>
      <c r="N1456" s="113">
        <v>109.42</v>
      </c>
      <c r="O1456" s="113">
        <v>599.95000000000005</v>
      </c>
      <c r="P1456" s="113">
        <f t="shared" si="110"/>
        <v>3.1965310473962956</v>
      </c>
      <c r="Q1456" s="113">
        <f t="shared" si="111"/>
        <v>24.447575449795405</v>
      </c>
      <c r="R1456" s="113">
        <f>SUM($Q$1257:Q1456)</f>
        <v>3247.3194704110738</v>
      </c>
      <c r="S1456" s="113">
        <f t="shared" si="112"/>
        <v>15.166368319161057</v>
      </c>
      <c r="T1456" s="113">
        <f>SUM($S$1257:S1456)</f>
        <v>2247.8836903112583</v>
      </c>
      <c r="U1456" s="199">
        <f t="shared" si="113"/>
        <v>14.245487413900001</v>
      </c>
      <c r="V1456" s="199">
        <f t="shared" si="114"/>
        <v>14.245487413900001</v>
      </c>
      <c r="W1456" s="231">
        <f>SUM($V$1257:V1456)</f>
        <v>2160.7258381119791</v>
      </c>
      <c r="Y1456" s="231"/>
      <c r="Z1456" s="231"/>
      <c r="AA1456" s="231"/>
      <c r="AB1456" s="231"/>
      <c r="AC1456" s="231"/>
      <c r="AD1456" s="231"/>
      <c r="AE1456" s="231"/>
      <c r="AF1456" s="231"/>
      <c r="AG1456" s="231"/>
      <c r="AH1456" s="231"/>
      <c r="AI1456" s="231"/>
      <c r="AJ1456" s="231"/>
      <c r="AK1456" s="231"/>
      <c r="AL1456" s="231"/>
      <c r="AM1456" s="231"/>
      <c r="AN1456" s="231"/>
    </row>
    <row r="1457" spans="1:40">
      <c r="A1457" s="27">
        <v>43428</v>
      </c>
      <c r="B1457" s="113">
        <v>12.5832</v>
      </c>
      <c r="C1457" s="17">
        <v>9.1300000000000008</v>
      </c>
      <c r="D1457" s="116">
        <v>36.1</v>
      </c>
      <c r="E1457" s="113">
        <v>61.389600000000002</v>
      </c>
      <c r="F1457" s="113">
        <v>36.291899999999998</v>
      </c>
      <c r="G1457" s="113">
        <v>12.100000380000001</v>
      </c>
      <c r="H1457" s="113">
        <v>48.87</v>
      </c>
      <c r="I1457" s="113">
        <v>20</v>
      </c>
      <c r="J1457" s="113">
        <v>80</v>
      </c>
      <c r="K1457" s="113">
        <v>807.2</v>
      </c>
      <c r="L1457" s="113">
        <v>25.99</v>
      </c>
      <c r="M1457" s="113">
        <v>47.86</v>
      </c>
      <c r="N1457" s="113">
        <v>100.93</v>
      </c>
      <c r="O1457" s="113">
        <v>599.94000000000005</v>
      </c>
      <c r="P1457" s="113">
        <f t="shared" si="110"/>
        <v>3.1213247623638742</v>
      </c>
      <c r="Q1457" s="113">
        <f t="shared" si="111"/>
        <v>22.676400595528033</v>
      </c>
      <c r="R1457" s="113">
        <f>SUM($Q$1257:Q1457)</f>
        <v>3269.9958710066016</v>
      </c>
      <c r="S1457" s="113">
        <f t="shared" si="112"/>
        <v>14.717380238652256</v>
      </c>
      <c r="T1457" s="113">
        <f>SUM($S$1257:S1457)</f>
        <v>2262.6010705499107</v>
      </c>
      <c r="U1457" s="199">
        <f t="shared" si="113"/>
        <v>13.88020503087</v>
      </c>
      <c r="V1457" s="199">
        <f t="shared" si="114"/>
        <v>13.88020503087</v>
      </c>
      <c r="W1457" s="231">
        <f>SUM($V$1257:V1457)</f>
        <v>2174.6060431428491</v>
      </c>
      <c r="Y1457" s="231"/>
      <c r="Z1457" s="231"/>
      <c r="AA1457" s="231"/>
      <c r="AB1457" s="231"/>
      <c r="AC1457" s="231"/>
      <c r="AD1457" s="231"/>
      <c r="AE1457" s="231"/>
      <c r="AF1457" s="231"/>
      <c r="AG1457" s="231"/>
      <c r="AH1457" s="231"/>
      <c r="AI1457" s="231"/>
      <c r="AJ1457" s="231"/>
      <c r="AK1457" s="231"/>
      <c r="AL1457" s="231"/>
      <c r="AM1457" s="231"/>
      <c r="AN1457" s="231"/>
    </row>
    <row r="1458" spans="1:40">
      <c r="A1458" s="27">
        <v>43429</v>
      </c>
      <c r="B1458" s="113">
        <v>12.117900000000001</v>
      </c>
      <c r="C1458" s="17">
        <v>8.7899999999999991</v>
      </c>
      <c r="D1458" s="116">
        <v>35.94</v>
      </c>
      <c r="E1458" s="113">
        <v>48.485500000000002</v>
      </c>
      <c r="F1458" s="113">
        <v>36.492699999999999</v>
      </c>
      <c r="G1458" s="113">
        <v>12.100000380000001</v>
      </c>
      <c r="H1458" s="113">
        <v>48.9</v>
      </c>
      <c r="I1458" s="113">
        <v>20</v>
      </c>
      <c r="J1458" s="113">
        <v>79.989999999999995</v>
      </c>
      <c r="K1458" s="113">
        <v>791.51</v>
      </c>
      <c r="L1458" s="113">
        <v>23.86</v>
      </c>
      <c r="M1458" s="113">
        <v>58.33</v>
      </c>
      <c r="N1458" s="113">
        <v>99.7</v>
      </c>
      <c r="O1458" s="113">
        <v>600.02</v>
      </c>
      <c r="P1458" s="113">
        <f t="shared" si="110"/>
        <v>3.0415977068108537</v>
      </c>
      <c r="Q1458" s="113">
        <f t="shared" si="111"/>
        <v>20.938670380870558</v>
      </c>
      <c r="R1458" s="113">
        <f>SUM($Q$1257:Q1458)</f>
        <v>3290.9345413874721</v>
      </c>
      <c r="S1458" s="113">
        <f t="shared" si="112"/>
        <v>13.802281952440849</v>
      </c>
      <c r="T1458" s="113">
        <f>SUM($S$1257:S1458)</f>
        <v>2276.4033525023515</v>
      </c>
      <c r="U1458" s="199">
        <f t="shared" si="113"/>
        <v>12.976806129619996</v>
      </c>
      <c r="V1458" s="199">
        <f t="shared" si="114"/>
        <v>12.976806129619996</v>
      </c>
      <c r="W1458" s="231">
        <f>SUM($V$1257:V1458)</f>
        <v>2187.582849272469</v>
      </c>
      <c r="Y1458" s="231"/>
      <c r="Z1458" s="231"/>
      <c r="AA1458" s="231"/>
      <c r="AB1458" s="231"/>
      <c r="AC1458" s="231"/>
      <c r="AD1458" s="231"/>
      <c r="AE1458" s="231"/>
      <c r="AF1458" s="231"/>
      <c r="AG1458" s="231"/>
      <c r="AH1458" s="231"/>
      <c r="AI1458" s="231"/>
      <c r="AJ1458" s="231"/>
      <c r="AK1458" s="231"/>
      <c r="AL1458" s="231"/>
      <c r="AM1458" s="231"/>
      <c r="AN1458" s="231"/>
    </row>
    <row r="1459" spans="1:40">
      <c r="A1459" s="27">
        <v>43430</v>
      </c>
      <c r="B1459" s="113">
        <v>11.624499999999999</v>
      </c>
      <c r="C1459" s="17">
        <v>8.44</v>
      </c>
      <c r="D1459" s="116">
        <v>34.19</v>
      </c>
      <c r="E1459" s="113">
        <v>61.333100000000002</v>
      </c>
      <c r="F1459" s="113">
        <v>36.502699999999997</v>
      </c>
      <c r="G1459" s="113">
        <v>12.100000380000001</v>
      </c>
      <c r="H1459" s="113">
        <v>49.76</v>
      </c>
      <c r="I1459" s="113">
        <v>19.989999999999998</v>
      </c>
      <c r="J1459" s="113">
        <v>80</v>
      </c>
      <c r="K1459" s="113">
        <v>775.74</v>
      </c>
      <c r="L1459" s="113">
        <v>22.99</v>
      </c>
      <c r="M1459" s="113">
        <v>64.08</v>
      </c>
      <c r="N1459" s="113">
        <v>95.35</v>
      </c>
      <c r="O1459" s="113">
        <v>600.66999999999996</v>
      </c>
      <c r="P1459" s="113">
        <f t="shared" si="110"/>
        <v>2.9773748168219338</v>
      </c>
      <c r="Q1459" s="113">
        <f t="shared" si="111"/>
        <v>19.63620030051624</v>
      </c>
      <c r="R1459" s="242">
        <f>SUM($Q$1257:Q1459)</f>
        <v>3310.5707416879882</v>
      </c>
      <c r="S1459" s="113">
        <f t="shared" si="112"/>
        <v>13.560171347324054</v>
      </c>
      <c r="T1459" s="242">
        <f>SUM($S$1257:S1459)</f>
        <v>2289.9635238496753</v>
      </c>
      <c r="U1459" s="199">
        <f t="shared" si="113"/>
        <v>12.763665746299996</v>
      </c>
      <c r="V1459" s="199">
        <f t="shared" si="114"/>
        <v>12.763665746299996</v>
      </c>
      <c r="W1459" s="232">
        <f>SUM($V$1257:V1459)</f>
        <v>2200.346515018769</v>
      </c>
      <c r="Y1459" s="232"/>
      <c r="Z1459" s="232"/>
      <c r="AA1459" s="232"/>
      <c r="AB1459" s="232"/>
      <c r="AC1459" s="232"/>
      <c r="AD1459" s="232"/>
      <c r="AE1459" s="232"/>
      <c r="AF1459" s="232"/>
      <c r="AG1459" s="232"/>
      <c r="AH1459" s="232"/>
      <c r="AI1459" s="232"/>
      <c r="AJ1459" s="232"/>
      <c r="AK1459" s="232"/>
      <c r="AL1459" s="232"/>
      <c r="AM1459" s="232"/>
      <c r="AN1459" s="232"/>
    </row>
    <row r="1460" spans="1:40">
      <c r="A1460" s="27">
        <v>43431</v>
      </c>
      <c r="B1460" s="113">
        <v>0.51070000000000004</v>
      </c>
      <c r="C1460" s="116">
        <v>0.21</v>
      </c>
      <c r="D1460" s="116">
        <v>31.3</v>
      </c>
      <c r="E1460" s="113">
        <v>10.989599999999999</v>
      </c>
      <c r="F1460" s="113">
        <v>39.598599999999998</v>
      </c>
      <c r="G1460" s="113">
        <v>12.100000380000001</v>
      </c>
      <c r="H1460" s="113">
        <v>37.71</v>
      </c>
      <c r="I1460" s="113">
        <v>1.78</v>
      </c>
      <c r="J1460" s="113">
        <v>78.19</v>
      </c>
      <c r="K1460" s="113">
        <v>176.67</v>
      </c>
      <c r="L1460" s="113">
        <v>13.96</v>
      </c>
      <c r="M1460" s="113">
        <v>66.540000000000006</v>
      </c>
      <c r="N1460" s="113">
        <v>2.29</v>
      </c>
      <c r="O1460" s="113">
        <v>257.98</v>
      </c>
      <c r="P1460" s="113">
        <f t="shared" si="110"/>
        <v>0.46926979509386413</v>
      </c>
      <c r="Q1460" s="113">
        <f t="shared" si="111"/>
        <v>1.5988262960616939</v>
      </c>
      <c r="R1460" s="113">
        <f>X1451</f>
        <v>0</v>
      </c>
      <c r="S1460" s="113">
        <f t="shared" si="112"/>
        <v>0.49524869959494788</v>
      </c>
      <c r="T1460" s="113">
        <f>S1460</f>
        <v>0.49524869959494788</v>
      </c>
      <c r="U1460" s="199">
        <f t="shared" si="113"/>
        <v>-0.1493225592600004</v>
      </c>
      <c r="V1460" s="199">
        <f t="shared" si="114"/>
        <v>0</v>
      </c>
      <c r="W1460" s="231">
        <f>V1460</f>
        <v>0</v>
      </c>
      <c r="Y1460" s="231"/>
      <c r="Z1460" s="231"/>
      <c r="AA1460" s="231"/>
      <c r="AB1460" s="231"/>
      <c r="AC1460" s="231"/>
      <c r="AD1460" s="231"/>
      <c r="AE1460" s="231"/>
      <c r="AF1460" s="231"/>
      <c r="AG1460" s="231"/>
      <c r="AH1460" s="231"/>
      <c r="AI1460" s="231"/>
      <c r="AJ1460" s="231"/>
      <c r="AK1460" s="231"/>
      <c r="AL1460" s="231"/>
      <c r="AM1460" s="231"/>
      <c r="AN1460" s="231"/>
    </row>
    <row r="1461" spans="1:40">
      <c r="A1461" s="27">
        <v>43432</v>
      </c>
      <c r="B1461" s="113">
        <v>8.8388000000000009</v>
      </c>
      <c r="C1461" s="116">
        <v>3.61</v>
      </c>
      <c r="D1461" s="116">
        <v>32.92</v>
      </c>
      <c r="E1461" s="113">
        <v>40.197299999999998</v>
      </c>
      <c r="F1461" s="113">
        <v>26.4526</v>
      </c>
      <c r="G1461" s="113">
        <v>10.80000019</v>
      </c>
      <c r="H1461" s="113">
        <v>46.15</v>
      </c>
      <c r="I1461" s="113">
        <v>13.71</v>
      </c>
      <c r="J1461" s="113">
        <v>72.67</v>
      </c>
      <c r="K1461" s="113">
        <v>496.61</v>
      </c>
      <c r="L1461" s="113">
        <v>12.95</v>
      </c>
      <c r="M1461" s="113">
        <v>65.989999999999995</v>
      </c>
      <c r="N1461" s="113">
        <v>27.14</v>
      </c>
      <c r="O1461" s="113">
        <v>509.22</v>
      </c>
      <c r="P1461" s="113">
        <f t="shared" si="110"/>
        <v>1.7736041636644422</v>
      </c>
      <c r="Q1461" s="113">
        <f t="shared" si="111"/>
        <v>5.8920510547786282</v>
      </c>
      <c r="R1461" s="113">
        <f>SUM($Q$1460:Q1461)</f>
        <v>7.4908773508403224</v>
      </c>
      <c r="S1461" s="113">
        <f t="shared" si="112"/>
        <v>6.1355748427497758</v>
      </c>
      <c r="T1461" s="113">
        <f>SUM($S$1460:S1461)</f>
        <v>6.6308235423447233</v>
      </c>
      <c r="U1461" s="199">
        <f t="shared" si="113"/>
        <v>5.5039276137499993</v>
      </c>
      <c r="V1461" s="199">
        <f t="shared" si="114"/>
        <v>5.5039276137499993</v>
      </c>
      <c r="W1461" s="231">
        <f>SUM($V$1460:V1461)</f>
        <v>5.5039276137499993</v>
      </c>
      <c r="Y1461" s="231"/>
      <c r="Z1461" s="231"/>
      <c r="AA1461" s="231"/>
      <c r="AB1461" s="231"/>
      <c r="AC1461" s="231"/>
      <c r="AD1461" s="231"/>
      <c r="AE1461" s="231"/>
      <c r="AF1461" s="231"/>
      <c r="AG1461" s="231"/>
      <c r="AH1461" s="231"/>
      <c r="AI1461" s="231"/>
      <c r="AJ1461" s="231"/>
      <c r="AK1461" s="231"/>
      <c r="AL1461" s="231"/>
      <c r="AM1461" s="231"/>
      <c r="AN1461" s="231"/>
    </row>
    <row r="1462" spans="1:40">
      <c r="A1462" s="27">
        <v>43433</v>
      </c>
      <c r="B1462" s="113">
        <v>18.277899999999999</v>
      </c>
      <c r="C1462" s="116">
        <v>7.47</v>
      </c>
      <c r="D1462" s="116">
        <v>36.15</v>
      </c>
      <c r="E1462" s="113">
        <v>68.255300000000005</v>
      </c>
      <c r="F1462" s="113">
        <v>37.700699999999998</v>
      </c>
      <c r="G1462" s="113">
        <v>11.30000019</v>
      </c>
      <c r="H1462" s="113">
        <v>50.99</v>
      </c>
      <c r="I1462" s="113">
        <v>21.01</v>
      </c>
      <c r="J1462" s="113">
        <v>76.56</v>
      </c>
      <c r="K1462" s="113">
        <v>757.09</v>
      </c>
      <c r="L1462" s="113">
        <v>14.48</v>
      </c>
      <c r="M1462" s="113">
        <v>68.44</v>
      </c>
      <c r="N1462" s="113">
        <v>69.78</v>
      </c>
      <c r="O1462" s="113">
        <v>637.41999999999996</v>
      </c>
      <c r="P1462" s="113">
        <f t="shared" si="110"/>
        <v>2.9096988836284119</v>
      </c>
      <c r="Q1462" s="113">
        <f t="shared" si="111"/>
        <v>18.351271866571199</v>
      </c>
      <c r="R1462" s="113">
        <f>SUM($Q$1460:Q1462)</f>
        <v>25.842149217411521</v>
      </c>
      <c r="S1462" s="113">
        <f t="shared" si="112"/>
        <v>12.686837635491873</v>
      </c>
      <c r="T1462" s="113">
        <f>SUM($S$1460:S1462)</f>
        <v>19.317661177836598</v>
      </c>
      <c r="U1462" s="199">
        <f t="shared" si="113"/>
        <v>11.917665508559999</v>
      </c>
      <c r="V1462" s="199">
        <f t="shared" si="114"/>
        <v>11.917665508559999</v>
      </c>
      <c r="W1462" s="231">
        <f>SUM($V$1460:V1462)</f>
        <v>17.42159312231</v>
      </c>
      <c r="Y1462" s="231"/>
      <c r="Z1462" s="231"/>
      <c r="AA1462" s="231"/>
      <c r="AB1462" s="231"/>
      <c r="AC1462" s="231"/>
      <c r="AD1462" s="231"/>
      <c r="AE1462" s="231"/>
      <c r="AF1462" s="231"/>
      <c r="AG1462" s="231"/>
      <c r="AH1462" s="231"/>
      <c r="AI1462" s="231"/>
      <c r="AJ1462" s="231"/>
      <c r="AK1462" s="231"/>
      <c r="AL1462" s="231"/>
      <c r="AM1462" s="231"/>
      <c r="AN1462" s="231"/>
    </row>
    <row r="1463" spans="1:40">
      <c r="A1463" s="27">
        <v>43434</v>
      </c>
      <c r="B1463" s="113">
        <v>21.048300000000001</v>
      </c>
      <c r="C1463" s="116">
        <v>8.6</v>
      </c>
      <c r="D1463" s="116">
        <v>36.86</v>
      </c>
      <c r="E1463" s="113">
        <v>57.339599999999997</v>
      </c>
      <c r="F1463" s="113">
        <v>38.867600000000003</v>
      </c>
      <c r="G1463" s="113">
        <v>11.69999981</v>
      </c>
      <c r="H1463" s="113">
        <v>69.56</v>
      </c>
      <c r="I1463" s="113">
        <v>21</v>
      </c>
      <c r="J1463" s="113">
        <v>79.97</v>
      </c>
      <c r="K1463" s="113">
        <v>770.97</v>
      </c>
      <c r="L1463" s="113">
        <v>18.29</v>
      </c>
      <c r="M1463" s="113">
        <v>74.19</v>
      </c>
      <c r="N1463" s="113">
        <v>83.68</v>
      </c>
      <c r="O1463" s="113">
        <v>599.91</v>
      </c>
      <c r="P1463" s="113">
        <f t="shared" si="110"/>
        <v>3.1524565487165184</v>
      </c>
      <c r="Q1463" s="113">
        <f t="shared" si="111"/>
        <v>23.393461230406437</v>
      </c>
      <c r="R1463" s="113">
        <f>SUM($Q$1460:Q1463)</f>
        <v>49.235610447817962</v>
      </c>
      <c r="S1463" s="113">
        <f t="shared" si="112"/>
        <v>14.159659091212228</v>
      </c>
      <c r="T1463" s="113">
        <f>SUM($S$1460:S1463)</f>
        <v>33.477320269048825</v>
      </c>
      <c r="U1463" s="199">
        <f t="shared" si="113"/>
        <v>13.122406596639999</v>
      </c>
      <c r="V1463" s="199">
        <f t="shared" si="114"/>
        <v>13.122406596639999</v>
      </c>
      <c r="W1463" s="231">
        <f>SUM($V$1460:V1463)</f>
        <v>30.543999718949998</v>
      </c>
      <c r="Y1463" s="231"/>
      <c r="Z1463" s="231"/>
      <c r="AA1463" s="231"/>
      <c r="AB1463" s="231"/>
      <c r="AC1463" s="231"/>
      <c r="AD1463" s="231"/>
      <c r="AE1463" s="231"/>
      <c r="AF1463" s="231"/>
      <c r="AG1463" s="231"/>
      <c r="AH1463" s="231"/>
      <c r="AI1463" s="231"/>
      <c r="AJ1463" s="231"/>
      <c r="AK1463" s="231"/>
      <c r="AL1463" s="231"/>
      <c r="AM1463" s="231"/>
      <c r="AN1463" s="231"/>
    </row>
    <row r="1464" spans="1:40">
      <c r="A1464" s="27">
        <v>43435</v>
      </c>
      <c r="B1464" s="113">
        <v>19.611499999999999</v>
      </c>
      <c r="C1464" s="116">
        <v>8.02</v>
      </c>
      <c r="D1464" s="116">
        <v>35.57</v>
      </c>
      <c r="E1464" s="113">
        <v>57.2761</v>
      </c>
      <c r="F1464" s="113">
        <v>37.777999999999999</v>
      </c>
      <c r="G1464" s="113">
        <v>11.80000019</v>
      </c>
      <c r="H1464" s="113">
        <v>27.88</v>
      </c>
      <c r="I1464" s="113">
        <v>21</v>
      </c>
      <c r="J1464" s="113">
        <v>79.94</v>
      </c>
      <c r="K1464" s="113">
        <v>749</v>
      </c>
      <c r="L1464" s="113">
        <v>17.079999999999998</v>
      </c>
      <c r="M1464" s="113">
        <v>82.31</v>
      </c>
      <c r="N1464" s="113">
        <v>80.88</v>
      </c>
      <c r="O1464" s="113">
        <v>599.94000000000005</v>
      </c>
      <c r="P1464" s="113">
        <f t="shared" si="110"/>
        <v>2.8539963147878615</v>
      </c>
      <c r="Q1464" s="113">
        <f t="shared" si="111"/>
        <v>17.357007490399639</v>
      </c>
      <c r="R1464" s="113">
        <f>SUM($Q$1460:Q1464)</f>
        <v>66.5926179382176</v>
      </c>
      <c r="S1464" s="113">
        <f t="shared" si="112"/>
        <v>12.993613842718773</v>
      </c>
      <c r="T1464" s="113">
        <f>SUM($S$1460:S1464)</f>
        <v>46.470934111767598</v>
      </c>
      <c r="U1464" s="199">
        <f t="shared" si="113"/>
        <v>12.21527023853</v>
      </c>
      <c r="V1464" s="199">
        <f t="shared" si="114"/>
        <v>12.21527023853</v>
      </c>
      <c r="W1464" s="231">
        <f>SUM($V$1460:V1464)</f>
        <v>42.759269957480001</v>
      </c>
      <c r="Y1464" s="231"/>
      <c r="Z1464" s="231"/>
      <c r="AA1464" s="231"/>
      <c r="AB1464" s="231"/>
      <c r="AC1464" s="231"/>
      <c r="AD1464" s="231"/>
      <c r="AE1464" s="231"/>
      <c r="AF1464" s="231"/>
      <c r="AG1464" s="231"/>
      <c r="AH1464" s="231"/>
      <c r="AI1464" s="231"/>
      <c r="AJ1464" s="231"/>
      <c r="AK1464" s="231"/>
      <c r="AL1464" s="231"/>
      <c r="AM1464" s="231"/>
      <c r="AN1464" s="231"/>
    </row>
    <row r="1465" spans="1:40">
      <c r="A1465" s="27">
        <v>43436</v>
      </c>
      <c r="B1465" s="113">
        <v>18.271999999999998</v>
      </c>
      <c r="C1465" s="116">
        <v>7.47</v>
      </c>
      <c r="D1465" s="116">
        <v>34.89</v>
      </c>
      <c r="E1465" s="113">
        <v>48.764800000000001</v>
      </c>
      <c r="F1465" s="113">
        <v>37.902200000000001</v>
      </c>
      <c r="G1465" s="113">
        <v>11.899999619999999</v>
      </c>
      <c r="H1465" s="113">
        <v>45.07</v>
      </c>
      <c r="I1465" s="113">
        <v>21</v>
      </c>
      <c r="J1465" s="113">
        <v>79.92</v>
      </c>
      <c r="K1465" s="113">
        <v>726.12</v>
      </c>
      <c r="L1465" s="113">
        <v>16.190000000000001</v>
      </c>
      <c r="M1465" s="113">
        <v>88.04</v>
      </c>
      <c r="N1465" s="113">
        <v>74.790000000000006</v>
      </c>
      <c r="O1465" s="113">
        <v>599.99</v>
      </c>
      <c r="P1465" s="113">
        <f t="shared" si="110"/>
        <v>2.7788759681064152</v>
      </c>
      <c r="Q1465" s="113">
        <f t="shared" si="111"/>
        <v>16.100912833344374</v>
      </c>
      <c r="R1465" s="113">
        <f>SUM($Q$1460:Q1465)</f>
        <v>82.693530771561967</v>
      </c>
      <c r="S1465" s="113">
        <f t="shared" si="112"/>
        <v>11.855739328970651</v>
      </c>
      <c r="T1465" s="113">
        <f>SUM($S$1460:S1465)</f>
        <v>58.326673440738247</v>
      </c>
      <c r="U1465" s="199">
        <f t="shared" si="113"/>
        <v>11.127362923059998</v>
      </c>
      <c r="V1465" s="199">
        <f t="shared" si="114"/>
        <v>11.127362923059998</v>
      </c>
      <c r="W1465" s="231">
        <f>SUM($V$1460:V1465)</f>
        <v>53.886632880539999</v>
      </c>
      <c r="Y1465" s="231"/>
      <c r="Z1465" s="231"/>
      <c r="AA1465" s="231"/>
      <c r="AB1465" s="231"/>
      <c r="AC1465" s="231"/>
      <c r="AD1465" s="231"/>
      <c r="AE1465" s="231"/>
      <c r="AF1465" s="231"/>
      <c r="AG1465" s="231"/>
      <c r="AH1465" s="231"/>
      <c r="AI1465" s="231"/>
      <c r="AJ1465" s="231"/>
      <c r="AK1465" s="231"/>
      <c r="AL1465" s="231"/>
      <c r="AM1465" s="231"/>
      <c r="AN1465" s="231"/>
    </row>
    <row r="1466" spans="1:40">
      <c r="A1466" s="27">
        <v>43437</v>
      </c>
      <c r="B1466" s="113">
        <v>18.028199999999998</v>
      </c>
      <c r="C1466" s="116">
        <v>7.37</v>
      </c>
      <c r="D1466" s="116">
        <v>34.369999999999997</v>
      </c>
      <c r="E1466" s="113">
        <v>53.352499999999999</v>
      </c>
      <c r="F1466" s="113">
        <v>38.221499999999999</v>
      </c>
      <c r="G1466" s="113">
        <v>12</v>
      </c>
      <c r="H1466" s="113">
        <v>66.39</v>
      </c>
      <c r="I1466" s="113">
        <v>21</v>
      </c>
      <c r="J1466" s="113">
        <v>79.94</v>
      </c>
      <c r="K1466" s="113">
        <v>720.93</v>
      </c>
      <c r="L1466" s="113">
        <v>15.65</v>
      </c>
      <c r="M1466" s="113">
        <v>68.55</v>
      </c>
      <c r="N1466" s="113">
        <v>73.099999999999994</v>
      </c>
      <c r="O1466" s="113">
        <v>600.02</v>
      </c>
      <c r="P1466" s="113">
        <f t="shared" si="110"/>
        <v>2.8090707052730499</v>
      </c>
      <c r="Q1466" s="113">
        <f t="shared" si="111"/>
        <v>16.594489879218525</v>
      </c>
      <c r="R1466" s="113">
        <f>SUM($Q$1460:Q1466)</f>
        <v>99.288020650780496</v>
      </c>
      <c r="S1466" s="113">
        <f t="shared" si="112"/>
        <v>11.793232704626501</v>
      </c>
      <c r="T1466" s="113">
        <f>SUM($S$1460:S1466)</f>
        <v>70.119906145364752</v>
      </c>
      <c r="U1466" s="199">
        <f t="shared" si="113"/>
        <v>11.095626191399999</v>
      </c>
      <c r="V1466" s="199">
        <f t="shared" si="114"/>
        <v>11.095626191399999</v>
      </c>
      <c r="W1466" s="231">
        <f>SUM($V$1460:V1466)</f>
        <v>64.982259071939993</v>
      </c>
      <c r="Y1466" s="231"/>
      <c r="Z1466" s="231"/>
      <c r="AA1466" s="231"/>
      <c r="AB1466" s="231"/>
      <c r="AC1466" s="231"/>
      <c r="AD1466" s="231"/>
      <c r="AE1466" s="231"/>
      <c r="AF1466" s="231"/>
      <c r="AG1466" s="231"/>
      <c r="AH1466" s="231"/>
      <c r="AI1466" s="231"/>
      <c r="AJ1466" s="231"/>
      <c r="AK1466" s="231"/>
      <c r="AL1466" s="231"/>
      <c r="AM1466" s="231"/>
      <c r="AN1466" s="231"/>
    </row>
    <row r="1467" spans="1:40">
      <c r="A1467" s="27">
        <v>43438</v>
      </c>
      <c r="B1467" s="113">
        <v>18.154399999999999</v>
      </c>
      <c r="C1467" s="116">
        <v>7.42</v>
      </c>
      <c r="D1467" s="116">
        <v>34.86</v>
      </c>
      <c r="E1467" s="113">
        <v>47.332799999999999</v>
      </c>
      <c r="F1467" s="113">
        <v>38.139699999999998</v>
      </c>
      <c r="G1467" s="113">
        <v>12</v>
      </c>
      <c r="H1467" s="113">
        <v>30.18</v>
      </c>
      <c r="I1467" s="113">
        <v>21</v>
      </c>
      <c r="J1467" s="113">
        <v>79.959999999999994</v>
      </c>
      <c r="K1467" s="113">
        <v>724.61</v>
      </c>
      <c r="L1467" s="113">
        <v>15.64</v>
      </c>
      <c r="M1467" s="113">
        <v>40.04</v>
      </c>
      <c r="N1467" s="113">
        <v>73.67</v>
      </c>
      <c r="O1467" s="113">
        <v>599.98</v>
      </c>
      <c r="P1467" s="113">
        <f t="shared" si="110"/>
        <v>2.6284932166843293</v>
      </c>
      <c r="Q1467" s="113">
        <f t="shared" si="111"/>
        <v>13.852880878684124</v>
      </c>
      <c r="R1467" s="113">
        <f>SUM($Q$1460:Q1467)</f>
        <v>113.14090152946461</v>
      </c>
      <c r="S1467" s="113">
        <f t="shared" si="112"/>
        <v>11.4601802144053</v>
      </c>
      <c r="T1467" s="113">
        <f>SUM($S$1460:S1467)</f>
        <v>81.58008635977005</v>
      </c>
      <c r="U1467" s="199">
        <f t="shared" si="113"/>
        <v>11.009745190209999</v>
      </c>
      <c r="V1467" s="199">
        <f t="shared" si="114"/>
        <v>11.009745190209999</v>
      </c>
      <c r="W1467" s="231">
        <f>SUM($V$1460:V1467)</f>
        <v>75.99200426214999</v>
      </c>
      <c r="Y1467" s="231"/>
      <c r="Z1467" s="231"/>
      <c r="AA1467" s="231"/>
      <c r="AB1467" s="231"/>
      <c r="AC1467" s="231"/>
      <c r="AD1467" s="231"/>
      <c r="AE1467" s="231"/>
      <c r="AF1467" s="231"/>
      <c r="AG1467" s="231"/>
      <c r="AH1467" s="231"/>
      <c r="AI1467" s="231"/>
      <c r="AJ1467" s="231"/>
      <c r="AK1467" s="231"/>
      <c r="AL1467" s="231"/>
      <c r="AM1467" s="231"/>
      <c r="AN1467" s="231"/>
    </row>
    <row r="1468" spans="1:40">
      <c r="A1468" s="27">
        <v>43439</v>
      </c>
      <c r="B1468" s="113">
        <v>18.248899999999999</v>
      </c>
      <c r="C1468" s="116">
        <v>7.46</v>
      </c>
      <c r="D1468" s="116">
        <v>34.18</v>
      </c>
      <c r="E1468" s="113">
        <v>52.9465</v>
      </c>
      <c r="F1468" s="113">
        <v>38.2425</v>
      </c>
      <c r="G1468" s="113">
        <v>12</v>
      </c>
      <c r="H1468" s="113">
        <v>54.15</v>
      </c>
      <c r="I1468" s="113">
        <v>20.99</v>
      </c>
      <c r="J1468" s="113">
        <v>79.959999999999994</v>
      </c>
      <c r="K1468" s="113">
        <v>727.22</v>
      </c>
      <c r="L1468" s="113">
        <v>15.85</v>
      </c>
      <c r="M1468" s="113">
        <v>45.86</v>
      </c>
      <c r="N1468" s="113">
        <v>74.44</v>
      </c>
      <c r="O1468" s="113">
        <v>600.07000000000005</v>
      </c>
      <c r="P1468" s="113">
        <f t="shared" si="110"/>
        <v>2.7431128017819502</v>
      </c>
      <c r="Q1468" s="113">
        <f t="shared" si="111"/>
        <v>15.535268119899079</v>
      </c>
      <c r="R1468" s="113">
        <f>SUM($Q$1460:Q1468)</f>
        <v>128.67616964936369</v>
      </c>
      <c r="S1468" s="113">
        <f t="shared" si="112"/>
        <v>11.759158020005501</v>
      </c>
      <c r="T1468" s="113">
        <f>SUM($S$1460:S1468)</f>
        <v>93.33924437977555</v>
      </c>
      <c r="U1468" s="199">
        <f t="shared" si="113"/>
        <v>11.181364858699999</v>
      </c>
      <c r="V1468" s="199">
        <f t="shared" si="114"/>
        <v>11.181364858699999</v>
      </c>
      <c r="W1468" s="231">
        <f>SUM($V$1460:V1468)</f>
        <v>87.173369120849983</v>
      </c>
      <c r="Y1468" s="231"/>
      <c r="Z1468" s="231"/>
      <c r="AA1468" s="231"/>
      <c r="AB1468" s="231"/>
      <c r="AC1468" s="231"/>
      <c r="AD1468" s="231"/>
      <c r="AE1468" s="231"/>
      <c r="AF1468" s="231"/>
      <c r="AG1468" s="231"/>
      <c r="AH1468" s="231"/>
      <c r="AI1468" s="231"/>
      <c r="AJ1468" s="231"/>
      <c r="AK1468" s="231"/>
      <c r="AL1468" s="231"/>
      <c r="AM1468" s="231"/>
      <c r="AN1468" s="231"/>
    </row>
    <row r="1469" spans="1:40">
      <c r="A1469" s="27">
        <v>43440</v>
      </c>
      <c r="B1469" s="113">
        <v>17.8352</v>
      </c>
      <c r="C1469" s="116">
        <v>7.29</v>
      </c>
      <c r="D1469" s="116">
        <v>34.19</v>
      </c>
      <c r="E1469" s="113">
        <v>53.558100000000003</v>
      </c>
      <c r="F1469" s="113">
        <v>38.217599999999997</v>
      </c>
      <c r="G1469" s="113">
        <v>12</v>
      </c>
      <c r="H1469" s="113">
        <v>47.97</v>
      </c>
      <c r="I1469" s="113">
        <v>21.01</v>
      </c>
      <c r="J1469" s="113">
        <v>72.73</v>
      </c>
      <c r="K1469" s="113">
        <v>717.56</v>
      </c>
      <c r="L1469" s="113">
        <v>15.27</v>
      </c>
      <c r="M1469" s="113">
        <v>51</v>
      </c>
      <c r="N1469" s="113">
        <v>70.790000000000006</v>
      </c>
      <c r="O1469" s="113">
        <v>599.97</v>
      </c>
      <c r="P1469" s="113">
        <f t="shared" si="110"/>
        <v>2.6782781539666995</v>
      </c>
      <c r="Q1469" s="113">
        <f t="shared" si="111"/>
        <v>14.560001619045295</v>
      </c>
      <c r="R1469" s="113">
        <f>SUM($Q$1460:Q1469)</f>
        <v>143.23617126840898</v>
      </c>
      <c r="S1469" s="113">
        <f t="shared" si="112"/>
        <v>11.447146280759803</v>
      </c>
      <c r="T1469" s="113">
        <f>SUM($S$1460:S1469)</f>
        <v>104.78639066053535</v>
      </c>
      <c r="U1469" s="199">
        <f t="shared" si="113"/>
        <v>10.977655694689998</v>
      </c>
      <c r="V1469" s="199">
        <f t="shared" si="114"/>
        <v>10.977655694689998</v>
      </c>
      <c r="W1469" s="231">
        <f>SUM($V$1460:V1469)</f>
        <v>98.151024815539984</v>
      </c>
      <c r="Y1469" s="231"/>
      <c r="Z1469" s="231"/>
      <c r="AA1469" s="231"/>
      <c r="AB1469" s="231"/>
      <c r="AC1469" s="231"/>
      <c r="AD1469" s="231"/>
      <c r="AE1469" s="231"/>
      <c r="AF1469" s="231"/>
      <c r="AG1469" s="231"/>
      <c r="AH1469" s="231"/>
      <c r="AI1469" s="231"/>
      <c r="AJ1469" s="231"/>
      <c r="AK1469" s="231"/>
      <c r="AL1469" s="231"/>
      <c r="AM1469" s="231"/>
      <c r="AN1469" s="231"/>
    </row>
    <row r="1470" spans="1:40">
      <c r="A1470" s="27">
        <v>43441</v>
      </c>
      <c r="B1470" s="113">
        <v>19.020900000000001</v>
      </c>
      <c r="C1470" s="116">
        <v>7.77</v>
      </c>
      <c r="D1470" s="116">
        <v>35.29</v>
      </c>
      <c r="E1470" s="113">
        <v>43.050699999999999</v>
      </c>
      <c r="F1470" s="113">
        <v>38.089700000000001</v>
      </c>
      <c r="G1470" s="113">
        <v>12</v>
      </c>
      <c r="H1470" s="113">
        <v>52.07</v>
      </c>
      <c r="I1470" s="113">
        <v>21.01</v>
      </c>
      <c r="J1470" s="113">
        <v>67.98</v>
      </c>
      <c r="K1470" s="113">
        <v>739.9</v>
      </c>
      <c r="L1470" s="113">
        <v>16.07</v>
      </c>
      <c r="M1470" s="113">
        <v>57.64</v>
      </c>
      <c r="N1470" s="113">
        <v>75.41</v>
      </c>
      <c r="O1470" s="113">
        <v>600.02</v>
      </c>
      <c r="P1470" s="113">
        <f t="shared" si="110"/>
        <v>2.7968686341421503</v>
      </c>
      <c r="Q1470" s="113">
        <f t="shared" si="111"/>
        <v>16.393233105163883</v>
      </c>
      <c r="R1470" s="113">
        <f>SUM($Q$1460:Q1470)</f>
        <v>159.62940437357287</v>
      </c>
      <c r="S1470" s="113">
        <f t="shared" si="112"/>
        <v>11.8944437330731</v>
      </c>
      <c r="T1470" s="113">
        <f>SUM($S$1460:S1470)</f>
        <v>116.68083439360845</v>
      </c>
      <c r="U1470" s="199">
        <f t="shared" si="113"/>
        <v>11.374087662679997</v>
      </c>
      <c r="V1470" s="199">
        <f t="shared" si="114"/>
        <v>11.374087662679997</v>
      </c>
      <c r="W1470" s="231">
        <f>SUM($V$1460:V1470)</f>
        <v>109.52511247821998</v>
      </c>
      <c r="Y1470" s="231"/>
      <c r="Z1470" s="231"/>
      <c r="AA1470" s="231"/>
      <c r="AB1470" s="231"/>
      <c r="AC1470" s="231"/>
      <c r="AD1470" s="231"/>
      <c r="AE1470" s="231"/>
      <c r="AF1470" s="231"/>
      <c r="AG1470" s="231"/>
      <c r="AH1470" s="231"/>
      <c r="AI1470" s="231"/>
      <c r="AJ1470" s="231"/>
      <c r="AK1470" s="231"/>
      <c r="AL1470" s="231"/>
      <c r="AM1470" s="231"/>
      <c r="AN1470" s="231"/>
    </row>
    <row r="1471" spans="1:40">
      <c r="A1471" s="27">
        <v>43442</v>
      </c>
      <c r="B1471" s="113">
        <v>19.0197</v>
      </c>
      <c r="C1471" s="116">
        <v>7.77</v>
      </c>
      <c r="D1471" s="116">
        <v>35.25</v>
      </c>
      <c r="E1471" s="113">
        <v>52.055199999999999</v>
      </c>
      <c r="F1471" s="113">
        <v>37.903500000000001</v>
      </c>
      <c r="G1471" s="113">
        <v>12</v>
      </c>
      <c r="H1471" s="113">
        <v>55.14</v>
      </c>
      <c r="I1471" s="113">
        <v>20.99</v>
      </c>
      <c r="J1471" s="113">
        <v>69.709999999999994</v>
      </c>
      <c r="K1471" s="113">
        <v>744.12</v>
      </c>
      <c r="L1471" s="113">
        <v>16.739999999999998</v>
      </c>
      <c r="M1471" s="113">
        <v>63.3</v>
      </c>
      <c r="N1471" s="113">
        <v>77.83</v>
      </c>
      <c r="O1471" s="113">
        <v>599.98</v>
      </c>
      <c r="P1471" s="113">
        <f t="shared" si="110"/>
        <v>2.8412031895861101</v>
      </c>
      <c r="Q1471" s="113">
        <f t="shared" si="111"/>
        <v>17.136371441917618</v>
      </c>
      <c r="R1471" s="113">
        <f>SUM($Q$1460:Q1471)</f>
        <v>176.76577581549049</v>
      </c>
      <c r="S1471" s="113">
        <f t="shared" si="112"/>
        <v>12.2715495226999</v>
      </c>
      <c r="T1471" s="113">
        <f>SUM($S$1460:S1471)</f>
        <v>128.95238391630835</v>
      </c>
      <c r="U1471" s="199">
        <f t="shared" si="113"/>
        <v>11.673996556709998</v>
      </c>
      <c r="V1471" s="199">
        <f t="shared" si="114"/>
        <v>11.673996556709998</v>
      </c>
      <c r="W1471" s="231">
        <f>SUM($V$1460:V1471)</f>
        <v>121.19910903492998</v>
      </c>
      <c r="Y1471" s="231"/>
      <c r="Z1471" s="231"/>
      <c r="AA1471" s="231"/>
      <c r="AB1471" s="231"/>
      <c r="AC1471" s="231"/>
      <c r="AD1471" s="231"/>
      <c r="AE1471" s="231"/>
      <c r="AF1471" s="231"/>
      <c r="AG1471" s="231"/>
      <c r="AH1471" s="231"/>
      <c r="AI1471" s="231"/>
      <c r="AJ1471" s="231"/>
      <c r="AK1471" s="231"/>
      <c r="AL1471" s="231"/>
      <c r="AM1471" s="231"/>
      <c r="AN1471" s="231"/>
    </row>
    <row r="1472" spans="1:40">
      <c r="A1472" s="27">
        <v>43443</v>
      </c>
      <c r="B1472" s="113">
        <v>18.9392</v>
      </c>
      <c r="C1472" s="116">
        <v>7.74</v>
      </c>
      <c r="D1472" s="116">
        <v>35.56</v>
      </c>
      <c r="E1472" s="113">
        <v>57.016100000000002</v>
      </c>
      <c r="F1472" s="113">
        <v>37.857199999999999</v>
      </c>
      <c r="G1472" s="113">
        <v>12</v>
      </c>
      <c r="H1472" s="113">
        <v>40.909999999999997</v>
      </c>
      <c r="I1472" s="113">
        <v>21.01</v>
      </c>
      <c r="J1472" s="113">
        <v>79.19</v>
      </c>
      <c r="K1472" s="113">
        <v>743.5</v>
      </c>
      <c r="L1472" s="113">
        <v>16.45</v>
      </c>
      <c r="M1472" s="113">
        <v>70.510000000000005</v>
      </c>
      <c r="N1472" s="113">
        <v>78.239999999999995</v>
      </c>
      <c r="O1472" s="113">
        <v>599.95000000000005</v>
      </c>
      <c r="P1472" s="113">
        <f t="shared" si="110"/>
        <v>2.81816526685322</v>
      </c>
      <c r="Q1472" s="113">
        <f t="shared" si="111"/>
        <v>16.746097848352495</v>
      </c>
      <c r="R1472" s="113">
        <f>SUM($Q$1460:Q1472)</f>
        <v>193.51187366384298</v>
      </c>
      <c r="S1472" s="113">
        <f t="shared" si="112"/>
        <v>12.502005934153402</v>
      </c>
      <c r="T1472" s="113">
        <f>SUM($S$1460:S1472)</f>
        <v>141.45438985046175</v>
      </c>
      <c r="U1472" s="199">
        <f t="shared" si="113"/>
        <v>11.834258496649998</v>
      </c>
      <c r="V1472" s="199">
        <f t="shared" si="114"/>
        <v>11.834258496649998</v>
      </c>
      <c r="W1472" s="231">
        <f>SUM($V$1460:V1472)</f>
        <v>133.03336753157998</v>
      </c>
      <c r="Y1472" s="231"/>
      <c r="Z1472" s="231"/>
      <c r="AA1472" s="231"/>
      <c r="AB1472" s="231"/>
      <c r="AC1472" s="231"/>
      <c r="AD1472" s="231"/>
      <c r="AE1472" s="231"/>
      <c r="AF1472" s="231"/>
      <c r="AG1472" s="231"/>
      <c r="AH1472" s="231"/>
      <c r="AI1472" s="231"/>
      <c r="AJ1472" s="231"/>
      <c r="AK1472" s="231"/>
      <c r="AL1472" s="231"/>
      <c r="AM1472" s="231"/>
      <c r="AN1472" s="231"/>
    </row>
    <row r="1473" spans="1:40">
      <c r="A1473" s="27">
        <v>43444</v>
      </c>
      <c r="B1473" s="113">
        <v>18.8995</v>
      </c>
      <c r="C1473" s="116">
        <v>7.72</v>
      </c>
      <c r="D1473" s="116">
        <v>34.67</v>
      </c>
      <c r="E1473" s="113">
        <v>44.461300000000001</v>
      </c>
      <c r="F1473" s="113">
        <v>38.125500000000002</v>
      </c>
      <c r="G1473" s="113">
        <v>12</v>
      </c>
      <c r="H1473" s="113">
        <v>51.79</v>
      </c>
      <c r="I1473" s="113">
        <v>21</v>
      </c>
      <c r="J1473" s="113">
        <v>79.97</v>
      </c>
      <c r="K1473" s="113">
        <v>747.12</v>
      </c>
      <c r="L1473" s="113">
        <v>16.64</v>
      </c>
      <c r="M1473" s="113">
        <v>34.159999999999997</v>
      </c>
      <c r="N1473" s="113">
        <v>80.03</v>
      </c>
      <c r="O1473" s="113">
        <v>600.01</v>
      </c>
      <c r="P1473" s="113">
        <f t="shared" si="110"/>
        <v>2.7685175286078905</v>
      </c>
      <c r="Q1473" s="113">
        <f t="shared" si="111"/>
        <v>15.934993319070843</v>
      </c>
      <c r="R1473" s="113">
        <f>SUM($Q$1460:Q1473)</f>
        <v>209.44686698291383</v>
      </c>
      <c r="S1473" s="113">
        <f t="shared" si="112"/>
        <v>11.856250860902103</v>
      </c>
      <c r="T1473" s="113">
        <f>SUM($S$1460:S1473)</f>
        <v>153.31064071136385</v>
      </c>
      <c r="U1473" s="199">
        <f t="shared" si="113"/>
        <v>11.290581801640002</v>
      </c>
      <c r="V1473" s="199">
        <f t="shared" si="114"/>
        <v>11.290581801640002</v>
      </c>
      <c r="W1473" s="231">
        <f>SUM($V$1460:V1473)</f>
        <v>144.32394933321999</v>
      </c>
      <c r="Y1473" s="231"/>
      <c r="Z1473" s="231"/>
      <c r="AA1473" s="231"/>
      <c r="AB1473" s="231"/>
      <c r="AC1473" s="231"/>
      <c r="AD1473" s="231"/>
      <c r="AE1473" s="231"/>
      <c r="AF1473" s="231"/>
      <c r="AG1473" s="231"/>
      <c r="AH1473" s="231"/>
      <c r="AI1473" s="231"/>
      <c r="AJ1473" s="231"/>
      <c r="AK1473" s="231"/>
      <c r="AL1473" s="231"/>
      <c r="AM1473" s="231"/>
      <c r="AN1473" s="231"/>
    </row>
    <row r="1474" spans="1:40">
      <c r="A1474" s="27">
        <v>43445</v>
      </c>
      <c r="B1474" s="113">
        <v>18.784099999999999</v>
      </c>
      <c r="C1474" s="116">
        <v>7.68</v>
      </c>
      <c r="D1474" s="116">
        <v>34.76</v>
      </c>
      <c r="E1474" s="113">
        <v>54.466500000000003</v>
      </c>
      <c r="F1474" s="113">
        <v>38.231499999999997</v>
      </c>
      <c r="G1474" s="113">
        <v>11.899999619999999</v>
      </c>
      <c r="H1474" s="113">
        <v>55.26</v>
      </c>
      <c r="I1474" s="113">
        <v>21</v>
      </c>
      <c r="J1474" s="113">
        <v>79.97</v>
      </c>
      <c r="K1474" s="113">
        <v>744.36</v>
      </c>
      <c r="L1474" s="113">
        <v>15.51</v>
      </c>
      <c r="M1474" s="113">
        <v>45.75</v>
      </c>
      <c r="N1474" s="113">
        <v>78.84</v>
      </c>
      <c r="O1474" s="113">
        <v>600.01</v>
      </c>
      <c r="P1474" s="113">
        <f t="shared" si="110"/>
        <v>2.8197677196434854</v>
      </c>
      <c r="Q1474" s="113">
        <f t="shared" si="111"/>
        <v>16.772954191839993</v>
      </c>
      <c r="R1474" s="113">
        <f>SUM($Q$1460:Q1474)</f>
        <v>226.21982117475383</v>
      </c>
      <c r="S1474" s="113">
        <f t="shared" si="112"/>
        <v>12.255523408593355</v>
      </c>
      <c r="T1474" s="113">
        <f>SUM($S$1460:S1474)</f>
        <v>165.56616411995719</v>
      </c>
      <c r="U1474" s="199">
        <f t="shared" si="113"/>
        <v>11.5851276676</v>
      </c>
      <c r="V1474" s="199">
        <f t="shared" si="114"/>
        <v>11.5851276676</v>
      </c>
      <c r="W1474" s="231">
        <f>SUM($V$1460:V1474)</f>
        <v>155.90907700081999</v>
      </c>
      <c r="Y1474" s="231"/>
      <c r="Z1474" s="231"/>
      <c r="AA1474" s="231"/>
      <c r="AB1474" s="231"/>
      <c r="AC1474" s="231"/>
      <c r="AD1474" s="231"/>
      <c r="AE1474" s="231"/>
      <c r="AF1474" s="231"/>
      <c r="AG1474" s="231"/>
      <c r="AH1474" s="231"/>
      <c r="AI1474" s="231"/>
      <c r="AJ1474" s="231"/>
      <c r="AK1474" s="231"/>
      <c r="AL1474" s="231"/>
      <c r="AM1474" s="231"/>
      <c r="AN1474" s="231"/>
    </row>
    <row r="1475" spans="1:40">
      <c r="A1475" s="27">
        <v>43446</v>
      </c>
      <c r="B1475" s="113">
        <v>18.774799999999999</v>
      </c>
      <c r="C1475" s="116">
        <v>7.67</v>
      </c>
      <c r="D1475" s="116">
        <v>35.01</v>
      </c>
      <c r="E1475" s="113">
        <v>54.286700000000003</v>
      </c>
      <c r="F1475" s="113">
        <v>38.322699999999998</v>
      </c>
      <c r="G1475" s="113">
        <v>0</v>
      </c>
      <c r="H1475" s="113">
        <v>47.98</v>
      </c>
      <c r="I1475" s="113">
        <v>20.98</v>
      </c>
      <c r="J1475" s="113">
        <v>79.959999999999994</v>
      </c>
      <c r="K1475" s="113">
        <v>746.48</v>
      </c>
      <c r="L1475" s="113">
        <v>16.09</v>
      </c>
      <c r="M1475" s="113">
        <v>50.41</v>
      </c>
      <c r="N1475" s="113">
        <v>79.930000000000007</v>
      </c>
      <c r="O1475" s="113">
        <v>599.96</v>
      </c>
      <c r="P1475" s="113">
        <f t="shared" si="110"/>
        <v>3.4902271805220497</v>
      </c>
      <c r="Q1475" s="113">
        <f t="shared" si="111"/>
        <v>32.793396881069363</v>
      </c>
      <c r="R1475" s="113">
        <f>SUM($Q$1460:Q1475)</f>
        <v>259.01321805582319</v>
      </c>
      <c r="S1475" s="113">
        <f t="shared" si="112"/>
        <v>16.611148570388103</v>
      </c>
      <c r="T1475" s="113">
        <f>SUM($S$1460:S1475)</f>
        <v>182.1773126903453</v>
      </c>
      <c r="U1475" s="199">
        <f t="shared" si="113"/>
        <v>11.592043164779998</v>
      </c>
      <c r="V1475" s="199">
        <f t="shared" si="114"/>
        <v>11.592043164779998</v>
      </c>
      <c r="W1475" s="231">
        <f>SUM($V$1460:V1475)</f>
        <v>167.50112016559999</v>
      </c>
      <c r="Y1475" s="231"/>
      <c r="Z1475" s="231"/>
      <c r="AA1475" s="231"/>
      <c r="AB1475" s="231"/>
      <c r="AC1475" s="231"/>
      <c r="AD1475" s="231"/>
      <c r="AE1475" s="231"/>
      <c r="AF1475" s="231"/>
      <c r="AG1475" s="231"/>
      <c r="AH1475" s="231"/>
      <c r="AI1475" s="231"/>
      <c r="AJ1475" s="231"/>
      <c r="AK1475" s="231"/>
      <c r="AL1475" s="231"/>
      <c r="AM1475" s="231"/>
      <c r="AN1475" s="231"/>
    </row>
    <row r="1476" spans="1:40">
      <c r="A1476" s="27">
        <v>43447</v>
      </c>
      <c r="B1476" s="113">
        <v>17.724399999999999</v>
      </c>
      <c r="C1476" s="116">
        <v>7.24</v>
      </c>
      <c r="D1476" s="116">
        <v>34.590000000000003</v>
      </c>
      <c r="E1476" s="113">
        <v>48.897199999999998</v>
      </c>
      <c r="F1476" s="113">
        <v>39.271500000000003</v>
      </c>
      <c r="G1476" s="113">
        <v>11.899999619999999</v>
      </c>
      <c r="H1476" s="113">
        <v>47.45</v>
      </c>
      <c r="I1476" s="113">
        <v>21</v>
      </c>
      <c r="J1476" s="113">
        <v>79.95</v>
      </c>
      <c r="K1476" s="113">
        <v>728.9</v>
      </c>
      <c r="L1476" s="113">
        <v>15.2</v>
      </c>
      <c r="M1476" s="113">
        <v>43.98</v>
      </c>
      <c r="N1476" s="113">
        <v>75.849999999999994</v>
      </c>
      <c r="O1476" s="113">
        <v>600.13</v>
      </c>
      <c r="P1476" s="113">
        <f t="shared" ref="P1476:P1539" si="115">SUMPRODUCT(C1476:O1476,$Y$5:$AK$5)+AP1476</f>
        <v>2.6785551532385465</v>
      </c>
      <c r="Q1476" s="113">
        <f t="shared" ref="Q1476:Q1539" si="116">EXP(P1476)</f>
        <v>14.564035287527686</v>
      </c>
      <c r="R1476" s="113">
        <f>SUM($Q$1460:Q1476)</f>
        <v>273.57725334335089</v>
      </c>
      <c r="S1476" s="113">
        <f t="shared" ref="S1476:S1539" si="117">SUMPRODUCT(C1476:O1476,$Y$3:$AK$3)</f>
        <v>11.368848825780752</v>
      </c>
      <c r="T1476" s="113">
        <f>SUM($S$1460:S1476)</f>
        <v>193.54616151612606</v>
      </c>
      <c r="U1476" s="199">
        <f t="shared" ref="U1476:U1539" si="118">$AY$65+$AY$66*C1476+$AY$67*D1476+$AY$68*E1476+$AY$69*F1476</f>
        <v>10.79664972011</v>
      </c>
      <c r="V1476" s="199">
        <f t="shared" ref="V1476:V1539" si="119">IF(U1476&lt;0,0,U1476)</f>
        <v>10.79664972011</v>
      </c>
      <c r="W1476" s="231">
        <f>SUM($V$1460:V1476)</f>
        <v>178.29776988570998</v>
      </c>
      <c r="Y1476" s="231"/>
      <c r="Z1476" s="231"/>
      <c r="AA1476" s="231"/>
      <c r="AB1476" s="231"/>
      <c r="AC1476" s="231"/>
      <c r="AD1476" s="231"/>
      <c r="AE1476" s="231"/>
      <c r="AF1476" s="231"/>
      <c r="AG1476" s="231"/>
      <c r="AH1476" s="231"/>
      <c r="AI1476" s="231"/>
      <c r="AJ1476" s="231"/>
      <c r="AK1476" s="231"/>
      <c r="AL1476" s="231"/>
      <c r="AM1476" s="231"/>
      <c r="AN1476" s="231"/>
    </row>
    <row r="1477" spans="1:40">
      <c r="A1477" s="27">
        <v>43448</v>
      </c>
      <c r="B1477" s="113">
        <v>18.354299999999999</v>
      </c>
      <c r="C1477" s="116">
        <v>7.5</v>
      </c>
      <c r="D1477" s="116">
        <v>33.89</v>
      </c>
      <c r="E1477" s="113">
        <v>67.4893</v>
      </c>
      <c r="F1477" s="113">
        <v>38.119799999999998</v>
      </c>
      <c r="G1477" s="113">
        <v>11.30000019</v>
      </c>
      <c r="H1477" s="113">
        <v>51.07</v>
      </c>
      <c r="I1477" s="113">
        <v>21</v>
      </c>
      <c r="J1477" s="113">
        <v>79.98</v>
      </c>
      <c r="K1477" s="113">
        <v>742.32</v>
      </c>
      <c r="L1477" s="113">
        <v>15.58</v>
      </c>
      <c r="M1477" s="113">
        <v>45.41</v>
      </c>
      <c r="N1477" s="113">
        <v>79.41</v>
      </c>
      <c r="O1477" s="113">
        <v>600.01</v>
      </c>
      <c r="P1477" s="113">
        <f t="shared" si="115"/>
        <v>2.8163872152908822</v>
      </c>
      <c r="Q1477" s="113">
        <f t="shared" si="116"/>
        <v>16.716348878348999</v>
      </c>
      <c r="R1477" s="113">
        <f>SUM($Q$1460:Q1477)</f>
        <v>290.29360222169987</v>
      </c>
      <c r="S1477" s="113">
        <f t="shared" si="117"/>
        <v>12.567131922076973</v>
      </c>
      <c r="T1477" s="113">
        <f>SUM($S$1460:S1477)</f>
        <v>206.11329343820304</v>
      </c>
      <c r="U1477" s="199">
        <f t="shared" si="118"/>
        <v>11.69532717227</v>
      </c>
      <c r="V1477" s="199">
        <f t="shared" si="119"/>
        <v>11.69532717227</v>
      </c>
      <c r="W1477" s="231">
        <f>SUM($V$1460:V1477)</f>
        <v>189.99309705797998</v>
      </c>
      <c r="Y1477" s="231"/>
      <c r="Z1477" s="231"/>
      <c r="AA1477" s="231"/>
      <c r="AB1477" s="231"/>
      <c r="AC1477" s="231"/>
      <c r="AD1477" s="231"/>
      <c r="AE1477" s="231"/>
      <c r="AF1477" s="231"/>
      <c r="AG1477" s="231"/>
      <c r="AH1477" s="231"/>
      <c r="AI1477" s="231"/>
      <c r="AJ1477" s="231"/>
      <c r="AK1477" s="231"/>
      <c r="AL1477" s="231"/>
      <c r="AM1477" s="231"/>
      <c r="AN1477" s="231"/>
    </row>
    <row r="1478" spans="1:40">
      <c r="A1478" s="27">
        <v>43449</v>
      </c>
      <c r="B1478" s="113">
        <v>18.108499999999999</v>
      </c>
      <c r="C1478" s="116">
        <v>7.4</v>
      </c>
      <c r="D1478" s="116">
        <v>32.61</v>
      </c>
      <c r="E1478" s="113">
        <v>63.271500000000003</v>
      </c>
      <c r="F1478" s="113">
        <v>38.054699999999997</v>
      </c>
      <c r="G1478" s="113">
        <v>12.19999981</v>
      </c>
      <c r="H1478" s="113">
        <v>60.03</v>
      </c>
      <c r="I1478" s="113">
        <v>20.99</v>
      </c>
      <c r="J1478" s="113">
        <v>79.98</v>
      </c>
      <c r="K1478" s="113">
        <v>738.81</v>
      </c>
      <c r="L1478" s="113">
        <v>15.44</v>
      </c>
      <c r="M1478" s="113">
        <v>51.75</v>
      </c>
      <c r="N1478" s="113">
        <v>79.099999999999994</v>
      </c>
      <c r="O1478" s="113">
        <v>600.04999999999995</v>
      </c>
      <c r="P1478" s="113">
        <f t="shared" si="115"/>
        <v>2.7604500981284081</v>
      </c>
      <c r="Q1478" s="113">
        <f t="shared" si="116"/>
        <v>15.806956028672557</v>
      </c>
      <c r="R1478" s="113">
        <f>SUM($Q$1460:Q1478)</f>
        <v>306.10055825037244</v>
      </c>
      <c r="S1478" s="113">
        <f t="shared" si="117"/>
        <v>11.852961117653132</v>
      </c>
      <c r="T1478" s="113">
        <f>SUM($S$1460:S1478)</f>
        <v>217.96625455585618</v>
      </c>
      <c r="U1478" s="199">
        <f t="shared" si="118"/>
        <v>11.28616808662</v>
      </c>
      <c r="V1478" s="199">
        <f t="shared" si="119"/>
        <v>11.28616808662</v>
      </c>
      <c r="W1478" s="231">
        <f>SUM($V$1460:V1478)</f>
        <v>201.27926514459998</v>
      </c>
      <c r="Y1478" s="231"/>
      <c r="Z1478" s="231"/>
      <c r="AA1478" s="231"/>
      <c r="AB1478" s="231"/>
      <c r="AC1478" s="231"/>
      <c r="AD1478" s="231"/>
      <c r="AE1478" s="231"/>
      <c r="AF1478" s="231"/>
      <c r="AG1478" s="231"/>
      <c r="AH1478" s="231"/>
      <c r="AI1478" s="231"/>
      <c r="AJ1478" s="231"/>
      <c r="AK1478" s="231"/>
      <c r="AL1478" s="231"/>
      <c r="AM1478" s="231"/>
      <c r="AN1478" s="231"/>
    </row>
    <row r="1479" spans="1:40">
      <c r="A1479" s="27">
        <v>43450</v>
      </c>
      <c r="B1479" s="113">
        <v>18.095400000000001</v>
      </c>
      <c r="C1479" s="116">
        <v>7.4</v>
      </c>
      <c r="D1479" s="116">
        <v>33.65</v>
      </c>
      <c r="E1479" s="113">
        <v>66.112799999999993</v>
      </c>
      <c r="F1479" s="113">
        <v>38.142400000000002</v>
      </c>
      <c r="G1479" s="113">
        <v>12.30000019</v>
      </c>
      <c r="H1479" s="113">
        <v>36.380000000000003</v>
      </c>
      <c r="I1479" s="113">
        <v>21</v>
      </c>
      <c r="J1479" s="113">
        <v>79.97</v>
      </c>
      <c r="K1479" s="113">
        <v>737.45</v>
      </c>
      <c r="L1479" s="113">
        <v>15.58</v>
      </c>
      <c r="M1479" s="113">
        <v>56.26</v>
      </c>
      <c r="N1479" s="113">
        <v>77.489999999999995</v>
      </c>
      <c r="O1479" s="113">
        <v>600.03</v>
      </c>
      <c r="P1479" s="113">
        <f t="shared" si="115"/>
        <v>2.6853786686324019</v>
      </c>
      <c r="Q1479" s="113">
        <f t="shared" si="116"/>
        <v>14.66375303238476</v>
      </c>
      <c r="R1479" s="113">
        <f>SUM($Q$1460:Q1479)</f>
        <v>320.76431128275721</v>
      </c>
      <c r="S1479" s="113">
        <f t="shared" si="117"/>
        <v>11.948355631884576</v>
      </c>
      <c r="T1479" s="113">
        <f>SUM($S$1460:S1479)</f>
        <v>229.91461018774075</v>
      </c>
      <c r="U1479" s="199">
        <f t="shared" si="118"/>
        <v>11.491122456679999</v>
      </c>
      <c r="V1479" s="199">
        <f t="shared" si="119"/>
        <v>11.491122456679999</v>
      </c>
      <c r="W1479" s="231">
        <f>SUM($V$1460:V1479)</f>
        <v>212.77038760127996</v>
      </c>
      <c r="Y1479" s="231"/>
      <c r="Z1479" s="231"/>
      <c r="AA1479" s="231"/>
      <c r="AB1479" s="231"/>
      <c r="AC1479" s="231"/>
      <c r="AD1479" s="231"/>
      <c r="AE1479" s="231"/>
      <c r="AF1479" s="231"/>
      <c r="AG1479" s="231"/>
      <c r="AH1479" s="231"/>
      <c r="AI1479" s="231"/>
      <c r="AJ1479" s="231"/>
      <c r="AK1479" s="231"/>
      <c r="AL1479" s="231"/>
      <c r="AM1479" s="231"/>
      <c r="AN1479" s="231"/>
    </row>
    <row r="1480" spans="1:40">
      <c r="A1480" s="27">
        <v>43451</v>
      </c>
      <c r="B1480" s="113">
        <v>18.165400000000002</v>
      </c>
      <c r="C1480" s="116">
        <v>7.42</v>
      </c>
      <c r="D1480" s="116">
        <v>33.71</v>
      </c>
      <c r="E1480" s="113">
        <v>61.727200000000003</v>
      </c>
      <c r="F1480" s="113">
        <v>38.2102</v>
      </c>
      <c r="G1480" s="113">
        <v>11.600000380000001</v>
      </c>
      <c r="H1480" s="113">
        <v>57.08</v>
      </c>
      <c r="I1480" s="113">
        <v>21</v>
      </c>
      <c r="J1480" s="113">
        <v>79.97</v>
      </c>
      <c r="K1480" s="113">
        <v>739.4</v>
      </c>
      <c r="L1480" s="113">
        <v>15.56</v>
      </c>
      <c r="M1480" s="113">
        <v>63.65</v>
      </c>
      <c r="N1480" s="113">
        <v>78.03</v>
      </c>
      <c r="O1480" s="113">
        <v>600.03</v>
      </c>
      <c r="P1480" s="113">
        <f t="shared" si="115"/>
        <v>2.817054796690464</v>
      </c>
      <c r="Q1480" s="113">
        <f t="shared" si="116"/>
        <v>16.727512127703331</v>
      </c>
      <c r="R1480" s="113">
        <f>SUM($Q$1460:Q1480)</f>
        <v>337.49182341046054</v>
      </c>
      <c r="S1480" s="113">
        <f t="shared" si="117"/>
        <v>12.197160954767751</v>
      </c>
      <c r="T1480" s="113">
        <f>SUM($S$1460:S1480)</f>
        <v>242.1117711425085</v>
      </c>
      <c r="U1480" s="199">
        <f t="shared" si="118"/>
        <v>11.37579300018</v>
      </c>
      <c r="V1480" s="199">
        <f t="shared" si="119"/>
        <v>11.37579300018</v>
      </c>
      <c r="W1480" s="231">
        <f>SUM($V$1460:V1480)</f>
        <v>224.14618060145997</v>
      </c>
      <c r="Y1480" s="231"/>
      <c r="Z1480" s="231"/>
      <c r="AA1480" s="231"/>
      <c r="AB1480" s="231"/>
      <c r="AC1480" s="231"/>
      <c r="AD1480" s="231"/>
      <c r="AE1480" s="231"/>
      <c r="AF1480" s="231"/>
      <c r="AG1480" s="231"/>
      <c r="AH1480" s="231"/>
      <c r="AI1480" s="231"/>
      <c r="AJ1480" s="231"/>
      <c r="AK1480" s="231"/>
      <c r="AL1480" s="231"/>
      <c r="AM1480" s="231"/>
      <c r="AN1480" s="231"/>
    </row>
    <row r="1481" spans="1:40">
      <c r="A1481" s="27">
        <v>43452</v>
      </c>
      <c r="B1481" s="113">
        <v>18.252099999999999</v>
      </c>
      <c r="C1481" s="116">
        <v>7.46</v>
      </c>
      <c r="D1481" s="116">
        <v>33.25</v>
      </c>
      <c r="E1481" s="113">
        <v>67.001400000000004</v>
      </c>
      <c r="F1481" s="113">
        <v>38.025300000000001</v>
      </c>
      <c r="G1481" s="113">
        <v>11.600000380000001</v>
      </c>
      <c r="H1481" s="113">
        <v>47.57</v>
      </c>
      <c r="I1481" s="113">
        <v>20.99</v>
      </c>
      <c r="J1481" s="113">
        <v>79.959999999999994</v>
      </c>
      <c r="K1481" s="113">
        <v>742.22</v>
      </c>
      <c r="L1481" s="113">
        <v>15.65</v>
      </c>
      <c r="M1481" s="113">
        <v>71.260000000000005</v>
      </c>
      <c r="N1481" s="113">
        <v>78.930000000000007</v>
      </c>
      <c r="O1481" s="113">
        <v>599.99</v>
      </c>
      <c r="P1481" s="113">
        <f t="shared" si="115"/>
        <v>2.803390118752294</v>
      </c>
      <c r="Q1481" s="113">
        <f t="shared" si="116"/>
        <v>16.500490681750897</v>
      </c>
      <c r="R1481" s="113">
        <f>SUM($Q$1460:Q1481)</f>
        <v>353.99231409221142</v>
      </c>
      <c r="S1481" s="113">
        <f t="shared" si="117"/>
        <v>12.378671119415252</v>
      </c>
      <c r="T1481" s="113">
        <f>SUM($S$1460:S1481)</f>
        <v>254.49044226192376</v>
      </c>
      <c r="U1481" s="199">
        <f t="shared" si="118"/>
        <v>11.558725887349999</v>
      </c>
      <c r="V1481" s="199">
        <f t="shared" si="119"/>
        <v>11.558725887349999</v>
      </c>
      <c r="W1481" s="231">
        <f>SUM($V$1460:V1481)</f>
        <v>235.70490648880997</v>
      </c>
      <c r="Y1481" s="231"/>
      <c r="Z1481" s="231"/>
      <c r="AA1481" s="231"/>
      <c r="AB1481" s="231"/>
      <c r="AC1481" s="231"/>
      <c r="AD1481" s="231"/>
      <c r="AE1481" s="231"/>
      <c r="AF1481" s="231"/>
      <c r="AG1481" s="231"/>
      <c r="AH1481" s="231"/>
      <c r="AI1481" s="231"/>
      <c r="AJ1481" s="231"/>
      <c r="AK1481" s="231"/>
      <c r="AL1481" s="231"/>
      <c r="AM1481" s="231"/>
      <c r="AN1481" s="231"/>
    </row>
    <row r="1482" spans="1:40">
      <c r="A1482" s="27">
        <v>43453</v>
      </c>
      <c r="B1482" s="113">
        <v>17.0396</v>
      </c>
      <c r="C1482" s="116">
        <v>6.96</v>
      </c>
      <c r="D1482" s="116">
        <v>33.08</v>
      </c>
      <c r="E1482" s="113">
        <v>58.425600000000003</v>
      </c>
      <c r="F1482" s="113">
        <v>37.755000000000003</v>
      </c>
      <c r="G1482" s="113">
        <v>11.600000380000001</v>
      </c>
      <c r="H1482" s="113">
        <v>33.020000000000003</v>
      </c>
      <c r="I1482" s="113">
        <v>20.99</v>
      </c>
      <c r="J1482" s="113">
        <v>79.959999999999994</v>
      </c>
      <c r="K1482" s="113">
        <v>729.86</v>
      </c>
      <c r="L1482" s="113">
        <v>14.82</v>
      </c>
      <c r="M1482" s="113">
        <v>61.16</v>
      </c>
      <c r="N1482" s="113">
        <v>81.48</v>
      </c>
      <c r="O1482" s="113">
        <v>600.03</v>
      </c>
      <c r="P1482" s="113">
        <f t="shared" si="115"/>
        <v>2.6172473832937442</v>
      </c>
      <c r="Q1482" s="113">
        <f t="shared" si="116"/>
        <v>13.697966392245213</v>
      </c>
      <c r="R1482" s="113">
        <f>SUM($Q$1460:Q1482)</f>
        <v>367.69028048445665</v>
      </c>
      <c r="S1482" s="113">
        <f t="shared" si="117"/>
        <v>11.276447307165348</v>
      </c>
      <c r="T1482" s="113">
        <f>SUM($S$1460:S1482)</f>
        <v>265.76688956908913</v>
      </c>
      <c r="U1482" s="199">
        <f t="shared" si="118"/>
        <v>10.587985633580001</v>
      </c>
      <c r="V1482" s="199">
        <f t="shared" si="119"/>
        <v>10.587985633580001</v>
      </c>
      <c r="W1482" s="231">
        <f>SUM($V$1460:V1482)</f>
        <v>246.29289212238996</v>
      </c>
      <c r="Y1482" s="231"/>
      <c r="Z1482" s="231"/>
      <c r="AA1482" s="231"/>
      <c r="AB1482" s="231"/>
      <c r="AC1482" s="231"/>
      <c r="AD1482" s="231"/>
      <c r="AE1482" s="231"/>
      <c r="AF1482" s="231"/>
      <c r="AG1482" s="231"/>
      <c r="AH1482" s="231"/>
      <c r="AI1482" s="231"/>
      <c r="AJ1482" s="231"/>
      <c r="AK1482" s="231"/>
      <c r="AL1482" s="231"/>
      <c r="AM1482" s="231"/>
      <c r="AN1482" s="231"/>
    </row>
    <row r="1483" spans="1:40">
      <c r="A1483" s="27">
        <v>43454</v>
      </c>
      <c r="B1483" s="113">
        <v>16.027899999999999</v>
      </c>
      <c r="C1483" s="116">
        <v>6.55</v>
      </c>
      <c r="D1483" s="116">
        <v>32.42</v>
      </c>
      <c r="E1483" s="113">
        <v>76.695999999999998</v>
      </c>
      <c r="F1483" s="113">
        <v>38.181399999999996</v>
      </c>
      <c r="G1483" s="113">
        <v>11.600000380000001</v>
      </c>
      <c r="H1483" s="113">
        <v>41.16</v>
      </c>
      <c r="I1483" s="113">
        <v>20.99</v>
      </c>
      <c r="J1483" s="113">
        <v>74.45</v>
      </c>
      <c r="K1483" s="113">
        <v>711.88</v>
      </c>
      <c r="L1483" s="113">
        <v>15.2</v>
      </c>
      <c r="M1483" s="113">
        <v>38.99</v>
      </c>
      <c r="N1483" s="113">
        <v>74.38</v>
      </c>
      <c r="O1483" s="113">
        <v>600.07000000000005</v>
      </c>
      <c r="P1483" s="113">
        <f t="shared" si="115"/>
        <v>2.5417508229901444</v>
      </c>
      <c r="Q1483" s="113">
        <f t="shared" si="116"/>
        <v>12.701890275636028</v>
      </c>
      <c r="R1483" s="113">
        <f>SUM($Q$1460:Q1483)</f>
        <v>380.39217076009265</v>
      </c>
      <c r="S1483" s="113">
        <f t="shared" si="117"/>
        <v>11.132684814846547</v>
      </c>
      <c r="T1483" s="113">
        <f>SUM($S$1460:S1483)</f>
        <v>276.89957438393566</v>
      </c>
      <c r="U1483" s="199">
        <f t="shared" si="118"/>
        <v>10.592989385339999</v>
      </c>
      <c r="V1483" s="199">
        <f t="shared" si="119"/>
        <v>10.592989385339999</v>
      </c>
      <c r="W1483" s="231">
        <f>SUM($V$1460:V1483)</f>
        <v>256.88588150772995</v>
      </c>
      <c r="Y1483" s="231"/>
      <c r="Z1483" s="231"/>
      <c r="AA1483" s="231"/>
      <c r="AB1483" s="231"/>
      <c r="AC1483" s="231"/>
      <c r="AD1483" s="231"/>
      <c r="AE1483" s="231"/>
      <c r="AF1483" s="231"/>
      <c r="AG1483" s="231"/>
      <c r="AH1483" s="231"/>
      <c r="AI1483" s="231"/>
      <c r="AJ1483" s="231"/>
      <c r="AK1483" s="231"/>
      <c r="AL1483" s="231"/>
      <c r="AM1483" s="231"/>
      <c r="AN1483" s="231"/>
    </row>
    <row r="1484" spans="1:40">
      <c r="A1484" s="27">
        <v>43455</v>
      </c>
      <c r="B1484" s="113">
        <v>15.9307</v>
      </c>
      <c r="C1484" s="116">
        <v>6.51</v>
      </c>
      <c r="D1484" s="116">
        <v>31.34</v>
      </c>
      <c r="E1484" s="113">
        <v>54.14</v>
      </c>
      <c r="F1484" s="113">
        <v>37.737900000000003</v>
      </c>
      <c r="G1484" s="113">
        <v>11.69999981</v>
      </c>
      <c r="H1484" s="113">
        <v>44.86</v>
      </c>
      <c r="I1484" s="113">
        <v>20.99</v>
      </c>
      <c r="J1484" s="113">
        <v>78.67</v>
      </c>
      <c r="K1484" s="113">
        <v>707.16</v>
      </c>
      <c r="L1484" s="113">
        <v>14.05</v>
      </c>
      <c r="M1484" s="113">
        <v>67.930000000000007</v>
      </c>
      <c r="N1484" s="113">
        <v>72.84</v>
      </c>
      <c r="O1484" s="113">
        <v>600</v>
      </c>
      <c r="P1484" s="113">
        <f t="shared" si="115"/>
        <v>2.5274129872107483</v>
      </c>
      <c r="Q1484" s="113">
        <f t="shared" si="116"/>
        <v>12.521072027559393</v>
      </c>
      <c r="R1484" s="113">
        <f>SUM($Q$1460:Q1484)</f>
        <v>392.91324278765205</v>
      </c>
      <c r="S1484" s="113">
        <f t="shared" si="117"/>
        <v>10.255357225539324</v>
      </c>
      <c r="T1484" s="113">
        <f>SUM($S$1460:S1484)</f>
        <v>287.154931609475</v>
      </c>
      <c r="U1484" s="199">
        <f t="shared" si="118"/>
        <v>9.6643616981899978</v>
      </c>
      <c r="V1484" s="199">
        <f t="shared" si="119"/>
        <v>9.6643616981899978</v>
      </c>
      <c r="W1484" s="231">
        <f>SUM($V$1460:V1484)</f>
        <v>266.55024320591997</v>
      </c>
      <c r="Y1484" s="231"/>
      <c r="Z1484" s="231"/>
      <c r="AA1484" s="231"/>
      <c r="AB1484" s="231"/>
      <c r="AC1484" s="231"/>
      <c r="AD1484" s="231"/>
      <c r="AE1484" s="231"/>
      <c r="AF1484" s="231"/>
      <c r="AG1484" s="231"/>
      <c r="AH1484" s="231"/>
      <c r="AI1484" s="231"/>
      <c r="AJ1484" s="231"/>
      <c r="AK1484" s="231"/>
      <c r="AL1484" s="231"/>
      <c r="AM1484" s="231"/>
      <c r="AN1484" s="231"/>
    </row>
    <row r="1485" spans="1:40">
      <c r="A1485" s="27">
        <v>43456</v>
      </c>
      <c r="B1485" s="113">
        <v>16.481999999999999</v>
      </c>
      <c r="C1485" s="116">
        <v>6.74</v>
      </c>
      <c r="D1485" s="116">
        <v>32.36</v>
      </c>
      <c r="E1485" s="113">
        <v>67.520300000000006</v>
      </c>
      <c r="F1485" s="113">
        <v>37.706699999999998</v>
      </c>
      <c r="G1485" s="113">
        <v>11.899999619999999</v>
      </c>
      <c r="H1485" s="113">
        <v>50.59</v>
      </c>
      <c r="I1485" s="113">
        <v>21</v>
      </c>
      <c r="J1485" s="113">
        <v>79.91</v>
      </c>
      <c r="K1485" s="113">
        <v>717.64</v>
      </c>
      <c r="L1485" s="113">
        <v>15.24</v>
      </c>
      <c r="M1485" s="113">
        <v>70.069999999999993</v>
      </c>
      <c r="N1485" s="113">
        <v>75.3</v>
      </c>
      <c r="O1485" s="113">
        <v>600.08000000000004</v>
      </c>
      <c r="P1485" s="113">
        <f t="shared" si="115"/>
        <v>2.6352242649429662</v>
      </c>
      <c r="Q1485" s="113">
        <f t="shared" si="116"/>
        <v>13.946439810001197</v>
      </c>
      <c r="R1485" s="113">
        <f>SUM($Q$1460:Q1485)</f>
        <v>406.85968259765326</v>
      </c>
      <c r="S1485" s="113">
        <f t="shared" si="117"/>
        <v>11.156363503016154</v>
      </c>
      <c r="T1485" s="113">
        <f>SUM($S$1460:S1485)</f>
        <v>298.31129511249117</v>
      </c>
      <c r="U1485" s="199">
        <f t="shared" si="118"/>
        <v>10.52817925866</v>
      </c>
      <c r="V1485" s="199">
        <f t="shared" si="119"/>
        <v>10.52817925866</v>
      </c>
      <c r="W1485" s="231">
        <f>SUM($V$1460:V1485)</f>
        <v>277.07842246457994</v>
      </c>
      <c r="Y1485" s="231"/>
      <c r="Z1485" s="231"/>
      <c r="AA1485" s="231"/>
      <c r="AB1485" s="231"/>
      <c r="AC1485" s="231"/>
      <c r="AD1485" s="231"/>
      <c r="AE1485" s="231"/>
      <c r="AF1485" s="231"/>
      <c r="AG1485" s="231"/>
      <c r="AH1485" s="231"/>
      <c r="AI1485" s="231"/>
      <c r="AJ1485" s="231"/>
      <c r="AK1485" s="231"/>
      <c r="AL1485" s="231"/>
      <c r="AM1485" s="231"/>
      <c r="AN1485" s="231"/>
    </row>
    <row r="1486" spans="1:40">
      <c r="A1486" s="27">
        <v>43457</v>
      </c>
      <c r="B1486" s="113">
        <v>17.325700000000001</v>
      </c>
      <c r="C1486" s="116">
        <v>7.08</v>
      </c>
      <c r="D1486" s="116">
        <v>32.479999999999997</v>
      </c>
      <c r="E1486" s="113">
        <v>61.136200000000002</v>
      </c>
      <c r="F1486" s="113">
        <v>38.351599999999998</v>
      </c>
      <c r="G1486" s="113">
        <v>11.899999619999999</v>
      </c>
      <c r="H1486" s="113">
        <v>54.31</v>
      </c>
      <c r="I1486" s="113">
        <v>20.99</v>
      </c>
      <c r="J1486" s="113">
        <v>79.92</v>
      </c>
      <c r="K1486" s="113">
        <v>734.98</v>
      </c>
      <c r="L1486" s="113">
        <v>16.12</v>
      </c>
      <c r="M1486" s="113">
        <v>56.04</v>
      </c>
      <c r="N1486" s="113">
        <v>80.72</v>
      </c>
      <c r="O1486" s="113">
        <v>600.04999999999995</v>
      </c>
      <c r="P1486" s="113">
        <f t="shared" si="115"/>
        <v>2.6931883507657157</v>
      </c>
      <c r="Q1486" s="113">
        <f t="shared" si="116"/>
        <v>14.778720628305901</v>
      </c>
      <c r="R1486" s="113">
        <f>SUM($Q$1460:Q1486)</f>
        <v>421.63840322595917</v>
      </c>
      <c r="S1486" s="113">
        <f t="shared" si="117"/>
        <v>11.421567762886855</v>
      </c>
      <c r="T1486" s="113">
        <f>SUM($S$1460:S1486)</f>
        <v>309.73286287537803</v>
      </c>
      <c r="U1486" s="199">
        <f t="shared" si="118"/>
        <v>10.77637993542</v>
      </c>
      <c r="V1486" s="199">
        <f t="shared" si="119"/>
        <v>10.77637993542</v>
      </c>
      <c r="W1486" s="231">
        <f>SUM($V$1460:V1486)</f>
        <v>287.85480239999993</v>
      </c>
      <c r="Y1486" s="231"/>
      <c r="Z1486" s="231"/>
      <c r="AA1486" s="231"/>
      <c r="AB1486" s="231"/>
      <c r="AC1486" s="231"/>
      <c r="AD1486" s="231"/>
      <c r="AE1486" s="231"/>
      <c r="AF1486" s="231"/>
      <c r="AG1486" s="231"/>
      <c r="AH1486" s="231"/>
      <c r="AI1486" s="231"/>
      <c r="AJ1486" s="231"/>
      <c r="AK1486" s="231"/>
      <c r="AL1486" s="231"/>
      <c r="AM1486" s="231"/>
      <c r="AN1486" s="231"/>
    </row>
    <row r="1487" spans="1:40">
      <c r="A1487" s="27">
        <v>43458</v>
      </c>
      <c r="B1487" s="113">
        <v>17.3567</v>
      </c>
      <c r="C1487" s="116">
        <v>7.09</v>
      </c>
      <c r="D1487" s="116">
        <v>30.82</v>
      </c>
      <c r="E1487" s="113">
        <v>62.137</v>
      </c>
      <c r="F1487" s="113">
        <v>38.818399999999997</v>
      </c>
      <c r="G1487" s="113">
        <v>12</v>
      </c>
      <c r="H1487" s="113">
        <v>43.47</v>
      </c>
      <c r="I1487" s="113">
        <v>21</v>
      </c>
      <c r="J1487" s="113">
        <v>79.900000000000006</v>
      </c>
      <c r="K1487" s="113">
        <v>736.39</v>
      </c>
      <c r="L1487" s="113">
        <v>15.27</v>
      </c>
      <c r="M1487" s="113">
        <v>54.29</v>
      </c>
      <c r="N1487" s="113">
        <v>82.05</v>
      </c>
      <c r="O1487" s="113">
        <v>599.96</v>
      </c>
      <c r="P1487" s="113">
        <f t="shared" si="115"/>
        <v>2.6228401799550798</v>
      </c>
      <c r="Q1487" s="113">
        <f t="shared" si="116"/>
        <v>13.774790964805367</v>
      </c>
      <c r="R1487" s="113">
        <f>SUM($Q$1460:Q1487)</f>
        <v>435.41319419076456</v>
      </c>
      <c r="S1487" s="113">
        <f t="shared" si="117"/>
        <v>11.202416184334403</v>
      </c>
      <c r="T1487" s="113">
        <f>SUM($S$1460:S1487)</f>
        <v>320.93527905971246</v>
      </c>
      <c r="U1487" s="199">
        <f t="shared" si="118"/>
        <v>10.650075474339999</v>
      </c>
      <c r="V1487" s="199">
        <f t="shared" si="119"/>
        <v>10.650075474339999</v>
      </c>
      <c r="W1487" s="231">
        <f>SUM($V$1460:V1487)</f>
        <v>298.50487787433991</v>
      </c>
      <c r="Y1487" s="231"/>
      <c r="Z1487" s="231"/>
      <c r="AA1487" s="231"/>
      <c r="AB1487" s="231"/>
      <c r="AC1487" s="231"/>
      <c r="AD1487" s="231"/>
      <c r="AE1487" s="231"/>
      <c r="AF1487" s="231"/>
      <c r="AG1487" s="231"/>
      <c r="AH1487" s="231"/>
      <c r="AI1487" s="231"/>
      <c r="AJ1487" s="231"/>
      <c r="AK1487" s="231"/>
      <c r="AL1487" s="231"/>
      <c r="AM1487" s="231"/>
      <c r="AN1487" s="231"/>
    </row>
    <row r="1488" spans="1:40">
      <c r="A1488" s="27">
        <v>43459</v>
      </c>
      <c r="B1488" s="113">
        <v>17.051200000000001</v>
      </c>
      <c r="C1488" s="116">
        <v>6.97</v>
      </c>
      <c r="D1488" s="116">
        <v>31.63</v>
      </c>
      <c r="E1488" s="113">
        <v>62.374299999999998</v>
      </c>
      <c r="F1488" s="113">
        <v>38.808100000000003</v>
      </c>
      <c r="G1488" s="113">
        <v>12</v>
      </c>
      <c r="H1488" s="113">
        <v>55.83</v>
      </c>
      <c r="I1488" s="113">
        <v>21</v>
      </c>
      <c r="J1488" s="113">
        <v>79.89</v>
      </c>
      <c r="K1488" s="113">
        <v>728.82</v>
      </c>
      <c r="L1488" s="113">
        <v>15.09</v>
      </c>
      <c r="M1488" s="113">
        <v>47.57</v>
      </c>
      <c r="N1488" s="113">
        <v>79.36</v>
      </c>
      <c r="O1488" s="113">
        <v>600.01</v>
      </c>
      <c r="P1488" s="113">
        <f t="shared" si="115"/>
        <v>2.6472418986625099</v>
      </c>
      <c r="Q1488" s="113">
        <f t="shared" si="116"/>
        <v>14.115054158752766</v>
      </c>
      <c r="R1488" s="113">
        <f>SUM($Q$1460:Q1488)</f>
        <v>449.5282483495173</v>
      </c>
      <c r="S1488" s="113">
        <f t="shared" si="117"/>
        <v>11.149098511148701</v>
      </c>
      <c r="T1488" s="113">
        <f>SUM($S$1460:S1488)</f>
        <v>332.08437757086114</v>
      </c>
      <c r="U1488" s="199">
        <f t="shared" si="118"/>
        <v>10.5837747044</v>
      </c>
      <c r="V1488" s="199">
        <f t="shared" si="119"/>
        <v>10.5837747044</v>
      </c>
      <c r="W1488" s="231">
        <f>SUM($V$1460:V1488)</f>
        <v>309.08865257873993</v>
      </c>
      <c r="Y1488" s="231"/>
      <c r="Z1488" s="231"/>
      <c r="AA1488" s="231"/>
      <c r="AB1488" s="231"/>
      <c r="AC1488" s="231"/>
      <c r="AD1488" s="231"/>
      <c r="AE1488" s="231"/>
      <c r="AF1488" s="231"/>
      <c r="AG1488" s="231"/>
      <c r="AH1488" s="231"/>
      <c r="AI1488" s="231"/>
      <c r="AJ1488" s="231"/>
      <c r="AK1488" s="231"/>
      <c r="AL1488" s="231"/>
      <c r="AM1488" s="231"/>
      <c r="AN1488" s="231"/>
    </row>
    <row r="1489" spans="1:40">
      <c r="A1489" s="27">
        <v>43460</v>
      </c>
      <c r="B1489" s="113">
        <v>17.149100000000001</v>
      </c>
      <c r="C1489" s="116">
        <v>7.01</v>
      </c>
      <c r="D1489" s="116">
        <v>33.119999999999997</v>
      </c>
      <c r="E1489" s="113">
        <v>59.530700000000003</v>
      </c>
      <c r="F1489" s="113">
        <v>38.700800000000001</v>
      </c>
      <c r="G1489" s="113">
        <v>11.899999619999999</v>
      </c>
      <c r="H1489" s="113">
        <v>48.23</v>
      </c>
      <c r="I1489" s="113">
        <v>21</v>
      </c>
      <c r="J1489" s="113">
        <v>79.92</v>
      </c>
      <c r="K1489" s="113">
        <v>729.32</v>
      </c>
      <c r="L1489" s="113">
        <v>14.87</v>
      </c>
      <c r="M1489" s="113">
        <v>41.1</v>
      </c>
      <c r="N1489" s="113">
        <v>78.099999999999994</v>
      </c>
      <c r="O1489" s="113">
        <v>599.95000000000005</v>
      </c>
      <c r="P1489" s="113">
        <f t="shared" si="115"/>
        <v>2.6371278446160558</v>
      </c>
      <c r="Q1489" s="113">
        <f t="shared" si="116"/>
        <v>13.973013253644735</v>
      </c>
      <c r="R1489" s="113">
        <f>SUM($Q$1460:Q1489)</f>
        <v>463.50126160316205</v>
      </c>
      <c r="S1489" s="113">
        <f t="shared" si="117"/>
        <v>11.253790210761048</v>
      </c>
      <c r="T1489" s="113">
        <f>SUM($S$1460:S1489)</f>
        <v>343.33816778162219</v>
      </c>
      <c r="U1489" s="199">
        <f t="shared" si="118"/>
        <v>10.696617530389997</v>
      </c>
      <c r="V1489" s="199">
        <f t="shared" si="119"/>
        <v>10.696617530389997</v>
      </c>
      <c r="W1489" s="231">
        <f>SUM($V$1460:V1489)</f>
        <v>319.7852701091299</v>
      </c>
      <c r="Y1489" s="231"/>
      <c r="Z1489" s="231"/>
      <c r="AA1489" s="231"/>
      <c r="AB1489" s="231"/>
      <c r="AC1489" s="231"/>
      <c r="AD1489" s="231"/>
      <c r="AE1489" s="231"/>
      <c r="AF1489" s="231"/>
      <c r="AG1489" s="231"/>
      <c r="AH1489" s="231"/>
      <c r="AI1489" s="231"/>
      <c r="AJ1489" s="231"/>
      <c r="AK1489" s="231"/>
      <c r="AL1489" s="231"/>
      <c r="AM1489" s="231"/>
      <c r="AN1489" s="231"/>
    </row>
    <row r="1490" spans="1:40">
      <c r="A1490" s="27">
        <v>43461</v>
      </c>
      <c r="B1490" s="113">
        <v>16.942799999999998</v>
      </c>
      <c r="C1490" s="116">
        <v>6.92</v>
      </c>
      <c r="D1490" s="116">
        <v>33.090000000000003</v>
      </c>
      <c r="E1490" s="113">
        <v>49.302</v>
      </c>
      <c r="F1490" s="113">
        <v>38.697899999999997</v>
      </c>
      <c r="G1490" s="113">
        <v>11.899999619999999</v>
      </c>
      <c r="H1490" s="113">
        <v>44.82</v>
      </c>
      <c r="I1490" s="113">
        <v>21</v>
      </c>
      <c r="J1490" s="113">
        <v>79.91</v>
      </c>
      <c r="K1490" s="113">
        <v>725.3</v>
      </c>
      <c r="L1490" s="113">
        <v>14.65</v>
      </c>
      <c r="M1490" s="113">
        <v>45.73</v>
      </c>
      <c r="N1490" s="113">
        <v>76.58</v>
      </c>
      <c r="O1490" s="113">
        <v>600.01</v>
      </c>
      <c r="P1490" s="113">
        <f t="shared" si="115"/>
        <v>2.5886633773554659</v>
      </c>
      <c r="Q1490" s="113">
        <f t="shared" si="116"/>
        <v>13.311966630540098</v>
      </c>
      <c r="R1490" s="113">
        <f>SUM($Q$1460:Q1490)</f>
        <v>476.81322823370215</v>
      </c>
      <c r="S1490" s="113">
        <f t="shared" si="117"/>
        <v>10.751321711062754</v>
      </c>
      <c r="T1490" s="113">
        <f>SUM($S$1460:S1490)</f>
        <v>354.08948949268495</v>
      </c>
      <c r="U1490" s="199">
        <f t="shared" si="118"/>
        <v>10.22852430379</v>
      </c>
      <c r="V1490" s="199">
        <f t="shared" si="119"/>
        <v>10.22852430379</v>
      </c>
      <c r="W1490" s="231">
        <f>SUM($V$1460:V1490)</f>
        <v>330.01379441291988</v>
      </c>
      <c r="Y1490" s="231"/>
      <c r="Z1490" s="231"/>
      <c r="AA1490" s="231"/>
      <c r="AB1490" s="231"/>
      <c r="AC1490" s="231"/>
      <c r="AD1490" s="231"/>
      <c r="AE1490" s="231"/>
      <c r="AF1490" s="231"/>
      <c r="AG1490" s="231"/>
      <c r="AH1490" s="231"/>
      <c r="AI1490" s="231"/>
      <c r="AJ1490" s="231"/>
      <c r="AK1490" s="231"/>
      <c r="AL1490" s="231"/>
      <c r="AM1490" s="231"/>
      <c r="AN1490" s="231"/>
    </row>
    <row r="1491" spans="1:40">
      <c r="A1491" s="27">
        <v>43462</v>
      </c>
      <c r="B1491" s="113">
        <v>16.386800000000001</v>
      </c>
      <c r="C1491" s="116">
        <v>6.7</v>
      </c>
      <c r="D1491" s="116">
        <v>32.770000000000003</v>
      </c>
      <c r="E1491" s="113">
        <v>46.165399999999998</v>
      </c>
      <c r="F1491" s="113">
        <v>38.17</v>
      </c>
      <c r="G1491" s="113">
        <v>11.80000019</v>
      </c>
      <c r="H1491" s="113">
        <v>51.64</v>
      </c>
      <c r="I1491" s="113">
        <v>21.01</v>
      </c>
      <c r="J1491" s="113">
        <v>79.930000000000007</v>
      </c>
      <c r="K1491" s="113">
        <v>719.37</v>
      </c>
      <c r="L1491" s="113">
        <v>14.42</v>
      </c>
      <c r="M1491" s="113">
        <v>49.94</v>
      </c>
      <c r="N1491" s="113">
        <v>76.180000000000007</v>
      </c>
      <c r="O1491" s="113">
        <v>599.95000000000005</v>
      </c>
      <c r="P1491" s="113">
        <f t="shared" si="115"/>
        <v>2.573525231053202</v>
      </c>
      <c r="Q1491" s="113">
        <f t="shared" si="116"/>
        <v>13.111965772632935</v>
      </c>
      <c r="R1491" s="113">
        <f>SUM($Q$1460:Q1491)</f>
        <v>489.92519400633506</v>
      </c>
      <c r="S1491" s="113">
        <f t="shared" si="117"/>
        <v>10.366963574543377</v>
      </c>
      <c r="T1491" s="113">
        <f>SUM($S$1460:S1491)</f>
        <v>364.45645306722832</v>
      </c>
      <c r="U1491" s="199">
        <f t="shared" si="118"/>
        <v>9.7968947982200003</v>
      </c>
      <c r="V1491" s="199">
        <f t="shared" si="119"/>
        <v>9.7968947982200003</v>
      </c>
      <c r="W1491" s="231">
        <f>SUM($V$1460:V1491)</f>
        <v>339.8106892111399</v>
      </c>
      <c r="Y1491" s="231"/>
      <c r="Z1491" s="231"/>
      <c r="AA1491" s="231"/>
      <c r="AB1491" s="231"/>
      <c r="AC1491" s="231"/>
      <c r="AD1491" s="231"/>
      <c r="AE1491" s="231"/>
      <c r="AF1491" s="231"/>
      <c r="AG1491" s="231"/>
      <c r="AH1491" s="231"/>
      <c r="AI1491" s="231"/>
      <c r="AJ1491" s="231"/>
      <c r="AK1491" s="231"/>
      <c r="AL1491" s="231"/>
      <c r="AM1491" s="231"/>
      <c r="AN1491" s="231"/>
    </row>
    <row r="1492" spans="1:40">
      <c r="A1492" s="27">
        <v>43463</v>
      </c>
      <c r="B1492" s="113">
        <v>15.9086</v>
      </c>
      <c r="C1492" s="116">
        <v>6.5</v>
      </c>
      <c r="D1492" s="116">
        <v>31.18</v>
      </c>
      <c r="E1492" s="113">
        <v>54.740099999999998</v>
      </c>
      <c r="F1492" s="113">
        <v>38.464599999999997</v>
      </c>
      <c r="G1492" s="113">
        <v>11.899999619999999</v>
      </c>
      <c r="H1492" s="113">
        <v>51.57</v>
      </c>
      <c r="I1492" s="113">
        <v>21</v>
      </c>
      <c r="J1492" s="113">
        <v>79.92</v>
      </c>
      <c r="K1492" s="113">
        <v>714.83</v>
      </c>
      <c r="L1492" s="113">
        <v>13.95</v>
      </c>
      <c r="M1492" s="113">
        <v>55.17</v>
      </c>
      <c r="N1492" s="113">
        <v>75.75</v>
      </c>
      <c r="O1492" s="113">
        <v>600.02</v>
      </c>
      <c r="P1492" s="113">
        <f t="shared" si="115"/>
        <v>2.5284919853154357</v>
      </c>
      <c r="Q1492" s="113">
        <f t="shared" si="116"/>
        <v>12.53458953191511</v>
      </c>
      <c r="R1492" s="113">
        <f>SUM($Q$1460:Q1492)</f>
        <v>502.45978353825018</v>
      </c>
      <c r="S1492" s="113">
        <f t="shared" si="117"/>
        <v>10.184769852269651</v>
      </c>
      <c r="T1492" s="113">
        <f>SUM($S$1460:S1492)</f>
        <v>374.64122291949798</v>
      </c>
      <c r="U1492" s="199">
        <f t="shared" si="118"/>
        <v>9.6552521389900008</v>
      </c>
      <c r="V1492" s="199">
        <f t="shared" si="119"/>
        <v>9.6552521389900008</v>
      </c>
      <c r="W1492" s="231">
        <f>SUM($V$1460:V1492)</f>
        <v>349.46594135012992</v>
      </c>
      <c r="Y1492" s="231"/>
      <c r="Z1492" s="231"/>
      <c r="AA1492" s="231"/>
      <c r="AB1492" s="231"/>
      <c r="AC1492" s="231"/>
      <c r="AD1492" s="231"/>
      <c r="AE1492" s="231"/>
      <c r="AF1492" s="231"/>
      <c r="AG1492" s="231"/>
      <c r="AH1492" s="231"/>
      <c r="AI1492" s="231"/>
      <c r="AJ1492" s="231"/>
      <c r="AK1492" s="231"/>
      <c r="AL1492" s="231"/>
      <c r="AM1492" s="231"/>
      <c r="AN1492" s="231"/>
    </row>
    <row r="1493" spans="1:40">
      <c r="A1493" s="27">
        <v>43464</v>
      </c>
      <c r="B1493" s="113">
        <v>16.677099999999999</v>
      </c>
      <c r="C1493" s="116">
        <v>6.82</v>
      </c>
      <c r="D1493" s="116">
        <v>30.37</v>
      </c>
      <c r="E1493" s="113">
        <v>55.686500000000002</v>
      </c>
      <c r="F1493" s="113">
        <v>38.785499999999999</v>
      </c>
      <c r="G1493" s="113">
        <v>11.899999619999999</v>
      </c>
      <c r="H1493" s="113">
        <v>49.25</v>
      </c>
      <c r="I1493" s="113">
        <v>21</v>
      </c>
      <c r="J1493" s="113">
        <v>79.94</v>
      </c>
      <c r="K1493" s="113">
        <v>726.95</v>
      </c>
      <c r="L1493" s="113">
        <v>14.46</v>
      </c>
      <c r="M1493" s="113">
        <v>59.77</v>
      </c>
      <c r="N1493" s="113">
        <v>77.44</v>
      </c>
      <c r="O1493" s="113">
        <v>600.02</v>
      </c>
      <c r="P1493" s="113">
        <f t="shared" si="115"/>
        <v>2.5804694749932855</v>
      </c>
      <c r="Q1493" s="113">
        <f t="shared" si="116"/>
        <v>13.203335340604168</v>
      </c>
      <c r="R1493" s="113">
        <f>SUM($Q$1460:Q1493)</f>
        <v>515.66311887885433</v>
      </c>
      <c r="S1493" s="113">
        <f t="shared" si="117"/>
        <v>10.588257222537353</v>
      </c>
      <c r="T1493" s="113">
        <f>SUM($S$1460:S1493)</f>
        <v>385.22948014203536</v>
      </c>
      <c r="U1493" s="199">
        <f t="shared" si="118"/>
        <v>10.026991967999999</v>
      </c>
      <c r="V1493" s="199">
        <f t="shared" si="119"/>
        <v>10.026991967999999</v>
      </c>
      <c r="W1493" s="231">
        <f>SUM($V$1460:V1493)</f>
        <v>359.49293331812993</v>
      </c>
      <c r="Y1493" s="231"/>
      <c r="Z1493" s="231"/>
      <c r="AA1493" s="231"/>
      <c r="AB1493" s="231"/>
      <c r="AC1493" s="231"/>
      <c r="AD1493" s="231"/>
      <c r="AE1493" s="231"/>
      <c r="AF1493" s="231"/>
      <c r="AG1493" s="231"/>
      <c r="AH1493" s="231"/>
      <c r="AI1493" s="231"/>
      <c r="AJ1493" s="231"/>
      <c r="AK1493" s="231"/>
      <c r="AL1493" s="231"/>
      <c r="AM1493" s="231"/>
      <c r="AN1493" s="231"/>
    </row>
    <row r="1494" spans="1:40">
      <c r="A1494" s="27">
        <v>43465</v>
      </c>
      <c r="B1494" s="113">
        <v>17.215900000000001</v>
      </c>
      <c r="C1494" s="116">
        <v>7.04</v>
      </c>
      <c r="D1494" s="116">
        <v>30.27</v>
      </c>
      <c r="E1494" s="113">
        <v>48.187399999999997</v>
      </c>
      <c r="F1494" s="113">
        <v>38.648899999999998</v>
      </c>
      <c r="G1494" s="113">
        <v>11.899999619999999</v>
      </c>
      <c r="H1494" s="113">
        <v>48.06</v>
      </c>
      <c r="I1494" s="113">
        <v>21</v>
      </c>
      <c r="J1494" s="113">
        <v>79.930000000000007</v>
      </c>
      <c r="K1494" s="113">
        <v>740.91</v>
      </c>
      <c r="L1494" s="113">
        <v>15.72</v>
      </c>
      <c r="M1494" s="113">
        <v>63.86</v>
      </c>
      <c r="N1494" s="113">
        <v>78.73</v>
      </c>
      <c r="O1494" s="113">
        <v>600.07000000000005</v>
      </c>
      <c r="P1494" s="113">
        <f t="shared" si="115"/>
        <v>2.6096500182464863</v>
      </c>
      <c r="Q1494" s="113">
        <f t="shared" si="116"/>
        <v>13.594292264925548</v>
      </c>
      <c r="R1494" s="113">
        <f>SUM($Q$1460:Q1494)</f>
        <v>529.2574111437799</v>
      </c>
      <c r="S1494" s="113">
        <f t="shared" si="117"/>
        <v>10.623888370906551</v>
      </c>
      <c r="T1494" s="113">
        <f>SUM($S$1460:S1494)</f>
        <v>395.85336851294193</v>
      </c>
      <c r="U1494" s="199">
        <f t="shared" si="118"/>
        <v>10.054711491109998</v>
      </c>
      <c r="V1494" s="199">
        <f t="shared" si="119"/>
        <v>10.054711491109998</v>
      </c>
      <c r="W1494" s="231">
        <f>SUM($V$1460:V1494)</f>
        <v>369.54764480923996</v>
      </c>
      <c r="Y1494" s="231"/>
      <c r="Z1494" s="231"/>
      <c r="AA1494" s="231"/>
      <c r="AB1494" s="231"/>
      <c r="AC1494" s="231"/>
      <c r="AD1494" s="231"/>
      <c r="AE1494" s="231"/>
      <c r="AF1494" s="231"/>
      <c r="AG1494" s="231"/>
      <c r="AH1494" s="231"/>
      <c r="AI1494" s="231"/>
      <c r="AJ1494" s="231"/>
      <c r="AK1494" s="231"/>
      <c r="AL1494" s="231"/>
      <c r="AM1494" s="231"/>
      <c r="AN1494" s="231"/>
    </row>
    <row r="1495" spans="1:40">
      <c r="A1495" s="27">
        <v>43466</v>
      </c>
      <c r="B1495" s="113">
        <v>18.132400000000001</v>
      </c>
      <c r="C1495" s="116">
        <v>7.41</v>
      </c>
      <c r="D1495" s="116">
        <v>30.08</v>
      </c>
      <c r="E1495" s="113">
        <v>49.621899999999997</v>
      </c>
      <c r="F1495" s="113">
        <v>38.350900000000003</v>
      </c>
      <c r="G1495" s="113">
        <v>12</v>
      </c>
      <c r="H1495" s="113">
        <v>56.82</v>
      </c>
      <c r="I1495" s="113">
        <v>21</v>
      </c>
      <c r="J1495" s="113">
        <v>79.930000000000007</v>
      </c>
      <c r="K1495" s="113">
        <v>760.71</v>
      </c>
      <c r="L1495" s="113">
        <v>18.36</v>
      </c>
      <c r="M1495" s="113">
        <v>67.7</v>
      </c>
      <c r="N1495" s="113">
        <v>82.02</v>
      </c>
      <c r="O1495" s="113">
        <v>600.08000000000004</v>
      </c>
      <c r="P1495" s="113">
        <f t="shared" si="115"/>
        <v>2.7197644748457503</v>
      </c>
      <c r="Q1495" s="113">
        <f t="shared" si="116"/>
        <v>15.176747318224704</v>
      </c>
      <c r="R1495" s="113">
        <f>SUM($Q$1460:Q1495)</f>
        <v>544.43415846200458</v>
      </c>
      <c r="S1495" s="113">
        <f t="shared" si="117"/>
        <v>11.1903496254487</v>
      </c>
      <c r="T1495" s="113">
        <f>SUM($S$1460:S1495)</f>
        <v>407.0437181383906</v>
      </c>
      <c r="U1495" s="199">
        <f t="shared" si="118"/>
        <v>10.573613733159998</v>
      </c>
      <c r="V1495" s="199">
        <f t="shared" si="119"/>
        <v>10.573613733159998</v>
      </c>
      <c r="W1495" s="231">
        <f>SUM($V$1460:V1495)</f>
        <v>380.12125854239997</v>
      </c>
      <c r="Y1495" s="231"/>
      <c r="Z1495" s="231"/>
      <c r="AA1495" s="231"/>
      <c r="AB1495" s="231"/>
      <c r="AC1495" s="231"/>
      <c r="AD1495" s="231"/>
      <c r="AE1495" s="231"/>
      <c r="AF1495" s="231"/>
      <c r="AG1495" s="231"/>
      <c r="AH1495" s="231"/>
      <c r="AI1495" s="231"/>
      <c r="AJ1495" s="231"/>
      <c r="AK1495" s="231"/>
      <c r="AL1495" s="231"/>
      <c r="AM1495" s="231"/>
      <c r="AN1495" s="231"/>
    </row>
    <row r="1496" spans="1:40">
      <c r="A1496" s="27">
        <v>43467</v>
      </c>
      <c r="B1496" s="113">
        <v>16.156199999999998</v>
      </c>
      <c r="C1496" s="116">
        <v>6.6</v>
      </c>
      <c r="D1496" s="116">
        <v>30.61</v>
      </c>
      <c r="E1496" s="113">
        <v>59.407899999999998</v>
      </c>
      <c r="F1496" s="113">
        <v>37.9801</v>
      </c>
      <c r="G1496" s="113">
        <v>12.100000380000001</v>
      </c>
      <c r="H1496" s="113">
        <v>43.07</v>
      </c>
      <c r="I1496" s="113">
        <v>20.99</v>
      </c>
      <c r="J1496" s="113">
        <v>79.95</v>
      </c>
      <c r="K1496" s="113">
        <v>725.61</v>
      </c>
      <c r="L1496" s="113">
        <v>16.48</v>
      </c>
      <c r="M1496" s="113">
        <v>74.77</v>
      </c>
      <c r="N1496" s="113">
        <v>74.27</v>
      </c>
      <c r="O1496" s="113">
        <v>599.98</v>
      </c>
      <c r="P1496" s="113">
        <f t="shared" si="115"/>
        <v>2.5265859482135542</v>
      </c>
      <c r="Q1496" s="113">
        <f t="shared" si="116"/>
        <v>12.510720893691621</v>
      </c>
      <c r="R1496" s="113">
        <f>SUM($Q$1460:Q1496)</f>
        <v>556.94487935569623</v>
      </c>
      <c r="S1496" s="113">
        <f t="shared" si="117"/>
        <v>10.354876848977048</v>
      </c>
      <c r="T1496" s="113">
        <f>SUM($S$1460:S1496)</f>
        <v>417.39859498736763</v>
      </c>
      <c r="U1496" s="199">
        <f t="shared" si="118"/>
        <v>9.8854762420799993</v>
      </c>
      <c r="V1496" s="199">
        <f t="shared" si="119"/>
        <v>9.8854762420799993</v>
      </c>
      <c r="W1496" s="231">
        <f>SUM($V$1460:V1496)</f>
        <v>390.00673478447999</v>
      </c>
      <c r="Y1496" s="231"/>
      <c r="Z1496" s="231"/>
      <c r="AA1496" s="231"/>
      <c r="AB1496" s="231"/>
      <c r="AC1496" s="231"/>
      <c r="AD1496" s="231"/>
      <c r="AE1496" s="231"/>
      <c r="AF1496" s="231"/>
      <c r="AG1496" s="231"/>
      <c r="AH1496" s="231"/>
      <c r="AI1496" s="231"/>
      <c r="AJ1496" s="231"/>
      <c r="AK1496" s="231"/>
      <c r="AL1496" s="231"/>
      <c r="AM1496" s="231"/>
      <c r="AN1496" s="231"/>
    </row>
    <row r="1497" spans="1:40">
      <c r="A1497" s="27">
        <v>43468</v>
      </c>
      <c r="B1497" s="113">
        <v>15.8973</v>
      </c>
      <c r="C1497" s="116">
        <v>6.5</v>
      </c>
      <c r="D1497" s="116">
        <v>31.54</v>
      </c>
      <c r="E1497" s="113">
        <v>50.644399999999997</v>
      </c>
      <c r="F1497" s="113">
        <v>38.4084</v>
      </c>
      <c r="G1497" s="113">
        <v>12.30000019</v>
      </c>
      <c r="H1497" s="113">
        <v>45.9</v>
      </c>
      <c r="I1497" s="113">
        <v>20.99</v>
      </c>
      <c r="J1497" s="113">
        <v>79.94</v>
      </c>
      <c r="K1497" s="113">
        <v>716.17</v>
      </c>
      <c r="L1497" s="113">
        <v>13.97</v>
      </c>
      <c r="M1497" s="113">
        <v>48.42</v>
      </c>
      <c r="N1497" s="113">
        <v>71.05</v>
      </c>
      <c r="O1497" s="113">
        <v>600.04999999999995</v>
      </c>
      <c r="P1497" s="113">
        <f t="shared" si="115"/>
        <v>2.4630136834918819</v>
      </c>
      <c r="Q1497" s="113">
        <f t="shared" si="116"/>
        <v>11.740139343966217</v>
      </c>
      <c r="R1497" s="113">
        <f>SUM($Q$1460:Q1497)</f>
        <v>568.68501869966246</v>
      </c>
      <c r="S1497" s="113">
        <f t="shared" si="117"/>
        <v>9.8493020177817723</v>
      </c>
      <c r="T1497" s="113">
        <f>SUM($S$1460:S1497)</f>
        <v>427.24789700514941</v>
      </c>
      <c r="U1497" s="199">
        <f t="shared" si="118"/>
        <v>9.5545002581599991</v>
      </c>
      <c r="V1497" s="199">
        <f t="shared" si="119"/>
        <v>9.5545002581599991</v>
      </c>
      <c r="W1497" s="231">
        <f>SUM($V$1460:V1497)</f>
        <v>399.56123504263996</v>
      </c>
      <c r="Y1497" s="231"/>
      <c r="Z1497" s="231"/>
      <c r="AA1497" s="231"/>
      <c r="AB1497" s="231"/>
      <c r="AC1497" s="231"/>
      <c r="AD1497" s="231"/>
      <c r="AE1497" s="231"/>
      <c r="AF1497" s="231"/>
      <c r="AG1497" s="231"/>
      <c r="AH1497" s="231"/>
      <c r="AI1497" s="231"/>
      <c r="AJ1497" s="231"/>
      <c r="AK1497" s="231"/>
      <c r="AL1497" s="231"/>
      <c r="AM1497" s="231"/>
      <c r="AN1497" s="231"/>
    </row>
    <row r="1498" spans="1:40">
      <c r="A1498" s="27">
        <v>43469</v>
      </c>
      <c r="B1498" s="113">
        <v>16.115500000000001</v>
      </c>
      <c r="C1498" s="116">
        <v>6.59</v>
      </c>
      <c r="D1498" s="116">
        <v>31.27</v>
      </c>
      <c r="E1498" s="113">
        <v>60.512300000000003</v>
      </c>
      <c r="F1498" s="113">
        <v>38.520499999999998</v>
      </c>
      <c r="G1498" s="113">
        <v>12.19999981</v>
      </c>
      <c r="H1498" s="113">
        <v>50.97</v>
      </c>
      <c r="I1498" s="113">
        <v>21</v>
      </c>
      <c r="J1498" s="113">
        <v>79.91</v>
      </c>
      <c r="K1498" s="113">
        <v>721.26</v>
      </c>
      <c r="L1498" s="113">
        <v>14</v>
      </c>
      <c r="M1498" s="113">
        <v>39.5</v>
      </c>
      <c r="N1498" s="113">
        <v>72.28</v>
      </c>
      <c r="O1498" s="113">
        <v>600.04</v>
      </c>
      <c r="P1498" s="113">
        <f t="shared" si="115"/>
        <v>2.5123594931963078</v>
      </c>
      <c r="Q1498" s="113">
        <f t="shared" si="116"/>
        <v>12.333997738277708</v>
      </c>
      <c r="R1498" s="113">
        <f>SUM($Q$1460:Q1498)</f>
        <v>581.01901643794019</v>
      </c>
      <c r="S1498" s="113">
        <f t="shared" si="117"/>
        <v>10.329071418438527</v>
      </c>
      <c r="T1498" s="113">
        <f>SUM($S$1460:S1498)</f>
        <v>437.57696842358791</v>
      </c>
      <c r="U1498" s="199">
        <f t="shared" si="118"/>
        <v>9.9790899014399983</v>
      </c>
      <c r="V1498" s="199">
        <f t="shared" si="119"/>
        <v>9.9790899014399983</v>
      </c>
      <c r="W1498" s="231">
        <f>SUM($V$1460:V1498)</f>
        <v>409.54032494407994</v>
      </c>
      <c r="Y1498" s="231"/>
      <c r="Z1498" s="231"/>
      <c r="AA1498" s="231"/>
      <c r="AB1498" s="231"/>
      <c r="AC1498" s="231"/>
      <c r="AD1498" s="231"/>
      <c r="AE1498" s="231"/>
      <c r="AF1498" s="231"/>
      <c r="AG1498" s="231"/>
      <c r="AH1498" s="231"/>
      <c r="AI1498" s="231"/>
      <c r="AJ1498" s="231"/>
      <c r="AK1498" s="231"/>
      <c r="AL1498" s="231"/>
      <c r="AM1498" s="231"/>
      <c r="AN1498" s="231"/>
    </row>
    <row r="1499" spans="1:40">
      <c r="A1499" s="27">
        <v>43470</v>
      </c>
      <c r="B1499" s="113">
        <v>15.8773</v>
      </c>
      <c r="C1499" s="116">
        <v>6.49</v>
      </c>
      <c r="D1499" s="116">
        <v>32.01</v>
      </c>
      <c r="E1499" s="113">
        <v>58.050199999999997</v>
      </c>
      <c r="F1499" s="113">
        <v>38.2712</v>
      </c>
      <c r="G1499" s="113">
        <v>12.100000380000001</v>
      </c>
      <c r="H1499" s="113">
        <v>51.48</v>
      </c>
      <c r="I1499" s="113">
        <v>21</v>
      </c>
      <c r="J1499" s="113">
        <v>79.86</v>
      </c>
      <c r="K1499" s="113">
        <v>717.04</v>
      </c>
      <c r="L1499" s="113">
        <v>13.31</v>
      </c>
      <c r="M1499" s="113">
        <v>45.87</v>
      </c>
      <c r="N1499" s="113">
        <v>71.53</v>
      </c>
      <c r="O1499" s="113">
        <v>600</v>
      </c>
      <c r="P1499" s="113">
        <f t="shared" si="115"/>
        <v>2.5166660985735638</v>
      </c>
      <c r="Q1499" s="113">
        <f t="shared" si="116"/>
        <v>12.387229942033793</v>
      </c>
      <c r="R1499" s="113">
        <f>SUM($Q$1460:Q1499)</f>
        <v>593.40624637997394</v>
      </c>
      <c r="S1499" s="113">
        <f t="shared" si="117"/>
        <v>10.245292411304751</v>
      </c>
      <c r="T1499" s="113">
        <f>SUM($S$1460:S1499)</f>
        <v>447.82226083489269</v>
      </c>
      <c r="U1499" s="199">
        <f t="shared" si="118"/>
        <v>9.8405633221799995</v>
      </c>
      <c r="V1499" s="199">
        <f t="shared" si="119"/>
        <v>9.8405633221799995</v>
      </c>
      <c r="W1499" s="231">
        <f>SUM($V$1460:V1499)</f>
        <v>419.38088826625994</v>
      </c>
      <c r="Y1499" s="231"/>
      <c r="Z1499" s="231"/>
      <c r="AA1499" s="231"/>
      <c r="AB1499" s="231"/>
      <c r="AC1499" s="231"/>
      <c r="AD1499" s="231"/>
      <c r="AE1499" s="231"/>
      <c r="AF1499" s="231"/>
      <c r="AG1499" s="231"/>
      <c r="AH1499" s="231"/>
      <c r="AI1499" s="231"/>
      <c r="AJ1499" s="231"/>
      <c r="AK1499" s="231"/>
      <c r="AL1499" s="231"/>
      <c r="AM1499" s="231"/>
      <c r="AN1499" s="231"/>
    </row>
    <row r="1500" spans="1:40">
      <c r="A1500" s="27">
        <v>43471</v>
      </c>
      <c r="B1500" s="113">
        <v>15.7575</v>
      </c>
      <c r="C1500" s="116">
        <v>6.44</v>
      </c>
      <c r="D1500" s="116">
        <v>31.32</v>
      </c>
      <c r="E1500" s="113">
        <v>58.010300000000001</v>
      </c>
      <c r="F1500" s="113">
        <v>38.321199999999997</v>
      </c>
      <c r="G1500" s="113">
        <v>12</v>
      </c>
      <c r="H1500" s="113">
        <v>52.97</v>
      </c>
      <c r="I1500" s="113">
        <v>21</v>
      </c>
      <c r="J1500" s="113">
        <v>79.87</v>
      </c>
      <c r="K1500" s="113">
        <v>716.68</v>
      </c>
      <c r="L1500" s="113">
        <v>13.06</v>
      </c>
      <c r="M1500" s="113">
        <v>50.68</v>
      </c>
      <c r="N1500" s="113">
        <v>72.11</v>
      </c>
      <c r="O1500" s="113">
        <v>600.07000000000005</v>
      </c>
      <c r="P1500" s="113">
        <f t="shared" si="115"/>
        <v>2.5164443284813802</v>
      </c>
      <c r="Q1500" s="113">
        <f t="shared" si="116"/>
        <v>12.38448312949934</v>
      </c>
      <c r="R1500" s="113">
        <f>SUM($Q$1460:Q1500)</f>
        <v>605.79072950947329</v>
      </c>
      <c r="S1500" s="113">
        <f t="shared" si="117"/>
        <v>10.156239344811803</v>
      </c>
      <c r="T1500" s="113">
        <f>SUM($S$1460:S1500)</f>
        <v>457.9785001797045</v>
      </c>
      <c r="U1500" s="199">
        <f t="shared" si="118"/>
        <v>9.7007301971099995</v>
      </c>
      <c r="V1500" s="199">
        <f t="shared" si="119"/>
        <v>9.7007301971099995</v>
      </c>
      <c r="W1500" s="231">
        <f>SUM($V$1460:V1500)</f>
        <v>429.08161846336992</v>
      </c>
      <c r="Y1500" s="231"/>
      <c r="Z1500" s="231"/>
      <c r="AA1500" s="231"/>
      <c r="AB1500" s="231"/>
      <c r="AC1500" s="231"/>
      <c r="AD1500" s="231"/>
      <c r="AE1500" s="231"/>
      <c r="AF1500" s="231"/>
      <c r="AG1500" s="231"/>
      <c r="AH1500" s="231"/>
      <c r="AI1500" s="231"/>
      <c r="AJ1500" s="231"/>
      <c r="AK1500" s="231"/>
      <c r="AL1500" s="231"/>
      <c r="AM1500" s="231"/>
      <c r="AN1500" s="231"/>
    </row>
    <row r="1501" spans="1:40">
      <c r="A1501" s="27">
        <v>43472</v>
      </c>
      <c r="B1501" s="113">
        <v>15.603999999999999</v>
      </c>
      <c r="C1501" s="116">
        <v>6.38</v>
      </c>
      <c r="D1501" s="116">
        <v>31.2</v>
      </c>
      <c r="E1501" s="113">
        <v>60.569099999999999</v>
      </c>
      <c r="F1501" s="113">
        <v>38.431600000000003</v>
      </c>
      <c r="G1501" s="113">
        <v>11.899999619999999</v>
      </c>
      <c r="H1501" s="113">
        <v>45.68</v>
      </c>
      <c r="I1501" s="113">
        <v>21.01</v>
      </c>
      <c r="J1501" s="113">
        <v>79.849999999999994</v>
      </c>
      <c r="K1501" s="113">
        <v>715.53</v>
      </c>
      <c r="L1501" s="113">
        <v>13.04</v>
      </c>
      <c r="M1501" s="113">
        <v>46.93</v>
      </c>
      <c r="N1501" s="113">
        <v>71.790000000000006</v>
      </c>
      <c r="O1501" s="113">
        <v>599.89</v>
      </c>
      <c r="P1501" s="113">
        <f t="shared" si="115"/>
        <v>2.4783400926535362</v>
      </c>
      <c r="Q1501" s="113">
        <f t="shared" si="116"/>
        <v>11.921459467054877</v>
      </c>
      <c r="R1501" s="113">
        <f>SUM($Q$1460:Q1501)</f>
        <v>617.71218897652818</v>
      </c>
      <c r="S1501" s="113">
        <f t="shared" si="117"/>
        <v>10.140783341994652</v>
      </c>
      <c r="T1501" s="113">
        <f>SUM($S$1460:S1501)</f>
        <v>468.11928352169917</v>
      </c>
      <c r="U1501" s="199">
        <f t="shared" si="118"/>
        <v>9.6951693873899991</v>
      </c>
      <c r="V1501" s="199">
        <f t="shared" si="119"/>
        <v>9.6951693873899991</v>
      </c>
      <c r="W1501" s="231">
        <f>SUM($V$1460:V1501)</f>
        <v>438.77678785075994</v>
      </c>
      <c r="Y1501" s="231"/>
      <c r="Z1501" s="231"/>
      <c r="AA1501" s="231"/>
      <c r="AB1501" s="231"/>
      <c r="AC1501" s="231"/>
      <c r="AD1501" s="231"/>
      <c r="AE1501" s="231"/>
      <c r="AF1501" s="231"/>
      <c r="AG1501" s="231"/>
      <c r="AH1501" s="231"/>
      <c r="AI1501" s="231"/>
      <c r="AJ1501" s="231"/>
      <c r="AK1501" s="231"/>
      <c r="AL1501" s="231"/>
      <c r="AM1501" s="231"/>
      <c r="AN1501" s="231"/>
    </row>
    <row r="1502" spans="1:40">
      <c r="A1502" s="27">
        <v>43473</v>
      </c>
      <c r="B1502" s="113">
        <v>15.5746</v>
      </c>
      <c r="C1502" s="116">
        <v>6.37</v>
      </c>
      <c r="D1502" s="116">
        <v>31.12</v>
      </c>
      <c r="E1502" s="113">
        <v>59.378300000000003</v>
      </c>
      <c r="F1502" s="113">
        <v>38.380699999999997</v>
      </c>
      <c r="G1502" s="113">
        <v>11.80000019</v>
      </c>
      <c r="H1502" s="113">
        <v>47.11</v>
      </c>
      <c r="I1502" s="113">
        <v>21</v>
      </c>
      <c r="J1502" s="113">
        <v>79.94</v>
      </c>
      <c r="K1502" s="113">
        <v>717.94</v>
      </c>
      <c r="L1502" s="113">
        <v>14.99</v>
      </c>
      <c r="M1502" s="113">
        <v>33.97</v>
      </c>
      <c r="N1502" s="113">
        <v>71.2</v>
      </c>
      <c r="O1502" s="113">
        <v>600.04999999999995</v>
      </c>
      <c r="P1502" s="113">
        <f t="shared" si="115"/>
        <v>2.4605913869338121</v>
      </c>
      <c r="Q1502" s="113">
        <f t="shared" si="116"/>
        <v>11.711735659803525</v>
      </c>
      <c r="R1502" s="113">
        <f>SUM($Q$1460:Q1502)</f>
        <v>629.42392463633166</v>
      </c>
      <c r="S1502" s="113">
        <f t="shared" si="117"/>
        <v>10.059115533347876</v>
      </c>
      <c r="T1502" s="113">
        <f>SUM($S$1460:S1502)</f>
        <v>478.17839905504707</v>
      </c>
      <c r="U1502" s="199">
        <f t="shared" si="118"/>
        <v>9.6332557714600018</v>
      </c>
      <c r="V1502" s="199">
        <f t="shared" si="119"/>
        <v>9.6332557714600018</v>
      </c>
      <c r="W1502" s="231">
        <f>SUM($V$1460:V1502)</f>
        <v>448.41004362221997</v>
      </c>
      <c r="Y1502" s="231"/>
      <c r="Z1502" s="231"/>
      <c r="AA1502" s="231"/>
      <c r="AB1502" s="231"/>
      <c r="AC1502" s="231"/>
      <c r="AD1502" s="231"/>
      <c r="AE1502" s="231"/>
      <c r="AF1502" s="231"/>
      <c r="AG1502" s="231"/>
      <c r="AH1502" s="231"/>
      <c r="AI1502" s="231"/>
      <c r="AJ1502" s="231"/>
      <c r="AK1502" s="231"/>
      <c r="AL1502" s="231"/>
      <c r="AM1502" s="231"/>
      <c r="AN1502" s="231"/>
    </row>
    <row r="1503" spans="1:40">
      <c r="A1503" s="27">
        <v>43474</v>
      </c>
      <c r="B1503" s="113">
        <v>15.4094</v>
      </c>
      <c r="C1503" s="116">
        <v>6.3</v>
      </c>
      <c r="D1503" s="116">
        <v>31.13</v>
      </c>
      <c r="E1503" s="113">
        <v>60.124499999999998</v>
      </c>
      <c r="F1503" s="113">
        <v>38.521500000000003</v>
      </c>
      <c r="G1503" s="113">
        <v>12</v>
      </c>
      <c r="H1503" s="113">
        <v>48.32</v>
      </c>
      <c r="I1503" s="113">
        <v>21</v>
      </c>
      <c r="J1503" s="113">
        <v>79.930000000000007</v>
      </c>
      <c r="K1503" s="113">
        <v>712.37</v>
      </c>
      <c r="L1503" s="113">
        <v>12.57</v>
      </c>
      <c r="M1503" s="113">
        <v>44.24</v>
      </c>
      <c r="N1503" s="113">
        <v>69.3</v>
      </c>
      <c r="O1503" s="113">
        <v>599.97</v>
      </c>
      <c r="P1503" s="113">
        <f t="shared" si="115"/>
        <v>2.4583761669966502</v>
      </c>
      <c r="Q1503" s="113">
        <f t="shared" si="116"/>
        <v>11.685820304175042</v>
      </c>
      <c r="R1503" s="113">
        <f>SUM($Q$1460:Q1503)</f>
        <v>641.10974494050674</v>
      </c>
      <c r="S1503" s="113">
        <f t="shared" si="117"/>
        <v>9.9532605572305002</v>
      </c>
      <c r="T1503" s="113">
        <f>SUM($S$1460:S1503)</f>
        <v>488.13165961227759</v>
      </c>
      <c r="U1503" s="199">
        <f t="shared" si="118"/>
        <v>9.5668248829999989</v>
      </c>
      <c r="V1503" s="199">
        <f t="shared" si="119"/>
        <v>9.5668248829999989</v>
      </c>
      <c r="W1503" s="231">
        <f>SUM($V$1460:V1503)</f>
        <v>457.97686850521995</v>
      </c>
      <c r="Y1503" s="231"/>
      <c r="Z1503" s="231"/>
      <c r="AA1503" s="231"/>
      <c r="AB1503" s="231"/>
      <c r="AC1503" s="231"/>
      <c r="AD1503" s="231"/>
      <c r="AE1503" s="231"/>
      <c r="AF1503" s="231"/>
      <c r="AG1503" s="231"/>
      <c r="AH1503" s="231"/>
      <c r="AI1503" s="231"/>
      <c r="AJ1503" s="231"/>
      <c r="AK1503" s="231"/>
      <c r="AL1503" s="231"/>
      <c r="AM1503" s="231"/>
      <c r="AN1503" s="231"/>
    </row>
    <row r="1504" spans="1:40">
      <c r="A1504" s="27">
        <v>43475</v>
      </c>
      <c r="B1504" s="113">
        <v>15.526899999999999</v>
      </c>
      <c r="C1504" s="116">
        <v>6.35</v>
      </c>
      <c r="D1504" s="116">
        <v>31.41</v>
      </c>
      <c r="E1504" s="113">
        <v>62.359900000000003</v>
      </c>
      <c r="F1504" s="113">
        <v>38.490299999999998</v>
      </c>
      <c r="G1504" s="113">
        <v>11.80000019</v>
      </c>
      <c r="H1504" s="113">
        <v>48.97</v>
      </c>
      <c r="I1504" s="113">
        <v>21</v>
      </c>
      <c r="J1504" s="113">
        <v>79.900000000000006</v>
      </c>
      <c r="K1504" s="113">
        <v>716.91</v>
      </c>
      <c r="L1504" s="113">
        <v>12.74</v>
      </c>
      <c r="M1504" s="113">
        <v>45.38</v>
      </c>
      <c r="N1504" s="113">
        <v>70.599999999999994</v>
      </c>
      <c r="O1504" s="113">
        <v>600</v>
      </c>
      <c r="P1504" s="113">
        <f t="shared" si="115"/>
        <v>2.4957211893132123</v>
      </c>
      <c r="Q1504" s="113">
        <f t="shared" si="116"/>
        <v>12.130478736360413</v>
      </c>
      <c r="R1504" s="113">
        <f>SUM($Q$1460:Q1504)</f>
        <v>653.24022367686712</v>
      </c>
      <c r="S1504" s="113">
        <f t="shared" si="117"/>
        <v>10.222061380396676</v>
      </c>
      <c r="T1504" s="113">
        <f>SUM($S$1460:S1504)</f>
        <v>498.35372099267425</v>
      </c>
      <c r="U1504" s="199">
        <f t="shared" si="118"/>
        <v>9.7379371279000004</v>
      </c>
      <c r="V1504" s="199">
        <f t="shared" si="119"/>
        <v>9.7379371279000004</v>
      </c>
      <c r="W1504" s="231">
        <f>SUM($V$1460:V1504)</f>
        <v>467.71480563311997</v>
      </c>
      <c r="Y1504" s="231"/>
      <c r="Z1504" s="231"/>
      <c r="AA1504" s="231"/>
      <c r="AB1504" s="231"/>
      <c r="AC1504" s="231"/>
      <c r="AD1504" s="231"/>
      <c r="AE1504" s="231"/>
      <c r="AF1504" s="231"/>
      <c r="AG1504" s="231"/>
      <c r="AH1504" s="231"/>
      <c r="AI1504" s="231"/>
      <c r="AJ1504" s="231"/>
      <c r="AK1504" s="231"/>
      <c r="AL1504" s="231"/>
      <c r="AM1504" s="231"/>
      <c r="AN1504" s="231"/>
    </row>
    <row r="1505" spans="1:40">
      <c r="A1505" s="27">
        <v>43476</v>
      </c>
      <c r="B1505" s="113">
        <v>15.6243</v>
      </c>
      <c r="C1505" s="116">
        <v>6.39</v>
      </c>
      <c r="D1505" s="116">
        <v>32</v>
      </c>
      <c r="E1505" s="113">
        <v>58.480800000000002</v>
      </c>
      <c r="F1505" s="113">
        <v>37.7804</v>
      </c>
      <c r="G1505" s="113">
        <v>11.80000019</v>
      </c>
      <c r="H1505" s="113">
        <v>48.36</v>
      </c>
      <c r="I1505" s="113">
        <v>21</v>
      </c>
      <c r="J1505" s="113">
        <v>79.930000000000007</v>
      </c>
      <c r="K1505" s="113">
        <v>722.24</v>
      </c>
      <c r="L1505" s="113">
        <v>12.73</v>
      </c>
      <c r="M1505" s="113">
        <v>51.19</v>
      </c>
      <c r="N1505" s="113">
        <v>72.53</v>
      </c>
      <c r="O1505" s="113">
        <v>600.04999999999995</v>
      </c>
      <c r="P1505" s="113">
        <f t="shared" si="115"/>
        <v>2.5161678829034018</v>
      </c>
      <c r="Q1505" s="113">
        <f t="shared" si="116"/>
        <v>12.381059967083498</v>
      </c>
      <c r="R1505" s="113">
        <f>SUM($Q$1460:Q1505)</f>
        <v>665.62128364395062</v>
      </c>
      <c r="S1505" s="113">
        <f t="shared" si="117"/>
        <v>10.233989997208576</v>
      </c>
      <c r="T1505" s="113">
        <f>SUM($S$1460:S1505)</f>
        <v>508.58771098988285</v>
      </c>
      <c r="U1505" s="199">
        <f t="shared" si="118"/>
        <v>9.7210575778799981</v>
      </c>
      <c r="V1505" s="199">
        <f t="shared" si="119"/>
        <v>9.7210575778799981</v>
      </c>
      <c r="W1505" s="231">
        <f>SUM($V$1460:V1505)</f>
        <v>477.43586321099997</v>
      </c>
      <c r="Y1505" s="231"/>
      <c r="Z1505" s="231"/>
      <c r="AA1505" s="231"/>
      <c r="AB1505" s="231"/>
      <c r="AC1505" s="231"/>
      <c r="AD1505" s="231"/>
      <c r="AE1505" s="231"/>
      <c r="AF1505" s="231"/>
      <c r="AG1505" s="231"/>
      <c r="AH1505" s="231"/>
      <c r="AI1505" s="231"/>
      <c r="AJ1505" s="231"/>
      <c r="AK1505" s="231"/>
      <c r="AL1505" s="231"/>
      <c r="AM1505" s="231"/>
      <c r="AN1505" s="231"/>
    </row>
    <row r="1506" spans="1:40">
      <c r="A1506" s="27">
        <v>43477</v>
      </c>
      <c r="B1506" s="113">
        <v>15.691599999999999</v>
      </c>
      <c r="C1506" s="116">
        <v>6.41</v>
      </c>
      <c r="D1506" s="116">
        <v>32.119999999999997</v>
      </c>
      <c r="E1506" s="113">
        <v>53.231400000000001</v>
      </c>
      <c r="F1506" s="113">
        <v>38.129600000000003</v>
      </c>
      <c r="G1506" s="113">
        <v>11.600000380000001</v>
      </c>
      <c r="H1506" s="113">
        <v>50.26</v>
      </c>
      <c r="I1506" s="113">
        <v>21</v>
      </c>
      <c r="J1506" s="113">
        <v>79.959999999999994</v>
      </c>
      <c r="K1506" s="113">
        <v>724.93</v>
      </c>
      <c r="L1506" s="113">
        <v>12.8</v>
      </c>
      <c r="M1506" s="113">
        <v>54.6</v>
      </c>
      <c r="N1506" s="113">
        <v>72.930000000000007</v>
      </c>
      <c r="O1506" s="113">
        <v>599.89</v>
      </c>
      <c r="P1506" s="113">
        <f t="shared" si="115"/>
        <v>2.5359657607400039</v>
      </c>
      <c r="Q1506" s="113">
        <f t="shared" si="116"/>
        <v>12.628621187156885</v>
      </c>
      <c r="R1506" s="113">
        <f>SUM($Q$1460:Q1506)</f>
        <v>678.24990483110753</v>
      </c>
      <c r="S1506" s="113">
        <f t="shared" si="117"/>
        <v>10.185424744593551</v>
      </c>
      <c r="T1506" s="113">
        <f>SUM($S$1460:S1506)</f>
        <v>518.77313573447645</v>
      </c>
      <c r="U1506" s="199">
        <f t="shared" si="118"/>
        <v>9.5830630085799999</v>
      </c>
      <c r="V1506" s="199">
        <f t="shared" si="119"/>
        <v>9.5830630085799999</v>
      </c>
      <c r="W1506" s="231">
        <f>SUM($V$1460:V1506)</f>
        <v>487.01892621957995</v>
      </c>
      <c r="Y1506" s="231"/>
      <c r="Z1506" s="231"/>
      <c r="AA1506" s="231"/>
      <c r="AB1506" s="231"/>
      <c r="AC1506" s="231"/>
      <c r="AD1506" s="231"/>
      <c r="AE1506" s="231"/>
      <c r="AF1506" s="231"/>
      <c r="AG1506" s="231"/>
      <c r="AH1506" s="231"/>
      <c r="AI1506" s="231"/>
      <c r="AJ1506" s="231"/>
      <c r="AK1506" s="231"/>
      <c r="AL1506" s="231"/>
      <c r="AM1506" s="231"/>
      <c r="AN1506" s="231"/>
    </row>
    <row r="1507" spans="1:40">
      <c r="A1507" s="27">
        <v>43478</v>
      </c>
      <c r="B1507" s="113">
        <v>15.438800000000001</v>
      </c>
      <c r="C1507" s="116">
        <v>6.31</v>
      </c>
      <c r="D1507" s="116">
        <v>32.049999999999997</v>
      </c>
      <c r="E1507" s="113">
        <v>54.797400000000003</v>
      </c>
      <c r="F1507" s="113">
        <v>38.0304</v>
      </c>
      <c r="G1507" s="113">
        <v>11.69999981</v>
      </c>
      <c r="H1507" s="113">
        <v>44.75</v>
      </c>
      <c r="I1507" s="113">
        <v>21</v>
      </c>
      <c r="J1507" s="113">
        <v>79.930000000000007</v>
      </c>
      <c r="K1507" s="113">
        <v>723.03</v>
      </c>
      <c r="L1507" s="113">
        <v>13.4</v>
      </c>
      <c r="M1507" s="113">
        <v>56.06</v>
      </c>
      <c r="N1507" s="113">
        <v>73.17</v>
      </c>
      <c r="O1507" s="113">
        <v>599.99</v>
      </c>
      <c r="P1507" s="113">
        <f t="shared" si="115"/>
        <v>2.491867634189918</v>
      </c>
      <c r="Q1507" s="113">
        <f t="shared" si="116"/>
        <v>12.083823220414898</v>
      </c>
      <c r="R1507" s="113">
        <f>SUM($Q$1460:Q1507)</f>
        <v>690.33372805152237</v>
      </c>
      <c r="S1507" s="113">
        <f t="shared" si="117"/>
        <v>10.037038679228628</v>
      </c>
      <c r="T1507" s="113">
        <f>SUM($S$1460:S1507)</f>
        <v>528.81017441370511</v>
      </c>
      <c r="U1507" s="199">
        <f t="shared" si="118"/>
        <v>9.4959757062599994</v>
      </c>
      <c r="V1507" s="199">
        <f t="shared" si="119"/>
        <v>9.4959757062599994</v>
      </c>
      <c r="W1507" s="231">
        <f>SUM($V$1460:V1507)</f>
        <v>496.51490192583998</v>
      </c>
      <c r="Y1507" s="231"/>
      <c r="Z1507" s="231"/>
      <c r="AA1507" s="231"/>
      <c r="AB1507" s="231"/>
      <c r="AC1507" s="231"/>
      <c r="AD1507" s="231"/>
      <c r="AE1507" s="231"/>
      <c r="AF1507" s="231"/>
      <c r="AG1507" s="231"/>
      <c r="AH1507" s="231"/>
      <c r="AI1507" s="231"/>
      <c r="AJ1507" s="231"/>
      <c r="AK1507" s="231"/>
      <c r="AL1507" s="231"/>
      <c r="AM1507" s="231"/>
      <c r="AN1507" s="231"/>
    </row>
    <row r="1508" spans="1:40">
      <c r="A1508" s="27">
        <v>43479</v>
      </c>
      <c r="B1508" s="113">
        <v>14.9229</v>
      </c>
      <c r="C1508" s="116">
        <v>6.1</v>
      </c>
      <c r="D1508" s="116">
        <v>31.24</v>
      </c>
      <c r="E1508" s="113">
        <v>55.434100000000001</v>
      </c>
      <c r="F1508" s="113">
        <v>37.849400000000003</v>
      </c>
      <c r="G1508" s="113">
        <v>11.69999981</v>
      </c>
      <c r="H1508" s="113">
        <v>52.21</v>
      </c>
      <c r="I1508" s="113">
        <v>21</v>
      </c>
      <c r="J1508" s="113">
        <v>79.930000000000007</v>
      </c>
      <c r="K1508" s="113">
        <v>715.32</v>
      </c>
      <c r="L1508" s="113">
        <v>13.08</v>
      </c>
      <c r="M1508" s="113">
        <v>59.88</v>
      </c>
      <c r="N1508" s="113">
        <v>72.39</v>
      </c>
      <c r="O1508" s="113">
        <v>600.01</v>
      </c>
      <c r="P1508" s="113">
        <f t="shared" si="115"/>
        <v>2.4736100668640777</v>
      </c>
      <c r="Q1508" s="113">
        <f t="shared" si="116"/>
        <v>11.865203806574788</v>
      </c>
      <c r="R1508" s="113">
        <f>SUM($Q$1460:Q1508)</f>
        <v>702.19893185809713</v>
      </c>
      <c r="S1508" s="113">
        <f t="shared" si="117"/>
        <v>9.7092510286770288</v>
      </c>
      <c r="T1508" s="113">
        <f>SUM($S$1460:S1508)</f>
        <v>538.51942544238216</v>
      </c>
      <c r="U1508" s="199">
        <f t="shared" si="118"/>
        <v>9.1541028984700006</v>
      </c>
      <c r="V1508" s="199">
        <f t="shared" si="119"/>
        <v>9.1541028984700006</v>
      </c>
      <c r="W1508" s="231">
        <f>SUM($V$1460:V1508)</f>
        <v>505.66900482430998</v>
      </c>
      <c r="Y1508" s="231"/>
      <c r="Z1508" s="231"/>
      <c r="AA1508" s="231"/>
      <c r="AB1508" s="231"/>
      <c r="AC1508" s="231"/>
      <c r="AD1508" s="231"/>
      <c r="AE1508" s="231"/>
      <c r="AF1508" s="231"/>
      <c r="AG1508" s="231"/>
      <c r="AH1508" s="231"/>
      <c r="AI1508" s="231"/>
      <c r="AJ1508" s="231"/>
      <c r="AK1508" s="231"/>
      <c r="AL1508" s="231"/>
      <c r="AM1508" s="231"/>
      <c r="AN1508" s="231"/>
    </row>
    <row r="1509" spans="1:40">
      <c r="A1509" s="27">
        <v>43480</v>
      </c>
      <c r="B1509" s="113">
        <v>15.302199999999999</v>
      </c>
      <c r="C1509" s="116">
        <v>6.25</v>
      </c>
      <c r="D1509" s="116">
        <v>31.73</v>
      </c>
      <c r="E1509" s="113">
        <v>61.290799999999997</v>
      </c>
      <c r="F1509" s="113">
        <v>38.319499999999998</v>
      </c>
      <c r="G1509" s="113">
        <v>11.69999981</v>
      </c>
      <c r="H1509" s="113">
        <v>45.5</v>
      </c>
      <c r="I1509" s="113">
        <v>21</v>
      </c>
      <c r="J1509" s="113">
        <v>73.430000000000007</v>
      </c>
      <c r="K1509" s="113">
        <v>719.84</v>
      </c>
      <c r="L1509" s="113">
        <v>12.85</v>
      </c>
      <c r="M1509" s="113">
        <v>63.14</v>
      </c>
      <c r="N1509" s="113">
        <v>71.34</v>
      </c>
      <c r="O1509" s="113">
        <v>600.05999999999995</v>
      </c>
      <c r="P1509" s="113">
        <f t="shared" si="115"/>
        <v>2.4908264438649081</v>
      </c>
      <c r="Q1509" s="113">
        <f t="shared" si="116"/>
        <v>12.071248208215216</v>
      </c>
      <c r="R1509" s="113">
        <f>SUM($Q$1460:Q1509)</f>
        <v>714.27018006631238</v>
      </c>
      <c r="S1509" s="113">
        <f t="shared" si="117"/>
        <v>10.10447744268453</v>
      </c>
      <c r="T1509" s="113">
        <f>SUM($S$1460:S1509)</f>
        <v>548.62390288506674</v>
      </c>
      <c r="U1509" s="199">
        <f t="shared" si="118"/>
        <v>9.6025780013900004</v>
      </c>
      <c r="V1509" s="199">
        <f t="shared" si="119"/>
        <v>9.6025780013900004</v>
      </c>
      <c r="W1509" s="231">
        <f>SUM($V$1460:V1509)</f>
        <v>515.27158282569997</v>
      </c>
      <c r="Y1509" s="231"/>
      <c r="Z1509" s="231"/>
      <c r="AA1509" s="231"/>
      <c r="AB1509" s="231"/>
      <c r="AC1509" s="231"/>
      <c r="AD1509" s="231"/>
      <c r="AE1509" s="231"/>
      <c r="AF1509" s="231"/>
      <c r="AG1509" s="231"/>
      <c r="AH1509" s="231"/>
      <c r="AI1509" s="231"/>
      <c r="AJ1509" s="231"/>
      <c r="AK1509" s="231"/>
      <c r="AL1509" s="231"/>
      <c r="AM1509" s="231"/>
      <c r="AN1509" s="231"/>
    </row>
    <row r="1510" spans="1:40">
      <c r="A1510" s="27">
        <v>43481</v>
      </c>
      <c r="B1510" s="113">
        <v>15.6912</v>
      </c>
      <c r="C1510" s="116">
        <v>6.41</v>
      </c>
      <c r="D1510" s="116">
        <v>31.87</v>
      </c>
      <c r="E1510" s="113">
        <v>61.040300000000002</v>
      </c>
      <c r="F1510" s="113">
        <v>37.792000000000002</v>
      </c>
      <c r="G1510" s="113">
        <v>11.600000380000001</v>
      </c>
      <c r="H1510" s="113">
        <v>52.19</v>
      </c>
      <c r="I1510" s="113">
        <v>21</v>
      </c>
      <c r="J1510" s="113">
        <v>77.38</v>
      </c>
      <c r="K1510" s="113">
        <v>728.73</v>
      </c>
      <c r="L1510" s="113">
        <v>13.49</v>
      </c>
      <c r="M1510" s="113">
        <v>46.9</v>
      </c>
      <c r="N1510" s="113">
        <v>73.8</v>
      </c>
      <c r="O1510" s="113">
        <v>599.98</v>
      </c>
      <c r="P1510" s="113">
        <f t="shared" si="115"/>
        <v>2.5422935449699038</v>
      </c>
      <c r="Q1510" s="113">
        <f t="shared" si="116"/>
        <v>12.708785741664343</v>
      </c>
      <c r="R1510" s="113">
        <f>SUM($Q$1460:Q1510)</f>
        <v>726.97896580797669</v>
      </c>
      <c r="S1510" s="113">
        <f t="shared" si="117"/>
        <v>10.390121675977751</v>
      </c>
      <c r="T1510" s="113">
        <f>SUM($S$1460:S1510)</f>
        <v>559.01402456104449</v>
      </c>
      <c r="U1510" s="199">
        <f t="shared" si="118"/>
        <v>9.8204596789899998</v>
      </c>
      <c r="V1510" s="199">
        <f t="shared" si="119"/>
        <v>9.8204596789899998</v>
      </c>
      <c r="W1510" s="231">
        <f>SUM($V$1460:V1510)</f>
        <v>525.09204250468997</v>
      </c>
      <c r="Y1510" s="231"/>
      <c r="Z1510" s="231"/>
      <c r="AA1510" s="231"/>
      <c r="AB1510" s="231"/>
      <c r="AC1510" s="231"/>
      <c r="AD1510" s="231"/>
      <c r="AE1510" s="231"/>
      <c r="AF1510" s="231"/>
      <c r="AG1510" s="231"/>
      <c r="AH1510" s="231"/>
      <c r="AI1510" s="231"/>
      <c r="AJ1510" s="231"/>
      <c r="AK1510" s="231"/>
      <c r="AL1510" s="231"/>
      <c r="AM1510" s="231"/>
      <c r="AN1510" s="231"/>
    </row>
    <row r="1511" spans="1:40">
      <c r="A1511" s="27">
        <v>43482</v>
      </c>
      <c r="B1511" s="113">
        <v>15.4773</v>
      </c>
      <c r="C1511" s="116">
        <v>6.33</v>
      </c>
      <c r="D1511" s="116">
        <v>31.78</v>
      </c>
      <c r="E1511" s="113">
        <v>59.234999999999999</v>
      </c>
      <c r="F1511" s="113">
        <v>37.816200000000002</v>
      </c>
      <c r="G1511" s="113">
        <v>11.5</v>
      </c>
      <c r="H1511" s="113">
        <v>47.49</v>
      </c>
      <c r="I1511" s="113">
        <v>21.01</v>
      </c>
      <c r="J1511" s="113">
        <v>79.92</v>
      </c>
      <c r="K1511" s="113">
        <v>725.02</v>
      </c>
      <c r="L1511" s="113">
        <v>12.91</v>
      </c>
      <c r="M1511" s="113">
        <v>40.53</v>
      </c>
      <c r="N1511" s="113">
        <v>73.06</v>
      </c>
      <c r="O1511" s="113">
        <v>599.98</v>
      </c>
      <c r="P1511" s="113">
        <f t="shared" si="115"/>
        <v>2.5020972147631397</v>
      </c>
      <c r="Q1511" s="113">
        <f t="shared" si="116"/>
        <v>12.208070076819567</v>
      </c>
      <c r="R1511" s="113">
        <f>SUM($Q$1460:Q1511)</f>
        <v>739.18703588479627</v>
      </c>
      <c r="S1511" s="113">
        <f t="shared" si="117"/>
        <v>10.219130170972202</v>
      </c>
      <c r="T1511" s="113">
        <f>SUM($S$1460:S1511)</f>
        <v>569.23315473201671</v>
      </c>
      <c r="U1511" s="199">
        <f t="shared" si="118"/>
        <v>9.6439881023200016</v>
      </c>
      <c r="V1511" s="199">
        <f t="shared" si="119"/>
        <v>9.6439881023200016</v>
      </c>
      <c r="W1511" s="231">
        <f>SUM($V$1460:V1511)</f>
        <v>534.73603060700998</v>
      </c>
      <c r="Y1511" s="231"/>
      <c r="Z1511" s="231"/>
      <c r="AA1511" s="231"/>
      <c r="AB1511" s="231"/>
      <c r="AC1511" s="231"/>
      <c r="AD1511" s="231"/>
      <c r="AE1511" s="231"/>
      <c r="AF1511" s="231"/>
      <c r="AG1511" s="231"/>
      <c r="AH1511" s="231"/>
      <c r="AI1511" s="231"/>
      <c r="AJ1511" s="231"/>
      <c r="AK1511" s="231"/>
      <c r="AL1511" s="231"/>
      <c r="AM1511" s="231"/>
      <c r="AN1511" s="231"/>
    </row>
    <row r="1512" spans="1:40">
      <c r="A1512" s="27">
        <v>43483</v>
      </c>
      <c r="B1512" s="113">
        <v>16.940100000000001</v>
      </c>
      <c r="C1512" s="116">
        <v>6.92</v>
      </c>
      <c r="D1512" s="116">
        <v>31.95</v>
      </c>
      <c r="E1512" s="113">
        <v>56.647100000000002</v>
      </c>
      <c r="F1512" s="113">
        <v>38.002000000000002</v>
      </c>
      <c r="G1512" s="113">
        <v>11.19999981</v>
      </c>
      <c r="H1512" s="113">
        <v>51.21</v>
      </c>
      <c r="I1512" s="113">
        <v>21</v>
      </c>
      <c r="J1512" s="113">
        <v>79.97</v>
      </c>
      <c r="K1512" s="113">
        <v>749.98</v>
      </c>
      <c r="L1512" s="113">
        <v>13.88</v>
      </c>
      <c r="M1512" s="113">
        <v>39.53</v>
      </c>
      <c r="N1512" s="113">
        <v>77.2</v>
      </c>
      <c r="O1512" s="113">
        <v>600.07000000000005</v>
      </c>
      <c r="P1512" s="113">
        <f t="shared" si="115"/>
        <v>2.6535924818996981</v>
      </c>
      <c r="Q1512" s="113">
        <f t="shared" si="116"/>
        <v>14.204978217978033</v>
      </c>
      <c r="R1512" s="113">
        <f>SUM($Q$1460:Q1512)</f>
        <v>753.39201410277428</v>
      </c>
      <c r="S1512" s="113">
        <f t="shared" si="117"/>
        <v>11.117410190903625</v>
      </c>
      <c r="T1512" s="113">
        <f>SUM($S$1460:S1512)</f>
        <v>580.35056492292028</v>
      </c>
      <c r="U1512" s="199">
        <f t="shared" si="118"/>
        <v>10.35677194923</v>
      </c>
      <c r="V1512" s="199">
        <f t="shared" si="119"/>
        <v>10.35677194923</v>
      </c>
      <c r="W1512" s="231">
        <f>SUM($V$1460:V1512)</f>
        <v>545.09280255624003</v>
      </c>
      <c r="Y1512" s="231"/>
      <c r="Z1512" s="231"/>
      <c r="AA1512" s="231"/>
      <c r="AB1512" s="231"/>
      <c r="AC1512" s="231"/>
      <c r="AD1512" s="231"/>
      <c r="AE1512" s="231"/>
      <c r="AF1512" s="231"/>
      <c r="AG1512" s="231"/>
      <c r="AH1512" s="231"/>
      <c r="AI1512" s="231"/>
      <c r="AJ1512" s="231"/>
      <c r="AK1512" s="231"/>
      <c r="AL1512" s="231"/>
      <c r="AM1512" s="231"/>
      <c r="AN1512" s="231"/>
    </row>
    <row r="1513" spans="1:40">
      <c r="A1513" s="27">
        <v>43484</v>
      </c>
      <c r="B1513" s="113">
        <v>17.0718</v>
      </c>
      <c r="C1513" s="116">
        <v>6.98</v>
      </c>
      <c r="D1513" s="116">
        <v>32.65</v>
      </c>
      <c r="E1513" s="113">
        <v>56.273099999999999</v>
      </c>
      <c r="F1513" s="113">
        <v>38.248100000000001</v>
      </c>
      <c r="G1513" s="113">
        <v>11.5</v>
      </c>
      <c r="H1513" s="113">
        <v>38.840000000000003</v>
      </c>
      <c r="I1513" s="113">
        <v>21</v>
      </c>
      <c r="J1513" s="113">
        <v>79.97</v>
      </c>
      <c r="K1513" s="113">
        <v>752.07</v>
      </c>
      <c r="L1513" s="113">
        <v>14.24</v>
      </c>
      <c r="M1513" s="113">
        <v>45.11</v>
      </c>
      <c r="N1513" s="113">
        <v>80.260000000000005</v>
      </c>
      <c r="O1513" s="113">
        <v>599.96</v>
      </c>
      <c r="P1513" s="113">
        <f t="shared" si="115"/>
        <v>2.6204762352285496</v>
      </c>
      <c r="Q1513" s="113">
        <f t="shared" si="116"/>
        <v>13.742266578417059</v>
      </c>
      <c r="R1513" s="113">
        <f>SUM($Q$1460:Q1513)</f>
        <v>767.13428068119129</v>
      </c>
      <c r="S1513" s="113">
        <f t="shared" si="117"/>
        <v>11.1544446805703</v>
      </c>
      <c r="T1513" s="113">
        <f>SUM($S$1460:S1513)</f>
        <v>591.50500960349063</v>
      </c>
      <c r="U1513" s="199">
        <f t="shared" si="118"/>
        <v>10.497178875239999</v>
      </c>
      <c r="V1513" s="199">
        <f t="shared" si="119"/>
        <v>10.497178875239999</v>
      </c>
      <c r="W1513" s="231">
        <f>SUM($V$1460:V1513)</f>
        <v>555.58998143148006</v>
      </c>
      <c r="Y1513" s="231"/>
      <c r="Z1513" s="231"/>
      <c r="AA1513" s="231"/>
      <c r="AB1513" s="231"/>
      <c r="AC1513" s="231"/>
      <c r="AD1513" s="231"/>
      <c r="AE1513" s="231"/>
      <c r="AF1513" s="231"/>
      <c r="AG1513" s="231"/>
      <c r="AH1513" s="231"/>
      <c r="AI1513" s="231"/>
      <c r="AJ1513" s="231"/>
      <c r="AK1513" s="231"/>
      <c r="AL1513" s="231"/>
      <c r="AM1513" s="231"/>
      <c r="AN1513" s="231"/>
    </row>
    <row r="1514" spans="1:40">
      <c r="A1514" s="27">
        <v>43485</v>
      </c>
      <c r="B1514" s="113">
        <v>17.058599999999998</v>
      </c>
      <c r="C1514" s="116">
        <v>6.97</v>
      </c>
      <c r="D1514" s="116">
        <v>32.68</v>
      </c>
      <c r="E1514" s="113">
        <v>58.363100000000003</v>
      </c>
      <c r="F1514" s="113">
        <v>38.534799999999997</v>
      </c>
      <c r="G1514" s="113">
        <v>11.600000380000001</v>
      </c>
      <c r="H1514" s="113">
        <v>46.55</v>
      </c>
      <c r="I1514" s="113">
        <v>21.01</v>
      </c>
      <c r="J1514" s="113">
        <v>79.98</v>
      </c>
      <c r="K1514" s="113">
        <v>748.68</v>
      </c>
      <c r="L1514" s="113">
        <v>14.55</v>
      </c>
      <c r="M1514" s="113">
        <v>51.05</v>
      </c>
      <c r="N1514" s="113">
        <v>78.44</v>
      </c>
      <c r="O1514" s="113">
        <v>599.92999999999995</v>
      </c>
      <c r="P1514" s="113">
        <f t="shared" si="115"/>
        <v>2.652494322903304</v>
      </c>
      <c r="Q1514" s="113">
        <f t="shared" si="116"/>
        <v>14.189387455489234</v>
      </c>
      <c r="R1514" s="113">
        <f>SUM($Q$1460:Q1514)</f>
        <v>781.32366813668057</v>
      </c>
      <c r="S1514" s="113">
        <f t="shared" si="117"/>
        <v>11.224148242594149</v>
      </c>
      <c r="T1514" s="113">
        <f>SUM($S$1460:S1514)</f>
        <v>602.72915784608483</v>
      </c>
      <c r="U1514" s="199">
        <f t="shared" si="118"/>
        <v>10.55792570711</v>
      </c>
      <c r="V1514" s="199">
        <f t="shared" si="119"/>
        <v>10.55792570711</v>
      </c>
      <c r="W1514" s="231">
        <f>SUM($V$1460:V1514)</f>
        <v>566.14790713859009</v>
      </c>
      <c r="Y1514" s="231"/>
      <c r="Z1514" s="231"/>
      <c r="AA1514" s="231"/>
      <c r="AB1514" s="231"/>
      <c r="AC1514" s="231"/>
      <c r="AD1514" s="231"/>
      <c r="AE1514" s="231"/>
      <c r="AF1514" s="231"/>
      <c r="AG1514" s="231"/>
      <c r="AH1514" s="231"/>
      <c r="AI1514" s="231"/>
      <c r="AJ1514" s="231"/>
      <c r="AK1514" s="231"/>
      <c r="AL1514" s="231"/>
      <c r="AM1514" s="231"/>
      <c r="AN1514" s="231"/>
    </row>
    <row r="1515" spans="1:40">
      <c r="A1515" s="27">
        <v>43486</v>
      </c>
      <c r="B1515" s="113">
        <v>17.624600000000001</v>
      </c>
      <c r="C1515" s="116">
        <v>7.2</v>
      </c>
      <c r="D1515" s="116">
        <v>33.479999999999997</v>
      </c>
      <c r="E1515" s="113">
        <v>61.616900000000001</v>
      </c>
      <c r="F1515" s="113">
        <v>38.7273</v>
      </c>
      <c r="G1515" s="113">
        <v>11.69999981</v>
      </c>
      <c r="H1515" s="113">
        <v>50.35</v>
      </c>
      <c r="I1515" s="113">
        <v>21.01</v>
      </c>
      <c r="J1515" s="113">
        <v>79.989999999999995</v>
      </c>
      <c r="K1515" s="113">
        <v>760.52</v>
      </c>
      <c r="L1515" s="113">
        <v>14.92</v>
      </c>
      <c r="M1515" s="113">
        <v>60.05</v>
      </c>
      <c r="N1515" s="113">
        <v>81.36</v>
      </c>
      <c r="O1515" s="113">
        <v>599.98</v>
      </c>
      <c r="P1515" s="113">
        <f t="shared" si="115"/>
        <v>2.7451347327129478</v>
      </c>
      <c r="Q1515" s="113">
        <f t="shared" si="116"/>
        <v>15.566711136123457</v>
      </c>
      <c r="R1515" s="113">
        <f>SUM($Q$1460:Q1515)</f>
        <v>796.89037927280401</v>
      </c>
      <c r="S1515" s="113">
        <f t="shared" si="117"/>
        <v>11.785152782906529</v>
      </c>
      <c r="T1515" s="113">
        <f>SUM($S$1460:S1515)</f>
        <v>614.51431062899132</v>
      </c>
      <c r="U1515" s="199">
        <f t="shared" si="118"/>
        <v>11.056736444699999</v>
      </c>
      <c r="V1515" s="199">
        <f t="shared" si="119"/>
        <v>11.056736444699999</v>
      </c>
      <c r="W1515" s="231">
        <f>SUM($V$1460:V1515)</f>
        <v>577.20464358329014</v>
      </c>
      <c r="Y1515" s="231"/>
      <c r="Z1515" s="231"/>
      <c r="AA1515" s="231"/>
      <c r="AB1515" s="231"/>
      <c r="AC1515" s="231"/>
      <c r="AD1515" s="231"/>
      <c r="AE1515" s="231"/>
      <c r="AF1515" s="231"/>
      <c r="AG1515" s="231"/>
      <c r="AH1515" s="231"/>
      <c r="AI1515" s="231"/>
      <c r="AJ1515" s="231"/>
      <c r="AK1515" s="231"/>
      <c r="AL1515" s="231"/>
      <c r="AM1515" s="231"/>
      <c r="AN1515" s="231"/>
    </row>
    <row r="1516" spans="1:40">
      <c r="A1516" s="27">
        <v>43487</v>
      </c>
      <c r="B1516" s="113">
        <v>17.805599999999998</v>
      </c>
      <c r="C1516" s="116">
        <v>7.28</v>
      </c>
      <c r="D1516" s="116">
        <v>33.35</v>
      </c>
      <c r="E1516" s="113">
        <v>59.808599999999998</v>
      </c>
      <c r="F1516" s="113">
        <v>38.637</v>
      </c>
      <c r="G1516" s="113">
        <v>11.69999981</v>
      </c>
      <c r="H1516" s="113">
        <v>54.45</v>
      </c>
      <c r="I1516" s="113">
        <v>21.01</v>
      </c>
      <c r="J1516" s="113">
        <v>79.98</v>
      </c>
      <c r="K1516" s="113">
        <v>765.89</v>
      </c>
      <c r="L1516" s="113">
        <v>15.94</v>
      </c>
      <c r="M1516" s="113">
        <v>64.510000000000005</v>
      </c>
      <c r="N1516" s="113">
        <v>82.79</v>
      </c>
      <c r="O1516" s="113">
        <v>600.05999999999995</v>
      </c>
      <c r="P1516" s="113">
        <f t="shared" si="115"/>
        <v>2.7790671164268974</v>
      </c>
      <c r="Q1516" s="113">
        <f t="shared" si="116"/>
        <v>16.103990789954445</v>
      </c>
      <c r="R1516" s="113">
        <f>SUM($Q$1460:Q1516)</f>
        <v>812.99437006275843</v>
      </c>
      <c r="S1516" s="113">
        <f t="shared" si="117"/>
        <v>11.853996908381623</v>
      </c>
      <c r="T1516" s="113">
        <f>SUM($S$1460:S1516)</f>
        <v>626.36830753737297</v>
      </c>
      <c r="U1516" s="199">
        <f t="shared" si="118"/>
        <v>11.088019432679998</v>
      </c>
      <c r="V1516" s="199">
        <f t="shared" si="119"/>
        <v>11.088019432679998</v>
      </c>
      <c r="W1516" s="231">
        <f>SUM($V$1460:V1516)</f>
        <v>588.29266301597011</v>
      </c>
      <c r="Y1516" s="231"/>
      <c r="Z1516" s="231"/>
      <c r="AA1516" s="231"/>
      <c r="AB1516" s="231"/>
      <c r="AC1516" s="231"/>
      <c r="AD1516" s="231"/>
      <c r="AE1516" s="231"/>
      <c r="AF1516" s="231"/>
      <c r="AG1516" s="231"/>
      <c r="AH1516" s="231"/>
      <c r="AI1516" s="231"/>
      <c r="AJ1516" s="231"/>
      <c r="AK1516" s="231"/>
      <c r="AL1516" s="231"/>
      <c r="AM1516" s="231"/>
      <c r="AN1516" s="231"/>
    </row>
    <row r="1517" spans="1:40">
      <c r="A1517" s="27">
        <v>43488</v>
      </c>
      <c r="B1517" s="113">
        <v>18.180399999999999</v>
      </c>
      <c r="C1517" s="116">
        <v>7.43</v>
      </c>
      <c r="D1517" s="116">
        <v>33.75</v>
      </c>
      <c r="E1517" s="113">
        <v>60.091099999999997</v>
      </c>
      <c r="F1517" s="113">
        <v>38.556100000000001</v>
      </c>
      <c r="G1517" s="113">
        <v>11.80000019</v>
      </c>
      <c r="H1517" s="113">
        <v>39.75</v>
      </c>
      <c r="I1517" s="113">
        <v>21</v>
      </c>
      <c r="J1517" s="113">
        <v>79.98</v>
      </c>
      <c r="K1517" s="113">
        <v>771.38</v>
      </c>
      <c r="L1517" s="113">
        <v>15.59</v>
      </c>
      <c r="M1517" s="113">
        <v>71.260000000000005</v>
      </c>
      <c r="N1517" s="113">
        <v>85.46</v>
      </c>
      <c r="O1517" s="113">
        <v>599.96</v>
      </c>
      <c r="P1517" s="113">
        <f t="shared" si="115"/>
        <v>2.7660639452254321</v>
      </c>
      <c r="Q1517" s="113">
        <f t="shared" si="116"/>
        <v>15.895943409957898</v>
      </c>
      <c r="R1517" s="113">
        <f>SUM($Q$1460:Q1517)</f>
        <v>828.89031347271634</v>
      </c>
      <c r="S1517" s="113">
        <f t="shared" si="117"/>
        <v>12.068816326224878</v>
      </c>
      <c r="T1517" s="113">
        <f>SUM($S$1460:S1517)</f>
        <v>638.43712386359789</v>
      </c>
      <c r="U1517" s="199">
        <f t="shared" si="118"/>
        <v>11.33825274144</v>
      </c>
      <c r="V1517" s="199">
        <f t="shared" si="119"/>
        <v>11.33825274144</v>
      </c>
      <c r="W1517" s="231">
        <f>SUM($V$1460:V1517)</f>
        <v>599.63091575741009</v>
      </c>
      <c r="Y1517" s="231"/>
      <c r="Z1517" s="231"/>
      <c r="AA1517" s="231"/>
      <c r="AB1517" s="231"/>
      <c r="AC1517" s="231"/>
      <c r="AD1517" s="231"/>
      <c r="AE1517" s="231"/>
      <c r="AF1517" s="231"/>
      <c r="AG1517" s="231"/>
      <c r="AH1517" s="231"/>
      <c r="AI1517" s="231"/>
      <c r="AJ1517" s="231"/>
      <c r="AK1517" s="231"/>
      <c r="AL1517" s="231"/>
      <c r="AM1517" s="231"/>
      <c r="AN1517" s="231"/>
    </row>
    <row r="1518" spans="1:40">
      <c r="A1518" s="27">
        <v>43489</v>
      </c>
      <c r="B1518" s="113">
        <v>17.069299999999998</v>
      </c>
      <c r="C1518" s="116">
        <v>6.98</v>
      </c>
      <c r="D1518" s="116">
        <v>33.43</v>
      </c>
      <c r="E1518" s="113">
        <v>60.1051</v>
      </c>
      <c r="F1518" s="113">
        <v>38.403700000000001</v>
      </c>
      <c r="G1518" s="113">
        <v>11.899999619999999</v>
      </c>
      <c r="H1518" s="113">
        <v>54.39</v>
      </c>
      <c r="I1518" s="113">
        <v>21</v>
      </c>
      <c r="J1518" s="113">
        <v>79.959999999999994</v>
      </c>
      <c r="K1518" s="113">
        <v>754.7</v>
      </c>
      <c r="L1518" s="113">
        <v>20.149999999999999</v>
      </c>
      <c r="M1518" s="113">
        <v>40.58</v>
      </c>
      <c r="N1518" s="113">
        <v>83.27</v>
      </c>
      <c r="O1518" s="113">
        <v>599.87</v>
      </c>
      <c r="P1518" s="113">
        <f t="shared" si="115"/>
        <v>2.6642688553377063</v>
      </c>
      <c r="Q1518" s="113">
        <f t="shared" si="116"/>
        <v>14.357448335797788</v>
      </c>
      <c r="R1518" s="113">
        <f>SUM($Q$1460:Q1518)</f>
        <v>843.24776180851416</v>
      </c>
      <c r="S1518" s="113">
        <f t="shared" si="117"/>
        <v>11.290095876006754</v>
      </c>
      <c r="T1518" s="113">
        <f>SUM($S$1460:S1518)</f>
        <v>649.72721973960461</v>
      </c>
      <c r="U1518" s="199">
        <f t="shared" si="118"/>
        <v>10.708447996</v>
      </c>
      <c r="V1518" s="199">
        <f t="shared" si="119"/>
        <v>10.708447996</v>
      </c>
      <c r="W1518" s="231">
        <f>SUM($V$1460:V1518)</f>
        <v>610.33936375341011</v>
      </c>
      <c r="Y1518" s="231"/>
      <c r="Z1518" s="231"/>
      <c r="AA1518" s="231"/>
      <c r="AB1518" s="231"/>
      <c r="AC1518" s="231"/>
      <c r="AD1518" s="231"/>
      <c r="AE1518" s="231"/>
      <c r="AF1518" s="231"/>
      <c r="AG1518" s="231"/>
      <c r="AH1518" s="231"/>
      <c r="AI1518" s="231"/>
      <c r="AJ1518" s="231"/>
      <c r="AK1518" s="231"/>
      <c r="AL1518" s="231"/>
      <c r="AM1518" s="231"/>
      <c r="AN1518" s="231"/>
    </row>
    <row r="1519" spans="1:40">
      <c r="A1519" s="27">
        <v>43490</v>
      </c>
      <c r="B1519" s="113">
        <v>16.740300000000001</v>
      </c>
      <c r="C1519" s="116">
        <v>6.84</v>
      </c>
      <c r="D1519" s="116">
        <v>32.86</v>
      </c>
      <c r="E1519" s="113">
        <v>60.802999999999997</v>
      </c>
      <c r="F1519" s="113">
        <v>38.7532</v>
      </c>
      <c r="G1519" s="113">
        <v>12.30000019</v>
      </c>
      <c r="H1519" s="113">
        <v>54.78</v>
      </c>
      <c r="I1519" s="113">
        <v>21</v>
      </c>
      <c r="J1519" s="113">
        <v>79.98</v>
      </c>
      <c r="K1519" s="113">
        <v>746.5</v>
      </c>
      <c r="L1519" s="113">
        <v>19.12</v>
      </c>
      <c r="M1519" s="113">
        <v>31.42</v>
      </c>
      <c r="N1519" s="113">
        <v>80.37</v>
      </c>
      <c r="O1519" s="113">
        <v>599.98</v>
      </c>
      <c r="P1519" s="113">
        <f t="shared" si="115"/>
        <v>2.5903360483753222</v>
      </c>
      <c r="Q1519" s="113">
        <f t="shared" si="116"/>
        <v>13.334251804026387</v>
      </c>
      <c r="R1519" s="113">
        <f>SUM($Q$1460:Q1519)</f>
        <v>856.58201361254055</v>
      </c>
      <c r="S1519" s="113">
        <f t="shared" si="117"/>
        <v>10.861215709945775</v>
      </c>
      <c r="T1519" s="113">
        <f>SUM($S$1460:S1519)</f>
        <v>660.58843544955039</v>
      </c>
      <c r="U1519" s="199">
        <f t="shared" si="118"/>
        <v>10.48703383242</v>
      </c>
      <c r="V1519" s="199">
        <f t="shared" si="119"/>
        <v>10.48703383242</v>
      </c>
      <c r="W1519" s="231">
        <f>SUM($V$1460:V1519)</f>
        <v>620.82639758583014</v>
      </c>
      <c r="Y1519" s="231"/>
      <c r="Z1519" s="231"/>
      <c r="AA1519" s="231"/>
      <c r="AB1519" s="231"/>
      <c r="AC1519" s="231"/>
      <c r="AD1519" s="231"/>
      <c r="AE1519" s="231"/>
      <c r="AF1519" s="231"/>
      <c r="AG1519" s="231"/>
      <c r="AH1519" s="231"/>
      <c r="AI1519" s="231"/>
      <c r="AJ1519" s="231"/>
      <c r="AK1519" s="231"/>
      <c r="AL1519" s="231"/>
      <c r="AM1519" s="231"/>
      <c r="AN1519" s="231"/>
    </row>
    <row r="1520" spans="1:40">
      <c r="A1520" s="27">
        <v>43491</v>
      </c>
      <c r="B1520" s="113">
        <v>16.5473</v>
      </c>
      <c r="C1520" s="116">
        <v>6.76</v>
      </c>
      <c r="D1520" s="116">
        <v>32.630000000000003</v>
      </c>
      <c r="E1520" s="113">
        <v>62.850299999999997</v>
      </c>
      <c r="F1520" s="113">
        <v>38.743699999999997</v>
      </c>
      <c r="G1520" s="113">
        <v>12.19999981</v>
      </c>
      <c r="H1520" s="113">
        <v>41.67</v>
      </c>
      <c r="I1520" s="113">
        <v>20.99</v>
      </c>
      <c r="J1520" s="113">
        <v>79.98</v>
      </c>
      <c r="K1520" s="113">
        <v>738.36</v>
      </c>
      <c r="L1520" s="113">
        <v>14.3</v>
      </c>
      <c r="M1520" s="113">
        <v>52.53</v>
      </c>
      <c r="N1520" s="113">
        <v>80.13</v>
      </c>
      <c r="O1520" s="113">
        <v>600.04</v>
      </c>
      <c r="P1520" s="113">
        <f t="shared" si="115"/>
        <v>2.5688199624277481</v>
      </c>
      <c r="Q1520" s="113">
        <f t="shared" si="116"/>
        <v>13.050415370610857</v>
      </c>
      <c r="R1520" s="113">
        <f>SUM($Q$1460:Q1520)</f>
        <v>869.63242898315139</v>
      </c>
      <c r="S1520" s="113">
        <f t="shared" si="117"/>
        <v>10.869669683393727</v>
      </c>
      <c r="T1520" s="113">
        <f>SUM($S$1460:S1520)</f>
        <v>671.45810513294407</v>
      </c>
      <c r="U1520" s="199">
        <f t="shared" si="118"/>
        <v>10.426053980359997</v>
      </c>
      <c r="V1520" s="199">
        <f t="shared" si="119"/>
        <v>10.426053980359997</v>
      </c>
      <c r="W1520" s="231">
        <f>SUM($V$1460:V1520)</f>
        <v>631.25245156619019</v>
      </c>
      <c r="Y1520" s="231"/>
      <c r="Z1520" s="231"/>
      <c r="AA1520" s="231"/>
      <c r="AB1520" s="231"/>
      <c r="AC1520" s="231"/>
      <c r="AD1520" s="231"/>
      <c r="AE1520" s="231"/>
      <c r="AF1520" s="231"/>
      <c r="AG1520" s="231"/>
      <c r="AH1520" s="231"/>
      <c r="AI1520" s="231"/>
      <c r="AJ1520" s="231"/>
      <c r="AK1520" s="231"/>
      <c r="AL1520" s="231"/>
      <c r="AM1520" s="231"/>
      <c r="AN1520" s="231"/>
    </row>
    <row r="1521" spans="1:40">
      <c r="A1521" s="27">
        <v>43492</v>
      </c>
      <c r="B1521" s="113">
        <v>16.525700000000001</v>
      </c>
      <c r="C1521" s="116">
        <v>6.75</v>
      </c>
      <c r="D1521" s="116">
        <v>31.67</v>
      </c>
      <c r="E1521" s="113">
        <v>63.672199999999997</v>
      </c>
      <c r="F1521" s="113">
        <v>38.734200000000001</v>
      </c>
      <c r="G1521" s="113">
        <v>12.100000380000001</v>
      </c>
      <c r="H1521" s="113">
        <v>44.4</v>
      </c>
      <c r="I1521" s="113">
        <v>21</v>
      </c>
      <c r="J1521" s="113">
        <v>79.98</v>
      </c>
      <c r="K1521" s="113">
        <v>739.25</v>
      </c>
      <c r="L1521" s="113">
        <v>14.53</v>
      </c>
      <c r="M1521" s="113">
        <v>60.81</v>
      </c>
      <c r="N1521" s="113">
        <v>81.52</v>
      </c>
      <c r="O1521" s="113">
        <v>599.99</v>
      </c>
      <c r="P1521" s="113">
        <f t="shared" si="115"/>
        <v>2.5842428434132638</v>
      </c>
      <c r="Q1521" s="113">
        <f t="shared" si="116"/>
        <v>13.253250504142059</v>
      </c>
      <c r="R1521" s="113">
        <f>SUM($Q$1460:Q1521)</f>
        <v>882.88567948729349</v>
      </c>
      <c r="S1521" s="113">
        <f t="shared" si="117"/>
        <v>10.857282235681749</v>
      </c>
      <c r="T1521" s="113">
        <f>SUM($S$1460:S1521)</f>
        <v>682.31538736862581</v>
      </c>
      <c r="U1521" s="199">
        <f t="shared" si="118"/>
        <v>10.340059587079999</v>
      </c>
      <c r="V1521" s="199">
        <f t="shared" si="119"/>
        <v>10.340059587079999</v>
      </c>
      <c r="W1521" s="231">
        <f>SUM($V$1460:V1521)</f>
        <v>641.59251115327015</v>
      </c>
      <c r="Y1521" s="231"/>
      <c r="Z1521" s="231"/>
      <c r="AA1521" s="231"/>
      <c r="AB1521" s="231"/>
      <c r="AC1521" s="231"/>
      <c r="AD1521" s="231"/>
      <c r="AE1521" s="231"/>
      <c r="AF1521" s="231"/>
      <c r="AG1521" s="231"/>
      <c r="AH1521" s="231"/>
      <c r="AI1521" s="231"/>
      <c r="AJ1521" s="231"/>
      <c r="AK1521" s="231"/>
      <c r="AL1521" s="231"/>
      <c r="AM1521" s="231"/>
      <c r="AN1521" s="231"/>
    </row>
    <row r="1522" spans="1:40">
      <c r="A1522" s="27">
        <v>43493</v>
      </c>
      <c r="B1522" s="113">
        <v>16.418099999999999</v>
      </c>
      <c r="C1522" s="116">
        <v>6.71</v>
      </c>
      <c r="D1522" s="116">
        <v>31.37</v>
      </c>
      <c r="E1522" s="113">
        <v>60.363500000000002</v>
      </c>
      <c r="F1522" s="113">
        <v>38.461100000000002</v>
      </c>
      <c r="G1522" s="113">
        <v>12.100000380000001</v>
      </c>
      <c r="H1522" s="113">
        <v>53.08</v>
      </c>
      <c r="I1522" s="113">
        <v>20.99</v>
      </c>
      <c r="J1522" s="113">
        <v>79.98</v>
      </c>
      <c r="K1522" s="113">
        <v>738.52</v>
      </c>
      <c r="L1522" s="113">
        <v>15.41</v>
      </c>
      <c r="M1522" s="113">
        <v>63.56</v>
      </c>
      <c r="N1522" s="113">
        <v>81.209999999999994</v>
      </c>
      <c r="O1522" s="113">
        <v>599.96</v>
      </c>
      <c r="P1522" s="113">
        <f t="shared" si="115"/>
        <v>2.601428210779734</v>
      </c>
      <c r="Q1522" s="113">
        <f t="shared" si="116"/>
        <v>13.482980828910708</v>
      </c>
      <c r="R1522" s="113">
        <f>SUM($Q$1460:Q1522)</f>
        <v>896.36866031620423</v>
      </c>
      <c r="S1522" s="113">
        <f t="shared" si="117"/>
        <v>10.685960979557253</v>
      </c>
      <c r="T1522" s="113">
        <f>SUM($S$1460:S1522)</f>
        <v>693.00134834818311</v>
      </c>
      <c r="U1522" s="199">
        <f t="shared" si="118"/>
        <v>10.143585887259999</v>
      </c>
      <c r="V1522" s="199">
        <f t="shared" si="119"/>
        <v>10.143585887259999</v>
      </c>
      <c r="W1522" s="231">
        <f>SUM($V$1460:V1522)</f>
        <v>651.73609704053013</v>
      </c>
      <c r="Y1522" s="231"/>
      <c r="Z1522" s="231"/>
      <c r="AA1522" s="231"/>
      <c r="AB1522" s="231"/>
      <c r="AC1522" s="231"/>
      <c r="AD1522" s="231"/>
      <c r="AE1522" s="231"/>
      <c r="AF1522" s="231"/>
      <c r="AG1522" s="231"/>
      <c r="AH1522" s="231"/>
      <c r="AI1522" s="231"/>
      <c r="AJ1522" s="231"/>
      <c r="AK1522" s="231"/>
      <c r="AL1522" s="231"/>
      <c r="AM1522" s="231"/>
      <c r="AN1522" s="231"/>
    </row>
    <row r="1523" spans="1:40">
      <c r="A1523" s="27">
        <v>43494</v>
      </c>
      <c r="B1523" s="113">
        <v>16.3751</v>
      </c>
      <c r="C1523" s="116">
        <v>6.69</v>
      </c>
      <c r="D1523" s="116">
        <v>30.53</v>
      </c>
      <c r="E1523" s="113">
        <v>59.399799999999999</v>
      </c>
      <c r="F1523" s="113">
        <v>38.1967</v>
      </c>
      <c r="G1523" s="113">
        <v>12</v>
      </c>
      <c r="H1523" s="113">
        <v>51.73</v>
      </c>
      <c r="I1523" s="113">
        <v>20.99</v>
      </c>
      <c r="J1523" s="113">
        <v>74</v>
      </c>
      <c r="K1523" s="113">
        <v>735.37</v>
      </c>
      <c r="L1523" s="113">
        <v>14.07</v>
      </c>
      <c r="M1523" s="113">
        <v>48.34</v>
      </c>
      <c r="N1523" s="113">
        <v>80.05</v>
      </c>
      <c r="O1523" s="113">
        <v>600.04</v>
      </c>
      <c r="P1523" s="113">
        <f t="shared" si="115"/>
        <v>2.5531452820318306</v>
      </c>
      <c r="Q1523" s="113">
        <f t="shared" si="116"/>
        <v>12.847449151591697</v>
      </c>
      <c r="R1523" s="113">
        <f>SUM($Q$1460:Q1523)</f>
        <v>909.21610946779595</v>
      </c>
      <c r="S1523" s="113">
        <f t="shared" si="117"/>
        <v>10.4417148398463</v>
      </c>
      <c r="T1523" s="113">
        <f>SUM($S$1460:S1523)</f>
        <v>703.44306318802944</v>
      </c>
      <c r="U1523" s="199">
        <f t="shared" si="118"/>
        <v>9.996342618009999</v>
      </c>
      <c r="V1523" s="199">
        <f t="shared" si="119"/>
        <v>9.996342618009999</v>
      </c>
      <c r="W1523" s="231">
        <f>SUM($V$1460:V1523)</f>
        <v>661.7324396585401</v>
      </c>
      <c r="Y1523" s="231"/>
      <c r="Z1523" s="231"/>
      <c r="AA1523" s="231"/>
      <c r="AB1523" s="231"/>
      <c r="AC1523" s="231"/>
      <c r="AD1523" s="231"/>
      <c r="AE1523" s="231"/>
      <c r="AF1523" s="231"/>
      <c r="AG1523" s="231"/>
      <c r="AH1523" s="231"/>
      <c r="AI1523" s="231"/>
      <c r="AJ1523" s="231"/>
      <c r="AK1523" s="231"/>
      <c r="AL1523" s="231"/>
      <c r="AM1523" s="231"/>
      <c r="AN1523" s="231"/>
    </row>
    <row r="1524" spans="1:40">
      <c r="A1524" s="27">
        <v>43495</v>
      </c>
      <c r="B1524" s="113">
        <v>16.4039</v>
      </c>
      <c r="C1524" s="116">
        <v>6.7</v>
      </c>
      <c r="D1524" s="116">
        <v>30.78</v>
      </c>
      <c r="E1524" s="113">
        <v>59.360900000000001</v>
      </c>
      <c r="F1524" s="113">
        <v>37.892400000000002</v>
      </c>
      <c r="G1524" s="113">
        <v>11.80000019</v>
      </c>
      <c r="H1524" s="113">
        <v>39.979999999999997</v>
      </c>
      <c r="I1524" s="113">
        <v>21.01</v>
      </c>
      <c r="J1524" s="113">
        <v>77.290000000000006</v>
      </c>
      <c r="K1524" s="113">
        <v>741.55</v>
      </c>
      <c r="L1524" s="113">
        <v>14.09</v>
      </c>
      <c r="M1524" s="113">
        <v>41.65</v>
      </c>
      <c r="N1524" s="113">
        <v>83.2</v>
      </c>
      <c r="O1524" s="113">
        <v>599.91</v>
      </c>
      <c r="P1524" s="113">
        <f t="shared" si="115"/>
        <v>2.5247333248453816</v>
      </c>
      <c r="Q1524" s="113">
        <f t="shared" si="116"/>
        <v>12.487564696290578</v>
      </c>
      <c r="R1524" s="113">
        <f>SUM($Q$1460:Q1524)</f>
        <v>921.70367416408658</v>
      </c>
      <c r="S1524" s="113">
        <f t="shared" si="117"/>
        <v>10.533258189568775</v>
      </c>
      <c r="T1524" s="113">
        <f>SUM($S$1460:S1524)</f>
        <v>713.9763213775982</v>
      </c>
      <c r="U1524" s="199">
        <f t="shared" si="118"/>
        <v>10.03419811601</v>
      </c>
      <c r="V1524" s="199">
        <f t="shared" si="119"/>
        <v>10.03419811601</v>
      </c>
      <c r="W1524" s="231">
        <f>SUM($V$1460:V1524)</f>
        <v>671.76663777455008</v>
      </c>
      <c r="Y1524" s="231"/>
      <c r="Z1524" s="231"/>
      <c r="AA1524" s="231"/>
      <c r="AB1524" s="231"/>
      <c r="AC1524" s="231"/>
      <c r="AD1524" s="231"/>
      <c r="AE1524" s="231"/>
      <c r="AF1524" s="231"/>
      <c r="AG1524" s="231"/>
      <c r="AH1524" s="231"/>
      <c r="AI1524" s="231"/>
      <c r="AJ1524" s="231"/>
      <c r="AK1524" s="231"/>
      <c r="AL1524" s="231"/>
      <c r="AM1524" s="231"/>
      <c r="AN1524" s="231"/>
    </row>
    <row r="1525" spans="1:40">
      <c r="A1525" s="27">
        <v>43496</v>
      </c>
      <c r="B1525" s="113">
        <v>15.9216</v>
      </c>
      <c r="C1525" s="116">
        <v>6.51</v>
      </c>
      <c r="D1525" s="116">
        <v>30.44</v>
      </c>
      <c r="E1525" s="113">
        <v>61.111199999999997</v>
      </c>
      <c r="F1525" s="113">
        <v>38.1233</v>
      </c>
      <c r="G1525" s="113">
        <v>11.80000019</v>
      </c>
      <c r="H1525" s="113">
        <v>51.99</v>
      </c>
      <c r="I1525" s="113">
        <v>21.04</v>
      </c>
      <c r="J1525" s="113">
        <v>64.73</v>
      </c>
      <c r="K1525" s="113">
        <v>736.15</v>
      </c>
      <c r="L1525" s="113">
        <v>16.32</v>
      </c>
      <c r="M1525" s="113">
        <v>39.47</v>
      </c>
      <c r="N1525" s="113">
        <v>82</v>
      </c>
      <c r="O1525" s="113">
        <v>600.04</v>
      </c>
      <c r="P1525" s="113">
        <f t="shared" si="115"/>
        <v>2.506225194190852</v>
      </c>
      <c r="Q1525" s="113">
        <f t="shared" si="116"/>
        <v>12.258568896283478</v>
      </c>
      <c r="R1525" s="113">
        <f>SUM($Q$1460:Q1525)</f>
        <v>933.96224306037004</v>
      </c>
      <c r="S1525" s="113">
        <f t="shared" si="117"/>
        <v>10.199022460416272</v>
      </c>
      <c r="T1525" s="113">
        <f>SUM($S$1460:S1525)</f>
        <v>724.17534383801444</v>
      </c>
      <c r="U1525" s="199">
        <f t="shared" si="118"/>
        <v>9.8060259372899985</v>
      </c>
      <c r="V1525" s="199">
        <f t="shared" si="119"/>
        <v>9.8060259372899985</v>
      </c>
      <c r="W1525" s="231">
        <f>SUM($V$1460:V1525)</f>
        <v>681.57266371184005</v>
      </c>
      <c r="Y1525" s="231"/>
      <c r="Z1525" s="231"/>
      <c r="AA1525" s="231"/>
      <c r="AB1525" s="231"/>
      <c r="AC1525" s="231"/>
      <c r="AD1525" s="231"/>
      <c r="AE1525" s="231"/>
      <c r="AF1525" s="231"/>
      <c r="AG1525" s="231"/>
      <c r="AH1525" s="231"/>
      <c r="AI1525" s="231"/>
      <c r="AJ1525" s="231"/>
      <c r="AK1525" s="231"/>
      <c r="AL1525" s="231"/>
      <c r="AM1525" s="231"/>
      <c r="AN1525" s="231"/>
    </row>
    <row r="1526" spans="1:40">
      <c r="A1526" s="27">
        <v>43497</v>
      </c>
      <c r="B1526" s="113">
        <v>15.7859</v>
      </c>
      <c r="C1526" s="116">
        <v>6.45</v>
      </c>
      <c r="D1526" s="116">
        <v>30.83</v>
      </c>
      <c r="E1526" s="113">
        <v>55.421799999999998</v>
      </c>
      <c r="F1526" s="113">
        <v>38.439399999999999</v>
      </c>
      <c r="G1526" s="113">
        <v>11.80000019</v>
      </c>
      <c r="H1526" s="113">
        <v>50.33</v>
      </c>
      <c r="I1526" s="113">
        <v>20.97</v>
      </c>
      <c r="J1526" s="113">
        <v>56.9</v>
      </c>
      <c r="K1526" s="113">
        <v>731.96</v>
      </c>
      <c r="L1526" s="113">
        <v>13.54</v>
      </c>
      <c r="M1526" s="113">
        <v>53.36</v>
      </c>
      <c r="N1526" s="113">
        <v>80.650000000000006</v>
      </c>
      <c r="O1526" s="113">
        <v>600.02</v>
      </c>
      <c r="P1526" s="113">
        <f t="shared" si="115"/>
        <v>2.4951396807325015</v>
      </c>
      <c r="Q1526" s="113">
        <f t="shared" si="116"/>
        <v>12.123426809463808</v>
      </c>
      <c r="R1526" s="113">
        <f>SUM($Q$1460:Q1526)</f>
        <v>946.08566986983385</v>
      </c>
      <c r="S1526" s="113">
        <f t="shared" si="117"/>
        <v>9.9294513471895751</v>
      </c>
      <c r="T1526" s="113">
        <f>SUM($S$1460:S1526)</f>
        <v>734.10479518520401</v>
      </c>
      <c r="U1526" s="199">
        <f t="shared" si="118"/>
        <v>9.5753303360799986</v>
      </c>
      <c r="V1526" s="199">
        <f t="shared" si="119"/>
        <v>9.5753303360799986</v>
      </c>
      <c r="W1526" s="231">
        <f>SUM($V$1460:V1526)</f>
        <v>691.14799404792006</v>
      </c>
      <c r="Y1526" s="231"/>
      <c r="Z1526" s="231"/>
      <c r="AA1526" s="231"/>
      <c r="AB1526" s="231"/>
      <c r="AC1526" s="231"/>
      <c r="AD1526" s="231"/>
      <c r="AE1526" s="231"/>
      <c r="AF1526" s="231"/>
      <c r="AG1526" s="231"/>
      <c r="AH1526" s="231"/>
      <c r="AI1526" s="231"/>
      <c r="AJ1526" s="231"/>
      <c r="AK1526" s="231"/>
      <c r="AL1526" s="231"/>
      <c r="AM1526" s="231"/>
      <c r="AN1526" s="231"/>
    </row>
    <row r="1527" spans="1:40">
      <c r="A1527" s="27">
        <v>43498</v>
      </c>
      <c r="B1527" s="113">
        <v>15.8653</v>
      </c>
      <c r="C1527" s="116">
        <v>6.48</v>
      </c>
      <c r="D1527" s="116">
        <v>31.13</v>
      </c>
      <c r="E1527" s="113">
        <v>57.381300000000003</v>
      </c>
      <c r="F1527" s="113">
        <v>38.675400000000003</v>
      </c>
      <c r="G1527" s="113">
        <v>11.80000019</v>
      </c>
      <c r="H1527" s="113">
        <v>53.41</v>
      </c>
      <c r="I1527" s="113">
        <v>20.99</v>
      </c>
      <c r="J1527" s="113">
        <v>67.69</v>
      </c>
      <c r="K1527" s="113">
        <v>732.5</v>
      </c>
      <c r="L1527" s="113">
        <v>14.48</v>
      </c>
      <c r="M1527" s="113">
        <v>41.96</v>
      </c>
      <c r="N1527" s="113">
        <v>78.94</v>
      </c>
      <c r="O1527" s="113">
        <v>600.05999999999995</v>
      </c>
      <c r="P1527" s="113">
        <f t="shared" si="115"/>
        <v>2.5149029949128021</v>
      </c>
      <c r="Q1527" s="113">
        <f t="shared" si="116"/>
        <v>12.365409213332164</v>
      </c>
      <c r="R1527" s="113">
        <f>SUM($Q$1460:Q1527)</f>
        <v>958.45107908316606</v>
      </c>
      <c r="S1527" s="113">
        <f t="shared" si="117"/>
        <v>10.135497095214578</v>
      </c>
      <c r="T1527" s="113">
        <f>SUM($S$1460:S1527)</f>
        <v>744.24029228041854</v>
      </c>
      <c r="U1527" s="199">
        <f t="shared" si="118"/>
        <v>9.7129249130299993</v>
      </c>
      <c r="V1527" s="199">
        <f t="shared" si="119"/>
        <v>9.7129249130299993</v>
      </c>
      <c r="W1527" s="231">
        <f>SUM($V$1460:V1527)</f>
        <v>700.86091896095002</v>
      </c>
      <c r="Y1527" s="231"/>
      <c r="Z1527" s="231"/>
      <c r="AA1527" s="231"/>
      <c r="AB1527" s="231"/>
      <c r="AC1527" s="231"/>
      <c r="AD1527" s="231"/>
      <c r="AE1527" s="231"/>
      <c r="AF1527" s="231"/>
      <c r="AG1527" s="231"/>
      <c r="AH1527" s="231"/>
      <c r="AI1527" s="231"/>
      <c r="AJ1527" s="231"/>
      <c r="AK1527" s="231"/>
      <c r="AL1527" s="231"/>
      <c r="AM1527" s="231"/>
      <c r="AN1527" s="231"/>
    </row>
    <row r="1528" spans="1:40">
      <c r="A1528" s="27">
        <v>43499</v>
      </c>
      <c r="B1528" s="113">
        <v>15.747400000000001</v>
      </c>
      <c r="C1528" s="116">
        <v>6.44</v>
      </c>
      <c r="D1528" s="116">
        <v>31.6</v>
      </c>
      <c r="E1528" s="113">
        <v>60.0379</v>
      </c>
      <c r="F1528" s="113">
        <v>38.299999999999997</v>
      </c>
      <c r="G1528" s="113">
        <v>11.69999981</v>
      </c>
      <c r="H1528" s="113">
        <v>47.47</v>
      </c>
      <c r="I1528" s="113">
        <v>21.01</v>
      </c>
      <c r="J1528" s="113">
        <v>78.86</v>
      </c>
      <c r="K1528" s="113">
        <v>732.23</v>
      </c>
      <c r="L1528" s="113">
        <v>13.4</v>
      </c>
      <c r="M1528" s="113">
        <v>47.35</v>
      </c>
      <c r="N1528" s="113">
        <v>79.69</v>
      </c>
      <c r="O1528" s="113">
        <v>600.03</v>
      </c>
      <c r="P1528" s="113">
        <f t="shared" si="115"/>
        <v>2.5292944483649378</v>
      </c>
      <c r="Q1528" s="113">
        <f t="shared" si="116"/>
        <v>12.544652113740215</v>
      </c>
      <c r="R1528" s="113">
        <f>SUM($Q$1460:Q1528)</f>
        <v>970.99573119690626</v>
      </c>
      <c r="S1528" s="113">
        <f t="shared" si="117"/>
        <v>10.370867497367225</v>
      </c>
      <c r="T1528" s="113">
        <f>SUM($S$1460:S1528)</f>
        <v>754.61115977778582</v>
      </c>
      <c r="U1528" s="199">
        <f t="shared" si="118"/>
        <v>9.798535396470001</v>
      </c>
      <c r="V1528" s="199">
        <f t="shared" si="119"/>
        <v>9.798535396470001</v>
      </c>
      <c r="W1528" s="231">
        <f>SUM($V$1460:V1528)</f>
        <v>710.65945435742003</v>
      </c>
      <c r="Y1528" s="231"/>
      <c r="Z1528" s="231"/>
      <c r="AA1528" s="231"/>
      <c r="AB1528" s="231"/>
      <c r="AC1528" s="231"/>
      <c r="AD1528" s="231"/>
      <c r="AE1528" s="231"/>
      <c r="AF1528" s="231"/>
      <c r="AG1528" s="231"/>
      <c r="AH1528" s="231"/>
      <c r="AI1528" s="231"/>
      <c r="AJ1528" s="231"/>
      <c r="AK1528" s="231"/>
      <c r="AL1528" s="231"/>
      <c r="AM1528" s="231"/>
      <c r="AN1528" s="231"/>
    </row>
    <row r="1529" spans="1:40">
      <c r="A1529" s="27">
        <v>43500</v>
      </c>
      <c r="B1529" s="113">
        <v>15.651999999999999</v>
      </c>
      <c r="C1529" s="116">
        <v>6.4</v>
      </c>
      <c r="D1529" s="116">
        <v>31.97</v>
      </c>
      <c r="E1529" s="113">
        <v>60.767099999999999</v>
      </c>
      <c r="F1529" s="113">
        <v>38.228499999999997</v>
      </c>
      <c r="G1529" s="113">
        <v>10.30000019</v>
      </c>
      <c r="H1529" s="113">
        <v>40.58</v>
      </c>
      <c r="I1529" s="113">
        <v>20.99</v>
      </c>
      <c r="J1529" s="113">
        <v>73.760000000000005</v>
      </c>
      <c r="K1529" s="113">
        <v>733.89</v>
      </c>
      <c r="L1529" s="113">
        <v>13.75</v>
      </c>
      <c r="M1529" s="113">
        <v>52.13</v>
      </c>
      <c r="N1529" s="113">
        <v>80.59</v>
      </c>
      <c r="O1529" s="113">
        <v>600.09</v>
      </c>
      <c r="P1529" s="113">
        <f t="shared" si="115"/>
        <v>2.5838464979905122</v>
      </c>
      <c r="Q1529" s="113">
        <f t="shared" si="116"/>
        <v>13.247998679805182</v>
      </c>
      <c r="R1529" s="113">
        <f>SUM($Q$1460:Q1529)</f>
        <v>984.24372987671143</v>
      </c>
      <c r="S1529" s="113">
        <f t="shared" si="117"/>
        <v>10.840774561091276</v>
      </c>
      <c r="T1529" s="113">
        <f>SUM($S$1460:S1529)</f>
        <v>765.45193433887709</v>
      </c>
      <c r="U1529" s="199">
        <f t="shared" si="118"/>
        <v>9.8088119218800003</v>
      </c>
      <c r="V1529" s="199">
        <f t="shared" si="119"/>
        <v>9.8088119218800003</v>
      </c>
      <c r="W1529" s="231">
        <f>SUM($V$1460:V1529)</f>
        <v>720.4682662793</v>
      </c>
      <c r="Y1529" s="231"/>
      <c r="Z1529" s="231"/>
      <c r="AA1529" s="231"/>
      <c r="AB1529" s="231"/>
      <c r="AC1529" s="231"/>
      <c r="AD1529" s="231"/>
      <c r="AE1529" s="231"/>
      <c r="AF1529" s="231"/>
      <c r="AG1529" s="231"/>
      <c r="AH1529" s="231"/>
      <c r="AI1529" s="231"/>
      <c r="AJ1529" s="231"/>
      <c r="AK1529" s="231"/>
      <c r="AL1529" s="231"/>
      <c r="AM1529" s="231"/>
      <c r="AN1529" s="231"/>
    </row>
    <row r="1530" spans="1:40">
      <c r="A1530" s="27">
        <v>43501</v>
      </c>
      <c r="B1530" s="113">
        <v>15.308199999999999</v>
      </c>
      <c r="C1530" s="116">
        <v>6.26</v>
      </c>
      <c r="D1530" s="116">
        <v>32.6</v>
      </c>
      <c r="E1530" s="113">
        <v>60.019399999999997</v>
      </c>
      <c r="F1530" s="113">
        <v>38.258800000000001</v>
      </c>
      <c r="G1530" s="113">
        <v>11</v>
      </c>
      <c r="H1530" s="113">
        <v>51.55</v>
      </c>
      <c r="I1530" s="113">
        <v>21</v>
      </c>
      <c r="J1530" s="113">
        <v>74.930000000000007</v>
      </c>
      <c r="K1530" s="113">
        <v>729.31</v>
      </c>
      <c r="L1530" s="113">
        <v>13.28</v>
      </c>
      <c r="M1530" s="113">
        <v>59.46</v>
      </c>
      <c r="N1530" s="113">
        <v>80.22</v>
      </c>
      <c r="O1530" s="113">
        <v>599.96</v>
      </c>
      <c r="P1530" s="113">
        <f t="shared" si="115"/>
        <v>2.58055593905988</v>
      </c>
      <c r="Q1530" s="113">
        <f t="shared" si="116"/>
        <v>13.204477004026046</v>
      </c>
      <c r="R1530" s="113">
        <f>SUM($Q$1460:Q1530)</f>
        <v>997.44820688073742</v>
      </c>
      <c r="S1530" s="113">
        <f t="shared" si="117"/>
        <v>10.517481982743604</v>
      </c>
      <c r="T1530" s="113">
        <f>SUM($S$1460:S1530)</f>
        <v>775.96941632162066</v>
      </c>
      <c r="U1530" s="199">
        <f t="shared" si="118"/>
        <v>9.6639022390999987</v>
      </c>
      <c r="V1530" s="199">
        <f t="shared" si="119"/>
        <v>9.6639022390999987</v>
      </c>
      <c r="W1530" s="231">
        <f>SUM($V$1460:V1530)</f>
        <v>730.13216851840002</v>
      </c>
      <c r="Y1530" s="231"/>
      <c r="Z1530" s="231"/>
      <c r="AA1530" s="231"/>
      <c r="AB1530" s="231"/>
      <c r="AC1530" s="231"/>
      <c r="AD1530" s="231"/>
      <c r="AE1530" s="231"/>
      <c r="AF1530" s="231"/>
      <c r="AG1530" s="231"/>
      <c r="AH1530" s="231"/>
      <c r="AI1530" s="231"/>
      <c r="AJ1530" s="231"/>
      <c r="AK1530" s="231"/>
      <c r="AL1530" s="231"/>
      <c r="AM1530" s="231"/>
      <c r="AN1530" s="231"/>
    </row>
    <row r="1531" spans="1:40">
      <c r="A1531" s="27">
        <v>43502</v>
      </c>
      <c r="B1531" s="113">
        <v>17.258400000000002</v>
      </c>
      <c r="C1531" s="116">
        <v>7.05</v>
      </c>
      <c r="D1531" s="116">
        <v>33.29</v>
      </c>
      <c r="E1531" s="113">
        <v>56.404800000000002</v>
      </c>
      <c r="F1531" s="113">
        <v>38.226300000000002</v>
      </c>
      <c r="G1531" s="113">
        <v>11.899999619999999</v>
      </c>
      <c r="H1531" s="113">
        <v>51.45</v>
      </c>
      <c r="I1531" s="113">
        <v>21.01</v>
      </c>
      <c r="J1531" s="113">
        <v>74.930000000000007</v>
      </c>
      <c r="K1531" s="113">
        <v>765.99</v>
      </c>
      <c r="L1531" s="113">
        <v>13.82</v>
      </c>
      <c r="M1531" s="113">
        <v>67.88</v>
      </c>
      <c r="N1531" s="113">
        <v>85.94</v>
      </c>
      <c r="O1531" s="113">
        <v>600.09</v>
      </c>
      <c r="P1531" s="113">
        <f t="shared" si="115"/>
        <v>2.7122063163451857</v>
      </c>
      <c r="Q1531" s="113">
        <f t="shared" si="116"/>
        <v>15.062471458010116</v>
      </c>
      <c r="R1531" s="113">
        <f>SUM($Q$1460:Q1531)</f>
        <v>1012.5106783387475</v>
      </c>
      <c r="S1531" s="113">
        <f t="shared" si="117"/>
        <v>11.304312452912754</v>
      </c>
      <c r="T1531" s="113">
        <f>SUM($S$1460:S1531)</f>
        <v>787.27372877453342</v>
      </c>
      <c r="U1531" s="199">
        <f t="shared" si="118"/>
        <v>10.661421361069998</v>
      </c>
      <c r="V1531" s="199">
        <f t="shared" si="119"/>
        <v>10.661421361069998</v>
      </c>
      <c r="W1531" s="231">
        <f>SUM($V$1460:V1531)</f>
        <v>740.79358987947001</v>
      </c>
      <c r="Y1531" s="231"/>
      <c r="Z1531" s="231"/>
      <c r="AA1531" s="231"/>
      <c r="AB1531" s="231"/>
      <c r="AC1531" s="231"/>
      <c r="AD1531" s="231"/>
      <c r="AE1531" s="231"/>
      <c r="AF1531" s="231"/>
      <c r="AG1531" s="231"/>
      <c r="AH1531" s="231"/>
      <c r="AI1531" s="231"/>
      <c r="AJ1531" s="231"/>
      <c r="AK1531" s="231"/>
      <c r="AL1531" s="231"/>
      <c r="AM1531" s="231"/>
      <c r="AN1531" s="231"/>
    </row>
    <row r="1532" spans="1:40">
      <c r="A1532" s="27">
        <v>43503</v>
      </c>
      <c r="B1532" s="113">
        <v>18.271899999999999</v>
      </c>
      <c r="C1532" s="116">
        <v>7.47</v>
      </c>
      <c r="D1532" s="116">
        <v>33.83</v>
      </c>
      <c r="E1532" s="113">
        <v>57.796399999999998</v>
      </c>
      <c r="F1532" s="113">
        <v>38.190100000000001</v>
      </c>
      <c r="G1532" s="113">
        <v>11.899999619999999</v>
      </c>
      <c r="H1532" s="113">
        <v>52.6</v>
      </c>
      <c r="I1532" s="113">
        <v>21</v>
      </c>
      <c r="J1532" s="113">
        <v>74.95</v>
      </c>
      <c r="K1532" s="113">
        <v>785.99</v>
      </c>
      <c r="L1532" s="113">
        <v>14.96</v>
      </c>
      <c r="M1532" s="113">
        <v>74.78</v>
      </c>
      <c r="N1532" s="113">
        <v>90.13</v>
      </c>
      <c r="O1532" s="113">
        <v>600.02</v>
      </c>
      <c r="P1532" s="113">
        <f t="shared" si="115"/>
        <v>2.827643903997326</v>
      </c>
      <c r="Q1532" s="113">
        <f t="shared" si="116"/>
        <v>16.9055826888345</v>
      </c>
      <c r="R1532" s="113">
        <f>SUM($Q$1460:Q1532)</f>
        <v>1029.4162610275821</v>
      </c>
      <c r="S1532" s="113">
        <f t="shared" si="117"/>
        <v>12.056489337971753</v>
      </c>
      <c r="T1532" s="113">
        <f>SUM($S$1460:S1532)</f>
        <v>799.33021811250512</v>
      </c>
      <c r="U1532" s="199">
        <f t="shared" si="118"/>
        <v>11.321813358130001</v>
      </c>
      <c r="V1532" s="199">
        <f t="shared" si="119"/>
        <v>11.321813358130001</v>
      </c>
      <c r="W1532" s="231">
        <f>SUM($V$1460:V1532)</f>
        <v>752.11540323760005</v>
      </c>
      <c r="Y1532" s="231"/>
      <c r="Z1532" s="231"/>
      <c r="AA1532" s="231"/>
      <c r="AB1532" s="231"/>
      <c r="AC1532" s="231"/>
      <c r="AD1532" s="231"/>
      <c r="AE1532" s="231"/>
      <c r="AF1532" s="231"/>
      <c r="AG1532" s="231"/>
      <c r="AH1532" s="231"/>
      <c r="AI1532" s="231"/>
      <c r="AJ1532" s="231"/>
      <c r="AK1532" s="231"/>
      <c r="AL1532" s="231"/>
      <c r="AM1532" s="231"/>
      <c r="AN1532" s="231"/>
    </row>
    <row r="1533" spans="1:40">
      <c r="A1533" s="27">
        <v>43504</v>
      </c>
      <c r="B1533" s="113">
        <v>16.913499999999999</v>
      </c>
      <c r="C1533" s="116">
        <v>6.91</v>
      </c>
      <c r="D1533" s="116">
        <v>32.5</v>
      </c>
      <c r="E1533" s="113">
        <v>50.332099999999997</v>
      </c>
      <c r="F1533" s="113">
        <v>38.051299999999998</v>
      </c>
      <c r="G1533" s="113">
        <v>11.80000019</v>
      </c>
      <c r="H1533" s="113">
        <v>47.6</v>
      </c>
      <c r="I1533" s="113">
        <v>21</v>
      </c>
      <c r="J1533" s="113">
        <v>74.95</v>
      </c>
      <c r="K1533" s="113">
        <v>754.55</v>
      </c>
      <c r="L1533" s="113">
        <v>13.73</v>
      </c>
      <c r="M1533" s="113">
        <v>54.51</v>
      </c>
      <c r="N1533" s="113">
        <v>84.79</v>
      </c>
      <c r="O1533" s="113">
        <v>599.85</v>
      </c>
      <c r="P1533" s="113">
        <f t="shared" si="115"/>
        <v>2.6263233598226718</v>
      </c>
      <c r="Q1533" s="113">
        <f t="shared" si="116"/>
        <v>13.822854698093746</v>
      </c>
      <c r="R1533" s="113">
        <f>SUM($Q$1460:Q1533)</f>
        <v>1043.2391157256759</v>
      </c>
      <c r="S1533" s="113">
        <f t="shared" si="117"/>
        <v>10.770648109248075</v>
      </c>
      <c r="T1533" s="113">
        <f>SUM($S$1460:S1533)</f>
        <v>810.10086622175322</v>
      </c>
      <c r="U1533" s="199">
        <f t="shared" si="118"/>
        <v>10.187753352459998</v>
      </c>
      <c r="V1533" s="199">
        <f t="shared" si="119"/>
        <v>10.187753352459998</v>
      </c>
      <c r="W1533" s="231">
        <f>SUM($V$1460:V1533)</f>
        <v>762.3031565900601</v>
      </c>
      <c r="Y1533" s="231"/>
      <c r="Z1533" s="231"/>
      <c r="AA1533" s="231"/>
      <c r="AB1533" s="231"/>
      <c r="AC1533" s="231"/>
      <c r="AD1533" s="231"/>
      <c r="AE1533" s="231"/>
      <c r="AF1533" s="231"/>
      <c r="AG1533" s="231"/>
      <c r="AH1533" s="231"/>
      <c r="AI1533" s="231"/>
      <c r="AJ1533" s="231"/>
      <c r="AK1533" s="231"/>
      <c r="AL1533" s="231"/>
      <c r="AM1533" s="231"/>
      <c r="AN1533" s="231"/>
    </row>
    <row r="1534" spans="1:40">
      <c r="A1534" s="27">
        <v>43505</v>
      </c>
      <c r="B1534" s="113">
        <v>15.2788</v>
      </c>
      <c r="C1534" s="116">
        <v>6.24</v>
      </c>
      <c r="D1534" s="116">
        <v>31.53</v>
      </c>
      <c r="E1534" s="113">
        <v>54.680399999999999</v>
      </c>
      <c r="F1534" s="113">
        <v>38.371600000000001</v>
      </c>
      <c r="G1534" s="113">
        <v>11.69999981</v>
      </c>
      <c r="H1534" s="113">
        <v>47.88</v>
      </c>
      <c r="I1534" s="113">
        <v>21</v>
      </c>
      <c r="J1534" s="113">
        <v>76.34</v>
      </c>
      <c r="K1534" s="113">
        <v>726.21</v>
      </c>
      <c r="L1534" s="113">
        <v>14.51</v>
      </c>
      <c r="M1534" s="113">
        <v>37.29</v>
      </c>
      <c r="N1534" s="113">
        <v>78.459999999999994</v>
      </c>
      <c r="O1534" s="113">
        <v>600.01</v>
      </c>
      <c r="P1534" s="113">
        <f t="shared" si="115"/>
        <v>2.456101690764958</v>
      </c>
      <c r="Q1534" s="113">
        <f t="shared" si="116"/>
        <v>11.659271387530643</v>
      </c>
      <c r="R1534" s="113">
        <f>SUM($Q$1460:Q1534)</f>
        <v>1054.8983871132066</v>
      </c>
      <c r="S1534" s="113">
        <f t="shared" si="117"/>
        <v>9.8224043390218281</v>
      </c>
      <c r="T1534" s="113">
        <f>SUM($S$1460:S1534)</f>
        <v>819.92327056077499</v>
      </c>
      <c r="U1534" s="199">
        <f t="shared" si="118"/>
        <v>9.3450657174800007</v>
      </c>
      <c r="V1534" s="199">
        <f t="shared" si="119"/>
        <v>9.3450657174800007</v>
      </c>
      <c r="W1534" s="231">
        <f>SUM($V$1460:V1534)</f>
        <v>771.6482223075401</v>
      </c>
      <c r="Y1534" s="231"/>
      <c r="Z1534" s="231"/>
      <c r="AA1534" s="231"/>
      <c r="AB1534" s="231"/>
      <c r="AC1534" s="231"/>
      <c r="AD1534" s="231"/>
      <c r="AE1534" s="231"/>
      <c r="AF1534" s="231"/>
      <c r="AG1534" s="231"/>
      <c r="AH1534" s="231"/>
      <c r="AI1534" s="231"/>
      <c r="AJ1534" s="231"/>
      <c r="AK1534" s="231"/>
      <c r="AL1534" s="231"/>
      <c r="AM1534" s="231"/>
      <c r="AN1534" s="231"/>
    </row>
    <row r="1535" spans="1:40">
      <c r="A1535" s="27">
        <v>43506</v>
      </c>
      <c r="B1535" s="113">
        <v>15.5785</v>
      </c>
      <c r="C1535" s="116">
        <v>6.37</v>
      </c>
      <c r="D1535" s="116">
        <v>32.07</v>
      </c>
      <c r="E1535" s="113">
        <v>46.480899999999998</v>
      </c>
      <c r="F1535" s="113">
        <v>38.255499999999998</v>
      </c>
      <c r="G1535" s="113">
        <v>11.899999619999999</v>
      </c>
      <c r="H1535" s="113">
        <v>54.47</v>
      </c>
      <c r="I1535" s="113">
        <v>21</v>
      </c>
      <c r="J1535" s="113">
        <v>79.95</v>
      </c>
      <c r="K1535" s="113">
        <v>730.5</v>
      </c>
      <c r="L1535" s="113">
        <v>12.25</v>
      </c>
      <c r="M1535" s="113">
        <v>50.11</v>
      </c>
      <c r="N1535" s="113">
        <v>80.38</v>
      </c>
      <c r="O1535" s="113">
        <v>600.01</v>
      </c>
      <c r="P1535" s="113">
        <f t="shared" si="115"/>
        <v>2.5207419844808054</v>
      </c>
      <c r="Q1535" s="113">
        <f t="shared" si="116"/>
        <v>12.437821911492261</v>
      </c>
      <c r="R1535" s="113">
        <f>SUM($Q$1460:Q1535)</f>
        <v>1067.3362090246987</v>
      </c>
      <c r="S1535" s="113">
        <f t="shared" si="117"/>
        <v>9.8283568990081527</v>
      </c>
      <c r="T1535" s="113">
        <f>SUM($S$1460:S1535)</f>
        <v>829.75162745978309</v>
      </c>
      <c r="U1535" s="199">
        <f t="shared" si="118"/>
        <v>9.2968064549200022</v>
      </c>
      <c r="V1535" s="199">
        <f t="shared" si="119"/>
        <v>9.2968064549200022</v>
      </c>
      <c r="W1535" s="231">
        <f>SUM($V$1460:V1535)</f>
        <v>780.94502876246008</v>
      </c>
      <c r="Y1535" s="231"/>
      <c r="Z1535" s="231"/>
      <c r="AA1535" s="231"/>
      <c r="AB1535" s="231"/>
      <c r="AC1535" s="231"/>
      <c r="AD1535" s="231"/>
      <c r="AE1535" s="231"/>
      <c r="AF1535" s="231"/>
      <c r="AG1535" s="231"/>
      <c r="AH1535" s="231"/>
      <c r="AI1535" s="231"/>
      <c r="AJ1535" s="231"/>
      <c r="AK1535" s="231"/>
      <c r="AL1535" s="231"/>
      <c r="AM1535" s="231"/>
      <c r="AN1535" s="231"/>
    </row>
    <row r="1536" spans="1:40">
      <c r="A1536" s="27">
        <v>43507</v>
      </c>
      <c r="B1536" s="113">
        <v>16.457999999999998</v>
      </c>
      <c r="C1536" s="116">
        <v>6.73</v>
      </c>
      <c r="D1536" s="116">
        <v>32.630000000000003</v>
      </c>
      <c r="E1536" s="113">
        <v>60.925600000000003</v>
      </c>
      <c r="F1536" s="113">
        <v>38.669400000000003</v>
      </c>
      <c r="G1536" s="113">
        <v>11.899999619999999</v>
      </c>
      <c r="H1536" s="113">
        <v>38.5</v>
      </c>
      <c r="I1536" s="113">
        <v>20.99</v>
      </c>
      <c r="J1536" s="113">
        <v>79.930000000000007</v>
      </c>
      <c r="K1536" s="113">
        <v>748.17</v>
      </c>
      <c r="L1536" s="113">
        <v>12.91</v>
      </c>
      <c r="M1536" s="113">
        <v>56.29</v>
      </c>
      <c r="N1536" s="113">
        <v>84.74</v>
      </c>
      <c r="O1536" s="113">
        <v>599.99</v>
      </c>
      <c r="P1536" s="113">
        <f t="shared" si="115"/>
        <v>2.5824378512328963</v>
      </c>
      <c r="Q1536" s="113">
        <f t="shared" si="116"/>
        <v>13.229350067157524</v>
      </c>
      <c r="R1536" s="113">
        <f>SUM($Q$1460:Q1536)</f>
        <v>1080.5655590918564</v>
      </c>
      <c r="S1536" s="113">
        <f t="shared" si="117"/>
        <v>10.897726432389456</v>
      </c>
      <c r="T1536" s="113">
        <f>SUM($S$1460:S1536)</f>
        <v>840.6493538921726</v>
      </c>
      <c r="U1536" s="199">
        <f t="shared" si="118"/>
        <v>10.32117959242</v>
      </c>
      <c r="V1536" s="199">
        <f t="shared" si="119"/>
        <v>10.32117959242</v>
      </c>
      <c r="W1536" s="231">
        <f>SUM($V$1460:V1536)</f>
        <v>791.26620835488006</v>
      </c>
      <c r="Y1536" s="231"/>
      <c r="Z1536" s="231"/>
      <c r="AA1536" s="231"/>
      <c r="AB1536" s="231"/>
      <c r="AC1536" s="231"/>
      <c r="AD1536" s="231"/>
      <c r="AE1536" s="231"/>
      <c r="AF1536" s="231"/>
      <c r="AG1536" s="231"/>
      <c r="AH1536" s="231"/>
      <c r="AI1536" s="231"/>
      <c r="AJ1536" s="231"/>
      <c r="AK1536" s="231"/>
      <c r="AL1536" s="231"/>
      <c r="AM1536" s="231"/>
      <c r="AN1536" s="231"/>
    </row>
    <row r="1537" spans="1:40">
      <c r="A1537" s="27">
        <v>43508</v>
      </c>
      <c r="B1537" s="113">
        <v>15.9091</v>
      </c>
      <c r="C1537" s="116">
        <v>6.5</v>
      </c>
      <c r="D1537" s="116">
        <v>32.78</v>
      </c>
      <c r="E1537" s="113">
        <v>61.186700000000002</v>
      </c>
      <c r="F1537" s="113">
        <v>38.4114</v>
      </c>
      <c r="G1537" s="113">
        <v>12</v>
      </c>
      <c r="H1537" s="113">
        <v>43.63</v>
      </c>
      <c r="I1537" s="113">
        <v>20.99</v>
      </c>
      <c r="J1537" s="113">
        <v>79.94</v>
      </c>
      <c r="K1537" s="113">
        <v>735.65</v>
      </c>
      <c r="L1537" s="113">
        <v>13.03</v>
      </c>
      <c r="M1537" s="113">
        <v>56.01</v>
      </c>
      <c r="N1537" s="113">
        <v>81.209999999999994</v>
      </c>
      <c r="O1537" s="113">
        <v>599.96</v>
      </c>
      <c r="P1537" s="113">
        <f t="shared" si="115"/>
        <v>2.5470147397484402</v>
      </c>
      <c r="Q1537" s="113">
        <f t="shared" si="116"/>
        <v>12.768928255096544</v>
      </c>
      <c r="R1537" s="113">
        <f>SUM($Q$1460:Q1537)</f>
        <v>1093.334487346953</v>
      </c>
      <c r="S1537" s="113">
        <f t="shared" si="117"/>
        <v>10.562677748752799</v>
      </c>
      <c r="T1537" s="113">
        <f>SUM($S$1460:S1537)</f>
        <v>851.21203164092537</v>
      </c>
      <c r="U1537" s="199">
        <f t="shared" si="118"/>
        <v>10.04053077585</v>
      </c>
      <c r="V1537" s="199">
        <f t="shared" si="119"/>
        <v>10.04053077585</v>
      </c>
      <c r="W1537" s="231">
        <f>SUM($V$1460:V1537)</f>
        <v>801.30673913073008</v>
      </c>
      <c r="Y1537" s="231"/>
      <c r="Z1537" s="231"/>
      <c r="AA1537" s="231"/>
      <c r="AB1537" s="231"/>
      <c r="AC1537" s="231"/>
      <c r="AD1537" s="231"/>
      <c r="AE1537" s="231"/>
      <c r="AF1537" s="231"/>
      <c r="AG1537" s="231"/>
      <c r="AH1537" s="231"/>
      <c r="AI1537" s="231"/>
      <c r="AJ1537" s="231"/>
      <c r="AK1537" s="231"/>
      <c r="AL1537" s="231"/>
      <c r="AM1537" s="231"/>
      <c r="AN1537" s="231"/>
    </row>
    <row r="1538" spans="1:40">
      <c r="A1538" s="27">
        <v>43509</v>
      </c>
      <c r="B1538" s="113">
        <v>15.600899999999999</v>
      </c>
      <c r="C1538" s="116">
        <v>6.38</v>
      </c>
      <c r="D1538" s="116">
        <v>32.119999999999997</v>
      </c>
      <c r="E1538" s="113">
        <v>61.763599999999997</v>
      </c>
      <c r="F1538" s="113">
        <v>38.361899999999999</v>
      </c>
      <c r="G1538" s="113">
        <v>11.899999619999999</v>
      </c>
      <c r="H1538" s="113">
        <v>50.95</v>
      </c>
      <c r="I1538" s="113">
        <v>20.98</v>
      </c>
      <c r="J1538" s="113">
        <v>79.94</v>
      </c>
      <c r="K1538" s="113">
        <v>731.65</v>
      </c>
      <c r="L1538" s="113">
        <v>13.67</v>
      </c>
      <c r="M1538" s="113">
        <v>58.39</v>
      </c>
      <c r="N1538" s="113">
        <v>81.05</v>
      </c>
      <c r="O1538" s="113">
        <v>599.98</v>
      </c>
      <c r="P1538" s="113">
        <f t="shared" si="115"/>
        <v>2.5507690353385457</v>
      </c>
      <c r="Q1538" s="113">
        <f t="shared" si="116"/>
        <v>12.816956686186224</v>
      </c>
      <c r="R1538" s="113">
        <f>SUM($Q$1460:Q1538)</f>
        <v>1106.1514440331391</v>
      </c>
      <c r="S1538" s="113">
        <f t="shared" si="117"/>
        <v>10.409328830957948</v>
      </c>
      <c r="T1538" s="113">
        <f>SUM($S$1460:S1538)</f>
        <v>861.62136047188335</v>
      </c>
      <c r="U1538" s="199">
        <f t="shared" si="118"/>
        <v>9.831782432069998</v>
      </c>
      <c r="V1538" s="199">
        <f t="shared" si="119"/>
        <v>9.831782432069998</v>
      </c>
      <c r="W1538" s="231">
        <f>SUM($V$1460:V1538)</f>
        <v>811.13852156280007</v>
      </c>
      <c r="Y1538" s="231"/>
      <c r="Z1538" s="231"/>
      <c r="AA1538" s="231"/>
      <c r="AB1538" s="231"/>
      <c r="AC1538" s="231"/>
      <c r="AD1538" s="231"/>
      <c r="AE1538" s="231"/>
      <c r="AF1538" s="231"/>
      <c r="AG1538" s="231"/>
      <c r="AH1538" s="231"/>
      <c r="AI1538" s="231"/>
      <c r="AJ1538" s="231"/>
      <c r="AK1538" s="231"/>
      <c r="AL1538" s="231"/>
      <c r="AM1538" s="231"/>
      <c r="AN1538" s="231"/>
    </row>
    <row r="1539" spans="1:40">
      <c r="A1539" s="27">
        <v>43510</v>
      </c>
      <c r="B1539" s="113">
        <v>15.395</v>
      </c>
      <c r="C1539" s="116">
        <v>6.29</v>
      </c>
      <c r="D1539" s="116">
        <v>30.14</v>
      </c>
      <c r="E1539" s="113">
        <v>62.886899999999997</v>
      </c>
      <c r="F1539" s="113">
        <v>38.5548</v>
      </c>
      <c r="G1539" s="113">
        <v>11.899999619999999</v>
      </c>
      <c r="H1539" s="113">
        <v>50.17</v>
      </c>
      <c r="I1539" s="113">
        <v>20.99</v>
      </c>
      <c r="J1539" s="113">
        <v>74.930000000000007</v>
      </c>
      <c r="K1539" s="113">
        <v>733.5</v>
      </c>
      <c r="L1539" s="113">
        <v>24.53</v>
      </c>
      <c r="M1539" s="113">
        <v>67.19</v>
      </c>
      <c r="N1539" s="113">
        <v>83.11</v>
      </c>
      <c r="O1539" s="113">
        <v>600.01</v>
      </c>
      <c r="P1539" s="113">
        <f t="shared" si="115"/>
        <v>2.485454648085816</v>
      </c>
      <c r="Q1539" s="113">
        <f t="shared" si="116"/>
        <v>12.00657778171577</v>
      </c>
      <c r="R1539" s="113">
        <f>SUM($Q$1460:Q1539)</f>
        <v>1118.1580218148549</v>
      </c>
      <c r="S1539" s="113">
        <f t="shared" si="117"/>
        <v>10.051553175053451</v>
      </c>
      <c r="T1539" s="113">
        <f>SUM($S$1460:S1539)</f>
        <v>871.67291364693676</v>
      </c>
      <c r="U1539" s="199">
        <f t="shared" si="118"/>
        <v>9.5432946784499997</v>
      </c>
      <c r="V1539" s="199">
        <f t="shared" si="119"/>
        <v>9.5432946784499997</v>
      </c>
      <c r="W1539" s="231">
        <f>SUM($V$1460:V1539)</f>
        <v>820.68181624125009</v>
      </c>
      <c r="Y1539" s="231"/>
      <c r="Z1539" s="231"/>
      <c r="AA1539" s="231"/>
      <c r="AB1539" s="231"/>
      <c r="AC1539" s="231"/>
      <c r="AD1539" s="231"/>
      <c r="AE1539" s="231"/>
      <c r="AF1539" s="231"/>
      <c r="AG1539" s="231"/>
      <c r="AH1539" s="231"/>
      <c r="AI1539" s="231"/>
      <c r="AJ1539" s="231"/>
      <c r="AK1539" s="231"/>
      <c r="AL1539" s="231"/>
      <c r="AM1539" s="231"/>
      <c r="AN1539" s="231"/>
    </row>
    <row r="1540" spans="1:40">
      <c r="A1540" s="27">
        <v>43511</v>
      </c>
      <c r="B1540" s="113">
        <v>15.9148</v>
      </c>
      <c r="C1540" s="116">
        <v>6.5</v>
      </c>
      <c r="D1540" s="116">
        <v>31.44</v>
      </c>
      <c r="E1540" s="113">
        <v>66.087100000000007</v>
      </c>
      <c r="F1540" s="113">
        <v>38.287599999999998</v>
      </c>
      <c r="G1540" s="113">
        <v>11.69999981</v>
      </c>
      <c r="H1540" s="113">
        <v>46.47</v>
      </c>
      <c r="I1540" s="113">
        <v>20.99</v>
      </c>
      <c r="J1540" s="113">
        <v>78.959999999999994</v>
      </c>
      <c r="K1540" s="113">
        <v>739.99</v>
      </c>
      <c r="L1540" s="113">
        <v>26.27</v>
      </c>
      <c r="M1540" s="113">
        <v>56.81</v>
      </c>
      <c r="N1540" s="113">
        <v>83.81</v>
      </c>
      <c r="O1540" s="113">
        <v>600.03</v>
      </c>
      <c r="P1540" s="113">
        <f t="shared" ref="P1540:P1603" si="120">SUMPRODUCT(C1540:O1540,$Y$5:$AK$5)+AP1540</f>
        <v>2.5385624777760181</v>
      </c>
      <c r="Q1540" s="113">
        <f t="shared" ref="Q1540:Q1603" si="121">EXP(P1540)</f>
        <v>12.661456756825832</v>
      </c>
      <c r="R1540" s="113">
        <f>SUM($Q$1460:Q1540)</f>
        <v>1130.8194785716807</v>
      </c>
      <c r="S1540" s="113">
        <f t="shared" ref="S1540:S1603" si="122">SUMPRODUCT(C1540:O1540,$Y$3:$AK$3)</f>
        <v>10.671039006907224</v>
      </c>
      <c r="T1540" s="113">
        <f>SUM($S$1460:S1540)</f>
        <v>882.34395265384398</v>
      </c>
      <c r="U1540" s="199">
        <f t="shared" ref="U1540:U1603" si="123">$AY$65+$AY$66*C1540+$AY$67*D1540+$AY$68*E1540+$AY$69*F1540</f>
        <v>10.06572623439</v>
      </c>
      <c r="V1540" s="199">
        <f t="shared" ref="V1540:V1603" si="124">IF(U1540&lt;0,0,U1540)</f>
        <v>10.06572623439</v>
      </c>
      <c r="W1540" s="231">
        <f>SUM($V$1460:V1540)</f>
        <v>830.7475424756401</v>
      </c>
      <c r="Y1540" s="231"/>
      <c r="Z1540" s="231"/>
      <c r="AA1540" s="231"/>
      <c r="AB1540" s="231"/>
      <c r="AC1540" s="231"/>
      <c r="AD1540" s="231"/>
      <c r="AE1540" s="231"/>
      <c r="AF1540" s="231"/>
      <c r="AG1540" s="231"/>
      <c r="AH1540" s="231"/>
      <c r="AI1540" s="231"/>
      <c r="AJ1540" s="231"/>
      <c r="AK1540" s="231"/>
      <c r="AL1540" s="231"/>
      <c r="AM1540" s="231"/>
      <c r="AN1540" s="231"/>
    </row>
    <row r="1541" spans="1:40">
      <c r="A1541" s="27">
        <v>43512</v>
      </c>
      <c r="B1541" s="113">
        <v>15.907999999999999</v>
      </c>
      <c r="C1541" s="116">
        <v>6.5</v>
      </c>
      <c r="D1541" s="116">
        <v>31.43</v>
      </c>
      <c r="E1541" s="113">
        <v>65.789100000000005</v>
      </c>
      <c r="F1541" s="113">
        <v>37.9221</v>
      </c>
      <c r="G1541" s="113">
        <v>11.69999981</v>
      </c>
      <c r="H1541" s="113">
        <v>51.38</v>
      </c>
      <c r="I1541" s="113">
        <v>20.99</v>
      </c>
      <c r="J1541" s="113">
        <v>79.92</v>
      </c>
      <c r="K1541" s="113">
        <v>743.56</v>
      </c>
      <c r="L1541" s="113">
        <v>27.39</v>
      </c>
      <c r="M1541" s="113">
        <v>30.24</v>
      </c>
      <c r="N1541" s="113">
        <v>84.24</v>
      </c>
      <c r="O1541" s="113">
        <v>600.04999999999995</v>
      </c>
      <c r="P1541" s="113">
        <f t="shared" si="120"/>
        <v>2.5190602201832681</v>
      </c>
      <c r="Q1541" s="113">
        <f t="shared" si="121"/>
        <v>12.416922005945858</v>
      </c>
      <c r="R1541" s="113">
        <f>SUM($Q$1460:Q1541)</f>
        <v>1143.2364005776267</v>
      </c>
      <c r="S1541" s="113">
        <f t="shared" si="122"/>
        <v>10.589496237715727</v>
      </c>
      <c r="T1541" s="113">
        <f>SUM($S$1460:S1541)</f>
        <v>892.93344889155969</v>
      </c>
      <c r="U1541" s="199">
        <f t="shared" si="123"/>
        <v>10.05429725544</v>
      </c>
      <c r="V1541" s="199">
        <f t="shared" si="124"/>
        <v>10.05429725544</v>
      </c>
      <c r="W1541" s="231">
        <f>SUM($V$1460:V1541)</f>
        <v>840.80183973108012</v>
      </c>
      <c r="Y1541" s="231"/>
      <c r="Z1541" s="231"/>
      <c r="AA1541" s="231"/>
      <c r="AB1541" s="231"/>
      <c r="AC1541" s="231"/>
      <c r="AD1541" s="231"/>
      <c r="AE1541" s="231"/>
      <c r="AF1541" s="231"/>
      <c r="AG1541" s="231"/>
      <c r="AH1541" s="231"/>
      <c r="AI1541" s="231"/>
      <c r="AJ1541" s="231"/>
      <c r="AK1541" s="231"/>
      <c r="AL1541" s="231"/>
      <c r="AM1541" s="231"/>
      <c r="AN1541" s="231"/>
    </row>
    <row r="1542" spans="1:40">
      <c r="A1542" s="27">
        <v>43513</v>
      </c>
      <c r="B1542" s="113">
        <v>15.8736</v>
      </c>
      <c r="C1542" s="116">
        <v>6.49</v>
      </c>
      <c r="D1542" s="116">
        <v>31.86</v>
      </c>
      <c r="E1542" s="113">
        <v>61.725299999999997</v>
      </c>
      <c r="F1542" s="113">
        <v>38.365299999999998</v>
      </c>
      <c r="G1542" s="113">
        <v>11.5</v>
      </c>
      <c r="H1542" s="113">
        <v>51.38</v>
      </c>
      <c r="I1542" s="113">
        <v>20.99</v>
      </c>
      <c r="J1542" s="113">
        <v>79.89</v>
      </c>
      <c r="K1542" s="113">
        <v>745.85</v>
      </c>
      <c r="L1542" s="113">
        <v>28.04</v>
      </c>
      <c r="M1542" s="113">
        <v>35.799999999999997</v>
      </c>
      <c r="N1542" s="113">
        <v>85.35</v>
      </c>
      <c r="O1542" s="113">
        <v>599.99</v>
      </c>
      <c r="P1542" s="113">
        <f t="shared" si="120"/>
        <v>2.5355489784741501</v>
      </c>
      <c r="Q1542" s="113">
        <f t="shared" si="121"/>
        <v>12.623358898494363</v>
      </c>
      <c r="R1542" s="113">
        <f>SUM($Q$1460:Q1542)</f>
        <v>1155.8597594761211</v>
      </c>
      <c r="S1542" s="113">
        <f t="shared" si="122"/>
        <v>10.5809179861639</v>
      </c>
      <c r="T1542" s="113">
        <f>SUM($S$1460:S1542)</f>
        <v>903.51436687772355</v>
      </c>
      <c r="U1542" s="199">
        <f t="shared" si="123"/>
        <v>9.9491199926199982</v>
      </c>
      <c r="V1542" s="199">
        <f t="shared" si="124"/>
        <v>9.9491199926199982</v>
      </c>
      <c r="W1542" s="231">
        <f>SUM($V$1460:V1542)</f>
        <v>850.75095972370013</v>
      </c>
      <c r="Y1542" s="231"/>
      <c r="Z1542" s="231"/>
      <c r="AA1542" s="231"/>
      <c r="AB1542" s="231"/>
      <c r="AC1542" s="231"/>
      <c r="AD1542" s="231"/>
      <c r="AE1542" s="231"/>
      <c r="AF1542" s="231"/>
      <c r="AG1542" s="231"/>
      <c r="AH1542" s="231"/>
      <c r="AI1542" s="231"/>
      <c r="AJ1542" s="231"/>
      <c r="AK1542" s="231"/>
      <c r="AL1542" s="231"/>
      <c r="AM1542" s="231"/>
      <c r="AN1542" s="231"/>
    </row>
    <row r="1543" spans="1:40">
      <c r="A1543" s="27">
        <v>43514</v>
      </c>
      <c r="B1543" s="113">
        <v>15.8811</v>
      </c>
      <c r="C1543" s="116">
        <v>6.49</v>
      </c>
      <c r="D1543" s="116">
        <v>32.049999999999997</v>
      </c>
      <c r="E1543" s="113">
        <v>64.760599999999997</v>
      </c>
      <c r="F1543" s="113">
        <v>38.3949</v>
      </c>
      <c r="G1543" s="113">
        <v>11.600000380000001</v>
      </c>
      <c r="H1543" s="113">
        <v>52.25</v>
      </c>
      <c r="I1543" s="113">
        <v>21</v>
      </c>
      <c r="J1543" s="113">
        <v>79.88</v>
      </c>
      <c r="K1543" s="113">
        <v>745.24</v>
      </c>
      <c r="L1543" s="113">
        <v>25.73</v>
      </c>
      <c r="M1543" s="113">
        <v>42.91</v>
      </c>
      <c r="N1543" s="113">
        <v>85.72</v>
      </c>
      <c r="O1543" s="113">
        <v>599.95000000000005</v>
      </c>
      <c r="P1543" s="113">
        <f t="shared" si="120"/>
        <v>2.5588332632937734</v>
      </c>
      <c r="Q1543" s="113">
        <f t="shared" si="121"/>
        <v>12.920733423832166</v>
      </c>
      <c r="R1543" s="113">
        <f>SUM($Q$1460:Q1543)</f>
        <v>1168.7804928999533</v>
      </c>
      <c r="S1543" s="113">
        <f t="shared" si="122"/>
        <v>10.713893280217251</v>
      </c>
      <c r="T1543" s="113">
        <f>SUM($S$1460:S1543)</f>
        <v>914.22826015794078</v>
      </c>
      <c r="U1543" s="199">
        <f t="shared" si="123"/>
        <v>10.071596392469999</v>
      </c>
      <c r="V1543" s="199">
        <f t="shared" si="124"/>
        <v>10.071596392469999</v>
      </c>
      <c r="W1543" s="231">
        <f>SUM($V$1460:V1543)</f>
        <v>860.82255611617018</v>
      </c>
      <c r="Y1543" s="231"/>
      <c r="Z1543" s="231"/>
      <c r="AA1543" s="231"/>
      <c r="AB1543" s="231"/>
      <c r="AC1543" s="231"/>
      <c r="AD1543" s="231"/>
      <c r="AE1543" s="231"/>
      <c r="AF1543" s="231"/>
      <c r="AG1543" s="231"/>
      <c r="AH1543" s="231"/>
      <c r="AI1543" s="231"/>
      <c r="AJ1543" s="231"/>
      <c r="AK1543" s="231"/>
      <c r="AL1543" s="231"/>
      <c r="AM1543" s="231"/>
      <c r="AN1543" s="231"/>
    </row>
    <row r="1544" spans="1:40">
      <c r="A1544" s="27">
        <v>43515</v>
      </c>
      <c r="B1544" s="113">
        <v>16.020499999999998</v>
      </c>
      <c r="C1544" s="116">
        <v>6.55</v>
      </c>
      <c r="D1544" s="116">
        <v>32.549999999999997</v>
      </c>
      <c r="E1544" s="113">
        <v>63.970999999999997</v>
      </c>
      <c r="F1544" s="113">
        <v>38.431199999999997</v>
      </c>
      <c r="G1544" s="113">
        <v>11.30000019</v>
      </c>
      <c r="H1544" s="113">
        <v>46.1</v>
      </c>
      <c r="I1544" s="113">
        <v>20.99</v>
      </c>
      <c r="J1544" s="113">
        <v>79.86</v>
      </c>
      <c r="K1544" s="113">
        <v>747.11</v>
      </c>
      <c r="L1544" s="113">
        <v>24.59</v>
      </c>
      <c r="M1544" s="113">
        <v>47.07</v>
      </c>
      <c r="N1544" s="113">
        <v>85.58</v>
      </c>
      <c r="O1544" s="113">
        <v>600.07000000000005</v>
      </c>
      <c r="P1544" s="113">
        <f t="shared" si="120"/>
        <v>2.5784161815393216</v>
      </c>
      <c r="Q1544" s="113">
        <f t="shared" si="121"/>
        <v>13.176252832262382</v>
      </c>
      <c r="R1544" s="113">
        <f>SUM($Q$1460:Q1544)</f>
        <v>1181.9567457322157</v>
      </c>
      <c r="S1544" s="113">
        <f t="shared" si="122"/>
        <v>10.929855936319774</v>
      </c>
      <c r="T1544" s="113">
        <f>SUM($S$1460:S1544)</f>
        <v>925.15811609426055</v>
      </c>
      <c r="U1544" s="199">
        <f t="shared" si="123"/>
        <v>10.176843615619998</v>
      </c>
      <c r="V1544" s="199">
        <f t="shared" si="124"/>
        <v>10.176843615619998</v>
      </c>
      <c r="W1544" s="231">
        <f>SUM($V$1460:V1544)</f>
        <v>870.99939973179016</v>
      </c>
      <c r="Y1544" s="231"/>
      <c r="Z1544" s="231"/>
      <c r="AA1544" s="231"/>
      <c r="AB1544" s="231"/>
      <c r="AC1544" s="231"/>
      <c r="AD1544" s="231"/>
      <c r="AE1544" s="231"/>
      <c r="AF1544" s="231"/>
      <c r="AG1544" s="231"/>
      <c r="AH1544" s="231"/>
      <c r="AI1544" s="231"/>
      <c r="AJ1544" s="231"/>
      <c r="AK1544" s="231"/>
      <c r="AL1544" s="231"/>
      <c r="AM1544" s="231"/>
      <c r="AN1544" s="231"/>
    </row>
    <row r="1545" spans="1:40">
      <c r="A1545" s="27">
        <v>43516</v>
      </c>
      <c r="B1545" s="113">
        <v>16.249500000000001</v>
      </c>
      <c r="C1545" s="116">
        <v>6.64</v>
      </c>
      <c r="D1545" s="116">
        <v>32.119999999999997</v>
      </c>
      <c r="E1545" s="113">
        <v>60.424700000000001</v>
      </c>
      <c r="F1545" s="113">
        <v>38.480899999999998</v>
      </c>
      <c r="G1545" s="113">
        <v>11.399999619999999</v>
      </c>
      <c r="H1545" s="113">
        <v>47.54</v>
      </c>
      <c r="I1545" s="113">
        <v>21.01</v>
      </c>
      <c r="J1545" s="113">
        <v>79.88</v>
      </c>
      <c r="K1545" s="113">
        <v>753.05</v>
      </c>
      <c r="L1545" s="113">
        <v>24.57</v>
      </c>
      <c r="M1545" s="113">
        <v>51.47</v>
      </c>
      <c r="N1545" s="113">
        <v>87.43</v>
      </c>
      <c r="O1545" s="113">
        <v>599.92999999999995</v>
      </c>
      <c r="P1545" s="113">
        <f t="shared" si="120"/>
        <v>2.5923601257002256</v>
      </c>
      <c r="Q1545" s="113">
        <f t="shared" si="121"/>
        <v>13.361268693660552</v>
      </c>
      <c r="R1545" s="113">
        <f>SUM($Q$1460:Q1545)</f>
        <v>1195.3180144258763</v>
      </c>
      <c r="S1545" s="113">
        <f t="shared" si="122"/>
        <v>10.875029879577154</v>
      </c>
      <c r="T1545" s="113">
        <f>SUM($S$1460:S1545)</f>
        <v>936.03314597383769</v>
      </c>
      <c r="U1545" s="199">
        <f t="shared" si="123"/>
        <v>10.1313736022</v>
      </c>
      <c r="V1545" s="199">
        <f t="shared" si="124"/>
        <v>10.1313736022</v>
      </c>
      <c r="W1545" s="231">
        <f>SUM($V$1460:V1545)</f>
        <v>881.13077333399019</v>
      </c>
      <c r="Y1545" s="231"/>
      <c r="Z1545" s="231"/>
      <c r="AA1545" s="231"/>
      <c r="AB1545" s="231"/>
      <c r="AC1545" s="231"/>
      <c r="AD1545" s="231"/>
      <c r="AE1545" s="231"/>
      <c r="AF1545" s="231"/>
      <c r="AG1545" s="231"/>
      <c r="AH1545" s="231"/>
      <c r="AI1545" s="231"/>
      <c r="AJ1545" s="231"/>
      <c r="AK1545" s="231"/>
      <c r="AL1545" s="231"/>
      <c r="AM1545" s="231"/>
      <c r="AN1545" s="231"/>
    </row>
    <row r="1546" spans="1:40">
      <c r="A1546" s="27">
        <v>43517</v>
      </c>
      <c r="B1546" s="113">
        <v>16.210599999999999</v>
      </c>
      <c r="C1546" s="116">
        <v>6.63</v>
      </c>
      <c r="D1546" s="116">
        <v>31.7</v>
      </c>
      <c r="E1546" s="113">
        <v>60.879300000000001</v>
      </c>
      <c r="F1546" s="113">
        <v>38.162199999999999</v>
      </c>
      <c r="G1546" s="113">
        <v>11.600000380000001</v>
      </c>
      <c r="H1546" s="113">
        <v>28.17</v>
      </c>
      <c r="I1546" s="113">
        <v>20.98</v>
      </c>
      <c r="J1546" s="113">
        <v>79.849999999999994</v>
      </c>
      <c r="K1546" s="113">
        <v>757.53</v>
      </c>
      <c r="L1546" s="113">
        <v>28.57</v>
      </c>
      <c r="M1546" s="113">
        <v>40.090000000000003</v>
      </c>
      <c r="N1546" s="113">
        <v>89.35</v>
      </c>
      <c r="O1546" s="113">
        <v>600</v>
      </c>
      <c r="P1546" s="113">
        <f t="shared" si="120"/>
        <v>2.4735505793320436</v>
      </c>
      <c r="Q1546" s="113">
        <f t="shared" si="121"/>
        <v>11.864497995876929</v>
      </c>
      <c r="R1546" s="113">
        <f>SUM($Q$1460:Q1546)</f>
        <v>1207.1825124217532</v>
      </c>
      <c r="S1546" s="113">
        <f t="shared" si="122"/>
        <v>10.63171695795195</v>
      </c>
      <c r="T1546" s="113">
        <f>SUM($S$1460:S1546)</f>
        <v>946.66486293178968</v>
      </c>
      <c r="U1546" s="199">
        <f t="shared" si="123"/>
        <v>10.089234294909998</v>
      </c>
      <c r="V1546" s="199">
        <f t="shared" si="124"/>
        <v>10.089234294909998</v>
      </c>
      <c r="W1546" s="231">
        <f>SUM($V$1460:V1546)</f>
        <v>891.22000762890013</v>
      </c>
      <c r="Y1546" s="231"/>
      <c r="Z1546" s="231"/>
      <c r="AA1546" s="231"/>
      <c r="AB1546" s="231"/>
      <c r="AC1546" s="231"/>
      <c r="AD1546" s="231"/>
      <c r="AE1546" s="231"/>
      <c r="AF1546" s="231"/>
      <c r="AG1546" s="231"/>
      <c r="AH1546" s="231"/>
      <c r="AI1546" s="231"/>
      <c r="AJ1546" s="231"/>
      <c r="AK1546" s="231"/>
      <c r="AL1546" s="231"/>
      <c r="AM1546" s="231"/>
      <c r="AN1546" s="231"/>
    </row>
    <row r="1547" spans="1:40">
      <c r="A1547" s="27">
        <v>43518</v>
      </c>
      <c r="B1547" s="113">
        <v>15.936500000000001</v>
      </c>
      <c r="C1547" s="116">
        <v>6.51</v>
      </c>
      <c r="D1547" s="116">
        <v>31.55</v>
      </c>
      <c r="E1547" s="113">
        <v>65.824600000000004</v>
      </c>
      <c r="F1547" s="113">
        <v>38.157600000000002</v>
      </c>
      <c r="G1547" s="113">
        <v>11.600000380000001</v>
      </c>
      <c r="H1547" s="113">
        <v>54.81</v>
      </c>
      <c r="I1547" s="113">
        <v>21.01</v>
      </c>
      <c r="J1547" s="113">
        <v>79.86</v>
      </c>
      <c r="K1547" s="113">
        <v>751.58</v>
      </c>
      <c r="L1547" s="113">
        <v>23.98</v>
      </c>
      <c r="M1547" s="113">
        <v>49.99</v>
      </c>
      <c r="N1547" s="113">
        <v>89.28</v>
      </c>
      <c r="O1547" s="113">
        <v>599.99</v>
      </c>
      <c r="P1547" s="113">
        <f t="shared" si="120"/>
        <v>2.5893761318951638</v>
      </c>
      <c r="Q1547" s="113">
        <f t="shared" si="121"/>
        <v>13.321458177358041</v>
      </c>
      <c r="R1547" s="113">
        <f>SUM($Q$1460:Q1547)</f>
        <v>1220.5039705991112</v>
      </c>
      <c r="S1547" s="113">
        <f t="shared" si="122"/>
        <v>10.781432063313948</v>
      </c>
      <c r="T1547" s="113">
        <f>SUM($S$1460:S1547)</f>
        <v>957.44629499510359</v>
      </c>
      <c r="U1547" s="199">
        <f t="shared" si="123"/>
        <v>10.081519581139998</v>
      </c>
      <c r="V1547" s="199">
        <f t="shared" si="124"/>
        <v>10.081519581139998</v>
      </c>
      <c r="W1547" s="231">
        <f>SUM($V$1460:V1547)</f>
        <v>901.30152721004015</v>
      </c>
      <c r="Y1547" s="231"/>
      <c r="Z1547" s="231"/>
      <c r="AA1547" s="231"/>
      <c r="AB1547" s="231"/>
      <c r="AC1547" s="231"/>
      <c r="AD1547" s="231"/>
      <c r="AE1547" s="231"/>
      <c r="AF1547" s="231"/>
      <c r="AG1547" s="231"/>
      <c r="AH1547" s="231"/>
      <c r="AI1547" s="231"/>
      <c r="AJ1547" s="231"/>
      <c r="AK1547" s="231"/>
      <c r="AL1547" s="231"/>
      <c r="AM1547" s="231"/>
      <c r="AN1547" s="231"/>
    </row>
    <row r="1548" spans="1:40">
      <c r="A1548" s="27">
        <v>43519</v>
      </c>
      <c r="B1548" s="113">
        <v>15.8811</v>
      </c>
      <c r="C1548" s="116">
        <v>6.49</v>
      </c>
      <c r="D1548" s="116">
        <v>31.77</v>
      </c>
      <c r="E1548" s="113">
        <v>61.1982</v>
      </c>
      <c r="F1548" s="113">
        <v>38.468200000000003</v>
      </c>
      <c r="G1548" s="113">
        <v>11.600000380000001</v>
      </c>
      <c r="H1548" s="113">
        <v>53.82</v>
      </c>
      <c r="I1548" s="113">
        <v>21</v>
      </c>
      <c r="J1548" s="113">
        <v>73.010000000000005</v>
      </c>
      <c r="K1548" s="113">
        <v>751.1</v>
      </c>
      <c r="L1548" s="113">
        <v>23.84</v>
      </c>
      <c r="M1548" s="113">
        <v>56.12</v>
      </c>
      <c r="N1548" s="113">
        <v>89.3</v>
      </c>
      <c r="O1548" s="113">
        <v>599.98</v>
      </c>
      <c r="P1548" s="113">
        <f t="shared" si="120"/>
        <v>2.575138788599864</v>
      </c>
      <c r="Q1548" s="113">
        <f t="shared" si="121"/>
        <v>13.133139762088188</v>
      </c>
      <c r="R1548" s="113">
        <f>SUM($Q$1460:Q1548)</f>
        <v>1233.6371103611993</v>
      </c>
      <c r="S1548" s="113">
        <f t="shared" si="122"/>
        <v>10.57043583126775</v>
      </c>
      <c r="T1548" s="113">
        <f>SUM($S$1460:S1548)</f>
        <v>968.01673082637137</v>
      </c>
      <c r="U1548" s="199">
        <f t="shared" si="123"/>
        <v>9.921975978279999</v>
      </c>
      <c r="V1548" s="199">
        <f t="shared" si="124"/>
        <v>9.921975978279999</v>
      </c>
      <c r="W1548" s="231">
        <f>SUM($V$1460:V1548)</f>
        <v>911.22350318832014</v>
      </c>
      <c r="Y1548" s="231"/>
      <c r="Z1548" s="231"/>
      <c r="AA1548" s="231"/>
      <c r="AB1548" s="231"/>
      <c r="AC1548" s="231"/>
      <c r="AD1548" s="231"/>
      <c r="AE1548" s="231"/>
      <c r="AF1548" s="231"/>
      <c r="AG1548" s="231"/>
      <c r="AH1548" s="231"/>
      <c r="AI1548" s="231"/>
      <c r="AJ1548" s="231"/>
      <c r="AK1548" s="231"/>
      <c r="AL1548" s="231"/>
      <c r="AM1548" s="231"/>
      <c r="AN1548" s="231"/>
    </row>
    <row r="1549" spans="1:40">
      <c r="A1549" s="27">
        <v>43520</v>
      </c>
      <c r="B1549" s="113">
        <v>15.5739</v>
      </c>
      <c r="C1549" s="116">
        <v>6.37</v>
      </c>
      <c r="D1549" s="116">
        <v>31.52</v>
      </c>
      <c r="E1549" s="113">
        <v>60.747700000000002</v>
      </c>
      <c r="F1549" s="113">
        <v>38.357199999999999</v>
      </c>
      <c r="G1549" s="113">
        <v>11.69999981</v>
      </c>
      <c r="H1549" s="113">
        <v>46.96</v>
      </c>
      <c r="I1549" s="113">
        <v>20.98</v>
      </c>
      <c r="J1549" s="113">
        <v>76.36</v>
      </c>
      <c r="K1549" s="113">
        <v>745.55</v>
      </c>
      <c r="L1549" s="113">
        <v>23.53</v>
      </c>
      <c r="M1549" s="113">
        <v>60.46</v>
      </c>
      <c r="N1549" s="113">
        <v>88.46</v>
      </c>
      <c r="O1549" s="113">
        <v>599.99</v>
      </c>
      <c r="P1549" s="113">
        <f t="shared" si="120"/>
        <v>2.5229182073946181</v>
      </c>
      <c r="Q1549" s="113">
        <f t="shared" si="121"/>
        <v>12.464918858338143</v>
      </c>
      <c r="R1549" s="113">
        <f>SUM($Q$1460:Q1549)</f>
        <v>1246.1020292195376</v>
      </c>
      <c r="S1549" s="113">
        <f t="shared" si="122"/>
        <v>10.334376212814023</v>
      </c>
      <c r="T1549" s="113">
        <f>SUM($S$1460:S1549)</f>
        <v>978.35110703918542</v>
      </c>
      <c r="U1549" s="199">
        <f t="shared" si="123"/>
        <v>9.7213812405300004</v>
      </c>
      <c r="V1549" s="199">
        <f t="shared" si="124"/>
        <v>9.7213812405300004</v>
      </c>
      <c r="W1549" s="231">
        <f>SUM($V$1460:V1549)</f>
        <v>920.94488442885017</v>
      </c>
      <c r="Y1549" s="231"/>
      <c r="Z1549" s="231"/>
      <c r="AA1549" s="231"/>
      <c r="AB1549" s="231"/>
      <c r="AC1549" s="231"/>
      <c r="AD1549" s="231"/>
      <c r="AE1549" s="231"/>
      <c r="AF1549" s="231"/>
      <c r="AG1549" s="231"/>
      <c r="AH1549" s="231"/>
      <c r="AI1549" s="231"/>
      <c r="AJ1549" s="231"/>
      <c r="AK1549" s="231"/>
      <c r="AL1549" s="231"/>
      <c r="AM1549" s="231"/>
      <c r="AN1549" s="231"/>
    </row>
    <row r="1550" spans="1:40">
      <c r="A1550" s="27">
        <v>43521</v>
      </c>
      <c r="B1550" s="113">
        <v>15.7379</v>
      </c>
      <c r="C1550" s="116">
        <v>6.43</v>
      </c>
      <c r="D1550" s="116">
        <v>31.44</v>
      </c>
      <c r="E1550" s="113">
        <v>60.304099999999998</v>
      </c>
      <c r="F1550" s="113">
        <v>38.396599999999999</v>
      </c>
      <c r="G1550" s="113">
        <v>11.600000380000001</v>
      </c>
      <c r="H1550" s="113">
        <v>48.26</v>
      </c>
      <c r="I1550" s="113">
        <v>21.04</v>
      </c>
      <c r="J1550" s="113">
        <v>80</v>
      </c>
      <c r="K1550" s="113">
        <v>750.04</v>
      </c>
      <c r="L1550" s="113">
        <v>22.92</v>
      </c>
      <c r="M1550" s="113">
        <v>63.13</v>
      </c>
      <c r="N1550" s="113">
        <v>90.07</v>
      </c>
      <c r="O1550" s="113">
        <v>600.05999999999995</v>
      </c>
      <c r="P1550" s="113">
        <f t="shared" si="120"/>
        <v>2.5575090955745639</v>
      </c>
      <c r="Q1550" s="113">
        <f t="shared" si="121"/>
        <v>12.90363552846269</v>
      </c>
      <c r="R1550" s="113">
        <f>SUM($Q$1460:Q1550)</f>
        <v>1259.0056647480003</v>
      </c>
      <c r="S1550" s="113">
        <f t="shared" si="122"/>
        <v>10.489514701091947</v>
      </c>
      <c r="T1550" s="113">
        <f>SUM($S$1460:S1550)</f>
        <v>988.84062174027736</v>
      </c>
      <c r="U1550" s="199">
        <f t="shared" si="123"/>
        <v>9.7776041613900002</v>
      </c>
      <c r="V1550" s="199">
        <f t="shared" si="124"/>
        <v>9.7776041613900002</v>
      </c>
      <c r="W1550" s="231">
        <f>SUM($V$1460:V1550)</f>
        <v>930.72248859024012</v>
      </c>
      <c r="Y1550" s="231"/>
      <c r="Z1550" s="231"/>
      <c r="AA1550" s="231"/>
      <c r="AB1550" s="231"/>
      <c r="AC1550" s="231"/>
      <c r="AD1550" s="231"/>
      <c r="AE1550" s="231"/>
      <c r="AF1550" s="231"/>
      <c r="AG1550" s="231"/>
      <c r="AH1550" s="231"/>
      <c r="AI1550" s="231"/>
      <c r="AJ1550" s="231"/>
      <c r="AK1550" s="231"/>
      <c r="AL1550" s="231"/>
      <c r="AM1550" s="231"/>
      <c r="AN1550" s="231"/>
    </row>
    <row r="1551" spans="1:40">
      <c r="A1551" s="27">
        <v>43522</v>
      </c>
      <c r="B1551" s="113">
        <v>15.8659</v>
      </c>
      <c r="C1551" s="116">
        <v>6.48</v>
      </c>
      <c r="D1551" s="116">
        <v>31.56</v>
      </c>
      <c r="E1551" s="113">
        <v>64.667100000000005</v>
      </c>
      <c r="F1551" s="113">
        <v>38.7697</v>
      </c>
      <c r="G1551" s="113">
        <v>11.5</v>
      </c>
      <c r="H1551" s="113">
        <v>49.97</v>
      </c>
      <c r="I1551" s="113">
        <v>20.99</v>
      </c>
      <c r="J1551" s="113">
        <v>79.989999999999995</v>
      </c>
      <c r="K1551" s="113">
        <v>753.77</v>
      </c>
      <c r="L1551" s="113">
        <v>22.67</v>
      </c>
      <c r="M1551" s="113">
        <v>66.180000000000007</v>
      </c>
      <c r="N1551" s="113">
        <v>91.12</v>
      </c>
      <c r="O1551" s="113">
        <v>600.02</v>
      </c>
      <c r="P1551" s="113">
        <f t="shared" si="120"/>
        <v>2.5976266766362697</v>
      </c>
      <c r="Q1551" s="113">
        <f t="shared" si="121"/>
        <v>13.431822119335207</v>
      </c>
      <c r="R1551" s="113">
        <f>SUM($Q$1460:Q1551)</f>
        <v>1272.4374868673356</v>
      </c>
      <c r="S1551" s="113">
        <f t="shared" si="122"/>
        <v>10.793097937277901</v>
      </c>
      <c r="T1551" s="113">
        <f>SUM($S$1460:S1551)</f>
        <v>999.63371967755529</v>
      </c>
      <c r="U1551" s="199">
        <f t="shared" si="123"/>
        <v>10.004202834200001</v>
      </c>
      <c r="V1551" s="199">
        <f t="shared" si="124"/>
        <v>10.004202834200001</v>
      </c>
      <c r="W1551" s="231">
        <f>SUM($V$1460:V1551)</f>
        <v>940.72669142444011</v>
      </c>
      <c r="Y1551" s="231"/>
      <c r="Z1551" s="231"/>
      <c r="AA1551" s="231"/>
      <c r="AB1551" s="231"/>
      <c r="AC1551" s="231"/>
      <c r="AD1551" s="231"/>
      <c r="AE1551" s="231"/>
      <c r="AF1551" s="231"/>
      <c r="AG1551" s="231"/>
      <c r="AH1551" s="231"/>
      <c r="AI1551" s="231"/>
      <c r="AJ1551" s="231"/>
      <c r="AK1551" s="231"/>
      <c r="AL1551" s="231"/>
      <c r="AM1551" s="231"/>
      <c r="AN1551" s="231"/>
    </row>
    <row r="1552" spans="1:40">
      <c r="A1552" s="27">
        <v>43523</v>
      </c>
      <c r="B1552" s="113">
        <v>15.847899999999999</v>
      </c>
      <c r="C1552" s="116">
        <v>6.48</v>
      </c>
      <c r="D1552" s="116">
        <v>31.95</v>
      </c>
      <c r="E1552" s="113">
        <v>61.359299999999998</v>
      </c>
      <c r="F1552" s="113">
        <v>38.626399999999997</v>
      </c>
      <c r="G1552" s="113">
        <v>11.5</v>
      </c>
      <c r="H1552" s="113">
        <v>39.450000000000003</v>
      </c>
      <c r="I1552" s="113">
        <v>21.04</v>
      </c>
      <c r="J1552" s="113">
        <v>79.94</v>
      </c>
      <c r="K1552" s="113">
        <v>753.51</v>
      </c>
      <c r="L1552" s="113">
        <v>22.38</v>
      </c>
      <c r="M1552" s="113">
        <v>71.05</v>
      </c>
      <c r="N1552" s="113">
        <v>90.78</v>
      </c>
      <c r="O1552" s="113">
        <v>599.88</v>
      </c>
      <c r="P1552" s="113">
        <f t="shared" si="120"/>
        <v>2.56218283997302</v>
      </c>
      <c r="Q1552" s="113">
        <f t="shared" si="121"/>
        <v>12.964084975327866</v>
      </c>
      <c r="R1552" s="113">
        <f>SUM($Q$1460:Q1552)</f>
        <v>1285.4015718426635</v>
      </c>
      <c r="S1552" s="113">
        <f t="shared" si="122"/>
        <v>10.692115475091002</v>
      </c>
      <c r="T1552" s="113">
        <f>SUM($S$1460:S1552)</f>
        <v>1010.3258351526463</v>
      </c>
      <c r="U1552" s="199">
        <f t="shared" si="123"/>
        <v>9.9331395655300003</v>
      </c>
      <c r="V1552" s="199">
        <f t="shared" si="124"/>
        <v>9.9331395655300003</v>
      </c>
      <c r="W1552" s="231">
        <f>SUM($V$1460:V1552)</f>
        <v>950.65983098997015</v>
      </c>
      <c r="Y1552" s="231"/>
      <c r="Z1552" s="231"/>
      <c r="AA1552" s="231"/>
      <c r="AB1552" s="231"/>
      <c r="AC1552" s="231"/>
      <c r="AD1552" s="231"/>
      <c r="AE1552" s="231"/>
      <c r="AF1552" s="231"/>
      <c r="AG1552" s="231"/>
      <c r="AH1552" s="231"/>
      <c r="AI1552" s="231"/>
      <c r="AJ1552" s="231"/>
      <c r="AK1552" s="231"/>
      <c r="AL1552" s="231"/>
      <c r="AM1552" s="231"/>
      <c r="AN1552" s="231"/>
    </row>
    <row r="1553" spans="1:40">
      <c r="A1553" s="27">
        <v>43524</v>
      </c>
      <c r="B1553" s="113">
        <v>15.874499999999999</v>
      </c>
      <c r="C1553" s="116">
        <v>6.49</v>
      </c>
      <c r="D1553" s="116">
        <v>32</v>
      </c>
      <c r="E1553" s="113">
        <v>64.894300000000001</v>
      </c>
      <c r="F1553" s="113">
        <v>38.781999999999996</v>
      </c>
      <c r="G1553" s="113">
        <v>11.399999619999999</v>
      </c>
      <c r="H1553" s="113">
        <v>54.53</v>
      </c>
      <c r="I1553" s="113">
        <v>21.01</v>
      </c>
      <c r="J1553" s="113">
        <v>79.91</v>
      </c>
      <c r="K1553" s="113">
        <v>754.82</v>
      </c>
      <c r="L1553" s="113">
        <v>21.78</v>
      </c>
      <c r="M1553" s="113">
        <v>79.11</v>
      </c>
      <c r="N1553" s="113">
        <v>90.95</v>
      </c>
      <c r="O1553" s="113">
        <v>599.99</v>
      </c>
      <c r="P1553" s="113">
        <f t="shared" si="120"/>
        <v>2.6522221039765759</v>
      </c>
      <c r="Q1553" s="113">
        <f t="shared" si="121"/>
        <v>14.18552536135658</v>
      </c>
      <c r="R1553" s="113">
        <f>SUM($Q$1460:Q1553)</f>
        <v>1299.5870972040202</v>
      </c>
      <c r="S1553" s="113">
        <f t="shared" si="122"/>
        <v>10.967504567653451</v>
      </c>
      <c r="T1553" s="113">
        <f>SUM($S$1460:S1553)</f>
        <v>1021.2933397202997</v>
      </c>
      <c r="U1553" s="199">
        <f t="shared" si="123"/>
        <v>10.071211103189999</v>
      </c>
      <c r="V1553" s="199">
        <f t="shared" si="124"/>
        <v>10.071211103189999</v>
      </c>
      <c r="W1553" s="231">
        <f>SUM($V$1460:V1553)</f>
        <v>960.73104209316011</v>
      </c>
      <c r="Y1553" s="231"/>
      <c r="Z1553" s="231"/>
      <c r="AA1553" s="231"/>
      <c r="AB1553" s="231"/>
      <c r="AC1553" s="231"/>
      <c r="AD1553" s="231"/>
      <c r="AE1553" s="231"/>
      <c r="AF1553" s="231"/>
      <c r="AG1553" s="231"/>
      <c r="AH1553" s="231"/>
      <c r="AI1553" s="231"/>
      <c r="AJ1553" s="231"/>
      <c r="AK1553" s="231"/>
      <c r="AL1553" s="231"/>
      <c r="AM1553" s="231"/>
      <c r="AN1553" s="231"/>
    </row>
    <row r="1554" spans="1:40">
      <c r="A1554" s="27">
        <v>43525</v>
      </c>
      <c r="B1554" s="113">
        <v>15.622299999999999</v>
      </c>
      <c r="C1554" s="116">
        <v>6.38</v>
      </c>
      <c r="D1554" s="116">
        <v>31.32</v>
      </c>
      <c r="E1554" s="113">
        <v>59.8108</v>
      </c>
      <c r="F1554" s="113">
        <v>39.049999999999997</v>
      </c>
      <c r="G1554" s="113">
        <v>11.5</v>
      </c>
      <c r="H1554" s="113">
        <v>47.16</v>
      </c>
      <c r="I1554" s="113">
        <v>21.04</v>
      </c>
      <c r="J1554" s="113">
        <v>79.900000000000006</v>
      </c>
      <c r="K1554" s="113">
        <v>750.64</v>
      </c>
      <c r="L1554" s="113">
        <v>21.41</v>
      </c>
      <c r="M1554" s="113">
        <v>84.01</v>
      </c>
      <c r="N1554" s="113">
        <v>90.41</v>
      </c>
      <c r="O1554" s="113">
        <v>599.88</v>
      </c>
      <c r="P1554" s="113">
        <f t="shared" si="120"/>
        <v>2.58044195407764</v>
      </c>
      <c r="Q1554" s="113">
        <f t="shared" si="121"/>
        <v>13.202971977726081</v>
      </c>
      <c r="R1554" s="113">
        <f>SUM($Q$1460:Q1554)</f>
        <v>1312.7900691817463</v>
      </c>
      <c r="S1554" s="113">
        <f t="shared" si="122"/>
        <v>10.501488027695599</v>
      </c>
      <c r="T1554" s="113">
        <f>SUM($S$1460:S1554)</f>
        <v>1031.7948277479954</v>
      </c>
      <c r="U1554" s="199">
        <f t="shared" si="123"/>
        <v>9.6826387294399989</v>
      </c>
      <c r="V1554" s="199">
        <f t="shared" si="124"/>
        <v>9.6826387294399989</v>
      </c>
      <c r="W1554" s="231">
        <f>SUM($V$1460:V1554)</f>
        <v>970.4136808226001</v>
      </c>
      <c r="Y1554" s="231"/>
      <c r="Z1554" s="231"/>
      <c r="AA1554" s="231"/>
      <c r="AB1554" s="231"/>
      <c r="AC1554" s="231"/>
      <c r="AD1554" s="231"/>
      <c r="AE1554" s="231"/>
      <c r="AF1554" s="231"/>
      <c r="AG1554" s="231"/>
      <c r="AH1554" s="231"/>
      <c r="AI1554" s="231"/>
      <c r="AJ1554" s="231"/>
      <c r="AK1554" s="231"/>
      <c r="AL1554" s="231"/>
      <c r="AM1554" s="231"/>
      <c r="AN1554" s="231"/>
    </row>
    <row r="1555" spans="1:40">
      <c r="A1555" s="27">
        <v>43526</v>
      </c>
      <c r="B1555" s="113">
        <v>12.913600000000001</v>
      </c>
      <c r="C1555" s="116">
        <v>5.28</v>
      </c>
      <c r="D1555" s="116">
        <v>30.74</v>
      </c>
      <c r="E1555" s="113">
        <v>59.865099999999998</v>
      </c>
      <c r="F1555" s="113">
        <v>38.983899999999998</v>
      </c>
      <c r="G1555" s="113">
        <v>11.30000019</v>
      </c>
      <c r="H1555" s="113">
        <v>44.77</v>
      </c>
      <c r="I1555" s="113">
        <v>20.99</v>
      </c>
      <c r="J1555" s="113">
        <v>79.94</v>
      </c>
      <c r="K1555" s="113">
        <v>690.63</v>
      </c>
      <c r="L1555" s="113">
        <v>20.09</v>
      </c>
      <c r="M1555" s="113">
        <v>84.01</v>
      </c>
      <c r="N1555" s="113">
        <v>70.33</v>
      </c>
      <c r="O1555" s="113">
        <v>599.97</v>
      </c>
      <c r="P1555" s="113">
        <f t="shared" si="120"/>
        <v>2.3195038414792917</v>
      </c>
      <c r="Q1555" s="113">
        <f t="shared" si="121"/>
        <v>10.170626810844853</v>
      </c>
      <c r="R1555" s="113">
        <f>SUM($Q$1460:Q1555)</f>
        <v>1322.9606959925911</v>
      </c>
      <c r="S1555" s="113">
        <f t="shared" si="122"/>
        <v>8.8329549964546761</v>
      </c>
      <c r="T1555" s="113">
        <f>SUM($S$1460:S1555)</f>
        <v>1040.6277827444501</v>
      </c>
      <c r="U1555" s="199">
        <f t="shared" si="123"/>
        <v>8.1652266662200006</v>
      </c>
      <c r="V1555" s="199">
        <f t="shared" si="124"/>
        <v>8.1652266662200006</v>
      </c>
      <c r="W1555" s="231">
        <f>SUM($V$1460:V1555)</f>
        <v>978.57890748882005</v>
      </c>
      <c r="Y1555" s="231"/>
      <c r="Z1555" s="231"/>
      <c r="AA1555" s="231"/>
      <c r="AB1555" s="231"/>
      <c r="AC1555" s="231"/>
      <c r="AD1555" s="231"/>
      <c r="AE1555" s="231"/>
      <c r="AF1555" s="231"/>
      <c r="AG1555" s="231"/>
      <c r="AH1555" s="231"/>
      <c r="AI1555" s="231"/>
      <c r="AJ1555" s="231"/>
      <c r="AK1555" s="231"/>
      <c r="AL1555" s="231"/>
      <c r="AM1555" s="231"/>
      <c r="AN1555" s="231"/>
    </row>
    <row r="1556" spans="1:40">
      <c r="A1556" s="27">
        <v>43527</v>
      </c>
      <c r="B1556" s="113">
        <v>12.697100000000001</v>
      </c>
      <c r="C1556" s="116">
        <v>5.19</v>
      </c>
      <c r="D1556" s="116">
        <v>30.77</v>
      </c>
      <c r="E1556" s="113">
        <v>63.326900000000002</v>
      </c>
      <c r="F1556" s="113">
        <v>38.073799999999999</v>
      </c>
      <c r="G1556" s="113">
        <v>11.5</v>
      </c>
      <c r="H1556" s="113">
        <v>44.03</v>
      </c>
      <c r="I1556" s="113">
        <v>21</v>
      </c>
      <c r="J1556" s="113">
        <v>79.95</v>
      </c>
      <c r="K1556" s="113">
        <v>687.77</v>
      </c>
      <c r="L1556" s="113">
        <v>19.43</v>
      </c>
      <c r="M1556" s="113">
        <v>85.3</v>
      </c>
      <c r="N1556" s="113">
        <v>70.53</v>
      </c>
      <c r="O1556" s="113">
        <v>599.99</v>
      </c>
      <c r="P1556" s="113">
        <f t="shared" si="120"/>
        <v>2.2995205429988799</v>
      </c>
      <c r="Q1556" s="113">
        <f t="shared" si="121"/>
        <v>9.9694014094507342</v>
      </c>
      <c r="R1556" s="113">
        <f>SUM($Q$1460:Q1556)</f>
        <v>1332.9300974020418</v>
      </c>
      <c r="S1556" s="113">
        <f t="shared" si="122"/>
        <v>8.7604010799536027</v>
      </c>
      <c r="T1556" s="113">
        <f>SUM($S$1460:S1556)</f>
        <v>1049.3881838244038</v>
      </c>
      <c r="U1556" s="199">
        <f t="shared" si="123"/>
        <v>8.1652303753500011</v>
      </c>
      <c r="V1556" s="199">
        <f t="shared" si="124"/>
        <v>8.1652303753500011</v>
      </c>
      <c r="W1556" s="231">
        <f>SUM($V$1460:V1556)</f>
        <v>986.74413786417006</v>
      </c>
      <c r="Y1556" s="231"/>
      <c r="Z1556" s="231"/>
      <c r="AA1556" s="231"/>
      <c r="AB1556" s="231"/>
      <c r="AC1556" s="231"/>
      <c r="AD1556" s="231"/>
      <c r="AE1556" s="231"/>
      <c r="AF1556" s="231"/>
      <c r="AG1556" s="231"/>
      <c r="AH1556" s="231"/>
      <c r="AI1556" s="231"/>
      <c r="AJ1556" s="231"/>
      <c r="AK1556" s="231"/>
      <c r="AL1556" s="231"/>
      <c r="AM1556" s="231"/>
      <c r="AN1556" s="231"/>
    </row>
    <row r="1557" spans="1:40">
      <c r="A1557" s="27">
        <v>43528</v>
      </c>
      <c r="B1557" s="113">
        <v>13.468500000000001</v>
      </c>
      <c r="C1557" s="116">
        <v>5.5</v>
      </c>
      <c r="D1557" s="116">
        <v>30.53</v>
      </c>
      <c r="E1557" s="113">
        <v>62.191800000000001</v>
      </c>
      <c r="F1557" s="113">
        <v>37.874299999999998</v>
      </c>
      <c r="G1557" s="113">
        <v>11.5</v>
      </c>
      <c r="H1557" s="113">
        <v>47.92</v>
      </c>
      <c r="I1557" s="113">
        <v>21</v>
      </c>
      <c r="J1557" s="113">
        <v>79.97</v>
      </c>
      <c r="K1557" s="113">
        <v>706.26</v>
      </c>
      <c r="L1557" s="113">
        <v>19.34</v>
      </c>
      <c r="M1557" s="113">
        <v>38.29</v>
      </c>
      <c r="N1557" s="113">
        <v>76.12</v>
      </c>
      <c r="O1557" s="113">
        <v>599.99</v>
      </c>
      <c r="P1557" s="113">
        <f t="shared" si="120"/>
        <v>2.3129233993731502</v>
      </c>
      <c r="Q1557" s="113">
        <f t="shared" si="121"/>
        <v>10.103919313061567</v>
      </c>
      <c r="R1557" s="113">
        <f>SUM($Q$1460:Q1557)</f>
        <v>1343.0340167151035</v>
      </c>
      <c r="S1557" s="113">
        <f t="shared" si="122"/>
        <v>9.0103561595059016</v>
      </c>
      <c r="T1557" s="113">
        <f>SUM($S$1460:S1557)</f>
        <v>1058.3985399839096</v>
      </c>
      <c r="U1557" s="199">
        <f t="shared" si="123"/>
        <v>8.5126046149699981</v>
      </c>
      <c r="V1557" s="199">
        <f t="shared" si="124"/>
        <v>8.5126046149699981</v>
      </c>
      <c r="W1557" s="231">
        <f>SUM($V$1460:V1557)</f>
        <v>995.25674247914003</v>
      </c>
      <c r="Y1557" s="231"/>
      <c r="Z1557" s="231"/>
      <c r="AA1557" s="231"/>
      <c r="AB1557" s="231"/>
      <c r="AC1557" s="231"/>
      <c r="AD1557" s="231"/>
      <c r="AE1557" s="231"/>
      <c r="AF1557" s="231"/>
      <c r="AG1557" s="231"/>
      <c r="AH1557" s="231"/>
      <c r="AI1557" s="231"/>
      <c r="AJ1557" s="231"/>
      <c r="AK1557" s="231"/>
      <c r="AL1557" s="231"/>
      <c r="AM1557" s="231"/>
      <c r="AN1557" s="231"/>
    </row>
    <row r="1558" spans="1:40">
      <c r="A1558" s="27">
        <v>43529</v>
      </c>
      <c r="B1558" s="113">
        <v>13.5229</v>
      </c>
      <c r="C1558" s="116">
        <v>5.53</v>
      </c>
      <c r="D1558" s="116">
        <v>31.78</v>
      </c>
      <c r="E1558" s="113">
        <v>58.936500000000002</v>
      </c>
      <c r="F1558" s="113">
        <v>37.942700000000002</v>
      </c>
      <c r="G1558" s="113">
        <v>11.600000380000001</v>
      </c>
      <c r="H1558" s="113">
        <v>52.91</v>
      </c>
      <c r="I1558" s="113">
        <v>21</v>
      </c>
      <c r="J1558" s="113">
        <v>79.86</v>
      </c>
      <c r="K1558" s="113">
        <v>712.13</v>
      </c>
      <c r="L1558" s="113">
        <v>19.559999999999999</v>
      </c>
      <c r="M1558" s="113">
        <v>43.56</v>
      </c>
      <c r="N1558" s="113">
        <v>79.34</v>
      </c>
      <c r="O1558" s="113">
        <v>599.99</v>
      </c>
      <c r="P1558" s="113">
        <f t="shared" si="120"/>
        <v>2.3595077474716541</v>
      </c>
      <c r="Q1558" s="113">
        <f t="shared" si="121"/>
        <v>10.585739312753446</v>
      </c>
      <c r="R1558" s="113">
        <f>SUM($Q$1460:Q1558)</f>
        <v>1353.619756027857</v>
      </c>
      <c r="S1558" s="113">
        <f t="shared" si="122"/>
        <v>9.1054750551028469</v>
      </c>
      <c r="T1558" s="113">
        <f>SUM($S$1460:S1558)</f>
        <v>1067.5040150390125</v>
      </c>
      <c r="U1558" s="199">
        <f t="shared" si="123"/>
        <v>8.5733032529200006</v>
      </c>
      <c r="V1558" s="199">
        <f t="shared" si="124"/>
        <v>8.5733032529200006</v>
      </c>
      <c r="W1558" s="231">
        <f>SUM($V$1460:V1558)</f>
        <v>1003.8300457320601</v>
      </c>
      <c r="Y1558" s="231"/>
      <c r="Z1558" s="231"/>
      <c r="AA1558" s="231"/>
      <c r="AB1558" s="231"/>
      <c r="AC1558" s="231"/>
      <c r="AD1558" s="231"/>
      <c r="AE1558" s="231"/>
      <c r="AF1558" s="231"/>
      <c r="AG1558" s="231"/>
      <c r="AH1558" s="231"/>
      <c r="AI1558" s="231"/>
      <c r="AJ1558" s="231"/>
      <c r="AK1558" s="231"/>
      <c r="AL1558" s="231"/>
      <c r="AM1558" s="231"/>
      <c r="AN1558" s="231"/>
    </row>
    <row r="1559" spans="1:40">
      <c r="A1559" s="27">
        <v>43530</v>
      </c>
      <c r="B1559" s="113">
        <v>13.6722</v>
      </c>
      <c r="C1559" s="116">
        <v>5.59</v>
      </c>
      <c r="D1559" s="116">
        <v>31.48</v>
      </c>
      <c r="E1559" s="113">
        <v>58.665700000000001</v>
      </c>
      <c r="F1559" s="113">
        <v>38.3932</v>
      </c>
      <c r="G1559" s="113">
        <v>11.600000380000001</v>
      </c>
      <c r="H1559" s="113">
        <v>46.36</v>
      </c>
      <c r="I1559" s="113">
        <v>21</v>
      </c>
      <c r="J1559" s="113">
        <v>79.849999999999994</v>
      </c>
      <c r="K1559" s="113">
        <v>715.19</v>
      </c>
      <c r="L1559" s="113">
        <v>18.54</v>
      </c>
      <c r="M1559" s="113">
        <v>51.39</v>
      </c>
      <c r="N1559" s="113">
        <v>80.150000000000006</v>
      </c>
      <c r="O1559" s="113">
        <v>599.98</v>
      </c>
      <c r="P1559" s="113">
        <f t="shared" si="120"/>
        <v>2.3548542158508643</v>
      </c>
      <c r="Q1559" s="113">
        <f t="shared" si="121"/>
        <v>10.53659268152397</v>
      </c>
      <c r="R1559" s="113">
        <f>SUM($Q$1460:Q1559)</f>
        <v>1364.1563487093808</v>
      </c>
      <c r="S1559" s="113">
        <f t="shared" si="122"/>
        <v>9.1555909342477477</v>
      </c>
      <c r="T1559" s="113">
        <f>SUM($S$1460:S1559)</f>
        <v>1076.6596059732603</v>
      </c>
      <c r="U1559" s="199">
        <f t="shared" si="123"/>
        <v>8.612685921529998</v>
      </c>
      <c r="V1559" s="199">
        <f t="shared" si="124"/>
        <v>8.612685921529998</v>
      </c>
      <c r="W1559" s="231">
        <f>SUM($V$1460:V1559)</f>
        <v>1012.44273165359</v>
      </c>
      <c r="Y1559" s="231"/>
      <c r="Z1559" s="231"/>
      <c r="AA1559" s="231"/>
      <c r="AB1559" s="231"/>
      <c r="AC1559" s="231"/>
      <c r="AD1559" s="231"/>
      <c r="AE1559" s="231"/>
      <c r="AF1559" s="231"/>
      <c r="AG1559" s="231"/>
      <c r="AH1559" s="231"/>
      <c r="AI1559" s="231"/>
      <c r="AJ1559" s="231"/>
      <c r="AK1559" s="231"/>
      <c r="AL1559" s="231"/>
      <c r="AM1559" s="231"/>
      <c r="AN1559" s="231"/>
    </row>
    <row r="1560" spans="1:40">
      <c r="A1560" s="27">
        <v>43531</v>
      </c>
      <c r="B1560" s="113">
        <v>13.737</v>
      </c>
      <c r="C1560" s="116">
        <v>5.61</v>
      </c>
      <c r="D1560" s="116">
        <v>32.22</v>
      </c>
      <c r="E1560" s="113">
        <v>54.262900000000002</v>
      </c>
      <c r="F1560" s="113">
        <v>38.254199999999997</v>
      </c>
      <c r="G1560" s="113">
        <v>11.5</v>
      </c>
      <c r="H1560" s="113">
        <v>32.590000000000003</v>
      </c>
      <c r="I1560" s="113">
        <v>21</v>
      </c>
      <c r="J1560" s="113">
        <v>79.86</v>
      </c>
      <c r="K1560" s="113">
        <v>718.77</v>
      </c>
      <c r="L1560" s="113">
        <v>18.21</v>
      </c>
      <c r="M1560" s="113">
        <v>58.49</v>
      </c>
      <c r="N1560" s="113">
        <v>81.93</v>
      </c>
      <c r="O1560" s="113">
        <v>599.91</v>
      </c>
      <c r="P1560" s="113">
        <f t="shared" si="120"/>
        <v>2.3268719043755599</v>
      </c>
      <c r="Q1560" s="113">
        <f t="shared" si="121"/>
        <v>10.245841381452498</v>
      </c>
      <c r="R1560" s="113">
        <f>SUM($Q$1460:Q1560)</f>
        <v>1374.4021900908333</v>
      </c>
      <c r="S1560" s="113">
        <f t="shared" si="122"/>
        <v>9.1303686449080033</v>
      </c>
      <c r="T1560" s="113">
        <f>SUM($S$1460:S1560)</f>
        <v>1085.7899746181683</v>
      </c>
      <c r="U1560" s="199">
        <f t="shared" si="123"/>
        <v>8.5677849315899994</v>
      </c>
      <c r="V1560" s="199">
        <f t="shared" si="124"/>
        <v>8.5677849315899994</v>
      </c>
      <c r="W1560" s="231">
        <f>SUM($V$1460:V1560)</f>
        <v>1021.0105165851801</v>
      </c>
      <c r="Y1560" s="231"/>
      <c r="Z1560" s="231"/>
      <c r="AA1560" s="231"/>
      <c r="AB1560" s="231"/>
      <c r="AC1560" s="231"/>
      <c r="AD1560" s="231"/>
      <c r="AE1560" s="231"/>
      <c r="AF1560" s="231"/>
      <c r="AG1560" s="231"/>
      <c r="AH1560" s="231"/>
      <c r="AI1560" s="231"/>
      <c r="AJ1560" s="231"/>
      <c r="AK1560" s="231"/>
      <c r="AL1560" s="231"/>
      <c r="AM1560" s="231"/>
      <c r="AN1560" s="231"/>
    </row>
    <row r="1561" spans="1:40">
      <c r="A1561" s="27">
        <v>43532</v>
      </c>
      <c r="B1561" s="113">
        <v>13.473599999999999</v>
      </c>
      <c r="C1561" s="116">
        <v>5.51</v>
      </c>
      <c r="D1561" s="116">
        <v>31.94</v>
      </c>
      <c r="E1561" s="113">
        <v>55.269100000000002</v>
      </c>
      <c r="F1561" s="113">
        <v>38.320799999999998</v>
      </c>
      <c r="G1561" s="113">
        <v>11.80000019</v>
      </c>
      <c r="H1561" s="113">
        <v>41.18</v>
      </c>
      <c r="I1561" s="113">
        <v>21</v>
      </c>
      <c r="J1561" s="113">
        <v>79.849999999999994</v>
      </c>
      <c r="K1561" s="113">
        <v>714.22</v>
      </c>
      <c r="L1561" s="113">
        <v>17.760000000000002</v>
      </c>
      <c r="M1561" s="113">
        <v>64.83</v>
      </c>
      <c r="N1561" s="113">
        <v>80.680000000000007</v>
      </c>
      <c r="O1561" s="113">
        <v>599.97</v>
      </c>
      <c r="P1561" s="113">
        <f t="shared" si="120"/>
        <v>2.3297648865044218</v>
      </c>
      <c r="Q1561" s="113">
        <f t="shared" si="121"/>
        <v>10.275525334333858</v>
      </c>
      <c r="R1561" s="113">
        <f>SUM($Q$1460:Q1561)</f>
        <v>1384.6777154251672</v>
      </c>
      <c r="S1561" s="113">
        <f t="shared" si="122"/>
        <v>8.9341233431415734</v>
      </c>
      <c r="T1561" s="113">
        <f>SUM($S$1460:S1561)</f>
        <v>1094.72409796131</v>
      </c>
      <c r="U1561" s="199">
        <f t="shared" si="123"/>
        <v>8.4399401975099977</v>
      </c>
      <c r="V1561" s="199">
        <f t="shared" si="124"/>
        <v>8.4399401975099977</v>
      </c>
      <c r="W1561" s="231">
        <f>SUM($V$1460:V1561)</f>
        <v>1029.45045678269</v>
      </c>
      <c r="Y1561" s="231"/>
      <c r="Z1561" s="231"/>
      <c r="AA1561" s="231"/>
      <c r="AB1561" s="231"/>
      <c r="AC1561" s="231"/>
      <c r="AD1561" s="231"/>
      <c r="AE1561" s="231"/>
      <c r="AF1561" s="231"/>
      <c r="AG1561" s="231"/>
      <c r="AH1561" s="231"/>
      <c r="AI1561" s="231"/>
      <c r="AJ1561" s="231"/>
      <c r="AK1561" s="231"/>
      <c r="AL1561" s="231"/>
      <c r="AM1561" s="231"/>
      <c r="AN1561" s="231"/>
    </row>
    <row r="1562" spans="1:40">
      <c r="A1562" s="27">
        <v>43533</v>
      </c>
      <c r="B1562" s="113">
        <v>13.4184</v>
      </c>
      <c r="C1562" s="116">
        <v>5.48</v>
      </c>
      <c r="D1562" s="116">
        <v>31.93</v>
      </c>
      <c r="E1562" s="113">
        <v>46.458199999999998</v>
      </c>
      <c r="F1562" s="113">
        <v>38.219900000000003</v>
      </c>
      <c r="G1562" s="113">
        <v>11.80000019</v>
      </c>
      <c r="H1562" s="113">
        <v>41.36</v>
      </c>
      <c r="I1562" s="113">
        <v>21</v>
      </c>
      <c r="J1562" s="113">
        <v>72.819999999999993</v>
      </c>
      <c r="K1562" s="113">
        <v>714.44</v>
      </c>
      <c r="L1562" s="113">
        <v>17.510000000000002</v>
      </c>
      <c r="M1562" s="113">
        <v>70.39</v>
      </c>
      <c r="N1562" s="113">
        <v>81.38</v>
      </c>
      <c r="O1562" s="113">
        <v>600</v>
      </c>
      <c r="P1562" s="113">
        <f t="shared" si="120"/>
        <v>2.3070296296554718</v>
      </c>
      <c r="Q1562" s="113">
        <f t="shared" si="121"/>
        <v>10.044544282635936</v>
      </c>
      <c r="R1562" s="113">
        <f>SUM($Q$1460:Q1562)</f>
        <v>1394.7222597078032</v>
      </c>
      <c r="S1562" s="113">
        <f t="shared" si="122"/>
        <v>8.5356397880948744</v>
      </c>
      <c r="T1562" s="113">
        <f>SUM($S$1460:S1562)</f>
        <v>1103.2597377494048</v>
      </c>
      <c r="U1562" s="199">
        <f t="shared" si="123"/>
        <v>8.1013162966499994</v>
      </c>
      <c r="V1562" s="199">
        <f t="shared" si="124"/>
        <v>8.1013162966499994</v>
      </c>
      <c r="W1562" s="231">
        <f>SUM($V$1460:V1562)</f>
        <v>1037.5517730793401</v>
      </c>
      <c r="Y1562" s="231"/>
      <c r="Z1562" s="231"/>
      <c r="AA1562" s="231"/>
      <c r="AB1562" s="231"/>
      <c r="AC1562" s="231"/>
      <c r="AD1562" s="231"/>
      <c r="AE1562" s="231"/>
      <c r="AF1562" s="231"/>
      <c r="AG1562" s="231"/>
      <c r="AH1562" s="231"/>
      <c r="AI1562" s="231"/>
      <c r="AJ1562" s="231"/>
      <c r="AK1562" s="231"/>
      <c r="AL1562" s="231"/>
      <c r="AM1562" s="231"/>
      <c r="AN1562" s="231"/>
    </row>
    <row r="1563" spans="1:40">
      <c r="A1563" s="27">
        <v>43534</v>
      </c>
      <c r="B1563" s="113">
        <v>13.343299999999999</v>
      </c>
      <c r="C1563" s="116">
        <v>5.45</v>
      </c>
      <c r="D1563" s="116">
        <v>31.92</v>
      </c>
      <c r="E1563" s="113">
        <v>44.164400000000001</v>
      </c>
      <c r="F1563" s="113">
        <v>38.4619</v>
      </c>
      <c r="G1563" s="113">
        <v>11.399999619999999</v>
      </c>
      <c r="H1563" s="113">
        <v>40.020000000000003</v>
      </c>
      <c r="I1563" s="113">
        <v>21</v>
      </c>
      <c r="J1563" s="113">
        <v>75.55</v>
      </c>
      <c r="K1563" s="113">
        <v>711.21</v>
      </c>
      <c r="L1563" s="113">
        <v>16.71</v>
      </c>
      <c r="M1563" s="113">
        <v>64.09</v>
      </c>
      <c r="N1563" s="113">
        <v>79.900000000000006</v>
      </c>
      <c r="O1563" s="113">
        <v>600.03</v>
      </c>
      <c r="P1563" s="113">
        <f t="shared" si="120"/>
        <v>2.3071269224091857</v>
      </c>
      <c r="Q1563" s="113">
        <f t="shared" si="121"/>
        <v>10.045521591550763</v>
      </c>
      <c r="R1563" s="113">
        <f>SUM($Q$1460:Q1563)</f>
        <v>1404.7677812993541</v>
      </c>
      <c r="S1563" s="113">
        <f t="shared" si="122"/>
        <v>8.5493668673935517</v>
      </c>
      <c r="T1563" s="113">
        <f>SUM($S$1460:S1563)</f>
        <v>1111.8091046167983</v>
      </c>
      <c r="U1563" s="199">
        <f t="shared" si="123"/>
        <v>7.9831941995099989</v>
      </c>
      <c r="V1563" s="199">
        <f t="shared" si="124"/>
        <v>7.9831941995099989</v>
      </c>
      <c r="W1563" s="231">
        <f>SUM($V$1460:V1563)</f>
        <v>1045.5349672788502</v>
      </c>
      <c r="Y1563" s="231"/>
      <c r="Z1563" s="231"/>
      <c r="AA1563" s="231"/>
      <c r="AB1563" s="231"/>
      <c r="AC1563" s="231"/>
      <c r="AD1563" s="231"/>
      <c r="AE1563" s="231"/>
      <c r="AF1563" s="231"/>
      <c r="AG1563" s="231"/>
      <c r="AH1563" s="231"/>
      <c r="AI1563" s="231"/>
      <c r="AJ1563" s="231"/>
      <c r="AK1563" s="231"/>
      <c r="AL1563" s="231"/>
      <c r="AM1563" s="231"/>
      <c r="AN1563" s="231"/>
    </row>
    <row r="1564" spans="1:40">
      <c r="A1564" s="27">
        <v>43535</v>
      </c>
      <c r="B1564" s="113">
        <v>13.741400000000001</v>
      </c>
      <c r="C1564" s="116">
        <v>5.62</v>
      </c>
      <c r="D1564" s="116">
        <v>31.43</v>
      </c>
      <c r="E1564" s="113">
        <v>42.668100000000003</v>
      </c>
      <c r="F1564" s="113">
        <v>38.232100000000003</v>
      </c>
      <c r="G1564" s="113">
        <v>11.30000019</v>
      </c>
      <c r="H1564" s="113">
        <v>36.58</v>
      </c>
      <c r="I1564" s="113">
        <v>21</v>
      </c>
      <c r="J1564" s="113">
        <v>79.760000000000005</v>
      </c>
      <c r="K1564" s="113">
        <v>723.39</v>
      </c>
      <c r="L1564" s="113">
        <v>16.41</v>
      </c>
      <c r="M1564" s="113">
        <v>44.44</v>
      </c>
      <c r="N1564" s="113">
        <v>84.75</v>
      </c>
      <c r="O1564" s="113">
        <v>600.01</v>
      </c>
      <c r="P1564" s="113">
        <f t="shared" si="120"/>
        <v>2.3091504963632317</v>
      </c>
      <c r="Q1564" s="113">
        <f t="shared" si="121"/>
        <v>10.065870028738328</v>
      </c>
      <c r="R1564" s="113">
        <f>SUM($Q$1460:Q1564)</f>
        <v>1414.8336513280924</v>
      </c>
      <c r="S1564" s="113">
        <f t="shared" si="122"/>
        <v>8.6992333400648736</v>
      </c>
      <c r="T1564" s="113">
        <f>SUM($S$1460:S1564)</f>
        <v>1120.5083379568632</v>
      </c>
      <c r="U1564" s="199">
        <f t="shared" si="123"/>
        <v>8.1065424971399995</v>
      </c>
      <c r="V1564" s="199">
        <f t="shared" si="124"/>
        <v>8.1065424971399995</v>
      </c>
      <c r="W1564" s="231">
        <f>SUM($V$1460:V1564)</f>
        <v>1053.6415097759902</v>
      </c>
      <c r="Y1564" s="231"/>
      <c r="Z1564" s="231"/>
      <c r="AA1564" s="231"/>
      <c r="AB1564" s="231"/>
      <c r="AC1564" s="231"/>
      <c r="AD1564" s="231"/>
      <c r="AE1564" s="231"/>
      <c r="AF1564" s="231"/>
      <c r="AG1564" s="231"/>
      <c r="AH1564" s="231"/>
      <c r="AI1564" s="231"/>
      <c r="AJ1564" s="231"/>
      <c r="AK1564" s="231"/>
      <c r="AL1564" s="231"/>
      <c r="AM1564" s="231"/>
      <c r="AN1564" s="231"/>
    </row>
    <row r="1565" spans="1:40">
      <c r="A1565" s="27">
        <v>43536</v>
      </c>
      <c r="B1565" s="113">
        <v>13.977600000000001</v>
      </c>
      <c r="C1565" s="116">
        <v>5.71</v>
      </c>
      <c r="D1565" s="116">
        <v>31.78</v>
      </c>
      <c r="E1565" s="113">
        <v>41.040900000000001</v>
      </c>
      <c r="F1565" s="113">
        <v>37.643799999999999</v>
      </c>
      <c r="G1565" s="113">
        <v>11.30000019</v>
      </c>
      <c r="H1565" s="113">
        <v>43.15</v>
      </c>
      <c r="I1565" s="113">
        <v>20.99</v>
      </c>
      <c r="J1565" s="113">
        <v>79.78</v>
      </c>
      <c r="K1565" s="113">
        <v>729.16</v>
      </c>
      <c r="L1565" s="113">
        <v>16.63</v>
      </c>
      <c r="M1565" s="113">
        <v>46.89</v>
      </c>
      <c r="N1565" s="113">
        <v>85.88</v>
      </c>
      <c r="O1565" s="113">
        <v>599.91999999999996</v>
      </c>
      <c r="P1565" s="113">
        <f t="shared" si="120"/>
        <v>2.3618464848439626</v>
      </c>
      <c r="Q1565" s="113">
        <f t="shared" si="121"/>
        <v>10.610525549849449</v>
      </c>
      <c r="R1565" s="113">
        <f>SUM($Q$1460:Q1565)</f>
        <v>1425.4441768779418</v>
      </c>
      <c r="S1565" s="113">
        <f t="shared" si="122"/>
        <v>8.8458925965321757</v>
      </c>
      <c r="T1565" s="113">
        <f>SUM($S$1460:S1565)</f>
        <v>1129.3542305533954</v>
      </c>
      <c r="U1565" s="199">
        <f t="shared" si="123"/>
        <v>8.2070266515499988</v>
      </c>
      <c r="V1565" s="199">
        <f t="shared" si="124"/>
        <v>8.2070266515499988</v>
      </c>
      <c r="W1565" s="231">
        <f>SUM($V$1460:V1565)</f>
        <v>1061.8485364275402</v>
      </c>
      <c r="Y1565" s="231"/>
      <c r="Z1565" s="231"/>
      <c r="AA1565" s="231"/>
      <c r="AB1565" s="231"/>
      <c r="AC1565" s="231"/>
      <c r="AD1565" s="231"/>
      <c r="AE1565" s="231"/>
      <c r="AF1565" s="231"/>
      <c r="AG1565" s="231"/>
      <c r="AH1565" s="231"/>
      <c r="AI1565" s="231"/>
      <c r="AJ1565" s="231"/>
      <c r="AK1565" s="231"/>
      <c r="AL1565" s="231"/>
      <c r="AM1565" s="231"/>
      <c r="AN1565" s="231"/>
    </row>
    <row r="1566" spans="1:40">
      <c r="A1566" s="27">
        <v>43537</v>
      </c>
      <c r="B1566" s="113">
        <v>12.9786</v>
      </c>
      <c r="C1566" s="116">
        <v>5.3</v>
      </c>
      <c r="D1566" s="116">
        <v>32.200000000000003</v>
      </c>
      <c r="E1566" s="113">
        <v>58.585999999999999</v>
      </c>
      <c r="F1566" s="113">
        <v>38.417299999999997</v>
      </c>
      <c r="G1566" s="113">
        <v>11.5</v>
      </c>
      <c r="H1566" s="113">
        <v>47.45</v>
      </c>
      <c r="I1566" s="113">
        <v>20.99</v>
      </c>
      <c r="J1566" s="113">
        <v>79.78</v>
      </c>
      <c r="K1566" s="113">
        <v>706.19</v>
      </c>
      <c r="L1566" s="113">
        <v>16.37</v>
      </c>
      <c r="M1566" s="113">
        <v>41.78</v>
      </c>
      <c r="N1566" s="113">
        <v>77.349999999999994</v>
      </c>
      <c r="O1566" s="113">
        <v>600.04</v>
      </c>
      <c r="P1566" s="113">
        <f t="shared" si="120"/>
        <v>2.30510443873961</v>
      </c>
      <c r="Q1566" s="113">
        <f t="shared" si="121"/>
        <v>10.025225219638278</v>
      </c>
      <c r="R1566" s="113">
        <f>SUM($Q$1460:Q1566)</f>
        <v>1435.4694020975801</v>
      </c>
      <c r="S1566" s="113">
        <f t="shared" si="122"/>
        <v>8.8237717144432999</v>
      </c>
      <c r="T1566" s="113">
        <f>SUM($S$1460:S1566)</f>
        <v>1138.1780022678388</v>
      </c>
      <c r="U1566" s="199">
        <f t="shared" si="123"/>
        <v>8.300881380329999</v>
      </c>
      <c r="V1566" s="199">
        <f t="shared" si="124"/>
        <v>8.300881380329999</v>
      </c>
      <c r="W1566" s="231">
        <f>SUM($V$1460:V1566)</f>
        <v>1070.1494178078703</v>
      </c>
      <c r="Y1566" s="231"/>
      <c r="Z1566" s="231"/>
      <c r="AA1566" s="231"/>
      <c r="AB1566" s="231"/>
      <c r="AC1566" s="231"/>
      <c r="AD1566" s="231"/>
      <c r="AE1566" s="231"/>
      <c r="AF1566" s="231"/>
      <c r="AG1566" s="231"/>
      <c r="AH1566" s="231"/>
      <c r="AI1566" s="231"/>
      <c r="AJ1566" s="231"/>
      <c r="AK1566" s="231"/>
      <c r="AL1566" s="231"/>
      <c r="AM1566" s="231"/>
      <c r="AN1566" s="231"/>
    </row>
    <row r="1567" spans="1:40">
      <c r="A1567" s="27">
        <v>43538</v>
      </c>
      <c r="B1567" s="113">
        <v>13.096399999999999</v>
      </c>
      <c r="C1567" s="116">
        <v>5.35</v>
      </c>
      <c r="D1567" s="116">
        <v>32.19</v>
      </c>
      <c r="E1567" s="113">
        <v>62.303699999999999</v>
      </c>
      <c r="F1567" s="113">
        <v>38.453200000000002</v>
      </c>
      <c r="G1567" s="113">
        <v>11.5</v>
      </c>
      <c r="H1567" s="113">
        <v>45.76</v>
      </c>
      <c r="I1567" s="113">
        <v>20.99</v>
      </c>
      <c r="J1567" s="113">
        <v>79.78</v>
      </c>
      <c r="K1567" s="113">
        <v>707.41</v>
      </c>
      <c r="L1567" s="113">
        <v>15.96</v>
      </c>
      <c r="M1567" s="113">
        <v>39.28</v>
      </c>
      <c r="N1567" s="113">
        <v>76.02</v>
      </c>
      <c r="O1567" s="113">
        <v>599.92999999999995</v>
      </c>
      <c r="P1567" s="113">
        <f t="shared" si="120"/>
        <v>2.3107898006265</v>
      </c>
      <c r="Q1567" s="113">
        <f t="shared" si="121"/>
        <v>10.082384584882767</v>
      </c>
      <c r="R1567" s="113">
        <f>SUM($Q$1460:Q1567)</f>
        <v>1445.5517866824628</v>
      </c>
      <c r="S1567" s="113">
        <f t="shared" si="122"/>
        <v>9.000960401202601</v>
      </c>
      <c r="T1567" s="113">
        <f>SUM($S$1460:S1567)</f>
        <v>1147.1789626690413</v>
      </c>
      <c r="U1567" s="199">
        <f t="shared" si="123"/>
        <v>8.491777921929998</v>
      </c>
      <c r="V1567" s="199">
        <f t="shared" si="124"/>
        <v>8.491777921929998</v>
      </c>
      <c r="W1567" s="231">
        <f>SUM($V$1460:V1567)</f>
        <v>1078.6411957298003</v>
      </c>
      <c r="Y1567" s="231"/>
      <c r="Z1567" s="231"/>
      <c r="AA1567" s="231"/>
      <c r="AB1567" s="231"/>
      <c r="AC1567" s="231"/>
      <c r="AD1567" s="231"/>
      <c r="AE1567" s="231"/>
      <c r="AF1567" s="231"/>
      <c r="AG1567" s="231"/>
      <c r="AH1567" s="231"/>
      <c r="AI1567" s="231"/>
      <c r="AJ1567" s="231"/>
      <c r="AK1567" s="231"/>
      <c r="AL1567" s="231"/>
      <c r="AM1567" s="231"/>
      <c r="AN1567" s="231"/>
    </row>
    <row r="1568" spans="1:40">
      <c r="A1568" s="27">
        <v>43539</v>
      </c>
      <c r="B1568" s="113">
        <v>13.125299999999999</v>
      </c>
      <c r="C1568" s="116">
        <v>5.36</v>
      </c>
      <c r="D1568" s="116">
        <v>32.28</v>
      </c>
      <c r="E1568" s="113">
        <v>57.786900000000003</v>
      </c>
      <c r="F1568" s="113">
        <v>37.954000000000001</v>
      </c>
      <c r="G1568" s="113">
        <v>11.5</v>
      </c>
      <c r="H1568" s="113">
        <v>46.94</v>
      </c>
      <c r="I1568" s="113">
        <v>21.01</v>
      </c>
      <c r="J1568" s="113">
        <v>79.83</v>
      </c>
      <c r="K1568" s="113">
        <v>714.65</v>
      </c>
      <c r="L1568" s="113">
        <v>15.18</v>
      </c>
      <c r="M1568" s="113">
        <v>55.25</v>
      </c>
      <c r="N1568" s="113">
        <v>82.1</v>
      </c>
      <c r="O1568" s="113">
        <v>599.94000000000005</v>
      </c>
      <c r="P1568" s="113">
        <f t="shared" si="120"/>
        <v>2.3470219484838202</v>
      </c>
      <c r="Q1568" s="113">
        <f t="shared" si="121"/>
        <v>10.45438960895053</v>
      </c>
      <c r="R1568" s="113">
        <f>SUM($Q$1460:Q1568)</f>
        <v>1456.0061762914133</v>
      </c>
      <c r="S1568" s="113">
        <f t="shared" si="122"/>
        <v>8.9654937769297991</v>
      </c>
      <c r="T1568" s="113">
        <f>SUM($S$1460:S1568)</f>
        <v>1156.1444564459712</v>
      </c>
      <c r="U1568" s="199">
        <f t="shared" si="123"/>
        <v>8.3614116515700001</v>
      </c>
      <c r="V1568" s="199">
        <f t="shared" si="124"/>
        <v>8.3614116515700001</v>
      </c>
      <c r="W1568" s="231">
        <f>SUM($V$1460:V1568)</f>
        <v>1087.0026073813704</v>
      </c>
      <c r="Y1568" s="231"/>
      <c r="Z1568" s="231"/>
      <c r="AA1568" s="231"/>
      <c r="AB1568" s="231"/>
      <c r="AC1568" s="231"/>
      <c r="AD1568" s="231"/>
      <c r="AE1568" s="231"/>
      <c r="AF1568" s="231"/>
      <c r="AG1568" s="231"/>
      <c r="AH1568" s="231"/>
      <c r="AI1568" s="231"/>
      <c r="AJ1568" s="231"/>
      <c r="AK1568" s="231"/>
      <c r="AL1568" s="231"/>
      <c r="AM1568" s="231"/>
      <c r="AN1568" s="231"/>
    </row>
    <row r="1569" spans="1:40">
      <c r="A1569" s="27">
        <v>43540</v>
      </c>
      <c r="B1569" s="113">
        <v>12.5655</v>
      </c>
      <c r="C1569" s="116">
        <v>5.14</v>
      </c>
      <c r="D1569" s="116">
        <v>32.36</v>
      </c>
      <c r="E1569" s="113">
        <v>60.582700000000003</v>
      </c>
      <c r="F1569" s="113">
        <v>38.0319</v>
      </c>
      <c r="G1569" s="113">
        <v>11.5</v>
      </c>
      <c r="H1569" s="113">
        <v>47.89</v>
      </c>
      <c r="I1569" s="113">
        <v>21</v>
      </c>
      <c r="J1569" s="113">
        <v>79.86</v>
      </c>
      <c r="K1569" s="113">
        <v>709.16</v>
      </c>
      <c r="L1569" s="113">
        <v>16.649999999999999</v>
      </c>
      <c r="M1569" s="113">
        <v>57.31</v>
      </c>
      <c r="N1569" s="113">
        <v>82.77</v>
      </c>
      <c r="O1569" s="113">
        <v>599.96</v>
      </c>
      <c r="P1569" s="113">
        <f t="shared" si="120"/>
        <v>2.3149358862750899</v>
      </c>
      <c r="Q1569" s="113">
        <f t="shared" si="121"/>
        <v>10.124273793029715</v>
      </c>
      <c r="R1569" s="113">
        <f>SUM($Q$1460:Q1569)</f>
        <v>1466.1304500844431</v>
      </c>
      <c r="S1569" s="113">
        <f t="shared" si="122"/>
        <v>8.7789330586153049</v>
      </c>
      <c r="T1569" s="113">
        <f>SUM($S$1460:S1569)</f>
        <v>1164.9233895045866</v>
      </c>
      <c r="U1569" s="199">
        <f t="shared" si="123"/>
        <v>8.1726269346999985</v>
      </c>
      <c r="V1569" s="199">
        <f t="shared" si="124"/>
        <v>8.1726269346999985</v>
      </c>
      <c r="W1569" s="231">
        <f>SUM($V$1460:V1569)</f>
        <v>1095.1752343160704</v>
      </c>
      <c r="Y1569" s="231"/>
      <c r="Z1569" s="231"/>
      <c r="AA1569" s="231"/>
      <c r="AB1569" s="231"/>
      <c r="AC1569" s="231"/>
      <c r="AD1569" s="231"/>
      <c r="AE1569" s="231"/>
      <c r="AF1569" s="231"/>
      <c r="AG1569" s="231"/>
      <c r="AH1569" s="231"/>
      <c r="AI1569" s="231"/>
      <c r="AJ1569" s="231"/>
      <c r="AK1569" s="231"/>
      <c r="AL1569" s="231"/>
      <c r="AM1569" s="231"/>
      <c r="AN1569" s="231"/>
    </row>
    <row r="1570" spans="1:40">
      <c r="A1570" s="27">
        <v>43541</v>
      </c>
      <c r="B1570" s="113">
        <v>12.0091</v>
      </c>
      <c r="C1570" s="116">
        <v>4.91</v>
      </c>
      <c r="D1570" s="116">
        <v>31.09</v>
      </c>
      <c r="E1570" s="113">
        <v>55.903700000000001</v>
      </c>
      <c r="F1570" s="113">
        <v>38.502499999999998</v>
      </c>
      <c r="G1570" s="113">
        <v>11.600000380000001</v>
      </c>
      <c r="H1570" s="113">
        <v>53.22</v>
      </c>
      <c r="I1570" s="113">
        <v>21</v>
      </c>
      <c r="J1570" s="113">
        <v>79.959999999999994</v>
      </c>
      <c r="K1570" s="113">
        <v>699.56</v>
      </c>
      <c r="L1570" s="113">
        <v>18.64</v>
      </c>
      <c r="M1570" s="113">
        <v>66.53</v>
      </c>
      <c r="N1570" s="113">
        <v>80.540000000000006</v>
      </c>
      <c r="O1570" s="113">
        <v>600</v>
      </c>
      <c r="P1570" s="113">
        <f t="shared" si="120"/>
        <v>2.2593952639034738</v>
      </c>
      <c r="Q1570" s="113">
        <f t="shared" si="121"/>
        <v>9.5772956787712218</v>
      </c>
      <c r="R1570" s="113">
        <f>SUM($Q$1460:Q1570)</f>
        <v>1475.7077457632142</v>
      </c>
      <c r="S1570" s="113">
        <f t="shared" si="122"/>
        <v>8.1407935826170501</v>
      </c>
      <c r="T1570" s="113">
        <f>SUM($S$1460:S1570)</f>
        <v>1173.0641830872037</v>
      </c>
      <c r="U1570" s="199">
        <f t="shared" si="123"/>
        <v>7.5770248056599989</v>
      </c>
      <c r="V1570" s="199">
        <f t="shared" si="124"/>
        <v>7.5770248056599989</v>
      </c>
      <c r="W1570" s="231">
        <f>SUM($V$1460:V1570)</f>
        <v>1102.7522591217303</v>
      </c>
      <c r="Y1570" s="231"/>
      <c r="Z1570" s="231"/>
      <c r="AA1570" s="231"/>
      <c r="AB1570" s="231"/>
      <c r="AC1570" s="231"/>
      <c r="AD1570" s="231"/>
      <c r="AE1570" s="231"/>
      <c r="AF1570" s="231"/>
      <c r="AG1570" s="231"/>
      <c r="AH1570" s="231"/>
      <c r="AI1570" s="231"/>
      <c r="AJ1570" s="231"/>
      <c r="AK1570" s="231"/>
      <c r="AL1570" s="231"/>
      <c r="AM1570" s="231"/>
      <c r="AN1570" s="231"/>
    </row>
    <row r="1571" spans="1:40">
      <c r="A1571" s="27">
        <v>43542</v>
      </c>
      <c r="B1571" s="113">
        <v>12.091100000000001</v>
      </c>
      <c r="C1571" s="116">
        <v>4.9400000000000004</v>
      </c>
      <c r="D1571" s="116">
        <v>31.71</v>
      </c>
      <c r="E1571" s="113">
        <v>55.557000000000002</v>
      </c>
      <c r="F1571" s="113">
        <v>38.625100000000003</v>
      </c>
      <c r="G1571" s="113">
        <v>11.5</v>
      </c>
      <c r="H1571" s="113">
        <v>39.78</v>
      </c>
      <c r="I1571" s="113">
        <v>21</v>
      </c>
      <c r="J1571" s="113">
        <v>79.91</v>
      </c>
      <c r="K1571" s="113">
        <v>699.41</v>
      </c>
      <c r="L1571" s="113">
        <v>19.91</v>
      </c>
      <c r="M1571" s="113">
        <v>75.97</v>
      </c>
      <c r="N1571" s="113">
        <v>78.91</v>
      </c>
      <c r="O1571" s="113">
        <v>600.08000000000004</v>
      </c>
      <c r="P1571" s="113">
        <f t="shared" si="120"/>
        <v>2.2342754914110698</v>
      </c>
      <c r="Q1571" s="113">
        <f t="shared" si="121"/>
        <v>9.3397126982696186</v>
      </c>
      <c r="R1571" s="113">
        <f>SUM($Q$1460:Q1571)</f>
        <v>1485.0474584614838</v>
      </c>
      <c r="S1571" s="113">
        <f t="shared" si="122"/>
        <v>8.2429185043271005</v>
      </c>
      <c r="T1571" s="113">
        <f>SUM($S$1460:S1571)</f>
        <v>1181.3071015915307</v>
      </c>
      <c r="U1571" s="199">
        <f t="shared" si="123"/>
        <v>7.6700970332100002</v>
      </c>
      <c r="V1571" s="199">
        <f t="shared" si="124"/>
        <v>7.6700970332100002</v>
      </c>
      <c r="W1571" s="231">
        <f>SUM($V$1460:V1571)</f>
        <v>1110.4223561549402</v>
      </c>
      <c r="Y1571" s="231"/>
      <c r="Z1571" s="231"/>
      <c r="AA1571" s="231"/>
      <c r="AB1571" s="231"/>
      <c r="AC1571" s="231"/>
      <c r="AD1571" s="231"/>
      <c r="AE1571" s="231"/>
      <c r="AF1571" s="231"/>
      <c r="AG1571" s="231"/>
      <c r="AH1571" s="231"/>
      <c r="AI1571" s="231"/>
      <c r="AJ1571" s="231"/>
      <c r="AK1571" s="231"/>
      <c r="AL1571" s="231"/>
      <c r="AM1571" s="231"/>
      <c r="AN1571" s="231"/>
    </row>
    <row r="1572" spans="1:40">
      <c r="A1572" s="27">
        <v>43543</v>
      </c>
      <c r="B1572" s="113">
        <v>13.9665</v>
      </c>
      <c r="C1572" s="116">
        <v>5.71</v>
      </c>
      <c r="D1572" s="116">
        <v>32.49</v>
      </c>
      <c r="E1572" s="113">
        <v>55.489800000000002</v>
      </c>
      <c r="F1572" s="113">
        <v>38.5565</v>
      </c>
      <c r="G1572" s="113">
        <v>11.600000380000001</v>
      </c>
      <c r="H1572" s="113">
        <v>38.42</v>
      </c>
      <c r="I1572" s="113">
        <v>20.99</v>
      </c>
      <c r="J1572" s="113">
        <v>75.58</v>
      </c>
      <c r="K1572" s="113">
        <v>735.92</v>
      </c>
      <c r="L1572" s="113">
        <v>20.29</v>
      </c>
      <c r="M1572" s="113">
        <v>55.65</v>
      </c>
      <c r="N1572" s="113">
        <v>84.53</v>
      </c>
      <c r="O1572" s="113">
        <v>600.04999999999995</v>
      </c>
      <c r="P1572" s="113">
        <f t="shared" si="120"/>
        <v>2.3639642711676538</v>
      </c>
      <c r="Q1572" s="113">
        <f t="shared" si="121"/>
        <v>10.633020186755889</v>
      </c>
      <c r="R1572" s="113">
        <f>SUM($Q$1460:Q1572)</f>
        <v>1495.6804786482396</v>
      </c>
      <c r="S1572" s="113">
        <f t="shared" si="122"/>
        <v>9.285213921221251</v>
      </c>
      <c r="T1572" s="113">
        <f>SUM($S$1460:S1572)</f>
        <v>1190.5923155127518</v>
      </c>
      <c r="U1572" s="199">
        <f t="shared" si="123"/>
        <v>8.77035350379</v>
      </c>
      <c r="V1572" s="199">
        <f t="shared" si="124"/>
        <v>8.77035350379</v>
      </c>
      <c r="W1572" s="231">
        <f>SUM($V$1460:V1572)</f>
        <v>1119.1927096587301</v>
      </c>
      <c r="Y1572" s="231"/>
      <c r="Z1572" s="231"/>
      <c r="AA1572" s="231"/>
      <c r="AB1572" s="231"/>
      <c r="AC1572" s="231"/>
      <c r="AD1572" s="231"/>
      <c r="AE1572" s="231"/>
      <c r="AF1572" s="231"/>
      <c r="AG1572" s="231"/>
      <c r="AH1572" s="231"/>
      <c r="AI1572" s="231"/>
      <c r="AJ1572" s="231"/>
      <c r="AK1572" s="231"/>
      <c r="AL1572" s="231"/>
      <c r="AM1572" s="231"/>
      <c r="AN1572" s="231"/>
    </row>
    <row r="1573" spans="1:40">
      <c r="A1573" s="27">
        <v>43544</v>
      </c>
      <c r="B1573" s="113">
        <v>15.6737</v>
      </c>
      <c r="C1573" s="116">
        <v>6.41</v>
      </c>
      <c r="D1573" s="116">
        <v>33.75</v>
      </c>
      <c r="E1573" s="113">
        <v>58.871000000000002</v>
      </c>
      <c r="F1573" s="113">
        <v>38.145299999999999</v>
      </c>
      <c r="G1573" s="113">
        <v>11.80000019</v>
      </c>
      <c r="H1573" s="113">
        <v>33.770000000000003</v>
      </c>
      <c r="I1573" s="113">
        <v>21.01</v>
      </c>
      <c r="J1573" s="113">
        <v>79.84</v>
      </c>
      <c r="K1573" s="113">
        <v>771.83</v>
      </c>
      <c r="L1573" s="113">
        <v>19.010000000000002</v>
      </c>
      <c r="M1573" s="113">
        <v>56.08</v>
      </c>
      <c r="N1573" s="113">
        <v>89.77</v>
      </c>
      <c r="O1573" s="113">
        <v>600.04999999999995</v>
      </c>
      <c r="P1573" s="113">
        <f t="shared" si="120"/>
        <v>2.5219603589240922</v>
      </c>
      <c r="Q1573" s="113">
        <f t="shared" si="121"/>
        <v>12.45298507116676</v>
      </c>
      <c r="R1573" s="113">
        <f>SUM($Q$1460:Q1573)</f>
        <v>1508.1334637194063</v>
      </c>
      <c r="S1573" s="113">
        <f t="shared" si="122"/>
        <v>10.509924325951875</v>
      </c>
      <c r="T1573" s="113">
        <f>SUM($S$1460:S1573)</f>
        <v>1201.1022398387038</v>
      </c>
      <c r="U1573" s="199">
        <f t="shared" si="123"/>
        <v>9.9442732546299997</v>
      </c>
      <c r="V1573" s="199">
        <f t="shared" si="124"/>
        <v>9.9442732546299997</v>
      </c>
      <c r="W1573" s="231">
        <f>SUM($V$1460:V1573)</f>
        <v>1129.13698291336</v>
      </c>
      <c r="Y1573" s="231"/>
      <c r="Z1573" s="231"/>
      <c r="AA1573" s="231"/>
      <c r="AB1573" s="231"/>
      <c r="AC1573" s="231"/>
      <c r="AD1573" s="231"/>
      <c r="AE1573" s="231"/>
      <c r="AF1573" s="231"/>
      <c r="AG1573" s="231"/>
      <c r="AH1573" s="231"/>
      <c r="AI1573" s="231"/>
      <c r="AJ1573" s="231"/>
      <c r="AK1573" s="231"/>
      <c r="AL1573" s="231"/>
      <c r="AM1573" s="231"/>
      <c r="AN1573" s="231"/>
    </row>
    <row r="1574" spans="1:40">
      <c r="A1574" s="27">
        <v>43545</v>
      </c>
      <c r="B1574" s="113">
        <v>16.691199999999998</v>
      </c>
      <c r="C1574" s="116">
        <v>6.82</v>
      </c>
      <c r="D1574" s="116">
        <v>34.380000000000003</v>
      </c>
      <c r="E1574" s="113">
        <v>55.887999999999998</v>
      </c>
      <c r="F1574" s="113">
        <v>37.665500000000002</v>
      </c>
      <c r="G1574" s="113">
        <v>11.80000019</v>
      </c>
      <c r="H1574" s="113">
        <v>40.28</v>
      </c>
      <c r="I1574" s="113">
        <v>20.99</v>
      </c>
      <c r="J1574" s="113">
        <v>79.790000000000006</v>
      </c>
      <c r="K1574" s="113">
        <v>796.67</v>
      </c>
      <c r="L1574" s="113">
        <v>19.47</v>
      </c>
      <c r="M1574" s="113">
        <v>62.41</v>
      </c>
      <c r="N1574" s="113">
        <v>92.54</v>
      </c>
      <c r="O1574" s="113">
        <v>600.04999999999995</v>
      </c>
      <c r="P1574" s="113">
        <f t="shared" si="120"/>
        <v>2.6498184415886321</v>
      </c>
      <c r="Q1574" s="113">
        <f t="shared" si="121"/>
        <v>14.151469093873811</v>
      </c>
      <c r="R1574" s="113">
        <f>SUM($Q$1460:Q1574)</f>
        <v>1522.2849328132802</v>
      </c>
      <c r="S1574" s="113">
        <f t="shared" si="122"/>
        <v>11.104664061912077</v>
      </c>
      <c r="T1574" s="113">
        <f>SUM($S$1460:S1574)</f>
        <v>1212.2069039006158</v>
      </c>
      <c r="U1574" s="199">
        <f t="shared" si="123"/>
        <v>10.452633742949999</v>
      </c>
      <c r="V1574" s="199">
        <f t="shared" si="124"/>
        <v>10.452633742949999</v>
      </c>
      <c r="W1574" s="231">
        <f>SUM($V$1460:V1574)</f>
        <v>1139.58961665631</v>
      </c>
      <c r="Y1574" s="231"/>
      <c r="Z1574" s="231"/>
      <c r="AA1574" s="231"/>
      <c r="AB1574" s="231"/>
      <c r="AC1574" s="231"/>
      <c r="AD1574" s="231"/>
      <c r="AE1574" s="231"/>
      <c r="AF1574" s="231"/>
      <c r="AG1574" s="231"/>
      <c r="AH1574" s="231"/>
      <c r="AI1574" s="231"/>
      <c r="AJ1574" s="231"/>
      <c r="AK1574" s="231"/>
      <c r="AL1574" s="231"/>
      <c r="AM1574" s="231"/>
      <c r="AN1574" s="231"/>
    </row>
    <row r="1575" spans="1:40">
      <c r="A1575" s="27">
        <v>43546</v>
      </c>
      <c r="B1575" s="113">
        <v>14.944599999999999</v>
      </c>
      <c r="C1575" s="116">
        <v>6.11</v>
      </c>
      <c r="D1575" s="116">
        <v>33.799999999999997</v>
      </c>
      <c r="E1575" s="113">
        <v>50.096499999999999</v>
      </c>
      <c r="F1575" s="113">
        <v>37.721699999999998</v>
      </c>
      <c r="G1575" s="113">
        <v>11.80000019</v>
      </c>
      <c r="H1575" s="113">
        <v>48.89</v>
      </c>
      <c r="I1575" s="113">
        <v>20.99</v>
      </c>
      <c r="J1575" s="113">
        <v>79.83</v>
      </c>
      <c r="K1575" s="113">
        <v>758.09</v>
      </c>
      <c r="L1575" s="113">
        <v>18.920000000000002</v>
      </c>
      <c r="M1575" s="113">
        <v>45.74</v>
      </c>
      <c r="N1575" s="113">
        <v>84.76</v>
      </c>
      <c r="O1575" s="113">
        <v>600</v>
      </c>
      <c r="P1575" s="113">
        <f t="shared" si="120"/>
        <v>2.4819999254320724</v>
      </c>
      <c r="Q1575" s="113">
        <f t="shared" si="121"/>
        <v>11.965169952925327</v>
      </c>
      <c r="R1575" s="113">
        <f>SUM($Q$1460:Q1575)</f>
        <v>1534.2501027662056</v>
      </c>
      <c r="S1575" s="113">
        <f t="shared" si="122"/>
        <v>9.7720655700312751</v>
      </c>
      <c r="T1575" s="113">
        <f>SUM($S$1460:S1575)</f>
        <v>1221.9789694706471</v>
      </c>
      <c r="U1575" s="199">
        <f t="shared" si="123"/>
        <v>9.2548955728199989</v>
      </c>
      <c r="V1575" s="199">
        <f t="shared" si="124"/>
        <v>9.2548955728199989</v>
      </c>
      <c r="W1575" s="231">
        <f>SUM($V$1460:V1575)</f>
        <v>1148.84451222913</v>
      </c>
      <c r="Y1575" s="231"/>
      <c r="Z1575" s="231"/>
      <c r="AA1575" s="231"/>
      <c r="AB1575" s="231"/>
      <c r="AC1575" s="231"/>
      <c r="AD1575" s="231"/>
      <c r="AE1575" s="231"/>
      <c r="AF1575" s="231"/>
      <c r="AG1575" s="231"/>
      <c r="AH1575" s="231"/>
      <c r="AI1575" s="231"/>
      <c r="AJ1575" s="231"/>
      <c r="AK1575" s="231"/>
      <c r="AL1575" s="231"/>
      <c r="AM1575" s="231"/>
      <c r="AN1575" s="231"/>
    </row>
    <row r="1576" spans="1:40">
      <c r="A1576" s="27">
        <v>43547</v>
      </c>
      <c r="B1576" s="113">
        <v>13.8096</v>
      </c>
      <c r="C1576" s="116">
        <v>5.64</v>
      </c>
      <c r="D1576" s="116">
        <v>33.119999999999997</v>
      </c>
      <c r="E1576" s="113">
        <v>47.871600000000001</v>
      </c>
      <c r="F1576" s="113">
        <v>38.241500000000002</v>
      </c>
      <c r="G1576" s="113">
        <v>11.80000019</v>
      </c>
      <c r="H1576" s="113">
        <v>44.97</v>
      </c>
      <c r="I1576" s="113">
        <v>21</v>
      </c>
      <c r="J1576" s="113">
        <v>79.849999999999994</v>
      </c>
      <c r="K1576" s="113">
        <v>736.65</v>
      </c>
      <c r="L1576" s="113">
        <v>18.78</v>
      </c>
      <c r="M1576" s="113">
        <v>32.299999999999997</v>
      </c>
      <c r="N1576" s="113">
        <v>82.99</v>
      </c>
      <c r="O1576" s="113">
        <v>600.07000000000005</v>
      </c>
      <c r="P1576" s="113">
        <f t="shared" si="120"/>
        <v>2.3327587782607115</v>
      </c>
      <c r="Q1576" s="113">
        <f t="shared" si="121"/>
        <v>10.306335242675738</v>
      </c>
      <c r="R1576" s="113">
        <f>SUM($Q$1460:Q1576)</f>
        <v>1544.5564380088813</v>
      </c>
      <c r="S1576" s="113">
        <f t="shared" si="122"/>
        <v>8.8889761208632763</v>
      </c>
      <c r="T1576" s="113">
        <f>SUM($S$1460:S1576)</f>
        <v>1230.8679455915103</v>
      </c>
      <c r="U1576" s="199">
        <f t="shared" si="123"/>
        <v>8.4858106900299983</v>
      </c>
      <c r="V1576" s="199">
        <f t="shared" si="124"/>
        <v>8.4858106900299983</v>
      </c>
      <c r="W1576" s="231">
        <f>SUM($V$1460:V1576)</f>
        <v>1157.3303229191599</v>
      </c>
      <c r="Y1576" s="231"/>
      <c r="Z1576" s="231"/>
      <c r="AA1576" s="231"/>
      <c r="AB1576" s="231"/>
      <c r="AC1576" s="231"/>
      <c r="AD1576" s="231"/>
      <c r="AE1576" s="231"/>
      <c r="AF1576" s="231"/>
      <c r="AG1576" s="231"/>
      <c r="AH1576" s="231"/>
      <c r="AI1576" s="231"/>
      <c r="AJ1576" s="231"/>
      <c r="AK1576" s="231"/>
      <c r="AL1576" s="231"/>
      <c r="AM1576" s="231"/>
      <c r="AN1576" s="231"/>
    </row>
    <row r="1577" spans="1:40">
      <c r="A1577" s="27">
        <v>43548</v>
      </c>
      <c r="B1577" s="113">
        <v>13.635</v>
      </c>
      <c r="C1577" s="116">
        <v>5.57</v>
      </c>
      <c r="D1577" s="116">
        <v>32.92</v>
      </c>
      <c r="E1577" s="113">
        <v>47.9069</v>
      </c>
      <c r="F1577" s="113">
        <v>38.279600000000002</v>
      </c>
      <c r="G1577" s="113">
        <v>11.899999619999999</v>
      </c>
      <c r="H1577" s="113">
        <v>41.34</v>
      </c>
      <c r="I1577" s="113">
        <v>21</v>
      </c>
      <c r="J1577" s="113">
        <v>79.87</v>
      </c>
      <c r="K1577" s="113">
        <v>732.57</v>
      </c>
      <c r="L1577" s="113">
        <v>18.059999999999999</v>
      </c>
      <c r="M1577" s="113">
        <v>38.07</v>
      </c>
      <c r="N1577" s="113">
        <v>82.02</v>
      </c>
      <c r="O1577" s="113">
        <v>599.97</v>
      </c>
      <c r="P1577" s="113">
        <f t="shared" si="120"/>
        <v>2.3034293728843762</v>
      </c>
      <c r="Q1577" s="113">
        <f t="shared" si="121"/>
        <v>10.008446363949199</v>
      </c>
      <c r="R1577" s="113">
        <f>SUM($Q$1460:Q1577)</f>
        <v>1554.5648843728304</v>
      </c>
      <c r="S1577" s="113">
        <f t="shared" si="122"/>
        <v>8.7345148063622489</v>
      </c>
      <c r="T1577" s="113">
        <f>SUM($S$1460:S1577)</f>
        <v>1239.6024603978726</v>
      </c>
      <c r="U1577" s="199">
        <f t="shared" si="123"/>
        <v>8.3732869437299993</v>
      </c>
      <c r="V1577" s="199">
        <f t="shared" si="124"/>
        <v>8.3732869437299993</v>
      </c>
      <c r="W1577" s="231">
        <f>SUM($V$1460:V1577)</f>
        <v>1165.7036098628898</v>
      </c>
      <c r="Y1577" s="231"/>
      <c r="Z1577" s="231"/>
      <c r="AA1577" s="231"/>
      <c r="AB1577" s="231"/>
      <c r="AC1577" s="231"/>
      <c r="AD1577" s="231"/>
      <c r="AE1577" s="231"/>
      <c r="AF1577" s="231"/>
      <c r="AG1577" s="231"/>
      <c r="AH1577" s="231"/>
      <c r="AI1577" s="231"/>
      <c r="AJ1577" s="231"/>
      <c r="AK1577" s="231"/>
      <c r="AL1577" s="231"/>
      <c r="AM1577" s="231"/>
      <c r="AN1577" s="231"/>
    </row>
    <row r="1578" spans="1:40">
      <c r="A1578" s="27">
        <v>43549</v>
      </c>
      <c r="B1578" s="113">
        <v>13.647500000000001</v>
      </c>
      <c r="C1578" s="116">
        <v>5.58</v>
      </c>
      <c r="D1578" s="116">
        <v>33.01</v>
      </c>
      <c r="E1578" s="113">
        <v>47.205300000000001</v>
      </c>
      <c r="F1578" s="113">
        <v>38.422600000000003</v>
      </c>
      <c r="G1578" s="113">
        <v>11.899999619999999</v>
      </c>
      <c r="H1578" s="113">
        <v>42.28</v>
      </c>
      <c r="I1578" s="113">
        <v>21</v>
      </c>
      <c r="J1578" s="113">
        <v>79.87</v>
      </c>
      <c r="K1578" s="113">
        <v>734.01</v>
      </c>
      <c r="L1578" s="113">
        <v>17.89</v>
      </c>
      <c r="M1578" s="113">
        <v>43.09</v>
      </c>
      <c r="N1578" s="113">
        <v>82.83</v>
      </c>
      <c r="O1578" s="113">
        <v>600</v>
      </c>
      <c r="P1578" s="113">
        <f t="shared" si="120"/>
        <v>2.3183993053761958</v>
      </c>
      <c r="Q1578" s="113">
        <f t="shared" si="121"/>
        <v>10.15939918813995</v>
      </c>
      <c r="R1578" s="113">
        <f>SUM($Q$1460:Q1578)</f>
        <v>1564.7242835609704</v>
      </c>
      <c r="S1578" s="113">
        <f t="shared" si="122"/>
        <v>8.762084799304052</v>
      </c>
      <c r="T1578" s="113">
        <f>SUM($S$1460:S1578)</f>
        <v>1248.3645451971768</v>
      </c>
      <c r="U1578" s="199">
        <f t="shared" si="123"/>
        <v>8.3723833981499993</v>
      </c>
      <c r="V1578" s="199">
        <f t="shared" si="124"/>
        <v>8.3723833981499993</v>
      </c>
      <c r="W1578" s="231">
        <f>SUM($V$1460:V1578)</f>
        <v>1174.0759932610399</v>
      </c>
      <c r="Y1578" s="231"/>
      <c r="Z1578" s="231"/>
      <c r="AA1578" s="231"/>
      <c r="AB1578" s="231"/>
      <c r="AC1578" s="231"/>
      <c r="AD1578" s="231"/>
      <c r="AE1578" s="231"/>
      <c r="AF1578" s="231"/>
      <c r="AG1578" s="231"/>
      <c r="AH1578" s="231"/>
      <c r="AI1578" s="231"/>
      <c r="AJ1578" s="231"/>
      <c r="AK1578" s="231"/>
      <c r="AL1578" s="231"/>
      <c r="AM1578" s="231"/>
      <c r="AN1578" s="231"/>
    </row>
    <row r="1579" spans="1:40">
      <c r="A1579" s="27">
        <v>43550</v>
      </c>
      <c r="B1579" s="113">
        <v>13.597799999999999</v>
      </c>
      <c r="C1579" s="116">
        <v>5.56</v>
      </c>
      <c r="D1579" s="116">
        <v>32.369999999999997</v>
      </c>
      <c r="E1579" s="113">
        <v>45.989600000000003</v>
      </c>
      <c r="F1579" s="113">
        <v>38.4831</v>
      </c>
      <c r="G1579" s="113">
        <v>12.100000380000001</v>
      </c>
      <c r="H1579" s="113">
        <v>44.1</v>
      </c>
      <c r="I1579" s="113">
        <v>21.01</v>
      </c>
      <c r="J1579" s="113">
        <v>79.849999999999994</v>
      </c>
      <c r="K1579" s="113">
        <v>733.2</v>
      </c>
      <c r="L1579" s="113">
        <v>17.690000000000001</v>
      </c>
      <c r="M1579" s="113">
        <v>47.61</v>
      </c>
      <c r="N1579" s="113">
        <v>82.76</v>
      </c>
      <c r="O1579" s="113">
        <v>600.03</v>
      </c>
      <c r="P1579" s="113">
        <f t="shared" si="120"/>
        <v>2.3044531806425135</v>
      </c>
      <c r="Q1579" s="113">
        <f t="shared" si="121"/>
        <v>10.018698336112335</v>
      </c>
      <c r="R1579" s="113">
        <f>SUM($Q$1460:Q1579)</f>
        <v>1574.7429818970827</v>
      </c>
      <c r="S1579" s="113">
        <f t="shared" si="122"/>
        <v>8.5653845512394486</v>
      </c>
      <c r="T1579" s="113">
        <f>SUM($S$1460:S1579)</f>
        <v>1256.9299297484163</v>
      </c>
      <c r="U1579" s="199">
        <f t="shared" si="123"/>
        <v>8.2378406321899984</v>
      </c>
      <c r="V1579" s="199">
        <f t="shared" si="124"/>
        <v>8.2378406321899984</v>
      </c>
      <c r="W1579" s="231">
        <f>SUM($V$1460:V1579)</f>
        <v>1182.3138338932299</v>
      </c>
      <c r="Y1579" s="231"/>
      <c r="Z1579" s="231"/>
      <c r="AA1579" s="231"/>
      <c r="AB1579" s="231"/>
      <c r="AC1579" s="231"/>
      <c r="AD1579" s="231"/>
      <c r="AE1579" s="231"/>
      <c r="AF1579" s="231"/>
      <c r="AG1579" s="231"/>
      <c r="AH1579" s="231"/>
      <c r="AI1579" s="231"/>
      <c r="AJ1579" s="231"/>
      <c r="AK1579" s="231"/>
      <c r="AL1579" s="231"/>
      <c r="AM1579" s="231"/>
      <c r="AN1579" s="231"/>
    </row>
    <row r="1580" spans="1:40">
      <c r="A1580" s="27">
        <v>43551</v>
      </c>
      <c r="B1580" s="113">
        <v>14.6251</v>
      </c>
      <c r="C1580" s="116">
        <v>5.98</v>
      </c>
      <c r="D1580" s="116">
        <v>32.89</v>
      </c>
      <c r="E1580" s="113">
        <v>49.630600000000001</v>
      </c>
      <c r="F1580" s="113">
        <v>38.432899999999997</v>
      </c>
      <c r="G1580" s="113">
        <v>12</v>
      </c>
      <c r="H1580" s="113">
        <v>52.91</v>
      </c>
      <c r="I1580" s="113">
        <v>21.01</v>
      </c>
      <c r="J1580" s="113">
        <v>79.88</v>
      </c>
      <c r="K1580" s="113">
        <v>758.62</v>
      </c>
      <c r="L1580" s="113">
        <v>18.02</v>
      </c>
      <c r="M1580" s="113">
        <v>52.9</v>
      </c>
      <c r="N1580" s="113">
        <v>88.42</v>
      </c>
      <c r="O1580" s="113">
        <v>600.07000000000005</v>
      </c>
      <c r="P1580" s="113">
        <f t="shared" si="120"/>
        <v>2.4642915885266103</v>
      </c>
      <c r="Q1580" s="113">
        <f t="shared" si="121"/>
        <v>11.755151717293028</v>
      </c>
      <c r="R1580" s="113">
        <f>SUM($Q$1460:Q1580)</f>
        <v>1586.4981336143758</v>
      </c>
      <c r="S1580" s="113">
        <f t="shared" si="122"/>
        <v>9.4659371161741035</v>
      </c>
      <c r="T1580" s="113">
        <f>SUM($S$1460:S1580)</f>
        <v>1266.3958668645903</v>
      </c>
      <c r="U1580" s="199">
        <f t="shared" si="123"/>
        <v>8.9721325692700002</v>
      </c>
      <c r="V1580" s="199">
        <f t="shared" si="124"/>
        <v>8.9721325692700002</v>
      </c>
      <c r="W1580" s="231">
        <f>SUM($V$1460:V1580)</f>
        <v>1191.2859664624998</v>
      </c>
      <c r="Y1580" s="231"/>
      <c r="Z1580" s="231"/>
      <c r="AA1580" s="231"/>
      <c r="AB1580" s="231"/>
      <c r="AC1580" s="231"/>
      <c r="AD1580" s="231"/>
      <c r="AE1580" s="231"/>
      <c r="AF1580" s="231"/>
      <c r="AG1580" s="231"/>
      <c r="AH1580" s="231"/>
      <c r="AI1580" s="231"/>
      <c r="AJ1580" s="231"/>
      <c r="AK1580" s="231"/>
      <c r="AL1580" s="231"/>
      <c r="AM1580" s="231"/>
      <c r="AN1580" s="231"/>
    </row>
    <row r="1581" spans="1:40">
      <c r="A1581" s="27">
        <v>43552</v>
      </c>
      <c r="B1581" s="113">
        <v>15.635400000000001</v>
      </c>
      <c r="C1581" s="116">
        <v>6.39</v>
      </c>
      <c r="D1581" s="116">
        <v>35.090000000000003</v>
      </c>
      <c r="E1581" s="113">
        <v>49.752600000000001</v>
      </c>
      <c r="F1581" s="113">
        <v>38.279299999999999</v>
      </c>
      <c r="G1581" s="113">
        <v>11.899999619999999</v>
      </c>
      <c r="H1581" s="113">
        <v>41.35</v>
      </c>
      <c r="I1581" s="113">
        <v>21</v>
      </c>
      <c r="J1581" s="113">
        <v>79.88</v>
      </c>
      <c r="K1581" s="113">
        <v>775.58</v>
      </c>
      <c r="L1581" s="113">
        <v>17.78</v>
      </c>
      <c r="M1581" s="113">
        <v>59.43</v>
      </c>
      <c r="N1581" s="113">
        <v>84.34</v>
      </c>
      <c r="O1581" s="113">
        <v>599.85</v>
      </c>
      <c r="P1581" s="113">
        <f t="shared" si="120"/>
        <v>2.5453921034285263</v>
      </c>
      <c r="Q1581" s="113">
        <f t="shared" si="121"/>
        <v>12.748225729221039</v>
      </c>
      <c r="R1581" s="113">
        <f>SUM($Q$1460:Q1581)</f>
        <v>1599.2463593435969</v>
      </c>
      <c r="S1581" s="113">
        <f t="shared" si="122"/>
        <v>10.27937768492535</v>
      </c>
      <c r="T1581" s="113">
        <f>SUM($S$1460:S1581)</f>
        <v>1276.6752445495156</v>
      </c>
      <c r="U1581" s="199">
        <f t="shared" si="123"/>
        <v>9.7500455849099996</v>
      </c>
      <c r="V1581" s="199">
        <f t="shared" si="124"/>
        <v>9.7500455849099996</v>
      </c>
      <c r="W1581" s="231">
        <f>SUM($V$1460:V1581)</f>
        <v>1201.0360120474097</v>
      </c>
      <c r="Y1581" s="231"/>
      <c r="Z1581" s="231"/>
      <c r="AA1581" s="231"/>
      <c r="AB1581" s="231"/>
      <c r="AC1581" s="231"/>
      <c r="AD1581" s="231"/>
      <c r="AE1581" s="231"/>
      <c r="AF1581" s="231"/>
      <c r="AG1581" s="231"/>
      <c r="AH1581" s="231"/>
      <c r="AI1581" s="231"/>
      <c r="AJ1581" s="231"/>
      <c r="AK1581" s="231"/>
      <c r="AL1581" s="231"/>
      <c r="AM1581" s="231"/>
      <c r="AN1581" s="231"/>
    </row>
    <row r="1582" spans="1:40">
      <c r="A1582" s="27">
        <v>43553</v>
      </c>
      <c r="B1582" s="113">
        <v>11.7402</v>
      </c>
      <c r="C1582" s="116">
        <v>4.8</v>
      </c>
      <c r="D1582" s="116">
        <v>36.520000000000003</v>
      </c>
      <c r="E1582" s="113">
        <v>54.5137</v>
      </c>
      <c r="F1582" s="113">
        <v>38.889000000000003</v>
      </c>
      <c r="G1582" s="113">
        <v>12</v>
      </c>
      <c r="H1582" s="113">
        <v>48.68</v>
      </c>
      <c r="I1582" s="113">
        <v>21.01</v>
      </c>
      <c r="J1582" s="113">
        <v>67.010000000000005</v>
      </c>
      <c r="K1582" s="113">
        <v>684.79</v>
      </c>
      <c r="L1582" s="113">
        <v>16.920000000000002</v>
      </c>
      <c r="M1582" s="113">
        <v>51.75</v>
      </c>
      <c r="N1582" s="113">
        <v>65.98</v>
      </c>
      <c r="O1582" s="113">
        <v>600.01</v>
      </c>
      <c r="P1582" s="113">
        <f t="shared" si="120"/>
        <v>2.2180027266617595</v>
      </c>
      <c r="Q1582" s="113">
        <f t="shared" si="121"/>
        <v>9.1889596616926728</v>
      </c>
      <c r="R1582" s="113">
        <f>SUM($Q$1460:Q1582)</f>
        <v>1608.4353190052896</v>
      </c>
      <c r="S1582" s="113">
        <f t="shared" si="122"/>
        <v>8.1464076987624026</v>
      </c>
      <c r="T1582" s="113">
        <f>SUM($S$1460:S1582)</f>
        <v>1284.821652248278</v>
      </c>
      <c r="U1582" s="199">
        <f t="shared" si="123"/>
        <v>7.9529879523099991</v>
      </c>
      <c r="V1582" s="199">
        <f t="shared" si="124"/>
        <v>7.9529879523099991</v>
      </c>
      <c r="W1582" s="231">
        <f>SUM($V$1460:V1582)</f>
        <v>1208.9889999997197</v>
      </c>
      <c r="Y1582" s="231"/>
      <c r="Z1582" s="231"/>
      <c r="AA1582" s="231"/>
      <c r="AB1582" s="231"/>
      <c r="AC1582" s="231"/>
      <c r="AD1582" s="231"/>
      <c r="AE1582" s="231"/>
      <c r="AF1582" s="231"/>
      <c r="AG1582" s="231"/>
      <c r="AH1582" s="231"/>
      <c r="AI1582" s="231"/>
      <c r="AJ1582" s="231"/>
      <c r="AK1582" s="231"/>
      <c r="AL1582" s="231"/>
      <c r="AM1582" s="231"/>
      <c r="AN1582" s="231"/>
    </row>
    <row r="1583" spans="1:40">
      <c r="A1583" s="27">
        <v>43554</v>
      </c>
      <c r="B1583" s="113">
        <v>11.394600000000001</v>
      </c>
      <c r="C1583" s="116">
        <v>4.66</v>
      </c>
      <c r="D1583" s="116">
        <v>36.299999999999997</v>
      </c>
      <c r="E1583" s="113">
        <v>53.696899999999999</v>
      </c>
      <c r="F1583" s="113">
        <v>38.591500000000003</v>
      </c>
      <c r="G1583" s="113">
        <v>12</v>
      </c>
      <c r="H1583" s="113">
        <v>39.25</v>
      </c>
      <c r="I1583" s="113">
        <v>21.01</v>
      </c>
      <c r="J1583" s="113">
        <v>60.87</v>
      </c>
      <c r="K1583" s="113">
        <v>684.19</v>
      </c>
      <c r="L1583" s="113">
        <v>15.06</v>
      </c>
      <c r="M1583" s="113">
        <v>54.32</v>
      </c>
      <c r="N1583" s="113">
        <v>69.7</v>
      </c>
      <c r="O1583" s="113">
        <v>599.96</v>
      </c>
      <c r="P1583" s="113">
        <f t="shared" si="120"/>
        <v>2.1540686251265697</v>
      </c>
      <c r="Q1583" s="113">
        <f t="shared" si="121"/>
        <v>8.6198581198549888</v>
      </c>
      <c r="R1583" s="113">
        <f>SUM($Q$1460:Q1583)</f>
        <v>1617.0551771251446</v>
      </c>
      <c r="S1583" s="113">
        <f t="shared" si="122"/>
        <v>7.8379214647972972</v>
      </c>
      <c r="T1583" s="113">
        <f>SUM($S$1460:S1583)</f>
        <v>1292.6595737130754</v>
      </c>
      <c r="U1583" s="199">
        <f t="shared" si="123"/>
        <v>7.71647944432</v>
      </c>
      <c r="V1583" s="199">
        <f t="shared" si="124"/>
        <v>7.71647944432</v>
      </c>
      <c r="W1583" s="231">
        <f>SUM($V$1460:V1583)</f>
        <v>1216.7054794440396</v>
      </c>
      <c r="Y1583" s="231"/>
      <c r="Z1583" s="231"/>
      <c r="AA1583" s="231"/>
      <c r="AB1583" s="231"/>
      <c r="AC1583" s="231"/>
      <c r="AD1583" s="231"/>
      <c r="AE1583" s="231"/>
      <c r="AF1583" s="231"/>
      <c r="AG1583" s="231"/>
      <c r="AH1583" s="231"/>
      <c r="AI1583" s="231"/>
      <c r="AJ1583" s="231"/>
      <c r="AK1583" s="231"/>
      <c r="AL1583" s="231"/>
      <c r="AM1583" s="231"/>
      <c r="AN1583" s="231"/>
    </row>
    <row r="1584" spans="1:40">
      <c r="A1584" s="27">
        <v>43555</v>
      </c>
      <c r="B1584" s="113">
        <v>11.300700000000001</v>
      </c>
      <c r="C1584" s="116">
        <v>4.62</v>
      </c>
      <c r="D1584" s="116">
        <v>35.880000000000003</v>
      </c>
      <c r="E1584" s="113">
        <v>49.917299999999997</v>
      </c>
      <c r="F1584" s="113">
        <v>38.789299999999997</v>
      </c>
      <c r="G1584" s="113">
        <v>11.80000019</v>
      </c>
      <c r="H1584" s="113">
        <v>46.42</v>
      </c>
      <c r="I1584" s="113">
        <v>21</v>
      </c>
      <c r="J1584" s="113">
        <v>70.64</v>
      </c>
      <c r="K1584" s="113">
        <v>683.75</v>
      </c>
      <c r="L1584" s="113">
        <v>15.03</v>
      </c>
      <c r="M1584" s="113">
        <v>55.43</v>
      </c>
      <c r="N1584" s="113">
        <v>69.25</v>
      </c>
      <c r="O1584" s="113">
        <v>600.01</v>
      </c>
      <c r="P1584" s="113">
        <f t="shared" si="120"/>
        <v>2.1862499971584319</v>
      </c>
      <c r="Q1584" s="113">
        <f t="shared" si="121"/>
        <v>8.9017687874822808</v>
      </c>
      <c r="R1584" s="113">
        <f>SUM($Q$1460:Q1584)</f>
        <v>1625.9569459126269</v>
      </c>
      <c r="S1584" s="113">
        <f t="shared" si="122"/>
        <v>7.7919142588924757</v>
      </c>
      <c r="T1584" s="113">
        <f>SUM($S$1460:S1584)</f>
        <v>1300.4514879719679</v>
      </c>
      <c r="U1584" s="199">
        <f t="shared" si="123"/>
        <v>7.4919351446200011</v>
      </c>
      <c r="V1584" s="199">
        <f t="shared" si="124"/>
        <v>7.4919351446200011</v>
      </c>
      <c r="W1584" s="231">
        <f>SUM($V$1460:V1584)</f>
        <v>1224.1974145886595</v>
      </c>
      <c r="Y1584" s="231"/>
      <c r="Z1584" s="231"/>
      <c r="AA1584" s="231"/>
      <c r="AB1584" s="231"/>
      <c r="AC1584" s="231"/>
      <c r="AD1584" s="231"/>
      <c r="AE1584" s="231"/>
      <c r="AF1584" s="231"/>
      <c r="AG1584" s="231"/>
      <c r="AH1584" s="231"/>
      <c r="AI1584" s="231"/>
      <c r="AJ1584" s="231"/>
      <c r="AK1584" s="231"/>
      <c r="AL1584" s="231"/>
      <c r="AM1584" s="231"/>
      <c r="AN1584" s="231"/>
    </row>
    <row r="1585" spans="1:40">
      <c r="A1585" s="27">
        <v>43556</v>
      </c>
      <c r="B1585" s="113">
        <v>11.3765</v>
      </c>
      <c r="C1585" s="116">
        <v>4.6500000000000004</v>
      </c>
      <c r="D1585" s="116">
        <v>35.46</v>
      </c>
      <c r="E1585" s="113">
        <v>55.787700000000001</v>
      </c>
      <c r="F1585" s="113">
        <v>38.456699999999998</v>
      </c>
      <c r="G1585" s="113">
        <v>11.69999981</v>
      </c>
      <c r="H1585" s="113">
        <v>43.56</v>
      </c>
      <c r="I1585" s="113">
        <v>21.01</v>
      </c>
      <c r="J1585" s="113">
        <v>79.66</v>
      </c>
      <c r="K1585" s="113">
        <v>684.64</v>
      </c>
      <c r="L1585" s="113">
        <v>15.73</v>
      </c>
      <c r="M1585" s="113">
        <v>50.55</v>
      </c>
      <c r="N1585" s="113">
        <v>68.459999999999994</v>
      </c>
      <c r="O1585" s="113">
        <v>599.96</v>
      </c>
      <c r="P1585" s="113">
        <f t="shared" si="120"/>
        <v>2.1944773360607686</v>
      </c>
      <c r="Q1585" s="113">
        <f t="shared" si="121"/>
        <v>8.9753087604465822</v>
      </c>
      <c r="R1585" s="113">
        <f>SUM($Q$1460:Q1585)</f>
        <v>1634.9322546730734</v>
      </c>
      <c r="S1585" s="113">
        <f t="shared" si="122"/>
        <v>8.0752442320135245</v>
      </c>
      <c r="T1585" s="113">
        <f>SUM($S$1460:S1585)</f>
        <v>1308.5267322039815</v>
      </c>
      <c r="U1585" s="199">
        <f t="shared" si="123"/>
        <v>7.6858153804799993</v>
      </c>
      <c r="V1585" s="199">
        <f t="shared" si="124"/>
        <v>7.6858153804799993</v>
      </c>
      <c r="W1585" s="231">
        <f>SUM($V$1460:V1585)</f>
        <v>1231.8832299691396</v>
      </c>
      <c r="Y1585" s="231"/>
      <c r="Z1585" s="231"/>
      <c r="AA1585" s="231"/>
      <c r="AB1585" s="231"/>
      <c r="AC1585" s="231"/>
      <c r="AD1585" s="231"/>
      <c r="AE1585" s="231"/>
      <c r="AF1585" s="231"/>
      <c r="AG1585" s="231"/>
      <c r="AH1585" s="231"/>
      <c r="AI1585" s="231"/>
      <c r="AJ1585" s="231"/>
      <c r="AK1585" s="231"/>
      <c r="AL1585" s="231"/>
      <c r="AM1585" s="231"/>
      <c r="AN1585" s="231"/>
    </row>
    <row r="1586" spans="1:40">
      <c r="A1586" s="27">
        <v>43557</v>
      </c>
      <c r="B1586" s="113">
        <v>10.5143</v>
      </c>
      <c r="C1586" s="116">
        <v>4.3</v>
      </c>
      <c r="D1586" s="116">
        <v>34.26</v>
      </c>
      <c r="E1586" s="113">
        <v>47.898400000000002</v>
      </c>
      <c r="F1586" s="113">
        <v>38.525700000000001</v>
      </c>
      <c r="G1586" s="113">
        <v>11.69999981</v>
      </c>
      <c r="H1586" s="113">
        <v>45.32</v>
      </c>
      <c r="I1586" s="113">
        <v>20.72</v>
      </c>
      <c r="J1586" s="113">
        <v>74.52</v>
      </c>
      <c r="K1586" s="113">
        <v>593.35</v>
      </c>
      <c r="L1586" s="113">
        <v>19.149999999999999</v>
      </c>
      <c r="M1586" s="113">
        <v>61.01</v>
      </c>
      <c r="N1586" s="113">
        <v>32.840000000000003</v>
      </c>
      <c r="O1586" s="113">
        <v>573.13</v>
      </c>
      <c r="P1586" s="113">
        <f t="shared" si="120"/>
        <v>1.989676004839128</v>
      </c>
      <c r="Q1586" s="113">
        <f t="shared" si="121"/>
        <v>7.3131639486961841</v>
      </c>
      <c r="R1586" s="113">
        <f>SUM($Q$1460:Q1586)</f>
        <v>1642.2454186217697</v>
      </c>
      <c r="S1586" s="113">
        <f t="shared" si="122"/>
        <v>7.0164629514399248</v>
      </c>
      <c r="T1586" s="113">
        <f>SUM($S$1460:S1586)</f>
        <v>1315.5431951554215</v>
      </c>
      <c r="U1586" s="199">
        <f t="shared" si="123"/>
        <v>6.8296176368899992</v>
      </c>
      <c r="V1586" s="199">
        <f t="shared" si="124"/>
        <v>6.8296176368899992</v>
      </c>
      <c r="W1586" s="231">
        <f>SUM($V$1460:V1586)</f>
        <v>1238.7128476060295</v>
      </c>
      <c r="Y1586" s="231"/>
      <c r="Z1586" s="231"/>
      <c r="AA1586" s="231"/>
      <c r="AB1586" s="231"/>
      <c r="AC1586" s="231"/>
      <c r="AD1586" s="231"/>
      <c r="AE1586" s="231"/>
      <c r="AF1586" s="231"/>
      <c r="AG1586" s="231"/>
      <c r="AH1586" s="231"/>
      <c r="AI1586" s="231"/>
      <c r="AJ1586" s="231"/>
      <c r="AK1586" s="231"/>
      <c r="AL1586" s="231"/>
      <c r="AM1586" s="231"/>
      <c r="AN1586" s="231"/>
    </row>
    <row r="1587" spans="1:40">
      <c r="A1587" s="27">
        <v>43558</v>
      </c>
      <c r="B1587" s="113">
        <v>17.690100000000001</v>
      </c>
      <c r="C1587" s="116">
        <v>7.23</v>
      </c>
      <c r="D1587" s="116">
        <v>35.299999999999997</v>
      </c>
      <c r="E1587" s="113">
        <v>43.049700000000001</v>
      </c>
      <c r="F1587" s="113">
        <v>38.324599999999997</v>
      </c>
      <c r="G1587" s="113">
        <v>11.600000380000001</v>
      </c>
      <c r="H1587" s="113">
        <v>68</v>
      </c>
      <c r="I1587" s="113">
        <v>21</v>
      </c>
      <c r="J1587" s="113">
        <v>68.819999999999993</v>
      </c>
      <c r="K1587" s="113">
        <v>829.58</v>
      </c>
      <c r="L1587" s="113">
        <v>20.05</v>
      </c>
      <c r="M1587" s="113">
        <v>63.07</v>
      </c>
      <c r="N1587" s="113">
        <v>54.52</v>
      </c>
      <c r="O1587" s="113">
        <v>647.23</v>
      </c>
      <c r="P1587" s="113">
        <f t="shared" si="120"/>
        <v>2.8245846865126443</v>
      </c>
      <c r="Q1587" s="113">
        <f t="shared" si="121"/>
        <v>16.853943862157976</v>
      </c>
      <c r="R1587" s="113">
        <f>SUM($Q$1460:Q1587)</f>
        <v>1659.0993624839277</v>
      </c>
      <c r="S1587" s="113">
        <f t="shared" si="122"/>
        <v>10.98340672678915</v>
      </c>
      <c r="T1587" s="113">
        <f>SUM($S$1460:S1587)</f>
        <v>1326.5266018822106</v>
      </c>
      <c r="U1587" s="199">
        <f t="shared" si="123"/>
        <v>10.659324582270001</v>
      </c>
      <c r="V1587" s="199">
        <f t="shared" si="124"/>
        <v>10.659324582270001</v>
      </c>
      <c r="W1587" s="231">
        <f>SUM($V$1460:V1587)</f>
        <v>1249.3721721882996</v>
      </c>
      <c r="Y1587" s="231"/>
      <c r="Z1587" s="231"/>
      <c r="AA1587" s="231"/>
      <c r="AB1587" s="231"/>
      <c r="AC1587" s="231"/>
      <c r="AD1587" s="231"/>
      <c r="AE1587" s="231"/>
      <c r="AF1587" s="231"/>
      <c r="AG1587" s="231"/>
      <c r="AH1587" s="231"/>
      <c r="AI1587" s="231"/>
      <c r="AJ1587" s="231"/>
      <c r="AK1587" s="231"/>
      <c r="AL1587" s="231"/>
      <c r="AM1587" s="231"/>
      <c r="AN1587" s="231"/>
    </row>
    <row r="1588" spans="1:40">
      <c r="A1588" s="27">
        <v>43559</v>
      </c>
      <c r="B1588" s="113">
        <v>13.8178</v>
      </c>
      <c r="C1588" s="116">
        <v>5.65</v>
      </c>
      <c r="D1588" s="116">
        <v>35.909999999999997</v>
      </c>
      <c r="E1588" s="113">
        <v>53.508499999999998</v>
      </c>
      <c r="F1588" s="113">
        <v>38.436199999999999</v>
      </c>
      <c r="G1588" s="113">
        <v>11.600000380000001</v>
      </c>
      <c r="H1588" s="113">
        <v>59.77</v>
      </c>
      <c r="I1588" s="113">
        <v>20.99</v>
      </c>
      <c r="J1588" s="113">
        <v>69.88</v>
      </c>
      <c r="K1588" s="113">
        <v>731.06</v>
      </c>
      <c r="L1588" s="113">
        <v>16.22</v>
      </c>
      <c r="M1588" s="113">
        <v>41.9</v>
      </c>
      <c r="N1588" s="113">
        <v>69.92</v>
      </c>
      <c r="O1588" s="113">
        <v>608.32000000000005</v>
      </c>
      <c r="P1588" s="113">
        <f t="shared" si="120"/>
        <v>2.4552409339922039</v>
      </c>
      <c r="Q1588" s="113">
        <f t="shared" si="121"/>
        <v>11.649239908669495</v>
      </c>
      <c r="R1588" s="113">
        <f>SUM($Q$1460:Q1588)</f>
        <v>1670.7486023925971</v>
      </c>
      <c r="S1588" s="113">
        <f t="shared" si="122"/>
        <v>9.4003966988203462</v>
      </c>
      <c r="T1588" s="113">
        <f>SUM($S$1460:S1588)</f>
        <v>1335.9269985810308</v>
      </c>
      <c r="U1588" s="199">
        <f t="shared" si="123"/>
        <v>8.9817778928700012</v>
      </c>
      <c r="V1588" s="199">
        <f t="shared" si="124"/>
        <v>8.9817778928700012</v>
      </c>
      <c r="W1588" s="231">
        <f>SUM($V$1460:V1588)</f>
        <v>1258.3539500811696</v>
      </c>
      <c r="Y1588" s="231"/>
      <c r="Z1588" s="231"/>
      <c r="AA1588" s="231"/>
      <c r="AB1588" s="231"/>
      <c r="AC1588" s="231"/>
      <c r="AD1588" s="231"/>
      <c r="AE1588" s="231"/>
      <c r="AF1588" s="231"/>
      <c r="AG1588" s="231"/>
      <c r="AH1588" s="231"/>
      <c r="AI1588" s="231"/>
      <c r="AJ1588" s="231"/>
      <c r="AK1588" s="231"/>
      <c r="AL1588" s="231"/>
      <c r="AM1588" s="231"/>
      <c r="AN1588" s="231"/>
    </row>
    <row r="1589" spans="1:40">
      <c r="A1589" s="27">
        <v>43560</v>
      </c>
      <c r="B1589" s="113">
        <v>11.945600000000001</v>
      </c>
      <c r="C1589" s="116">
        <v>4.88</v>
      </c>
      <c r="D1589" s="116">
        <v>35.51</v>
      </c>
      <c r="E1589" s="113">
        <v>52.985599999999998</v>
      </c>
      <c r="F1589" s="113">
        <v>38.654600000000002</v>
      </c>
      <c r="G1589" s="113">
        <v>11.600000380000001</v>
      </c>
      <c r="H1589" s="113">
        <v>56.11</v>
      </c>
      <c r="I1589" s="113">
        <v>21.28</v>
      </c>
      <c r="J1589" s="113">
        <v>78.08</v>
      </c>
      <c r="K1589" s="113">
        <v>657.28</v>
      </c>
      <c r="L1589" s="113">
        <v>13.05</v>
      </c>
      <c r="M1589" s="113">
        <v>42.09</v>
      </c>
      <c r="N1589" s="113">
        <v>60.72</v>
      </c>
      <c r="O1589" s="113">
        <v>580.11</v>
      </c>
      <c r="P1589" s="113">
        <f t="shared" si="120"/>
        <v>2.2414301311248641</v>
      </c>
      <c r="Q1589" s="113">
        <f t="shared" si="121"/>
        <v>9.4067745934370048</v>
      </c>
      <c r="R1589" s="113">
        <f>SUM($Q$1460:Q1589)</f>
        <v>1680.1553769860341</v>
      </c>
      <c r="S1589" s="113">
        <f t="shared" si="122"/>
        <v>8.3746877209029478</v>
      </c>
      <c r="T1589" s="113">
        <f>SUM($S$1460:S1589)</f>
        <v>1344.3016863019338</v>
      </c>
      <c r="U1589" s="199">
        <f t="shared" si="123"/>
        <v>7.9014913941399998</v>
      </c>
      <c r="V1589" s="199">
        <f t="shared" si="124"/>
        <v>7.9014913941399998</v>
      </c>
      <c r="W1589" s="231">
        <f>SUM($V$1460:V1589)</f>
        <v>1266.2554414753097</v>
      </c>
      <c r="Y1589" s="231"/>
      <c r="Z1589" s="231"/>
      <c r="AA1589" s="231"/>
      <c r="AB1589" s="231"/>
      <c r="AC1589" s="231"/>
      <c r="AD1589" s="231"/>
      <c r="AE1589" s="231"/>
      <c r="AF1589" s="231"/>
      <c r="AG1589" s="231"/>
      <c r="AH1589" s="231"/>
      <c r="AI1589" s="231"/>
      <c r="AJ1589" s="231"/>
      <c r="AK1589" s="231"/>
      <c r="AL1589" s="231"/>
      <c r="AM1589" s="231"/>
      <c r="AN1589" s="231"/>
    </row>
    <row r="1590" spans="1:40">
      <c r="A1590" s="27">
        <v>43561</v>
      </c>
      <c r="B1590" s="113">
        <v>12.5337</v>
      </c>
      <c r="C1590" s="116">
        <v>5.12</v>
      </c>
      <c r="D1590" s="116">
        <v>36.26</v>
      </c>
      <c r="E1590" s="113">
        <v>51.491500000000002</v>
      </c>
      <c r="F1590" s="113">
        <v>38.591099999999997</v>
      </c>
      <c r="G1590" s="113">
        <v>11.600000380000001</v>
      </c>
      <c r="H1590" s="113">
        <v>60.34</v>
      </c>
      <c r="I1590" s="113">
        <v>25.01</v>
      </c>
      <c r="J1590" s="113">
        <v>71.91</v>
      </c>
      <c r="K1590" s="113">
        <v>753.98</v>
      </c>
      <c r="L1590" s="113">
        <v>12.36</v>
      </c>
      <c r="M1590" s="113">
        <v>44.85</v>
      </c>
      <c r="N1590" s="113">
        <v>69.22</v>
      </c>
      <c r="O1590" s="113">
        <v>657.7</v>
      </c>
      <c r="P1590" s="113">
        <f t="shared" si="120"/>
        <v>2.4509298375601341</v>
      </c>
      <c r="Q1590" s="113">
        <f t="shared" si="121"/>
        <v>11.599127010445905</v>
      </c>
      <c r="R1590" s="113">
        <f>SUM($Q$1460:Q1590)</f>
        <v>1691.75450399648</v>
      </c>
      <c r="S1590" s="113">
        <f t="shared" si="122"/>
        <v>8.4764790124532503</v>
      </c>
      <c r="T1590" s="113">
        <f>SUM($S$1460:S1590)</f>
        <v>1352.778165314387</v>
      </c>
      <c r="U1590" s="199">
        <f t="shared" si="123"/>
        <v>8.2476792756599995</v>
      </c>
      <c r="V1590" s="199">
        <f t="shared" si="124"/>
        <v>8.2476792756599995</v>
      </c>
      <c r="W1590" s="231">
        <f>SUM($V$1460:V1590)</f>
        <v>1274.5031207509696</v>
      </c>
      <c r="Y1590" s="231"/>
      <c r="Z1590" s="231"/>
      <c r="AA1590" s="231"/>
      <c r="AB1590" s="231"/>
      <c r="AC1590" s="231"/>
      <c r="AD1590" s="231"/>
      <c r="AE1590" s="231"/>
      <c r="AF1590" s="231"/>
      <c r="AG1590" s="231"/>
      <c r="AH1590" s="231"/>
      <c r="AI1590" s="231"/>
      <c r="AJ1590" s="231"/>
      <c r="AK1590" s="231"/>
      <c r="AL1590" s="231"/>
      <c r="AM1590" s="231"/>
      <c r="AN1590" s="231"/>
    </row>
    <row r="1591" spans="1:40">
      <c r="A1591" s="27">
        <v>43562</v>
      </c>
      <c r="B1591" s="113">
        <v>12.5304</v>
      </c>
      <c r="C1591" s="116">
        <v>5.12</v>
      </c>
      <c r="D1591" s="116">
        <v>35.64</v>
      </c>
      <c r="E1591" s="113">
        <v>53.233600000000003</v>
      </c>
      <c r="F1591" s="113">
        <v>38.673900000000003</v>
      </c>
      <c r="G1591" s="113">
        <v>11.80000019</v>
      </c>
      <c r="H1591" s="113">
        <v>45.06</v>
      </c>
      <c r="I1591" s="113">
        <v>25</v>
      </c>
      <c r="J1591" s="113">
        <v>78.14</v>
      </c>
      <c r="K1591" s="113">
        <v>771.35</v>
      </c>
      <c r="L1591" s="113">
        <v>10.24</v>
      </c>
      <c r="M1591" s="113">
        <v>68</v>
      </c>
      <c r="N1591" s="113">
        <v>66.959999999999994</v>
      </c>
      <c r="O1591" s="113">
        <v>680</v>
      </c>
      <c r="P1591" s="113">
        <f t="shared" si="120"/>
        <v>2.4445391691345923</v>
      </c>
      <c r="Q1591" s="113">
        <f t="shared" si="121"/>
        <v>11.525237189843624</v>
      </c>
      <c r="R1591" s="113">
        <f>SUM($Q$1460:Q1591)</f>
        <v>1703.2797411863237</v>
      </c>
      <c r="S1591" s="113">
        <f t="shared" si="122"/>
        <v>8.3861810315116738</v>
      </c>
      <c r="T1591" s="113">
        <f>SUM($S$1460:S1591)</f>
        <v>1361.1643463458986</v>
      </c>
      <c r="U1591" s="199">
        <f t="shared" si="123"/>
        <v>8.2417089942699988</v>
      </c>
      <c r="V1591" s="199">
        <f t="shared" si="124"/>
        <v>8.2417089942699988</v>
      </c>
      <c r="W1591" s="231">
        <f>SUM($V$1460:V1591)</f>
        <v>1282.7448297452397</v>
      </c>
      <c r="Y1591" s="231"/>
      <c r="Z1591" s="231"/>
      <c r="AA1591" s="231"/>
      <c r="AB1591" s="231"/>
      <c r="AC1591" s="231"/>
      <c r="AD1591" s="231"/>
      <c r="AE1591" s="231"/>
      <c r="AF1591" s="231"/>
      <c r="AG1591" s="231"/>
      <c r="AH1591" s="231"/>
      <c r="AI1591" s="231"/>
      <c r="AJ1591" s="231"/>
      <c r="AK1591" s="231"/>
      <c r="AL1591" s="231"/>
      <c r="AM1591" s="231"/>
      <c r="AN1591" s="231"/>
    </row>
    <row r="1592" spans="1:40">
      <c r="A1592" s="27">
        <v>43563</v>
      </c>
      <c r="B1592" s="113">
        <v>12.373699999999999</v>
      </c>
      <c r="C1592" s="116">
        <v>5.0599999999999996</v>
      </c>
      <c r="D1592" s="116">
        <v>35.57</v>
      </c>
      <c r="E1592" s="113">
        <v>57.417299999999997</v>
      </c>
      <c r="F1592" s="113">
        <v>38.869199999999999</v>
      </c>
      <c r="G1592" s="113">
        <v>12</v>
      </c>
      <c r="H1592" s="113">
        <v>57.3</v>
      </c>
      <c r="I1592" s="113">
        <v>24.99</v>
      </c>
      <c r="J1592" s="113">
        <v>79.959999999999994</v>
      </c>
      <c r="K1592" s="113">
        <v>767.94</v>
      </c>
      <c r="L1592" s="113">
        <v>10.01</v>
      </c>
      <c r="M1592" s="113">
        <v>68.8</v>
      </c>
      <c r="N1592" s="113">
        <v>65.64</v>
      </c>
      <c r="O1592" s="113">
        <v>680.06</v>
      </c>
      <c r="P1592" s="113">
        <f t="shared" si="120"/>
        <v>2.4791768714965796</v>
      </c>
      <c r="Q1592" s="113">
        <f t="shared" si="121"/>
        <v>11.931439266975504</v>
      </c>
      <c r="R1592" s="113">
        <f>SUM($Q$1460:Q1592)</f>
        <v>1715.2111804532992</v>
      </c>
      <c r="S1592" s="113">
        <f t="shared" si="122"/>
        <v>8.4330868959837986</v>
      </c>
      <c r="T1592" s="113">
        <f>SUM($S$1460:S1592)</f>
        <v>1369.5974332418823</v>
      </c>
      <c r="U1592" s="199">
        <f t="shared" si="123"/>
        <v>8.2963594160099987</v>
      </c>
      <c r="V1592" s="199">
        <f t="shared" si="124"/>
        <v>8.2963594160099987</v>
      </c>
      <c r="W1592" s="231">
        <f>SUM($V$1460:V1592)</f>
        <v>1291.0411891612498</v>
      </c>
      <c r="Y1592" s="231"/>
      <c r="Z1592" s="231"/>
      <c r="AA1592" s="231"/>
      <c r="AB1592" s="231"/>
      <c r="AC1592" s="231"/>
      <c r="AD1592" s="231"/>
      <c r="AE1592" s="231"/>
      <c r="AF1592" s="231"/>
      <c r="AG1592" s="231"/>
      <c r="AH1592" s="231"/>
      <c r="AI1592" s="231"/>
      <c r="AJ1592" s="231"/>
      <c r="AK1592" s="231"/>
      <c r="AL1592" s="231"/>
      <c r="AM1592" s="231"/>
      <c r="AN1592" s="231"/>
    </row>
    <row r="1593" spans="1:40">
      <c r="A1593" s="27">
        <v>43564</v>
      </c>
      <c r="B1593" s="113">
        <v>12.7715</v>
      </c>
      <c r="C1593" s="116">
        <v>5.22</v>
      </c>
      <c r="D1593" s="116">
        <v>35.869999999999997</v>
      </c>
      <c r="E1593" s="113">
        <v>56.765300000000003</v>
      </c>
      <c r="F1593" s="113">
        <v>38.331600000000002</v>
      </c>
      <c r="G1593" s="113">
        <v>12</v>
      </c>
      <c r="H1593" s="113">
        <v>55.74</v>
      </c>
      <c r="I1593" s="113">
        <v>25.01</v>
      </c>
      <c r="J1593" s="113">
        <v>74.05</v>
      </c>
      <c r="K1593" s="113">
        <v>777.72</v>
      </c>
      <c r="L1593" s="113">
        <v>9.43</v>
      </c>
      <c r="M1593" s="113">
        <v>76.760000000000005</v>
      </c>
      <c r="N1593" s="113">
        <v>66.88</v>
      </c>
      <c r="O1593" s="113">
        <v>682.68</v>
      </c>
      <c r="P1593" s="113">
        <f t="shared" si="120"/>
        <v>2.5200937988012599</v>
      </c>
      <c r="Q1593" s="113">
        <f t="shared" si="121"/>
        <v>12.429762505722373</v>
      </c>
      <c r="R1593" s="113">
        <f>SUM($Q$1460:Q1593)</f>
        <v>1727.6409429590217</v>
      </c>
      <c r="S1593" s="113">
        <f t="shared" si="122"/>
        <v>8.6319963455641986</v>
      </c>
      <c r="T1593" s="113">
        <f>SUM($S$1460:S1593)</f>
        <v>1378.2294295874465</v>
      </c>
      <c r="U1593" s="199">
        <f t="shared" si="123"/>
        <v>8.51741585105</v>
      </c>
      <c r="V1593" s="199">
        <f t="shared" si="124"/>
        <v>8.51741585105</v>
      </c>
      <c r="W1593" s="231">
        <f>SUM($V$1460:V1593)</f>
        <v>1299.5586050122997</v>
      </c>
      <c r="Y1593" s="231"/>
      <c r="Z1593" s="231"/>
      <c r="AA1593" s="231"/>
      <c r="AB1593" s="231"/>
      <c r="AC1593" s="231"/>
      <c r="AD1593" s="231"/>
      <c r="AE1593" s="231"/>
      <c r="AF1593" s="231"/>
      <c r="AG1593" s="231"/>
      <c r="AH1593" s="231"/>
      <c r="AI1593" s="231"/>
      <c r="AJ1593" s="231"/>
      <c r="AK1593" s="231"/>
      <c r="AL1593" s="231"/>
      <c r="AM1593" s="231"/>
      <c r="AN1593" s="231"/>
    </row>
    <row r="1594" spans="1:40">
      <c r="A1594" s="27">
        <v>43565</v>
      </c>
      <c r="B1594" s="113">
        <v>13.4924</v>
      </c>
      <c r="C1594" s="116">
        <v>5.51</v>
      </c>
      <c r="D1594" s="116">
        <v>36.520000000000003</v>
      </c>
      <c r="E1594" s="113">
        <v>55.323399999999999</v>
      </c>
      <c r="F1594" s="113">
        <v>38.720999999999997</v>
      </c>
      <c r="G1594" s="113">
        <v>11.80000019</v>
      </c>
      <c r="H1594" s="113">
        <v>50.79</v>
      </c>
      <c r="I1594" s="113">
        <v>25.01</v>
      </c>
      <c r="J1594" s="113">
        <v>79.209999999999994</v>
      </c>
      <c r="K1594" s="113">
        <v>798.53</v>
      </c>
      <c r="L1594" s="113">
        <v>9.1999999999999993</v>
      </c>
      <c r="M1594" s="113">
        <v>84.91</v>
      </c>
      <c r="N1594" s="113">
        <v>72.239999999999995</v>
      </c>
      <c r="O1594" s="113">
        <v>686.06</v>
      </c>
      <c r="P1594" s="113">
        <f t="shared" si="120"/>
        <v>2.6110827049013019</v>
      </c>
      <c r="Q1594" s="113">
        <f t="shared" si="121"/>
        <v>13.613782584461713</v>
      </c>
      <c r="R1594" s="113">
        <f>SUM($Q$1460:Q1594)</f>
        <v>1741.2547255434833</v>
      </c>
      <c r="S1594" s="113">
        <f t="shared" si="122"/>
        <v>9.2174673421103748</v>
      </c>
      <c r="T1594" s="113">
        <f>SUM($S$1460:S1594)</f>
        <v>1387.4468969295569</v>
      </c>
      <c r="U1594" s="199">
        <f t="shared" si="123"/>
        <v>8.9215808217199992</v>
      </c>
      <c r="V1594" s="199">
        <f t="shared" si="124"/>
        <v>8.9215808217199992</v>
      </c>
      <c r="W1594" s="231">
        <f>SUM($V$1460:V1594)</f>
        <v>1308.4801858340197</v>
      </c>
      <c r="Y1594" s="231"/>
      <c r="Z1594" s="231"/>
      <c r="AA1594" s="231"/>
      <c r="AB1594" s="231"/>
      <c r="AC1594" s="231"/>
      <c r="AD1594" s="231"/>
      <c r="AE1594" s="231"/>
      <c r="AF1594" s="231"/>
      <c r="AG1594" s="231"/>
      <c r="AH1594" s="231"/>
      <c r="AI1594" s="231"/>
      <c r="AJ1594" s="231"/>
      <c r="AK1594" s="231"/>
      <c r="AL1594" s="231"/>
      <c r="AM1594" s="231"/>
      <c r="AN1594" s="231"/>
    </row>
    <row r="1595" spans="1:40">
      <c r="A1595" s="27">
        <v>43566</v>
      </c>
      <c r="B1595" s="113">
        <v>13.037599999999999</v>
      </c>
      <c r="C1595" s="116">
        <v>5.33</v>
      </c>
      <c r="D1595" s="116">
        <v>38.42</v>
      </c>
      <c r="E1595" s="113">
        <v>52.519799999999996</v>
      </c>
      <c r="F1595" s="113">
        <v>39.015999999999998</v>
      </c>
      <c r="G1595" s="113">
        <v>11.80000019</v>
      </c>
      <c r="H1595" s="113">
        <v>49.76</v>
      </c>
      <c r="I1595" s="113">
        <v>25.01</v>
      </c>
      <c r="J1595" s="113">
        <v>73.39</v>
      </c>
      <c r="K1595" s="113">
        <v>730.46</v>
      </c>
      <c r="L1595" s="113">
        <v>9.2899999999999991</v>
      </c>
      <c r="M1595" s="113">
        <v>58</v>
      </c>
      <c r="N1595" s="113">
        <v>72.2</v>
      </c>
      <c r="O1595" s="113">
        <v>625.12</v>
      </c>
      <c r="P1595" s="113">
        <f t="shared" si="120"/>
        <v>2.4643014382709221</v>
      </c>
      <c r="Q1595" s="113">
        <f t="shared" si="121"/>
        <v>11.755267503102019</v>
      </c>
      <c r="R1595" s="113">
        <f>SUM($Q$1460:Q1595)</f>
        <v>1753.0099930465854</v>
      </c>
      <c r="S1595" s="113">
        <f t="shared" si="122"/>
        <v>9.1493375266701733</v>
      </c>
      <c r="T1595" s="113">
        <f>SUM($S$1460:S1595)</f>
        <v>1396.5962344562272</v>
      </c>
      <c r="U1595" s="199">
        <f t="shared" si="123"/>
        <v>8.7873465757399991</v>
      </c>
      <c r="V1595" s="199">
        <f t="shared" si="124"/>
        <v>8.7873465757399991</v>
      </c>
      <c r="W1595" s="231">
        <f>SUM($V$1460:V1595)</f>
        <v>1317.2675324097597</v>
      </c>
      <c r="Y1595" s="231"/>
      <c r="Z1595" s="231"/>
      <c r="AA1595" s="231"/>
      <c r="AB1595" s="231"/>
      <c r="AC1595" s="231"/>
      <c r="AD1595" s="231"/>
      <c r="AE1595" s="231"/>
      <c r="AF1595" s="231"/>
      <c r="AG1595" s="231"/>
      <c r="AH1595" s="231"/>
      <c r="AI1595" s="231"/>
      <c r="AJ1595" s="231"/>
      <c r="AK1595" s="231"/>
      <c r="AL1595" s="231"/>
      <c r="AM1595" s="231"/>
      <c r="AN1595" s="231"/>
    </row>
    <row r="1596" spans="1:40">
      <c r="A1596" s="27">
        <v>43567</v>
      </c>
      <c r="B1596" s="113">
        <v>13.434699999999999</v>
      </c>
      <c r="C1596" s="116">
        <v>5.49</v>
      </c>
      <c r="D1596" s="116">
        <v>37.96</v>
      </c>
      <c r="E1596" s="113">
        <v>55.555399999999999</v>
      </c>
      <c r="F1596" s="113">
        <v>38.987400000000001</v>
      </c>
      <c r="G1596" s="113">
        <v>11.80000019</v>
      </c>
      <c r="H1596" s="113">
        <v>48.67</v>
      </c>
      <c r="I1596" s="113">
        <v>25</v>
      </c>
      <c r="J1596" s="113">
        <v>78.38</v>
      </c>
      <c r="K1596" s="113">
        <v>708.07</v>
      </c>
      <c r="L1596" s="113">
        <v>10.43</v>
      </c>
      <c r="M1596" s="113">
        <v>35.869999999999997</v>
      </c>
      <c r="N1596" s="113">
        <v>76.67</v>
      </c>
      <c r="O1596" s="113">
        <v>589.99</v>
      </c>
      <c r="P1596" s="113">
        <f t="shared" si="120"/>
        <v>2.4236261601949818</v>
      </c>
      <c r="Q1596" s="113">
        <f t="shared" si="121"/>
        <v>11.286712627851362</v>
      </c>
      <c r="R1596" s="113">
        <f>SUM($Q$1460:Q1596)</f>
        <v>1764.2967056744367</v>
      </c>
      <c r="S1596" s="113">
        <f t="shared" si="122"/>
        <v>9.5355589917027732</v>
      </c>
      <c r="T1596" s="113">
        <f>SUM($S$1460:S1596)</f>
        <v>1406.13179344793</v>
      </c>
      <c r="U1596" s="199">
        <f t="shared" si="123"/>
        <v>9.0538786003599991</v>
      </c>
      <c r="V1596" s="199">
        <f t="shared" si="124"/>
        <v>9.0538786003599991</v>
      </c>
      <c r="W1596" s="231">
        <f>SUM($V$1460:V1596)</f>
        <v>1326.3214110101196</v>
      </c>
      <c r="Y1596" s="231"/>
      <c r="Z1596" s="231"/>
      <c r="AA1596" s="231"/>
      <c r="AB1596" s="231"/>
      <c r="AC1596" s="231"/>
      <c r="AD1596" s="231"/>
      <c r="AE1596" s="231"/>
      <c r="AF1596" s="231"/>
      <c r="AG1596" s="231"/>
      <c r="AH1596" s="231"/>
      <c r="AI1596" s="231"/>
      <c r="AJ1596" s="231"/>
      <c r="AK1596" s="231"/>
      <c r="AL1596" s="231"/>
      <c r="AM1596" s="231"/>
      <c r="AN1596" s="231"/>
    </row>
    <row r="1597" spans="1:40">
      <c r="A1597" s="27">
        <v>43568</v>
      </c>
      <c r="B1597" s="113">
        <v>12.027200000000001</v>
      </c>
      <c r="C1597" s="116">
        <v>4.92</v>
      </c>
      <c r="D1597" s="116">
        <v>38.130000000000003</v>
      </c>
      <c r="E1597" s="113">
        <v>51.592799999999997</v>
      </c>
      <c r="F1597" s="113">
        <v>38.785499999999999</v>
      </c>
      <c r="G1597" s="113">
        <v>11.899999619999999</v>
      </c>
      <c r="H1597" s="113">
        <v>44.55</v>
      </c>
      <c r="I1597" s="113">
        <v>24.04</v>
      </c>
      <c r="J1597" s="113">
        <v>75.31</v>
      </c>
      <c r="K1597" s="113">
        <v>679.38</v>
      </c>
      <c r="L1597" s="113">
        <v>9.35</v>
      </c>
      <c r="M1597" s="113">
        <v>38.15</v>
      </c>
      <c r="N1597" s="113">
        <v>70.430000000000007</v>
      </c>
      <c r="O1597" s="113">
        <v>589.95000000000005</v>
      </c>
      <c r="P1597" s="113">
        <f t="shared" si="120"/>
        <v>2.2672108166058256</v>
      </c>
      <c r="Q1597" s="113">
        <f t="shared" si="121"/>
        <v>9.6524408057384914</v>
      </c>
      <c r="R1597" s="113">
        <f>SUM($Q$1460:Q1597)</f>
        <v>1773.9491464801752</v>
      </c>
      <c r="S1597" s="113">
        <f t="shared" si="122"/>
        <v>8.5152694761339536</v>
      </c>
      <c r="T1597" s="113">
        <f>SUM($S$1460:S1597)</f>
        <v>1414.6470629240639</v>
      </c>
      <c r="U1597" s="199">
        <f t="shared" si="123"/>
        <v>8.1818551785900002</v>
      </c>
      <c r="V1597" s="199">
        <f t="shared" si="124"/>
        <v>8.1818551785900002</v>
      </c>
      <c r="W1597" s="231">
        <f>SUM($V$1460:V1597)</f>
        <v>1334.5032661887096</v>
      </c>
      <c r="Y1597" s="231"/>
      <c r="Z1597" s="231"/>
      <c r="AA1597" s="231"/>
      <c r="AB1597" s="231"/>
      <c r="AC1597" s="231"/>
      <c r="AD1597" s="231"/>
      <c r="AE1597" s="231"/>
      <c r="AF1597" s="231"/>
      <c r="AG1597" s="231"/>
      <c r="AH1597" s="231"/>
      <c r="AI1597" s="231"/>
      <c r="AJ1597" s="231"/>
      <c r="AK1597" s="231"/>
      <c r="AL1597" s="231"/>
      <c r="AM1597" s="231"/>
      <c r="AN1597" s="231"/>
    </row>
    <row r="1598" spans="1:40">
      <c r="A1598" s="27">
        <v>43569</v>
      </c>
      <c r="B1598" s="113">
        <v>12.205</v>
      </c>
      <c r="C1598" s="116">
        <v>4.99</v>
      </c>
      <c r="D1598" s="116">
        <v>38.39</v>
      </c>
      <c r="E1598" s="113">
        <v>55.485900000000001</v>
      </c>
      <c r="F1598" s="113">
        <v>38.7746</v>
      </c>
      <c r="G1598" s="113">
        <v>11.899999619999999</v>
      </c>
      <c r="H1598" s="113">
        <v>54.81</v>
      </c>
      <c r="I1598" s="113">
        <v>22.01</v>
      </c>
      <c r="J1598" s="113">
        <v>72.849999999999994</v>
      </c>
      <c r="K1598" s="113">
        <v>665.02</v>
      </c>
      <c r="L1598" s="113">
        <v>9.11</v>
      </c>
      <c r="M1598" s="113">
        <v>44.72</v>
      </c>
      <c r="N1598" s="113">
        <v>70.430000000000007</v>
      </c>
      <c r="O1598" s="113">
        <v>571.71</v>
      </c>
      <c r="P1598" s="113">
        <f t="shared" si="120"/>
        <v>2.3078797402890761</v>
      </c>
      <c r="Q1598" s="113">
        <f t="shared" si="121"/>
        <v>10.053086887105293</v>
      </c>
      <c r="R1598" s="113">
        <f>SUM($Q$1460:Q1598)</f>
        <v>1784.0022333672805</v>
      </c>
      <c r="S1598" s="113">
        <f t="shared" si="122"/>
        <v>8.9024473948752529</v>
      </c>
      <c r="T1598" s="113">
        <f>SUM($S$1460:S1598)</f>
        <v>1423.5495103189392</v>
      </c>
      <c r="U1598" s="199">
        <f t="shared" si="123"/>
        <v>8.4334212749299979</v>
      </c>
      <c r="V1598" s="199">
        <f t="shared" si="124"/>
        <v>8.4334212749299979</v>
      </c>
      <c r="W1598" s="231">
        <f>SUM($V$1460:V1598)</f>
        <v>1342.9366874636396</v>
      </c>
      <c r="Y1598" s="231"/>
      <c r="Z1598" s="231"/>
      <c r="AA1598" s="231"/>
      <c r="AB1598" s="231"/>
      <c r="AC1598" s="231"/>
      <c r="AD1598" s="231"/>
      <c r="AE1598" s="231"/>
      <c r="AF1598" s="231"/>
      <c r="AG1598" s="231"/>
      <c r="AH1598" s="231"/>
      <c r="AI1598" s="231"/>
      <c r="AJ1598" s="231"/>
      <c r="AK1598" s="231"/>
      <c r="AL1598" s="231"/>
      <c r="AM1598" s="231"/>
      <c r="AN1598" s="231"/>
    </row>
    <row r="1599" spans="1:40">
      <c r="A1599" s="27">
        <v>43570</v>
      </c>
      <c r="B1599" s="113">
        <v>12.132999999999999</v>
      </c>
      <c r="C1599" s="116">
        <v>4.96</v>
      </c>
      <c r="D1599" s="116">
        <v>38.06</v>
      </c>
      <c r="E1599" s="113">
        <v>54.248199999999997</v>
      </c>
      <c r="F1599" s="113">
        <v>37.964399999999998</v>
      </c>
      <c r="G1599" s="113">
        <v>12.100000380000001</v>
      </c>
      <c r="H1599" s="113">
        <v>52.55</v>
      </c>
      <c r="I1599" s="113">
        <v>22</v>
      </c>
      <c r="J1599" s="113">
        <v>79.89</v>
      </c>
      <c r="K1599" s="113">
        <v>666.7</v>
      </c>
      <c r="L1599" s="113">
        <v>9</v>
      </c>
      <c r="M1599" s="113">
        <v>47.31</v>
      </c>
      <c r="N1599" s="113">
        <v>70.31</v>
      </c>
      <c r="O1599" s="113">
        <v>574.14</v>
      </c>
      <c r="P1599" s="113">
        <f t="shared" si="120"/>
        <v>2.2910756145860036</v>
      </c>
      <c r="Q1599" s="113">
        <f t="shared" si="121"/>
        <v>9.8855650226160581</v>
      </c>
      <c r="R1599" s="113">
        <f>SUM($Q$1460:Q1599)</f>
        <v>1793.8877983898965</v>
      </c>
      <c r="S1599" s="113">
        <f t="shared" si="122"/>
        <v>8.7554311842199493</v>
      </c>
      <c r="T1599" s="113">
        <f>SUM($S$1460:S1599)</f>
        <v>1432.3049415031592</v>
      </c>
      <c r="U1599" s="199">
        <f t="shared" si="123"/>
        <v>8.3165836530999986</v>
      </c>
      <c r="V1599" s="199">
        <f t="shared" si="124"/>
        <v>8.3165836530999986</v>
      </c>
      <c r="W1599" s="231">
        <f>SUM($V$1460:V1599)</f>
        <v>1351.2532711167396</v>
      </c>
      <c r="Y1599" s="231"/>
      <c r="Z1599" s="231"/>
      <c r="AA1599" s="231"/>
      <c r="AB1599" s="231"/>
      <c r="AC1599" s="231"/>
      <c r="AD1599" s="231"/>
      <c r="AE1599" s="231"/>
      <c r="AF1599" s="231"/>
      <c r="AG1599" s="231"/>
      <c r="AH1599" s="231"/>
      <c r="AI1599" s="231"/>
      <c r="AJ1599" s="231"/>
      <c r="AK1599" s="231"/>
      <c r="AL1599" s="231"/>
      <c r="AM1599" s="231"/>
      <c r="AN1599" s="231"/>
    </row>
    <row r="1600" spans="1:40">
      <c r="A1600" s="27">
        <v>43571</v>
      </c>
      <c r="B1600" s="113">
        <v>11.8767</v>
      </c>
      <c r="C1600" s="116">
        <v>4.8499999999999996</v>
      </c>
      <c r="D1600" s="116">
        <v>37.54</v>
      </c>
      <c r="E1600" s="113">
        <v>55.452100000000002</v>
      </c>
      <c r="F1600" s="113">
        <v>38.1997</v>
      </c>
      <c r="G1600" s="113">
        <v>11.899999619999999</v>
      </c>
      <c r="H1600" s="113">
        <v>37.81</v>
      </c>
      <c r="I1600" s="113">
        <v>22</v>
      </c>
      <c r="J1600" s="113">
        <v>79.91</v>
      </c>
      <c r="K1600" s="113">
        <v>669.76</v>
      </c>
      <c r="L1600" s="113">
        <v>8.93</v>
      </c>
      <c r="M1600" s="113">
        <v>48.71</v>
      </c>
      <c r="N1600" s="113">
        <v>70.55</v>
      </c>
      <c r="O1600" s="113">
        <v>580.05999999999995</v>
      </c>
      <c r="P1600" s="113">
        <f t="shared" si="120"/>
        <v>2.2263795481005051</v>
      </c>
      <c r="Q1600" s="113">
        <f t="shared" si="121"/>
        <v>9.2662572379792341</v>
      </c>
      <c r="R1600" s="113">
        <f>SUM($Q$1460:Q1600)</f>
        <v>1803.1540556278758</v>
      </c>
      <c r="S1600" s="113">
        <f t="shared" si="122"/>
        <v>8.5837977724767516</v>
      </c>
      <c r="T1600" s="113">
        <f>SUM($S$1460:S1600)</f>
        <v>1440.888739275636</v>
      </c>
      <c r="U1600" s="199">
        <f t="shared" si="123"/>
        <v>8.1571799377000005</v>
      </c>
      <c r="V1600" s="199">
        <f t="shared" si="124"/>
        <v>8.1571799377000005</v>
      </c>
      <c r="W1600" s="231">
        <f>SUM($V$1460:V1600)</f>
        <v>1359.4104510544396</v>
      </c>
      <c r="Y1600" s="231"/>
      <c r="Z1600" s="231"/>
      <c r="AA1600" s="231"/>
      <c r="AB1600" s="231"/>
      <c r="AC1600" s="231"/>
      <c r="AD1600" s="231"/>
      <c r="AE1600" s="231"/>
      <c r="AF1600" s="231"/>
      <c r="AG1600" s="231"/>
      <c r="AH1600" s="231"/>
      <c r="AI1600" s="231"/>
      <c r="AJ1600" s="231"/>
      <c r="AK1600" s="231"/>
      <c r="AL1600" s="231"/>
      <c r="AM1600" s="231"/>
      <c r="AN1600" s="231"/>
    </row>
    <row r="1601" spans="1:40">
      <c r="A1601" s="27">
        <v>43572</v>
      </c>
      <c r="B1601" s="113">
        <v>11.845000000000001</v>
      </c>
      <c r="C1601" s="116">
        <v>4.84</v>
      </c>
      <c r="D1601" s="116">
        <v>38.630000000000003</v>
      </c>
      <c r="E1601" s="113">
        <v>57.595100000000002</v>
      </c>
      <c r="F1601" s="113">
        <v>38.582099999999997</v>
      </c>
      <c r="G1601" s="113">
        <v>11.69999981</v>
      </c>
      <c r="H1601" s="113">
        <v>54.95</v>
      </c>
      <c r="I1601" s="113">
        <v>21.98</v>
      </c>
      <c r="J1601" s="113">
        <v>79.89</v>
      </c>
      <c r="K1601" s="113">
        <v>669.25</v>
      </c>
      <c r="L1601" s="113">
        <v>8.94</v>
      </c>
      <c r="M1601" s="113">
        <v>50.55</v>
      </c>
      <c r="N1601" s="113">
        <v>70.22</v>
      </c>
      <c r="O1601" s="113">
        <v>579.88</v>
      </c>
      <c r="P1601" s="113">
        <f t="shared" si="120"/>
        <v>2.327840717596068</v>
      </c>
      <c r="Q1601" s="113">
        <f t="shared" si="121"/>
        <v>10.255772497959784</v>
      </c>
      <c r="R1601" s="113">
        <f>SUM($Q$1460:Q1601)</f>
        <v>1813.4098281258355</v>
      </c>
      <c r="S1601" s="113">
        <f t="shared" si="122"/>
        <v>8.9255179787677275</v>
      </c>
      <c r="T1601" s="113">
        <f>SUM($S$1460:S1601)</f>
        <v>1449.8142572544036</v>
      </c>
      <c r="U1601" s="199">
        <f t="shared" si="123"/>
        <v>8.3307670092399988</v>
      </c>
      <c r="V1601" s="199">
        <f t="shared" si="124"/>
        <v>8.3307670092399988</v>
      </c>
      <c r="W1601" s="231">
        <f>SUM($V$1460:V1601)</f>
        <v>1367.7412180636795</v>
      </c>
      <c r="Y1601" s="231"/>
      <c r="Z1601" s="231"/>
      <c r="AA1601" s="231"/>
      <c r="AB1601" s="231"/>
      <c r="AC1601" s="231"/>
      <c r="AD1601" s="231"/>
      <c r="AE1601" s="231"/>
      <c r="AF1601" s="231"/>
      <c r="AG1601" s="231"/>
      <c r="AH1601" s="231"/>
      <c r="AI1601" s="231"/>
      <c r="AJ1601" s="231"/>
      <c r="AK1601" s="231"/>
      <c r="AL1601" s="231"/>
      <c r="AM1601" s="231"/>
      <c r="AN1601" s="231"/>
    </row>
    <row r="1602" spans="1:40">
      <c r="A1602" s="27">
        <v>43573</v>
      </c>
      <c r="B1602" s="113">
        <v>11.896100000000001</v>
      </c>
      <c r="C1602" s="116">
        <v>4.8600000000000003</v>
      </c>
      <c r="D1602" s="116">
        <v>39</v>
      </c>
      <c r="E1602" s="113">
        <v>56.353000000000002</v>
      </c>
      <c r="F1602" s="113">
        <v>39.231499999999997</v>
      </c>
      <c r="G1602" s="113">
        <v>11.600000380000001</v>
      </c>
      <c r="H1602" s="113">
        <v>49.42</v>
      </c>
      <c r="I1602" s="113">
        <v>21.99</v>
      </c>
      <c r="J1602" s="113">
        <v>79.930000000000007</v>
      </c>
      <c r="K1602" s="113">
        <v>670.78</v>
      </c>
      <c r="L1602" s="113">
        <v>8.76</v>
      </c>
      <c r="M1602" s="113">
        <v>54.96</v>
      </c>
      <c r="N1602" s="113">
        <v>68.53</v>
      </c>
      <c r="O1602" s="113">
        <v>581.61</v>
      </c>
      <c r="P1602" s="113">
        <f t="shared" si="120"/>
        <v>2.3245108065717144</v>
      </c>
      <c r="Q1602" s="113">
        <f t="shared" si="121"/>
        <v>10.221678484574818</v>
      </c>
      <c r="R1602" s="113">
        <f>SUM($Q$1460:Q1602)</f>
        <v>1823.6315066104103</v>
      </c>
      <c r="S1602" s="113">
        <f t="shared" si="122"/>
        <v>8.968738443188645</v>
      </c>
      <c r="T1602" s="113">
        <f>SUM($S$1460:S1602)</f>
        <v>1458.7829956975922</v>
      </c>
      <c r="U1602" s="199">
        <f t="shared" si="123"/>
        <v>8.3546048780500008</v>
      </c>
      <c r="V1602" s="199">
        <f t="shared" si="124"/>
        <v>8.3546048780500008</v>
      </c>
      <c r="W1602" s="231">
        <f>SUM($V$1460:V1602)</f>
        <v>1376.0958229417295</v>
      </c>
      <c r="Y1602" s="231"/>
      <c r="Z1602" s="231"/>
      <c r="AA1602" s="231"/>
      <c r="AB1602" s="231"/>
      <c r="AC1602" s="231"/>
      <c r="AD1602" s="231"/>
      <c r="AE1602" s="231"/>
      <c r="AF1602" s="231"/>
      <c r="AG1602" s="231"/>
      <c r="AH1602" s="231"/>
      <c r="AI1602" s="231"/>
      <c r="AJ1602" s="231"/>
      <c r="AK1602" s="231"/>
      <c r="AL1602" s="231"/>
      <c r="AM1602" s="231"/>
      <c r="AN1602" s="231"/>
    </row>
    <row r="1603" spans="1:40">
      <c r="A1603" s="27">
        <v>43574</v>
      </c>
      <c r="B1603" s="113">
        <v>11.936999999999999</v>
      </c>
      <c r="C1603" s="116">
        <v>4.88</v>
      </c>
      <c r="D1603" s="116">
        <v>38.53</v>
      </c>
      <c r="E1603" s="113">
        <v>56.945300000000003</v>
      </c>
      <c r="F1603" s="113">
        <v>39.2303</v>
      </c>
      <c r="G1603" s="113">
        <v>11.19999981</v>
      </c>
      <c r="H1603" s="113">
        <v>49.09</v>
      </c>
      <c r="I1603" s="113">
        <v>22</v>
      </c>
      <c r="J1603" s="113">
        <v>79.97</v>
      </c>
      <c r="K1603" s="113">
        <v>676.52</v>
      </c>
      <c r="L1603" s="113">
        <v>8.66</v>
      </c>
      <c r="M1603" s="113">
        <v>54.83</v>
      </c>
      <c r="N1603" s="113">
        <v>65.150000000000006</v>
      </c>
      <c r="O1603" s="113">
        <v>589.99</v>
      </c>
      <c r="P1603" s="113">
        <f t="shared" si="120"/>
        <v>2.349571866339768</v>
      </c>
      <c r="Q1603" s="113">
        <f t="shared" si="121"/>
        <v>10.481081460238819</v>
      </c>
      <c r="R1603" s="113">
        <f>SUM($Q$1460:Q1603)</f>
        <v>1834.1125880706491</v>
      </c>
      <c r="S1603" s="113">
        <f t="shared" si="122"/>
        <v>9.055323192578328</v>
      </c>
      <c r="T1603" s="113">
        <f>SUM($S$1460:S1603)</f>
        <v>1467.8383188901705</v>
      </c>
      <c r="U1603" s="199">
        <f t="shared" si="123"/>
        <v>8.3519323681199982</v>
      </c>
      <c r="V1603" s="199">
        <f t="shared" si="124"/>
        <v>8.3519323681199982</v>
      </c>
      <c r="W1603" s="231">
        <f>SUM($V$1460:V1603)</f>
        <v>1384.4477553098495</v>
      </c>
      <c r="Y1603" s="231"/>
      <c r="Z1603" s="231"/>
      <c r="AA1603" s="231"/>
      <c r="AB1603" s="231"/>
      <c r="AC1603" s="231"/>
      <c r="AD1603" s="231"/>
      <c r="AE1603" s="231"/>
      <c r="AF1603" s="231"/>
      <c r="AG1603" s="231"/>
      <c r="AH1603" s="231"/>
      <c r="AI1603" s="231"/>
      <c r="AJ1603" s="231"/>
      <c r="AK1603" s="231"/>
      <c r="AL1603" s="231"/>
      <c r="AM1603" s="231"/>
      <c r="AN1603" s="231"/>
    </row>
    <row r="1604" spans="1:40">
      <c r="A1604" s="27">
        <v>43575</v>
      </c>
      <c r="B1604" s="113">
        <v>12.1762</v>
      </c>
      <c r="C1604" s="116">
        <v>4.9800000000000004</v>
      </c>
      <c r="D1604" s="116">
        <v>39.409999999999997</v>
      </c>
      <c r="E1604" s="113">
        <v>57.4529</v>
      </c>
      <c r="F1604" s="113">
        <v>38.201700000000002</v>
      </c>
      <c r="G1604" s="113">
        <v>11.5</v>
      </c>
      <c r="H1604" s="113">
        <v>48.92</v>
      </c>
      <c r="I1604" s="113">
        <v>22</v>
      </c>
      <c r="J1604" s="113">
        <v>67.83</v>
      </c>
      <c r="K1604" s="113">
        <v>683.97</v>
      </c>
      <c r="L1604" s="113">
        <v>8.76</v>
      </c>
      <c r="M1604" s="113">
        <v>58.52</v>
      </c>
      <c r="N1604" s="113">
        <v>69.040000000000006</v>
      </c>
      <c r="O1604" s="113">
        <v>590.01</v>
      </c>
      <c r="P1604" s="113">
        <f t="shared" ref="P1604:P1667" si="125">SUMPRODUCT(C1604:O1604,$Y$5:$AK$5)+AP1604</f>
        <v>2.3635782686073101</v>
      </c>
      <c r="Q1604" s="113">
        <f t="shared" ref="Q1604:Q1667" si="126">EXP(P1604)</f>
        <v>10.628916605786948</v>
      </c>
      <c r="R1604" s="113">
        <f>SUM($Q$1460:Q1604)</f>
        <v>1844.7415046764361</v>
      </c>
      <c r="S1604" s="113">
        <f t="shared" ref="S1604:S1667" si="127">SUMPRODUCT(C1604:O1604,$Y$3:$AK$3)</f>
        <v>9.1260631863455011</v>
      </c>
      <c r="T1604" s="113">
        <f>SUM($S$1460:S1604)</f>
        <v>1476.9643820765159</v>
      </c>
      <c r="U1604" s="199">
        <f t="shared" ref="U1604:U1667" si="128">$AY$65+$AY$66*C1604+$AY$67*D1604+$AY$68*E1604+$AY$69*F1604</f>
        <v>8.5929155563399995</v>
      </c>
      <c r="V1604" s="199">
        <f t="shared" ref="V1604:V1667" si="129">IF(U1604&lt;0,0,U1604)</f>
        <v>8.5929155563399995</v>
      </c>
      <c r="W1604" s="231">
        <f>SUM($V$1460:V1604)</f>
        <v>1393.0406708661894</v>
      </c>
      <c r="Y1604" s="231"/>
      <c r="Z1604" s="231"/>
      <c r="AA1604" s="231"/>
      <c r="AB1604" s="231"/>
      <c r="AC1604" s="231"/>
      <c r="AD1604" s="231"/>
      <c r="AE1604" s="231"/>
      <c r="AF1604" s="231"/>
      <c r="AG1604" s="231"/>
      <c r="AH1604" s="231"/>
      <c r="AI1604" s="231"/>
      <c r="AJ1604" s="231"/>
      <c r="AK1604" s="231"/>
      <c r="AL1604" s="231"/>
      <c r="AM1604" s="231"/>
      <c r="AN1604" s="231"/>
    </row>
    <row r="1605" spans="1:40">
      <c r="A1605" s="27">
        <v>43576</v>
      </c>
      <c r="B1605" s="113">
        <v>12.2409</v>
      </c>
      <c r="C1605" s="116">
        <v>5</v>
      </c>
      <c r="D1605" s="116">
        <v>39.46</v>
      </c>
      <c r="E1605" s="113">
        <v>57.603700000000003</v>
      </c>
      <c r="F1605" s="113">
        <v>38.482999999999997</v>
      </c>
      <c r="G1605" s="113">
        <v>11.19999981</v>
      </c>
      <c r="H1605" s="113">
        <v>49.73</v>
      </c>
      <c r="I1605" s="113">
        <v>22</v>
      </c>
      <c r="J1605" s="113">
        <v>66.69</v>
      </c>
      <c r="K1605" s="113">
        <v>690</v>
      </c>
      <c r="L1605" s="113">
        <v>8.98</v>
      </c>
      <c r="M1605" s="113">
        <v>58.27</v>
      </c>
      <c r="N1605" s="113">
        <v>72.64</v>
      </c>
      <c r="O1605" s="113">
        <v>589.97</v>
      </c>
      <c r="P1605" s="113">
        <f t="shared" si="125"/>
        <v>2.3935532324516782</v>
      </c>
      <c r="Q1605" s="113">
        <f t="shared" si="126"/>
        <v>10.952341099498142</v>
      </c>
      <c r="R1605" s="113">
        <f>SUM($Q$1460:Q1605)</f>
        <v>1855.6938457759343</v>
      </c>
      <c r="S1605" s="113">
        <f t="shared" si="127"/>
        <v>9.2910608727758266</v>
      </c>
      <c r="T1605" s="113">
        <f>SUM($S$1460:S1605)</f>
        <v>1486.2554429492918</v>
      </c>
      <c r="U1605" s="199">
        <f t="shared" si="128"/>
        <v>8.6300037947099995</v>
      </c>
      <c r="V1605" s="199">
        <f t="shared" si="129"/>
        <v>8.6300037947099995</v>
      </c>
      <c r="W1605" s="231">
        <f>SUM($V$1460:V1605)</f>
        <v>1401.6706746608995</v>
      </c>
      <c r="Y1605" s="231"/>
      <c r="Z1605" s="231"/>
      <c r="AA1605" s="231"/>
      <c r="AB1605" s="231"/>
      <c r="AC1605" s="231"/>
      <c r="AD1605" s="231"/>
      <c r="AE1605" s="231"/>
      <c r="AF1605" s="231"/>
      <c r="AG1605" s="231"/>
      <c r="AH1605" s="231"/>
      <c r="AI1605" s="231"/>
      <c r="AJ1605" s="231"/>
      <c r="AK1605" s="231"/>
      <c r="AL1605" s="231"/>
      <c r="AM1605" s="231"/>
      <c r="AN1605" s="231"/>
    </row>
    <row r="1606" spans="1:40">
      <c r="A1606" s="27">
        <v>43577</v>
      </c>
      <c r="B1606" s="113">
        <v>12.3919</v>
      </c>
      <c r="C1606" s="116">
        <v>5.0599999999999996</v>
      </c>
      <c r="D1606" s="116">
        <v>39.39</v>
      </c>
      <c r="E1606" s="113">
        <v>55.3887</v>
      </c>
      <c r="F1606" s="113">
        <v>38.862400000000001</v>
      </c>
      <c r="G1606" s="113">
        <v>11.80000019</v>
      </c>
      <c r="H1606" s="113">
        <v>48.08</v>
      </c>
      <c r="I1606" s="113">
        <v>22</v>
      </c>
      <c r="J1606" s="113">
        <v>77.37</v>
      </c>
      <c r="K1606" s="113">
        <v>690.28</v>
      </c>
      <c r="L1606" s="113">
        <v>8.67</v>
      </c>
      <c r="M1606" s="113">
        <v>61.41</v>
      </c>
      <c r="N1606" s="113">
        <v>71.12</v>
      </c>
      <c r="O1606" s="113">
        <v>589.97</v>
      </c>
      <c r="P1606" s="113">
        <f t="shared" si="125"/>
        <v>2.3749355930316218</v>
      </c>
      <c r="Q1606" s="113">
        <f t="shared" si="126"/>
        <v>10.750320768208553</v>
      </c>
      <c r="R1606" s="113">
        <f>SUM($Q$1460:Q1606)</f>
        <v>1866.4441665441427</v>
      </c>
      <c r="S1606" s="113">
        <f t="shared" si="127"/>
        <v>9.1646600790883745</v>
      </c>
      <c r="T1606" s="113">
        <f>SUM($S$1460:S1606)</f>
        <v>1495.4201030283803</v>
      </c>
      <c r="U1606" s="199">
        <f t="shared" si="128"/>
        <v>8.6277102865499984</v>
      </c>
      <c r="V1606" s="199">
        <f t="shared" si="129"/>
        <v>8.6277102865499984</v>
      </c>
      <c r="W1606" s="231">
        <f>SUM($V$1460:V1606)</f>
        <v>1410.2983849474494</v>
      </c>
      <c r="Y1606" s="231"/>
      <c r="Z1606" s="231"/>
      <c r="AA1606" s="231"/>
      <c r="AB1606" s="231"/>
      <c r="AC1606" s="231"/>
      <c r="AD1606" s="231"/>
      <c r="AE1606" s="231"/>
      <c r="AF1606" s="231"/>
      <c r="AG1606" s="231"/>
      <c r="AH1606" s="231"/>
      <c r="AI1606" s="231"/>
      <c r="AJ1606" s="231"/>
      <c r="AK1606" s="231"/>
      <c r="AL1606" s="231"/>
      <c r="AM1606" s="231"/>
      <c r="AN1606" s="231"/>
    </row>
    <row r="1607" spans="1:40">
      <c r="A1607" s="27">
        <v>43578</v>
      </c>
      <c r="B1607" s="113">
        <v>12.497999999999999</v>
      </c>
      <c r="C1607" s="116">
        <v>5.1100000000000003</v>
      </c>
      <c r="D1607" s="116">
        <v>41.39</v>
      </c>
      <c r="E1607" s="113">
        <v>56.333399999999997</v>
      </c>
      <c r="F1607" s="113">
        <v>39.363999999999997</v>
      </c>
      <c r="G1607" s="113">
        <v>11.80000019</v>
      </c>
      <c r="H1607" s="113">
        <v>39.47</v>
      </c>
      <c r="I1607" s="113">
        <v>21.64</v>
      </c>
      <c r="J1607" s="113">
        <v>73.28</v>
      </c>
      <c r="K1607" s="113">
        <v>690.25</v>
      </c>
      <c r="L1607" s="113">
        <v>8.6199999999999992</v>
      </c>
      <c r="M1607" s="113">
        <v>62.32</v>
      </c>
      <c r="N1607" s="113">
        <v>68.489999999999995</v>
      </c>
      <c r="O1607" s="113">
        <v>590.46</v>
      </c>
      <c r="P1607" s="113">
        <f t="shared" si="125"/>
        <v>2.373653090512402</v>
      </c>
      <c r="Q1607" s="113">
        <f t="shared" si="126"/>
        <v>10.736542292094652</v>
      </c>
      <c r="R1607" s="113">
        <f>SUM($Q$1460:Q1607)</f>
        <v>1877.1807088362373</v>
      </c>
      <c r="S1607" s="113">
        <f t="shared" si="127"/>
        <v>9.4204769157333725</v>
      </c>
      <c r="T1607" s="113">
        <f>SUM($S$1460:S1607)</f>
        <v>1504.8405799441136</v>
      </c>
      <c r="U1607" s="199">
        <f t="shared" si="128"/>
        <v>8.935727248020001</v>
      </c>
      <c r="V1607" s="199">
        <f t="shared" si="129"/>
        <v>8.935727248020001</v>
      </c>
      <c r="W1607" s="231">
        <f>SUM($V$1460:V1607)</f>
        <v>1419.2341121954694</v>
      </c>
      <c r="Y1607" s="231"/>
      <c r="Z1607" s="231"/>
      <c r="AA1607" s="231"/>
      <c r="AB1607" s="231"/>
      <c r="AC1607" s="231"/>
      <c r="AD1607" s="231"/>
      <c r="AE1607" s="231"/>
      <c r="AF1607" s="231"/>
      <c r="AG1607" s="231"/>
      <c r="AH1607" s="231"/>
      <c r="AI1607" s="231"/>
      <c r="AJ1607" s="231"/>
      <c r="AK1607" s="231"/>
      <c r="AL1607" s="231"/>
      <c r="AM1607" s="231"/>
      <c r="AN1607" s="231"/>
    </row>
    <row r="1608" spans="1:40">
      <c r="A1608" s="27">
        <v>43579</v>
      </c>
      <c r="B1608" s="113">
        <v>0</v>
      </c>
      <c r="C1608" s="115">
        <v>0</v>
      </c>
      <c r="D1608" s="116">
        <v>33.22</v>
      </c>
      <c r="E1608" s="113">
        <v>58.015099999999997</v>
      </c>
      <c r="F1608" s="113">
        <v>100</v>
      </c>
      <c r="G1608" s="113">
        <v>11.80000019</v>
      </c>
      <c r="H1608" s="113">
        <v>28.87</v>
      </c>
      <c r="I1608" s="113">
        <v>0</v>
      </c>
      <c r="J1608" s="113">
        <v>74.760000000000005</v>
      </c>
      <c r="K1608" s="113">
        <v>10.63</v>
      </c>
      <c r="L1608" s="113">
        <v>19.25</v>
      </c>
      <c r="M1608" s="113">
        <v>65.75</v>
      </c>
      <c r="N1608" s="113">
        <v>0.15</v>
      </c>
      <c r="O1608" s="113">
        <v>127.31</v>
      </c>
      <c r="P1608" s="113">
        <f t="shared" si="125"/>
        <v>0.25196054611146201</v>
      </c>
      <c r="Q1608" s="113">
        <f t="shared" si="126"/>
        <v>1.2865452770695427</v>
      </c>
      <c r="R1608" s="113">
        <f>SUM($Q$1460:Q1608)</f>
        <v>1878.4672541133068</v>
      </c>
      <c r="S1608" s="113">
        <f t="shared" si="127"/>
        <v>2.9827981941387742</v>
      </c>
      <c r="T1608" s="113">
        <f>SUM($S$1460:S1608)</f>
        <v>1507.8233781382523</v>
      </c>
      <c r="U1608" s="199">
        <f t="shared" si="128"/>
        <v>1.4139079044299994</v>
      </c>
      <c r="V1608" s="199">
        <f t="shared" si="129"/>
        <v>1.4139079044299994</v>
      </c>
      <c r="W1608" s="231">
        <f>SUM($V$1460:V1608)</f>
        <v>1420.6480200998994</v>
      </c>
      <c r="Y1608" s="231"/>
      <c r="Z1608" s="231"/>
      <c r="AA1608" s="231"/>
      <c r="AB1608" s="231"/>
      <c r="AC1608" s="231"/>
      <c r="AD1608" s="231"/>
      <c r="AE1608" s="231"/>
      <c r="AF1608" s="231"/>
      <c r="AG1608" s="231"/>
      <c r="AH1608" s="231"/>
      <c r="AI1608" s="231"/>
      <c r="AJ1608" s="231"/>
      <c r="AK1608" s="231"/>
      <c r="AL1608" s="231"/>
      <c r="AM1608" s="231"/>
      <c r="AN1608" s="231"/>
    </row>
    <row r="1609" spans="1:40">
      <c r="A1609" s="27">
        <v>43580</v>
      </c>
      <c r="B1609" s="113">
        <v>0</v>
      </c>
      <c r="C1609" s="115">
        <v>0</v>
      </c>
      <c r="D1609" s="116">
        <v>33.06</v>
      </c>
      <c r="E1609" s="113">
        <v>62.081099999999999</v>
      </c>
      <c r="F1609" s="113">
        <v>100</v>
      </c>
      <c r="G1609" s="113">
        <v>11.80000019</v>
      </c>
      <c r="H1609" s="113">
        <v>26.69</v>
      </c>
      <c r="I1609" s="113">
        <v>0</v>
      </c>
      <c r="J1609" s="113">
        <v>74.73</v>
      </c>
      <c r="K1609" s="113">
        <v>0.37</v>
      </c>
      <c r="L1609" s="113">
        <v>15.52</v>
      </c>
      <c r="M1609" s="113">
        <v>72.42</v>
      </c>
      <c r="N1609" s="113">
        <v>6.78</v>
      </c>
      <c r="O1609" s="113">
        <v>226.6</v>
      </c>
      <c r="P1609" s="113">
        <f t="shared" si="125"/>
        <v>0.38150514915826217</v>
      </c>
      <c r="Q1609" s="113">
        <f t="shared" si="126"/>
        <v>1.4644872030683496</v>
      </c>
      <c r="R1609" s="113">
        <f>SUM($Q$1460:Q1609)</f>
        <v>1879.9317413163751</v>
      </c>
      <c r="S1609" s="113">
        <f t="shared" si="127"/>
        <v>2.9574044970007747</v>
      </c>
      <c r="T1609" s="113">
        <f>SUM($S$1460:S1609)</f>
        <v>1510.7807826352532</v>
      </c>
      <c r="U1609" s="199">
        <f t="shared" si="128"/>
        <v>1.5345453902299995</v>
      </c>
      <c r="V1609" s="199">
        <f t="shared" si="129"/>
        <v>1.5345453902299995</v>
      </c>
      <c r="W1609" s="231">
        <f>SUM($V$1460:V1609)</f>
        <v>1422.1825654901295</v>
      </c>
      <c r="Y1609" s="231"/>
      <c r="Z1609" s="231"/>
      <c r="AA1609" s="231"/>
      <c r="AB1609" s="231"/>
      <c r="AC1609" s="231"/>
      <c r="AD1609" s="231"/>
      <c r="AE1609" s="231"/>
      <c r="AF1609" s="231"/>
      <c r="AG1609" s="231"/>
      <c r="AH1609" s="231"/>
      <c r="AI1609" s="231"/>
      <c r="AJ1609" s="231"/>
      <c r="AK1609" s="231"/>
      <c r="AL1609" s="231"/>
      <c r="AM1609" s="231"/>
      <c r="AN1609" s="231"/>
    </row>
    <row r="1610" spans="1:40">
      <c r="A1610" s="27">
        <v>43581</v>
      </c>
      <c r="B1610" s="113">
        <v>0</v>
      </c>
      <c r="C1610" s="115">
        <v>0</v>
      </c>
      <c r="D1610" s="116">
        <v>32.92</v>
      </c>
      <c r="E1610" s="113">
        <v>61.809199999999997</v>
      </c>
      <c r="F1610" s="113">
        <v>100</v>
      </c>
      <c r="G1610" s="113">
        <v>11.80000019</v>
      </c>
      <c r="H1610" s="113">
        <v>24.65</v>
      </c>
      <c r="I1610" s="113">
        <v>0</v>
      </c>
      <c r="J1610" s="113">
        <v>74.75</v>
      </c>
      <c r="K1610" s="113">
        <v>0</v>
      </c>
      <c r="L1610" s="113">
        <v>13.44</v>
      </c>
      <c r="M1610" s="113">
        <v>75.53</v>
      </c>
      <c r="N1610" s="113">
        <v>0</v>
      </c>
      <c r="O1610" s="113">
        <v>414.67</v>
      </c>
      <c r="P1610" s="113">
        <f t="shared" si="125"/>
        <v>0.57135809576024221</v>
      </c>
      <c r="Q1610" s="113">
        <f t="shared" si="126"/>
        <v>1.7706701588749145</v>
      </c>
      <c r="R1610" s="113">
        <f>SUM($Q$1460:Q1610)</f>
        <v>1881.7024114752501</v>
      </c>
      <c r="S1610" s="113">
        <f t="shared" si="127"/>
        <v>2.4337237236949729</v>
      </c>
      <c r="T1610" s="113">
        <f>SUM($S$1460:S1610)</f>
        <v>1513.2145063589483</v>
      </c>
      <c r="U1610" s="199">
        <f t="shared" si="128"/>
        <v>1.51070199756</v>
      </c>
      <c r="V1610" s="199">
        <f t="shared" si="129"/>
        <v>1.51070199756</v>
      </c>
      <c r="W1610" s="231">
        <f>SUM($V$1460:V1610)</f>
        <v>1423.6932674876896</v>
      </c>
      <c r="Y1610" s="231"/>
      <c r="Z1610" s="231"/>
      <c r="AA1610" s="231"/>
      <c r="AB1610" s="231"/>
      <c r="AC1610" s="231"/>
      <c r="AD1610" s="231"/>
      <c r="AE1610" s="231"/>
      <c r="AF1610" s="231"/>
      <c r="AG1610" s="231"/>
      <c r="AH1610" s="231"/>
      <c r="AI1610" s="231"/>
      <c r="AJ1610" s="231"/>
      <c r="AK1610" s="231"/>
      <c r="AL1610" s="231"/>
      <c r="AM1610" s="231"/>
      <c r="AN1610" s="231"/>
    </row>
    <row r="1611" spans="1:40">
      <c r="A1611" s="27">
        <v>43582</v>
      </c>
      <c r="B1611" s="113">
        <v>0</v>
      </c>
      <c r="C1611" s="115">
        <v>0</v>
      </c>
      <c r="D1611" s="116">
        <v>31.92</v>
      </c>
      <c r="E1611" s="113">
        <v>61.812899999999999</v>
      </c>
      <c r="F1611" s="113">
        <v>100</v>
      </c>
      <c r="G1611" s="113">
        <v>11.80000019</v>
      </c>
      <c r="H1611" s="113">
        <v>22.63</v>
      </c>
      <c r="I1611" s="113">
        <v>0</v>
      </c>
      <c r="J1611" s="113">
        <v>75.17</v>
      </c>
      <c r="K1611" s="113">
        <v>156.74</v>
      </c>
      <c r="L1611" s="113">
        <v>16.91</v>
      </c>
      <c r="M1611" s="113">
        <v>37.19</v>
      </c>
      <c r="N1611" s="113">
        <v>0</v>
      </c>
      <c r="O1611" s="113">
        <v>413.8</v>
      </c>
      <c r="P1611" s="113">
        <f t="shared" si="125"/>
        <v>0.52629422218470212</v>
      </c>
      <c r="Q1611" s="113">
        <f t="shared" si="126"/>
        <v>1.692648094102597</v>
      </c>
      <c r="R1611" s="113">
        <f>SUM($Q$1460:Q1611)</f>
        <v>1883.3950595693527</v>
      </c>
      <c r="S1611" s="113">
        <f t="shared" si="127"/>
        <v>2.0104393014783737</v>
      </c>
      <c r="T1611" s="113">
        <f>SUM($S$1460:S1611)</f>
        <v>1515.2249456604266</v>
      </c>
      <c r="U1611" s="199">
        <f t="shared" si="128"/>
        <v>1.4061407179700001</v>
      </c>
      <c r="V1611" s="199">
        <f t="shared" si="129"/>
        <v>1.4061407179700001</v>
      </c>
      <c r="W1611" s="231">
        <f>SUM($V$1460:V1611)</f>
        <v>1425.0994082056595</v>
      </c>
      <c r="Y1611" s="231"/>
      <c r="Z1611" s="231"/>
      <c r="AA1611" s="231"/>
      <c r="AB1611" s="231"/>
      <c r="AC1611" s="231"/>
      <c r="AD1611" s="231"/>
      <c r="AE1611" s="231"/>
      <c r="AF1611" s="231"/>
      <c r="AG1611" s="231"/>
      <c r="AH1611" s="231"/>
      <c r="AI1611" s="231"/>
      <c r="AJ1611" s="231"/>
      <c r="AK1611" s="231"/>
      <c r="AL1611" s="231"/>
      <c r="AM1611" s="231"/>
      <c r="AN1611" s="231"/>
    </row>
    <row r="1612" spans="1:40">
      <c r="A1612" s="27">
        <v>43583</v>
      </c>
      <c r="B1612" s="113">
        <v>0</v>
      </c>
      <c r="C1612" s="115">
        <v>0</v>
      </c>
      <c r="D1612" s="116">
        <v>32.229999999999997</v>
      </c>
      <c r="E1612" s="113">
        <v>62.880600000000001</v>
      </c>
      <c r="F1612" s="113">
        <v>100</v>
      </c>
      <c r="G1612" s="113">
        <v>11.80000019</v>
      </c>
      <c r="H1612" s="113">
        <v>15.4</v>
      </c>
      <c r="I1612" s="113">
        <v>40.98</v>
      </c>
      <c r="J1612" s="113">
        <v>74.61</v>
      </c>
      <c r="K1612" s="113">
        <v>219.82</v>
      </c>
      <c r="L1612" s="113">
        <v>21.41</v>
      </c>
      <c r="M1612" s="113">
        <v>10.66</v>
      </c>
      <c r="N1612" s="113">
        <v>0</v>
      </c>
      <c r="O1612" s="113">
        <v>413.2</v>
      </c>
      <c r="P1612" s="113">
        <f t="shared" si="125"/>
        <v>0.65977476730936202</v>
      </c>
      <c r="Q1612" s="113">
        <f t="shared" si="126"/>
        <v>1.9343566049908243</v>
      </c>
      <c r="R1612" s="113">
        <f>SUM($Q$1460:Q1612)</f>
        <v>1885.3294161743436</v>
      </c>
      <c r="S1612" s="113">
        <f t="shared" si="127"/>
        <v>1.5536732764097727</v>
      </c>
      <c r="T1612" s="113">
        <f>SUM($S$1460:S1612)</f>
        <v>1516.7786189368364</v>
      </c>
      <c r="U1612" s="199">
        <f t="shared" si="128"/>
        <v>1.4746703065799993</v>
      </c>
      <c r="V1612" s="199">
        <f t="shared" si="129"/>
        <v>1.4746703065799993</v>
      </c>
      <c r="W1612" s="231">
        <f>SUM($V$1460:V1612)</f>
        <v>1426.5740785122396</v>
      </c>
      <c r="Y1612" s="231"/>
      <c r="Z1612" s="231"/>
      <c r="AA1612" s="231"/>
      <c r="AB1612" s="231"/>
      <c r="AC1612" s="231"/>
      <c r="AD1612" s="231"/>
      <c r="AE1612" s="231"/>
      <c r="AF1612" s="231"/>
      <c r="AG1612" s="231"/>
      <c r="AH1612" s="231"/>
      <c r="AI1612" s="231"/>
      <c r="AJ1612" s="231"/>
      <c r="AK1612" s="231"/>
      <c r="AL1612" s="231"/>
      <c r="AM1612" s="231"/>
      <c r="AN1612" s="231"/>
    </row>
    <row r="1613" spans="1:40">
      <c r="A1613" s="27">
        <v>43584</v>
      </c>
      <c r="B1613" s="113">
        <v>0</v>
      </c>
      <c r="C1613" s="115">
        <v>0</v>
      </c>
      <c r="D1613" s="116">
        <v>31.71</v>
      </c>
      <c r="E1613" s="113">
        <v>63.778599999999997</v>
      </c>
      <c r="F1613" s="113">
        <v>100</v>
      </c>
      <c r="G1613" s="113">
        <v>11.80000019</v>
      </c>
      <c r="H1613" s="113">
        <v>11.19</v>
      </c>
      <c r="I1613" s="113">
        <v>35.24</v>
      </c>
      <c r="J1613" s="113">
        <v>73.91</v>
      </c>
      <c r="K1613" s="113">
        <v>196.82</v>
      </c>
      <c r="L1613" s="113">
        <v>21.88</v>
      </c>
      <c r="M1613" s="113">
        <v>10.88</v>
      </c>
      <c r="N1613" s="113">
        <v>0</v>
      </c>
      <c r="O1613" s="113">
        <v>413.57</v>
      </c>
      <c r="P1613" s="113">
        <f t="shared" si="125"/>
        <v>0.60224711541376208</v>
      </c>
      <c r="Q1613" s="113">
        <f t="shared" si="126"/>
        <v>1.8262179155000622</v>
      </c>
      <c r="R1613" s="113">
        <f>SUM($Q$1460:Q1613)</f>
        <v>1887.1556340898437</v>
      </c>
      <c r="S1613" s="113">
        <f t="shared" si="127"/>
        <v>1.5682162589257729</v>
      </c>
      <c r="T1613" s="113">
        <f>SUM($S$1460:S1613)</f>
        <v>1518.3468351957622</v>
      </c>
      <c r="U1613" s="199">
        <f t="shared" si="128"/>
        <v>1.4505762219799996</v>
      </c>
      <c r="V1613" s="199">
        <f t="shared" si="129"/>
        <v>1.4505762219799996</v>
      </c>
      <c r="W1613" s="231">
        <f>SUM($V$1460:V1613)</f>
        <v>1428.0246547342197</v>
      </c>
      <c r="Y1613" s="231"/>
      <c r="Z1613" s="231"/>
      <c r="AA1613" s="231"/>
      <c r="AB1613" s="231"/>
      <c r="AC1613" s="231"/>
      <c r="AD1613" s="231"/>
      <c r="AE1613" s="231"/>
      <c r="AF1613" s="231"/>
      <c r="AG1613" s="231"/>
      <c r="AH1613" s="231"/>
      <c r="AI1613" s="231"/>
      <c r="AJ1613" s="231"/>
      <c r="AK1613" s="231"/>
      <c r="AL1613" s="231"/>
      <c r="AM1613" s="231"/>
      <c r="AN1613" s="231"/>
    </row>
    <row r="1614" spans="1:40">
      <c r="A1614" s="27">
        <v>43585</v>
      </c>
      <c r="B1614" s="113">
        <v>0</v>
      </c>
      <c r="C1614" s="115">
        <v>0</v>
      </c>
      <c r="D1614" s="116">
        <v>31.97</v>
      </c>
      <c r="E1614" s="113">
        <v>64.216099999999997</v>
      </c>
      <c r="F1614" s="113">
        <v>100</v>
      </c>
      <c r="G1614" s="113">
        <v>11.80000019</v>
      </c>
      <c r="H1614" s="113">
        <v>10.84</v>
      </c>
      <c r="I1614" s="113">
        <v>39.57</v>
      </c>
      <c r="J1614" s="113">
        <v>73.38</v>
      </c>
      <c r="K1614" s="113">
        <v>177.38</v>
      </c>
      <c r="L1614" s="113">
        <v>22.22</v>
      </c>
      <c r="M1614" s="113">
        <v>10.98</v>
      </c>
      <c r="N1614" s="113">
        <v>0</v>
      </c>
      <c r="O1614" s="113">
        <v>413.99</v>
      </c>
      <c r="P1614" s="113">
        <f t="shared" si="125"/>
        <v>0.61943431636026214</v>
      </c>
      <c r="Q1614" s="113">
        <f t="shared" si="126"/>
        <v>1.8578767740361539</v>
      </c>
      <c r="R1614" s="113">
        <f>SUM($Q$1460:Q1614)</f>
        <v>1889.0135108638799</v>
      </c>
      <c r="S1614" s="113">
        <f t="shared" si="127"/>
        <v>1.5915400444207728</v>
      </c>
      <c r="T1614" s="113">
        <f>SUM($S$1460:S1614)</f>
        <v>1519.9383752401829</v>
      </c>
      <c r="U1614" s="199">
        <f t="shared" si="128"/>
        <v>1.4925774787299995</v>
      </c>
      <c r="V1614" s="199">
        <f t="shared" si="129"/>
        <v>1.4925774787299995</v>
      </c>
      <c r="W1614" s="231">
        <f>SUM($V$1460:V1614)</f>
        <v>1429.5172322129497</v>
      </c>
      <c r="Y1614" s="231"/>
      <c r="Z1614" s="231"/>
      <c r="AA1614" s="231"/>
      <c r="AB1614" s="231"/>
      <c r="AC1614" s="231"/>
      <c r="AD1614" s="231"/>
      <c r="AE1614" s="231"/>
      <c r="AF1614" s="231"/>
      <c r="AG1614" s="231"/>
      <c r="AH1614" s="231"/>
      <c r="AI1614" s="231"/>
      <c r="AJ1614" s="231"/>
      <c r="AK1614" s="231"/>
      <c r="AL1614" s="231"/>
      <c r="AM1614" s="231"/>
      <c r="AN1614" s="231"/>
    </row>
    <row r="1615" spans="1:40">
      <c r="A1615" s="27">
        <v>43586</v>
      </c>
      <c r="B1615" s="113">
        <v>0</v>
      </c>
      <c r="C1615" s="115">
        <v>0</v>
      </c>
      <c r="D1615" s="116">
        <v>32.21</v>
      </c>
      <c r="E1615" s="113">
        <v>64.071200000000005</v>
      </c>
      <c r="F1615" s="113">
        <v>100</v>
      </c>
      <c r="G1615" s="113">
        <v>11.80000019</v>
      </c>
      <c r="H1615" s="113">
        <v>10.38</v>
      </c>
      <c r="I1615" s="113">
        <v>38.47</v>
      </c>
      <c r="J1615" s="113">
        <v>72.94</v>
      </c>
      <c r="K1615" s="113">
        <v>162.41</v>
      </c>
      <c r="L1615" s="113">
        <v>22.49</v>
      </c>
      <c r="M1615" s="113">
        <v>11.01</v>
      </c>
      <c r="N1615" s="113">
        <v>0</v>
      </c>
      <c r="O1615" s="113">
        <v>413.99</v>
      </c>
      <c r="P1615" s="113">
        <f t="shared" si="125"/>
        <v>0.6106187257098421</v>
      </c>
      <c r="Q1615" s="113">
        <f t="shared" si="126"/>
        <v>1.8415704733562881</v>
      </c>
      <c r="R1615" s="113">
        <f>SUM($Q$1460:Q1615)</f>
        <v>1890.8550813372362</v>
      </c>
      <c r="S1615" s="113">
        <f t="shared" si="127"/>
        <v>1.6320673504989738</v>
      </c>
      <c r="T1615" s="113">
        <f>SUM($S$1460:S1615)</f>
        <v>1521.570442590682</v>
      </c>
      <c r="U1615" s="199">
        <f t="shared" si="128"/>
        <v>1.5128061211600001</v>
      </c>
      <c r="V1615" s="199">
        <f t="shared" si="129"/>
        <v>1.5128061211600001</v>
      </c>
      <c r="W1615" s="231">
        <f>SUM($V$1460:V1615)</f>
        <v>1431.0300383341098</v>
      </c>
      <c r="Y1615" s="231"/>
      <c r="Z1615" s="231"/>
      <c r="AA1615" s="231"/>
      <c r="AB1615" s="231"/>
      <c r="AC1615" s="231"/>
      <c r="AD1615" s="231"/>
      <c r="AE1615" s="231"/>
      <c r="AF1615" s="231"/>
      <c r="AG1615" s="231"/>
      <c r="AH1615" s="231"/>
      <c r="AI1615" s="231"/>
      <c r="AJ1615" s="231"/>
      <c r="AK1615" s="231"/>
      <c r="AL1615" s="231"/>
      <c r="AM1615" s="231"/>
      <c r="AN1615" s="231"/>
    </row>
    <row r="1616" spans="1:40">
      <c r="A1616" s="27">
        <v>43587</v>
      </c>
      <c r="B1616" s="113">
        <v>0</v>
      </c>
      <c r="C1616" s="115">
        <v>0</v>
      </c>
      <c r="D1616" s="116">
        <v>32.14</v>
      </c>
      <c r="E1616" s="113">
        <v>63.414900000000003</v>
      </c>
      <c r="F1616" s="113">
        <v>100</v>
      </c>
      <c r="G1616" s="113">
        <v>11.80000019</v>
      </c>
      <c r="H1616" s="113">
        <v>10.4</v>
      </c>
      <c r="I1616" s="113">
        <v>39.44</v>
      </c>
      <c r="J1616" s="113">
        <v>72.58</v>
      </c>
      <c r="K1616" s="113">
        <v>149.12</v>
      </c>
      <c r="L1616" s="113">
        <v>22.76</v>
      </c>
      <c r="M1616" s="113">
        <v>11.18</v>
      </c>
      <c r="N1616" s="113">
        <v>0</v>
      </c>
      <c r="O1616" s="113">
        <v>412.68</v>
      </c>
      <c r="P1616" s="113">
        <f t="shared" si="125"/>
        <v>0.6066969918613021</v>
      </c>
      <c r="Q1616" s="113">
        <f t="shared" si="126"/>
        <v>1.8343624672754255</v>
      </c>
      <c r="R1616" s="113">
        <f>SUM($Q$1460:Q1616)</f>
        <v>1892.6894438045117</v>
      </c>
      <c r="S1616" s="113">
        <f t="shared" si="127"/>
        <v>1.6057352918823731</v>
      </c>
      <c r="T1616" s="113">
        <f>SUM($S$1460:S1616)</f>
        <v>1523.1761778825644</v>
      </c>
      <c r="U1616" s="199">
        <f t="shared" si="128"/>
        <v>1.4833021625699998</v>
      </c>
      <c r="V1616" s="199">
        <f t="shared" si="129"/>
        <v>1.4833021625699998</v>
      </c>
      <c r="W1616" s="231">
        <f>SUM($V$1460:V1616)</f>
        <v>1432.5133404966798</v>
      </c>
      <c r="Y1616" s="231"/>
      <c r="Z1616" s="231"/>
      <c r="AA1616" s="231"/>
      <c r="AB1616" s="231"/>
      <c r="AC1616" s="231"/>
      <c r="AD1616" s="231"/>
      <c r="AE1616" s="231"/>
      <c r="AF1616" s="231"/>
      <c r="AG1616" s="231"/>
      <c r="AH1616" s="231"/>
      <c r="AI1616" s="231"/>
      <c r="AJ1616" s="231"/>
      <c r="AK1616" s="231"/>
      <c r="AL1616" s="231"/>
      <c r="AM1616" s="231"/>
      <c r="AN1616" s="231"/>
    </row>
    <row r="1617" spans="1:40">
      <c r="A1617" s="27">
        <v>43588</v>
      </c>
      <c r="B1617" s="113">
        <v>0</v>
      </c>
      <c r="C1617" s="115">
        <v>0</v>
      </c>
      <c r="D1617" s="116">
        <v>32.590000000000003</v>
      </c>
      <c r="E1617" s="113">
        <v>63.793300000000002</v>
      </c>
      <c r="F1617" s="113">
        <v>100</v>
      </c>
      <c r="G1617" s="113">
        <v>11.80000019</v>
      </c>
      <c r="H1617" s="113">
        <v>10.02</v>
      </c>
      <c r="I1617" s="113">
        <v>42.78</v>
      </c>
      <c r="J1617" s="113">
        <v>72.260000000000005</v>
      </c>
      <c r="K1617" s="113">
        <v>137.38999999999999</v>
      </c>
      <c r="L1617" s="113">
        <v>22.97</v>
      </c>
      <c r="M1617" s="113">
        <v>11.12</v>
      </c>
      <c r="N1617" s="113">
        <v>0</v>
      </c>
      <c r="O1617" s="113">
        <v>411.97</v>
      </c>
      <c r="P1617" s="113">
        <f t="shared" si="125"/>
        <v>0.62339013768602203</v>
      </c>
      <c r="Q1617" s="113">
        <f t="shared" si="126"/>
        <v>1.8652407582995625</v>
      </c>
      <c r="R1617" s="113">
        <f>SUM($Q$1460:Q1617)</f>
        <v>1894.5546845628112</v>
      </c>
      <c r="S1617" s="113">
        <f t="shared" si="127"/>
        <v>1.6539341864811741</v>
      </c>
      <c r="T1617" s="113">
        <f>SUM($S$1460:S1617)</f>
        <v>1524.8301120690455</v>
      </c>
      <c r="U1617" s="199">
        <f t="shared" si="128"/>
        <v>1.5431968686900004</v>
      </c>
      <c r="V1617" s="199">
        <f t="shared" si="129"/>
        <v>1.5431968686900004</v>
      </c>
      <c r="W1617" s="231">
        <f>SUM($V$1460:V1617)</f>
        <v>1434.0565373653699</v>
      </c>
      <c r="Y1617" s="231"/>
      <c r="Z1617" s="231"/>
      <c r="AA1617" s="231"/>
      <c r="AB1617" s="231"/>
      <c r="AC1617" s="231"/>
      <c r="AD1617" s="231"/>
      <c r="AE1617" s="231"/>
      <c r="AF1617" s="231"/>
      <c r="AG1617" s="231"/>
      <c r="AH1617" s="231"/>
      <c r="AI1617" s="231"/>
      <c r="AJ1617" s="231"/>
      <c r="AK1617" s="231"/>
      <c r="AL1617" s="231"/>
      <c r="AM1617" s="231"/>
      <c r="AN1617" s="231"/>
    </row>
    <row r="1618" spans="1:40">
      <c r="A1618" s="27">
        <v>43589</v>
      </c>
      <c r="B1618" s="113">
        <v>0</v>
      </c>
      <c r="C1618" s="115">
        <v>0</v>
      </c>
      <c r="D1618" s="116">
        <v>31.47</v>
      </c>
      <c r="E1618" s="113">
        <v>63.758000000000003</v>
      </c>
      <c r="F1618" s="113">
        <v>100</v>
      </c>
      <c r="G1618" s="113">
        <v>11.80000019</v>
      </c>
      <c r="H1618" s="113">
        <v>10.73</v>
      </c>
      <c r="I1618" s="113">
        <v>34.32</v>
      </c>
      <c r="J1618" s="113">
        <v>72.010000000000005</v>
      </c>
      <c r="K1618" s="113">
        <v>126.09</v>
      </c>
      <c r="L1618" s="113">
        <v>23.33</v>
      </c>
      <c r="M1618" s="113">
        <v>11.35</v>
      </c>
      <c r="N1618" s="113">
        <v>0</v>
      </c>
      <c r="O1618" s="113">
        <v>410.05</v>
      </c>
      <c r="P1618" s="113">
        <f t="shared" si="125"/>
        <v>0.56337653358428208</v>
      </c>
      <c r="Q1618" s="113">
        <f t="shared" si="126"/>
        <v>1.7565936957204169</v>
      </c>
      <c r="R1618" s="113">
        <f>SUM($Q$1460:Q1618)</f>
        <v>1896.3112782585315</v>
      </c>
      <c r="S1618" s="113">
        <f t="shared" si="127"/>
        <v>1.6043720289265735</v>
      </c>
      <c r="T1618" s="113">
        <f>SUM($S$1460:S1618)</f>
        <v>1526.434484097972</v>
      </c>
      <c r="U1618" s="199">
        <f t="shared" si="128"/>
        <v>1.4247554503999997</v>
      </c>
      <c r="V1618" s="199">
        <f t="shared" si="129"/>
        <v>1.4247554503999997</v>
      </c>
      <c r="W1618" s="231">
        <f>SUM($V$1460:V1618)</f>
        <v>1435.4812928157698</v>
      </c>
      <c r="Y1618" s="231"/>
      <c r="Z1618" s="231"/>
      <c r="AA1618" s="231"/>
      <c r="AB1618" s="231"/>
      <c r="AC1618" s="231"/>
      <c r="AD1618" s="231"/>
      <c r="AE1618" s="231"/>
      <c r="AF1618" s="231"/>
      <c r="AG1618" s="231"/>
      <c r="AH1618" s="231"/>
      <c r="AI1618" s="231"/>
      <c r="AJ1618" s="231"/>
      <c r="AK1618" s="231"/>
      <c r="AL1618" s="231"/>
      <c r="AM1618" s="231"/>
      <c r="AN1618" s="231"/>
    </row>
    <row r="1619" spans="1:40">
      <c r="A1619" s="27">
        <v>43590</v>
      </c>
      <c r="B1619" s="113">
        <v>0</v>
      </c>
      <c r="C1619" s="115">
        <v>0</v>
      </c>
      <c r="D1619" s="116">
        <v>30.33</v>
      </c>
      <c r="E1619" s="113">
        <v>64.153199999999998</v>
      </c>
      <c r="F1619" s="113">
        <v>100</v>
      </c>
      <c r="G1619" s="113">
        <v>11.80000019</v>
      </c>
      <c r="H1619" s="113">
        <v>11.51</v>
      </c>
      <c r="I1619" s="113">
        <v>23.01</v>
      </c>
      <c r="J1619" s="113">
        <v>71.819999999999993</v>
      </c>
      <c r="K1619" s="113">
        <v>116.13</v>
      </c>
      <c r="L1619" s="113">
        <v>23.74</v>
      </c>
      <c r="M1619" s="113">
        <v>11.66</v>
      </c>
      <c r="N1619" s="113">
        <v>0</v>
      </c>
      <c r="O1619" s="113">
        <v>407.14</v>
      </c>
      <c r="P1619" s="113">
        <f t="shared" si="125"/>
        <v>0.49047242223844206</v>
      </c>
      <c r="Q1619" s="113">
        <f t="shared" si="126"/>
        <v>1.6330875446189721</v>
      </c>
      <c r="R1619" s="113">
        <f>SUM($Q$1460:Q1619)</f>
        <v>1897.9443658031505</v>
      </c>
      <c r="S1619" s="113">
        <f t="shared" si="127"/>
        <v>1.5926591466329738</v>
      </c>
      <c r="T1619" s="113">
        <f>SUM($S$1460:S1619)</f>
        <v>1528.027143244605</v>
      </c>
      <c r="U1619" s="199">
        <f t="shared" si="128"/>
        <v>1.3187665997599995</v>
      </c>
      <c r="V1619" s="199">
        <f t="shared" si="129"/>
        <v>1.3187665997599995</v>
      </c>
      <c r="W1619" s="231">
        <f>SUM($V$1460:V1619)</f>
        <v>1436.8000594155299</v>
      </c>
      <c r="Y1619" s="231"/>
      <c r="Z1619" s="231"/>
      <c r="AA1619" s="231"/>
      <c r="AB1619" s="231"/>
      <c r="AC1619" s="231"/>
      <c r="AD1619" s="231"/>
      <c r="AE1619" s="231"/>
      <c r="AF1619" s="231"/>
      <c r="AG1619" s="231"/>
      <c r="AH1619" s="231"/>
      <c r="AI1619" s="231"/>
      <c r="AJ1619" s="231"/>
      <c r="AK1619" s="231"/>
      <c r="AL1619" s="231"/>
      <c r="AM1619" s="231"/>
      <c r="AN1619" s="231"/>
    </row>
    <row r="1620" spans="1:40">
      <c r="A1620" s="27">
        <v>43591</v>
      </c>
      <c r="B1620" s="113">
        <v>0</v>
      </c>
      <c r="C1620" s="115">
        <v>0</v>
      </c>
      <c r="D1620" s="116">
        <v>29.98</v>
      </c>
      <c r="E1620" s="113">
        <v>64.780199999999994</v>
      </c>
      <c r="F1620" s="113">
        <v>100</v>
      </c>
      <c r="G1620" s="113">
        <v>11.80000019</v>
      </c>
      <c r="H1620" s="113">
        <v>11.85</v>
      </c>
      <c r="I1620" s="113">
        <v>47.14</v>
      </c>
      <c r="J1620" s="113">
        <v>71.67</v>
      </c>
      <c r="K1620" s="113">
        <v>107.65</v>
      </c>
      <c r="L1620" s="113">
        <v>23.91</v>
      </c>
      <c r="M1620" s="113">
        <v>11.59</v>
      </c>
      <c r="N1620" s="113">
        <v>0</v>
      </c>
      <c r="O1620" s="113">
        <v>403.92</v>
      </c>
      <c r="P1620" s="113">
        <f t="shared" si="125"/>
        <v>0.59229056535204205</v>
      </c>
      <c r="Q1620" s="113">
        <f t="shared" si="126"/>
        <v>1.8081253048567347</v>
      </c>
      <c r="R1620" s="113">
        <f>SUM($Q$1460:Q1620)</f>
        <v>1899.7524911080072</v>
      </c>
      <c r="S1620" s="113">
        <f t="shared" si="127"/>
        <v>1.3958256889169731</v>
      </c>
      <c r="T1620" s="113">
        <f>SUM($S$1460:S1620)</f>
        <v>1529.422968933522</v>
      </c>
      <c r="U1620" s="199">
        <f t="shared" si="128"/>
        <v>1.3033122858599993</v>
      </c>
      <c r="V1620" s="199">
        <f t="shared" si="129"/>
        <v>1.3033122858599993</v>
      </c>
      <c r="W1620" s="231">
        <f>SUM($V$1460:V1620)</f>
        <v>1438.10337170139</v>
      </c>
      <c r="Y1620" s="231"/>
      <c r="Z1620" s="231"/>
      <c r="AA1620" s="231"/>
      <c r="AB1620" s="231"/>
      <c r="AC1620" s="231"/>
      <c r="AD1620" s="231"/>
      <c r="AE1620" s="231"/>
      <c r="AF1620" s="231"/>
      <c r="AG1620" s="231"/>
      <c r="AH1620" s="231"/>
      <c r="AI1620" s="231"/>
      <c r="AJ1620" s="231"/>
      <c r="AK1620" s="231"/>
      <c r="AL1620" s="231"/>
      <c r="AM1620" s="231"/>
      <c r="AN1620" s="231"/>
    </row>
    <row r="1621" spans="1:40">
      <c r="A1621" s="27">
        <v>43592</v>
      </c>
      <c r="B1621" s="113">
        <v>0</v>
      </c>
      <c r="C1621" s="115">
        <v>0</v>
      </c>
      <c r="D1621" s="116">
        <v>28.42</v>
      </c>
      <c r="E1621" s="113">
        <v>65.055700000000002</v>
      </c>
      <c r="F1621" s="113">
        <v>100</v>
      </c>
      <c r="G1621" s="113">
        <v>11.80000019</v>
      </c>
      <c r="H1621" s="113">
        <v>12.69</v>
      </c>
      <c r="I1621" s="113">
        <v>20.309999999999999</v>
      </c>
      <c r="J1621" s="113">
        <v>71.569999999999993</v>
      </c>
      <c r="K1621" s="113">
        <v>99.67</v>
      </c>
      <c r="L1621" s="113">
        <v>24</v>
      </c>
      <c r="M1621" s="113">
        <v>12.13</v>
      </c>
      <c r="N1621" s="113">
        <v>0</v>
      </c>
      <c r="O1621" s="113">
        <v>399.75</v>
      </c>
      <c r="P1621" s="113">
        <f t="shared" si="125"/>
        <v>0.44162027328394204</v>
      </c>
      <c r="Q1621" s="113">
        <f t="shared" si="126"/>
        <v>1.5552250677863912</v>
      </c>
      <c r="R1621" s="113">
        <f>SUM($Q$1460:Q1621)</f>
        <v>1901.3077161757935</v>
      </c>
      <c r="S1621" s="113">
        <f t="shared" si="127"/>
        <v>1.4583836834779746</v>
      </c>
      <c r="T1621" s="113">
        <f>SUM($S$1460:S1621)</f>
        <v>1530.8813526169999</v>
      </c>
      <c r="U1621" s="199">
        <f t="shared" si="128"/>
        <v>1.1493106100100001</v>
      </c>
      <c r="V1621" s="199">
        <f t="shared" si="129"/>
        <v>1.1493106100100001</v>
      </c>
      <c r="W1621" s="231">
        <f>SUM($V$1460:V1621)</f>
        <v>1439.2526823113999</v>
      </c>
      <c r="Y1621" s="231"/>
      <c r="Z1621" s="231"/>
      <c r="AA1621" s="231"/>
      <c r="AB1621" s="231"/>
      <c r="AC1621" s="231"/>
      <c r="AD1621" s="231"/>
      <c r="AE1621" s="231"/>
      <c r="AF1621" s="231"/>
      <c r="AG1621" s="231"/>
      <c r="AH1621" s="231"/>
      <c r="AI1621" s="231"/>
      <c r="AJ1621" s="231"/>
      <c r="AK1621" s="231"/>
      <c r="AL1621" s="231"/>
      <c r="AM1621" s="231"/>
      <c r="AN1621" s="231"/>
    </row>
    <row r="1622" spans="1:40">
      <c r="A1622" s="27">
        <v>43593</v>
      </c>
      <c r="B1622" s="113">
        <v>0</v>
      </c>
      <c r="C1622" s="115">
        <v>0</v>
      </c>
      <c r="D1622" s="116">
        <v>28.07</v>
      </c>
      <c r="E1622" s="113">
        <v>66.042299999999997</v>
      </c>
      <c r="F1622" s="113">
        <v>100</v>
      </c>
      <c r="G1622" s="113">
        <v>11.80000019</v>
      </c>
      <c r="H1622" s="113">
        <v>13.13</v>
      </c>
      <c r="I1622" s="113">
        <v>32.39</v>
      </c>
      <c r="J1622" s="113">
        <v>71.56</v>
      </c>
      <c r="K1622" s="113">
        <v>92.72</v>
      </c>
      <c r="L1622" s="113">
        <v>24.12</v>
      </c>
      <c r="M1622" s="113">
        <v>12.42</v>
      </c>
      <c r="N1622" s="113">
        <v>0</v>
      </c>
      <c r="O1622" s="113">
        <v>395.32</v>
      </c>
      <c r="P1622" s="113">
        <f t="shared" si="125"/>
        <v>0.48900311937022201</v>
      </c>
      <c r="Q1622" s="113">
        <f t="shared" si="126"/>
        <v>1.6306898063388384</v>
      </c>
      <c r="R1622" s="113">
        <f>SUM($Q$1460:Q1622)</f>
        <v>1902.9384059821323</v>
      </c>
      <c r="S1622" s="113">
        <f t="shared" si="127"/>
        <v>1.3754464438591731</v>
      </c>
      <c r="T1622" s="113">
        <f>SUM($S$1460:S1622)</f>
        <v>1532.2567990608591</v>
      </c>
      <c r="U1622" s="199">
        <f t="shared" si="128"/>
        <v>1.1460069283899994</v>
      </c>
      <c r="V1622" s="199">
        <f t="shared" si="129"/>
        <v>1.1460069283899994</v>
      </c>
      <c r="W1622" s="231">
        <f>SUM($V$1460:V1622)</f>
        <v>1440.39868923979</v>
      </c>
      <c r="Y1622" s="231"/>
      <c r="Z1622" s="231"/>
      <c r="AA1622" s="231"/>
      <c r="AB1622" s="231"/>
      <c r="AC1622" s="231"/>
      <c r="AD1622" s="231"/>
      <c r="AE1622" s="231"/>
      <c r="AF1622" s="231"/>
      <c r="AG1622" s="231"/>
      <c r="AH1622" s="231"/>
      <c r="AI1622" s="231"/>
      <c r="AJ1622" s="231"/>
      <c r="AK1622" s="231"/>
      <c r="AL1622" s="231"/>
      <c r="AM1622" s="231"/>
      <c r="AN1622" s="231"/>
    </row>
    <row r="1623" spans="1:40">
      <c r="A1623" s="27">
        <v>43594</v>
      </c>
      <c r="B1623" s="113">
        <v>0</v>
      </c>
      <c r="C1623" s="115">
        <v>0</v>
      </c>
      <c r="D1623" s="116">
        <v>29.97</v>
      </c>
      <c r="E1623" s="113">
        <v>67.678100000000001</v>
      </c>
      <c r="F1623" s="113">
        <v>100</v>
      </c>
      <c r="G1623" s="113">
        <v>11.80000019</v>
      </c>
      <c r="H1623" s="113">
        <v>11.91</v>
      </c>
      <c r="I1623" s="113">
        <v>50.15</v>
      </c>
      <c r="J1623" s="113">
        <v>71.510000000000005</v>
      </c>
      <c r="K1623" s="113">
        <v>88.56</v>
      </c>
      <c r="L1623" s="113">
        <v>23.9</v>
      </c>
      <c r="M1623" s="113">
        <v>12.33</v>
      </c>
      <c r="N1623" s="113">
        <v>0</v>
      </c>
      <c r="O1623" s="113">
        <v>393.68</v>
      </c>
      <c r="P1623" s="113">
        <f t="shared" si="125"/>
        <v>0.59678633964386207</v>
      </c>
      <c r="Q1623" s="113">
        <f t="shared" si="126"/>
        <v>1.8162725284352292</v>
      </c>
      <c r="R1623" s="113">
        <f>SUM($Q$1460:Q1623)</f>
        <v>1904.7546785105676</v>
      </c>
      <c r="S1623" s="113">
        <f t="shared" si="127"/>
        <v>1.5192910389547738</v>
      </c>
      <c r="T1623" s="113">
        <f>SUM($S$1460:S1623)</f>
        <v>1533.7760900998139</v>
      </c>
      <c r="U1623" s="199">
        <f t="shared" si="128"/>
        <v>1.4001834353299998</v>
      </c>
      <c r="V1623" s="199">
        <f t="shared" si="129"/>
        <v>1.4001834353299998</v>
      </c>
      <c r="W1623" s="231">
        <f>SUM($V$1460:V1623)</f>
        <v>1441.79887267512</v>
      </c>
      <c r="Y1623" s="231"/>
      <c r="Z1623" s="231"/>
      <c r="AA1623" s="231"/>
      <c r="AB1623" s="231"/>
      <c r="AC1623" s="231"/>
      <c r="AD1623" s="231"/>
      <c r="AE1623" s="231"/>
      <c r="AF1623" s="231"/>
      <c r="AG1623" s="231"/>
      <c r="AH1623" s="231"/>
      <c r="AI1623" s="231"/>
      <c r="AJ1623" s="231"/>
      <c r="AK1623" s="231"/>
      <c r="AL1623" s="231"/>
      <c r="AM1623" s="231"/>
      <c r="AN1623" s="231"/>
    </row>
    <row r="1624" spans="1:40">
      <c r="A1624" s="27">
        <v>43595</v>
      </c>
      <c r="B1624" s="113">
        <v>0</v>
      </c>
      <c r="C1624" s="115">
        <v>0</v>
      </c>
      <c r="D1624" s="116">
        <v>29.76</v>
      </c>
      <c r="E1624" s="113">
        <v>67.325000000000003</v>
      </c>
      <c r="F1624" s="113">
        <v>100</v>
      </c>
      <c r="G1624" s="113">
        <v>11.80000019</v>
      </c>
      <c r="H1624" s="113">
        <v>11.77</v>
      </c>
      <c r="I1624" s="113">
        <v>25.01</v>
      </c>
      <c r="J1624" s="113">
        <v>71.430000000000007</v>
      </c>
      <c r="K1624" s="113">
        <v>84.71</v>
      </c>
      <c r="L1624" s="113">
        <v>23.75</v>
      </c>
      <c r="M1624" s="113">
        <v>12.05</v>
      </c>
      <c r="N1624" s="113">
        <v>0</v>
      </c>
      <c r="O1624" s="113">
        <v>391.53</v>
      </c>
      <c r="P1624" s="113">
        <f t="shared" si="125"/>
        <v>0.47273183885988207</v>
      </c>
      <c r="Q1624" s="113">
        <f t="shared" si="126"/>
        <v>1.6043710953035322</v>
      </c>
      <c r="R1624" s="113">
        <f>SUM($Q$1460:Q1624)</f>
        <v>1906.3590496058712</v>
      </c>
      <c r="S1624" s="113">
        <f t="shared" si="127"/>
        <v>1.6905430335805747</v>
      </c>
      <c r="T1624" s="113">
        <f>SUM($S$1460:S1624)</f>
        <v>1535.4666331333945</v>
      </c>
      <c r="U1624" s="199">
        <f t="shared" si="128"/>
        <v>1.3662683104999997</v>
      </c>
      <c r="V1624" s="199">
        <f t="shared" si="129"/>
        <v>1.3662683104999997</v>
      </c>
      <c r="W1624" s="231">
        <f>SUM($V$1460:V1624)</f>
        <v>1443.1651409856199</v>
      </c>
      <c r="Y1624" s="231"/>
      <c r="Z1624" s="231"/>
      <c r="AA1624" s="231"/>
      <c r="AB1624" s="231"/>
      <c r="AC1624" s="231"/>
      <c r="AD1624" s="231"/>
      <c r="AE1624" s="231"/>
      <c r="AF1624" s="231"/>
      <c r="AG1624" s="231"/>
      <c r="AH1624" s="231"/>
      <c r="AI1624" s="231"/>
      <c r="AJ1624" s="231"/>
      <c r="AK1624" s="231"/>
      <c r="AL1624" s="231"/>
      <c r="AM1624" s="231"/>
      <c r="AN1624" s="231"/>
    </row>
    <row r="1625" spans="1:40">
      <c r="A1625" s="27">
        <v>43596</v>
      </c>
      <c r="B1625" s="113">
        <v>0</v>
      </c>
      <c r="C1625" s="115">
        <v>0</v>
      </c>
      <c r="D1625" s="116">
        <v>29.02</v>
      </c>
      <c r="E1625" s="113">
        <v>67.209400000000002</v>
      </c>
      <c r="F1625" s="113">
        <v>100</v>
      </c>
      <c r="G1625" s="113">
        <v>11.80000019</v>
      </c>
      <c r="H1625" s="113">
        <v>12.4</v>
      </c>
      <c r="I1625" s="113">
        <v>52.27</v>
      </c>
      <c r="J1625" s="113">
        <v>71.39</v>
      </c>
      <c r="K1625" s="113">
        <v>80.78</v>
      </c>
      <c r="L1625" s="113">
        <v>23.67</v>
      </c>
      <c r="M1625" s="113">
        <v>12.68</v>
      </c>
      <c r="N1625" s="113">
        <v>0</v>
      </c>
      <c r="O1625" s="113">
        <v>390.79</v>
      </c>
      <c r="P1625" s="113">
        <f t="shared" si="125"/>
        <v>0.5881570659144022</v>
      </c>
      <c r="Q1625" s="113">
        <f t="shared" si="126"/>
        <v>1.8006668453145753</v>
      </c>
      <c r="R1625" s="113">
        <f>SUM($Q$1460:Q1625)</f>
        <v>1908.1597164511857</v>
      </c>
      <c r="S1625" s="113">
        <f t="shared" si="127"/>
        <v>1.3907885984313735</v>
      </c>
      <c r="T1625" s="113">
        <f>SUM($S$1460:S1625)</f>
        <v>1536.8574217318258</v>
      </c>
      <c r="U1625" s="199">
        <f t="shared" si="128"/>
        <v>1.2848944054199998</v>
      </c>
      <c r="V1625" s="199">
        <f t="shared" si="129"/>
        <v>1.2848944054199998</v>
      </c>
      <c r="W1625" s="231">
        <f>SUM($V$1460:V1625)</f>
        <v>1444.4500353910398</v>
      </c>
      <c r="Y1625" s="231"/>
      <c r="Z1625" s="231"/>
      <c r="AA1625" s="231"/>
      <c r="AB1625" s="231"/>
      <c r="AC1625" s="231"/>
      <c r="AD1625" s="231"/>
      <c r="AE1625" s="231"/>
      <c r="AF1625" s="231"/>
      <c r="AG1625" s="231"/>
      <c r="AH1625" s="231"/>
      <c r="AI1625" s="231"/>
      <c r="AJ1625" s="231"/>
      <c r="AK1625" s="231"/>
      <c r="AL1625" s="231"/>
      <c r="AM1625" s="231"/>
      <c r="AN1625" s="231"/>
    </row>
    <row r="1626" spans="1:40">
      <c r="A1626" s="27">
        <v>43597</v>
      </c>
      <c r="B1626" s="113">
        <v>0</v>
      </c>
      <c r="C1626" s="115">
        <v>0</v>
      </c>
      <c r="D1626" s="116">
        <v>29.63</v>
      </c>
      <c r="E1626" s="113">
        <v>67.285399999999996</v>
      </c>
      <c r="F1626" s="113">
        <v>100</v>
      </c>
      <c r="G1626" s="113">
        <v>11.80000019</v>
      </c>
      <c r="H1626" s="113">
        <v>11.94</v>
      </c>
      <c r="I1626" s="113">
        <v>38.9</v>
      </c>
      <c r="J1626" s="113">
        <v>71.33</v>
      </c>
      <c r="K1626" s="113">
        <v>78.02</v>
      </c>
      <c r="L1626" s="113">
        <v>23.62</v>
      </c>
      <c r="M1626" s="113">
        <v>12.52</v>
      </c>
      <c r="N1626" s="113">
        <v>0</v>
      </c>
      <c r="O1626" s="113">
        <v>388.8</v>
      </c>
      <c r="P1626" s="113">
        <f t="shared" si="125"/>
        <v>0.53136935580520195</v>
      </c>
      <c r="Q1626" s="113">
        <f t="shared" si="126"/>
        <v>1.7012603450293076</v>
      </c>
      <c r="R1626" s="113">
        <f>SUM($Q$1460:Q1626)</f>
        <v>1909.860976796215</v>
      </c>
      <c r="S1626" s="113">
        <f t="shared" si="127"/>
        <v>1.5775552582933741</v>
      </c>
      <c r="T1626" s="113">
        <f>SUM($S$1460:S1626)</f>
        <v>1538.4349769901191</v>
      </c>
      <c r="U1626" s="199">
        <f t="shared" si="128"/>
        <v>1.3513210352199998</v>
      </c>
      <c r="V1626" s="199">
        <f t="shared" si="129"/>
        <v>1.3513210352199998</v>
      </c>
      <c r="W1626" s="231">
        <f>SUM($V$1460:V1626)</f>
        <v>1445.8013564262599</v>
      </c>
      <c r="Y1626" s="231"/>
      <c r="Z1626" s="231"/>
      <c r="AA1626" s="231"/>
      <c r="AB1626" s="231"/>
      <c r="AC1626" s="231"/>
      <c r="AD1626" s="231"/>
      <c r="AE1626" s="231"/>
      <c r="AF1626" s="231"/>
      <c r="AG1626" s="231"/>
      <c r="AH1626" s="231"/>
      <c r="AI1626" s="231"/>
      <c r="AJ1626" s="231"/>
      <c r="AK1626" s="231"/>
      <c r="AL1626" s="231"/>
      <c r="AM1626" s="231"/>
      <c r="AN1626" s="231"/>
    </row>
    <row r="1627" spans="1:40">
      <c r="A1627" s="27">
        <v>43598</v>
      </c>
      <c r="B1627" s="113">
        <v>0</v>
      </c>
      <c r="C1627" s="115">
        <v>0</v>
      </c>
      <c r="D1627" s="116">
        <v>30.43</v>
      </c>
      <c r="E1627" s="113">
        <v>67.465500000000006</v>
      </c>
      <c r="F1627" s="113">
        <v>100</v>
      </c>
      <c r="G1627" s="113">
        <v>11.80000019</v>
      </c>
      <c r="H1627" s="113">
        <v>11.38</v>
      </c>
      <c r="I1627" s="113">
        <v>40.729999999999997</v>
      </c>
      <c r="J1627" s="113">
        <v>71.28</v>
      </c>
      <c r="K1627" s="113">
        <v>75.72</v>
      </c>
      <c r="L1627" s="113">
        <v>23.45</v>
      </c>
      <c r="M1627" s="113">
        <v>12.01</v>
      </c>
      <c r="N1627" s="113">
        <v>0</v>
      </c>
      <c r="O1627" s="113">
        <v>388.09</v>
      </c>
      <c r="P1627" s="113">
        <f t="shared" si="125"/>
        <v>0.54875367201778202</v>
      </c>
      <c r="Q1627" s="113">
        <f t="shared" si="126"/>
        <v>1.731094161731821</v>
      </c>
      <c r="R1627" s="113">
        <f>SUM($Q$1460:Q1627)</f>
        <v>1911.5920709579468</v>
      </c>
      <c r="S1627" s="113">
        <f t="shared" si="127"/>
        <v>1.6639486838315727</v>
      </c>
      <c r="T1627" s="113">
        <f>SUM($S$1460:S1627)</f>
        <v>1540.0989256739508</v>
      </c>
      <c r="U1627" s="199">
        <f t="shared" si="128"/>
        <v>1.4411555281499999</v>
      </c>
      <c r="V1627" s="199">
        <f t="shared" si="129"/>
        <v>1.4411555281499999</v>
      </c>
      <c r="W1627" s="231">
        <f>SUM($V$1460:V1627)</f>
        <v>1447.2425119544098</v>
      </c>
      <c r="Y1627" s="231"/>
      <c r="Z1627" s="231"/>
      <c r="AA1627" s="231"/>
      <c r="AB1627" s="231"/>
      <c r="AC1627" s="231"/>
      <c r="AD1627" s="231"/>
      <c r="AE1627" s="231"/>
      <c r="AF1627" s="231"/>
      <c r="AG1627" s="231"/>
      <c r="AH1627" s="231"/>
      <c r="AI1627" s="231"/>
      <c r="AJ1627" s="231"/>
      <c r="AK1627" s="231"/>
      <c r="AL1627" s="231"/>
      <c r="AM1627" s="231"/>
      <c r="AN1627" s="231"/>
    </row>
    <row r="1628" spans="1:40">
      <c r="A1628" s="27">
        <v>43599</v>
      </c>
      <c r="B1628" s="113">
        <v>0</v>
      </c>
      <c r="C1628" s="115">
        <v>0</v>
      </c>
      <c r="D1628" s="116">
        <v>31.53</v>
      </c>
      <c r="E1628" s="113">
        <v>67.173500000000004</v>
      </c>
      <c r="F1628" s="113">
        <v>100</v>
      </c>
      <c r="G1628" s="113">
        <v>11.80000019</v>
      </c>
      <c r="H1628" s="113">
        <v>10.53</v>
      </c>
      <c r="I1628" s="113">
        <v>30.16</v>
      </c>
      <c r="J1628" s="113">
        <v>71.2</v>
      </c>
      <c r="K1628" s="113">
        <v>74.2</v>
      </c>
      <c r="L1628" s="113">
        <v>23.22</v>
      </c>
      <c r="M1628" s="113">
        <v>11.69</v>
      </c>
      <c r="N1628" s="113">
        <v>0</v>
      </c>
      <c r="O1628" s="113">
        <v>388.71</v>
      </c>
      <c r="P1628" s="113">
        <f t="shared" si="125"/>
        <v>0.51360759745418205</v>
      </c>
      <c r="Q1628" s="113">
        <f t="shared" si="126"/>
        <v>1.6713097449465781</v>
      </c>
      <c r="R1628" s="113">
        <f>SUM($Q$1460:Q1628)</f>
        <v>1913.2633807028933</v>
      </c>
      <c r="S1628" s="113">
        <f t="shared" si="127"/>
        <v>1.8637485611175735</v>
      </c>
      <c r="T1628" s="113">
        <f>SUM($S$1460:S1628)</f>
        <v>1541.9626742350683</v>
      </c>
      <c r="U1628" s="199">
        <f t="shared" si="128"/>
        <v>1.5464439825499996</v>
      </c>
      <c r="V1628" s="199">
        <f t="shared" si="129"/>
        <v>1.5464439825499996</v>
      </c>
      <c r="W1628" s="231">
        <f>SUM($V$1460:V1628)</f>
        <v>1448.7889559369598</v>
      </c>
      <c r="Y1628" s="231"/>
      <c r="Z1628" s="231"/>
      <c r="AA1628" s="231"/>
      <c r="AB1628" s="231"/>
      <c r="AC1628" s="231"/>
      <c r="AD1628" s="231"/>
      <c r="AE1628" s="231"/>
      <c r="AF1628" s="231"/>
      <c r="AG1628" s="231"/>
      <c r="AH1628" s="231"/>
      <c r="AI1628" s="231"/>
      <c r="AJ1628" s="231"/>
      <c r="AK1628" s="231"/>
      <c r="AL1628" s="231"/>
      <c r="AM1628" s="231"/>
      <c r="AN1628" s="231"/>
    </row>
    <row r="1629" spans="1:40">
      <c r="A1629" s="27">
        <v>43600</v>
      </c>
      <c r="B1629" s="113">
        <v>0</v>
      </c>
      <c r="C1629" s="115">
        <v>0</v>
      </c>
      <c r="D1629" s="116">
        <v>32.340000000000003</v>
      </c>
      <c r="E1629" s="113">
        <v>66.446100000000001</v>
      </c>
      <c r="F1629" s="113">
        <v>100</v>
      </c>
      <c r="G1629" s="113">
        <v>11.80000019</v>
      </c>
      <c r="H1629" s="113">
        <v>10.01</v>
      </c>
      <c r="I1629" s="113">
        <v>45</v>
      </c>
      <c r="J1629" s="113">
        <v>71.12</v>
      </c>
      <c r="K1629" s="113">
        <v>75.069999999999993</v>
      </c>
      <c r="L1629" s="113">
        <v>23.03</v>
      </c>
      <c r="M1629" s="113">
        <v>11.66</v>
      </c>
      <c r="N1629" s="113">
        <v>0</v>
      </c>
      <c r="O1629" s="113">
        <v>399.99</v>
      </c>
      <c r="P1629" s="113">
        <f t="shared" si="125"/>
        <v>0.60387841617726201</v>
      </c>
      <c r="Q1629" s="113">
        <f t="shared" si="126"/>
        <v>1.8291994574145432</v>
      </c>
      <c r="R1629" s="113">
        <f>SUM($Q$1460:Q1629)</f>
        <v>1915.0925801603078</v>
      </c>
      <c r="S1629" s="113">
        <f t="shared" si="127"/>
        <v>1.7842014097707739</v>
      </c>
      <c r="T1629" s="113">
        <f>SUM($S$1460:S1629)</f>
        <v>1543.7468756448391</v>
      </c>
      <c r="U1629" s="199">
        <f t="shared" si="128"/>
        <v>1.60666154873</v>
      </c>
      <c r="V1629" s="199">
        <f t="shared" si="129"/>
        <v>1.60666154873</v>
      </c>
      <c r="W1629" s="231">
        <f>SUM($V$1460:V1629)</f>
        <v>1450.3956174856899</v>
      </c>
      <c r="Y1629" s="231"/>
      <c r="Z1629" s="231"/>
      <c r="AA1629" s="231"/>
      <c r="AB1629" s="231"/>
      <c r="AC1629" s="231"/>
      <c r="AD1629" s="231"/>
      <c r="AE1629" s="231"/>
      <c r="AF1629" s="231"/>
      <c r="AG1629" s="231"/>
      <c r="AH1629" s="231"/>
      <c r="AI1629" s="231"/>
      <c r="AJ1629" s="231"/>
      <c r="AK1629" s="231"/>
      <c r="AL1629" s="231"/>
      <c r="AM1629" s="231"/>
      <c r="AN1629" s="231"/>
    </row>
    <row r="1630" spans="1:40">
      <c r="A1630" s="27">
        <v>43601</v>
      </c>
      <c r="B1630" s="113">
        <v>0</v>
      </c>
      <c r="C1630" s="115">
        <v>0</v>
      </c>
      <c r="D1630" s="116">
        <v>32.69</v>
      </c>
      <c r="E1630" s="113">
        <v>66.030500000000004</v>
      </c>
      <c r="F1630" s="113">
        <v>100</v>
      </c>
      <c r="G1630" s="113">
        <v>11.80000019</v>
      </c>
      <c r="H1630" s="113">
        <v>9.7100000000000009</v>
      </c>
      <c r="I1630" s="113">
        <v>46.15</v>
      </c>
      <c r="J1630" s="113">
        <v>71.06</v>
      </c>
      <c r="K1630" s="113">
        <v>76.290000000000006</v>
      </c>
      <c r="L1630" s="113">
        <v>22.97</v>
      </c>
      <c r="M1630" s="113">
        <v>11.59</v>
      </c>
      <c r="N1630" s="113">
        <v>0</v>
      </c>
      <c r="O1630" s="113">
        <v>381.96</v>
      </c>
      <c r="P1630" s="113">
        <f t="shared" si="125"/>
        <v>0.59361107494378196</v>
      </c>
      <c r="Q1630" s="113">
        <f t="shared" si="126"/>
        <v>1.8105145288142588</v>
      </c>
      <c r="R1630" s="113">
        <f>SUM($Q$1460:Q1630)</f>
        <v>1916.9030946891221</v>
      </c>
      <c r="S1630" s="113">
        <f t="shared" si="127"/>
        <v>1.8418975646815738</v>
      </c>
      <c r="T1630" s="113">
        <f>SUM($S$1460:S1630)</f>
        <v>1545.5887732095207</v>
      </c>
      <c r="U1630" s="199">
        <f t="shared" si="128"/>
        <v>1.6292589206499994</v>
      </c>
      <c r="V1630" s="199">
        <f t="shared" si="129"/>
        <v>1.6292589206499994</v>
      </c>
      <c r="W1630" s="231">
        <f>SUM($V$1460:V1630)</f>
        <v>1452.0248764063399</v>
      </c>
      <c r="Y1630" s="231"/>
      <c r="Z1630" s="231"/>
      <c r="AA1630" s="231"/>
      <c r="AB1630" s="231"/>
      <c r="AC1630" s="231"/>
      <c r="AD1630" s="231"/>
      <c r="AE1630" s="231"/>
      <c r="AF1630" s="231"/>
      <c r="AG1630" s="231"/>
      <c r="AH1630" s="231"/>
      <c r="AI1630" s="231"/>
      <c r="AJ1630" s="231"/>
      <c r="AK1630" s="231"/>
      <c r="AL1630" s="231"/>
      <c r="AM1630" s="231"/>
      <c r="AN1630" s="231"/>
    </row>
    <row r="1631" spans="1:40">
      <c r="A1631" s="27">
        <v>43602</v>
      </c>
      <c r="B1631" s="113">
        <v>0</v>
      </c>
      <c r="C1631" s="115">
        <v>0</v>
      </c>
      <c r="D1631" s="116">
        <v>32.65</v>
      </c>
      <c r="E1631" s="113">
        <v>66.056799999999996</v>
      </c>
      <c r="F1631" s="113">
        <v>100</v>
      </c>
      <c r="G1631" s="113">
        <v>11.80000019</v>
      </c>
      <c r="H1631" s="113">
        <v>9.6</v>
      </c>
      <c r="I1631" s="113">
        <v>25.03</v>
      </c>
      <c r="J1631" s="113">
        <v>71.14</v>
      </c>
      <c r="K1631" s="113">
        <v>133.21</v>
      </c>
      <c r="L1631" s="113">
        <v>33.92</v>
      </c>
      <c r="M1631" s="113">
        <v>9.3000000000000007</v>
      </c>
      <c r="N1631" s="113">
        <v>0</v>
      </c>
      <c r="O1631" s="113">
        <v>364.51</v>
      </c>
      <c r="P1631" s="113">
        <f t="shared" si="125"/>
        <v>0.46319695922932214</v>
      </c>
      <c r="Q1631" s="113">
        <f t="shared" si="126"/>
        <v>1.5891463086265036</v>
      </c>
      <c r="R1631" s="113">
        <f>SUM($Q$1460:Q1631)</f>
        <v>1918.4922409977487</v>
      </c>
      <c r="S1631" s="113">
        <f t="shared" si="127"/>
        <v>1.9524593861781723</v>
      </c>
      <c r="T1631" s="113">
        <f>SUM($S$1460:S1631)</f>
        <v>1547.5412325956988</v>
      </c>
      <c r="U1631" s="199">
        <f t="shared" si="128"/>
        <v>1.6259601272399991</v>
      </c>
      <c r="V1631" s="199">
        <f t="shared" si="129"/>
        <v>1.6259601272399991</v>
      </c>
      <c r="W1631" s="231">
        <f>SUM($V$1460:V1631)</f>
        <v>1453.6508365335799</v>
      </c>
      <c r="Y1631" s="231"/>
      <c r="Z1631" s="231"/>
      <c r="AA1631" s="231"/>
      <c r="AB1631" s="231"/>
      <c r="AC1631" s="231"/>
      <c r="AD1631" s="231"/>
      <c r="AE1631" s="231"/>
      <c r="AF1631" s="231"/>
      <c r="AG1631" s="231"/>
      <c r="AH1631" s="231"/>
      <c r="AI1631" s="231"/>
      <c r="AJ1631" s="231"/>
      <c r="AK1631" s="231"/>
      <c r="AL1631" s="231"/>
      <c r="AM1631" s="231"/>
      <c r="AN1631" s="231"/>
    </row>
    <row r="1632" spans="1:40">
      <c r="A1632" s="27">
        <v>43603</v>
      </c>
      <c r="B1632" s="113">
        <v>0</v>
      </c>
      <c r="C1632" s="115">
        <v>0</v>
      </c>
      <c r="D1632" s="116">
        <v>31.98</v>
      </c>
      <c r="E1632" s="113">
        <v>66.246700000000004</v>
      </c>
      <c r="F1632" s="113">
        <v>100</v>
      </c>
      <c r="G1632" s="113">
        <v>11.80000019</v>
      </c>
      <c r="H1632" s="113">
        <v>10.08</v>
      </c>
      <c r="I1632" s="113">
        <v>10.11</v>
      </c>
      <c r="J1632" s="113">
        <v>71</v>
      </c>
      <c r="K1632" s="113">
        <v>259.41000000000003</v>
      </c>
      <c r="L1632" s="113">
        <v>69.319999999999993</v>
      </c>
      <c r="M1632" s="113">
        <v>0</v>
      </c>
      <c r="N1632" s="113">
        <v>0</v>
      </c>
      <c r="O1632" s="113">
        <v>334.99</v>
      </c>
      <c r="P1632" s="113">
        <f t="shared" si="125"/>
        <v>0.29186759654474209</v>
      </c>
      <c r="Q1632" s="113">
        <f t="shared" si="126"/>
        <v>1.338925727509984</v>
      </c>
      <c r="R1632" s="113">
        <f>SUM($Q$1460:Q1632)</f>
        <v>1919.8311667252588</v>
      </c>
      <c r="S1632" s="113">
        <f t="shared" si="127"/>
        <v>1.8088051783299739</v>
      </c>
      <c r="T1632" s="113">
        <f>SUM($S$1460:S1632)</f>
        <v>1549.3500377740288</v>
      </c>
      <c r="U1632" s="199">
        <f t="shared" si="128"/>
        <v>1.5622368943099998</v>
      </c>
      <c r="V1632" s="199">
        <f t="shared" si="129"/>
        <v>1.5622368943099998</v>
      </c>
      <c r="W1632" s="231">
        <f>SUM($V$1460:V1632)</f>
        <v>1455.2130734278899</v>
      </c>
      <c r="Y1632" s="231"/>
      <c r="Z1632" s="231"/>
      <c r="AA1632" s="231"/>
      <c r="AB1632" s="231"/>
      <c r="AC1632" s="231"/>
      <c r="AD1632" s="231"/>
      <c r="AE1632" s="231"/>
      <c r="AF1632" s="231"/>
      <c r="AG1632" s="231"/>
      <c r="AH1632" s="231"/>
      <c r="AI1632" s="231"/>
      <c r="AJ1632" s="231"/>
      <c r="AK1632" s="231"/>
      <c r="AL1632" s="231"/>
      <c r="AM1632" s="231"/>
      <c r="AN1632" s="231"/>
    </row>
    <row r="1633" spans="1:40">
      <c r="A1633" s="27">
        <v>43604</v>
      </c>
      <c r="B1633" s="113">
        <v>0</v>
      </c>
      <c r="C1633" s="115">
        <v>0</v>
      </c>
      <c r="D1633" s="116">
        <v>32.299999999999997</v>
      </c>
      <c r="E1633" s="113">
        <v>67.025999999999996</v>
      </c>
      <c r="F1633" s="113">
        <v>100</v>
      </c>
      <c r="G1633" s="113">
        <v>11.80000019</v>
      </c>
      <c r="H1633" s="113">
        <v>9.93</v>
      </c>
      <c r="I1633" s="113">
        <v>16.7</v>
      </c>
      <c r="J1633" s="113">
        <v>70.3</v>
      </c>
      <c r="K1633" s="113">
        <v>247.79</v>
      </c>
      <c r="L1633" s="113">
        <v>69.239999999999995</v>
      </c>
      <c r="M1633" s="113">
        <v>0</v>
      </c>
      <c r="N1633" s="113">
        <v>0</v>
      </c>
      <c r="O1633" s="113">
        <v>311.26</v>
      </c>
      <c r="P1633" s="113">
        <f t="shared" si="125"/>
        <v>0.29884139314368202</v>
      </c>
      <c r="Q1633" s="113">
        <f t="shared" si="126"/>
        <v>1.3482957575615653</v>
      </c>
      <c r="R1633" s="113">
        <f>SUM($Q$1460:Q1633)</f>
        <v>1921.1794624828203</v>
      </c>
      <c r="S1633" s="113">
        <f t="shared" si="127"/>
        <v>1.8836685066625725</v>
      </c>
      <c r="T1633" s="113">
        <f>SUM($S$1460:S1633)</f>
        <v>1551.2337062806914</v>
      </c>
      <c r="U1633" s="199">
        <f t="shared" si="128"/>
        <v>1.6220685117999993</v>
      </c>
      <c r="V1633" s="199">
        <f t="shared" si="129"/>
        <v>1.6220685117999993</v>
      </c>
      <c r="W1633" s="231">
        <f>SUM($V$1460:V1633)</f>
        <v>1456.8351419396899</v>
      </c>
      <c r="Y1633" s="231"/>
      <c r="Z1633" s="231"/>
      <c r="AA1633" s="231"/>
      <c r="AB1633" s="231"/>
      <c r="AC1633" s="231"/>
      <c r="AD1633" s="231"/>
      <c r="AE1633" s="231"/>
      <c r="AF1633" s="231"/>
      <c r="AG1633" s="231"/>
      <c r="AH1633" s="231"/>
      <c r="AI1633" s="231"/>
      <c r="AJ1633" s="231"/>
      <c r="AK1633" s="231"/>
      <c r="AL1633" s="231"/>
      <c r="AM1633" s="231"/>
      <c r="AN1633" s="231"/>
    </row>
    <row r="1634" spans="1:40">
      <c r="A1634" s="27">
        <v>43605</v>
      </c>
      <c r="B1634" s="113">
        <v>0</v>
      </c>
      <c r="C1634" s="115">
        <v>0</v>
      </c>
      <c r="D1634" s="116">
        <v>32.4</v>
      </c>
      <c r="E1634" s="113">
        <v>66.895099999999999</v>
      </c>
      <c r="F1634" s="113">
        <v>100</v>
      </c>
      <c r="G1634" s="113">
        <v>11.80000019</v>
      </c>
      <c r="H1634" s="113">
        <v>9.94</v>
      </c>
      <c r="I1634" s="113">
        <v>34.049999999999997</v>
      </c>
      <c r="J1634" s="113">
        <v>69.64</v>
      </c>
      <c r="K1634" s="113">
        <v>241.55</v>
      </c>
      <c r="L1634" s="113">
        <v>69.209999999999994</v>
      </c>
      <c r="M1634" s="113">
        <v>0</v>
      </c>
      <c r="N1634" s="113">
        <v>0</v>
      </c>
      <c r="O1634" s="113">
        <v>288.54000000000002</v>
      </c>
      <c r="P1634" s="113">
        <f t="shared" si="125"/>
        <v>0.35323188256046201</v>
      </c>
      <c r="Q1634" s="113">
        <f t="shared" si="126"/>
        <v>1.4236612273724021</v>
      </c>
      <c r="R1634" s="113">
        <f>SUM($Q$1460:Q1634)</f>
        <v>1922.6031237101927</v>
      </c>
      <c r="S1634" s="113">
        <f t="shared" si="127"/>
        <v>1.8067895660687729</v>
      </c>
      <c r="T1634" s="113">
        <f>SUM($S$1460:S1634)</f>
        <v>1553.0404958467602</v>
      </c>
      <c r="U1634" s="199">
        <f t="shared" si="128"/>
        <v>1.6281141224299995</v>
      </c>
      <c r="V1634" s="199">
        <f t="shared" si="129"/>
        <v>1.6281141224299995</v>
      </c>
      <c r="W1634" s="231">
        <f>SUM($V$1460:V1634)</f>
        <v>1458.4632560621199</v>
      </c>
      <c r="Y1634" s="231"/>
      <c r="Z1634" s="231"/>
      <c r="AA1634" s="231"/>
      <c r="AB1634" s="231"/>
      <c r="AC1634" s="231"/>
      <c r="AD1634" s="231"/>
      <c r="AE1634" s="231"/>
      <c r="AF1634" s="231"/>
      <c r="AG1634" s="231"/>
      <c r="AH1634" s="231"/>
      <c r="AI1634" s="231"/>
      <c r="AJ1634" s="231"/>
      <c r="AK1634" s="231"/>
      <c r="AL1634" s="231"/>
      <c r="AM1634" s="231"/>
      <c r="AN1634" s="231"/>
    </row>
    <row r="1635" spans="1:40">
      <c r="A1635" s="27">
        <v>43606</v>
      </c>
      <c r="B1635" s="113">
        <v>0</v>
      </c>
      <c r="C1635" s="115">
        <v>0</v>
      </c>
      <c r="D1635" s="116">
        <v>32.96</v>
      </c>
      <c r="E1635" s="113">
        <v>66.863399999999999</v>
      </c>
      <c r="F1635" s="113">
        <v>100</v>
      </c>
      <c r="G1635" s="113">
        <v>11.80000019</v>
      </c>
      <c r="H1635" s="113">
        <v>9.5399999999999991</v>
      </c>
      <c r="I1635" s="113">
        <v>25.26</v>
      </c>
      <c r="J1635" s="113">
        <v>69</v>
      </c>
      <c r="K1635" s="113">
        <v>236.16</v>
      </c>
      <c r="L1635" s="113">
        <v>69.209999999999994</v>
      </c>
      <c r="M1635" s="113">
        <v>0</v>
      </c>
      <c r="N1635" s="113">
        <v>1.73</v>
      </c>
      <c r="O1635" s="113">
        <v>268.57</v>
      </c>
      <c r="P1635" s="113">
        <f t="shared" si="125"/>
        <v>0.29874300195860215</v>
      </c>
      <c r="Q1635" s="113">
        <f t="shared" si="126"/>
        <v>1.3481631036702344</v>
      </c>
      <c r="R1635" s="113">
        <f>SUM($Q$1460:Q1635)</f>
        <v>1923.9512868138629</v>
      </c>
      <c r="S1635" s="113">
        <f t="shared" si="127"/>
        <v>2.0019651305793729</v>
      </c>
      <c r="T1635" s="113">
        <f>SUM($S$1460:S1635)</f>
        <v>1555.0424609773395</v>
      </c>
      <c r="U1635" s="199">
        <f t="shared" si="128"/>
        <v>1.6856673296199998</v>
      </c>
      <c r="V1635" s="199">
        <f t="shared" si="129"/>
        <v>1.6856673296199998</v>
      </c>
      <c r="W1635" s="231">
        <f>SUM($V$1460:V1635)</f>
        <v>1460.1489233917398</v>
      </c>
      <c r="Y1635" s="231"/>
      <c r="Z1635" s="231"/>
      <c r="AA1635" s="231"/>
      <c r="AB1635" s="231"/>
      <c r="AC1635" s="231"/>
      <c r="AD1635" s="231"/>
      <c r="AE1635" s="231"/>
      <c r="AF1635" s="231"/>
      <c r="AG1635" s="231"/>
      <c r="AH1635" s="231"/>
      <c r="AI1635" s="231"/>
      <c r="AJ1635" s="231"/>
      <c r="AK1635" s="231"/>
      <c r="AL1635" s="231"/>
      <c r="AM1635" s="231"/>
      <c r="AN1635" s="231"/>
    </row>
    <row r="1636" spans="1:40">
      <c r="A1636" s="27">
        <v>43607</v>
      </c>
      <c r="B1636" s="113">
        <v>0</v>
      </c>
      <c r="C1636" s="115">
        <v>0</v>
      </c>
      <c r="D1636" s="116">
        <v>31.38</v>
      </c>
      <c r="E1636" s="113">
        <v>66.546599999999998</v>
      </c>
      <c r="F1636" s="113">
        <v>100</v>
      </c>
      <c r="G1636" s="113">
        <v>11.80000019</v>
      </c>
      <c r="H1636" s="113">
        <v>10.73</v>
      </c>
      <c r="I1636" s="113">
        <v>42.63</v>
      </c>
      <c r="J1636" s="113">
        <v>68.31</v>
      </c>
      <c r="K1636" s="113">
        <v>153.62</v>
      </c>
      <c r="L1636" s="113">
        <v>68.290000000000006</v>
      </c>
      <c r="M1636" s="113">
        <v>0</v>
      </c>
      <c r="N1636" s="113">
        <v>4.32</v>
      </c>
      <c r="O1636" s="113">
        <v>247.41</v>
      </c>
      <c r="P1636" s="113">
        <f t="shared" si="125"/>
        <v>0.3173127792451621</v>
      </c>
      <c r="Q1636" s="113">
        <f t="shared" si="126"/>
        <v>1.3734320858015225</v>
      </c>
      <c r="R1636" s="113">
        <f>SUM($Q$1460:Q1636)</f>
        <v>1925.3247188996645</v>
      </c>
      <c r="S1636" s="113">
        <f t="shared" si="127"/>
        <v>1.8205385756317738</v>
      </c>
      <c r="T1636" s="113">
        <f>SUM($S$1460:S1636)</f>
        <v>1556.8629995529714</v>
      </c>
      <c r="U1636" s="199">
        <f t="shared" si="128"/>
        <v>1.5095585253799992</v>
      </c>
      <c r="V1636" s="199">
        <f t="shared" si="129"/>
        <v>1.5095585253799992</v>
      </c>
      <c r="W1636" s="231">
        <f>SUM($V$1460:V1636)</f>
        <v>1461.6584819171198</v>
      </c>
      <c r="Y1636" s="231"/>
      <c r="Z1636" s="231"/>
      <c r="AA1636" s="231"/>
      <c r="AB1636" s="231"/>
      <c r="AC1636" s="231"/>
      <c r="AD1636" s="231"/>
      <c r="AE1636" s="231"/>
      <c r="AF1636" s="231"/>
      <c r="AG1636" s="231"/>
      <c r="AH1636" s="231"/>
      <c r="AI1636" s="231"/>
      <c r="AJ1636" s="231"/>
      <c r="AK1636" s="231"/>
      <c r="AL1636" s="231"/>
      <c r="AM1636" s="231"/>
      <c r="AN1636" s="231"/>
    </row>
    <row r="1637" spans="1:40">
      <c r="A1637" s="27">
        <v>43608</v>
      </c>
      <c r="B1637" s="113">
        <v>0</v>
      </c>
      <c r="C1637" s="115">
        <v>0</v>
      </c>
      <c r="D1637" s="116">
        <v>31.67</v>
      </c>
      <c r="E1637" s="113">
        <v>67.013400000000004</v>
      </c>
      <c r="F1637" s="113">
        <v>72.731200000000001</v>
      </c>
      <c r="G1637" s="113">
        <v>11.80000019</v>
      </c>
      <c r="H1637" s="113">
        <v>10.72</v>
      </c>
      <c r="I1637" s="113">
        <v>53.56</v>
      </c>
      <c r="J1637" s="113">
        <v>67.77</v>
      </c>
      <c r="K1637" s="113">
        <v>309.58</v>
      </c>
      <c r="L1637" s="113">
        <v>123.49</v>
      </c>
      <c r="M1637" s="113">
        <v>30.11</v>
      </c>
      <c r="N1637" s="113">
        <v>4.76</v>
      </c>
      <c r="O1637" s="113">
        <v>231.31</v>
      </c>
      <c r="P1637" s="113">
        <f t="shared" si="125"/>
        <v>0.34448717931224193</v>
      </c>
      <c r="Q1637" s="113">
        <f t="shared" si="126"/>
        <v>1.4112660076603392</v>
      </c>
      <c r="R1637" s="113">
        <f>SUM($Q$1460:Q1637)</f>
        <v>1926.7359849073248</v>
      </c>
      <c r="S1637" s="113">
        <f t="shared" si="127"/>
        <v>1.4383245883165738</v>
      </c>
      <c r="T1637" s="113">
        <f>SUM($S$1460:S1637)</f>
        <v>1558.301324141288</v>
      </c>
      <c r="U1637" s="199">
        <f t="shared" si="128"/>
        <v>1.5323455779399999</v>
      </c>
      <c r="V1637" s="199">
        <f t="shared" si="129"/>
        <v>1.5323455779399999</v>
      </c>
      <c r="W1637" s="231">
        <f>SUM($V$1460:V1637)</f>
        <v>1463.1908274950599</v>
      </c>
      <c r="Y1637" s="231"/>
      <c r="Z1637" s="231"/>
      <c r="AA1637" s="231"/>
      <c r="AB1637" s="231"/>
      <c r="AC1637" s="231"/>
      <c r="AD1637" s="231"/>
      <c r="AE1637" s="231"/>
      <c r="AF1637" s="231"/>
      <c r="AG1637" s="231"/>
      <c r="AH1637" s="231"/>
      <c r="AI1637" s="231"/>
      <c r="AJ1637" s="231"/>
      <c r="AK1637" s="231"/>
      <c r="AL1637" s="231"/>
      <c r="AM1637" s="231"/>
      <c r="AN1637" s="231"/>
    </row>
    <row r="1638" spans="1:40">
      <c r="A1638" s="27">
        <v>43609</v>
      </c>
      <c r="B1638" s="113">
        <v>0</v>
      </c>
      <c r="C1638" s="115">
        <v>0</v>
      </c>
      <c r="D1638" s="116">
        <v>31.21</v>
      </c>
      <c r="E1638" s="113">
        <v>65.418499999999995</v>
      </c>
      <c r="F1638" s="113">
        <v>14.0839</v>
      </c>
      <c r="G1638" s="113">
        <v>11.80000019</v>
      </c>
      <c r="H1638" s="113">
        <v>10.87</v>
      </c>
      <c r="I1638" s="113">
        <v>28.78</v>
      </c>
      <c r="J1638" s="113">
        <v>67.7</v>
      </c>
      <c r="K1638" s="113">
        <v>982.54</v>
      </c>
      <c r="L1638" s="113">
        <v>250</v>
      </c>
      <c r="M1638" s="113">
        <v>81.84</v>
      </c>
      <c r="N1638" s="113">
        <v>4.16</v>
      </c>
      <c r="O1638" s="113">
        <v>215.71</v>
      </c>
      <c r="P1638" s="113">
        <f t="shared" si="125"/>
        <v>0.23506436089301208</v>
      </c>
      <c r="Q1638" s="113">
        <f t="shared" si="126"/>
        <v>1.2649901820107137</v>
      </c>
      <c r="R1638" s="113">
        <f>SUM($Q$1460:Q1638)</f>
        <v>1928.0009750893355</v>
      </c>
      <c r="S1638" s="113">
        <f t="shared" si="127"/>
        <v>0.32552418990347431</v>
      </c>
      <c r="T1638" s="113">
        <f>SUM($S$1460:S1638)</f>
        <v>1558.6268483311915</v>
      </c>
      <c r="U1638" s="199">
        <f t="shared" si="128"/>
        <v>1.3800913718399999</v>
      </c>
      <c r="V1638" s="199">
        <f t="shared" si="129"/>
        <v>1.3800913718399999</v>
      </c>
      <c r="W1638" s="231">
        <f>SUM($V$1460:V1638)</f>
        <v>1464.5709188669</v>
      </c>
      <c r="Y1638" s="231"/>
      <c r="Z1638" s="231"/>
      <c r="AA1638" s="231"/>
      <c r="AB1638" s="231"/>
      <c r="AC1638" s="231"/>
      <c r="AD1638" s="231"/>
      <c r="AE1638" s="231"/>
      <c r="AF1638" s="231"/>
      <c r="AG1638" s="231"/>
      <c r="AH1638" s="231"/>
      <c r="AI1638" s="231"/>
      <c r="AJ1638" s="231"/>
      <c r="AK1638" s="231"/>
      <c r="AL1638" s="231"/>
      <c r="AM1638" s="231"/>
      <c r="AN1638" s="231"/>
    </row>
    <row r="1639" spans="1:40">
      <c r="A1639" s="27">
        <v>43610</v>
      </c>
      <c r="B1639" s="113">
        <v>0</v>
      </c>
      <c r="C1639" s="115">
        <v>0</v>
      </c>
      <c r="D1639" s="116">
        <v>31.14</v>
      </c>
      <c r="E1639" s="113">
        <v>65.737499999999997</v>
      </c>
      <c r="F1639" s="113">
        <v>4.7944000000000004</v>
      </c>
      <c r="G1639" s="113">
        <v>11.80000019</v>
      </c>
      <c r="H1639" s="113">
        <v>11.09</v>
      </c>
      <c r="I1639" s="113">
        <v>34.65</v>
      </c>
      <c r="J1639" s="113">
        <v>67.709999999999994</v>
      </c>
      <c r="K1639" s="113">
        <v>963.18</v>
      </c>
      <c r="L1639" s="113">
        <v>248.88</v>
      </c>
      <c r="M1639" s="113">
        <v>82.09</v>
      </c>
      <c r="N1639" s="113">
        <v>4.0599999999999996</v>
      </c>
      <c r="O1639" s="113">
        <v>203.26</v>
      </c>
      <c r="P1639" s="113">
        <f t="shared" si="125"/>
        <v>0.25743122029406201</v>
      </c>
      <c r="Q1639" s="113">
        <f t="shared" si="126"/>
        <v>1.2936028342979125</v>
      </c>
      <c r="R1639" s="113">
        <f>SUM($Q$1460:Q1639)</f>
        <v>1929.2945779236334</v>
      </c>
      <c r="S1639" s="113">
        <f t="shared" si="127"/>
        <v>0.27725831410197388</v>
      </c>
      <c r="T1639" s="113">
        <f>SUM($S$1460:S1639)</f>
        <v>1558.9041066452935</v>
      </c>
      <c r="U1639" s="199">
        <f t="shared" si="128"/>
        <v>1.3755893765899996</v>
      </c>
      <c r="V1639" s="199">
        <f t="shared" si="129"/>
        <v>1.3755893765899996</v>
      </c>
      <c r="W1639" s="231">
        <f>SUM($V$1460:V1639)</f>
        <v>1465.9465082434899</v>
      </c>
      <c r="Y1639" s="231"/>
      <c r="Z1639" s="231"/>
      <c r="AA1639" s="231"/>
      <c r="AB1639" s="231"/>
      <c r="AC1639" s="231"/>
      <c r="AD1639" s="231"/>
      <c r="AE1639" s="231"/>
      <c r="AF1639" s="231"/>
      <c r="AG1639" s="231"/>
      <c r="AH1639" s="231"/>
      <c r="AI1639" s="231"/>
      <c r="AJ1639" s="231"/>
      <c r="AK1639" s="231"/>
      <c r="AL1639" s="231"/>
      <c r="AM1639" s="231"/>
      <c r="AN1639" s="231"/>
    </row>
    <row r="1640" spans="1:40">
      <c r="A1640" s="27">
        <v>43611</v>
      </c>
      <c r="B1640" s="113">
        <v>0</v>
      </c>
      <c r="C1640" s="115">
        <v>0</v>
      </c>
      <c r="D1640" s="116">
        <v>30.69</v>
      </c>
      <c r="E1640" s="113">
        <v>64.869600000000005</v>
      </c>
      <c r="F1640" s="113">
        <v>42.359000000000002</v>
      </c>
      <c r="G1640" s="113">
        <v>11.80000019</v>
      </c>
      <c r="H1640" s="113">
        <v>11.44</v>
      </c>
      <c r="I1640" s="113">
        <v>31.89</v>
      </c>
      <c r="J1640" s="113">
        <v>67.73</v>
      </c>
      <c r="K1640" s="113">
        <v>964.18</v>
      </c>
      <c r="L1640" s="113">
        <v>248.64</v>
      </c>
      <c r="M1640" s="113">
        <v>82.22</v>
      </c>
      <c r="N1640" s="113">
        <v>4</v>
      </c>
      <c r="O1640" s="113">
        <v>191.4</v>
      </c>
      <c r="P1640" s="113">
        <f t="shared" si="125"/>
        <v>0.18190947255886211</v>
      </c>
      <c r="Q1640" s="113">
        <f t="shared" si="126"/>
        <v>1.1995056007919451</v>
      </c>
      <c r="R1640" s="113">
        <f>SUM($Q$1460:Q1640)</f>
        <v>1930.4940835244254</v>
      </c>
      <c r="S1640" s="113">
        <f t="shared" si="127"/>
        <v>0.48043368648677443</v>
      </c>
      <c r="T1640" s="113">
        <f>SUM($S$1460:S1640)</f>
        <v>1559.3845403317803</v>
      </c>
      <c r="U1640" s="199">
        <f t="shared" si="128"/>
        <v>1.3313138621799998</v>
      </c>
      <c r="V1640" s="199">
        <f t="shared" si="129"/>
        <v>1.3313138621799998</v>
      </c>
      <c r="W1640" s="231">
        <f>SUM($V$1460:V1640)</f>
        <v>1467.2778221056699</v>
      </c>
      <c r="Y1640" s="231"/>
      <c r="Z1640" s="231"/>
      <c r="AA1640" s="231"/>
      <c r="AB1640" s="231"/>
      <c r="AC1640" s="231"/>
      <c r="AD1640" s="231"/>
      <c r="AE1640" s="231"/>
      <c r="AF1640" s="231"/>
      <c r="AG1640" s="231"/>
      <c r="AH1640" s="231"/>
      <c r="AI1640" s="231"/>
      <c r="AJ1640" s="231"/>
      <c r="AK1640" s="231"/>
      <c r="AL1640" s="231"/>
      <c r="AM1640" s="231"/>
      <c r="AN1640" s="231"/>
    </row>
    <row r="1641" spans="1:40">
      <c r="A1641" s="27">
        <v>43612</v>
      </c>
      <c r="B1641" s="113">
        <v>0</v>
      </c>
      <c r="C1641" s="115">
        <v>0</v>
      </c>
      <c r="D1641" s="116">
        <v>32.36</v>
      </c>
      <c r="E1641" s="113">
        <v>64.418199999999999</v>
      </c>
      <c r="F1641" s="113">
        <v>56.079900000000002</v>
      </c>
      <c r="G1641" s="113">
        <v>11.80000019</v>
      </c>
      <c r="H1641" s="113">
        <v>11.89</v>
      </c>
      <c r="I1641" s="113">
        <v>15.61</v>
      </c>
      <c r="J1641" s="113">
        <v>67.73</v>
      </c>
      <c r="K1641" s="113">
        <v>954.61</v>
      </c>
      <c r="L1641" s="113">
        <v>247.98</v>
      </c>
      <c r="M1641" s="113">
        <v>82.14</v>
      </c>
      <c r="N1641" s="113">
        <v>5.93</v>
      </c>
      <c r="O1641" s="113">
        <v>184.44</v>
      </c>
      <c r="P1641" s="113">
        <f t="shared" si="125"/>
        <v>0.11248112711547206</v>
      </c>
      <c r="Q1641" s="113">
        <f t="shared" si="126"/>
        <v>1.1190511369905949</v>
      </c>
      <c r="R1641" s="113">
        <f>SUM($Q$1460:Q1641)</f>
        <v>1931.6131346614159</v>
      </c>
      <c r="S1641" s="113">
        <f t="shared" si="127"/>
        <v>0.92352477576487502</v>
      </c>
      <c r="T1641" s="113">
        <f>SUM($S$1460:S1641)</f>
        <v>1560.3080651075452</v>
      </c>
      <c r="U1641" s="199">
        <f t="shared" si="128"/>
        <v>1.5026339556499997</v>
      </c>
      <c r="V1641" s="199">
        <f t="shared" si="129"/>
        <v>1.5026339556499997</v>
      </c>
      <c r="W1641" s="231">
        <f>SUM($V$1460:V1641)</f>
        <v>1468.7804560613199</v>
      </c>
      <c r="Y1641" s="231"/>
      <c r="Z1641" s="231"/>
      <c r="AA1641" s="231"/>
      <c r="AB1641" s="231"/>
      <c r="AC1641" s="231"/>
      <c r="AD1641" s="231"/>
      <c r="AE1641" s="231"/>
      <c r="AF1641" s="231"/>
      <c r="AG1641" s="231"/>
      <c r="AH1641" s="231"/>
      <c r="AI1641" s="231"/>
      <c r="AJ1641" s="231"/>
      <c r="AK1641" s="231"/>
      <c r="AL1641" s="231"/>
      <c r="AM1641" s="231"/>
      <c r="AN1641" s="231"/>
    </row>
    <row r="1642" spans="1:40">
      <c r="A1642" s="27">
        <v>43613</v>
      </c>
      <c r="B1642" s="113">
        <v>0</v>
      </c>
      <c r="C1642" s="115">
        <v>0</v>
      </c>
      <c r="D1642" s="116">
        <v>35.369999999999997</v>
      </c>
      <c r="E1642" s="113">
        <v>64.121499999999997</v>
      </c>
      <c r="F1642" s="113">
        <v>63.919499999999999</v>
      </c>
      <c r="G1642" s="113">
        <v>11.80000019</v>
      </c>
      <c r="H1642" s="113">
        <v>12.06</v>
      </c>
      <c r="I1642" s="113">
        <v>22.75</v>
      </c>
      <c r="J1642" s="113">
        <v>67.77</v>
      </c>
      <c r="K1642" s="113">
        <v>951.03</v>
      </c>
      <c r="L1642" s="113">
        <v>245.5</v>
      </c>
      <c r="M1642" s="113">
        <v>81.89</v>
      </c>
      <c r="N1642" s="113">
        <v>8.5399999999999991</v>
      </c>
      <c r="O1642" s="113">
        <v>185.58</v>
      </c>
      <c r="P1642" s="113">
        <f t="shared" si="125"/>
        <v>0.19375483362773202</v>
      </c>
      <c r="Q1642" s="113">
        <f t="shared" si="126"/>
        <v>1.2137986638595446</v>
      </c>
      <c r="R1642" s="113">
        <f>SUM($Q$1460:Q1642)</f>
        <v>1932.8269333252754</v>
      </c>
      <c r="S1642" s="113">
        <f t="shared" si="127"/>
        <v>1.2897941619230739</v>
      </c>
      <c r="T1642" s="113">
        <f>SUM($S$1460:S1642)</f>
        <v>1561.5978592694682</v>
      </c>
      <c r="U1642" s="199">
        <f t="shared" si="128"/>
        <v>1.8144259148999995</v>
      </c>
      <c r="V1642" s="199">
        <f t="shared" si="129"/>
        <v>1.8144259148999995</v>
      </c>
      <c r="W1642" s="231">
        <f>SUM($V$1460:V1642)</f>
        <v>1470.59488197622</v>
      </c>
      <c r="Y1642" s="231"/>
      <c r="Z1642" s="231"/>
      <c r="AA1642" s="231"/>
      <c r="AB1642" s="231"/>
      <c r="AC1642" s="231"/>
      <c r="AD1642" s="231"/>
      <c r="AE1642" s="231"/>
      <c r="AF1642" s="231"/>
      <c r="AG1642" s="231"/>
      <c r="AH1642" s="231"/>
      <c r="AI1642" s="231"/>
      <c r="AJ1642" s="231"/>
      <c r="AK1642" s="231"/>
      <c r="AL1642" s="231"/>
      <c r="AM1642" s="231"/>
      <c r="AN1642" s="231"/>
    </row>
    <row r="1643" spans="1:40">
      <c r="A1643" s="27">
        <v>43614</v>
      </c>
      <c r="B1643" s="113">
        <v>0</v>
      </c>
      <c r="C1643" s="115">
        <v>0</v>
      </c>
      <c r="D1643" s="116">
        <v>35.28</v>
      </c>
      <c r="E1643" s="113">
        <v>63.462800000000001</v>
      </c>
      <c r="F1643" s="113">
        <v>2.3896000000000002</v>
      </c>
      <c r="G1643" s="113">
        <v>11.80000019</v>
      </c>
      <c r="H1643" s="113">
        <v>11.26</v>
      </c>
      <c r="I1643" s="113">
        <v>32.18</v>
      </c>
      <c r="J1643" s="113">
        <v>67.75</v>
      </c>
      <c r="K1643" s="113">
        <v>929.46</v>
      </c>
      <c r="L1643" s="113">
        <v>240.64</v>
      </c>
      <c r="M1643" s="113">
        <v>81.53</v>
      </c>
      <c r="N1643" s="113">
        <v>8.42</v>
      </c>
      <c r="O1643" s="113">
        <v>183.68</v>
      </c>
      <c r="P1643" s="113">
        <f t="shared" si="125"/>
        <v>0.30528771192424214</v>
      </c>
      <c r="Q1643" s="113">
        <f t="shared" si="126"/>
        <v>1.3570153763511543</v>
      </c>
      <c r="R1643" s="113">
        <f>SUM($Q$1460:Q1643)</f>
        <v>1934.1839487016266</v>
      </c>
      <c r="S1643" s="113">
        <f t="shared" si="127"/>
        <v>0.82922287289777441</v>
      </c>
      <c r="T1643" s="113">
        <f>SUM($S$1460:S1643)</f>
        <v>1562.4270821423661</v>
      </c>
      <c r="U1643" s="199">
        <f t="shared" si="128"/>
        <v>1.7300713885999999</v>
      </c>
      <c r="V1643" s="199">
        <f t="shared" si="129"/>
        <v>1.7300713885999999</v>
      </c>
      <c r="W1643" s="231">
        <f>SUM($V$1460:V1643)</f>
        <v>1472.32495336482</v>
      </c>
      <c r="Y1643" s="231"/>
      <c r="Z1643" s="231"/>
      <c r="AA1643" s="231"/>
      <c r="AB1643" s="231"/>
      <c r="AC1643" s="231"/>
      <c r="AD1643" s="231"/>
      <c r="AE1643" s="231"/>
      <c r="AF1643" s="231"/>
      <c r="AG1643" s="231"/>
      <c r="AH1643" s="231"/>
      <c r="AI1643" s="231"/>
      <c r="AJ1643" s="231"/>
      <c r="AK1643" s="231"/>
      <c r="AL1643" s="231"/>
      <c r="AM1643" s="231"/>
      <c r="AN1643" s="231"/>
    </row>
    <row r="1644" spans="1:40">
      <c r="A1644" s="27">
        <v>43615</v>
      </c>
      <c r="B1644" s="113">
        <v>0</v>
      </c>
      <c r="C1644" s="115">
        <v>0</v>
      </c>
      <c r="D1644" s="116">
        <v>35.19</v>
      </c>
      <c r="E1644" s="113">
        <v>62.804200000000002</v>
      </c>
      <c r="F1644" s="113">
        <v>0</v>
      </c>
      <c r="G1644" s="113">
        <v>11.80000019</v>
      </c>
      <c r="H1644" s="113">
        <v>11.71</v>
      </c>
      <c r="I1644" s="113">
        <v>10.95</v>
      </c>
      <c r="J1644" s="113">
        <v>67.709999999999994</v>
      </c>
      <c r="K1644" s="113">
        <v>907.89</v>
      </c>
      <c r="L1644" s="113">
        <v>235.77</v>
      </c>
      <c r="M1644" s="113">
        <v>81.16</v>
      </c>
      <c r="N1644" s="113">
        <v>8.2899999999999991</v>
      </c>
      <c r="O1644" s="113">
        <v>181.78</v>
      </c>
      <c r="P1644" s="113">
        <f t="shared" si="125"/>
        <v>0.21189797433424196</v>
      </c>
      <c r="Q1644" s="113">
        <f t="shared" si="126"/>
        <v>1.2360217727010121</v>
      </c>
      <c r="R1644" s="113">
        <f>SUM($Q$1460:Q1644)</f>
        <v>1935.4199704743276</v>
      </c>
      <c r="S1644" s="113">
        <f t="shared" si="127"/>
        <v>0.98987001867497437</v>
      </c>
      <c r="T1644" s="113">
        <f>SUM($S$1460:S1644)</f>
        <v>1563.4169521610411</v>
      </c>
      <c r="U1644" s="199">
        <f t="shared" si="128"/>
        <v>1.6963502520599993</v>
      </c>
      <c r="V1644" s="199">
        <f t="shared" si="129"/>
        <v>1.6963502520599993</v>
      </c>
      <c r="W1644" s="231">
        <f>SUM($V$1460:V1644)</f>
        <v>1474.02130361688</v>
      </c>
      <c r="Y1644" s="231"/>
      <c r="Z1644" s="231"/>
      <c r="AA1644" s="231"/>
      <c r="AB1644" s="231"/>
      <c r="AC1644" s="231"/>
      <c r="AD1644" s="231"/>
      <c r="AE1644" s="231"/>
      <c r="AF1644" s="231"/>
      <c r="AG1644" s="231"/>
      <c r="AH1644" s="231"/>
      <c r="AI1644" s="231"/>
      <c r="AJ1644" s="231"/>
      <c r="AK1644" s="231"/>
      <c r="AL1644" s="231"/>
      <c r="AM1644" s="231"/>
      <c r="AN1644" s="231"/>
    </row>
    <row r="1645" spans="1:40">
      <c r="A1645" s="27">
        <v>43616</v>
      </c>
      <c r="B1645" s="113">
        <v>0</v>
      </c>
      <c r="C1645" s="115">
        <v>0</v>
      </c>
      <c r="D1645" s="116">
        <v>35.11</v>
      </c>
      <c r="E1645" s="113">
        <v>62.145499999999998</v>
      </c>
      <c r="F1645" s="113">
        <v>0</v>
      </c>
      <c r="G1645" s="113">
        <v>11.80000019</v>
      </c>
      <c r="H1645" s="113">
        <v>11.36</v>
      </c>
      <c r="I1645" s="113">
        <v>20.89</v>
      </c>
      <c r="J1645" s="113">
        <v>67.75</v>
      </c>
      <c r="K1645" s="113">
        <v>886.31</v>
      </c>
      <c r="L1645" s="113">
        <v>230.91</v>
      </c>
      <c r="M1645" s="113">
        <v>80.8</v>
      </c>
      <c r="N1645" s="113">
        <v>8.16</v>
      </c>
      <c r="O1645" s="113">
        <v>179.87</v>
      </c>
      <c r="P1645" s="113">
        <f t="shared" si="125"/>
        <v>0.25645857526078203</v>
      </c>
      <c r="Q1645" s="113">
        <f t="shared" si="126"/>
        <v>1.2923452296267095</v>
      </c>
      <c r="R1645" s="113">
        <f>SUM($Q$1460:Q1645)</f>
        <v>1936.7123157039543</v>
      </c>
      <c r="S1645" s="113">
        <f t="shared" si="127"/>
        <v>0.91436004790157432</v>
      </c>
      <c r="T1645" s="113">
        <f>SUM($S$1460:S1645)</f>
        <v>1564.3313122089426</v>
      </c>
      <c r="U1645" s="199">
        <f t="shared" si="128"/>
        <v>1.6657183361499999</v>
      </c>
      <c r="V1645" s="199">
        <f t="shared" si="129"/>
        <v>1.6657183361499999</v>
      </c>
      <c r="W1645" s="231">
        <f>SUM($V$1460:V1645)</f>
        <v>1475.6870219530299</v>
      </c>
      <c r="Y1645" s="231"/>
      <c r="Z1645" s="231"/>
      <c r="AA1645" s="231"/>
      <c r="AB1645" s="231"/>
      <c r="AC1645" s="231"/>
      <c r="AD1645" s="231"/>
      <c r="AE1645" s="231"/>
      <c r="AF1645" s="231"/>
      <c r="AG1645" s="231"/>
      <c r="AH1645" s="231"/>
      <c r="AI1645" s="231"/>
      <c r="AJ1645" s="231"/>
      <c r="AK1645" s="231"/>
      <c r="AL1645" s="231"/>
      <c r="AM1645" s="231"/>
      <c r="AN1645" s="231"/>
    </row>
    <row r="1646" spans="1:40">
      <c r="A1646" s="27">
        <v>43617</v>
      </c>
      <c r="B1646" s="113">
        <v>0</v>
      </c>
      <c r="C1646" s="115">
        <v>0</v>
      </c>
      <c r="D1646" s="116">
        <v>35.020000000000003</v>
      </c>
      <c r="E1646" s="113">
        <v>61.486800000000002</v>
      </c>
      <c r="F1646" s="113">
        <v>0</v>
      </c>
      <c r="G1646" s="113">
        <v>11.80000019</v>
      </c>
      <c r="H1646" s="113">
        <v>10.89</v>
      </c>
      <c r="I1646" s="113">
        <v>26.38</v>
      </c>
      <c r="J1646" s="113">
        <v>67.78</v>
      </c>
      <c r="K1646" s="113">
        <v>864.74</v>
      </c>
      <c r="L1646" s="113">
        <v>226.04</v>
      </c>
      <c r="M1646" s="113">
        <v>80.44</v>
      </c>
      <c r="N1646" s="113">
        <v>8.0399999999999991</v>
      </c>
      <c r="O1646" s="113">
        <v>177.97</v>
      </c>
      <c r="P1646" s="113">
        <f t="shared" si="125"/>
        <v>0.27990444853632224</v>
      </c>
      <c r="Q1646" s="113">
        <f t="shared" si="126"/>
        <v>1.3230033913871819</v>
      </c>
      <c r="R1646" s="113">
        <f>SUM($Q$1460:Q1646)</f>
        <v>1938.0353190953415</v>
      </c>
      <c r="S1646" s="113">
        <f t="shared" si="127"/>
        <v>0.87282104387817472</v>
      </c>
      <c r="T1646" s="113">
        <f>SUM($S$1460:S1646)</f>
        <v>1565.2041332528208</v>
      </c>
      <c r="U1646" s="199">
        <f t="shared" si="128"/>
        <v>1.6340395572400004</v>
      </c>
      <c r="V1646" s="199">
        <f t="shared" si="129"/>
        <v>1.6340395572400004</v>
      </c>
      <c r="W1646" s="231">
        <f>SUM($V$1460:V1646)</f>
        <v>1477.3210615102698</v>
      </c>
      <c r="Y1646" s="231"/>
      <c r="Z1646" s="231"/>
      <c r="AA1646" s="231"/>
      <c r="AB1646" s="231"/>
      <c r="AC1646" s="231"/>
      <c r="AD1646" s="231"/>
      <c r="AE1646" s="231"/>
      <c r="AF1646" s="231"/>
      <c r="AG1646" s="231"/>
      <c r="AH1646" s="231"/>
      <c r="AI1646" s="231"/>
      <c r="AJ1646" s="231"/>
      <c r="AK1646" s="231"/>
      <c r="AL1646" s="231"/>
      <c r="AM1646" s="231"/>
      <c r="AN1646" s="231"/>
    </row>
    <row r="1647" spans="1:40">
      <c r="A1647" s="27">
        <v>43618</v>
      </c>
      <c r="B1647" s="113">
        <v>0</v>
      </c>
      <c r="C1647" s="115">
        <v>0</v>
      </c>
      <c r="D1647" s="116">
        <v>34.93</v>
      </c>
      <c r="E1647" s="113">
        <v>60.828200000000002</v>
      </c>
      <c r="F1647" s="113">
        <v>0</v>
      </c>
      <c r="G1647" s="113">
        <v>11.80000019</v>
      </c>
      <c r="H1647" s="113">
        <v>10.79</v>
      </c>
      <c r="I1647" s="113">
        <v>27.1</v>
      </c>
      <c r="J1647" s="113">
        <v>67.56</v>
      </c>
      <c r="K1647" s="113">
        <v>843.17</v>
      </c>
      <c r="L1647" s="113">
        <v>221.18</v>
      </c>
      <c r="M1647" s="113">
        <v>80.08</v>
      </c>
      <c r="N1647" s="113">
        <v>7.91</v>
      </c>
      <c r="O1647" s="113">
        <v>176.07</v>
      </c>
      <c r="P1647" s="113">
        <f t="shared" si="125"/>
        <v>0.28247090220244203</v>
      </c>
      <c r="Q1647" s="113">
        <f t="shared" si="126"/>
        <v>1.3264031791240367</v>
      </c>
      <c r="R1647" s="113">
        <f>SUM($Q$1460:Q1647)</f>
        <v>1939.3617222744656</v>
      </c>
      <c r="S1647" s="113">
        <f t="shared" si="127"/>
        <v>0.86859432007297488</v>
      </c>
      <c r="T1647" s="113">
        <f>SUM($S$1460:S1647)</f>
        <v>1566.0727275728939</v>
      </c>
      <c r="U1647" s="199">
        <f t="shared" si="128"/>
        <v>1.6023641572599998</v>
      </c>
      <c r="V1647" s="199">
        <f t="shared" si="129"/>
        <v>1.6023641572599998</v>
      </c>
      <c r="W1647" s="231">
        <f>SUM($V$1460:V1647)</f>
        <v>1478.9234256675297</v>
      </c>
      <c r="Y1647" s="231"/>
      <c r="Z1647" s="231"/>
      <c r="AA1647" s="231"/>
      <c r="AB1647" s="231"/>
      <c r="AC1647" s="231"/>
      <c r="AD1647" s="231"/>
      <c r="AE1647" s="231"/>
      <c r="AF1647" s="231"/>
      <c r="AG1647" s="231"/>
      <c r="AH1647" s="231"/>
      <c r="AI1647" s="231"/>
      <c r="AJ1647" s="231"/>
      <c r="AK1647" s="231"/>
      <c r="AL1647" s="231"/>
      <c r="AM1647" s="231"/>
      <c r="AN1647" s="231"/>
    </row>
    <row r="1648" spans="1:40">
      <c r="A1648" s="27">
        <v>43619</v>
      </c>
      <c r="B1648" s="113">
        <v>0</v>
      </c>
      <c r="C1648" s="115">
        <v>0</v>
      </c>
      <c r="D1648" s="116">
        <v>34.85</v>
      </c>
      <c r="E1648" s="113">
        <v>60.169499999999999</v>
      </c>
      <c r="F1648" s="113">
        <v>0</v>
      </c>
      <c r="G1648" s="113">
        <v>11.80000019</v>
      </c>
      <c r="H1648" s="113">
        <v>10.46</v>
      </c>
      <c r="I1648" s="113">
        <v>29.43</v>
      </c>
      <c r="J1648" s="113">
        <v>67.47</v>
      </c>
      <c r="K1648" s="113">
        <v>821.59</v>
      </c>
      <c r="L1648" s="113">
        <v>216.32</v>
      </c>
      <c r="M1648" s="113">
        <v>79.72</v>
      </c>
      <c r="N1648" s="113">
        <v>7.78</v>
      </c>
      <c r="O1648" s="113">
        <v>174.17</v>
      </c>
      <c r="P1648" s="113">
        <f t="shared" si="125"/>
        <v>0.2918661238559821</v>
      </c>
      <c r="Q1648" s="113">
        <f t="shared" si="126"/>
        <v>1.3389237556905664</v>
      </c>
      <c r="R1648" s="113">
        <f>SUM($Q$1460:Q1648)</f>
        <v>1940.7006460301561</v>
      </c>
      <c r="S1648" s="113">
        <f t="shared" si="127"/>
        <v>0.85292262425957488</v>
      </c>
      <c r="T1648" s="113">
        <f>SUM($S$1460:S1648)</f>
        <v>1566.9256501971533</v>
      </c>
      <c r="U1648" s="199">
        <f t="shared" si="128"/>
        <v>1.5717322413499999</v>
      </c>
      <c r="V1648" s="199">
        <f t="shared" si="129"/>
        <v>1.5717322413499999</v>
      </c>
      <c r="W1648" s="231">
        <f>SUM($V$1460:V1648)</f>
        <v>1480.4951579088797</v>
      </c>
      <c r="Y1648" s="231"/>
      <c r="Z1648" s="231"/>
      <c r="AA1648" s="231"/>
      <c r="AB1648" s="231"/>
      <c r="AC1648" s="231"/>
      <c r="AD1648" s="231"/>
      <c r="AE1648" s="231"/>
      <c r="AF1648" s="231"/>
      <c r="AG1648" s="231"/>
      <c r="AH1648" s="231"/>
      <c r="AI1648" s="231"/>
      <c r="AJ1648" s="231"/>
      <c r="AK1648" s="231"/>
      <c r="AL1648" s="231"/>
      <c r="AM1648" s="231"/>
      <c r="AN1648" s="231"/>
    </row>
    <row r="1649" spans="1:40">
      <c r="A1649" s="27">
        <v>43620</v>
      </c>
      <c r="B1649" s="113">
        <v>0</v>
      </c>
      <c r="C1649" s="115">
        <v>0</v>
      </c>
      <c r="D1649" s="116">
        <v>34.76</v>
      </c>
      <c r="E1649" s="113">
        <v>59.510800000000003</v>
      </c>
      <c r="F1649" s="113">
        <v>0</v>
      </c>
      <c r="G1649" s="113">
        <v>11.80000019</v>
      </c>
      <c r="H1649" s="113">
        <v>10.29</v>
      </c>
      <c r="I1649" s="113">
        <v>28.98</v>
      </c>
      <c r="J1649" s="113">
        <v>67.3</v>
      </c>
      <c r="K1649" s="113">
        <v>800.02</v>
      </c>
      <c r="L1649" s="113">
        <v>211.45</v>
      </c>
      <c r="M1649" s="113">
        <v>79.36</v>
      </c>
      <c r="N1649" s="113">
        <v>7.66</v>
      </c>
      <c r="O1649" s="113">
        <v>172.26</v>
      </c>
      <c r="P1649" s="113">
        <f t="shared" si="125"/>
        <v>0.28885351100052192</v>
      </c>
      <c r="Q1649" s="113">
        <f t="shared" si="126"/>
        <v>1.3348961666011701</v>
      </c>
      <c r="R1649" s="113">
        <f>SUM($Q$1460:Q1649)</f>
        <v>1942.0355421967572</v>
      </c>
      <c r="S1649" s="113">
        <f t="shared" si="127"/>
        <v>0.85838060079617406</v>
      </c>
      <c r="T1649" s="113">
        <f>SUM($S$1460:S1649)</f>
        <v>1567.7840307979495</v>
      </c>
      <c r="U1649" s="199">
        <f t="shared" si="128"/>
        <v>1.5400534624399995</v>
      </c>
      <c r="V1649" s="199">
        <f t="shared" si="129"/>
        <v>1.5400534624399995</v>
      </c>
      <c r="W1649" s="231">
        <f>SUM($V$1460:V1649)</f>
        <v>1482.0352113713197</v>
      </c>
      <c r="Y1649" s="231"/>
      <c r="Z1649" s="231"/>
      <c r="AA1649" s="231"/>
      <c r="AB1649" s="231"/>
      <c r="AC1649" s="231"/>
      <c r="AD1649" s="231"/>
      <c r="AE1649" s="231"/>
      <c r="AF1649" s="231"/>
      <c r="AG1649" s="231"/>
      <c r="AH1649" s="231"/>
      <c r="AI1649" s="231"/>
      <c r="AJ1649" s="231"/>
      <c r="AK1649" s="231"/>
      <c r="AL1649" s="231"/>
      <c r="AM1649" s="231"/>
      <c r="AN1649" s="231"/>
    </row>
    <row r="1650" spans="1:40">
      <c r="A1650" s="27">
        <v>43621</v>
      </c>
      <c r="B1650" s="113">
        <v>0</v>
      </c>
      <c r="C1650" s="115">
        <v>0</v>
      </c>
      <c r="D1650" s="116">
        <v>34.68</v>
      </c>
      <c r="E1650" s="113">
        <v>58.852200000000003</v>
      </c>
      <c r="F1650" s="113">
        <v>0</v>
      </c>
      <c r="G1650" s="113">
        <v>11.80000019</v>
      </c>
      <c r="H1650" s="113">
        <v>10.58</v>
      </c>
      <c r="I1650" s="113">
        <v>22.47</v>
      </c>
      <c r="J1650" s="113">
        <v>67.2</v>
      </c>
      <c r="K1650" s="113">
        <v>778.45</v>
      </c>
      <c r="L1650" s="113">
        <v>206.59</v>
      </c>
      <c r="M1650" s="113">
        <v>79</v>
      </c>
      <c r="N1650" s="113">
        <v>7.53</v>
      </c>
      <c r="O1650" s="113">
        <v>170.36</v>
      </c>
      <c r="P1650" s="113">
        <f t="shared" si="125"/>
        <v>0.25997631705064206</v>
      </c>
      <c r="Q1650" s="113">
        <f t="shared" si="126"/>
        <v>1.296899371899918</v>
      </c>
      <c r="R1650" s="113">
        <f>SUM($Q$1460:Q1650)</f>
        <v>1943.332441568657</v>
      </c>
      <c r="S1650" s="113">
        <f t="shared" si="127"/>
        <v>0.91600059208097451</v>
      </c>
      <c r="T1650" s="113">
        <f>SUM($S$1460:S1650)</f>
        <v>1568.7000313900305</v>
      </c>
      <c r="U1650" s="199">
        <f t="shared" si="128"/>
        <v>1.5094249254599996</v>
      </c>
      <c r="V1650" s="199">
        <f t="shared" si="129"/>
        <v>1.5094249254599996</v>
      </c>
      <c r="W1650" s="231">
        <f>SUM($V$1460:V1650)</f>
        <v>1483.5446362967798</v>
      </c>
      <c r="Y1650" s="231"/>
      <c r="Z1650" s="231"/>
      <c r="AA1650" s="231"/>
      <c r="AB1650" s="231"/>
      <c r="AC1650" s="231"/>
      <c r="AD1650" s="231"/>
      <c r="AE1650" s="231"/>
      <c r="AF1650" s="231"/>
      <c r="AG1650" s="231"/>
      <c r="AH1650" s="231"/>
      <c r="AI1650" s="231"/>
      <c r="AJ1650" s="231"/>
      <c r="AK1650" s="231"/>
      <c r="AL1650" s="231"/>
      <c r="AM1650" s="231"/>
      <c r="AN1650" s="231"/>
    </row>
    <row r="1651" spans="1:40">
      <c r="A1651" s="27">
        <v>43622</v>
      </c>
      <c r="B1651" s="113">
        <v>0</v>
      </c>
      <c r="C1651" s="115">
        <v>0</v>
      </c>
      <c r="D1651" s="116">
        <v>34.590000000000003</v>
      </c>
      <c r="E1651" s="113">
        <v>58.1935</v>
      </c>
      <c r="F1651" s="113">
        <v>0</v>
      </c>
      <c r="G1651" s="113">
        <v>11.80000019</v>
      </c>
      <c r="H1651" s="113">
        <v>11.28</v>
      </c>
      <c r="I1651" s="113">
        <v>27.91</v>
      </c>
      <c r="J1651" s="113">
        <v>67.180000000000007</v>
      </c>
      <c r="K1651" s="113">
        <v>756.88</v>
      </c>
      <c r="L1651" s="113">
        <v>201.73</v>
      </c>
      <c r="M1651" s="113">
        <v>78.63</v>
      </c>
      <c r="N1651" s="113">
        <v>7.41</v>
      </c>
      <c r="O1651" s="113">
        <v>168.46</v>
      </c>
      <c r="P1651" s="113">
        <f t="shared" si="125"/>
        <v>0.28778342443618216</v>
      </c>
      <c r="Q1651" s="113">
        <f t="shared" si="126"/>
        <v>1.3334684761609161</v>
      </c>
      <c r="R1651" s="113">
        <f>SUM($Q$1460:Q1651)</f>
        <v>1944.665910044818</v>
      </c>
      <c r="S1651" s="113">
        <f t="shared" si="127"/>
        <v>0.87912781796757422</v>
      </c>
      <c r="T1651" s="113">
        <f>SUM($S$1460:S1651)</f>
        <v>1569.5791592079981</v>
      </c>
      <c r="U1651" s="199">
        <f t="shared" si="128"/>
        <v>1.4777461465500001</v>
      </c>
      <c r="V1651" s="199">
        <f t="shared" si="129"/>
        <v>1.4777461465500001</v>
      </c>
      <c r="W1651" s="231">
        <f>SUM($V$1460:V1651)</f>
        <v>1485.0223824433299</v>
      </c>
      <c r="Y1651" s="231"/>
      <c r="Z1651" s="231"/>
      <c r="AA1651" s="231"/>
      <c r="AB1651" s="231"/>
      <c r="AC1651" s="231"/>
      <c r="AD1651" s="231"/>
      <c r="AE1651" s="231"/>
      <c r="AF1651" s="231"/>
      <c r="AG1651" s="231"/>
      <c r="AH1651" s="231"/>
      <c r="AI1651" s="231"/>
      <c r="AJ1651" s="231"/>
      <c r="AK1651" s="231"/>
      <c r="AL1651" s="231"/>
      <c r="AM1651" s="231"/>
      <c r="AN1651" s="231"/>
    </row>
    <row r="1652" spans="1:40">
      <c r="A1652" s="27">
        <v>43623</v>
      </c>
      <c r="B1652" s="113">
        <v>0</v>
      </c>
      <c r="C1652" s="115">
        <v>0</v>
      </c>
      <c r="D1652" s="116">
        <v>34.5</v>
      </c>
      <c r="E1652" s="113">
        <v>57.534799999999997</v>
      </c>
      <c r="F1652" s="113">
        <v>0</v>
      </c>
      <c r="G1652" s="113">
        <v>11.80000019</v>
      </c>
      <c r="H1652" s="113">
        <v>10.73</v>
      </c>
      <c r="I1652" s="113">
        <v>27.92</v>
      </c>
      <c r="J1652" s="113">
        <v>67.19</v>
      </c>
      <c r="K1652" s="113">
        <v>735.3</v>
      </c>
      <c r="L1652" s="113">
        <v>196.86</v>
      </c>
      <c r="M1652" s="113">
        <v>78.27</v>
      </c>
      <c r="N1652" s="113">
        <v>7.28</v>
      </c>
      <c r="O1652" s="113">
        <v>166.55</v>
      </c>
      <c r="P1652" s="113">
        <f t="shared" si="125"/>
        <v>0.28559017267272202</v>
      </c>
      <c r="Q1652" s="113">
        <f t="shared" si="126"/>
        <v>1.3305470489578315</v>
      </c>
      <c r="R1652" s="242">
        <f>SUM($Q$1460:Q1652)</f>
        <v>1945.9964570937759</v>
      </c>
      <c r="S1652" s="113">
        <f t="shared" si="127"/>
        <v>0.8809505614341735</v>
      </c>
      <c r="T1652" s="242">
        <f>SUM($S$1460:S1652)</f>
        <v>1570.4601097694324</v>
      </c>
      <c r="U1652" s="199">
        <f t="shared" si="128"/>
        <v>1.4460673676399995</v>
      </c>
      <c r="V1652" s="199">
        <f t="shared" si="129"/>
        <v>1.4460673676399995</v>
      </c>
      <c r="W1652" s="232">
        <f>SUM($V$1460:V1652)</f>
        <v>1486.4684498109698</v>
      </c>
      <c r="Y1652" s="232"/>
      <c r="Z1652" s="232"/>
      <c r="AA1652" s="232"/>
      <c r="AB1652" s="232"/>
      <c r="AC1652" s="232"/>
      <c r="AD1652" s="232"/>
      <c r="AE1652" s="232"/>
      <c r="AF1652" s="232"/>
      <c r="AG1652" s="232"/>
      <c r="AH1652" s="232"/>
      <c r="AI1652" s="232"/>
      <c r="AJ1652" s="232"/>
      <c r="AK1652" s="232"/>
      <c r="AL1652" s="232"/>
      <c r="AM1652" s="232"/>
      <c r="AN1652" s="232"/>
    </row>
    <row r="1653" spans="1:40">
      <c r="A1653" s="27">
        <v>43624</v>
      </c>
      <c r="B1653" s="113">
        <v>0</v>
      </c>
      <c r="C1653" s="115">
        <v>0</v>
      </c>
      <c r="D1653" s="116">
        <v>34.42</v>
      </c>
      <c r="E1653" s="113">
        <v>56.876199999999997</v>
      </c>
      <c r="F1653" s="113">
        <v>0</v>
      </c>
      <c r="G1653" s="113">
        <v>11.80000019</v>
      </c>
      <c r="H1653" s="113">
        <v>10.65</v>
      </c>
      <c r="I1653" s="113">
        <v>26.99</v>
      </c>
      <c r="J1653" s="113">
        <v>67.23</v>
      </c>
      <c r="K1653" s="113">
        <v>713.73</v>
      </c>
      <c r="L1653" s="113">
        <v>192</v>
      </c>
      <c r="M1653" s="113">
        <v>77.91</v>
      </c>
      <c r="N1653" s="113">
        <v>7.15</v>
      </c>
      <c r="O1653" s="113">
        <v>164.65</v>
      </c>
      <c r="P1653" s="113">
        <f t="shared" si="125"/>
        <v>0.28113923984584205</v>
      </c>
      <c r="Q1653" s="113">
        <f t="shared" si="126"/>
        <v>1.3246380334905676</v>
      </c>
      <c r="R1653" s="113">
        <f>Q1653</f>
        <v>1.3246380334905676</v>
      </c>
      <c r="S1653" s="113">
        <f t="shared" si="127"/>
        <v>0.89363678450897521</v>
      </c>
      <c r="T1653" s="113">
        <f>S1653</f>
        <v>0.89363678450897521</v>
      </c>
      <c r="U1653" s="199">
        <f t="shared" si="128"/>
        <v>1.4154388306599994</v>
      </c>
      <c r="V1653" s="199">
        <f t="shared" si="129"/>
        <v>1.4154388306599994</v>
      </c>
      <c r="W1653" s="231">
        <f>V1653</f>
        <v>1.4154388306599994</v>
      </c>
      <c r="Y1653" s="231"/>
      <c r="Z1653" s="231"/>
      <c r="AA1653" s="231"/>
      <c r="AB1653" s="231"/>
      <c r="AC1653" s="231"/>
      <c r="AD1653" s="231"/>
      <c r="AE1653" s="231"/>
      <c r="AF1653" s="231"/>
      <c r="AG1653" s="231"/>
      <c r="AH1653" s="231"/>
      <c r="AI1653" s="231"/>
      <c r="AJ1653" s="231"/>
      <c r="AK1653" s="231"/>
      <c r="AL1653" s="231"/>
      <c r="AM1653" s="231"/>
      <c r="AN1653" s="231"/>
    </row>
    <row r="1654" spans="1:40">
      <c r="A1654" s="27">
        <v>43625</v>
      </c>
      <c r="B1654" s="113">
        <v>0</v>
      </c>
      <c r="C1654" s="115">
        <v>0</v>
      </c>
      <c r="D1654" s="116">
        <v>34.33</v>
      </c>
      <c r="E1654" s="113">
        <v>56.217500000000001</v>
      </c>
      <c r="F1654" s="113">
        <v>0</v>
      </c>
      <c r="G1654" s="113">
        <v>11.80000019</v>
      </c>
      <c r="H1654" s="113">
        <v>10.92</v>
      </c>
      <c r="I1654" s="113">
        <v>24.95</v>
      </c>
      <c r="J1654" s="113">
        <v>67.13</v>
      </c>
      <c r="K1654" s="113">
        <v>692.16</v>
      </c>
      <c r="L1654" s="113">
        <v>187.13</v>
      </c>
      <c r="M1654" s="113">
        <v>77.55</v>
      </c>
      <c r="N1654" s="113">
        <v>7.03</v>
      </c>
      <c r="O1654" s="113">
        <v>162.75</v>
      </c>
      <c r="P1654" s="113">
        <f t="shared" si="125"/>
        <v>0.27266865662538203</v>
      </c>
      <c r="Q1654" s="113">
        <f t="shared" si="126"/>
        <v>1.313464964801266</v>
      </c>
      <c r="R1654" s="113">
        <f>SUM($Q$1653:Q1654)</f>
        <v>2.6381029982918336</v>
      </c>
      <c r="S1654" s="113">
        <f t="shared" si="127"/>
        <v>0.91427000564557415</v>
      </c>
      <c r="T1654" s="113">
        <f>SUM($S$1653:S1654)</f>
        <v>1.8079067901545494</v>
      </c>
      <c r="U1654" s="199">
        <f t="shared" si="128"/>
        <v>1.3837600517499995</v>
      </c>
      <c r="V1654" s="199">
        <f t="shared" si="129"/>
        <v>1.3837600517499995</v>
      </c>
      <c r="W1654" s="231">
        <f>SUM($V$1653:V1654)</f>
        <v>2.7991988824099989</v>
      </c>
      <c r="Y1654" s="231"/>
      <c r="Z1654" s="231"/>
      <c r="AA1654" s="231"/>
      <c r="AB1654" s="231"/>
      <c r="AC1654" s="231"/>
      <c r="AD1654" s="231"/>
      <c r="AE1654" s="231"/>
      <c r="AF1654" s="231"/>
      <c r="AG1654" s="231"/>
      <c r="AH1654" s="231"/>
      <c r="AI1654" s="231"/>
      <c r="AJ1654" s="231"/>
      <c r="AK1654" s="231"/>
      <c r="AL1654" s="231"/>
      <c r="AM1654" s="231"/>
      <c r="AN1654" s="231"/>
    </row>
    <row r="1655" spans="1:40">
      <c r="A1655" s="27">
        <v>43626</v>
      </c>
      <c r="B1655" s="113">
        <v>0</v>
      </c>
      <c r="C1655" s="115">
        <v>0</v>
      </c>
      <c r="D1655" s="116">
        <v>34.24</v>
      </c>
      <c r="E1655" s="113">
        <v>55.558799999999998</v>
      </c>
      <c r="F1655" s="113">
        <v>0</v>
      </c>
      <c r="G1655" s="113">
        <v>11.80000019</v>
      </c>
      <c r="H1655" s="113">
        <v>11.02</v>
      </c>
      <c r="I1655" s="113">
        <v>25.79</v>
      </c>
      <c r="J1655" s="113">
        <v>67.069999999999993</v>
      </c>
      <c r="K1655" s="113">
        <v>670.59</v>
      </c>
      <c r="L1655" s="113">
        <v>182.27</v>
      </c>
      <c r="M1655" s="113">
        <v>77.19</v>
      </c>
      <c r="N1655" s="113">
        <v>6.9</v>
      </c>
      <c r="O1655" s="113">
        <v>160.84</v>
      </c>
      <c r="P1655" s="113">
        <f t="shared" si="125"/>
        <v>0.27679607744392198</v>
      </c>
      <c r="Q1655" s="113">
        <f t="shared" si="126"/>
        <v>1.3188973906831978</v>
      </c>
      <c r="R1655" s="113">
        <f>SUM($Q$1653:Q1655)</f>
        <v>3.9570003889750316</v>
      </c>
      <c r="S1655" s="113">
        <f t="shared" si="127"/>
        <v>0.91141316234217373</v>
      </c>
      <c r="T1655" s="113">
        <f>SUM($S$1653:S1655)</f>
        <v>2.7193199524967229</v>
      </c>
      <c r="U1655" s="199">
        <f t="shared" si="128"/>
        <v>1.3520812728399998</v>
      </c>
      <c r="V1655" s="199">
        <f t="shared" si="129"/>
        <v>1.3520812728399998</v>
      </c>
      <c r="W1655" s="231">
        <f>SUM($V$1653:V1655)</f>
        <v>4.1512801552499985</v>
      </c>
      <c r="Y1655" s="231"/>
      <c r="Z1655" s="231"/>
      <c r="AA1655" s="231"/>
      <c r="AB1655" s="231"/>
      <c r="AC1655" s="231"/>
      <c r="AD1655" s="231"/>
      <c r="AE1655" s="231"/>
      <c r="AF1655" s="231"/>
      <c r="AG1655" s="231"/>
      <c r="AH1655" s="231"/>
      <c r="AI1655" s="231"/>
      <c r="AJ1655" s="231"/>
      <c r="AK1655" s="231"/>
      <c r="AL1655" s="231"/>
      <c r="AM1655" s="231"/>
      <c r="AN1655" s="231"/>
    </row>
    <row r="1656" spans="1:40">
      <c r="A1656" s="27">
        <v>43627</v>
      </c>
      <c r="B1656" s="113">
        <v>0</v>
      </c>
      <c r="C1656" s="115">
        <v>0</v>
      </c>
      <c r="D1656" s="116">
        <v>34.159999999999997</v>
      </c>
      <c r="E1656" s="113">
        <v>54.900199999999998</v>
      </c>
      <c r="F1656" s="113">
        <v>0</v>
      </c>
      <c r="G1656" s="113">
        <v>11.80000019</v>
      </c>
      <c r="H1656" s="113">
        <v>11.77</v>
      </c>
      <c r="I1656" s="113">
        <v>11.22</v>
      </c>
      <c r="J1656" s="113">
        <v>67.05</v>
      </c>
      <c r="K1656" s="113">
        <v>649.01</v>
      </c>
      <c r="L1656" s="113">
        <v>177.41</v>
      </c>
      <c r="M1656" s="113">
        <v>76.83</v>
      </c>
      <c r="N1656" s="113">
        <v>6.77</v>
      </c>
      <c r="O1656" s="113">
        <v>158.94</v>
      </c>
      <c r="P1656" s="113">
        <f t="shared" si="125"/>
        <v>0.21271526733304186</v>
      </c>
      <c r="Q1656" s="113">
        <f t="shared" si="126"/>
        <v>1.237032377566091</v>
      </c>
      <c r="R1656" s="113">
        <f>SUM($Q$1653:Q1656)</f>
        <v>5.1940327665411221</v>
      </c>
      <c r="S1656" s="113">
        <f t="shared" si="127"/>
        <v>1.0362731388969737</v>
      </c>
      <c r="T1656" s="113">
        <f>SUM($S$1653:S1656)</f>
        <v>3.7555930913936963</v>
      </c>
      <c r="U1656" s="199">
        <f t="shared" si="128"/>
        <v>1.3214527358599992</v>
      </c>
      <c r="V1656" s="199">
        <f t="shared" si="129"/>
        <v>1.3214527358599992</v>
      </c>
      <c r="W1656" s="231">
        <f>SUM($V$1653:V1656)</f>
        <v>5.4727328911099979</v>
      </c>
      <c r="Y1656" s="231"/>
      <c r="Z1656" s="231"/>
      <c r="AA1656" s="231"/>
      <c r="AB1656" s="231"/>
      <c r="AC1656" s="231"/>
      <c r="AD1656" s="231"/>
      <c r="AE1656" s="231"/>
      <c r="AF1656" s="231"/>
      <c r="AG1656" s="231"/>
      <c r="AH1656" s="231"/>
      <c r="AI1656" s="231"/>
      <c r="AJ1656" s="231"/>
      <c r="AK1656" s="231"/>
      <c r="AL1656" s="231"/>
      <c r="AM1656" s="231"/>
      <c r="AN1656" s="231"/>
    </row>
    <row r="1657" spans="1:40">
      <c r="A1657" s="27">
        <v>43628</v>
      </c>
      <c r="B1657" s="113">
        <v>1E-4</v>
      </c>
      <c r="C1657" s="115">
        <v>0</v>
      </c>
      <c r="D1657" s="116">
        <v>34.07</v>
      </c>
      <c r="E1657" s="113">
        <v>54.241500000000002</v>
      </c>
      <c r="F1657" s="113">
        <v>0</v>
      </c>
      <c r="G1657" s="113">
        <v>11.80000019</v>
      </c>
      <c r="H1657" s="113">
        <v>11.87</v>
      </c>
      <c r="I1657" s="113">
        <v>14.92</v>
      </c>
      <c r="J1657" s="113">
        <v>67.06</v>
      </c>
      <c r="K1657" s="113">
        <v>627.44000000000005</v>
      </c>
      <c r="L1657" s="113">
        <v>172.54</v>
      </c>
      <c r="M1657" s="113">
        <v>76.47</v>
      </c>
      <c r="N1657" s="113">
        <v>6.65</v>
      </c>
      <c r="O1657" s="113">
        <v>157.04</v>
      </c>
      <c r="P1657" s="113">
        <f t="shared" si="125"/>
        <v>0.23017109835858215</v>
      </c>
      <c r="Q1657" s="113">
        <f t="shared" si="126"/>
        <v>1.2588153727488753</v>
      </c>
      <c r="R1657" s="113">
        <f>SUM($Q$1653:Q1657)</f>
        <v>6.4528481392899977</v>
      </c>
      <c r="S1657" s="113">
        <f t="shared" si="127"/>
        <v>1.0112303308935735</v>
      </c>
      <c r="T1657" s="113">
        <f>SUM($S$1653:S1657)</f>
        <v>4.7668234222872696</v>
      </c>
      <c r="U1657" s="199">
        <f t="shared" si="128"/>
        <v>1.2897739569499997</v>
      </c>
      <c r="V1657" s="199">
        <f t="shared" si="129"/>
        <v>1.2897739569499997</v>
      </c>
      <c r="W1657" s="231">
        <f>SUM($V$1653:V1657)</f>
        <v>6.7625068480599975</v>
      </c>
      <c r="Y1657" s="231"/>
      <c r="Z1657" s="231"/>
      <c r="AA1657" s="231"/>
      <c r="AB1657" s="231"/>
      <c r="AC1657" s="231"/>
      <c r="AD1657" s="231"/>
      <c r="AE1657" s="231"/>
      <c r="AF1657" s="231"/>
      <c r="AG1657" s="231"/>
      <c r="AH1657" s="231"/>
      <c r="AI1657" s="231"/>
      <c r="AJ1657" s="231"/>
      <c r="AK1657" s="231"/>
      <c r="AL1657" s="231"/>
      <c r="AM1657" s="231"/>
      <c r="AN1657" s="231"/>
    </row>
    <row r="1658" spans="1:40">
      <c r="A1658" s="27">
        <v>43629</v>
      </c>
      <c r="B1658" s="113">
        <v>0</v>
      </c>
      <c r="C1658" s="115">
        <v>0</v>
      </c>
      <c r="D1658" s="116">
        <v>33.99</v>
      </c>
      <c r="E1658" s="113">
        <v>53.582799999999999</v>
      </c>
      <c r="F1658" s="113">
        <v>0</v>
      </c>
      <c r="G1658" s="113">
        <v>11.80000019</v>
      </c>
      <c r="H1658" s="113">
        <v>14.81</v>
      </c>
      <c r="I1658" s="113">
        <v>18.32</v>
      </c>
      <c r="J1658" s="113">
        <v>67.08</v>
      </c>
      <c r="K1658" s="113">
        <v>605.87</v>
      </c>
      <c r="L1658" s="113">
        <v>167.68</v>
      </c>
      <c r="M1658" s="113">
        <v>76.099999999999994</v>
      </c>
      <c r="N1658" s="113">
        <v>6.52</v>
      </c>
      <c r="O1658" s="113">
        <v>155.13999999999999</v>
      </c>
      <c r="P1658" s="113">
        <f t="shared" si="125"/>
        <v>0.25776456174512197</v>
      </c>
      <c r="Q1658" s="113">
        <f t="shared" si="126"/>
        <v>1.2940341176221035</v>
      </c>
      <c r="R1658" s="113">
        <f>SUM($Q$1653:Q1658)</f>
        <v>7.7468822569121016</v>
      </c>
      <c r="S1658" s="113">
        <f t="shared" si="127"/>
        <v>1.0013657264901747</v>
      </c>
      <c r="T1658" s="113">
        <f>SUM($S$1653:S1658)</f>
        <v>5.7681891487774442</v>
      </c>
      <c r="U1658" s="199">
        <f t="shared" si="128"/>
        <v>1.2591420410399996</v>
      </c>
      <c r="V1658" s="199">
        <f t="shared" si="129"/>
        <v>1.2591420410399996</v>
      </c>
      <c r="W1658" s="231">
        <f>SUM($V$1653:V1658)</f>
        <v>8.0216488890999962</v>
      </c>
      <c r="Y1658" s="231"/>
      <c r="Z1658" s="231"/>
      <c r="AA1658" s="231"/>
      <c r="AB1658" s="231"/>
      <c r="AC1658" s="231"/>
      <c r="AD1658" s="231"/>
      <c r="AE1658" s="231"/>
      <c r="AF1658" s="231"/>
      <c r="AG1658" s="231"/>
      <c r="AH1658" s="231"/>
      <c r="AI1658" s="231"/>
      <c r="AJ1658" s="231"/>
      <c r="AK1658" s="231"/>
      <c r="AL1658" s="231"/>
      <c r="AM1658" s="231"/>
      <c r="AN1658" s="231"/>
    </row>
    <row r="1659" spans="1:40">
      <c r="A1659" s="27">
        <v>43630</v>
      </c>
      <c r="B1659" s="113">
        <v>0</v>
      </c>
      <c r="C1659" s="115">
        <v>0</v>
      </c>
      <c r="D1659" s="116">
        <v>33.9</v>
      </c>
      <c r="E1659" s="113">
        <v>52.924199999999999</v>
      </c>
      <c r="F1659" s="113">
        <v>0</v>
      </c>
      <c r="G1659" s="113">
        <v>11.80000019</v>
      </c>
      <c r="H1659" s="113">
        <v>16.04</v>
      </c>
      <c r="I1659" s="113">
        <v>18.09</v>
      </c>
      <c r="J1659" s="113">
        <v>67.09</v>
      </c>
      <c r="K1659" s="113">
        <v>584.29999999999995</v>
      </c>
      <c r="L1659" s="113">
        <v>162.82</v>
      </c>
      <c r="M1659" s="113">
        <v>75.739999999999995</v>
      </c>
      <c r="N1659" s="113">
        <v>6.39</v>
      </c>
      <c r="O1659" s="113">
        <v>153.22999999999999</v>
      </c>
      <c r="P1659" s="113">
        <f t="shared" si="125"/>
        <v>0.26159103410924189</v>
      </c>
      <c r="Q1659" s="113">
        <f t="shared" si="126"/>
        <v>1.2989951890595013</v>
      </c>
      <c r="R1659" s="113">
        <f>SUM($Q$1653:Q1659)</f>
        <v>9.0458774459716036</v>
      </c>
      <c r="S1659" s="113">
        <f t="shared" si="127"/>
        <v>1.0123722022949744</v>
      </c>
      <c r="T1659" s="113">
        <f>SUM($S$1653:S1659)</f>
        <v>6.7805613510724188</v>
      </c>
      <c r="U1659" s="199">
        <f t="shared" si="128"/>
        <v>1.2274666410599995</v>
      </c>
      <c r="V1659" s="199">
        <f t="shared" si="129"/>
        <v>1.2274666410599995</v>
      </c>
      <c r="W1659" s="231">
        <f>SUM($V$1653:V1659)</f>
        <v>9.2491155301599957</v>
      </c>
      <c r="Y1659" s="231"/>
      <c r="Z1659" s="231"/>
      <c r="AA1659" s="231"/>
      <c r="AB1659" s="231"/>
      <c r="AC1659" s="231"/>
      <c r="AD1659" s="231"/>
      <c r="AE1659" s="231"/>
      <c r="AF1659" s="231"/>
      <c r="AG1659" s="231"/>
      <c r="AH1659" s="231"/>
      <c r="AI1659" s="231"/>
      <c r="AJ1659" s="231"/>
      <c r="AK1659" s="231"/>
      <c r="AL1659" s="231"/>
      <c r="AM1659" s="231"/>
      <c r="AN1659" s="231"/>
    </row>
    <row r="1660" spans="1:40">
      <c r="A1660" s="27">
        <v>43631</v>
      </c>
      <c r="B1660" s="113">
        <v>2.0299999999999999E-2</v>
      </c>
      <c r="C1660" s="115">
        <v>0.01</v>
      </c>
      <c r="D1660" s="116">
        <v>33.81</v>
      </c>
      <c r="E1660" s="113">
        <v>52.265500000000003</v>
      </c>
      <c r="F1660" s="113">
        <v>0</v>
      </c>
      <c r="G1660" s="113">
        <v>11.80000019</v>
      </c>
      <c r="H1660" s="113">
        <v>17.11</v>
      </c>
      <c r="I1660" s="113">
        <v>21.48</v>
      </c>
      <c r="J1660" s="113">
        <v>67.14</v>
      </c>
      <c r="K1660" s="113">
        <v>562.72</v>
      </c>
      <c r="L1660" s="113">
        <v>157.94999999999999</v>
      </c>
      <c r="M1660" s="113">
        <v>75.38</v>
      </c>
      <c r="N1660" s="113">
        <v>6.27</v>
      </c>
      <c r="O1660" s="113">
        <v>151.33000000000001</v>
      </c>
      <c r="P1660" s="113">
        <f t="shared" si="125"/>
        <v>0.28346761586178221</v>
      </c>
      <c r="Q1660" s="113">
        <f t="shared" si="126"/>
        <v>1.3277258823591507</v>
      </c>
      <c r="R1660" s="113">
        <f>SUM($Q$1653:Q1660)</f>
        <v>10.373603328330754</v>
      </c>
      <c r="S1660" s="113">
        <f t="shared" si="127"/>
        <v>1.0084589240915736</v>
      </c>
      <c r="T1660" s="113">
        <f>SUM($S$1653:S1660)</f>
        <v>7.7890202751639919</v>
      </c>
      <c r="U1660" s="199">
        <f t="shared" si="128"/>
        <v>1.2090467001499996</v>
      </c>
      <c r="V1660" s="199">
        <f t="shared" si="129"/>
        <v>1.2090467001499996</v>
      </c>
      <c r="W1660" s="231">
        <f>SUM($V$1653:V1660)</f>
        <v>10.458162230309995</v>
      </c>
      <c r="Y1660" s="231"/>
      <c r="Z1660" s="231"/>
      <c r="AA1660" s="231"/>
      <c r="AB1660" s="231"/>
      <c r="AC1660" s="231"/>
      <c r="AD1660" s="231"/>
      <c r="AE1660" s="231"/>
      <c r="AF1660" s="231"/>
      <c r="AG1660" s="231"/>
      <c r="AH1660" s="231"/>
      <c r="AI1660" s="231"/>
      <c r="AJ1660" s="231"/>
      <c r="AK1660" s="231"/>
      <c r="AL1660" s="231"/>
      <c r="AM1660" s="231"/>
      <c r="AN1660" s="231"/>
    </row>
    <row r="1661" spans="1:40">
      <c r="A1661" s="27">
        <v>43632</v>
      </c>
      <c r="B1661" s="113">
        <v>3.3E-3</v>
      </c>
      <c r="C1661" s="115">
        <v>0</v>
      </c>
      <c r="D1661" s="116">
        <v>33.729999999999997</v>
      </c>
      <c r="E1661" s="113">
        <v>51.6068</v>
      </c>
      <c r="F1661" s="113">
        <v>0</v>
      </c>
      <c r="G1661" s="113">
        <v>11.80000019</v>
      </c>
      <c r="H1661" s="113">
        <v>20.69</v>
      </c>
      <c r="I1661" s="113">
        <v>21.3</v>
      </c>
      <c r="J1661" s="113">
        <v>67.25</v>
      </c>
      <c r="K1661" s="113">
        <v>541.15</v>
      </c>
      <c r="L1661" s="113">
        <v>153.09</v>
      </c>
      <c r="M1661" s="113">
        <v>75.02</v>
      </c>
      <c r="N1661" s="113">
        <v>6.14</v>
      </c>
      <c r="O1661" s="113">
        <v>149.43</v>
      </c>
      <c r="P1661" s="113">
        <f t="shared" si="125"/>
        <v>0.295359390726322</v>
      </c>
      <c r="Q1661" s="113">
        <f t="shared" si="126"/>
        <v>1.3436091525944973</v>
      </c>
      <c r="R1661" s="113">
        <f>SUM($Q$1653:Q1661)</f>
        <v>11.717212480925252</v>
      </c>
      <c r="S1661" s="113">
        <f t="shared" si="127"/>
        <v>1.016497856018173</v>
      </c>
      <c r="T1661" s="113">
        <f>SUM($S$1653:S1661)</f>
        <v>8.8055181311821649</v>
      </c>
      <c r="U1661" s="199">
        <f t="shared" si="128"/>
        <v>1.1651559462399994</v>
      </c>
      <c r="V1661" s="199">
        <f t="shared" si="129"/>
        <v>1.1651559462399994</v>
      </c>
      <c r="W1661" s="231">
        <f>SUM($V$1653:V1661)</f>
        <v>11.623318176549994</v>
      </c>
      <c r="Y1661" s="231"/>
      <c r="Z1661" s="231"/>
      <c r="AA1661" s="231"/>
      <c r="AB1661" s="231"/>
      <c r="AC1661" s="231"/>
      <c r="AD1661" s="231"/>
      <c r="AE1661" s="231"/>
      <c r="AF1661" s="231"/>
      <c r="AG1661" s="231"/>
      <c r="AH1661" s="231"/>
      <c r="AI1661" s="231"/>
      <c r="AJ1661" s="231"/>
      <c r="AK1661" s="231"/>
      <c r="AL1661" s="231"/>
      <c r="AM1661" s="231"/>
      <c r="AN1661" s="231"/>
    </row>
    <row r="1662" spans="1:40">
      <c r="A1662" s="27">
        <v>43633</v>
      </c>
      <c r="B1662" s="113">
        <v>2.2000000000000001E-3</v>
      </c>
      <c r="C1662" s="115">
        <v>0</v>
      </c>
      <c r="D1662" s="116">
        <v>33.64</v>
      </c>
      <c r="E1662" s="113">
        <v>50.9482</v>
      </c>
      <c r="F1662" s="113">
        <v>0</v>
      </c>
      <c r="G1662" s="113">
        <v>11.80000019</v>
      </c>
      <c r="H1662" s="113">
        <v>21.06</v>
      </c>
      <c r="I1662" s="113">
        <v>33.43</v>
      </c>
      <c r="J1662" s="113">
        <v>67.209999999999994</v>
      </c>
      <c r="K1662" s="113">
        <v>519.58000000000004</v>
      </c>
      <c r="L1662" s="113">
        <v>148.22</v>
      </c>
      <c r="M1662" s="113">
        <v>74.66</v>
      </c>
      <c r="N1662" s="113">
        <v>6.01</v>
      </c>
      <c r="O1662" s="113">
        <v>147.52000000000001</v>
      </c>
      <c r="P1662" s="113">
        <f t="shared" si="125"/>
        <v>0.35266731399344203</v>
      </c>
      <c r="Q1662" s="113">
        <f t="shared" si="126"/>
        <v>1.4228576998378797</v>
      </c>
      <c r="R1662" s="113">
        <f>SUM($Q$1653:Q1662)</f>
        <v>13.140070180763132</v>
      </c>
      <c r="S1662" s="113">
        <f t="shared" si="127"/>
        <v>0.92448015068297451</v>
      </c>
      <c r="T1662" s="113">
        <f>SUM($S$1653:S1662)</f>
        <v>9.7299982818651394</v>
      </c>
      <c r="U1662" s="199">
        <f t="shared" si="128"/>
        <v>1.1334805462599997</v>
      </c>
      <c r="V1662" s="199">
        <f t="shared" si="129"/>
        <v>1.1334805462599997</v>
      </c>
      <c r="W1662" s="231">
        <f>SUM($V$1653:V1662)</f>
        <v>12.756798722809993</v>
      </c>
      <c r="Y1662" s="231"/>
      <c r="Z1662" s="231"/>
      <c r="AA1662" s="231"/>
      <c r="AB1662" s="231"/>
      <c r="AC1662" s="231"/>
      <c r="AD1662" s="231"/>
      <c r="AE1662" s="231"/>
      <c r="AF1662" s="231"/>
      <c r="AG1662" s="231"/>
      <c r="AH1662" s="231"/>
      <c r="AI1662" s="231"/>
      <c r="AJ1662" s="231"/>
      <c r="AK1662" s="231"/>
      <c r="AL1662" s="231"/>
      <c r="AM1662" s="231"/>
      <c r="AN1662" s="231"/>
    </row>
    <row r="1663" spans="1:40">
      <c r="A1663" s="27">
        <v>43634</v>
      </c>
      <c r="B1663" s="113">
        <v>0</v>
      </c>
      <c r="C1663" s="115">
        <v>0</v>
      </c>
      <c r="D1663" s="116">
        <v>33.56</v>
      </c>
      <c r="E1663" s="113">
        <v>50.289499999999997</v>
      </c>
      <c r="F1663" s="113">
        <v>0</v>
      </c>
      <c r="G1663" s="113">
        <v>11.80000019</v>
      </c>
      <c r="H1663" s="113">
        <v>20.67</v>
      </c>
      <c r="I1663" s="113">
        <v>32.21</v>
      </c>
      <c r="J1663" s="113">
        <v>67.099999999999994</v>
      </c>
      <c r="K1663" s="113">
        <v>498.01</v>
      </c>
      <c r="L1663" s="113">
        <v>143.36000000000001</v>
      </c>
      <c r="M1663" s="113">
        <v>74.3</v>
      </c>
      <c r="N1663" s="113">
        <v>5.89</v>
      </c>
      <c r="O1663" s="113">
        <v>145.62</v>
      </c>
      <c r="P1663" s="113">
        <f t="shared" si="125"/>
        <v>0.34544772164798199</v>
      </c>
      <c r="Q1663" s="113">
        <f t="shared" si="126"/>
        <v>1.4126222396625392</v>
      </c>
      <c r="R1663" s="113">
        <f>SUM($Q$1653:Q1663)</f>
        <v>14.552692420425672</v>
      </c>
      <c r="S1663" s="113">
        <f t="shared" si="127"/>
        <v>0.93689720722957381</v>
      </c>
      <c r="T1663" s="113">
        <f>SUM($S$1653:S1663)</f>
        <v>10.666895489094713</v>
      </c>
      <c r="U1663" s="199">
        <f t="shared" si="128"/>
        <v>1.1028486303499996</v>
      </c>
      <c r="V1663" s="199">
        <f t="shared" si="129"/>
        <v>1.1028486303499996</v>
      </c>
      <c r="W1663" s="231">
        <f>SUM($V$1653:V1663)</f>
        <v>13.859647353159993</v>
      </c>
      <c r="Y1663" s="231"/>
      <c r="Z1663" s="231"/>
      <c r="AA1663" s="231"/>
      <c r="AB1663" s="231"/>
      <c r="AC1663" s="231"/>
      <c r="AD1663" s="231"/>
      <c r="AE1663" s="231"/>
      <c r="AF1663" s="231"/>
      <c r="AG1663" s="231"/>
      <c r="AH1663" s="231"/>
      <c r="AI1663" s="231"/>
      <c r="AJ1663" s="231"/>
      <c r="AK1663" s="231"/>
      <c r="AL1663" s="231"/>
      <c r="AM1663" s="231"/>
      <c r="AN1663" s="231"/>
    </row>
    <row r="1664" spans="1:40">
      <c r="A1664" s="27">
        <v>43635</v>
      </c>
      <c r="B1664" s="113">
        <v>6.7000000000000002E-3</v>
      </c>
      <c r="C1664" s="115">
        <v>0</v>
      </c>
      <c r="D1664" s="116">
        <v>33.47</v>
      </c>
      <c r="E1664" s="113">
        <v>49.630800000000001</v>
      </c>
      <c r="F1664" s="113">
        <v>0</v>
      </c>
      <c r="G1664" s="113">
        <v>11.80000019</v>
      </c>
      <c r="H1664" s="113">
        <v>20.13</v>
      </c>
      <c r="I1664" s="113">
        <v>31.4</v>
      </c>
      <c r="J1664" s="113">
        <v>67.03</v>
      </c>
      <c r="K1664" s="113">
        <v>476.43</v>
      </c>
      <c r="L1664" s="113">
        <v>138.5</v>
      </c>
      <c r="M1664" s="113">
        <v>73.930000000000007</v>
      </c>
      <c r="N1664" s="113">
        <v>5.76</v>
      </c>
      <c r="O1664" s="113">
        <v>143.72</v>
      </c>
      <c r="P1664" s="113">
        <f t="shared" si="125"/>
        <v>0.33937888710952202</v>
      </c>
      <c r="Q1664" s="113">
        <f t="shared" si="126"/>
        <v>1.4040752304497497</v>
      </c>
      <c r="R1664" s="113">
        <f>SUM($Q$1653:Q1664)</f>
        <v>15.95676765087542</v>
      </c>
      <c r="S1664" s="113">
        <f t="shared" si="127"/>
        <v>0.94449934776617495</v>
      </c>
      <c r="T1664" s="113">
        <f>SUM($S$1653:S1664)</f>
        <v>11.611394836860889</v>
      </c>
      <c r="U1664" s="199">
        <f t="shared" si="128"/>
        <v>1.0711698514399997</v>
      </c>
      <c r="V1664" s="199">
        <f t="shared" si="129"/>
        <v>1.0711698514399997</v>
      </c>
      <c r="W1664" s="231">
        <f>SUM($V$1653:V1664)</f>
        <v>14.930817204599993</v>
      </c>
      <c r="Y1664" s="231"/>
      <c r="Z1664" s="231"/>
      <c r="AA1664" s="231"/>
      <c r="AB1664" s="231"/>
      <c r="AC1664" s="231"/>
      <c r="AD1664" s="231"/>
      <c r="AE1664" s="231"/>
      <c r="AF1664" s="231"/>
      <c r="AG1664" s="231"/>
      <c r="AH1664" s="231"/>
      <c r="AI1664" s="231"/>
      <c r="AJ1664" s="231"/>
      <c r="AK1664" s="231"/>
      <c r="AL1664" s="231"/>
      <c r="AM1664" s="231"/>
      <c r="AN1664" s="231"/>
    </row>
    <row r="1665" spans="1:40">
      <c r="A1665" s="27">
        <v>43636</v>
      </c>
      <c r="B1665" s="113">
        <v>1.0999999999999999E-2</v>
      </c>
      <c r="C1665" s="115">
        <v>0.01</v>
      </c>
      <c r="D1665" s="116">
        <v>33.380000000000003</v>
      </c>
      <c r="E1665" s="113">
        <v>48.972099999999998</v>
      </c>
      <c r="F1665" s="113">
        <v>0</v>
      </c>
      <c r="G1665" s="113">
        <v>11.80000019</v>
      </c>
      <c r="H1665" s="113">
        <v>20.100000000000001</v>
      </c>
      <c r="I1665" s="113">
        <v>19.88</v>
      </c>
      <c r="J1665" s="113">
        <v>66.98</v>
      </c>
      <c r="K1665" s="113">
        <v>454.86</v>
      </c>
      <c r="L1665" s="113">
        <v>133.63</v>
      </c>
      <c r="M1665" s="113">
        <v>73.569999999999993</v>
      </c>
      <c r="N1665" s="113">
        <v>5.64</v>
      </c>
      <c r="O1665" s="113">
        <v>141.82</v>
      </c>
      <c r="P1665" s="113">
        <f t="shared" si="125"/>
        <v>0.28797362937406201</v>
      </c>
      <c r="Q1665" s="113">
        <f t="shared" si="126"/>
        <v>1.3337221325721753</v>
      </c>
      <c r="R1665" s="113">
        <f>SUM($Q$1653:Q1665)</f>
        <v>17.290489783447597</v>
      </c>
      <c r="S1665" s="113">
        <f t="shared" si="127"/>
        <v>1.0546350204827746</v>
      </c>
      <c r="T1665" s="113">
        <f>SUM($S$1653:S1665)</f>
        <v>12.666029857343663</v>
      </c>
      <c r="U1665" s="199">
        <f t="shared" si="128"/>
        <v>1.0527499105299996</v>
      </c>
      <c r="V1665" s="199">
        <f t="shared" si="129"/>
        <v>1.0527499105299996</v>
      </c>
      <c r="W1665" s="231">
        <f>SUM($V$1653:V1665)</f>
        <v>15.983567115129993</v>
      </c>
      <c r="Y1665" s="231"/>
      <c r="Z1665" s="231"/>
      <c r="AA1665" s="231"/>
      <c r="AB1665" s="231"/>
      <c r="AC1665" s="231"/>
      <c r="AD1665" s="231"/>
      <c r="AE1665" s="231"/>
      <c r="AF1665" s="231"/>
      <c r="AG1665" s="231"/>
      <c r="AH1665" s="231"/>
      <c r="AI1665" s="231"/>
      <c r="AJ1665" s="231"/>
      <c r="AK1665" s="231"/>
      <c r="AL1665" s="231"/>
      <c r="AM1665" s="231"/>
      <c r="AN1665" s="231"/>
    </row>
    <row r="1666" spans="1:40">
      <c r="A1666" s="27">
        <v>43637</v>
      </c>
      <c r="B1666" s="113">
        <v>0</v>
      </c>
      <c r="C1666" s="115">
        <v>0</v>
      </c>
      <c r="D1666" s="116">
        <v>33.299999999999997</v>
      </c>
      <c r="E1666" s="113">
        <v>48.313499999999998</v>
      </c>
      <c r="F1666" s="113">
        <v>0</v>
      </c>
      <c r="G1666" s="113">
        <v>11.80000019</v>
      </c>
      <c r="H1666" s="113">
        <v>19.850000000000001</v>
      </c>
      <c r="I1666" s="113">
        <v>26.6</v>
      </c>
      <c r="J1666" s="113">
        <v>66.94</v>
      </c>
      <c r="K1666" s="113">
        <v>433.29</v>
      </c>
      <c r="L1666" s="113">
        <v>128.77000000000001</v>
      </c>
      <c r="M1666" s="113">
        <v>73.209999999999994</v>
      </c>
      <c r="N1666" s="113">
        <v>5.51</v>
      </c>
      <c r="O1666" s="113">
        <v>139.91</v>
      </c>
      <c r="P1666" s="113">
        <f t="shared" si="125"/>
        <v>0.31608303944618199</v>
      </c>
      <c r="Q1666" s="113">
        <f t="shared" si="126"/>
        <v>1.3717441597720395</v>
      </c>
      <c r="R1666" s="113">
        <f>SUM($Q$1653:Q1666)</f>
        <v>18.662233943219636</v>
      </c>
      <c r="S1666" s="113">
        <f t="shared" si="127"/>
        <v>0.99030383692757407</v>
      </c>
      <c r="T1666" s="113">
        <f>SUM($S$1653:S1666)</f>
        <v>13.656333694271236</v>
      </c>
      <c r="U1666" s="199">
        <f t="shared" si="128"/>
        <v>1.0088625355499994</v>
      </c>
      <c r="V1666" s="199">
        <f t="shared" si="129"/>
        <v>1.0088625355499994</v>
      </c>
      <c r="W1666" s="231">
        <f>SUM($V$1653:V1666)</f>
        <v>16.992429650679991</v>
      </c>
      <c r="Y1666" s="231"/>
      <c r="Z1666" s="231"/>
      <c r="AA1666" s="231"/>
      <c r="AB1666" s="231"/>
      <c r="AC1666" s="231"/>
      <c r="AD1666" s="231"/>
      <c r="AE1666" s="231"/>
      <c r="AF1666" s="231"/>
      <c r="AG1666" s="231"/>
      <c r="AH1666" s="231"/>
      <c r="AI1666" s="231"/>
      <c r="AJ1666" s="231"/>
      <c r="AK1666" s="231"/>
      <c r="AL1666" s="231"/>
      <c r="AM1666" s="231"/>
      <c r="AN1666" s="231"/>
    </row>
    <row r="1667" spans="1:40">
      <c r="A1667" s="27">
        <v>43638</v>
      </c>
      <c r="B1667" s="113">
        <v>2.0999999999999999E-3</v>
      </c>
      <c r="C1667" s="115">
        <v>0</v>
      </c>
      <c r="D1667" s="116">
        <v>33.21</v>
      </c>
      <c r="E1667" s="113">
        <v>47.654800000000002</v>
      </c>
      <c r="F1667" s="113">
        <v>0</v>
      </c>
      <c r="G1667" s="113">
        <v>11.80000019</v>
      </c>
      <c r="H1667" s="113">
        <v>19.88</v>
      </c>
      <c r="I1667" s="113">
        <v>23.31</v>
      </c>
      <c r="J1667" s="113">
        <v>66.92</v>
      </c>
      <c r="K1667" s="113">
        <v>411.72</v>
      </c>
      <c r="L1667" s="113">
        <v>123.91</v>
      </c>
      <c r="M1667" s="113">
        <v>72.849999999999994</v>
      </c>
      <c r="N1667" s="113">
        <v>5.38</v>
      </c>
      <c r="O1667" s="113">
        <v>138.01</v>
      </c>
      <c r="P1667" s="113">
        <f t="shared" si="125"/>
        <v>0.30095527031372205</v>
      </c>
      <c r="Q1667" s="113">
        <f t="shared" si="126"/>
        <v>1.3511489037197653</v>
      </c>
      <c r="R1667" s="113">
        <f>SUM($Q$1653:Q1667)</f>
        <v>20.0133828469394</v>
      </c>
      <c r="S1667" s="113">
        <f t="shared" si="127"/>
        <v>1.0206097122041742</v>
      </c>
      <c r="T1667" s="113">
        <f>SUM($S$1653:S1667)</f>
        <v>14.676943406475409</v>
      </c>
      <c r="U1667" s="199">
        <f t="shared" si="128"/>
        <v>0.9771837566399999</v>
      </c>
      <c r="V1667" s="199">
        <f t="shared" si="129"/>
        <v>0.9771837566399999</v>
      </c>
      <c r="W1667" s="231">
        <f>SUM($V$1653:V1667)</f>
        <v>17.96961340731999</v>
      </c>
      <c r="Y1667" s="231"/>
      <c r="Z1667" s="231"/>
      <c r="AA1667" s="231"/>
      <c r="AB1667" s="231"/>
      <c r="AC1667" s="231"/>
      <c r="AD1667" s="231"/>
      <c r="AE1667" s="231"/>
      <c r="AF1667" s="231"/>
      <c r="AG1667" s="231"/>
      <c r="AH1667" s="231"/>
      <c r="AI1667" s="231"/>
      <c r="AJ1667" s="231"/>
      <c r="AK1667" s="231"/>
      <c r="AL1667" s="231"/>
      <c r="AM1667" s="231"/>
      <c r="AN1667" s="231"/>
    </row>
    <row r="1668" spans="1:40">
      <c r="A1668" s="27">
        <v>43639</v>
      </c>
      <c r="B1668" s="113">
        <v>0</v>
      </c>
      <c r="C1668" s="115">
        <v>0</v>
      </c>
      <c r="D1668" s="116">
        <v>33.119999999999997</v>
      </c>
      <c r="E1668" s="113">
        <v>46.996099999999998</v>
      </c>
      <c r="F1668" s="113">
        <v>0</v>
      </c>
      <c r="G1668" s="113">
        <v>11.80000019</v>
      </c>
      <c r="H1668" s="113">
        <v>20.03</v>
      </c>
      <c r="I1668" s="113">
        <v>21.69</v>
      </c>
      <c r="J1668" s="113">
        <v>66.900000000000006</v>
      </c>
      <c r="K1668" s="113">
        <v>390.14</v>
      </c>
      <c r="L1668" s="113">
        <v>119.04</v>
      </c>
      <c r="M1668" s="113">
        <v>72.489999999999995</v>
      </c>
      <c r="N1668" s="113">
        <v>5.26</v>
      </c>
      <c r="O1668" s="113">
        <v>136.11000000000001</v>
      </c>
      <c r="P1668" s="113">
        <f t="shared" ref="P1668:P1731" si="130">SUMPRODUCT(C1668:O1668,$Y$5:$AK$5)+AP1668</f>
        <v>0.29404406709026187</v>
      </c>
      <c r="Q1668" s="113">
        <f t="shared" ref="Q1668:Q1731" si="131">EXP(P1668)</f>
        <v>1.341843033482196</v>
      </c>
      <c r="R1668" s="113">
        <f>SUM($Q$1653:Q1668)</f>
        <v>21.355225880421596</v>
      </c>
      <c r="S1668" s="113">
        <f t="shared" ref="S1668:S1731" si="132">SUMPRODUCT(C1668:O1668,$Y$3:$AK$3)</f>
        <v>1.0381407208307731</v>
      </c>
      <c r="T1668" s="113">
        <f>SUM($S$1653:S1668)</f>
        <v>15.715084127306183</v>
      </c>
      <c r="U1668" s="199">
        <f t="shared" ref="U1668:U1731" si="133">$AY$65+$AY$66*C1668+$AY$67*D1668+$AY$68*E1668+$AY$69*F1668</f>
        <v>0.94550497772999931</v>
      </c>
      <c r="V1668" s="199">
        <f t="shared" ref="V1668:V1731" si="134">IF(U1668&lt;0,0,U1668)</f>
        <v>0.94550497772999931</v>
      </c>
      <c r="W1668" s="231">
        <f>SUM($V$1653:V1668)</f>
        <v>18.91511838504999</v>
      </c>
      <c r="Y1668" s="231"/>
      <c r="Z1668" s="231"/>
      <c r="AA1668" s="231"/>
      <c r="AB1668" s="231"/>
      <c r="AC1668" s="231"/>
      <c r="AD1668" s="231"/>
      <c r="AE1668" s="231"/>
      <c r="AF1668" s="231"/>
      <c r="AG1668" s="231"/>
      <c r="AH1668" s="231"/>
      <c r="AI1668" s="231"/>
      <c r="AJ1668" s="231"/>
      <c r="AK1668" s="231"/>
      <c r="AL1668" s="231"/>
      <c r="AM1668" s="231"/>
      <c r="AN1668" s="231"/>
    </row>
    <row r="1669" spans="1:40">
      <c r="A1669" s="27">
        <v>43640</v>
      </c>
      <c r="B1669" s="113">
        <v>1.01E-2</v>
      </c>
      <c r="C1669" s="115">
        <v>0.01</v>
      </c>
      <c r="D1669" s="116">
        <v>33.04</v>
      </c>
      <c r="E1669" s="113">
        <v>46.337499999999999</v>
      </c>
      <c r="F1669" s="113">
        <v>0</v>
      </c>
      <c r="G1669" s="113">
        <v>11.80000019</v>
      </c>
      <c r="H1669" s="113">
        <v>20.440000000000001</v>
      </c>
      <c r="I1669" s="113">
        <v>7.74</v>
      </c>
      <c r="J1669" s="113">
        <v>66.900000000000006</v>
      </c>
      <c r="K1669" s="113">
        <v>368.57</v>
      </c>
      <c r="L1669" s="113">
        <v>114.18</v>
      </c>
      <c r="M1669" s="113">
        <v>72.13</v>
      </c>
      <c r="N1669" s="113">
        <v>5.13</v>
      </c>
      <c r="O1669" s="113">
        <v>134.19999999999999</v>
      </c>
      <c r="P1669" s="113">
        <f t="shared" si="130"/>
        <v>0.233379358407382</v>
      </c>
      <c r="Q1669" s="113">
        <f t="shared" si="131"/>
        <v>1.2628604652026825</v>
      </c>
      <c r="R1669" s="113">
        <f>SUM($Q$1653:Q1669)</f>
        <v>22.618086345624278</v>
      </c>
      <c r="S1669" s="113">
        <f t="shared" si="132"/>
        <v>1.1711246900255747</v>
      </c>
      <c r="T1669" s="113">
        <f>SUM($S$1653:S1669)</f>
        <v>16.886208817331756</v>
      </c>
      <c r="U1669" s="199">
        <f t="shared" si="133"/>
        <v>0.92813527874999924</v>
      </c>
      <c r="V1669" s="199">
        <f t="shared" si="134"/>
        <v>0.92813527874999924</v>
      </c>
      <c r="W1669" s="231">
        <f>SUM($V$1653:V1669)</f>
        <v>19.843253663799988</v>
      </c>
      <c r="Y1669" s="231"/>
      <c r="Z1669" s="231"/>
      <c r="AA1669" s="231"/>
      <c r="AB1669" s="231"/>
      <c r="AC1669" s="231"/>
      <c r="AD1669" s="231"/>
      <c r="AE1669" s="231"/>
      <c r="AF1669" s="231"/>
      <c r="AG1669" s="231"/>
      <c r="AH1669" s="231"/>
      <c r="AI1669" s="231"/>
      <c r="AJ1669" s="231"/>
      <c r="AK1669" s="231"/>
      <c r="AL1669" s="231"/>
      <c r="AM1669" s="231"/>
      <c r="AN1669" s="231"/>
    </row>
    <row r="1670" spans="1:40">
      <c r="A1670" s="27">
        <v>43641</v>
      </c>
      <c r="B1670" s="113">
        <v>0</v>
      </c>
      <c r="C1670" s="115">
        <v>0</v>
      </c>
      <c r="D1670" s="116">
        <v>32.950000000000003</v>
      </c>
      <c r="E1670" s="113">
        <v>45.678800000000003</v>
      </c>
      <c r="F1670" s="113">
        <v>0</v>
      </c>
      <c r="G1670" s="113">
        <v>11.80000019</v>
      </c>
      <c r="H1670" s="113">
        <v>20.91</v>
      </c>
      <c r="I1670" s="113">
        <v>9.5399999999999991</v>
      </c>
      <c r="J1670" s="113">
        <v>66.92</v>
      </c>
      <c r="K1670" s="113">
        <v>347</v>
      </c>
      <c r="L1670" s="113">
        <v>109.31</v>
      </c>
      <c r="M1670" s="113">
        <v>71.77</v>
      </c>
      <c r="N1670" s="113">
        <v>5</v>
      </c>
      <c r="O1670" s="113">
        <v>132.30000000000001</v>
      </c>
      <c r="P1670" s="113">
        <f t="shared" si="130"/>
        <v>0.24165611947392213</v>
      </c>
      <c r="Q1670" s="113">
        <f t="shared" si="131"/>
        <v>1.273356235105934</v>
      </c>
      <c r="R1670" s="113">
        <f>SUM($Q$1653:Q1670)</f>
        <v>23.89144258073021</v>
      </c>
      <c r="S1670" s="113">
        <f t="shared" si="132"/>
        <v>1.1485544181121745</v>
      </c>
      <c r="T1670" s="113">
        <f>SUM($S$1653:S1670)</f>
        <v>18.034763235443929</v>
      </c>
      <c r="U1670" s="199">
        <f t="shared" si="133"/>
        <v>0.88319766184000015</v>
      </c>
      <c r="V1670" s="199">
        <f t="shared" si="134"/>
        <v>0.88319766184000015</v>
      </c>
      <c r="W1670" s="231">
        <f>SUM($V$1653:V1670)</f>
        <v>20.726451325639989</v>
      </c>
      <c r="Y1670" s="231"/>
      <c r="Z1670" s="231"/>
      <c r="AA1670" s="231"/>
      <c r="AB1670" s="231"/>
      <c r="AC1670" s="231"/>
      <c r="AD1670" s="231"/>
      <c r="AE1670" s="231"/>
      <c r="AF1670" s="231"/>
      <c r="AG1670" s="231"/>
      <c r="AH1670" s="231"/>
      <c r="AI1670" s="231"/>
      <c r="AJ1670" s="231"/>
      <c r="AK1670" s="231"/>
      <c r="AL1670" s="231"/>
      <c r="AM1670" s="231"/>
      <c r="AN1670" s="231"/>
    </row>
    <row r="1671" spans="1:40">
      <c r="A1671" s="27">
        <v>43642</v>
      </c>
      <c r="B1671" s="113">
        <v>1.9900000000000001E-2</v>
      </c>
      <c r="C1671" s="115">
        <v>0.01</v>
      </c>
      <c r="D1671" s="116">
        <v>32.869999999999997</v>
      </c>
      <c r="E1671" s="113">
        <v>45.020099999999999</v>
      </c>
      <c r="F1671" s="113">
        <v>0</v>
      </c>
      <c r="G1671" s="113">
        <v>11.80000019</v>
      </c>
      <c r="H1671" s="113">
        <v>21.89</v>
      </c>
      <c r="I1671" s="113">
        <v>15.25</v>
      </c>
      <c r="J1671" s="113">
        <v>66.97</v>
      </c>
      <c r="K1671" s="113">
        <v>325.43</v>
      </c>
      <c r="L1671" s="113">
        <v>104.45</v>
      </c>
      <c r="M1671" s="113">
        <v>71.400000000000006</v>
      </c>
      <c r="N1671" s="113">
        <v>4.88</v>
      </c>
      <c r="O1671" s="113">
        <v>130.4</v>
      </c>
      <c r="P1671" s="113">
        <f t="shared" si="130"/>
        <v>0.27398864467946205</v>
      </c>
      <c r="Q1671" s="113">
        <f t="shared" si="131"/>
        <v>1.3151998676378627</v>
      </c>
      <c r="R1671" s="113">
        <f>SUM($Q$1653:Q1671)</f>
        <v>25.206642448368072</v>
      </c>
      <c r="S1671" s="113">
        <f t="shared" si="132"/>
        <v>1.1267872008187738</v>
      </c>
      <c r="T1671" s="113">
        <f>SUM($S$1653:S1671)</f>
        <v>19.161550436262704</v>
      </c>
      <c r="U1671" s="199">
        <f t="shared" si="133"/>
        <v>0.86582458392999917</v>
      </c>
      <c r="V1671" s="199">
        <f t="shared" si="134"/>
        <v>0.86582458392999917</v>
      </c>
      <c r="W1671" s="231">
        <f>SUM($V$1653:V1671)</f>
        <v>21.592275909569988</v>
      </c>
      <c r="Y1671" s="231"/>
      <c r="Z1671" s="231"/>
      <c r="AA1671" s="231"/>
      <c r="AB1671" s="231"/>
      <c r="AC1671" s="231"/>
      <c r="AD1671" s="231"/>
      <c r="AE1671" s="231"/>
      <c r="AF1671" s="231"/>
      <c r="AG1671" s="231"/>
      <c r="AH1671" s="231"/>
      <c r="AI1671" s="231"/>
      <c r="AJ1671" s="231"/>
      <c r="AK1671" s="231"/>
      <c r="AL1671" s="231"/>
      <c r="AM1671" s="231"/>
      <c r="AN1671" s="231"/>
    </row>
    <row r="1672" spans="1:40">
      <c r="A1672" s="27">
        <v>43643</v>
      </c>
      <c r="B1672" s="113">
        <v>0</v>
      </c>
      <c r="C1672" s="115">
        <v>0</v>
      </c>
      <c r="D1672" s="116">
        <v>32.78</v>
      </c>
      <c r="E1672" s="113">
        <v>44.361499999999999</v>
      </c>
      <c r="F1672" s="113">
        <v>0</v>
      </c>
      <c r="G1672" s="113">
        <v>11.80000019</v>
      </c>
      <c r="H1672" s="113">
        <v>25.03</v>
      </c>
      <c r="I1672" s="113">
        <v>18.59</v>
      </c>
      <c r="J1672" s="113">
        <v>67.040000000000006</v>
      </c>
      <c r="K1672" s="113">
        <v>303.85000000000002</v>
      </c>
      <c r="L1672" s="113">
        <v>99.59</v>
      </c>
      <c r="M1672" s="113">
        <v>71.040000000000006</v>
      </c>
      <c r="N1672" s="113">
        <v>4.75</v>
      </c>
      <c r="O1672" s="113">
        <v>128.5</v>
      </c>
      <c r="P1672" s="113">
        <f t="shared" si="130"/>
        <v>0.3001259235455821</v>
      </c>
      <c r="Q1672" s="113">
        <f t="shared" si="131"/>
        <v>1.3500287972857172</v>
      </c>
      <c r="R1672" s="113">
        <f>SUM($Q$1653:Q1672)</f>
        <v>26.556671245653789</v>
      </c>
      <c r="S1672" s="113">
        <f t="shared" si="132"/>
        <v>1.1032685444435741</v>
      </c>
      <c r="T1672" s="113">
        <f>SUM($S$1653:S1672)</f>
        <v>20.264818980706277</v>
      </c>
      <c r="U1672" s="199">
        <f t="shared" si="133"/>
        <v>0.82089034594999988</v>
      </c>
      <c r="V1672" s="199">
        <f t="shared" si="134"/>
        <v>0.82089034594999988</v>
      </c>
      <c r="W1672" s="231">
        <f>SUM($V$1653:V1672)</f>
        <v>22.41316625551999</v>
      </c>
      <c r="Y1672" s="231"/>
      <c r="Z1672" s="231"/>
      <c r="AA1672" s="231"/>
      <c r="AB1672" s="231"/>
      <c r="AC1672" s="231"/>
      <c r="AD1672" s="231"/>
      <c r="AE1672" s="231"/>
      <c r="AF1672" s="231"/>
      <c r="AG1672" s="231"/>
      <c r="AH1672" s="231"/>
      <c r="AI1672" s="231"/>
      <c r="AJ1672" s="231"/>
      <c r="AK1672" s="231"/>
      <c r="AL1672" s="231"/>
      <c r="AM1672" s="231"/>
      <c r="AN1672" s="231"/>
    </row>
    <row r="1673" spans="1:40">
      <c r="A1673" s="27">
        <v>43644</v>
      </c>
      <c r="B1673" s="113">
        <v>0</v>
      </c>
      <c r="C1673" s="115">
        <v>0</v>
      </c>
      <c r="D1673" s="116">
        <v>32.69</v>
      </c>
      <c r="E1673" s="113">
        <v>43.702800000000003</v>
      </c>
      <c r="F1673" s="113">
        <v>0</v>
      </c>
      <c r="G1673" s="113">
        <v>11.80000019</v>
      </c>
      <c r="H1673" s="113">
        <v>27.94</v>
      </c>
      <c r="I1673" s="113">
        <v>17.72</v>
      </c>
      <c r="J1673" s="113">
        <v>67.14</v>
      </c>
      <c r="K1673" s="113">
        <v>282.27999999999997</v>
      </c>
      <c r="L1673" s="113">
        <v>94.72</v>
      </c>
      <c r="M1673" s="113">
        <v>70.680000000000007</v>
      </c>
      <c r="N1673" s="113">
        <v>4.62</v>
      </c>
      <c r="O1673" s="113">
        <v>126.59</v>
      </c>
      <c r="P1673" s="113">
        <f t="shared" si="130"/>
        <v>0.30789230598412198</v>
      </c>
      <c r="Q1673" s="113">
        <f t="shared" si="131"/>
        <v>1.3605544574736648</v>
      </c>
      <c r="R1673" s="113">
        <f>SUM($Q$1653:Q1673)</f>
        <v>27.917225703127453</v>
      </c>
      <c r="S1673" s="113">
        <f t="shared" si="132"/>
        <v>1.127154442490174</v>
      </c>
      <c r="T1673" s="113">
        <f>SUM($S$1653:S1673)</f>
        <v>21.39197342319645</v>
      </c>
      <c r="U1673" s="199">
        <f t="shared" si="133"/>
        <v>0.78921156703999951</v>
      </c>
      <c r="V1673" s="199">
        <f t="shared" si="134"/>
        <v>0.78921156703999951</v>
      </c>
      <c r="W1673" s="231">
        <f>SUM($V$1653:V1673)</f>
        <v>23.202377822559988</v>
      </c>
      <c r="Y1673" s="231"/>
      <c r="Z1673" s="231"/>
      <c r="AA1673" s="231"/>
      <c r="AB1673" s="231"/>
      <c r="AC1673" s="231"/>
      <c r="AD1673" s="231"/>
      <c r="AE1673" s="231"/>
      <c r="AF1673" s="231"/>
      <c r="AG1673" s="231"/>
      <c r="AH1673" s="231"/>
      <c r="AI1673" s="231"/>
      <c r="AJ1673" s="231"/>
      <c r="AK1673" s="231"/>
      <c r="AL1673" s="231"/>
      <c r="AM1673" s="231"/>
      <c r="AN1673" s="231"/>
    </row>
    <row r="1674" spans="1:40">
      <c r="A1674" s="27">
        <v>43645</v>
      </c>
      <c r="B1674" s="113">
        <v>0</v>
      </c>
      <c r="C1674" s="115">
        <v>0</v>
      </c>
      <c r="D1674" s="116">
        <v>32.61</v>
      </c>
      <c r="E1674" s="113">
        <v>43.0441</v>
      </c>
      <c r="F1674" s="113">
        <v>0</v>
      </c>
      <c r="G1674" s="113">
        <v>11.80000019</v>
      </c>
      <c r="H1674" s="113">
        <v>30.12</v>
      </c>
      <c r="I1674" s="113">
        <v>17.670000000000002</v>
      </c>
      <c r="J1674" s="113">
        <v>67.23</v>
      </c>
      <c r="K1674" s="113">
        <v>260.70999999999998</v>
      </c>
      <c r="L1674" s="113">
        <v>89.86</v>
      </c>
      <c r="M1674" s="113">
        <v>70.319999999999993</v>
      </c>
      <c r="N1674" s="113">
        <v>4.5</v>
      </c>
      <c r="O1674" s="113">
        <v>124.69</v>
      </c>
      <c r="P1674" s="113">
        <f t="shared" si="130"/>
        <v>0.31665465460666209</v>
      </c>
      <c r="Q1674" s="113">
        <f t="shared" si="131"/>
        <v>1.3725284936772846</v>
      </c>
      <c r="R1674" s="113">
        <f>SUM($Q$1653:Q1674)</f>
        <v>29.289754196804736</v>
      </c>
      <c r="S1674" s="113">
        <f t="shared" si="132"/>
        <v>1.1425920814767736</v>
      </c>
      <c r="T1674" s="113">
        <f>SUM($S$1653:S1674)</f>
        <v>22.534565504673225</v>
      </c>
      <c r="U1674" s="199">
        <f t="shared" si="133"/>
        <v>0.75857965112999981</v>
      </c>
      <c r="V1674" s="199">
        <f t="shared" si="134"/>
        <v>0.75857965112999981</v>
      </c>
      <c r="W1674" s="231">
        <f>SUM($V$1653:V1674)</f>
        <v>23.960957473689987</v>
      </c>
      <c r="Y1674" s="231"/>
      <c r="Z1674" s="231"/>
      <c r="AA1674" s="231"/>
      <c r="AB1674" s="231"/>
      <c r="AC1674" s="231"/>
      <c r="AD1674" s="231"/>
      <c r="AE1674" s="231"/>
      <c r="AF1674" s="231"/>
      <c r="AG1674" s="231"/>
      <c r="AH1674" s="231"/>
      <c r="AI1674" s="231"/>
      <c r="AJ1674" s="231"/>
      <c r="AK1674" s="231"/>
      <c r="AL1674" s="231"/>
      <c r="AM1674" s="231"/>
      <c r="AN1674" s="231"/>
    </row>
    <row r="1675" spans="1:40">
      <c r="A1675" s="27">
        <v>43646</v>
      </c>
      <c r="B1675" s="113">
        <v>0</v>
      </c>
      <c r="C1675" s="115">
        <v>0</v>
      </c>
      <c r="D1675" s="116">
        <v>32.520000000000003</v>
      </c>
      <c r="E1675" s="113">
        <v>42.3855</v>
      </c>
      <c r="F1675" s="113">
        <v>0</v>
      </c>
      <c r="G1675" s="113">
        <v>11.80000019</v>
      </c>
      <c r="H1675" s="113">
        <v>32.15</v>
      </c>
      <c r="I1675" s="113">
        <v>15.8</v>
      </c>
      <c r="J1675" s="113">
        <v>67.319999999999993</v>
      </c>
      <c r="K1675" s="113">
        <v>239.14</v>
      </c>
      <c r="L1675" s="113">
        <v>85</v>
      </c>
      <c r="M1675" s="113">
        <v>69.959999999999994</v>
      </c>
      <c r="N1675" s="113">
        <v>4.37</v>
      </c>
      <c r="O1675" s="113">
        <v>122.79</v>
      </c>
      <c r="P1675" s="113">
        <f t="shared" si="130"/>
        <v>0.31625157385378205</v>
      </c>
      <c r="Q1675" s="113">
        <f t="shared" si="131"/>
        <v>1.3719753653438853</v>
      </c>
      <c r="R1675" s="113">
        <f>SUM($Q$1653:Q1675)</f>
        <v>30.661729562148622</v>
      </c>
      <c r="S1675" s="113">
        <f t="shared" si="132"/>
        <v>1.1707432718415745</v>
      </c>
      <c r="T1675" s="113">
        <f>SUM($S$1653:S1675)</f>
        <v>23.705308776514798</v>
      </c>
      <c r="U1675" s="199">
        <f t="shared" si="133"/>
        <v>0.72690425115000012</v>
      </c>
      <c r="V1675" s="199">
        <f t="shared" si="134"/>
        <v>0.72690425115000012</v>
      </c>
      <c r="W1675" s="231">
        <f>SUM($V$1653:V1675)</f>
        <v>24.687861724839987</v>
      </c>
      <c r="Y1675" s="231"/>
      <c r="Z1675" s="231"/>
      <c r="AA1675" s="231"/>
      <c r="AB1675" s="231"/>
      <c r="AC1675" s="231"/>
      <c r="AD1675" s="231"/>
      <c r="AE1675" s="231"/>
      <c r="AF1675" s="231"/>
      <c r="AG1675" s="231"/>
      <c r="AH1675" s="231"/>
      <c r="AI1675" s="231"/>
      <c r="AJ1675" s="231"/>
      <c r="AK1675" s="231"/>
      <c r="AL1675" s="231"/>
      <c r="AM1675" s="231"/>
      <c r="AN1675" s="231"/>
    </row>
    <row r="1676" spans="1:40">
      <c r="A1676" s="27">
        <v>43647</v>
      </c>
      <c r="B1676" s="113">
        <v>0</v>
      </c>
      <c r="C1676" s="115">
        <v>0</v>
      </c>
      <c r="D1676" s="116">
        <v>32.44</v>
      </c>
      <c r="E1676" s="113">
        <v>41.726799999999997</v>
      </c>
      <c r="F1676" s="113">
        <v>0</v>
      </c>
      <c r="G1676" s="113">
        <v>11.80000019</v>
      </c>
      <c r="H1676" s="113">
        <v>33.39</v>
      </c>
      <c r="I1676" s="113">
        <v>14.3</v>
      </c>
      <c r="J1676" s="113">
        <v>67.34</v>
      </c>
      <c r="K1676" s="113">
        <v>217.56</v>
      </c>
      <c r="L1676" s="113">
        <v>80.13</v>
      </c>
      <c r="M1676" s="113">
        <v>69.599999999999994</v>
      </c>
      <c r="N1676" s="113">
        <v>4.24</v>
      </c>
      <c r="O1676" s="113">
        <v>120.88</v>
      </c>
      <c r="P1676" s="113">
        <f t="shared" si="130"/>
        <v>0.31445598542532205</v>
      </c>
      <c r="Q1676" s="113">
        <f t="shared" si="131"/>
        <v>1.369514072649378</v>
      </c>
      <c r="R1676" s="113">
        <f>SUM($Q$1653:Q1676)</f>
        <v>32.031243634798003</v>
      </c>
      <c r="S1676" s="113">
        <f t="shared" si="132"/>
        <v>1.1932812363881737</v>
      </c>
      <c r="T1676" s="113">
        <f>SUM($S$1653:S1676)</f>
        <v>24.898590012902972</v>
      </c>
      <c r="U1676" s="199">
        <f t="shared" si="133"/>
        <v>0.69627233523999954</v>
      </c>
      <c r="V1676" s="199">
        <f t="shared" si="134"/>
        <v>0.69627233523999954</v>
      </c>
      <c r="W1676" s="231">
        <f>SUM($V$1653:V1676)</f>
        <v>25.384134060079987</v>
      </c>
      <c r="Y1676" s="231"/>
      <c r="Z1676" s="231"/>
      <c r="AA1676" s="231"/>
      <c r="AB1676" s="231"/>
      <c r="AC1676" s="231"/>
      <c r="AD1676" s="231"/>
      <c r="AE1676" s="231"/>
      <c r="AF1676" s="231"/>
      <c r="AG1676" s="231"/>
      <c r="AH1676" s="231"/>
      <c r="AI1676" s="231"/>
      <c r="AJ1676" s="231"/>
      <c r="AK1676" s="231"/>
      <c r="AL1676" s="231"/>
      <c r="AM1676" s="231"/>
      <c r="AN1676" s="231"/>
    </row>
    <row r="1677" spans="1:40">
      <c r="A1677" s="27">
        <v>43648</v>
      </c>
      <c r="B1677" s="113">
        <v>0</v>
      </c>
      <c r="C1677" s="115">
        <v>0</v>
      </c>
      <c r="D1677" s="116">
        <v>32.35</v>
      </c>
      <c r="E1677" s="113">
        <v>41.068100000000001</v>
      </c>
      <c r="F1677" s="113">
        <v>0</v>
      </c>
      <c r="G1677" s="113">
        <v>11.80000019</v>
      </c>
      <c r="H1677" s="113">
        <v>34.94</v>
      </c>
      <c r="I1677" s="113">
        <v>18.02</v>
      </c>
      <c r="J1677" s="113">
        <v>67.36</v>
      </c>
      <c r="K1677" s="113">
        <v>195.99</v>
      </c>
      <c r="L1677" s="113">
        <v>75.27</v>
      </c>
      <c r="M1677" s="113">
        <v>69.239999999999995</v>
      </c>
      <c r="N1677" s="113">
        <v>4.12</v>
      </c>
      <c r="O1677" s="113">
        <v>118.98</v>
      </c>
      <c r="P1677" s="113">
        <f t="shared" si="130"/>
        <v>0.33781559843286213</v>
      </c>
      <c r="Q1677" s="113">
        <f t="shared" si="131"/>
        <v>1.4018819703368293</v>
      </c>
      <c r="R1677" s="113">
        <f>SUM($Q$1653:Q1677)</f>
        <v>33.433125605134833</v>
      </c>
      <c r="S1677" s="113">
        <f t="shared" si="132"/>
        <v>1.1740855310947742</v>
      </c>
      <c r="T1677" s="113">
        <f>SUM($S$1653:S1677)</f>
        <v>26.072675543997747</v>
      </c>
      <c r="U1677" s="199">
        <f t="shared" si="133"/>
        <v>0.66459355633000006</v>
      </c>
      <c r="V1677" s="199">
        <f t="shared" si="134"/>
        <v>0.66459355633000006</v>
      </c>
      <c r="W1677" s="231">
        <f>SUM($V$1653:V1677)</f>
        <v>26.048727616409987</v>
      </c>
      <c r="Y1677" s="231"/>
      <c r="Z1677" s="231"/>
      <c r="AA1677" s="231"/>
      <c r="AB1677" s="231"/>
      <c r="AC1677" s="231"/>
      <c r="AD1677" s="231"/>
      <c r="AE1677" s="231"/>
      <c r="AF1677" s="231"/>
      <c r="AG1677" s="231"/>
      <c r="AH1677" s="231"/>
      <c r="AI1677" s="231"/>
      <c r="AJ1677" s="231"/>
      <c r="AK1677" s="231"/>
      <c r="AL1677" s="231"/>
      <c r="AM1677" s="231"/>
      <c r="AN1677" s="231"/>
    </row>
    <row r="1678" spans="1:40">
      <c r="A1678" s="27">
        <v>43649</v>
      </c>
      <c r="B1678" s="113">
        <v>0</v>
      </c>
      <c r="C1678" s="115">
        <v>0</v>
      </c>
      <c r="D1678" s="116">
        <v>32.26</v>
      </c>
      <c r="E1678" s="113">
        <v>40.409500000000001</v>
      </c>
      <c r="F1678" s="113">
        <v>0</v>
      </c>
      <c r="G1678" s="113">
        <v>11.80000019</v>
      </c>
      <c r="H1678" s="113">
        <v>34.909999999999997</v>
      </c>
      <c r="I1678" s="113">
        <v>17.809999999999999</v>
      </c>
      <c r="J1678" s="113">
        <v>67.36</v>
      </c>
      <c r="K1678" s="113">
        <v>174.42</v>
      </c>
      <c r="L1678" s="113">
        <v>70.41</v>
      </c>
      <c r="M1678" s="113">
        <v>68.87</v>
      </c>
      <c r="N1678" s="113">
        <v>3.99</v>
      </c>
      <c r="O1678" s="113">
        <v>117.08</v>
      </c>
      <c r="P1678" s="113">
        <f t="shared" si="130"/>
        <v>0.33665776332398201</v>
      </c>
      <c r="Q1678" s="113">
        <f t="shared" si="131"/>
        <v>1.4002597614794769</v>
      </c>
      <c r="R1678" s="113">
        <f>SUM($Q$1653:Q1678)</f>
        <v>34.833385366614309</v>
      </c>
      <c r="S1678" s="113">
        <f t="shared" si="132"/>
        <v>1.1796150860195742</v>
      </c>
      <c r="T1678" s="113">
        <f>SUM($S$1653:S1678)</f>
        <v>27.25229063001732</v>
      </c>
      <c r="U1678" s="199">
        <f t="shared" si="133"/>
        <v>0.63291815634999948</v>
      </c>
      <c r="V1678" s="199">
        <f t="shared" si="134"/>
        <v>0.63291815634999948</v>
      </c>
      <c r="W1678" s="231">
        <f>SUM($V$1653:V1678)</f>
        <v>26.681645772759985</v>
      </c>
      <c r="Y1678" s="231"/>
      <c r="Z1678" s="231"/>
      <c r="AA1678" s="231"/>
      <c r="AB1678" s="231"/>
      <c r="AC1678" s="231"/>
      <c r="AD1678" s="231"/>
      <c r="AE1678" s="231"/>
      <c r="AF1678" s="231"/>
      <c r="AG1678" s="231"/>
      <c r="AH1678" s="231"/>
      <c r="AI1678" s="231"/>
      <c r="AJ1678" s="231"/>
      <c r="AK1678" s="231"/>
      <c r="AL1678" s="231"/>
      <c r="AM1678" s="231"/>
      <c r="AN1678" s="231"/>
    </row>
    <row r="1679" spans="1:40">
      <c r="A1679" s="27">
        <v>43650</v>
      </c>
      <c r="B1679" s="113">
        <v>5.3900000000000003E-2</v>
      </c>
      <c r="C1679" s="115">
        <v>0.03</v>
      </c>
      <c r="D1679" s="116">
        <v>32.18</v>
      </c>
      <c r="E1679" s="113">
        <v>39.750799999999998</v>
      </c>
      <c r="F1679" s="113">
        <v>0</v>
      </c>
      <c r="G1679" s="113">
        <v>11.80000019</v>
      </c>
      <c r="H1679" s="113">
        <v>34.17</v>
      </c>
      <c r="I1679" s="113">
        <v>37.01</v>
      </c>
      <c r="J1679" s="113">
        <v>67.22</v>
      </c>
      <c r="K1679" s="113">
        <v>152.85</v>
      </c>
      <c r="L1679" s="113">
        <v>65.540000000000006</v>
      </c>
      <c r="M1679" s="113">
        <v>68.510000000000005</v>
      </c>
      <c r="N1679" s="113">
        <v>3.87</v>
      </c>
      <c r="O1679" s="113">
        <v>115.18</v>
      </c>
      <c r="P1679" s="113">
        <f t="shared" si="130"/>
        <v>0.42786206564852203</v>
      </c>
      <c r="Q1679" s="113">
        <f t="shared" si="131"/>
        <v>1.5339744785994081</v>
      </c>
      <c r="R1679" s="113">
        <f>SUM($Q$1653:Q1679)</f>
        <v>36.36735984521372</v>
      </c>
      <c r="S1679" s="113">
        <f t="shared" si="132"/>
        <v>1.0695447794461743</v>
      </c>
      <c r="T1679" s="113">
        <f>SUM($S$1653:S1679)</f>
        <v>28.321835409463496</v>
      </c>
      <c r="U1679" s="199">
        <f t="shared" si="133"/>
        <v>0.64206275443999949</v>
      </c>
      <c r="V1679" s="199">
        <f t="shared" si="134"/>
        <v>0.64206275443999949</v>
      </c>
      <c r="W1679" s="231">
        <f>SUM($V$1653:V1679)</f>
        <v>27.323708527199983</v>
      </c>
      <c r="Y1679" s="231"/>
      <c r="Z1679" s="231"/>
      <c r="AA1679" s="231"/>
      <c r="AB1679" s="231"/>
      <c r="AC1679" s="231"/>
      <c r="AD1679" s="231"/>
      <c r="AE1679" s="231"/>
      <c r="AF1679" s="231"/>
      <c r="AG1679" s="231"/>
      <c r="AH1679" s="231"/>
      <c r="AI1679" s="231"/>
      <c r="AJ1679" s="231"/>
      <c r="AK1679" s="231"/>
      <c r="AL1679" s="231"/>
      <c r="AM1679" s="231"/>
      <c r="AN1679" s="231"/>
    </row>
    <row r="1680" spans="1:40">
      <c r="A1680" s="27">
        <v>43651</v>
      </c>
      <c r="B1680" s="113">
        <v>3.7000000000000002E-3</v>
      </c>
      <c r="C1680" s="115">
        <v>0</v>
      </c>
      <c r="D1680" s="116">
        <v>32.090000000000003</v>
      </c>
      <c r="E1680" s="113">
        <v>39.092100000000002</v>
      </c>
      <c r="F1680" s="113">
        <v>0</v>
      </c>
      <c r="G1680" s="113">
        <v>11.80000019</v>
      </c>
      <c r="H1680" s="113">
        <v>34.549999999999997</v>
      </c>
      <c r="I1680" s="113">
        <v>30.11</v>
      </c>
      <c r="J1680" s="113">
        <v>67.08</v>
      </c>
      <c r="K1680" s="113">
        <v>131.27000000000001</v>
      </c>
      <c r="L1680" s="113">
        <v>60.68</v>
      </c>
      <c r="M1680" s="113">
        <v>68.150000000000006</v>
      </c>
      <c r="N1680" s="113">
        <v>3.74</v>
      </c>
      <c r="O1680" s="113">
        <v>113.27</v>
      </c>
      <c r="P1680" s="113">
        <f t="shared" si="130"/>
        <v>0.39161042408006197</v>
      </c>
      <c r="Q1680" s="113">
        <f t="shared" si="131"/>
        <v>1.479361275596963</v>
      </c>
      <c r="R1680" s="113">
        <f>SUM($Q$1653:Q1680)</f>
        <v>37.846721120810685</v>
      </c>
      <c r="S1680" s="113">
        <f t="shared" si="132"/>
        <v>1.0862751963227741</v>
      </c>
      <c r="T1680" s="113">
        <f>SUM($S$1653:S1680)</f>
        <v>29.40811060578627</v>
      </c>
      <c r="U1680" s="199">
        <f t="shared" si="133"/>
        <v>0.5706074615300003</v>
      </c>
      <c r="V1680" s="199">
        <f t="shared" si="134"/>
        <v>0.5706074615300003</v>
      </c>
      <c r="W1680" s="231">
        <f>SUM($V$1653:V1680)</f>
        <v>27.894315988729982</v>
      </c>
      <c r="Y1680" s="231"/>
      <c r="Z1680" s="231"/>
      <c r="AA1680" s="231"/>
      <c r="AB1680" s="231"/>
      <c r="AC1680" s="231"/>
      <c r="AD1680" s="231"/>
      <c r="AE1680" s="231"/>
      <c r="AF1680" s="231"/>
      <c r="AG1680" s="231"/>
      <c r="AH1680" s="231"/>
      <c r="AI1680" s="231"/>
      <c r="AJ1680" s="231"/>
      <c r="AK1680" s="231"/>
      <c r="AL1680" s="231"/>
      <c r="AM1680" s="231"/>
      <c r="AN1680" s="231"/>
    </row>
    <row r="1681" spans="1:40">
      <c r="A1681" s="27">
        <v>43652</v>
      </c>
      <c r="B1681" s="113">
        <v>8.2000000000000007E-3</v>
      </c>
      <c r="C1681" s="115">
        <v>0</v>
      </c>
      <c r="D1681" s="116">
        <v>32</v>
      </c>
      <c r="E1681" s="113">
        <v>38.433500000000002</v>
      </c>
      <c r="F1681" s="113">
        <v>0</v>
      </c>
      <c r="G1681" s="113">
        <v>11.80000019</v>
      </c>
      <c r="H1681" s="113">
        <v>34.51</v>
      </c>
      <c r="I1681" s="113">
        <v>25.6</v>
      </c>
      <c r="J1681" s="113">
        <v>66.989999999999995</v>
      </c>
      <c r="K1681" s="113">
        <v>109.7</v>
      </c>
      <c r="L1681" s="113">
        <v>55.81</v>
      </c>
      <c r="M1681" s="113">
        <v>67.790000000000006</v>
      </c>
      <c r="N1681" s="113">
        <v>3.61</v>
      </c>
      <c r="O1681" s="113">
        <v>111.37</v>
      </c>
      <c r="P1681" s="113">
        <f t="shared" si="130"/>
        <v>0.37050715609418194</v>
      </c>
      <c r="Q1681" s="113">
        <f t="shared" si="131"/>
        <v>1.4484690283113464</v>
      </c>
      <c r="R1681" s="113">
        <f>SUM($Q$1653:Q1681)</f>
        <v>39.295190149122028</v>
      </c>
      <c r="S1681" s="113">
        <f t="shared" si="132"/>
        <v>1.1254521115475744</v>
      </c>
      <c r="T1681" s="113">
        <f>SUM($S$1653:S1681)</f>
        <v>30.533562717333844</v>
      </c>
      <c r="U1681" s="199">
        <f t="shared" si="133"/>
        <v>0.53893206154999973</v>
      </c>
      <c r="V1681" s="199">
        <f t="shared" si="134"/>
        <v>0.53893206154999973</v>
      </c>
      <c r="W1681" s="231">
        <f>SUM($V$1653:V1681)</f>
        <v>28.433248050279982</v>
      </c>
      <c r="Y1681" s="231"/>
      <c r="Z1681" s="231"/>
      <c r="AA1681" s="231"/>
      <c r="AB1681" s="231"/>
      <c r="AC1681" s="231"/>
      <c r="AD1681" s="231"/>
      <c r="AE1681" s="231"/>
      <c r="AF1681" s="231"/>
      <c r="AG1681" s="231"/>
      <c r="AH1681" s="231"/>
      <c r="AI1681" s="231"/>
      <c r="AJ1681" s="231"/>
      <c r="AK1681" s="231"/>
      <c r="AL1681" s="231"/>
      <c r="AM1681" s="231"/>
      <c r="AN1681" s="231"/>
    </row>
    <row r="1682" spans="1:40">
      <c r="A1682" s="27">
        <v>43653</v>
      </c>
      <c r="B1682" s="113">
        <v>1.35E-2</v>
      </c>
      <c r="C1682" s="115">
        <v>0.01</v>
      </c>
      <c r="D1682" s="116">
        <v>31.92</v>
      </c>
      <c r="E1682" s="113">
        <v>37.774799999999999</v>
      </c>
      <c r="F1682" s="113">
        <v>0</v>
      </c>
      <c r="G1682" s="113">
        <v>11.80000019</v>
      </c>
      <c r="H1682" s="113">
        <v>34.659999999999997</v>
      </c>
      <c r="I1682" s="113">
        <v>23.47</v>
      </c>
      <c r="J1682" s="113">
        <v>66.930000000000007</v>
      </c>
      <c r="K1682" s="113">
        <v>88.13</v>
      </c>
      <c r="L1682" s="113">
        <v>50.95</v>
      </c>
      <c r="M1682" s="113">
        <v>67.430000000000007</v>
      </c>
      <c r="N1682" s="113">
        <v>3.49</v>
      </c>
      <c r="O1682" s="113">
        <v>109.47</v>
      </c>
      <c r="P1682" s="113">
        <f t="shared" si="130"/>
        <v>0.36323219190472211</v>
      </c>
      <c r="Q1682" s="113">
        <f t="shared" si="131"/>
        <v>1.4379697054063523</v>
      </c>
      <c r="R1682" s="113">
        <f>SUM($Q$1653:Q1682)</f>
        <v>40.733159854528381</v>
      </c>
      <c r="S1682" s="113">
        <f t="shared" si="132"/>
        <v>1.1621282055441746</v>
      </c>
      <c r="T1682" s="113">
        <f>SUM($S$1653:S1682)</f>
        <v>31.695690922878018</v>
      </c>
      <c r="U1682" s="199">
        <f t="shared" si="133"/>
        <v>0.52155898363999964</v>
      </c>
      <c r="V1682" s="199">
        <f t="shared" si="134"/>
        <v>0.52155898363999964</v>
      </c>
      <c r="W1682" s="231">
        <f>SUM($V$1653:V1682)</f>
        <v>28.95480703391998</v>
      </c>
      <c r="Y1682" s="231"/>
      <c r="Z1682" s="231"/>
      <c r="AA1682" s="231"/>
      <c r="AB1682" s="231"/>
      <c r="AC1682" s="231"/>
      <c r="AD1682" s="231"/>
      <c r="AE1682" s="231"/>
      <c r="AF1682" s="231"/>
      <c r="AG1682" s="231"/>
      <c r="AH1682" s="231"/>
      <c r="AI1682" s="231"/>
      <c r="AJ1682" s="231"/>
      <c r="AK1682" s="231"/>
      <c r="AL1682" s="231"/>
      <c r="AM1682" s="231"/>
      <c r="AN1682" s="231"/>
    </row>
    <row r="1683" spans="1:40">
      <c r="A1683" s="27">
        <v>43654</v>
      </c>
      <c r="B1683" s="113">
        <v>2.0199999999999999E-2</v>
      </c>
      <c r="C1683" s="115">
        <v>0.01</v>
      </c>
      <c r="D1683" s="116">
        <v>31.83</v>
      </c>
      <c r="E1683" s="113">
        <v>37.116100000000003</v>
      </c>
      <c r="F1683" s="113">
        <v>0</v>
      </c>
      <c r="G1683" s="113">
        <v>11.80000019</v>
      </c>
      <c r="H1683" s="113">
        <v>35.61</v>
      </c>
      <c r="I1683" s="113">
        <v>32.72</v>
      </c>
      <c r="J1683" s="113">
        <v>66.900000000000006</v>
      </c>
      <c r="K1683" s="113">
        <v>66.56</v>
      </c>
      <c r="L1683" s="113">
        <v>46.09</v>
      </c>
      <c r="M1683" s="113">
        <v>67.069999999999993</v>
      </c>
      <c r="N1683" s="113">
        <v>3.36</v>
      </c>
      <c r="O1683" s="113">
        <v>107.56</v>
      </c>
      <c r="P1683" s="113">
        <f t="shared" si="130"/>
        <v>0.40958192968026191</v>
      </c>
      <c r="Q1683" s="113">
        <f t="shared" si="131"/>
        <v>1.5061879609842053</v>
      </c>
      <c r="R1683" s="113">
        <f>SUM($Q$1653:Q1683)</f>
        <v>42.239347815512588</v>
      </c>
      <c r="S1683" s="113">
        <f t="shared" si="132"/>
        <v>1.0956309295307738</v>
      </c>
      <c r="T1683" s="113">
        <f>SUM($S$1653:S1683)</f>
        <v>32.791321852408792</v>
      </c>
      <c r="U1683" s="199">
        <f t="shared" si="133"/>
        <v>0.48988020472999927</v>
      </c>
      <c r="V1683" s="199">
        <f t="shared" si="134"/>
        <v>0.48988020472999927</v>
      </c>
      <c r="W1683" s="231">
        <f>SUM($V$1653:V1683)</f>
        <v>29.44468723864998</v>
      </c>
      <c r="Y1683" s="231"/>
      <c r="Z1683" s="231"/>
      <c r="AA1683" s="231"/>
      <c r="AB1683" s="231"/>
      <c r="AC1683" s="231"/>
      <c r="AD1683" s="231"/>
      <c r="AE1683" s="231"/>
      <c r="AF1683" s="231"/>
      <c r="AG1683" s="231"/>
      <c r="AH1683" s="231"/>
      <c r="AI1683" s="231"/>
      <c r="AJ1683" s="231"/>
      <c r="AK1683" s="231"/>
      <c r="AL1683" s="231"/>
      <c r="AM1683" s="231"/>
      <c r="AN1683" s="231"/>
    </row>
    <row r="1684" spans="1:40">
      <c r="A1684" s="27">
        <v>43655</v>
      </c>
      <c r="B1684" s="113">
        <v>2.12E-2</v>
      </c>
      <c r="C1684" s="115">
        <v>0.01</v>
      </c>
      <c r="D1684" s="116">
        <v>31.75</v>
      </c>
      <c r="E1684" s="113">
        <v>36.457500000000003</v>
      </c>
      <c r="F1684" s="113">
        <v>0</v>
      </c>
      <c r="G1684" s="113">
        <v>11.80000019</v>
      </c>
      <c r="H1684" s="113">
        <v>50.82</v>
      </c>
      <c r="I1684" s="113">
        <v>51.61</v>
      </c>
      <c r="J1684" s="113">
        <v>66.87</v>
      </c>
      <c r="K1684" s="113">
        <v>44.98</v>
      </c>
      <c r="L1684" s="113">
        <v>41.22</v>
      </c>
      <c r="M1684" s="113">
        <v>66.709999999999994</v>
      </c>
      <c r="N1684" s="113">
        <v>3.23</v>
      </c>
      <c r="O1684" s="113">
        <v>105.66</v>
      </c>
      <c r="P1684" s="113">
        <f t="shared" si="130"/>
        <v>0.55781593826638187</v>
      </c>
      <c r="Q1684" s="113">
        <f t="shared" si="131"/>
        <v>1.7468530959058468</v>
      </c>
      <c r="R1684" s="113">
        <f>SUM($Q$1653:Q1684)</f>
        <v>43.986200911418436</v>
      </c>
      <c r="S1684" s="113">
        <f t="shared" si="132"/>
        <v>1.0115202324055748</v>
      </c>
      <c r="T1684" s="113">
        <f>SUM($S$1653:S1684)</f>
        <v>33.802842084814365</v>
      </c>
      <c r="U1684" s="199">
        <f t="shared" si="133"/>
        <v>0.45925166774999959</v>
      </c>
      <c r="V1684" s="199">
        <f t="shared" si="134"/>
        <v>0.45925166774999959</v>
      </c>
      <c r="W1684" s="231">
        <f>SUM($V$1653:V1684)</f>
        <v>29.903938906399979</v>
      </c>
      <c r="Y1684" s="231"/>
      <c r="Z1684" s="231"/>
      <c r="AA1684" s="231"/>
      <c r="AB1684" s="231"/>
      <c r="AC1684" s="231"/>
      <c r="AD1684" s="231"/>
      <c r="AE1684" s="231"/>
      <c r="AF1684" s="231"/>
      <c r="AG1684" s="231"/>
      <c r="AH1684" s="231"/>
      <c r="AI1684" s="231"/>
      <c r="AJ1684" s="231"/>
      <c r="AK1684" s="231"/>
      <c r="AL1684" s="231"/>
      <c r="AM1684" s="231"/>
      <c r="AN1684" s="231"/>
    </row>
    <row r="1685" spans="1:40">
      <c r="A1685" s="27">
        <v>43656</v>
      </c>
      <c r="B1685" s="113">
        <v>7.9000000000000008E-3</v>
      </c>
      <c r="C1685" s="115">
        <v>0</v>
      </c>
      <c r="D1685" s="116">
        <v>31.66</v>
      </c>
      <c r="E1685" s="113">
        <v>35.7988</v>
      </c>
      <c r="F1685" s="113">
        <v>0</v>
      </c>
      <c r="G1685" s="113">
        <v>11.80000019</v>
      </c>
      <c r="H1685" s="113">
        <v>69.180000000000007</v>
      </c>
      <c r="I1685" s="113">
        <v>51.16</v>
      </c>
      <c r="J1685" s="113">
        <v>66.86</v>
      </c>
      <c r="K1685" s="113">
        <v>23.41</v>
      </c>
      <c r="L1685" s="113">
        <v>36.36</v>
      </c>
      <c r="M1685" s="113">
        <v>66.34</v>
      </c>
      <c r="N1685" s="113">
        <v>3.11</v>
      </c>
      <c r="O1685" s="113">
        <v>103.76</v>
      </c>
      <c r="P1685" s="113">
        <f t="shared" si="130"/>
        <v>0.62748665994992203</v>
      </c>
      <c r="Q1685" s="113">
        <f t="shared" si="131"/>
        <v>1.8728974307505206</v>
      </c>
      <c r="R1685" s="113">
        <f>SUM($Q$1653:Q1685)</f>
        <v>45.859098342168956</v>
      </c>
      <c r="S1685" s="113">
        <f t="shared" si="132"/>
        <v>1.0800436818621741</v>
      </c>
      <c r="T1685" s="113">
        <f>SUM($S$1653:S1685)</f>
        <v>34.882885766676537</v>
      </c>
      <c r="U1685" s="199">
        <f t="shared" si="133"/>
        <v>0.41431405083999984</v>
      </c>
      <c r="V1685" s="199">
        <f t="shared" si="134"/>
        <v>0.41431405083999984</v>
      </c>
      <c r="W1685" s="231">
        <f>SUM($V$1653:V1685)</f>
        <v>30.318252957239977</v>
      </c>
      <c r="Y1685" s="231"/>
      <c r="Z1685" s="231"/>
      <c r="AA1685" s="231"/>
      <c r="AB1685" s="231"/>
      <c r="AC1685" s="231"/>
      <c r="AD1685" s="231"/>
      <c r="AE1685" s="231"/>
      <c r="AF1685" s="231"/>
      <c r="AG1685" s="231"/>
      <c r="AH1685" s="231"/>
      <c r="AI1685" s="231"/>
      <c r="AJ1685" s="231"/>
      <c r="AK1685" s="231"/>
      <c r="AL1685" s="231"/>
      <c r="AM1685" s="231"/>
      <c r="AN1685" s="231"/>
    </row>
    <row r="1686" spans="1:40">
      <c r="A1686" s="27">
        <v>43657</v>
      </c>
      <c r="B1686" s="113">
        <v>5.7999999999999996E-3</v>
      </c>
      <c r="C1686" s="115">
        <v>0</v>
      </c>
      <c r="D1686" s="116">
        <v>31.31</v>
      </c>
      <c r="E1686" s="113">
        <v>35.140099999999997</v>
      </c>
      <c r="F1686" s="113">
        <v>0</v>
      </c>
      <c r="G1686" s="113">
        <v>11.80000019</v>
      </c>
      <c r="H1686" s="113">
        <v>84.7</v>
      </c>
      <c r="I1686" s="113">
        <v>51.65</v>
      </c>
      <c r="J1686" s="113">
        <v>66.87</v>
      </c>
      <c r="K1686" s="113">
        <v>5.43</v>
      </c>
      <c r="L1686" s="113">
        <v>32.56</v>
      </c>
      <c r="M1686" s="113">
        <v>67.319999999999993</v>
      </c>
      <c r="N1686" s="113">
        <v>1.91</v>
      </c>
      <c r="O1686" s="113">
        <v>100.27</v>
      </c>
      <c r="P1686" s="113">
        <f t="shared" si="130"/>
        <v>0.68502917279446207</v>
      </c>
      <c r="Q1686" s="113">
        <f t="shared" si="131"/>
        <v>1.9838297085493324</v>
      </c>
      <c r="R1686" s="113">
        <f>SUM($Q$1653:Q1686)</f>
        <v>47.842928050718285</v>
      </c>
      <c r="S1686" s="113">
        <f t="shared" si="132"/>
        <v>1.1064437893887737</v>
      </c>
      <c r="T1686" s="113">
        <f>SUM($S$1653:S1686)</f>
        <v>35.989329556065314</v>
      </c>
      <c r="U1686" s="199">
        <f t="shared" si="133"/>
        <v>0.35541683392999945</v>
      </c>
      <c r="V1686" s="199">
        <f t="shared" si="134"/>
        <v>0.35541683392999945</v>
      </c>
      <c r="W1686" s="231">
        <f>SUM($V$1653:V1686)</f>
        <v>30.673669791169978</v>
      </c>
      <c r="Y1686" s="231"/>
      <c r="Z1686" s="231"/>
      <c r="AA1686" s="231"/>
      <c r="AB1686" s="231"/>
      <c r="AC1686" s="231"/>
      <c r="AD1686" s="231"/>
      <c r="AE1686" s="231"/>
      <c r="AF1686" s="231"/>
      <c r="AG1686" s="231"/>
      <c r="AH1686" s="231"/>
      <c r="AI1686" s="231"/>
      <c r="AJ1686" s="231"/>
      <c r="AK1686" s="231"/>
      <c r="AL1686" s="231"/>
      <c r="AM1686" s="231"/>
      <c r="AN1686" s="231"/>
    </row>
    <row r="1687" spans="1:40">
      <c r="A1687" s="27">
        <v>43658</v>
      </c>
      <c r="B1687" s="113">
        <v>0</v>
      </c>
      <c r="C1687" s="115">
        <v>0</v>
      </c>
      <c r="D1687" s="116">
        <v>31.05</v>
      </c>
      <c r="E1687" s="113">
        <v>34.481499999999997</v>
      </c>
      <c r="F1687" s="113">
        <v>0</v>
      </c>
      <c r="G1687" s="113">
        <v>11.80000019</v>
      </c>
      <c r="H1687" s="113">
        <v>98.74</v>
      </c>
      <c r="I1687" s="113">
        <v>53.83</v>
      </c>
      <c r="J1687" s="113">
        <v>66.89</v>
      </c>
      <c r="K1687" s="113">
        <v>187</v>
      </c>
      <c r="L1687" s="113">
        <v>157.22999999999999</v>
      </c>
      <c r="M1687" s="113">
        <v>35.270000000000003</v>
      </c>
      <c r="N1687" s="113">
        <v>1.02</v>
      </c>
      <c r="O1687" s="113">
        <v>98.14</v>
      </c>
      <c r="P1687" s="113">
        <f t="shared" si="130"/>
        <v>0.44976696184658188</v>
      </c>
      <c r="Q1687" s="113">
        <f t="shared" si="131"/>
        <v>1.5679467514961645</v>
      </c>
      <c r="R1687" s="113">
        <f>SUM($Q$1653:Q1687)</f>
        <v>49.410874802214451</v>
      </c>
      <c r="S1687" s="113">
        <f t="shared" si="132"/>
        <v>0.43452002733357442</v>
      </c>
      <c r="T1687" s="113">
        <f>SUM($S$1653:S1687)</f>
        <v>36.423849583398891</v>
      </c>
      <c r="U1687" s="199">
        <f t="shared" si="133"/>
        <v>0.30594476294999962</v>
      </c>
      <c r="V1687" s="199">
        <f t="shared" si="134"/>
        <v>0.30594476294999962</v>
      </c>
      <c r="W1687" s="231">
        <f>SUM($V$1653:V1687)</f>
        <v>30.979614554119976</v>
      </c>
      <c r="Y1687" s="231"/>
      <c r="Z1687" s="231"/>
      <c r="AA1687" s="231"/>
      <c r="AB1687" s="231"/>
      <c r="AC1687" s="231"/>
      <c r="AD1687" s="231"/>
      <c r="AE1687" s="231"/>
      <c r="AF1687" s="231"/>
      <c r="AG1687" s="231"/>
      <c r="AH1687" s="231"/>
      <c r="AI1687" s="231"/>
      <c r="AJ1687" s="231"/>
      <c r="AK1687" s="231"/>
      <c r="AL1687" s="231"/>
      <c r="AM1687" s="231"/>
      <c r="AN1687" s="231"/>
    </row>
    <row r="1688" spans="1:40">
      <c r="A1688" s="27">
        <v>43659</v>
      </c>
      <c r="B1688" s="113">
        <v>0</v>
      </c>
      <c r="C1688" s="115">
        <v>0</v>
      </c>
      <c r="D1688" s="116">
        <v>31.23</v>
      </c>
      <c r="E1688" s="113">
        <v>33.822800000000001</v>
      </c>
      <c r="F1688" s="113">
        <v>0</v>
      </c>
      <c r="G1688" s="113">
        <v>11.80000019</v>
      </c>
      <c r="H1688" s="113">
        <v>99.98</v>
      </c>
      <c r="I1688" s="113">
        <v>28.4</v>
      </c>
      <c r="J1688" s="113">
        <v>66.87</v>
      </c>
      <c r="K1688" s="113">
        <v>320.47000000000003</v>
      </c>
      <c r="L1688" s="113">
        <v>250</v>
      </c>
      <c r="M1688" s="113">
        <v>0</v>
      </c>
      <c r="N1688" s="113">
        <v>1.29</v>
      </c>
      <c r="O1688" s="113">
        <v>97.95</v>
      </c>
      <c r="P1688" s="113">
        <f t="shared" si="130"/>
        <v>0.10415694394512207</v>
      </c>
      <c r="Q1688" s="113">
        <f t="shared" si="131"/>
        <v>1.1097746136547086</v>
      </c>
      <c r="R1688" s="113">
        <f>SUM($Q$1653:Q1688)</f>
        <v>50.520649415869158</v>
      </c>
      <c r="S1688" s="113">
        <f t="shared" si="132"/>
        <v>0.11712601005017348</v>
      </c>
      <c r="T1688" s="113">
        <f>SUM($S$1653:S1688)</f>
        <v>36.540975593449062</v>
      </c>
      <c r="U1688" s="199">
        <f t="shared" si="133"/>
        <v>0.30253128503999993</v>
      </c>
      <c r="V1688" s="199">
        <f t="shared" si="134"/>
        <v>0.30253128503999993</v>
      </c>
      <c r="W1688" s="231">
        <f>SUM($V$1653:V1688)</f>
        <v>31.282145839159977</v>
      </c>
      <c r="Y1688" s="231"/>
      <c r="Z1688" s="231"/>
      <c r="AA1688" s="231"/>
      <c r="AB1688" s="231"/>
      <c r="AC1688" s="231"/>
      <c r="AD1688" s="231"/>
      <c r="AE1688" s="231"/>
      <c r="AF1688" s="231"/>
      <c r="AG1688" s="231"/>
      <c r="AH1688" s="231"/>
      <c r="AI1688" s="231"/>
      <c r="AJ1688" s="231"/>
      <c r="AK1688" s="231"/>
      <c r="AL1688" s="231"/>
      <c r="AM1688" s="231"/>
      <c r="AN1688" s="231"/>
    </row>
    <row r="1689" spans="1:40">
      <c r="A1689" s="27">
        <v>43660</v>
      </c>
      <c r="B1689" s="113">
        <v>0</v>
      </c>
      <c r="C1689" s="115">
        <v>0</v>
      </c>
      <c r="D1689" s="116">
        <v>30.94</v>
      </c>
      <c r="E1689" s="113">
        <v>33.164099999999998</v>
      </c>
      <c r="F1689" s="113">
        <v>0</v>
      </c>
      <c r="G1689" s="113">
        <v>11.80000019</v>
      </c>
      <c r="H1689" s="113">
        <v>100</v>
      </c>
      <c r="I1689" s="113">
        <v>7.81</v>
      </c>
      <c r="J1689" s="113">
        <v>66.86</v>
      </c>
      <c r="K1689" s="113">
        <v>292.92</v>
      </c>
      <c r="L1689" s="113">
        <v>250</v>
      </c>
      <c r="M1689" s="113">
        <v>0</v>
      </c>
      <c r="N1689" s="113">
        <v>1.18</v>
      </c>
      <c r="O1689" s="113">
        <v>97.46</v>
      </c>
      <c r="P1689" s="113">
        <f t="shared" si="130"/>
        <v>-5.0657041763379623E-3</v>
      </c>
      <c r="Q1689" s="113">
        <f t="shared" si="131"/>
        <v>0.99494710486499771</v>
      </c>
      <c r="R1689" s="113">
        <f>SUM($Q$1653:Q1689)</f>
        <v>51.515596520734157</v>
      </c>
      <c r="S1689" s="113">
        <f t="shared" si="132"/>
        <v>0.25251108648677417</v>
      </c>
      <c r="T1689" s="113">
        <f>SUM($S$1653:S1689)</f>
        <v>36.793486679935839</v>
      </c>
      <c r="U1689" s="199">
        <f t="shared" si="133"/>
        <v>0.24991524612999938</v>
      </c>
      <c r="V1689" s="199">
        <f t="shared" si="134"/>
        <v>0.24991524612999938</v>
      </c>
      <c r="W1689" s="231">
        <f>SUM($V$1653:V1689)</f>
        <v>31.532061085289975</v>
      </c>
      <c r="Y1689" s="231"/>
      <c r="Z1689" s="231"/>
      <c r="AA1689" s="231"/>
      <c r="AB1689" s="231"/>
      <c r="AC1689" s="231"/>
      <c r="AD1689" s="231"/>
      <c r="AE1689" s="231"/>
      <c r="AF1689" s="231"/>
      <c r="AG1689" s="231"/>
      <c r="AH1689" s="231"/>
      <c r="AI1689" s="231"/>
      <c r="AJ1689" s="231"/>
      <c r="AK1689" s="231"/>
      <c r="AL1689" s="231"/>
      <c r="AM1689" s="231"/>
      <c r="AN1689" s="231"/>
    </row>
    <row r="1690" spans="1:40">
      <c r="A1690" s="27">
        <v>43661</v>
      </c>
      <c r="B1690" s="113">
        <v>1.52E-2</v>
      </c>
      <c r="C1690" s="115">
        <v>0.01</v>
      </c>
      <c r="D1690" s="116">
        <v>30.77</v>
      </c>
      <c r="E1690" s="113">
        <v>32.505499999999998</v>
      </c>
      <c r="F1690" s="113">
        <v>0</v>
      </c>
      <c r="G1690" s="113">
        <v>11.80000019</v>
      </c>
      <c r="H1690" s="113">
        <v>100</v>
      </c>
      <c r="I1690" s="113">
        <v>5.25</v>
      </c>
      <c r="J1690" s="113">
        <v>66.849999999999994</v>
      </c>
      <c r="K1690" s="113">
        <v>275.25</v>
      </c>
      <c r="L1690" s="113">
        <v>250</v>
      </c>
      <c r="M1690" s="113">
        <v>0</v>
      </c>
      <c r="N1690" s="113">
        <v>0.79</v>
      </c>
      <c r="O1690" s="113">
        <v>96.54</v>
      </c>
      <c r="P1690" s="113">
        <f t="shared" si="130"/>
        <v>-2.55674436152179E-2</v>
      </c>
      <c r="Q1690" s="113">
        <f t="shared" si="131"/>
        <v>0.97475663563731707</v>
      </c>
      <c r="R1690" s="113">
        <f>SUM($Q$1653:Q1690)</f>
        <v>52.490353156371476</v>
      </c>
      <c r="S1690" s="113">
        <f t="shared" si="132"/>
        <v>0.26062484134157377</v>
      </c>
      <c r="T1690" s="113">
        <f>SUM($S$1653:S1690)</f>
        <v>37.054111521277413</v>
      </c>
      <c r="U1690" s="199">
        <f t="shared" si="133"/>
        <v>0.22312378014999901</v>
      </c>
      <c r="V1690" s="199">
        <f t="shared" si="134"/>
        <v>0.22312378014999901</v>
      </c>
      <c r="W1690" s="231">
        <f>SUM($V$1653:V1690)</f>
        <v>31.755184865439972</v>
      </c>
      <c r="Y1690" s="231"/>
      <c r="Z1690" s="231"/>
      <c r="AA1690" s="231"/>
      <c r="AB1690" s="231"/>
      <c r="AC1690" s="231"/>
      <c r="AD1690" s="231"/>
      <c r="AE1690" s="231"/>
      <c r="AF1690" s="231"/>
      <c r="AG1690" s="231"/>
      <c r="AH1690" s="231"/>
      <c r="AI1690" s="231"/>
      <c r="AJ1690" s="231"/>
      <c r="AK1690" s="231"/>
      <c r="AL1690" s="231"/>
      <c r="AM1690" s="231"/>
      <c r="AN1690" s="231"/>
    </row>
    <row r="1691" spans="1:40">
      <c r="A1691" s="27">
        <v>43662</v>
      </c>
      <c r="B1691" s="113">
        <v>0</v>
      </c>
      <c r="C1691" s="115">
        <v>0</v>
      </c>
      <c r="D1691" s="116">
        <v>29.13</v>
      </c>
      <c r="E1691" s="113">
        <v>31.846800000000002</v>
      </c>
      <c r="F1691" s="113">
        <v>0</v>
      </c>
      <c r="G1691" s="113">
        <v>11.80000019</v>
      </c>
      <c r="H1691" s="113">
        <v>100</v>
      </c>
      <c r="I1691" s="113">
        <v>12.3</v>
      </c>
      <c r="J1691" s="113">
        <v>66.89</v>
      </c>
      <c r="K1691" s="113">
        <v>261.08</v>
      </c>
      <c r="L1691" s="113">
        <v>250</v>
      </c>
      <c r="M1691" s="113">
        <v>0</v>
      </c>
      <c r="N1691" s="113">
        <v>0.44</v>
      </c>
      <c r="O1691" s="113">
        <v>94.89</v>
      </c>
      <c r="P1691" s="113">
        <f t="shared" si="130"/>
        <v>-2.8488618423677989E-2</v>
      </c>
      <c r="Q1691" s="113">
        <f t="shared" si="131"/>
        <v>0.97191335598922546</v>
      </c>
      <c r="R1691" s="113">
        <f>SUM($Q$1653:Q1691)</f>
        <v>53.462266512360699</v>
      </c>
      <c r="S1691" s="113">
        <f t="shared" si="132"/>
        <v>-1.1782168331825965E-2</v>
      </c>
      <c r="T1691" s="113">
        <f>SUM($S$1653:S1691)</f>
        <v>37.042329352945586</v>
      </c>
      <c r="U1691" s="199">
        <f t="shared" si="133"/>
        <v>1.5922398239999858E-2</v>
      </c>
      <c r="V1691" s="199">
        <f t="shared" si="134"/>
        <v>1.5922398239999858E-2</v>
      </c>
      <c r="W1691" s="231">
        <f>SUM($V$1653:V1691)</f>
        <v>31.771107263679973</v>
      </c>
      <c r="Y1691" s="231"/>
      <c r="Z1691" s="231"/>
      <c r="AA1691" s="231"/>
      <c r="AB1691" s="231"/>
      <c r="AC1691" s="231"/>
      <c r="AD1691" s="231"/>
      <c r="AE1691" s="231"/>
      <c r="AF1691" s="231"/>
      <c r="AG1691" s="231"/>
      <c r="AH1691" s="231"/>
      <c r="AI1691" s="231"/>
      <c r="AJ1691" s="231"/>
      <c r="AK1691" s="231"/>
      <c r="AL1691" s="231"/>
      <c r="AM1691" s="231"/>
      <c r="AN1691" s="231"/>
    </row>
    <row r="1692" spans="1:40">
      <c r="A1692" s="27">
        <v>43663</v>
      </c>
      <c r="B1692" s="113">
        <v>0</v>
      </c>
      <c r="C1692" s="115">
        <v>0</v>
      </c>
      <c r="D1692" s="116">
        <v>29.4</v>
      </c>
      <c r="E1692" s="113">
        <v>31.188099999999999</v>
      </c>
      <c r="F1692" s="113">
        <v>0</v>
      </c>
      <c r="G1692" s="113">
        <v>11.80000019</v>
      </c>
      <c r="H1692" s="113">
        <v>100</v>
      </c>
      <c r="I1692" s="113">
        <v>14.33</v>
      </c>
      <c r="J1692" s="113">
        <v>66.92</v>
      </c>
      <c r="K1692" s="113">
        <v>250.44</v>
      </c>
      <c r="L1692" s="113">
        <v>250</v>
      </c>
      <c r="M1692" s="113">
        <v>0</v>
      </c>
      <c r="N1692" s="113">
        <v>0.41</v>
      </c>
      <c r="O1692" s="113">
        <v>94.82</v>
      </c>
      <c r="P1692" s="113">
        <f t="shared" si="130"/>
        <v>-1.9288961200137872E-2</v>
      </c>
      <c r="Q1692" s="113">
        <f t="shared" si="131"/>
        <v>0.9808958804363358</v>
      </c>
      <c r="R1692" s="113">
        <f>SUM($Q$1653:Q1692)</f>
        <v>54.443162392797035</v>
      </c>
      <c r="S1692" s="113">
        <f t="shared" si="132"/>
        <v>-8.6357731452263442E-3</v>
      </c>
      <c r="T1692" s="113">
        <f>SUM($S$1653:S1692)</f>
        <v>37.033693579800357</v>
      </c>
      <c r="U1692" s="199">
        <f t="shared" si="133"/>
        <v>2.1930687329999365E-2</v>
      </c>
      <c r="V1692" s="199">
        <f t="shared" si="134"/>
        <v>2.1930687329999365E-2</v>
      </c>
      <c r="W1692" s="231">
        <f>SUM($V$1653:V1692)</f>
        <v>31.793037951009971</v>
      </c>
      <c r="Y1692" s="231"/>
      <c r="Z1692" s="231"/>
      <c r="AA1692" s="231"/>
      <c r="AB1692" s="231"/>
      <c r="AC1692" s="231"/>
      <c r="AD1692" s="231"/>
      <c r="AE1692" s="231"/>
      <c r="AF1692" s="231"/>
      <c r="AG1692" s="231"/>
      <c r="AH1692" s="231"/>
      <c r="AI1692" s="231"/>
      <c r="AJ1692" s="231"/>
      <c r="AK1692" s="231"/>
      <c r="AL1692" s="231"/>
      <c r="AM1692" s="231"/>
      <c r="AN1692" s="231"/>
    </row>
    <row r="1693" spans="1:40">
      <c r="A1693" s="27">
        <v>43664</v>
      </c>
      <c r="B1693" s="113">
        <v>0</v>
      </c>
      <c r="C1693" s="115">
        <v>0</v>
      </c>
      <c r="D1693" s="116">
        <v>26.24</v>
      </c>
      <c r="E1693" s="113">
        <v>30.529499999999999</v>
      </c>
      <c r="F1693" s="113">
        <v>0</v>
      </c>
      <c r="G1693" s="113">
        <v>11.80000019</v>
      </c>
      <c r="H1693" s="113">
        <v>100</v>
      </c>
      <c r="I1693" s="113">
        <v>13.91</v>
      </c>
      <c r="J1693" s="113">
        <v>67.06</v>
      </c>
      <c r="K1693" s="113">
        <v>239.92</v>
      </c>
      <c r="L1693" s="113">
        <v>250</v>
      </c>
      <c r="M1693" s="113">
        <v>0</v>
      </c>
      <c r="N1693" s="113">
        <v>0.11</v>
      </c>
      <c r="O1693" s="113">
        <v>91.98</v>
      </c>
      <c r="P1693" s="113">
        <f t="shared" si="130"/>
        <v>-7.8812740102017914E-2</v>
      </c>
      <c r="Q1693" s="113">
        <f t="shared" si="131"/>
        <v>0.92421297626939758</v>
      </c>
      <c r="R1693" s="113">
        <f>SUM($Q$1653:Q1693)</f>
        <v>55.36737536906643</v>
      </c>
      <c r="S1693" s="113">
        <f t="shared" si="132"/>
        <v>-0.38622034369042607</v>
      </c>
      <c r="T1693" s="113">
        <f>SUM($S$1653:S1693)</f>
        <v>36.647473236109931</v>
      </c>
      <c r="U1693" s="199">
        <f t="shared" si="133"/>
        <v>-0.33113165365000063</v>
      </c>
      <c r="V1693" s="199">
        <f t="shared" si="134"/>
        <v>0</v>
      </c>
      <c r="W1693" s="231">
        <f>SUM($V$1653:V1693)</f>
        <v>31.793037951009971</v>
      </c>
      <c r="Y1693" s="231"/>
      <c r="Z1693" s="231"/>
      <c r="AA1693" s="231"/>
      <c r="AB1693" s="231"/>
      <c r="AC1693" s="231"/>
      <c r="AD1693" s="231"/>
      <c r="AE1693" s="231"/>
      <c r="AF1693" s="231"/>
      <c r="AG1693" s="231"/>
      <c r="AH1693" s="231"/>
      <c r="AI1693" s="231"/>
      <c r="AJ1693" s="231"/>
      <c r="AK1693" s="231"/>
      <c r="AL1693" s="231"/>
      <c r="AM1693" s="231"/>
      <c r="AN1693" s="231"/>
    </row>
    <row r="1694" spans="1:40">
      <c r="A1694" s="27">
        <v>43665</v>
      </c>
      <c r="B1694" s="113">
        <v>2.0999999999999999E-3</v>
      </c>
      <c r="C1694" s="115">
        <v>0</v>
      </c>
      <c r="D1694" s="116">
        <v>26.94</v>
      </c>
      <c r="E1694" s="113">
        <v>29.870799999999999</v>
      </c>
      <c r="F1694" s="113">
        <v>0</v>
      </c>
      <c r="G1694" s="113">
        <v>11.80000019</v>
      </c>
      <c r="H1694" s="113">
        <v>100</v>
      </c>
      <c r="I1694" s="113">
        <v>11.75</v>
      </c>
      <c r="J1694" s="113">
        <v>67.180000000000007</v>
      </c>
      <c r="K1694" s="113">
        <v>230.73</v>
      </c>
      <c r="L1694" s="113">
        <v>250</v>
      </c>
      <c r="M1694" s="113">
        <v>0</v>
      </c>
      <c r="N1694" s="113">
        <v>0.27</v>
      </c>
      <c r="O1694" s="113">
        <v>92.22</v>
      </c>
      <c r="P1694" s="113">
        <f t="shared" si="130"/>
        <v>-8.0978654397477839E-2</v>
      </c>
      <c r="Q1694" s="113">
        <f t="shared" si="131"/>
        <v>0.92221337643468737</v>
      </c>
      <c r="R1694" s="113">
        <f>SUM($Q$1653:Q1694)</f>
        <v>56.289588745501121</v>
      </c>
      <c r="S1694" s="113">
        <f t="shared" si="132"/>
        <v>-0.29849322922382548</v>
      </c>
      <c r="T1694" s="113">
        <f>SUM($S$1653:S1694)</f>
        <v>36.348980006886109</v>
      </c>
      <c r="U1694" s="199">
        <f t="shared" si="133"/>
        <v>-0.28010825556000007</v>
      </c>
      <c r="V1694" s="199">
        <f t="shared" si="134"/>
        <v>0</v>
      </c>
      <c r="W1694" s="231">
        <f>SUM($V$1653:V1694)</f>
        <v>31.793037951009971</v>
      </c>
      <c r="Y1694" s="231"/>
      <c r="Z1694" s="231"/>
      <c r="AA1694" s="231"/>
      <c r="AB1694" s="231"/>
      <c r="AC1694" s="231"/>
      <c r="AD1694" s="231"/>
      <c r="AE1694" s="231"/>
      <c r="AF1694" s="231"/>
      <c r="AG1694" s="231"/>
      <c r="AH1694" s="231"/>
      <c r="AI1694" s="231"/>
      <c r="AJ1694" s="231"/>
      <c r="AK1694" s="231"/>
      <c r="AL1694" s="231"/>
      <c r="AM1694" s="231"/>
      <c r="AN1694" s="231"/>
    </row>
    <row r="1695" spans="1:40">
      <c r="A1695" s="27">
        <v>43666</v>
      </c>
      <c r="B1695" s="113">
        <v>0</v>
      </c>
      <c r="C1695" s="115">
        <v>0</v>
      </c>
      <c r="D1695" s="116">
        <v>28.4</v>
      </c>
      <c r="E1695" s="113">
        <v>29.2121</v>
      </c>
      <c r="F1695" s="113">
        <v>0</v>
      </c>
      <c r="G1695" s="113">
        <v>11.80000019</v>
      </c>
      <c r="H1695" s="113">
        <v>100</v>
      </c>
      <c r="I1695" s="113">
        <v>11.55</v>
      </c>
      <c r="J1695" s="113">
        <v>67.17</v>
      </c>
      <c r="K1695" s="113">
        <v>223.34</v>
      </c>
      <c r="L1695" s="113">
        <v>250</v>
      </c>
      <c r="M1695" s="113">
        <v>0</v>
      </c>
      <c r="N1695" s="113">
        <v>0.32</v>
      </c>
      <c r="O1695" s="113">
        <v>92.8</v>
      </c>
      <c r="P1695" s="113">
        <f t="shared" si="130"/>
        <v>-6.156752349693799E-2</v>
      </c>
      <c r="Q1695" s="113">
        <f t="shared" si="131"/>
        <v>0.94028945196386138</v>
      </c>
      <c r="R1695" s="113">
        <f>SUM($Q$1653:Q1695)</f>
        <v>57.229878197464984</v>
      </c>
      <c r="S1695" s="113">
        <f t="shared" si="132"/>
        <v>-0.14127655766722613</v>
      </c>
      <c r="T1695" s="113">
        <f>SUM($S$1653:S1695)</f>
        <v>36.207703449218883</v>
      </c>
      <c r="U1695" s="199">
        <f t="shared" si="133"/>
        <v>-0.1495232694700005</v>
      </c>
      <c r="V1695" s="199">
        <f t="shared" si="134"/>
        <v>0</v>
      </c>
      <c r="W1695" s="231">
        <f>SUM($V$1653:V1695)</f>
        <v>31.793037951009971</v>
      </c>
      <c r="Y1695" s="231"/>
      <c r="Z1695" s="231"/>
      <c r="AA1695" s="231"/>
      <c r="AB1695" s="231"/>
      <c r="AC1695" s="231"/>
      <c r="AD1695" s="231"/>
      <c r="AE1695" s="231"/>
      <c r="AF1695" s="231"/>
      <c r="AG1695" s="231"/>
      <c r="AH1695" s="231"/>
      <c r="AI1695" s="231"/>
      <c r="AJ1695" s="231"/>
      <c r="AK1695" s="231"/>
      <c r="AL1695" s="231"/>
      <c r="AM1695" s="231"/>
      <c r="AN1695" s="231"/>
    </row>
    <row r="1696" spans="1:40">
      <c r="A1696" s="27">
        <v>43667</v>
      </c>
      <c r="B1696" s="113">
        <v>1.14E-2</v>
      </c>
      <c r="C1696" s="115">
        <v>0.01</v>
      </c>
      <c r="D1696" s="116">
        <v>28.97</v>
      </c>
      <c r="E1696" s="113">
        <v>28.5535</v>
      </c>
      <c r="F1696" s="113">
        <v>0</v>
      </c>
      <c r="G1696" s="113">
        <v>11.80000019</v>
      </c>
      <c r="H1696" s="113">
        <v>100</v>
      </c>
      <c r="I1696" s="113">
        <v>9.26</v>
      </c>
      <c r="J1696" s="113">
        <v>67.099999999999994</v>
      </c>
      <c r="K1696" s="113">
        <v>216.81</v>
      </c>
      <c r="L1696" s="113">
        <v>246.99</v>
      </c>
      <c r="M1696" s="113">
        <v>0</v>
      </c>
      <c r="N1696" s="113">
        <v>0.55000000000000004</v>
      </c>
      <c r="O1696" s="113">
        <v>92.96</v>
      </c>
      <c r="P1696" s="113">
        <f t="shared" si="130"/>
        <v>-5.6817969984818001E-2</v>
      </c>
      <c r="Q1696" s="113">
        <f t="shared" si="131"/>
        <v>0.94476602948978805</v>
      </c>
      <c r="R1696" s="113">
        <f>SUM($Q$1653:Q1696)</f>
        <v>58.174644226954776</v>
      </c>
      <c r="S1696" s="113">
        <f t="shared" si="132"/>
        <v>-4.8621856592425572E-2</v>
      </c>
      <c r="T1696" s="113">
        <f>SUM($S$1653:S1696)</f>
        <v>36.159081592626457</v>
      </c>
      <c r="U1696" s="199">
        <f t="shared" si="133"/>
        <v>-9.8846873450000872E-2</v>
      </c>
      <c r="V1696" s="199">
        <f t="shared" si="134"/>
        <v>0</v>
      </c>
      <c r="W1696" s="231">
        <f>SUM($V$1653:V1696)</f>
        <v>31.793037951009971</v>
      </c>
      <c r="Y1696" s="231"/>
      <c r="Z1696" s="231"/>
      <c r="AA1696" s="231"/>
      <c r="AB1696" s="231"/>
      <c r="AC1696" s="231"/>
      <c r="AD1696" s="231"/>
      <c r="AE1696" s="231"/>
      <c r="AF1696" s="231"/>
      <c r="AG1696" s="231"/>
      <c r="AH1696" s="231"/>
      <c r="AI1696" s="231"/>
      <c r="AJ1696" s="231"/>
      <c r="AK1696" s="231"/>
      <c r="AL1696" s="231"/>
      <c r="AM1696" s="231"/>
      <c r="AN1696" s="231"/>
    </row>
    <row r="1697" spans="1:40">
      <c r="A1697" s="27">
        <v>43668</v>
      </c>
      <c r="B1697" s="113">
        <v>0</v>
      </c>
      <c r="C1697" s="115">
        <v>0</v>
      </c>
      <c r="D1697" s="116">
        <v>29.56</v>
      </c>
      <c r="E1697" s="113">
        <v>27.8948</v>
      </c>
      <c r="F1697" s="113">
        <v>0</v>
      </c>
      <c r="G1697" s="113">
        <v>11.80000019</v>
      </c>
      <c r="H1697" s="113">
        <v>100</v>
      </c>
      <c r="I1697" s="113">
        <v>6.63</v>
      </c>
      <c r="J1697" s="113">
        <v>67.040000000000006</v>
      </c>
      <c r="K1697" s="113">
        <v>210.81</v>
      </c>
      <c r="L1697" s="113">
        <v>241.03</v>
      </c>
      <c r="M1697" s="113">
        <v>0</v>
      </c>
      <c r="N1697" s="113">
        <v>0.73</v>
      </c>
      <c r="O1697" s="113">
        <v>93.31</v>
      </c>
      <c r="P1697" s="113">
        <f t="shared" si="130"/>
        <v>-4.9827124479277909E-2</v>
      </c>
      <c r="Q1697" s="113">
        <f t="shared" si="131"/>
        <v>0.95139388299781535</v>
      </c>
      <c r="R1697" s="113">
        <f>SUM($Q$1653:Q1697)</f>
        <v>59.126038109952589</v>
      </c>
      <c r="S1697" s="113">
        <f t="shared" si="132"/>
        <v>2.7773767574173797E-2</v>
      </c>
      <c r="T1697" s="113">
        <f>SUM($S$1653:S1697)</f>
        <v>36.186855360200632</v>
      </c>
      <c r="U1697" s="199">
        <f t="shared" si="133"/>
        <v>-7.259780636000035E-2</v>
      </c>
      <c r="V1697" s="199">
        <f t="shared" si="134"/>
        <v>0</v>
      </c>
      <c r="W1697" s="231">
        <f>SUM($V$1653:V1697)</f>
        <v>31.793037951009971</v>
      </c>
      <c r="Y1697" s="231"/>
      <c r="Z1697" s="231"/>
      <c r="AA1697" s="231"/>
      <c r="AB1697" s="231"/>
      <c r="AC1697" s="231"/>
      <c r="AD1697" s="231"/>
      <c r="AE1697" s="231"/>
      <c r="AF1697" s="231"/>
      <c r="AG1697" s="231"/>
      <c r="AH1697" s="231"/>
      <c r="AI1697" s="231"/>
      <c r="AJ1697" s="231"/>
      <c r="AK1697" s="231"/>
      <c r="AL1697" s="231"/>
      <c r="AM1697" s="231"/>
      <c r="AN1697" s="231"/>
    </row>
    <row r="1698" spans="1:40">
      <c r="A1698" s="27">
        <v>43669</v>
      </c>
      <c r="B1698" s="113">
        <v>0</v>
      </c>
      <c r="C1698" s="115">
        <v>0</v>
      </c>
      <c r="D1698" s="116">
        <v>29.45</v>
      </c>
      <c r="E1698" s="113">
        <v>27.2361</v>
      </c>
      <c r="F1698" s="113">
        <v>0</v>
      </c>
      <c r="G1698" s="113">
        <v>11.80000019</v>
      </c>
      <c r="H1698" s="113">
        <v>100</v>
      </c>
      <c r="I1698" s="113">
        <v>8.25</v>
      </c>
      <c r="J1698" s="113">
        <v>66.98</v>
      </c>
      <c r="K1698" s="113">
        <v>205.18</v>
      </c>
      <c r="L1698" s="113">
        <v>235.24</v>
      </c>
      <c r="M1698" s="113">
        <v>0</v>
      </c>
      <c r="N1698" s="113">
        <v>1.08</v>
      </c>
      <c r="O1698" s="113">
        <v>93.25</v>
      </c>
      <c r="P1698" s="113">
        <f t="shared" si="130"/>
        <v>-3.288675326773792E-2</v>
      </c>
      <c r="Q1698" s="113">
        <f t="shared" si="131"/>
        <v>0.96764813637373237</v>
      </c>
      <c r="R1698" s="113">
        <f>SUM($Q$1653:Q1698)</f>
        <v>60.093686246326321</v>
      </c>
      <c r="S1698" s="113">
        <f t="shared" si="132"/>
        <v>3.0367861807739094E-3</v>
      </c>
      <c r="T1698" s="113">
        <f>SUM($S$1653:S1698)</f>
        <v>36.189892146381403</v>
      </c>
      <c r="U1698" s="199">
        <f t="shared" si="133"/>
        <v>-0.10637031127000041</v>
      </c>
      <c r="V1698" s="199">
        <f t="shared" si="134"/>
        <v>0</v>
      </c>
      <c r="W1698" s="231">
        <f>SUM($V$1653:V1698)</f>
        <v>31.793037951009971</v>
      </c>
      <c r="Y1698" s="231"/>
      <c r="Z1698" s="231"/>
      <c r="AA1698" s="231"/>
      <c r="AB1698" s="231"/>
      <c r="AC1698" s="231"/>
      <c r="AD1698" s="231"/>
      <c r="AE1698" s="231"/>
      <c r="AF1698" s="231"/>
      <c r="AG1698" s="231"/>
      <c r="AH1698" s="231"/>
      <c r="AI1698" s="231"/>
      <c r="AJ1698" s="231"/>
      <c r="AK1698" s="231"/>
      <c r="AL1698" s="231"/>
      <c r="AM1698" s="231"/>
      <c r="AN1698" s="231"/>
    </row>
    <row r="1699" spans="1:40">
      <c r="A1699" s="27">
        <v>43670</v>
      </c>
      <c r="B1699" s="113">
        <v>0</v>
      </c>
      <c r="C1699" s="115">
        <v>0</v>
      </c>
      <c r="D1699" s="116">
        <v>29.69</v>
      </c>
      <c r="E1699" s="113">
        <v>26.577500000000001</v>
      </c>
      <c r="F1699" s="113">
        <v>0</v>
      </c>
      <c r="G1699" s="113">
        <v>11.80000019</v>
      </c>
      <c r="H1699" s="113">
        <v>100</v>
      </c>
      <c r="I1699" s="113">
        <v>10.38</v>
      </c>
      <c r="J1699" s="113">
        <v>66.959999999999994</v>
      </c>
      <c r="K1699" s="113">
        <v>199.54</v>
      </c>
      <c r="L1699" s="113">
        <v>229.53</v>
      </c>
      <c r="M1699" s="113">
        <v>0</v>
      </c>
      <c r="N1699" s="113">
        <v>1</v>
      </c>
      <c r="O1699" s="113">
        <v>92.94</v>
      </c>
      <c r="P1699" s="113">
        <f t="shared" si="130"/>
        <v>-9.1270576756179722E-3</v>
      </c>
      <c r="Q1699" s="113">
        <f t="shared" si="131"/>
        <v>0.99091446748508039</v>
      </c>
      <c r="R1699" s="113">
        <f>SUM($Q$1653:Q1699)</f>
        <v>61.084600713811405</v>
      </c>
      <c r="S1699" s="113">
        <f t="shared" si="132"/>
        <v>1.2987085775574198E-2</v>
      </c>
      <c r="T1699" s="113">
        <f>SUM($S$1653:S1699)</f>
        <v>36.202879232156981</v>
      </c>
      <c r="U1699" s="199">
        <f t="shared" si="133"/>
        <v>-0.10349923225000024</v>
      </c>
      <c r="V1699" s="199">
        <f t="shared" si="134"/>
        <v>0</v>
      </c>
      <c r="W1699" s="231">
        <f>SUM($V$1653:V1699)</f>
        <v>31.793037951009971</v>
      </c>
      <c r="Y1699" s="231"/>
      <c r="Z1699" s="231"/>
      <c r="AA1699" s="231"/>
      <c r="AB1699" s="231"/>
      <c r="AC1699" s="231"/>
      <c r="AD1699" s="231"/>
      <c r="AE1699" s="231"/>
      <c r="AF1699" s="231"/>
      <c r="AG1699" s="231"/>
      <c r="AH1699" s="231"/>
      <c r="AI1699" s="231"/>
      <c r="AJ1699" s="231"/>
      <c r="AK1699" s="231"/>
      <c r="AL1699" s="231"/>
      <c r="AM1699" s="231"/>
      <c r="AN1699" s="231"/>
    </row>
    <row r="1700" spans="1:40">
      <c r="A1700" s="27">
        <v>43671</v>
      </c>
      <c r="B1700" s="113">
        <v>2.3300000000000001E-2</v>
      </c>
      <c r="C1700" s="115">
        <v>0.01</v>
      </c>
      <c r="D1700" s="116">
        <v>30.77</v>
      </c>
      <c r="E1700" s="113">
        <v>25.918800000000001</v>
      </c>
      <c r="F1700" s="113">
        <v>0</v>
      </c>
      <c r="G1700" s="113">
        <v>11.80000019</v>
      </c>
      <c r="H1700" s="113">
        <v>100</v>
      </c>
      <c r="I1700" s="113">
        <v>19.010000000000002</v>
      </c>
      <c r="J1700" s="113">
        <v>66.91</v>
      </c>
      <c r="K1700" s="113">
        <v>194.52</v>
      </c>
      <c r="L1700" s="113">
        <v>223.71</v>
      </c>
      <c r="M1700" s="113">
        <v>0</v>
      </c>
      <c r="N1700" s="113">
        <v>1.22</v>
      </c>
      <c r="O1700" s="113">
        <v>93.72</v>
      </c>
      <c r="P1700" s="113">
        <f t="shared" si="130"/>
        <v>6.1804132343922083E-2</v>
      </c>
      <c r="Q1700" s="113">
        <f t="shared" si="131"/>
        <v>1.0637539693250837</v>
      </c>
      <c r="R1700" s="113">
        <f>SUM($Q$1653:Q1700)</f>
        <v>62.148354683136489</v>
      </c>
      <c r="S1700" s="113">
        <f t="shared" si="132"/>
        <v>8.3660107842174536E-2</v>
      </c>
      <c r="T1700" s="113">
        <f>SUM($S$1653:S1700)</f>
        <v>36.286539339999159</v>
      </c>
      <c r="U1700" s="199">
        <f t="shared" si="133"/>
        <v>5.6379783999904731E-4</v>
      </c>
      <c r="V1700" s="199">
        <f t="shared" si="134"/>
        <v>5.6379783999904731E-4</v>
      </c>
      <c r="W1700" s="231">
        <f>SUM($V$1653:V1700)</f>
        <v>31.793601748849969</v>
      </c>
      <c r="Y1700" s="231"/>
      <c r="Z1700" s="231"/>
      <c r="AA1700" s="231"/>
      <c r="AB1700" s="231"/>
      <c r="AC1700" s="231"/>
      <c r="AD1700" s="231"/>
      <c r="AE1700" s="231"/>
      <c r="AF1700" s="231"/>
      <c r="AG1700" s="231"/>
      <c r="AH1700" s="231"/>
      <c r="AI1700" s="231"/>
      <c r="AJ1700" s="231"/>
      <c r="AK1700" s="231"/>
      <c r="AL1700" s="231"/>
      <c r="AM1700" s="231"/>
      <c r="AN1700" s="231"/>
    </row>
    <row r="1701" spans="1:40">
      <c r="A1701" s="27">
        <v>43672</v>
      </c>
      <c r="B1701" s="113">
        <v>5.7000000000000002E-3</v>
      </c>
      <c r="C1701" s="115">
        <v>0</v>
      </c>
      <c r="D1701" s="116">
        <v>30.08</v>
      </c>
      <c r="E1701" s="113">
        <v>25.260100000000001</v>
      </c>
      <c r="F1701" s="113">
        <v>0</v>
      </c>
      <c r="G1701" s="113">
        <v>11.80000019</v>
      </c>
      <c r="H1701" s="113">
        <v>100</v>
      </c>
      <c r="I1701" s="113">
        <v>3.93</v>
      </c>
      <c r="J1701" s="113">
        <v>66.87</v>
      </c>
      <c r="K1701" s="113">
        <v>189.11</v>
      </c>
      <c r="L1701" s="113">
        <v>219.29</v>
      </c>
      <c r="M1701" s="113">
        <v>0</v>
      </c>
      <c r="N1701" s="113">
        <v>0.73</v>
      </c>
      <c r="O1701" s="113">
        <v>92.39</v>
      </c>
      <c r="P1701" s="113">
        <f t="shared" si="130"/>
        <v>-1.5129254707537912E-2</v>
      </c>
      <c r="Q1701" s="113">
        <f t="shared" si="131"/>
        <v>0.98498461747608657</v>
      </c>
      <c r="R1701" s="113">
        <f>SUM($Q$1653:Q1701)</f>
        <v>63.133339300612576</v>
      </c>
      <c r="S1701" s="113">
        <f t="shared" si="132"/>
        <v>0.10229902068877358</v>
      </c>
      <c r="T1701" s="113">
        <f>SUM($S$1653:S1701)</f>
        <v>36.388838360687934</v>
      </c>
      <c r="U1701" s="199">
        <f t="shared" si="133"/>
        <v>-0.10718559907000069</v>
      </c>
      <c r="V1701" s="199">
        <f t="shared" si="134"/>
        <v>0</v>
      </c>
      <c r="W1701" s="231">
        <f>SUM($V$1653:V1701)</f>
        <v>31.793601748849969</v>
      </c>
      <c r="Y1701" s="231"/>
      <c r="Z1701" s="231"/>
      <c r="AA1701" s="231"/>
      <c r="AB1701" s="231"/>
      <c r="AC1701" s="231"/>
      <c r="AD1701" s="231"/>
      <c r="AE1701" s="231"/>
      <c r="AF1701" s="231"/>
      <c r="AG1701" s="231"/>
      <c r="AH1701" s="231"/>
      <c r="AI1701" s="231"/>
      <c r="AJ1701" s="231"/>
      <c r="AK1701" s="231"/>
      <c r="AL1701" s="231"/>
      <c r="AM1701" s="231"/>
      <c r="AN1701" s="231"/>
    </row>
    <row r="1702" spans="1:40">
      <c r="A1702" s="27">
        <v>43673</v>
      </c>
      <c r="B1702" s="113">
        <v>0</v>
      </c>
      <c r="C1702" s="115">
        <v>0</v>
      </c>
      <c r="D1702" s="116">
        <v>29.03</v>
      </c>
      <c r="E1702" s="113">
        <v>24.601500000000001</v>
      </c>
      <c r="F1702" s="113">
        <v>0</v>
      </c>
      <c r="G1702" s="113">
        <v>11.80000019</v>
      </c>
      <c r="H1702" s="113">
        <v>100</v>
      </c>
      <c r="I1702" s="113">
        <v>8.6199999999999992</v>
      </c>
      <c r="J1702" s="113">
        <v>66.89</v>
      </c>
      <c r="K1702" s="113">
        <v>183.82</v>
      </c>
      <c r="L1702" s="113">
        <v>214.58</v>
      </c>
      <c r="M1702" s="113">
        <v>0</v>
      </c>
      <c r="N1702" s="113">
        <v>0.5</v>
      </c>
      <c r="O1702" s="113">
        <v>91.2</v>
      </c>
      <c r="P1702" s="113">
        <f t="shared" si="130"/>
        <v>-3.360680857417836E-3</v>
      </c>
      <c r="Q1702" s="113">
        <f t="shared" si="131"/>
        <v>0.99664495990978619</v>
      </c>
      <c r="R1702" s="113">
        <f>SUM($Q$1653:Q1702)</f>
        <v>64.129984260522363</v>
      </c>
      <c r="S1702" s="113">
        <f t="shared" si="132"/>
        <v>-6.2826871436426013E-2</v>
      </c>
      <c r="T1702" s="113">
        <f>SUM($S$1653:S1702)</f>
        <v>36.326011489251506</v>
      </c>
      <c r="U1702" s="199">
        <f t="shared" si="133"/>
        <v>-0.23935984705000035</v>
      </c>
      <c r="V1702" s="199">
        <f t="shared" si="134"/>
        <v>0</v>
      </c>
      <c r="W1702" s="231">
        <f>SUM($V$1653:V1702)</f>
        <v>31.793601748849969</v>
      </c>
      <c r="Y1702" s="231"/>
      <c r="Z1702" s="231"/>
      <c r="AA1702" s="231"/>
      <c r="AB1702" s="231"/>
      <c r="AC1702" s="231"/>
      <c r="AD1702" s="231"/>
      <c r="AE1702" s="231"/>
      <c r="AF1702" s="231"/>
      <c r="AG1702" s="231"/>
      <c r="AH1702" s="231"/>
      <c r="AI1702" s="231"/>
      <c r="AJ1702" s="231"/>
      <c r="AK1702" s="231"/>
      <c r="AL1702" s="231"/>
      <c r="AM1702" s="231"/>
      <c r="AN1702" s="231"/>
    </row>
    <row r="1703" spans="1:40">
      <c r="A1703" s="27">
        <v>43674</v>
      </c>
      <c r="B1703" s="113">
        <v>0</v>
      </c>
      <c r="C1703" s="115">
        <v>0</v>
      </c>
      <c r="D1703" s="116">
        <v>28.41</v>
      </c>
      <c r="E1703" s="113">
        <v>23.942799999999998</v>
      </c>
      <c r="F1703" s="113">
        <v>0</v>
      </c>
      <c r="G1703" s="113">
        <v>11.80000019</v>
      </c>
      <c r="H1703" s="113">
        <v>100</v>
      </c>
      <c r="I1703" s="113">
        <v>10.56</v>
      </c>
      <c r="J1703" s="113">
        <v>66.930000000000007</v>
      </c>
      <c r="K1703" s="113">
        <v>179.04</v>
      </c>
      <c r="L1703" s="113">
        <v>210.44</v>
      </c>
      <c r="M1703" s="113">
        <v>0</v>
      </c>
      <c r="N1703" s="113">
        <v>0.17</v>
      </c>
      <c r="O1703" s="113">
        <v>90.24</v>
      </c>
      <c r="P1703" s="113">
        <f t="shared" si="130"/>
        <v>1.4377407611220611E-3</v>
      </c>
      <c r="Q1703" s="113">
        <f t="shared" si="131"/>
        <v>1.0014387748058735</v>
      </c>
      <c r="R1703" s="113">
        <f>SUM($Q$1653:Q1703)</f>
        <v>65.13142303532824</v>
      </c>
      <c r="S1703" s="113">
        <f t="shared" si="132"/>
        <v>-0.15835995311982587</v>
      </c>
      <c r="T1703" s="113">
        <f>SUM($S$1653:S1703)</f>
        <v>36.167651536131679</v>
      </c>
      <c r="U1703" s="199">
        <f t="shared" si="133"/>
        <v>-0.32652236496000053</v>
      </c>
      <c r="V1703" s="199">
        <f t="shared" si="134"/>
        <v>0</v>
      </c>
      <c r="W1703" s="231">
        <f>SUM($V$1653:V1703)</f>
        <v>31.793601748849969</v>
      </c>
      <c r="Y1703" s="231"/>
      <c r="Z1703" s="231"/>
      <c r="AA1703" s="231"/>
      <c r="AB1703" s="231"/>
      <c r="AC1703" s="231"/>
      <c r="AD1703" s="231"/>
      <c r="AE1703" s="231"/>
      <c r="AF1703" s="231"/>
      <c r="AG1703" s="231"/>
      <c r="AH1703" s="231"/>
      <c r="AI1703" s="231"/>
      <c r="AJ1703" s="231"/>
      <c r="AK1703" s="231"/>
      <c r="AL1703" s="231"/>
      <c r="AM1703" s="231"/>
      <c r="AN1703" s="231"/>
    </row>
    <row r="1704" spans="1:40">
      <c r="A1704" s="27">
        <v>43675</v>
      </c>
      <c r="B1704" s="113">
        <v>0</v>
      </c>
      <c r="C1704" s="115">
        <v>0</v>
      </c>
      <c r="D1704" s="116">
        <v>26.45</v>
      </c>
      <c r="E1704" s="113">
        <v>23.284099999999999</v>
      </c>
      <c r="F1704" s="113">
        <v>0</v>
      </c>
      <c r="G1704" s="113">
        <v>11.80000019</v>
      </c>
      <c r="H1704" s="113">
        <v>100</v>
      </c>
      <c r="I1704" s="113">
        <v>13.09</v>
      </c>
      <c r="J1704" s="113">
        <v>67.03</v>
      </c>
      <c r="K1704" s="113">
        <v>173.78</v>
      </c>
      <c r="L1704" s="113">
        <v>206.51</v>
      </c>
      <c r="M1704" s="113">
        <v>0</v>
      </c>
      <c r="N1704" s="113">
        <v>0.01</v>
      </c>
      <c r="O1704" s="113">
        <v>88.22</v>
      </c>
      <c r="P1704" s="113">
        <f t="shared" si="130"/>
        <v>-1.365869385833797E-2</v>
      </c>
      <c r="Q1704" s="113">
        <f t="shared" si="131"/>
        <v>0.986434162852725</v>
      </c>
      <c r="R1704" s="113">
        <f>SUM($Q$1653:Q1704)</f>
        <v>66.117857198180971</v>
      </c>
      <c r="S1704" s="113">
        <f t="shared" si="132"/>
        <v>-0.41282929854322603</v>
      </c>
      <c r="T1704" s="113">
        <f>SUM($S$1653:S1704)</f>
        <v>35.754822237588456</v>
      </c>
      <c r="U1704" s="199">
        <f t="shared" si="133"/>
        <v>-0.55396452487000047</v>
      </c>
      <c r="V1704" s="199">
        <f t="shared" si="134"/>
        <v>0</v>
      </c>
      <c r="W1704" s="231">
        <f>SUM($V$1653:V1704)</f>
        <v>31.793601748849969</v>
      </c>
      <c r="Y1704" s="231"/>
      <c r="Z1704" s="231"/>
      <c r="AA1704" s="231"/>
      <c r="AB1704" s="231"/>
      <c r="AC1704" s="231"/>
      <c r="AD1704" s="231"/>
      <c r="AE1704" s="231"/>
      <c r="AF1704" s="231"/>
      <c r="AG1704" s="231"/>
      <c r="AH1704" s="231"/>
      <c r="AI1704" s="231"/>
      <c r="AJ1704" s="231"/>
      <c r="AK1704" s="231"/>
      <c r="AL1704" s="231"/>
      <c r="AM1704" s="231"/>
      <c r="AN1704" s="231"/>
    </row>
    <row r="1705" spans="1:40">
      <c r="A1705" s="27">
        <v>43676</v>
      </c>
      <c r="B1705" s="113">
        <v>0</v>
      </c>
      <c r="C1705" s="115">
        <v>0</v>
      </c>
      <c r="D1705" s="116">
        <v>26.74</v>
      </c>
      <c r="E1705" s="113">
        <v>22.625499999999999</v>
      </c>
      <c r="F1705" s="113">
        <v>0</v>
      </c>
      <c r="G1705" s="113">
        <v>11.80000019</v>
      </c>
      <c r="H1705" s="113">
        <v>100</v>
      </c>
      <c r="I1705" s="113">
        <v>10.77</v>
      </c>
      <c r="J1705" s="113">
        <v>67.13</v>
      </c>
      <c r="K1705" s="113">
        <v>169.18</v>
      </c>
      <c r="L1705" s="113">
        <v>201.83</v>
      </c>
      <c r="M1705" s="113">
        <v>0</v>
      </c>
      <c r="N1705" s="113">
        <v>0.28000000000000003</v>
      </c>
      <c r="O1705" s="113">
        <v>88.26</v>
      </c>
      <c r="P1705" s="113">
        <f t="shared" si="130"/>
        <v>-1.0705645771217978E-2</v>
      </c>
      <c r="Q1705" s="113">
        <f t="shared" si="131"/>
        <v>0.9893514557034242</v>
      </c>
      <c r="R1705" s="113">
        <f>SUM($Q$1653:Q1705)</f>
        <v>67.107208653884399</v>
      </c>
      <c r="S1705" s="113">
        <f t="shared" si="132"/>
        <v>-0.36228828051842615</v>
      </c>
      <c r="T1705" s="113">
        <f>SUM($S$1653:S1705)</f>
        <v>35.392533957070029</v>
      </c>
      <c r="U1705" s="199">
        <f t="shared" si="133"/>
        <v>-0.54585913085000071</v>
      </c>
      <c r="V1705" s="199">
        <f t="shared" si="134"/>
        <v>0</v>
      </c>
      <c r="W1705" s="231">
        <f>SUM($V$1653:V1705)</f>
        <v>31.793601748849969</v>
      </c>
      <c r="Y1705" s="231"/>
      <c r="Z1705" s="231"/>
      <c r="AA1705" s="231"/>
      <c r="AB1705" s="231"/>
      <c r="AC1705" s="231"/>
      <c r="AD1705" s="231"/>
      <c r="AE1705" s="231"/>
      <c r="AF1705" s="231"/>
      <c r="AG1705" s="231"/>
      <c r="AH1705" s="231"/>
      <c r="AI1705" s="231"/>
      <c r="AJ1705" s="231"/>
      <c r="AK1705" s="231"/>
      <c r="AL1705" s="231"/>
      <c r="AM1705" s="231"/>
      <c r="AN1705" s="231"/>
    </row>
    <row r="1706" spans="1:40">
      <c r="A1706" s="27">
        <v>43677</v>
      </c>
      <c r="B1706" s="113">
        <v>0</v>
      </c>
      <c r="C1706" s="115">
        <v>0</v>
      </c>
      <c r="D1706" s="116">
        <v>25.73</v>
      </c>
      <c r="E1706" s="113">
        <v>21.966799999999999</v>
      </c>
      <c r="F1706" s="113">
        <v>0</v>
      </c>
      <c r="G1706" s="113">
        <v>11.80000019</v>
      </c>
      <c r="H1706" s="113">
        <v>100</v>
      </c>
      <c r="I1706" s="113">
        <v>11.17</v>
      </c>
      <c r="J1706" s="113">
        <v>67.209999999999994</v>
      </c>
      <c r="K1706" s="113">
        <v>164.64</v>
      </c>
      <c r="L1706" s="113">
        <v>197.75</v>
      </c>
      <c r="M1706" s="113">
        <v>0</v>
      </c>
      <c r="N1706" s="113">
        <v>0.19</v>
      </c>
      <c r="O1706" s="113">
        <v>87.27</v>
      </c>
      <c r="P1706" s="113">
        <f t="shared" si="130"/>
        <v>-1.8858352469677958E-2</v>
      </c>
      <c r="Q1706" s="113">
        <f t="shared" si="131"/>
        <v>0.98131835371993803</v>
      </c>
      <c r="R1706" s="113">
        <f>SUM($Q$1653:Q1706)</f>
        <v>68.088527007604341</v>
      </c>
      <c r="S1706" s="113">
        <f t="shared" si="132"/>
        <v>-0.48969852713182571</v>
      </c>
      <c r="T1706" s="113">
        <f>SUM($S$1653:S1706)</f>
        <v>34.9028354299382</v>
      </c>
      <c r="U1706" s="199">
        <f t="shared" si="133"/>
        <v>-0.67384930576000024</v>
      </c>
      <c r="V1706" s="199">
        <f t="shared" si="134"/>
        <v>0</v>
      </c>
      <c r="W1706" s="231">
        <f>SUM($V$1653:V1706)</f>
        <v>31.793601748849969</v>
      </c>
      <c r="Y1706" s="231"/>
      <c r="Z1706" s="231"/>
      <c r="AA1706" s="231"/>
      <c r="AB1706" s="231"/>
      <c r="AC1706" s="231"/>
      <c r="AD1706" s="231"/>
      <c r="AE1706" s="231"/>
      <c r="AF1706" s="231"/>
      <c r="AG1706" s="231"/>
      <c r="AH1706" s="231"/>
      <c r="AI1706" s="231"/>
      <c r="AJ1706" s="231"/>
      <c r="AK1706" s="231"/>
      <c r="AL1706" s="231"/>
      <c r="AM1706" s="231"/>
      <c r="AN1706" s="231"/>
    </row>
    <row r="1707" spans="1:40">
      <c r="A1707" s="27">
        <v>43678</v>
      </c>
      <c r="B1707" s="113">
        <v>0</v>
      </c>
      <c r="C1707" s="115">
        <v>0</v>
      </c>
      <c r="D1707" s="116">
        <v>26.48</v>
      </c>
      <c r="E1707" s="113">
        <v>21.3081</v>
      </c>
      <c r="F1707" s="113">
        <v>0</v>
      </c>
      <c r="G1707" s="113">
        <v>11.80000019</v>
      </c>
      <c r="H1707" s="113">
        <v>100</v>
      </c>
      <c r="I1707" s="113">
        <v>9.01</v>
      </c>
      <c r="J1707" s="113">
        <v>67.23</v>
      </c>
      <c r="K1707" s="113">
        <v>160.97999999999999</v>
      </c>
      <c r="L1707" s="113">
        <v>193.6</v>
      </c>
      <c r="M1707" s="113">
        <v>0</v>
      </c>
      <c r="N1707" s="113">
        <v>0.46</v>
      </c>
      <c r="O1707" s="113">
        <v>87.9</v>
      </c>
      <c r="P1707" s="113">
        <f t="shared" si="130"/>
        <v>-8.3662544241379089E-3</v>
      </c>
      <c r="Q1707" s="113">
        <f t="shared" si="131"/>
        <v>0.99166864528796617</v>
      </c>
      <c r="R1707" s="113">
        <f>SUM($Q$1653:Q1707)</f>
        <v>69.080195652892314</v>
      </c>
      <c r="S1707" s="113">
        <f t="shared" si="132"/>
        <v>-0.39066802559522595</v>
      </c>
      <c r="T1707" s="113">
        <f>SUM($S$1653:S1707)</f>
        <v>34.512167404342975</v>
      </c>
      <c r="U1707" s="199">
        <f t="shared" si="133"/>
        <v>-0.61759159267000052</v>
      </c>
      <c r="V1707" s="199">
        <f t="shared" si="134"/>
        <v>0</v>
      </c>
      <c r="W1707" s="231">
        <f>SUM($V$1653:V1707)</f>
        <v>31.793601748849969</v>
      </c>
      <c r="Y1707" s="231"/>
      <c r="Z1707" s="231"/>
      <c r="AA1707" s="231"/>
      <c r="AB1707" s="231"/>
      <c r="AC1707" s="231"/>
      <c r="AD1707" s="231"/>
      <c r="AE1707" s="231"/>
      <c r="AF1707" s="231"/>
      <c r="AG1707" s="231"/>
      <c r="AH1707" s="231"/>
      <c r="AI1707" s="231"/>
      <c r="AJ1707" s="231"/>
      <c r="AK1707" s="231"/>
      <c r="AL1707" s="231"/>
      <c r="AM1707" s="231"/>
      <c r="AN1707" s="231"/>
    </row>
    <row r="1708" spans="1:40">
      <c r="A1708" s="27">
        <v>43679</v>
      </c>
      <c r="B1708" s="113">
        <v>0</v>
      </c>
      <c r="C1708" s="115">
        <v>0</v>
      </c>
      <c r="D1708" s="116">
        <v>27.15</v>
      </c>
      <c r="E1708" s="113">
        <v>20.6495</v>
      </c>
      <c r="F1708" s="113">
        <v>0</v>
      </c>
      <c r="G1708" s="113">
        <v>11.80000019</v>
      </c>
      <c r="H1708" s="113">
        <v>100</v>
      </c>
      <c r="I1708" s="113">
        <v>8.77</v>
      </c>
      <c r="J1708" s="113">
        <v>67.2</v>
      </c>
      <c r="K1708" s="113">
        <v>157.41</v>
      </c>
      <c r="L1708" s="113">
        <v>189.85</v>
      </c>
      <c r="M1708" s="113">
        <v>0</v>
      </c>
      <c r="N1708" s="113">
        <v>0.5</v>
      </c>
      <c r="O1708" s="113">
        <v>87.95</v>
      </c>
      <c r="P1708" s="113">
        <f t="shared" si="130"/>
        <v>7.7452683589820104E-3</v>
      </c>
      <c r="Q1708" s="113">
        <f t="shared" si="131"/>
        <v>1.0077753405388556</v>
      </c>
      <c r="R1708" s="113">
        <f>SUM($Q$1653:Q1708)</f>
        <v>70.087970993431171</v>
      </c>
      <c r="S1708" s="113">
        <f t="shared" si="132"/>
        <v>-0.31861750886042634</v>
      </c>
      <c r="T1708" s="113">
        <f>SUM($S$1653:S1708)</f>
        <v>34.193549895482548</v>
      </c>
      <c r="U1708" s="199">
        <f t="shared" si="133"/>
        <v>-0.5697054046500003</v>
      </c>
      <c r="V1708" s="199">
        <f t="shared" si="134"/>
        <v>0</v>
      </c>
      <c r="W1708" s="231">
        <f>SUM($V$1653:V1708)</f>
        <v>31.793601748849969</v>
      </c>
      <c r="Y1708" s="231"/>
      <c r="Z1708" s="231"/>
      <c r="AA1708" s="231"/>
      <c r="AB1708" s="231"/>
      <c r="AC1708" s="231"/>
      <c r="AD1708" s="231"/>
      <c r="AE1708" s="231"/>
      <c r="AF1708" s="231"/>
      <c r="AG1708" s="231"/>
      <c r="AH1708" s="231"/>
      <c r="AI1708" s="231"/>
      <c r="AJ1708" s="231"/>
      <c r="AK1708" s="231"/>
      <c r="AL1708" s="231"/>
      <c r="AM1708" s="231"/>
      <c r="AN1708" s="231"/>
    </row>
    <row r="1709" spans="1:40">
      <c r="A1709" s="27">
        <v>43680</v>
      </c>
      <c r="B1709" s="113">
        <v>0</v>
      </c>
      <c r="C1709" s="115">
        <v>0</v>
      </c>
      <c r="D1709" s="116">
        <v>25.46</v>
      </c>
      <c r="E1709" s="113">
        <v>19.9908</v>
      </c>
      <c r="F1709" s="113">
        <v>0</v>
      </c>
      <c r="G1709" s="113">
        <v>11.80000019</v>
      </c>
      <c r="H1709" s="113">
        <v>100</v>
      </c>
      <c r="I1709" s="113">
        <v>12.09</v>
      </c>
      <c r="J1709" s="113">
        <v>67.209999999999994</v>
      </c>
      <c r="K1709" s="113">
        <v>153.41</v>
      </c>
      <c r="L1709" s="113">
        <v>186.85</v>
      </c>
      <c r="M1709" s="113">
        <v>0</v>
      </c>
      <c r="N1709" s="113">
        <v>0</v>
      </c>
      <c r="O1709" s="113">
        <v>85.97</v>
      </c>
      <c r="P1709" s="113">
        <f t="shared" si="130"/>
        <v>-1.8961591004779121E-3</v>
      </c>
      <c r="Q1709" s="113">
        <f t="shared" si="131"/>
        <v>0.9981056374734798</v>
      </c>
      <c r="R1709" s="113">
        <f>SUM($Q$1653:Q1709)</f>
        <v>71.086076630904657</v>
      </c>
      <c r="S1709" s="113">
        <f t="shared" si="132"/>
        <v>-0.55505291962382586</v>
      </c>
      <c r="T1709" s="113">
        <f>SUM($S$1653:S1709)</f>
        <v>33.638496975858722</v>
      </c>
      <c r="U1709" s="199">
        <f t="shared" si="133"/>
        <v>-0.76888226356000045</v>
      </c>
      <c r="V1709" s="199">
        <f t="shared" si="134"/>
        <v>0</v>
      </c>
      <c r="W1709" s="231">
        <f>SUM($V$1653:V1709)</f>
        <v>31.793601748849969</v>
      </c>
      <c r="Y1709" s="231"/>
      <c r="Z1709" s="231"/>
      <c r="AA1709" s="231"/>
      <c r="AB1709" s="231"/>
      <c r="AC1709" s="231"/>
      <c r="AD1709" s="231"/>
      <c r="AE1709" s="231"/>
      <c r="AF1709" s="231"/>
      <c r="AG1709" s="231"/>
      <c r="AH1709" s="231"/>
      <c r="AI1709" s="231"/>
      <c r="AJ1709" s="231"/>
      <c r="AK1709" s="231"/>
      <c r="AL1709" s="231"/>
      <c r="AM1709" s="231"/>
      <c r="AN1709" s="231"/>
    </row>
    <row r="1710" spans="1:40">
      <c r="A1710" s="27">
        <v>43681</v>
      </c>
      <c r="B1710" s="113">
        <v>0</v>
      </c>
      <c r="C1710" s="115">
        <v>0</v>
      </c>
      <c r="D1710" s="116">
        <v>24.99</v>
      </c>
      <c r="E1710" s="113">
        <v>19.332100000000001</v>
      </c>
      <c r="F1710" s="113">
        <v>0</v>
      </c>
      <c r="G1710" s="113">
        <v>11.80000019</v>
      </c>
      <c r="H1710" s="113">
        <v>100</v>
      </c>
      <c r="I1710" s="113">
        <v>11.93</v>
      </c>
      <c r="J1710" s="113">
        <v>67.28</v>
      </c>
      <c r="K1710" s="113">
        <v>149.6</v>
      </c>
      <c r="L1710" s="113">
        <v>183.12</v>
      </c>
      <c r="M1710" s="113">
        <v>0</v>
      </c>
      <c r="N1710" s="113">
        <v>0</v>
      </c>
      <c r="O1710" s="113">
        <v>85.54</v>
      </c>
      <c r="P1710" s="113">
        <f t="shared" si="130"/>
        <v>-3.9951755119379678E-3</v>
      </c>
      <c r="Q1710" s="113">
        <f t="shared" si="131"/>
        <v>0.99601279458423719</v>
      </c>
      <c r="R1710" s="113">
        <f>SUM($Q$1653:Q1710)</f>
        <v>72.082089425488888</v>
      </c>
      <c r="S1710" s="113">
        <f t="shared" si="132"/>
        <v>-0.61656711928722618</v>
      </c>
      <c r="T1710" s="113">
        <f>SUM($S$1653:S1710)</f>
        <v>33.021929856571496</v>
      </c>
      <c r="U1710" s="199">
        <f t="shared" si="133"/>
        <v>-0.84034183647000049</v>
      </c>
      <c r="V1710" s="199">
        <f t="shared" si="134"/>
        <v>0</v>
      </c>
      <c r="W1710" s="231">
        <f>SUM($V$1653:V1710)</f>
        <v>31.793601748849969</v>
      </c>
      <c r="Y1710" s="231"/>
      <c r="Z1710" s="231"/>
      <c r="AA1710" s="231"/>
      <c r="AB1710" s="231"/>
      <c r="AC1710" s="231"/>
      <c r="AD1710" s="231"/>
      <c r="AE1710" s="231"/>
      <c r="AF1710" s="231"/>
      <c r="AG1710" s="231"/>
      <c r="AH1710" s="231"/>
      <c r="AI1710" s="231"/>
      <c r="AJ1710" s="231"/>
      <c r="AK1710" s="231"/>
      <c r="AL1710" s="231"/>
      <c r="AM1710" s="231"/>
      <c r="AN1710" s="231"/>
    </row>
    <row r="1711" spans="1:40">
      <c r="A1711" s="27">
        <v>43682</v>
      </c>
      <c r="B1711" s="113">
        <v>0</v>
      </c>
      <c r="C1711" s="115">
        <v>0</v>
      </c>
      <c r="D1711" s="116">
        <v>26.97</v>
      </c>
      <c r="E1711" s="113">
        <v>18.673500000000001</v>
      </c>
      <c r="F1711" s="113">
        <v>0</v>
      </c>
      <c r="G1711" s="113">
        <v>11.80000019</v>
      </c>
      <c r="H1711" s="113">
        <v>100</v>
      </c>
      <c r="I1711" s="113">
        <v>9.92</v>
      </c>
      <c r="J1711" s="113">
        <v>67.260000000000005</v>
      </c>
      <c r="K1711" s="113">
        <v>147</v>
      </c>
      <c r="L1711" s="113">
        <v>179.17</v>
      </c>
      <c r="M1711" s="113">
        <v>0</v>
      </c>
      <c r="N1711" s="113">
        <v>0.13</v>
      </c>
      <c r="O1711" s="113">
        <v>87.28</v>
      </c>
      <c r="P1711" s="113">
        <f t="shared" si="130"/>
        <v>2.7379123202182137E-2</v>
      </c>
      <c r="Q1711" s="113">
        <f t="shared" si="131"/>
        <v>1.0277573755780722</v>
      </c>
      <c r="R1711" s="113">
        <f>SUM($Q$1653:Q1711)</f>
        <v>73.109846801066965</v>
      </c>
      <c r="S1711" s="113">
        <f t="shared" si="132"/>
        <v>-0.37901071717242568</v>
      </c>
      <c r="T1711" s="113">
        <f>SUM($S$1653:S1711)</f>
        <v>32.642919139399069</v>
      </c>
      <c r="U1711" s="199">
        <f t="shared" si="133"/>
        <v>-0.65531659545000043</v>
      </c>
      <c r="V1711" s="199">
        <f t="shared" si="134"/>
        <v>0</v>
      </c>
      <c r="W1711" s="231">
        <f>SUM($V$1653:V1711)</f>
        <v>31.793601748849969</v>
      </c>
      <c r="Y1711" s="231"/>
      <c r="Z1711" s="231"/>
      <c r="AA1711" s="231"/>
      <c r="AB1711" s="231"/>
      <c r="AC1711" s="231"/>
      <c r="AD1711" s="231"/>
      <c r="AE1711" s="231"/>
      <c r="AF1711" s="231"/>
      <c r="AG1711" s="231"/>
      <c r="AH1711" s="231"/>
      <c r="AI1711" s="231"/>
      <c r="AJ1711" s="231"/>
      <c r="AK1711" s="231"/>
      <c r="AL1711" s="231"/>
      <c r="AM1711" s="231"/>
      <c r="AN1711" s="231"/>
    </row>
    <row r="1712" spans="1:40">
      <c r="A1712" s="27">
        <v>43683</v>
      </c>
      <c r="B1712" s="113">
        <v>5.7000000000000002E-3</v>
      </c>
      <c r="C1712" s="115">
        <v>0</v>
      </c>
      <c r="D1712" s="116">
        <v>27.69</v>
      </c>
      <c r="E1712" s="113">
        <v>18.014800000000001</v>
      </c>
      <c r="F1712" s="113">
        <v>0</v>
      </c>
      <c r="G1712" s="113">
        <v>11.80000019</v>
      </c>
      <c r="H1712" s="113">
        <v>100</v>
      </c>
      <c r="I1712" s="113">
        <v>6.01</v>
      </c>
      <c r="J1712" s="113">
        <v>67.19</v>
      </c>
      <c r="K1712" s="113">
        <v>144.37</v>
      </c>
      <c r="L1712" s="113">
        <v>176</v>
      </c>
      <c r="M1712" s="113">
        <v>0</v>
      </c>
      <c r="N1712" s="113">
        <v>0.6</v>
      </c>
      <c r="O1712" s="113">
        <v>88.01</v>
      </c>
      <c r="P1712" s="113">
        <f t="shared" si="130"/>
        <v>2.7581657846722091E-2</v>
      </c>
      <c r="Q1712" s="113">
        <f t="shared" si="131"/>
        <v>1.0279655531336802</v>
      </c>
      <c r="R1712" s="113">
        <f>SUM($Q$1653:Q1712)</f>
        <v>74.137812354200648</v>
      </c>
      <c r="S1712" s="113">
        <f t="shared" si="132"/>
        <v>-0.27287861931582602</v>
      </c>
      <c r="T1712" s="113">
        <f>SUM($S$1653:S1712)</f>
        <v>32.370040520083244</v>
      </c>
      <c r="U1712" s="199">
        <f t="shared" si="133"/>
        <v>-0.60219947136000018</v>
      </c>
      <c r="V1712" s="199">
        <f t="shared" si="134"/>
        <v>0</v>
      </c>
      <c r="W1712" s="231">
        <f>SUM($V$1653:V1712)</f>
        <v>31.793601748849969</v>
      </c>
      <c r="Y1712" s="231"/>
      <c r="Z1712" s="231"/>
      <c r="AA1712" s="231"/>
      <c r="AB1712" s="231"/>
      <c r="AC1712" s="231"/>
      <c r="AD1712" s="231"/>
      <c r="AE1712" s="231"/>
      <c r="AF1712" s="231"/>
      <c r="AG1712" s="231"/>
      <c r="AH1712" s="231"/>
      <c r="AI1712" s="231"/>
      <c r="AJ1712" s="231"/>
      <c r="AK1712" s="231"/>
      <c r="AL1712" s="231"/>
      <c r="AM1712" s="231"/>
      <c r="AN1712" s="231"/>
    </row>
    <row r="1713" spans="1:40">
      <c r="A1713" s="27">
        <v>43684</v>
      </c>
      <c r="B1713" s="113">
        <v>0</v>
      </c>
      <c r="C1713" s="115">
        <v>0</v>
      </c>
      <c r="D1713" s="116">
        <v>26.94</v>
      </c>
      <c r="E1713" s="113">
        <v>17.356100000000001</v>
      </c>
      <c r="F1713" s="113">
        <v>0</v>
      </c>
      <c r="G1713" s="113">
        <v>11.80000019</v>
      </c>
      <c r="H1713" s="113">
        <v>100</v>
      </c>
      <c r="I1713" s="113">
        <v>7.46</v>
      </c>
      <c r="J1713" s="113">
        <v>67.17</v>
      </c>
      <c r="K1713" s="113">
        <v>141.22</v>
      </c>
      <c r="L1713" s="113">
        <v>173.33</v>
      </c>
      <c r="M1713" s="113">
        <v>0</v>
      </c>
      <c r="N1713" s="113">
        <v>0.16</v>
      </c>
      <c r="O1713" s="113">
        <v>86.98</v>
      </c>
      <c r="P1713" s="113">
        <f t="shared" si="130"/>
        <v>2.4705511005262124E-2</v>
      </c>
      <c r="Q1713" s="113">
        <f t="shared" si="131"/>
        <v>1.0250132209605274</v>
      </c>
      <c r="R1713" s="113">
        <f>SUM($Q$1653:Q1713)</f>
        <v>75.162825575161179</v>
      </c>
      <c r="S1713" s="113">
        <f t="shared" si="132"/>
        <v>-0.38701933629922547</v>
      </c>
      <c r="T1713" s="113">
        <f>SUM($S$1653:S1713)</f>
        <v>31.983021183784018</v>
      </c>
      <c r="U1713" s="199">
        <f t="shared" si="133"/>
        <v>-0.70297120827000004</v>
      </c>
      <c r="V1713" s="199">
        <f t="shared" si="134"/>
        <v>0</v>
      </c>
      <c r="W1713" s="231">
        <f>SUM($V$1653:V1713)</f>
        <v>31.793601748849969</v>
      </c>
      <c r="Y1713" s="231"/>
      <c r="Z1713" s="231"/>
      <c r="AA1713" s="231"/>
      <c r="AB1713" s="231"/>
      <c r="AC1713" s="231"/>
      <c r="AD1713" s="231"/>
      <c r="AE1713" s="231"/>
      <c r="AF1713" s="231"/>
      <c r="AG1713" s="231"/>
      <c r="AH1713" s="231"/>
      <c r="AI1713" s="231"/>
      <c r="AJ1713" s="231"/>
      <c r="AK1713" s="231"/>
      <c r="AL1713" s="231"/>
      <c r="AM1713" s="231"/>
      <c r="AN1713" s="231"/>
    </row>
    <row r="1714" spans="1:40">
      <c r="A1714" s="27">
        <v>43685</v>
      </c>
      <c r="B1714" s="113">
        <v>0</v>
      </c>
      <c r="C1714" s="115">
        <v>0</v>
      </c>
      <c r="D1714" s="116">
        <v>27.01</v>
      </c>
      <c r="E1714" s="113">
        <v>16.697399999999998</v>
      </c>
      <c r="F1714" s="113">
        <v>0</v>
      </c>
      <c r="G1714" s="113">
        <v>11.80000019</v>
      </c>
      <c r="H1714" s="113">
        <v>100</v>
      </c>
      <c r="I1714" s="113">
        <v>7.82</v>
      </c>
      <c r="J1714" s="113">
        <v>67.16</v>
      </c>
      <c r="K1714" s="113">
        <v>138.41999999999999</v>
      </c>
      <c r="L1714" s="113">
        <v>170.56</v>
      </c>
      <c r="M1714" s="113">
        <v>0</v>
      </c>
      <c r="N1714" s="113">
        <v>0</v>
      </c>
      <c r="O1714" s="113">
        <v>86.71</v>
      </c>
      <c r="P1714" s="113">
        <f t="shared" si="130"/>
        <v>3.1361619986802133E-2</v>
      </c>
      <c r="Q1714" s="113">
        <f t="shared" si="131"/>
        <v>1.0318585771121267</v>
      </c>
      <c r="R1714" s="113">
        <f>SUM($Q$1653:Q1714)</f>
        <v>76.194684152273311</v>
      </c>
      <c r="S1714" s="113">
        <f t="shared" si="132"/>
        <v>-0.39500020093262567</v>
      </c>
      <c r="T1714" s="113">
        <f>SUM($S$1653:S1714)</f>
        <v>31.588020982851393</v>
      </c>
      <c r="U1714" s="199">
        <f t="shared" si="133"/>
        <v>-0.71790017918000004</v>
      </c>
      <c r="V1714" s="199">
        <f t="shared" si="134"/>
        <v>0</v>
      </c>
      <c r="W1714" s="231">
        <f>SUM($V$1653:V1714)</f>
        <v>31.793601748849969</v>
      </c>
      <c r="Y1714" s="231"/>
      <c r="Z1714" s="231"/>
      <c r="AA1714" s="231"/>
      <c r="AB1714" s="231"/>
      <c r="AC1714" s="231"/>
      <c r="AD1714" s="231"/>
      <c r="AE1714" s="231"/>
      <c r="AF1714" s="231"/>
      <c r="AG1714" s="231"/>
      <c r="AH1714" s="231"/>
      <c r="AI1714" s="231"/>
      <c r="AJ1714" s="231"/>
      <c r="AK1714" s="231"/>
      <c r="AL1714" s="231"/>
      <c r="AM1714" s="231"/>
      <c r="AN1714" s="231"/>
    </row>
    <row r="1715" spans="1:40">
      <c r="A1715" s="27">
        <v>43686</v>
      </c>
      <c r="B1715" s="113">
        <v>0</v>
      </c>
      <c r="C1715" s="115">
        <v>0</v>
      </c>
      <c r="D1715" s="116">
        <v>26.4</v>
      </c>
      <c r="E1715" s="113">
        <v>16.038799999999998</v>
      </c>
      <c r="F1715" s="113">
        <v>0</v>
      </c>
      <c r="G1715" s="113">
        <v>11.80000019</v>
      </c>
      <c r="H1715" s="113">
        <v>100</v>
      </c>
      <c r="I1715" s="113">
        <v>8.06</v>
      </c>
      <c r="J1715" s="113">
        <v>67.17</v>
      </c>
      <c r="K1715" s="113">
        <v>135.33000000000001</v>
      </c>
      <c r="L1715" s="113">
        <v>167.84</v>
      </c>
      <c r="M1715" s="113">
        <v>0</v>
      </c>
      <c r="N1715" s="113">
        <v>0</v>
      </c>
      <c r="O1715" s="113">
        <v>85.71</v>
      </c>
      <c r="P1715" s="113">
        <f t="shared" si="130"/>
        <v>2.6002756186922105E-2</v>
      </c>
      <c r="Q1715" s="113">
        <f t="shared" si="131"/>
        <v>1.0263437772648403</v>
      </c>
      <c r="R1715" s="113">
        <f>SUM($Q$1653:Q1715)</f>
        <v>77.221027929538153</v>
      </c>
      <c r="S1715" s="113">
        <f t="shared" si="132"/>
        <v>-0.47911290268782614</v>
      </c>
      <c r="T1715" s="113">
        <f>SUM($S$1653:S1715)</f>
        <v>31.108908080163566</v>
      </c>
      <c r="U1715" s="199">
        <f t="shared" si="133"/>
        <v>-0.80401245516000064</v>
      </c>
      <c r="V1715" s="199">
        <f t="shared" si="134"/>
        <v>0</v>
      </c>
      <c r="W1715" s="231">
        <f>SUM($V$1653:V1715)</f>
        <v>31.793601748849969</v>
      </c>
      <c r="Y1715" s="231"/>
      <c r="Z1715" s="231"/>
      <c r="AA1715" s="231"/>
      <c r="AB1715" s="231"/>
      <c r="AC1715" s="231"/>
      <c r="AD1715" s="231"/>
      <c r="AE1715" s="231"/>
      <c r="AF1715" s="231"/>
      <c r="AG1715" s="231"/>
      <c r="AH1715" s="231"/>
      <c r="AI1715" s="231"/>
      <c r="AJ1715" s="231"/>
      <c r="AK1715" s="231"/>
      <c r="AL1715" s="231"/>
      <c r="AM1715" s="231"/>
      <c r="AN1715" s="231"/>
    </row>
    <row r="1716" spans="1:40">
      <c r="A1716" s="27">
        <v>43687</v>
      </c>
      <c r="B1716" s="113">
        <v>0</v>
      </c>
      <c r="C1716" s="115">
        <v>0</v>
      </c>
      <c r="D1716" s="116">
        <v>26.44</v>
      </c>
      <c r="E1716" s="113">
        <v>15.380100000000001</v>
      </c>
      <c r="F1716" s="113">
        <v>0</v>
      </c>
      <c r="G1716" s="113">
        <v>11.80000019</v>
      </c>
      <c r="H1716" s="113">
        <v>100</v>
      </c>
      <c r="I1716" s="113">
        <v>9.17</v>
      </c>
      <c r="J1716" s="113">
        <v>67.22</v>
      </c>
      <c r="K1716" s="113">
        <v>131.94999999999999</v>
      </c>
      <c r="L1716" s="113">
        <v>164.8</v>
      </c>
      <c r="M1716" s="113">
        <v>0</v>
      </c>
      <c r="N1716" s="113">
        <v>0.02</v>
      </c>
      <c r="O1716" s="113">
        <v>85.17</v>
      </c>
      <c r="P1716" s="113">
        <f t="shared" si="130"/>
        <v>3.6187607976461963E-2</v>
      </c>
      <c r="Q1716" s="113">
        <f t="shared" si="131"/>
        <v>1.0368503496411721</v>
      </c>
      <c r="R1716" s="113">
        <f>SUM($Q$1653:Q1716)</f>
        <v>78.257878279179323</v>
      </c>
      <c r="S1716" s="113">
        <f t="shared" si="132"/>
        <v>-0.49265760047122575</v>
      </c>
      <c r="T1716" s="113">
        <f>SUM($S$1653:S1716)</f>
        <v>30.61625047969234</v>
      </c>
      <c r="U1716" s="199">
        <f t="shared" si="133"/>
        <v>-0.82208201507000001</v>
      </c>
      <c r="V1716" s="199">
        <f t="shared" si="134"/>
        <v>0</v>
      </c>
      <c r="W1716" s="231">
        <f>SUM($V$1653:V1716)</f>
        <v>31.793601748849969</v>
      </c>
      <c r="Y1716" s="231"/>
      <c r="Z1716" s="231"/>
      <c r="AA1716" s="231"/>
      <c r="AB1716" s="231"/>
      <c r="AC1716" s="231"/>
      <c r="AD1716" s="231"/>
      <c r="AE1716" s="231"/>
      <c r="AF1716" s="231"/>
      <c r="AG1716" s="231"/>
      <c r="AH1716" s="231"/>
      <c r="AI1716" s="231"/>
      <c r="AJ1716" s="231"/>
      <c r="AK1716" s="231"/>
      <c r="AL1716" s="231"/>
      <c r="AM1716" s="231"/>
      <c r="AN1716" s="231"/>
    </row>
    <row r="1717" spans="1:40">
      <c r="A1717" s="27">
        <v>43688</v>
      </c>
      <c r="B1717" s="113">
        <v>0</v>
      </c>
      <c r="C1717" s="115">
        <v>0</v>
      </c>
      <c r="D1717" s="116">
        <v>27.37</v>
      </c>
      <c r="E1717" s="113">
        <v>14.721399999999999</v>
      </c>
      <c r="F1717" s="113">
        <v>0</v>
      </c>
      <c r="G1717" s="113">
        <v>11.80000019</v>
      </c>
      <c r="H1717" s="113">
        <v>100</v>
      </c>
      <c r="I1717" s="113">
        <v>7.63</v>
      </c>
      <c r="J1717" s="113">
        <v>67.2</v>
      </c>
      <c r="K1717" s="113">
        <v>124.27</v>
      </c>
      <c r="L1717" s="113">
        <v>156.66999999999999</v>
      </c>
      <c r="M1717" s="113">
        <v>0</v>
      </c>
      <c r="N1717" s="113">
        <v>0.19</v>
      </c>
      <c r="O1717" s="113">
        <v>85.68</v>
      </c>
      <c r="P1717" s="113">
        <f t="shared" si="130"/>
        <v>6.0378600736002062E-2</v>
      </c>
      <c r="Q1717" s="113">
        <f t="shared" si="131"/>
        <v>1.0622386347540385</v>
      </c>
      <c r="R1717" s="113">
        <f>SUM($Q$1653:Q1717)</f>
        <v>79.320116913933362</v>
      </c>
      <c r="S1717" s="113">
        <f t="shared" si="132"/>
        <v>-0.36260846529462581</v>
      </c>
      <c r="T1717" s="113">
        <f>SUM($S$1653:S1717)</f>
        <v>30.253642014397713</v>
      </c>
      <c r="U1717" s="199">
        <f t="shared" si="133"/>
        <v>-0.74698076798000013</v>
      </c>
      <c r="V1717" s="199">
        <f t="shared" si="134"/>
        <v>0</v>
      </c>
      <c r="W1717" s="231">
        <f>SUM($V$1653:V1717)</f>
        <v>31.793601748849969</v>
      </c>
      <c r="Y1717" s="231"/>
      <c r="Z1717" s="231"/>
      <c r="AA1717" s="231"/>
      <c r="AB1717" s="231"/>
      <c r="AC1717" s="231"/>
      <c r="AD1717" s="231"/>
      <c r="AE1717" s="231"/>
      <c r="AF1717" s="231"/>
      <c r="AG1717" s="231"/>
      <c r="AH1717" s="231"/>
      <c r="AI1717" s="231"/>
      <c r="AJ1717" s="231"/>
      <c r="AK1717" s="231"/>
      <c r="AL1717" s="231"/>
      <c r="AM1717" s="231"/>
      <c r="AN1717" s="231"/>
    </row>
    <row r="1718" spans="1:40">
      <c r="A1718" s="27">
        <v>43689</v>
      </c>
      <c r="B1718" s="113">
        <v>0</v>
      </c>
      <c r="C1718" s="115">
        <v>0</v>
      </c>
      <c r="D1718" s="116">
        <v>28.2</v>
      </c>
      <c r="E1718" s="113">
        <v>14.062799999999999</v>
      </c>
      <c r="F1718" s="113">
        <v>0</v>
      </c>
      <c r="G1718" s="113">
        <v>11.80000019</v>
      </c>
      <c r="H1718" s="113">
        <v>100</v>
      </c>
      <c r="I1718" s="113">
        <v>5.59</v>
      </c>
      <c r="J1718" s="113">
        <v>67.150000000000006</v>
      </c>
      <c r="K1718" s="113">
        <v>108.24</v>
      </c>
      <c r="L1718" s="113">
        <v>140.29</v>
      </c>
      <c r="M1718" s="113">
        <v>0</v>
      </c>
      <c r="N1718" s="113">
        <v>0.43</v>
      </c>
      <c r="O1718" s="113">
        <v>86.26</v>
      </c>
      <c r="P1718" s="113">
        <f t="shared" si="130"/>
        <v>9.8089371598122074E-2</v>
      </c>
      <c r="Q1718" s="113">
        <f t="shared" si="131"/>
        <v>1.103061363060251</v>
      </c>
      <c r="R1718" s="113">
        <f>SUM($Q$1653:Q1718)</f>
        <v>80.42317827699361</v>
      </c>
      <c r="S1718" s="113">
        <f t="shared" si="132"/>
        <v>-0.20799621954982633</v>
      </c>
      <c r="T1718" s="113">
        <f>SUM($S$1653:S1718)</f>
        <v>30.045645794847886</v>
      </c>
      <c r="U1718" s="199">
        <f t="shared" si="133"/>
        <v>-0.68234477196000021</v>
      </c>
      <c r="V1718" s="199">
        <f t="shared" si="134"/>
        <v>0</v>
      </c>
      <c r="W1718" s="231">
        <f>SUM($V$1653:V1718)</f>
        <v>31.793601748849969</v>
      </c>
      <c r="Y1718" s="231"/>
      <c r="Z1718" s="231"/>
      <c r="AA1718" s="231"/>
      <c r="AB1718" s="231"/>
      <c r="AC1718" s="231"/>
      <c r="AD1718" s="231"/>
      <c r="AE1718" s="231"/>
      <c r="AF1718" s="231"/>
      <c r="AG1718" s="231"/>
      <c r="AH1718" s="231"/>
      <c r="AI1718" s="231"/>
      <c r="AJ1718" s="231"/>
      <c r="AK1718" s="231"/>
      <c r="AL1718" s="231"/>
      <c r="AM1718" s="231"/>
      <c r="AN1718" s="231"/>
    </row>
    <row r="1719" spans="1:40">
      <c r="A1719" s="27">
        <v>43690</v>
      </c>
      <c r="B1719" s="113">
        <v>0</v>
      </c>
      <c r="C1719" s="115">
        <v>0</v>
      </c>
      <c r="D1719" s="116">
        <v>29.65</v>
      </c>
      <c r="E1719" s="113">
        <v>13.4041</v>
      </c>
      <c r="F1719" s="113">
        <v>0</v>
      </c>
      <c r="G1719" s="113">
        <v>11.80000019</v>
      </c>
      <c r="H1719" s="113">
        <v>100</v>
      </c>
      <c r="I1719" s="113">
        <v>2.64</v>
      </c>
      <c r="J1719" s="113">
        <v>67.069999999999993</v>
      </c>
      <c r="K1719" s="113">
        <v>106.46</v>
      </c>
      <c r="L1719" s="113">
        <v>137.26</v>
      </c>
      <c r="M1719" s="113">
        <v>0</v>
      </c>
      <c r="N1719" s="113">
        <v>0.72</v>
      </c>
      <c r="O1719" s="113">
        <v>87.17</v>
      </c>
      <c r="P1719" s="113">
        <f t="shared" si="130"/>
        <v>0.11406838195066205</v>
      </c>
      <c r="Q1719" s="113">
        <f t="shared" si="131"/>
        <v>1.1208287667210906</v>
      </c>
      <c r="R1719" s="113">
        <f>SUM($Q$1653:Q1719)</f>
        <v>81.5440070437147</v>
      </c>
      <c r="S1719" s="113">
        <f t="shared" si="132"/>
        <v>-2.640066378322628E-2</v>
      </c>
      <c r="T1719" s="113">
        <f>SUM($S$1653:S1719)</f>
        <v>30.019245131064661</v>
      </c>
      <c r="U1719" s="199">
        <f t="shared" si="133"/>
        <v>-0.55280664887000075</v>
      </c>
      <c r="V1719" s="199">
        <f t="shared" si="134"/>
        <v>0</v>
      </c>
      <c r="W1719" s="231">
        <f>SUM($V$1653:V1719)</f>
        <v>31.793601748849969</v>
      </c>
      <c r="Y1719" s="231"/>
      <c r="Z1719" s="231"/>
      <c r="AA1719" s="231"/>
      <c r="AB1719" s="231"/>
      <c r="AC1719" s="231"/>
      <c r="AD1719" s="231"/>
      <c r="AE1719" s="231"/>
      <c r="AF1719" s="231"/>
      <c r="AG1719" s="231"/>
      <c r="AH1719" s="231"/>
      <c r="AI1719" s="231"/>
      <c r="AJ1719" s="231"/>
      <c r="AK1719" s="231"/>
      <c r="AL1719" s="231"/>
      <c r="AM1719" s="231"/>
      <c r="AN1719" s="231"/>
    </row>
    <row r="1720" spans="1:40">
      <c r="A1720" s="27">
        <v>43691</v>
      </c>
      <c r="B1720" s="113">
        <v>0</v>
      </c>
      <c r="C1720" s="115">
        <v>0</v>
      </c>
      <c r="D1720" s="116">
        <v>27.86</v>
      </c>
      <c r="E1720" s="113">
        <v>12.7454</v>
      </c>
      <c r="F1720" s="113">
        <v>0</v>
      </c>
      <c r="G1720" s="113">
        <v>11.80000019</v>
      </c>
      <c r="H1720" s="113">
        <v>100</v>
      </c>
      <c r="I1720" s="113">
        <v>1.98</v>
      </c>
      <c r="J1720" s="113">
        <v>67.040000000000006</v>
      </c>
      <c r="K1720" s="113">
        <v>104.09</v>
      </c>
      <c r="L1720" s="113">
        <v>136.33000000000001</v>
      </c>
      <c r="M1720" s="113">
        <v>0</v>
      </c>
      <c r="N1720" s="113">
        <v>0.24</v>
      </c>
      <c r="O1720" s="113">
        <v>84.75</v>
      </c>
      <c r="P1720" s="113">
        <f t="shared" si="130"/>
        <v>7.9541212390202051E-2</v>
      </c>
      <c r="Q1720" s="113">
        <f t="shared" si="131"/>
        <v>1.082790182981441</v>
      </c>
      <c r="R1720" s="113">
        <f>SUM($Q$1653:Q1720)</f>
        <v>82.626797226696141</v>
      </c>
      <c r="S1720" s="113">
        <f t="shared" si="132"/>
        <v>-0.24955259540662589</v>
      </c>
      <c r="T1720" s="113">
        <f>SUM($S$1653:S1720)</f>
        <v>29.769692535658034</v>
      </c>
      <c r="U1720" s="199">
        <f t="shared" si="133"/>
        <v>-0.76245213778000054</v>
      </c>
      <c r="V1720" s="199">
        <f t="shared" si="134"/>
        <v>0</v>
      </c>
      <c r="W1720" s="231">
        <f>SUM($V$1653:V1720)</f>
        <v>31.793601748849969</v>
      </c>
      <c r="Y1720" s="231"/>
      <c r="Z1720" s="231"/>
      <c r="AA1720" s="231"/>
      <c r="AB1720" s="231"/>
      <c r="AC1720" s="231"/>
      <c r="AD1720" s="231"/>
      <c r="AE1720" s="231"/>
      <c r="AF1720" s="231"/>
      <c r="AG1720" s="231"/>
      <c r="AH1720" s="231"/>
      <c r="AI1720" s="231"/>
      <c r="AJ1720" s="231"/>
      <c r="AK1720" s="231"/>
      <c r="AL1720" s="231"/>
      <c r="AM1720" s="231"/>
      <c r="AN1720" s="231"/>
    </row>
    <row r="1721" spans="1:40">
      <c r="A1721" s="27">
        <v>43692</v>
      </c>
      <c r="B1721" s="113">
        <v>0</v>
      </c>
      <c r="C1721" s="115">
        <v>0</v>
      </c>
      <c r="D1721" s="116">
        <v>29.52</v>
      </c>
      <c r="E1721" s="113">
        <v>12.0868</v>
      </c>
      <c r="F1721" s="113">
        <v>0</v>
      </c>
      <c r="G1721" s="113">
        <v>11.80000019</v>
      </c>
      <c r="H1721" s="113">
        <v>100</v>
      </c>
      <c r="I1721" s="113">
        <v>1.28</v>
      </c>
      <c r="J1721" s="113">
        <v>67.03</v>
      </c>
      <c r="K1721" s="113">
        <v>69.36</v>
      </c>
      <c r="L1721" s="113">
        <v>100.24</v>
      </c>
      <c r="M1721" s="113">
        <v>7.91</v>
      </c>
      <c r="N1721" s="113">
        <v>0.81</v>
      </c>
      <c r="O1721" s="113">
        <v>86.56</v>
      </c>
      <c r="P1721" s="113">
        <f t="shared" si="130"/>
        <v>0.19168899158732206</v>
      </c>
      <c r="Q1721" s="113">
        <f t="shared" si="131"/>
        <v>1.2112937358348184</v>
      </c>
      <c r="R1721" s="113">
        <f>SUM($Q$1653:Q1721)</f>
        <v>83.838090962530956</v>
      </c>
      <c r="S1721" s="113">
        <f t="shared" si="132"/>
        <v>9.6076794428173851E-2</v>
      </c>
      <c r="T1721" s="113">
        <f>SUM($S$1653:S1721)</f>
        <v>29.865769330086209</v>
      </c>
      <c r="U1721" s="199">
        <f t="shared" si="133"/>
        <v>-0.61092651276000032</v>
      </c>
      <c r="V1721" s="199">
        <f t="shared" si="134"/>
        <v>0</v>
      </c>
      <c r="W1721" s="231">
        <f>SUM($V$1653:V1721)</f>
        <v>31.793601748849969</v>
      </c>
      <c r="Y1721" s="231"/>
      <c r="Z1721" s="231"/>
      <c r="AA1721" s="231"/>
      <c r="AB1721" s="231"/>
      <c r="AC1721" s="231"/>
      <c r="AD1721" s="231"/>
      <c r="AE1721" s="231"/>
      <c r="AF1721" s="231"/>
      <c r="AG1721" s="231"/>
      <c r="AH1721" s="231"/>
      <c r="AI1721" s="231"/>
      <c r="AJ1721" s="231"/>
      <c r="AK1721" s="231"/>
      <c r="AL1721" s="231"/>
      <c r="AM1721" s="231"/>
      <c r="AN1721" s="231"/>
    </row>
    <row r="1722" spans="1:40">
      <c r="A1722" s="27">
        <v>43693</v>
      </c>
      <c r="B1722" s="113">
        <v>0</v>
      </c>
      <c r="C1722" s="115">
        <v>0</v>
      </c>
      <c r="D1722" s="116">
        <v>29.14</v>
      </c>
      <c r="E1722" s="113">
        <v>11.428100000000001</v>
      </c>
      <c r="F1722" s="113">
        <v>0</v>
      </c>
      <c r="G1722" s="113">
        <v>11.80000019</v>
      </c>
      <c r="H1722" s="113">
        <v>100</v>
      </c>
      <c r="I1722" s="113">
        <v>0.1</v>
      </c>
      <c r="J1722" s="113">
        <v>67</v>
      </c>
      <c r="K1722" s="113">
        <v>122.12</v>
      </c>
      <c r="L1722" s="113">
        <v>150.93</v>
      </c>
      <c r="M1722" s="113">
        <v>58.66</v>
      </c>
      <c r="N1722" s="113">
        <v>0.12</v>
      </c>
      <c r="O1722" s="113">
        <v>85.09</v>
      </c>
      <c r="P1722" s="113">
        <f t="shared" si="130"/>
        <v>0.14538261819286211</v>
      </c>
      <c r="Q1722" s="113">
        <f t="shared" si="131"/>
        <v>1.1564819766702465</v>
      </c>
      <c r="R1722" s="113">
        <f>SUM($Q$1653:Q1722)</f>
        <v>84.994572939201205</v>
      </c>
      <c r="S1722" s="113">
        <f t="shared" si="132"/>
        <v>1.2721773294773864E-2</v>
      </c>
      <c r="T1722" s="113">
        <f>SUM($S$1653:S1722)</f>
        <v>29.878491103380984</v>
      </c>
      <c r="U1722" s="199">
        <f t="shared" si="133"/>
        <v>-0.67296431867000028</v>
      </c>
      <c r="V1722" s="199">
        <f t="shared" si="134"/>
        <v>0</v>
      </c>
      <c r="W1722" s="231">
        <f>SUM($V$1653:V1722)</f>
        <v>31.793601748849969</v>
      </c>
      <c r="Y1722" s="231"/>
      <c r="Z1722" s="231"/>
      <c r="AA1722" s="231"/>
      <c r="AB1722" s="231"/>
      <c r="AC1722" s="231"/>
      <c r="AD1722" s="231"/>
      <c r="AE1722" s="231"/>
      <c r="AF1722" s="231"/>
      <c r="AG1722" s="231"/>
      <c r="AH1722" s="231"/>
      <c r="AI1722" s="231"/>
      <c r="AJ1722" s="231"/>
      <c r="AK1722" s="231"/>
      <c r="AL1722" s="231"/>
      <c r="AM1722" s="231"/>
      <c r="AN1722" s="231"/>
    </row>
    <row r="1723" spans="1:40">
      <c r="A1723" s="27">
        <v>43694</v>
      </c>
      <c r="B1723" s="113">
        <v>0</v>
      </c>
      <c r="C1723" s="115">
        <v>0</v>
      </c>
      <c r="D1723" s="116">
        <v>30.12</v>
      </c>
      <c r="E1723" s="113">
        <v>10.769399999999999</v>
      </c>
      <c r="F1723" s="113">
        <v>0</v>
      </c>
      <c r="G1723" s="113">
        <v>11.80000019</v>
      </c>
      <c r="H1723" s="113">
        <v>100</v>
      </c>
      <c r="I1723" s="113">
        <v>0</v>
      </c>
      <c r="J1723" s="113">
        <v>66.959999999999994</v>
      </c>
      <c r="K1723" s="113">
        <v>176.56</v>
      </c>
      <c r="L1723" s="113">
        <v>203.91</v>
      </c>
      <c r="M1723" s="113">
        <v>59.3</v>
      </c>
      <c r="N1723" s="113">
        <v>0.81</v>
      </c>
      <c r="O1723" s="113">
        <v>86.36</v>
      </c>
      <c r="P1723" s="113">
        <f t="shared" si="130"/>
        <v>5.1728884608402068E-2</v>
      </c>
      <c r="Q1723" s="113">
        <f t="shared" si="131"/>
        <v>1.0530901948463662</v>
      </c>
      <c r="R1723" s="113">
        <f>SUM($Q$1653:Q1723)</f>
        <v>86.047663134047568</v>
      </c>
      <c r="S1723" s="113">
        <f t="shared" si="132"/>
        <v>-9.7904281568625948E-2</v>
      </c>
      <c r="T1723" s="113">
        <f>SUM($S$1653:S1723)</f>
        <v>29.78058682181236</v>
      </c>
      <c r="U1723" s="199">
        <f t="shared" si="133"/>
        <v>-0.59262875658000036</v>
      </c>
      <c r="V1723" s="199">
        <f t="shared" si="134"/>
        <v>0</v>
      </c>
      <c r="W1723" s="231">
        <f>SUM($V$1653:V1723)</f>
        <v>31.793601748849969</v>
      </c>
      <c r="Y1723" s="231"/>
      <c r="Z1723" s="231"/>
      <c r="AA1723" s="231"/>
      <c r="AB1723" s="231"/>
      <c r="AC1723" s="231"/>
      <c r="AD1723" s="231"/>
      <c r="AE1723" s="231"/>
      <c r="AF1723" s="231"/>
      <c r="AG1723" s="231"/>
      <c r="AH1723" s="231"/>
      <c r="AI1723" s="231"/>
      <c r="AJ1723" s="231"/>
      <c r="AK1723" s="231"/>
      <c r="AL1723" s="231"/>
      <c r="AM1723" s="231"/>
      <c r="AN1723" s="231"/>
    </row>
    <row r="1724" spans="1:40">
      <c r="A1724" s="27">
        <v>43695</v>
      </c>
      <c r="B1724" s="113">
        <v>0</v>
      </c>
      <c r="C1724" s="115">
        <v>0</v>
      </c>
      <c r="D1724" s="116">
        <v>30.66</v>
      </c>
      <c r="E1724" s="113">
        <v>10.110799999999999</v>
      </c>
      <c r="F1724" s="113">
        <v>0</v>
      </c>
      <c r="G1724" s="113">
        <v>11.80000019</v>
      </c>
      <c r="H1724" s="113">
        <v>100</v>
      </c>
      <c r="I1724" s="113">
        <v>0</v>
      </c>
      <c r="J1724" s="113">
        <v>66.92</v>
      </c>
      <c r="K1724" s="113">
        <v>161.5</v>
      </c>
      <c r="L1724" s="113">
        <v>188.67</v>
      </c>
      <c r="M1724" s="113">
        <v>33.94</v>
      </c>
      <c r="N1724" s="113">
        <v>1.2</v>
      </c>
      <c r="O1724" s="113">
        <v>86.55</v>
      </c>
      <c r="P1724" s="113">
        <f t="shared" si="130"/>
        <v>5.4249967470522069E-2</v>
      </c>
      <c r="Q1724" s="113">
        <f t="shared" si="131"/>
        <v>1.0557484719493142</v>
      </c>
      <c r="R1724" s="113">
        <f>SUM($Q$1653:Q1724)</f>
        <v>87.103411605996882</v>
      </c>
      <c r="S1724" s="113">
        <f t="shared" si="132"/>
        <v>-8.4780174113826101E-2</v>
      </c>
      <c r="T1724" s="113">
        <f>SUM($S$1653:S1724)</f>
        <v>29.695806647698532</v>
      </c>
      <c r="U1724" s="199">
        <f t="shared" si="133"/>
        <v>-0.55835178756000037</v>
      </c>
      <c r="V1724" s="199">
        <f t="shared" si="134"/>
        <v>0</v>
      </c>
      <c r="W1724" s="231">
        <f>SUM($V$1653:V1724)</f>
        <v>31.793601748849969</v>
      </c>
      <c r="Y1724" s="231"/>
      <c r="Z1724" s="231"/>
      <c r="AA1724" s="231"/>
      <c r="AB1724" s="231"/>
      <c r="AC1724" s="231"/>
      <c r="AD1724" s="231"/>
      <c r="AE1724" s="231"/>
      <c r="AF1724" s="231"/>
      <c r="AG1724" s="231"/>
      <c r="AH1724" s="231"/>
      <c r="AI1724" s="231"/>
      <c r="AJ1724" s="231"/>
      <c r="AK1724" s="231"/>
      <c r="AL1724" s="231"/>
      <c r="AM1724" s="231"/>
      <c r="AN1724" s="231"/>
    </row>
    <row r="1725" spans="1:40">
      <c r="A1725" s="27">
        <v>43696</v>
      </c>
      <c r="B1725" s="113">
        <v>0</v>
      </c>
      <c r="C1725" s="115">
        <v>0</v>
      </c>
      <c r="D1725" s="116">
        <v>30.82</v>
      </c>
      <c r="E1725" s="113">
        <v>9.4520999999999997</v>
      </c>
      <c r="F1725" s="113">
        <v>0</v>
      </c>
      <c r="G1725" s="113">
        <v>11.80000019</v>
      </c>
      <c r="H1725" s="113">
        <v>100</v>
      </c>
      <c r="I1725" s="113">
        <v>0.87</v>
      </c>
      <c r="J1725" s="113">
        <v>66.89</v>
      </c>
      <c r="K1725" s="113">
        <v>143.99</v>
      </c>
      <c r="L1725" s="113">
        <v>171.32</v>
      </c>
      <c r="M1725" s="113">
        <v>8.3699999999999992</v>
      </c>
      <c r="N1725" s="113">
        <v>2.59</v>
      </c>
      <c r="O1725" s="113">
        <v>85.92</v>
      </c>
      <c r="P1725" s="113">
        <f t="shared" si="130"/>
        <v>5.945546650006206E-2</v>
      </c>
      <c r="Q1725" s="113">
        <f t="shared" si="131"/>
        <v>1.0612584983718882</v>
      </c>
      <c r="R1725" s="113">
        <f>SUM($Q$1653:Q1725)</f>
        <v>88.164670104368767</v>
      </c>
      <c r="S1725" s="113">
        <f t="shared" si="132"/>
        <v>-0.10579452034722578</v>
      </c>
      <c r="T1725" s="113">
        <f>SUM($S$1653:S1725)</f>
        <v>29.590012127351308</v>
      </c>
      <c r="U1725" s="199">
        <f t="shared" si="133"/>
        <v>-0.56385899147000051</v>
      </c>
      <c r="V1725" s="199">
        <f t="shared" si="134"/>
        <v>0</v>
      </c>
      <c r="W1725" s="231">
        <f>SUM($V$1653:V1725)</f>
        <v>31.793601748849969</v>
      </c>
      <c r="Y1725" s="231"/>
      <c r="Z1725" s="231"/>
      <c r="AA1725" s="231"/>
      <c r="AB1725" s="231"/>
      <c r="AC1725" s="231"/>
      <c r="AD1725" s="231"/>
      <c r="AE1725" s="231"/>
      <c r="AF1725" s="231"/>
      <c r="AG1725" s="231"/>
      <c r="AH1725" s="231"/>
      <c r="AI1725" s="231"/>
      <c r="AJ1725" s="231"/>
      <c r="AK1725" s="231"/>
      <c r="AL1725" s="231"/>
      <c r="AM1725" s="231"/>
      <c r="AN1725" s="231"/>
    </row>
    <row r="1726" spans="1:40">
      <c r="A1726" s="27">
        <v>43697</v>
      </c>
      <c r="B1726" s="113">
        <v>0</v>
      </c>
      <c r="C1726" s="115">
        <v>0</v>
      </c>
      <c r="D1726" s="116">
        <v>30.72</v>
      </c>
      <c r="E1726" s="113">
        <v>8.7934000000000001</v>
      </c>
      <c r="F1726" s="113">
        <v>0</v>
      </c>
      <c r="G1726" s="113">
        <v>11.80000019</v>
      </c>
      <c r="H1726" s="113">
        <v>100</v>
      </c>
      <c r="I1726" s="113">
        <v>3.71</v>
      </c>
      <c r="J1726" s="113">
        <v>66.52</v>
      </c>
      <c r="K1726" s="113">
        <v>140.16</v>
      </c>
      <c r="L1726" s="113">
        <v>167.71</v>
      </c>
      <c r="M1726" s="113">
        <v>24.71</v>
      </c>
      <c r="N1726" s="113">
        <v>3.9</v>
      </c>
      <c r="O1726" s="113">
        <v>47.45</v>
      </c>
      <c r="P1726" s="113">
        <f t="shared" si="130"/>
        <v>6.1446610185602046E-2</v>
      </c>
      <c r="Q1726" s="113">
        <f t="shared" si="131"/>
        <v>1.0633737216875774</v>
      </c>
      <c r="R1726" s="113">
        <f>SUM($Q$1653:Q1726)</f>
        <v>89.22804382605635</v>
      </c>
      <c r="S1726" s="113">
        <f t="shared" si="132"/>
        <v>7.1557611393738008E-3</v>
      </c>
      <c r="T1726" s="113">
        <f>SUM($S$1653:S1726)</f>
        <v>29.597167888490681</v>
      </c>
      <c r="U1726" s="199">
        <f t="shared" si="133"/>
        <v>-0.59658463338000067</v>
      </c>
      <c r="V1726" s="199">
        <f t="shared" si="134"/>
        <v>0</v>
      </c>
      <c r="W1726" s="231">
        <f>SUM($V$1653:V1726)</f>
        <v>31.793601748849969</v>
      </c>
      <c r="Y1726" s="231"/>
      <c r="Z1726" s="231"/>
      <c r="AA1726" s="231"/>
      <c r="AB1726" s="231"/>
      <c r="AC1726" s="231"/>
      <c r="AD1726" s="231"/>
      <c r="AE1726" s="231"/>
      <c r="AF1726" s="231"/>
      <c r="AG1726" s="231"/>
      <c r="AH1726" s="231"/>
      <c r="AI1726" s="231"/>
      <c r="AJ1726" s="231"/>
      <c r="AK1726" s="231"/>
      <c r="AL1726" s="231"/>
      <c r="AM1726" s="231"/>
      <c r="AN1726" s="231"/>
    </row>
    <row r="1727" spans="1:40">
      <c r="A1727" s="27">
        <v>43698</v>
      </c>
      <c r="B1727" s="113">
        <v>0</v>
      </c>
      <c r="C1727" s="115">
        <v>0</v>
      </c>
      <c r="D1727" s="116">
        <v>30.94</v>
      </c>
      <c r="E1727" s="113">
        <v>8.1348000000000003</v>
      </c>
      <c r="F1727" s="113">
        <v>0</v>
      </c>
      <c r="G1727" s="113">
        <v>11.80000019</v>
      </c>
      <c r="H1727" s="113">
        <v>100</v>
      </c>
      <c r="I1727" s="113">
        <v>22.14</v>
      </c>
      <c r="J1727" s="113">
        <v>62.93</v>
      </c>
      <c r="K1727" s="113">
        <v>62.5</v>
      </c>
      <c r="L1727" s="113">
        <v>95.37</v>
      </c>
      <c r="M1727" s="113">
        <v>34.15</v>
      </c>
      <c r="N1727" s="113">
        <v>4.25</v>
      </c>
      <c r="O1727" s="113">
        <v>18.64</v>
      </c>
      <c r="P1727" s="113">
        <f t="shared" si="130"/>
        <v>0.2773665825637221</v>
      </c>
      <c r="Q1727" s="113">
        <f t="shared" si="131"/>
        <v>1.3196500430726803</v>
      </c>
      <c r="R1727" s="113">
        <f>SUM($Q$1653:Q1727)</f>
        <v>90.547693869129034</v>
      </c>
      <c r="S1727" s="113">
        <f t="shared" si="132"/>
        <v>0.22124606541417413</v>
      </c>
      <c r="T1727" s="113">
        <f>SUM($S$1653:S1727)</f>
        <v>29.818413953904855</v>
      </c>
      <c r="U1727" s="199">
        <f t="shared" si="133"/>
        <v>-0.59580728036000052</v>
      </c>
      <c r="V1727" s="199">
        <f t="shared" si="134"/>
        <v>0</v>
      </c>
      <c r="W1727" s="231">
        <f>SUM($V$1653:V1727)</f>
        <v>31.793601748849969</v>
      </c>
      <c r="Y1727" s="231"/>
      <c r="Z1727" s="231"/>
      <c r="AA1727" s="231"/>
      <c r="AB1727" s="231"/>
      <c r="AC1727" s="231"/>
      <c r="AD1727" s="231"/>
      <c r="AE1727" s="231"/>
      <c r="AF1727" s="231"/>
      <c r="AG1727" s="231"/>
      <c r="AH1727" s="231"/>
      <c r="AI1727" s="231"/>
      <c r="AJ1727" s="231"/>
      <c r="AK1727" s="231"/>
      <c r="AL1727" s="231"/>
      <c r="AM1727" s="231"/>
      <c r="AN1727" s="231"/>
    </row>
    <row r="1728" spans="1:40">
      <c r="A1728" s="27">
        <v>43699</v>
      </c>
      <c r="B1728" s="113">
        <v>0</v>
      </c>
      <c r="C1728" s="115">
        <v>0</v>
      </c>
      <c r="D1728" s="116">
        <v>28.99</v>
      </c>
      <c r="E1728" s="113">
        <v>7.4760999999999997</v>
      </c>
      <c r="F1728" s="113">
        <v>0</v>
      </c>
      <c r="G1728" s="113">
        <v>11.80000019</v>
      </c>
      <c r="H1728" s="113">
        <v>100</v>
      </c>
      <c r="I1728" s="113">
        <v>5.26</v>
      </c>
      <c r="J1728" s="113">
        <v>60.81</v>
      </c>
      <c r="K1728" s="113">
        <v>0</v>
      </c>
      <c r="L1728" s="113">
        <v>46.71</v>
      </c>
      <c r="M1728" s="113">
        <v>0</v>
      </c>
      <c r="N1728" s="113">
        <v>2.4</v>
      </c>
      <c r="O1728" s="113">
        <v>17.25</v>
      </c>
      <c r="P1728" s="113">
        <f t="shared" si="130"/>
        <v>0.20792951705826201</v>
      </c>
      <c r="Q1728" s="113">
        <f t="shared" si="131"/>
        <v>1.2311263930809377</v>
      </c>
      <c r="R1728" s="113">
        <f>SUM($Q$1653:Q1728)</f>
        <v>91.778820262209976</v>
      </c>
      <c r="S1728" s="113">
        <f t="shared" si="132"/>
        <v>0.15556845181077408</v>
      </c>
      <c r="T1728" s="113">
        <f>SUM($S$1653:S1728)</f>
        <v>29.973982405715628</v>
      </c>
      <c r="U1728" s="199">
        <f t="shared" si="133"/>
        <v>-0.82220257727000046</v>
      </c>
      <c r="V1728" s="199">
        <f t="shared" si="134"/>
        <v>0</v>
      </c>
      <c r="W1728" s="231">
        <f>SUM($V$1653:V1728)</f>
        <v>31.793601748849969</v>
      </c>
      <c r="Y1728" s="231"/>
      <c r="Z1728" s="231"/>
      <c r="AA1728" s="231"/>
      <c r="AB1728" s="231"/>
      <c r="AC1728" s="231"/>
      <c r="AD1728" s="231"/>
      <c r="AE1728" s="231"/>
      <c r="AF1728" s="231"/>
      <c r="AG1728" s="231"/>
      <c r="AH1728" s="231"/>
      <c r="AI1728" s="231"/>
      <c r="AJ1728" s="231"/>
      <c r="AK1728" s="231"/>
      <c r="AL1728" s="231"/>
      <c r="AM1728" s="231"/>
      <c r="AN1728" s="231"/>
    </row>
    <row r="1729" spans="1:40">
      <c r="A1729" s="27">
        <v>43700</v>
      </c>
      <c r="B1729" s="113">
        <v>0</v>
      </c>
      <c r="C1729" s="115">
        <v>0</v>
      </c>
      <c r="D1729" s="116">
        <v>29.24</v>
      </c>
      <c r="E1729" s="113">
        <v>6.8174000000000001</v>
      </c>
      <c r="F1729" s="113">
        <v>0</v>
      </c>
      <c r="G1729" s="113">
        <v>11.80000019</v>
      </c>
      <c r="H1729" s="113">
        <v>100</v>
      </c>
      <c r="I1729" s="113">
        <v>4.0999999999999996</v>
      </c>
      <c r="J1729" s="113">
        <v>58.92</v>
      </c>
      <c r="K1729" s="113">
        <v>0</v>
      </c>
      <c r="L1729" s="113">
        <v>46.58</v>
      </c>
      <c r="M1729" s="113">
        <v>0</v>
      </c>
      <c r="N1729" s="113">
        <v>3.02</v>
      </c>
      <c r="O1729" s="113">
        <v>16.940000000000001</v>
      </c>
      <c r="P1729" s="113">
        <f t="shared" si="130"/>
        <v>0.20355224463380203</v>
      </c>
      <c r="Q1729" s="113">
        <f t="shared" si="131"/>
        <v>1.2257491947862085</v>
      </c>
      <c r="R1729" s="113">
        <f>SUM($Q$1653:Q1729)</f>
        <v>93.00456945699618</v>
      </c>
      <c r="S1729" s="113">
        <f t="shared" si="132"/>
        <v>0.1593341421573736</v>
      </c>
      <c r="T1729" s="113">
        <f>SUM($S$1653:S1729)</f>
        <v>30.133316547873001</v>
      </c>
      <c r="U1729" s="199">
        <f t="shared" si="133"/>
        <v>-0.81828801418000063</v>
      </c>
      <c r="V1729" s="199">
        <f t="shared" si="134"/>
        <v>0</v>
      </c>
      <c r="W1729" s="231">
        <f>SUM($V$1653:V1729)</f>
        <v>31.793601748849969</v>
      </c>
      <c r="Y1729" s="231"/>
      <c r="Z1729" s="231"/>
      <c r="AA1729" s="231"/>
      <c r="AB1729" s="231"/>
      <c r="AC1729" s="231"/>
      <c r="AD1729" s="231"/>
      <c r="AE1729" s="231"/>
      <c r="AF1729" s="231"/>
      <c r="AG1729" s="231"/>
      <c r="AH1729" s="231"/>
      <c r="AI1729" s="231"/>
      <c r="AJ1729" s="231"/>
      <c r="AK1729" s="231"/>
      <c r="AL1729" s="231"/>
      <c r="AM1729" s="231"/>
      <c r="AN1729" s="231"/>
    </row>
    <row r="1730" spans="1:40">
      <c r="A1730" s="27">
        <v>43701</v>
      </c>
      <c r="B1730" s="113">
        <v>0</v>
      </c>
      <c r="C1730" s="115">
        <v>0</v>
      </c>
      <c r="D1730" s="116">
        <v>27.4</v>
      </c>
      <c r="E1730" s="113">
        <v>6.1588000000000003</v>
      </c>
      <c r="F1730" s="113">
        <v>0</v>
      </c>
      <c r="G1730" s="113">
        <v>11.80000019</v>
      </c>
      <c r="H1730" s="113">
        <v>100</v>
      </c>
      <c r="I1730" s="113">
        <v>0</v>
      </c>
      <c r="J1730" s="113">
        <v>57.05</v>
      </c>
      <c r="K1730" s="113">
        <v>0</v>
      </c>
      <c r="L1730" s="113">
        <v>46.89</v>
      </c>
      <c r="M1730" s="113">
        <v>0</v>
      </c>
      <c r="N1730" s="113">
        <v>1.9</v>
      </c>
      <c r="O1730" s="113">
        <v>16.100000000000001</v>
      </c>
      <c r="P1730" s="113">
        <f t="shared" si="130"/>
        <v>0.14832989452292203</v>
      </c>
      <c r="Q1730" s="113">
        <f t="shared" si="131"/>
        <v>1.1598954764188043</v>
      </c>
      <c r="R1730" s="113">
        <f>SUM($Q$1653:Q1730)</f>
        <v>94.16446493341499</v>
      </c>
      <c r="S1730" s="113">
        <f t="shared" si="132"/>
        <v>-7.4145649387826251E-2</v>
      </c>
      <c r="T1730" s="113">
        <f>SUM($S$1653:S1730)</f>
        <v>30.059170898485174</v>
      </c>
      <c r="U1730" s="199">
        <f t="shared" si="133"/>
        <v>-1.0331644391600006</v>
      </c>
      <c r="V1730" s="199">
        <f t="shared" si="134"/>
        <v>0</v>
      </c>
      <c r="W1730" s="231">
        <f>SUM($V$1653:V1730)</f>
        <v>31.793601748849969</v>
      </c>
      <c r="Y1730" s="231"/>
      <c r="Z1730" s="231"/>
      <c r="AA1730" s="231"/>
      <c r="AB1730" s="231"/>
      <c r="AC1730" s="231"/>
      <c r="AD1730" s="231"/>
      <c r="AE1730" s="231"/>
      <c r="AF1730" s="231"/>
      <c r="AG1730" s="231"/>
      <c r="AH1730" s="231"/>
      <c r="AI1730" s="231"/>
      <c r="AJ1730" s="231"/>
      <c r="AK1730" s="231"/>
      <c r="AL1730" s="231"/>
      <c r="AM1730" s="231"/>
      <c r="AN1730" s="231"/>
    </row>
    <row r="1731" spans="1:40">
      <c r="A1731" s="27">
        <v>43702</v>
      </c>
      <c r="B1731" s="113">
        <v>0</v>
      </c>
      <c r="C1731" s="115">
        <v>0</v>
      </c>
      <c r="D1731" s="116">
        <v>26.42</v>
      </c>
      <c r="E1731" s="113">
        <v>5.5000999999999998</v>
      </c>
      <c r="F1731" s="113">
        <v>0</v>
      </c>
      <c r="G1731" s="113">
        <v>11.80000019</v>
      </c>
      <c r="H1731" s="113">
        <v>100</v>
      </c>
      <c r="I1731" s="113">
        <v>0</v>
      </c>
      <c r="J1731" s="113">
        <v>55.13</v>
      </c>
      <c r="K1731" s="113">
        <v>0</v>
      </c>
      <c r="L1731" s="113">
        <v>47.03</v>
      </c>
      <c r="M1731" s="113">
        <v>0</v>
      </c>
      <c r="N1731" s="113">
        <v>1.29</v>
      </c>
      <c r="O1731" s="113">
        <v>15.31</v>
      </c>
      <c r="P1731" s="113">
        <f t="shared" si="130"/>
        <v>0.12677484235646211</v>
      </c>
      <c r="Q1731" s="113">
        <f t="shared" si="131"/>
        <v>1.1351613987397005</v>
      </c>
      <c r="R1731" s="113">
        <f>SUM($Q$1653:Q1731)</f>
        <v>95.299626332154688</v>
      </c>
      <c r="S1731" s="113">
        <f t="shared" si="132"/>
        <v>-0.23481109043122597</v>
      </c>
      <c r="T1731" s="113">
        <f>SUM($S$1653:S1731)</f>
        <v>29.824359808053948</v>
      </c>
      <c r="U1731" s="199">
        <f t="shared" si="133"/>
        <v>-1.1580140250700002</v>
      </c>
      <c r="V1731" s="199">
        <f t="shared" si="134"/>
        <v>0</v>
      </c>
      <c r="W1731" s="231">
        <f>SUM($V$1653:V1731)</f>
        <v>31.793601748849969</v>
      </c>
      <c r="Y1731" s="231"/>
      <c r="Z1731" s="231"/>
      <c r="AA1731" s="231"/>
      <c r="AB1731" s="231"/>
      <c r="AC1731" s="231"/>
      <c r="AD1731" s="231"/>
      <c r="AE1731" s="231"/>
      <c r="AF1731" s="231"/>
      <c r="AG1731" s="231"/>
      <c r="AH1731" s="231"/>
      <c r="AI1731" s="231"/>
      <c r="AJ1731" s="231"/>
      <c r="AK1731" s="231"/>
      <c r="AL1731" s="231"/>
      <c r="AM1731" s="231"/>
      <c r="AN1731" s="231"/>
    </row>
    <row r="1732" spans="1:40">
      <c r="A1732" s="27">
        <v>43703</v>
      </c>
      <c r="B1732" s="113">
        <v>0</v>
      </c>
      <c r="C1732" s="115">
        <v>0</v>
      </c>
      <c r="D1732" s="116">
        <v>26.62</v>
      </c>
      <c r="E1732" s="113">
        <v>4.8414000000000001</v>
      </c>
      <c r="F1732" s="113">
        <v>0</v>
      </c>
      <c r="G1732" s="113">
        <v>11.80000019</v>
      </c>
      <c r="H1732" s="113">
        <v>100</v>
      </c>
      <c r="I1732" s="113">
        <v>0</v>
      </c>
      <c r="J1732" s="113">
        <v>53.44</v>
      </c>
      <c r="K1732" s="113">
        <v>0</v>
      </c>
      <c r="L1732" s="113">
        <v>46.92</v>
      </c>
      <c r="M1732" s="113">
        <v>0</v>
      </c>
      <c r="N1732" s="113">
        <v>1.29</v>
      </c>
      <c r="O1732" s="113">
        <v>14.82</v>
      </c>
      <c r="P1732" s="113">
        <f t="shared" ref="P1732:P1795" si="135">SUMPRODUCT(C1732:O1732,$Y$5:$AK$5)+AP1732</f>
        <v>0.1260346933180021</v>
      </c>
      <c r="Q1732" s="113">
        <f t="shared" ref="Q1732:Q1795" si="136">EXP(P1732)</f>
        <v>1.1343215209776272</v>
      </c>
      <c r="R1732" s="113">
        <f>SUM($Q$1653:Q1732)</f>
        <v>96.43394785313231</v>
      </c>
      <c r="S1732" s="113">
        <f t="shared" ref="S1732:S1795" si="137">SUMPRODUCT(C1732:O1732,$Y$3:$AK$3)</f>
        <v>-0.24890992693462585</v>
      </c>
      <c r="T1732" s="113">
        <f>SUM($S$1653:S1732)</f>
        <v>29.575449881119322</v>
      </c>
      <c r="U1732" s="199">
        <f t="shared" ref="U1732:U1795" si="138">$AY$65+$AY$66*C1732+$AY$67*D1732+$AY$68*E1732+$AY$69*F1732</f>
        <v>-1.1593337769800003</v>
      </c>
      <c r="V1732" s="199">
        <f t="shared" ref="V1732:V1795" si="139">IF(U1732&lt;0,0,U1732)</f>
        <v>0</v>
      </c>
      <c r="W1732" s="231">
        <f>SUM($V$1653:V1732)</f>
        <v>31.793601748849969</v>
      </c>
      <c r="Y1732" s="231"/>
      <c r="Z1732" s="231"/>
      <c r="AA1732" s="231"/>
      <c r="AB1732" s="231"/>
      <c r="AC1732" s="231"/>
      <c r="AD1732" s="231"/>
      <c r="AE1732" s="231"/>
      <c r="AF1732" s="231"/>
      <c r="AG1732" s="231"/>
      <c r="AH1732" s="231"/>
      <c r="AI1732" s="231"/>
      <c r="AJ1732" s="231"/>
      <c r="AK1732" s="231"/>
      <c r="AL1732" s="231"/>
      <c r="AM1732" s="231"/>
      <c r="AN1732" s="231"/>
    </row>
    <row r="1733" spans="1:40">
      <c r="A1733" s="27">
        <v>43704</v>
      </c>
      <c r="B1733" s="113">
        <v>0</v>
      </c>
      <c r="C1733" s="115">
        <v>0</v>
      </c>
      <c r="D1733" s="116">
        <v>28.97</v>
      </c>
      <c r="E1733" s="113">
        <v>4.1828000000000003</v>
      </c>
      <c r="F1733" s="113">
        <v>0</v>
      </c>
      <c r="G1733" s="113">
        <v>11.80000019</v>
      </c>
      <c r="H1733" s="113">
        <v>100</v>
      </c>
      <c r="I1733" s="113">
        <v>0.8</v>
      </c>
      <c r="J1733" s="113">
        <v>51.34</v>
      </c>
      <c r="K1733" s="113">
        <v>0</v>
      </c>
      <c r="L1733" s="113">
        <v>45.86</v>
      </c>
      <c r="M1733" s="113">
        <v>0</v>
      </c>
      <c r="N1733" s="113">
        <v>3.1</v>
      </c>
      <c r="O1733" s="113">
        <v>16.239999999999998</v>
      </c>
      <c r="P1733" s="113">
        <f t="shared" si="135"/>
        <v>0.16949727071312207</v>
      </c>
      <c r="Q1733" s="113">
        <f t="shared" si="136"/>
        <v>1.1847091136176706</v>
      </c>
      <c r="R1733" s="113">
        <f>SUM($Q$1653:Q1733)</f>
        <v>97.618656966749981</v>
      </c>
      <c r="S1733" s="113">
        <f t="shared" si="137"/>
        <v>-6.439699989826117E-3</v>
      </c>
      <c r="T1733" s="113">
        <f>SUM($S$1653:S1733)</f>
        <v>29.569010181129496</v>
      </c>
      <c r="U1733" s="199">
        <f t="shared" si="138"/>
        <v>-0.93557460496000044</v>
      </c>
      <c r="V1733" s="199">
        <f t="shared" si="139"/>
        <v>0</v>
      </c>
      <c r="W1733" s="231">
        <f>SUM($V$1653:V1733)</f>
        <v>31.793601748849969</v>
      </c>
      <c r="Y1733" s="231"/>
      <c r="Z1733" s="231"/>
      <c r="AA1733" s="231"/>
      <c r="AB1733" s="231"/>
      <c r="AC1733" s="231"/>
      <c r="AD1733" s="231"/>
      <c r="AE1733" s="231"/>
      <c r="AF1733" s="231"/>
      <c r="AG1733" s="231"/>
      <c r="AH1733" s="231"/>
      <c r="AI1733" s="231"/>
      <c r="AJ1733" s="231"/>
      <c r="AK1733" s="231"/>
      <c r="AL1733" s="231"/>
      <c r="AM1733" s="231"/>
      <c r="AN1733" s="231"/>
    </row>
    <row r="1734" spans="1:40">
      <c r="A1734" s="27">
        <v>43705</v>
      </c>
      <c r="B1734" s="113">
        <v>0</v>
      </c>
      <c r="C1734" s="115">
        <v>0</v>
      </c>
      <c r="D1734" s="116">
        <v>27.89</v>
      </c>
      <c r="E1734" s="113">
        <v>3.5240999999999998</v>
      </c>
      <c r="F1734" s="113">
        <v>0</v>
      </c>
      <c r="G1734" s="113">
        <v>11.80000019</v>
      </c>
      <c r="H1734" s="113">
        <v>100</v>
      </c>
      <c r="I1734" s="113">
        <v>0</v>
      </c>
      <c r="J1734" s="113">
        <v>49.49</v>
      </c>
      <c r="K1734" s="113">
        <v>0</v>
      </c>
      <c r="L1734" s="113">
        <v>46.37</v>
      </c>
      <c r="M1734" s="113">
        <v>0</v>
      </c>
      <c r="N1734" s="113">
        <v>2.19</v>
      </c>
      <c r="O1734" s="113">
        <v>16.100000000000001</v>
      </c>
      <c r="P1734" s="113">
        <f t="shared" si="135"/>
        <v>0.14212647994066205</v>
      </c>
      <c r="Q1734" s="113">
        <f t="shared" si="136"/>
        <v>1.1527224355824945</v>
      </c>
      <c r="R1734" s="113">
        <f>SUM($Q$1653:Q1734)</f>
        <v>98.771379402332471</v>
      </c>
      <c r="S1734" s="113">
        <f t="shared" si="137"/>
        <v>-0.17687367143322608</v>
      </c>
      <c r="T1734" s="113">
        <f>SUM($S$1653:S1734)</f>
        <v>29.392136509696268</v>
      </c>
      <c r="U1734" s="199">
        <f t="shared" si="138"/>
        <v>-1.0708928208700006</v>
      </c>
      <c r="V1734" s="199">
        <f t="shared" si="139"/>
        <v>0</v>
      </c>
      <c r="W1734" s="231">
        <f>SUM($V$1653:V1734)</f>
        <v>31.793601748849969</v>
      </c>
      <c r="Y1734" s="231"/>
      <c r="Z1734" s="231"/>
      <c r="AA1734" s="231"/>
      <c r="AB1734" s="231"/>
      <c r="AC1734" s="231"/>
      <c r="AD1734" s="231"/>
      <c r="AE1734" s="231"/>
      <c r="AF1734" s="231"/>
      <c r="AG1734" s="231"/>
      <c r="AH1734" s="231"/>
      <c r="AI1734" s="231"/>
      <c r="AJ1734" s="231"/>
      <c r="AK1734" s="231"/>
      <c r="AL1734" s="231"/>
      <c r="AM1734" s="231"/>
      <c r="AN1734" s="231"/>
    </row>
    <row r="1735" spans="1:40">
      <c r="A1735" s="27">
        <v>43706</v>
      </c>
      <c r="B1735" s="113">
        <v>0</v>
      </c>
      <c r="C1735" s="115">
        <v>0</v>
      </c>
      <c r="D1735" s="116">
        <v>27.53</v>
      </c>
      <c r="E1735" s="113">
        <v>2.8654000000000002</v>
      </c>
      <c r="F1735" s="113">
        <v>0</v>
      </c>
      <c r="G1735" s="113">
        <v>11.80000019</v>
      </c>
      <c r="H1735" s="113">
        <v>100</v>
      </c>
      <c r="I1735" s="113">
        <v>0</v>
      </c>
      <c r="J1735" s="113">
        <v>47.68</v>
      </c>
      <c r="K1735" s="113">
        <v>0</v>
      </c>
      <c r="L1735" s="113">
        <v>46.29</v>
      </c>
      <c r="M1735" s="113">
        <v>0</v>
      </c>
      <c r="N1735" s="113">
        <v>2.09</v>
      </c>
      <c r="O1735" s="113">
        <v>15.81</v>
      </c>
      <c r="P1735" s="113">
        <f t="shared" si="135"/>
        <v>0.1323613903082021</v>
      </c>
      <c r="Q1735" s="113">
        <f t="shared" si="136"/>
        <v>1.1415207792794635</v>
      </c>
      <c r="R1735" s="113">
        <f>SUM($Q$1653:Q1735)</f>
        <v>99.912900181611931</v>
      </c>
      <c r="S1735" s="113">
        <f t="shared" si="137"/>
        <v>-0.2597042098666259</v>
      </c>
      <c r="T1735" s="113">
        <f>SUM($S$1653:S1735)</f>
        <v>29.132432299829642</v>
      </c>
      <c r="U1735" s="199">
        <f t="shared" si="138"/>
        <v>-1.1308369007800003</v>
      </c>
      <c r="V1735" s="199">
        <f t="shared" si="139"/>
        <v>0</v>
      </c>
      <c r="W1735" s="231">
        <f>SUM($V$1653:V1735)</f>
        <v>31.793601748849969</v>
      </c>
      <c r="Y1735" s="231"/>
      <c r="Z1735" s="231"/>
      <c r="AA1735" s="231"/>
      <c r="AB1735" s="231"/>
      <c r="AC1735" s="231"/>
      <c r="AD1735" s="231"/>
      <c r="AE1735" s="231"/>
      <c r="AF1735" s="231"/>
      <c r="AG1735" s="231"/>
      <c r="AH1735" s="231"/>
      <c r="AI1735" s="231"/>
      <c r="AJ1735" s="231"/>
      <c r="AK1735" s="231"/>
      <c r="AL1735" s="231"/>
      <c r="AM1735" s="231"/>
      <c r="AN1735" s="231"/>
    </row>
    <row r="1736" spans="1:40">
      <c r="A1736" s="27">
        <v>43707</v>
      </c>
      <c r="B1736" s="113">
        <v>0</v>
      </c>
      <c r="C1736" s="115">
        <v>0</v>
      </c>
      <c r="D1736" s="116">
        <v>27.45</v>
      </c>
      <c r="E1736" s="113">
        <v>2.2067999999999999</v>
      </c>
      <c r="F1736" s="113">
        <v>0</v>
      </c>
      <c r="G1736" s="113">
        <v>11.80000019</v>
      </c>
      <c r="H1736" s="113">
        <v>100</v>
      </c>
      <c r="I1736" s="113">
        <v>0</v>
      </c>
      <c r="J1736" s="113">
        <v>46.36</v>
      </c>
      <c r="K1736" s="113">
        <v>0</v>
      </c>
      <c r="L1736" s="113">
        <v>46.5</v>
      </c>
      <c r="M1736" s="113">
        <v>0</v>
      </c>
      <c r="N1736" s="113">
        <v>1.7</v>
      </c>
      <c r="O1736" s="113">
        <v>15.75</v>
      </c>
      <c r="P1736" s="113">
        <f t="shared" si="135"/>
        <v>0.12679742516332204</v>
      </c>
      <c r="Q1736" s="113">
        <f t="shared" si="136"/>
        <v>1.1351870341597818</v>
      </c>
      <c r="R1736" s="113">
        <f>SUM($Q$1653:Q1736)</f>
        <v>101.04808721577172</v>
      </c>
      <c r="S1736" s="113">
        <f t="shared" si="137"/>
        <v>-0.30851567100182614</v>
      </c>
      <c r="T1736" s="113">
        <f>SUM($S$1653:S1736)</f>
        <v>28.823916628827817</v>
      </c>
      <c r="U1736" s="199">
        <f t="shared" si="138"/>
        <v>-1.1614654377600004</v>
      </c>
      <c r="V1736" s="199">
        <f t="shared" si="139"/>
        <v>0</v>
      </c>
      <c r="W1736" s="231">
        <f>SUM($V$1653:V1736)</f>
        <v>31.793601748849969</v>
      </c>
      <c r="Y1736" s="231"/>
      <c r="Z1736" s="231"/>
      <c r="AA1736" s="231"/>
      <c r="AB1736" s="231"/>
      <c r="AC1736" s="231"/>
      <c r="AD1736" s="231"/>
      <c r="AE1736" s="231"/>
      <c r="AF1736" s="231"/>
      <c r="AG1736" s="231"/>
      <c r="AH1736" s="231"/>
      <c r="AI1736" s="231"/>
      <c r="AJ1736" s="231"/>
      <c r="AK1736" s="231"/>
      <c r="AL1736" s="231"/>
      <c r="AM1736" s="231"/>
      <c r="AN1736" s="231"/>
    </row>
    <row r="1737" spans="1:40">
      <c r="A1737" s="27">
        <v>43708</v>
      </c>
      <c r="B1737" s="113">
        <v>0</v>
      </c>
      <c r="C1737" s="115">
        <v>0</v>
      </c>
      <c r="D1737" s="116">
        <v>27.05</v>
      </c>
      <c r="E1737" s="113">
        <v>1.5481</v>
      </c>
      <c r="F1737" s="113">
        <v>0</v>
      </c>
      <c r="G1737" s="113">
        <v>11.80000019</v>
      </c>
      <c r="H1737" s="113">
        <v>100</v>
      </c>
      <c r="I1737" s="113">
        <v>0</v>
      </c>
      <c r="J1737" s="113">
        <v>45.23</v>
      </c>
      <c r="K1737" s="113">
        <v>0</v>
      </c>
      <c r="L1737" s="113">
        <v>46.4</v>
      </c>
      <c r="M1737" s="113">
        <v>0</v>
      </c>
      <c r="N1737" s="113">
        <v>1.69</v>
      </c>
      <c r="O1737" s="113">
        <v>15.81</v>
      </c>
      <c r="P1737" s="113">
        <f t="shared" si="135"/>
        <v>0.11787738718086205</v>
      </c>
      <c r="Q1737" s="113">
        <f t="shared" si="136"/>
        <v>1.1251061504726891</v>
      </c>
      <c r="R1737" s="113">
        <f>SUM($Q$1653:Q1737)</f>
        <v>102.1731933662444</v>
      </c>
      <c r="S1737" s="113">
        <f t="shared" si="137"/>
        <v>-0.38981552229522581</v>
      </c>
      <c r="T1737" s="113">
        <f>SUM($S$1653:S1737)</f>
        <v>28.434101106532591</v>
      </c>
      <c r="U1737" s="199">
        <f t="shared" si="138"/>
        <v>-1.2255969696700004</v>
      </c>
      <c r="V1737" s="199">
        <f t="shared" si="139"/>
        <v>0</v>
      </c>
      <c r="W1737" s="231">
        <f>SUM($V$1653:V1737)</f>
        <v>31.793601748849969</v>
      </c>
      <c r="Y1737" s="231"/>
      <c r="Z1737" s="231"/>
      <c r="AA1737" s="231"/>
      <c r="AB1737" s="231"/>
      <c r="AC1737" s="231"/>
      <c r="AD1737" s="231"/>
      <c r="AE1737" s="231"/>
      <c r="AF1737" s="231"/>
      <c r="AG1737" s="231"/>
      <c r="AH1737" s="231"/>
      <c r="AI1737" s="231"/>
      <c r="AJ1737" s="231"/>
      <c r="AK1737" s="231"/>
      <c r="AL1737" s="231"/>
      <c r="AM1737" s="231"/>
      <c r="AN1737" s="231"/>
    </row>
    <row r="1738" spans="1:40">
      <c r="A1738" s="27">
        <v>43709</v>
      </c>
      <c r="B1738" s="113">
        <v>0</v>
      </c>
      <c r="C1738" s="115">
        <v>0</v>
      </c>
      <c r="D1738" s="116">
        <v>25.92</v>
      </c>
      <c r="E1738" s="113">
        <v>0.88939999999999997</v>
      </c>
      <c r="F1738" s="113">
        <v>0</v>
      </c>
      <c r="G1738" s="113">
        <v>11.80000019</v>
      </c>
      <c r="H1738" s="113">
        <v>100</v>
      </c>
      <c r="I1738" s="113">
        <v>0</v>
      </c>
      <c r="J1738" s="113">
        <v>44.08</v>
      </c>
      <c r="K1738" s="113">
        <v>0</v>
      </c>
      <c r="L1738" s="113">
        <v>46.68</v>
      </c>
      <c r="M1738" s="113">
        <v>0</v>
      </c>
      <c r="N1738" s="113">
        <v>0.98</v>
      </c>
      <c r="O1738" s="113">
        <v>15.46</v>
      </c>
      <c r="P1738" s="113">
        <f t="shared" si="135"/>
        <v>9.4975156713402065E-2</v>
      </c>
      <c r="Q1738" s="113">
        <f t="shared" si="136"/>
        <v>1.0996315363253508</v>
      </c>
      <c r="R1738" s="113">
        <f>SUM($Q$1653:Q1738)</f>
        <v>103.27282490256975</v>
      </c>
      <c r="S1738" s="113">
        <f t="shared" si="137"/>
        <v>-0.56330393069862605</v>
      </c>
      <c r="T1738" s="113">
        <f>SUM($S$1653:S1738)</f>
        <v>27.870797175833964</v>
      </c>
      <c r="U1738" s="199">
        <f t="shared" si="138"/>
        <v>-1.3661495005800002</v>
      </c>
      <c r="V1738" s="199">
        <f t="shared" si="139"/>
        <v>0</v>
      </c>
      <c r="W1738" s="231">
        <f>SUM($V$1653:V1738)</f>
        <v>31.793601748849969</v>
      </c>
      <c r="Y1738" s="231"/>
      <c r="Z1738" s="231"/>
      <c r="AA1738" s="231"/>
      <c r="AB1738" s="231"/>
      <c r="AC1738" s="231"/>
      <c r="AD1738" s="231"/>
      <c r="AE1738" s="231"/>
      <c r="AF1738" s="231"/>
      <c r="AG1738" s="231"/>
      <c r="AH1738" s="231"/>
      <c r="AI1738" s="231"/>
      <c r="AJ1738" s="231"/>
      <c r="AK1738" s="231"/>
      <c r="AL1738" s="231"/>
      <c r="AM1738" s="231"/>
      <c r="AN1738" s="231"/>
    </row>
    <row r="1739" spans="1:40">
      <c r="A1739" s="27">
        <v>43710</v>
      </c>
      <c r="B1739" s="113">
        <v>1.5611999999999999</v>
      </c>
      <c r="C1739" s="116">
        <v>0.87</v>
      </c>
      <c r="D1739" s="116">
        <v>29.08</v>
      </c>
      <c r="E1739" s="113">
        <v>0.26519999999999999</v>
      </c>
      <c r="F1739" s="113">
        <v>1.0817000000000001</v>
      </c>
      <c r="G1739" s="113">
        <v>11.80000019</v>
      </c>
      <c r="H1739" s="113">
        <v>83.59</v>
      </c>
      <c r="I1739" s="113">
        <v>24.89</v>
      </c>
      <c r="J1739" s="113">
        <v>44.43</v>
      </c>
      <c r="K1739" s="113">
        <v>17.43</v>
      </c>
      <c r="L1739" s="113">
        <v>38.39</v>
      </c>
      <c r="M1739" s="113">
        <v>1.22</v>
      </c>
      <c r="N1739" s="113">
        <v>2.44</v>
      </c>
      <c r="O1739" s="113">
        <v>39.700000000000003</v>
      </c>
      <c r="P1739" s="113">
        <f t="shared" si="135"/>
        <v>0.41199991838253203</v>
      </c>
      <c r="Q1739" s="113">
        <f t="shared" si="136"/>
        <v>1.5098343130998861</v>
      </c>
      <c r="R1739" s="113">
        <f>SUM($Q$1653:Q1739)</f>
        <v>104.78265921566964</v>
      </c>
      <c r="S1739" s="113">
        <f t="shared" si="137"/>
        <v>0.73820405686467405</v>
      </c>
      <c r="T1739" s="113">
        <f>SUM($S$1653:S1739)</f>
        <v>28.609001232698638</v>
      </c>
      <c r="U1739" s="199">
        <f t="shared" si="138"/>
        <v>9.8012875729999588E-2</v>
      </c>
      <c r="V1739" s="199">
        <f t="shared" si="139"/>
        <v>9.8012875729999588E-2</v>
      </c>
      <c r="W1739" s="231">
        <f>SUM($V$1653:V1739)</f>
        <v>31.891614624579969</v>
      </c>
      <c r="Y1739" s="231"/>
      <c r="Z1739" s="231"/>
      <c r="AA1739" s="231"/>
      <c r="AB1739" s="231"/>
      <c r="AC1739" s="231"/>
      <c r="AD1739" s="231"/>
      <c r="AE1739" s="231"/>
      <c r="AF1739" s="231"/>
      <c r="AG1739" s="231"/>
      <c r="AH1739" s="231"/>
      <c r="AI1739" s="231"/>
      <c r="AJ1739" s="231"/>
      <c r="AK1739" s="231"/>
      <c r="AL1739" s="231"/>
      <c r="AM1739" s="231"/>
      <c r="AN1739" s="231"/>
    </row>
    <row r="1740" spans="1:40">
      <c r="A1740" s="27">
        <v>43711</v>
      </c>
      <c r="B1740" s="113">
        <v>0.70809999999999995</v>
      </c>
      <c r="C1740" s="116">
        <v>0.4</v>
      </c>
      <c r="D1740" s="116">
        <v>28.91</v>
      </c>
      <c r="E1740" s="113">
        <v>2.6524000000000001</v>
      </c>
      <c r="F1740" s="113">
        <v>18.355899999999998</v>
      </c>
      <c r="G1740" s="113">
        <v>11.80000019</v>
      </c>
      <c r="H1740" s="113">
        <v>74.8</v>
      </c>
      <c r="I1740" s="113">
        <v>10.36</v>
      </c>
      <c r="J1740" s="113">
        <v>50.05</v>
      </c>
      <c r="K1740" s="113">
        <v>250.81</v>
      </c>
      <c r="L1740" s="113">
        <v>0</v>
      </c>
      <c r="M1740" s="113">
        <v>29.55</v>
      </c>
      <c r="N1740" s="113">
        <v>1.6</v>
      </c>
      <c r="O1740" s="113">
        <v>545.11</v>
      </c>
      <c r="P1740" s="113">
        <f t="shared" si="135"/>
        <v>0.94941950725403201</v>
      </c>
      <c r="Q1740" s="113">
        <f t="shared" si="136"/>
        <v>2.5842091091868036</v>
      </c>
      <c r="R1740" s="113">
        <f>SUM($Q$1653:Q1740)</f>
        <v>107.36686832485644</v>
      </c>
      <c r="S1740" s="113">
        <f t="shared" si="137"/>
        <v>-0.87724428301472623</v>
      </c>
      <c r="T1740" s="113">
        <f>SUM($S$1653:S1740)</f>
        <v>27.731756949683913</v>
      </c>
      <c r="U1740" s="199">
        <f t="shared" si="138"/>
        <v>-0.44749892169000027</v>
      </c>
      <c r="V1740" s="199">
        <f t="shared" si="139"/>
        <v>0</v>
      </c>
      <c r="W1740" s="231">
        <f>SUM($V$1653:V1740)</f>
        <v>31.891614624579969</v>
      </c>
      <c r="Y1740" s="231"/>
      <c r="Z1740" s="231"/>
      <c r="AA1740" s="231"/>
      <c r="AB1740" s="231"/>
      <c r="AC1740" s="231"/>
      <c r="AD1740" s="231"/>
      <c r="AE1740" s="231"/>
      <c r="AF1740" s="231"/>
      <c r="AG1740" s="231"/>
      <c r="AH1740" s="231"/>
      <c r="AI1740" s="231"/>
      <c r="AJ1740" s="231"/>
      <c r="AK1740" s="231"/>
      <c r="AL1740" s="231"/>
      <c r="AM1740" s="231"/>
      <c r="AN1740" s="231"/>
    </row>
    <row r="1741" spans="1:40">
      <c r="A1741" s="27">
        <v>43712</v>
      </c>
      <c r="B1741" s="113">
        <v>0.80989999999999995</v>
      </c>
      <c r="C1741" s="116">
        <v>0.45</v>
      </c>
      <c r="D1741" s="116">
        <v>27.97</v>
      </c>
      <c r="E1741" s="113">
        <v>6.7500999999999998</v>
      </c>
      <c r="F1741" s="113">
        <v>18.881900000000002</v>
      </c>
      <c r="G1741" s="113">
        <v>11.80000019</v>
      </c>
      <c r="H1741" s="113">
        <v>35.979999999999997</v>
      </c>
      <c r="I1741" s="113">
        <v>36.81</v>
      </c>
      <c r="J1741" s="113">
        <v>49.42</v>
      </c>
      <c r="K1741" s="113">
        <v>37.53</v>
      </c>
      <c r="L1741" s="113">
        <v>8.1999999999999993</v>
      </c>
      <c r="M1741" s="113">
        <v>12.81</v>
      </c>
      <c r="N1741" s="113">
        <v>1.5</v>
      </c>
      <c r="O1741" s="113">
        <v>369.74</v>
      </c>
      <c r="P1741" s="113">
        <f t="shared" si="135"/>
        <v>0.62482535673589212</v>
      </c>
      <c r="Q1741" s="113">
        <f t="shared" si="136"/>
        <v>1.8679197093494044</v>
      </c>
      <c r="R1741" s="113">
        <f>SUM($Q$1653:Q1741)</f>
        <v>109.23478803420585</v>
      </c>
      <c r="S1741" s="113">
        <f t="shared" si="137"/>
        <v>-0.58929803189732599</v>
      </c>
      <c r="T1741" s="113">
        <f>SUM($S$1653:S1741)</f>
        <v>27.142458917786588</v>
      </c>
      <c r="U1741" s="199">
        <f t="shared" si="138"/>
        <v>-0.34070113048000039</v>
      </c>
      <c r="V1741" s="199">
        <f t="shared" si="139"/>
        <v>0</v>
      </c>
      <c r="W1741" s="231">
        <f>SUM($V$1653:V1741)</f>
        <v>31.891614624579969</v>
      </c>
      <c r="Y1741" s="231"/>
      <c r="Z1741" s="231"/>
      <c r="AA1741" s="231"/>
      <c r="AB1741" s="231"/>
      <c r="AC1741" s="231"/>
      <c r="AD1741" s="231"/>
      <c r="AE1741" s="231"/>
      <c r="AF1741" s="231"/>
      <c r="AG1741" s="231"/>
      <c r="AH1741" s="231"/>
      <c r="AI1741" s="231"/>
      <c r="AJ1741" s="231"/>
      <c r="AK1741" s="231"/>
      <c r="AL1741" s="231"/>
      <c r="AM1741" s="231"/>
      <c r="AN1741" s="231"/>
    </row>
    <row r="1742" spans="1:40">
      <c r="A1742" s="27">
        <v>43713</v>
      </c>
      <c r="B1742" s="113">
        <v>1.4E-3</v>
      </c>
      <c r="C1742" s="115">
        <v>0</v>
      </c>
      <c r="D1742" s="116">
        <v>30.28</v>
      </c>
      <c r="E1742" s="113">
        <v>8.8812999999999995</v>
      </c>
      <c r="F1742" s="113">
        <v>18.1142</v>
      </c>
      <c r="G1742" s="113">
        <v>11.80000019</v>
      </c>
      <c r="H1742" s="113">
        <v>17.68</v>
      </c>
      <c r="I1742" s="113">
        <v>39.14</v>
      </c>
      <c r="J1742" s="113">
        <v>49.2</v>
      </c>
      <c r="K1742" s="113">
        <v>99.64</v>
      </c>
      <c r="L1742" s="113">
        <v>0</v>
      </c>
      <c r="M1742" s="113">
        <v>11.24</v>
      </c>
      <c r="N1742" s="113">
        <v>3.43</v>
      </c>
      <c r="O1742" s="113">
        <v>319.33</v>
      </c>
      <c r="P1742" s="113">
        <f t="shared" si="135"/>
        <v>0.50140825122416199</v>
      </c>
      <c r="Q1742" s="113">
        <f t="shared" si="136"/>
        <v>1.6510447200641158</v>
      </c>
      <c r="R1742" s="113">
        <f>SUM($Q$1653:Q1742)</f>
        <v>110.88583275426997</v>
      </c>
      <c r="S1742" s="113">
        <f t="shared" si="137"/>
        <v>-0.89136974292262583</v>
      </c>
      <c r="T1742" s="113">
        <f>SUM($S$1653:S1742)</f>
        <v>26.25108917486396</v>
      </c>
      <c r="U1742" s="199">
        <f t="shared" si="138"/>
        <v>-0.62416895929000016</v>
      </c>
      <c r="V1742" s="199">
        <f t="shared" si="139"/>
        <v>0</v>
      </c>
      <c r="W1742" s="231">
        <f>SUM($V$1653:V1742)</f>
        <v>31.891614624579969</v>
      </c>
      <c r="Y1742" s="231"/>
      <c r="Z1742" s="231"/>
      <c r="AA1742" s="231"/>
      <c r="AB1742" s="231"/>
      <c r="AC1742" s="231"/>
      <c r="AD1742" s="231"/>
      <c r="AE1742" s="231"/>
      <c r="AF1742" s="231"/>
      <c r="AG1742" s="231"/>
      <c r="AH1742" s="231"/>
      <c r="AI1742" s="231"/>
      <c r="AJ1742" s="231"/>
      <c r="AK1742" s="231"/>
      <c r="AL1742" s="231"/>
      <c r="AM1742" s="231"/>
      <c r="AN1742" s="231"/>
    </row>
    <row r="1743" spans="1:40">
      <c r="A1743" s="27">
        <v>43714</v>
      </c>
      <c r="B1743" s="113">
        <v>0</v>
      </c>
      <c r="C1743" s="115">
        <v>0</v>
      </c>
      <c r="D1743" s="116">
        <v>29.91</v>
      </c>
      <c r="E1743" s="113">
        <v>11.999499999999999</v>
      </c>
      <c r="F1743" s="113">
        <v>17.982099999999999</v>
      </c>
      <c r="G1743" s="113">
        <v>11.80000019</v>
      </c>
      <c r="H1743" s="113">
        <v>16.68</v>
      </c>
      <c r="I1743" s="113">
        <v>0</v>
      </c>
      <c r="J1743" s="113">
        <v>48.79</v>
      </c>
      <c r="K1743" s="113">
        <v>95.38</v>
      </c>
      <c r="L1743" s="113">
        <v>0</v>
      </c>
      <c r="M1743" s="113">
        <v>11.84</v>
      </c>
      <c r="N1743" s="113">
        <v>3.19</v>
      </c>
      <c r="O1743" s="113">
        <v>304.52</v>
      </c>
      <c r="P1743" s="113">
        <f t="shared" si="135"/>
        <v>0.30058451221735194</v>
      </c>
      <c r="Q1743" s="113">
        <f t="shared" si="136"/>
        <v>1.3506480471783557</v>
      </c>
      <c r="R1743" s="113">
        <f>SUM($Q$1653:Q1743)</f>
        <v>112.23648080144832</v>
      </c>
      <c r="S1743" s="113">
        <f t="shared" si="137"/>
        <v>-0.478728472300326</v>
      </c>
      <c r="T1743" s="113">
        <f>SUM($S$1653:S1743)</f>
        <v>25.772360702563635</v>
      </c>
      <c r="U1743" s="199">
        <f t="shared" si="138"/>
        <v>-0.55765418584000059</v>
      </c>
      <c r="V1743" s="199">
        <f t="shared" si="139"/>
        <v>0</v>
      </c>
      <c r="W1743" s="231">
        <f>SUM($V$1653:V1743)</f>
        <v>31.891614624579969</v>
      </c>
      <c r="Y1743" s="231"/>
      <c r="Z1743" s="231"/>
      <c r="AA1743" s="231"/>
      <c r="AB1743" s="231"/>
      <c r="AC1743" s="231"/>
      <c r="AD1743" s="231"/>
      <c r="AE1743" s="231"/>
      <c r="AF1743" s="231"/>
      <c r="AG1743" s="231"/>
      <c r="AH1743" s="231"/>
      <c r="AI1743" s="231"/>
      <c r="AJ1743" s="231"/>
      <c r="AK1743" s="231"/>
      <c r="AL1743" s="231"/>
      <c r="AM1743" s="231"/>
      <c r="AN1743" s="231"/>
    </row>
    <row r="1744" spans="1:40">
      <c r="A1744" s="27">
        <v>43715</v>
      </c>
      <c r="B1744" s="113">
        <v>0</v>
      </c>
      <c r="C1744" s="115">
        <v>0</v>
      </c>
      <c r="D1744" s="116">
        <v>28.19</v>
      </c>
      <c r="E1744" s="113">
        <v>22.266400000000001</v>
      </c>
      <c r="F1744" s="113">
        <v>18.551100000000002</v>
      </c>
      <c r="G1744" s="113">
        <v>11.80000019</v>
      </c>
      <c r="H1744" s="113">
        <v>17.77</v>
      </c>
      <c r="I1744" s="113">
        <v>0</v>
      </c>
      <c r="J1744" s="113">
        <v>48.26</v>
      </c>
      <c r="K1744" s="113">
        <v>92.13</v>
      </c>
      <c r="L1744" s="113">
        <v>0</v>
      </c>
      <c r="M1744" s="113">
        <v>12.78</v>
      </c>
      <c r="N1744" s="113">
        <v>1.74</v>
      </c>
      <c r="O1744" s="113">
        <v>281.87</v>
      </c>
      <c r="P1744" s="113">
        <f t="shared" si="135"/>
        <v>0.27154336317767214</v>
      </c>
      <c r="Q1744" s="113">
        <f t="shared" si="136"/>
        <v>1.311987762581448</v>
      </c>
      <c r="R1744" s="113">
        <f>SUM($Q$1653:Q1744)</f>
        <v>113.54846856402978</v>
      </c>
      <c r="S1744" s="113">
        <f t="shared" si="137"/>
        <v>-0.26304778898552578</v>
      </c>
      <c r="T1744" s="113">
        <f>SUM($S$1653:S1744)</f>
        <v>25.50931291357811</v>
      </c>
      <c r="U1744" s="199">
        <f t="shared" si="138"/>
        <v>-0.39031613677000021</v>
      </c>
      <c r="V1744" s="199">
        <f t="shared" si="139"/>
        <v>0</v>
      </c>
      <c r="W1744" s="231">
        <f>SUM($V$1653:V1744)</f>
        <v>31.891614624579969</v>
      </c>
      <c r="Y1744" s="231"/>
      <c r="Z1744" s="231"/>
      <c r="AA1744" s="231"/>
      <c r="AB1744" s="231"/>
      <c r="AC1744" s="231"/>
      <c r="AD1744" s="231"/>
      <c r="AE1744" s="231"/>
      <c r="AF1744" s="231"/>
      <c r="AG1744" s="231"/>
      <c r="AH1744" s="231"/>
      <c r="AI1744" s="231"/>
      <c r="AJ1744" s="231"/>
      <c r="AK1744" s="231"/>
      <c r="AL1744" s="231"/>
      <c r="AM1744" s="231"/>
      <c r="AN1744" s="231"/>
    </row>
    <row r="1745" spans="1:40">
      <c r="A1745" s="27">
        <v>43716</v>
      </c>
      <c r="B1745" s="113">
        <v>7.5425000000000004</v>
      </c>
      <c r="C1745" s="116">
        <v>4.22</v>
      </c>
      <c r="D1745" s="116">
        <v>42.09</v>
      </c>
      <c r="E1745" s="113">
        <v>47.1691</v>
      </c>
      <c r="F1745" s="113">
        <v>19.165500000000002</v>
      </c>
      <c r="G1745" s="113">
        <v>11.80000019</v>
      </c>
      <c r="H1745" s="113">
        <v>51.69</v>
      </c>
      <c r="I1745" s="113">
        <v>21.4</v>
      </c>
      <c r="J1745" s="113">
        <v>49.85</v>
      </c>
      <c r="K1745" s="113">
        <v>483.64</v>
      </c>
      <c r="L1745" s="113">
        <v>1.45</v>
      </c>
      <c r="M1745" s="113">
        <v>20.74</v>
      </c>
      <c r="N1745" s="113">
        <v>1.04</v>
      </c>
      <c r="O1745" s="113">
        <v>545.92999999999995</v>
      </c>
      <c r="P1745" s="113">
        <f t="shared" si="135"/>
        <v>1.982865988061012</v>
      </c>
      <c r="Q1745" s="113">
        <f t="shared" si="136"/>
        <v>7.2635303740608945</v>
      </c>
      <c r="R1745" s="113">
        <f>SUM($Q$1653:Q1745)</f>
        <v>120.81199893809067</v>
      </c>
      <c r="S1745" s="113">
        <f t="shared" si="137"/>
        <v>7.2711240714822747</v>
      </c>
      <c r="T1745" s="113">
        <f>SUM($S$1653:S1745)</f>
        <v>32.780436985060383</v>
      </c>
      <c r="U1745" s="199">
        <f t="shared" si="138"/>
        <v>7.5020238581799985</v>
      </c>
      <c r="V1745" s="199">
        <f t="shared" si="139"/>
        <v>7.5020238581799985</v>
      </c>
      <c r="W1745" s="231">
        <f>SUM($V$1653:V1745)</f>
        <v>39.393638482759968</v>
      </c>
      <c r="Y1745" s="231"/>
      <c r="Z1745" s="231"/>
      <c r="AA1745" s="231"/>
      <c r="AB1745" s="231"/>
      <c r="AC1745" s="231"/>
      <c r="AD1745" s="231"/>
      <c r="AE1745" s="231"/>
      <c r="AF1745" s="231"/>
      <c r="AG1745" s="231"/>
      <c r="AH1745" s="231"/>
      <c r="AI1745" s="231"/>
      <c r="AJ1745" s="231"/>
      <c r="AK1745" s="231"/>
      <c r="AL1745" s="231"/>
      <c r="AM1745" s="231"/>
      <c r="AN1745" s="231"/>
    </row>
    <row r="1746" spans="1:40">
      <c r="A1746" s="27">
        <v>43717</v>
      </c>
      <c r="B1746" s="113">
        <v>9.9033999999999995</v>
      </c>
      <c r="C1746" s="116">
        <v>5.54</v>
      </c>
      <c r="D1746" s="116">
        <v>43.76</v>
      </c>
      <c r="E1746" s="113">
        <v>49.74</v>
      </c>
      <c r="F1746" s="113">
        <v>20.229500000000002</v>
      </c>
      <c r="G1746" s="113">
        <v>11.80000019</v>
      </c>
      <c r="H1746" s="113">
        <v>28.89</v>
      </c>
      <c r="I1746" s="113">
        <v>24</v>
      </c>
      <c r="J1746" s="113">
        <v>50.54</v>
      </c>
      <c r="K1746" s="113">
        <v>608.47</v>
      </c>
      <c r="L1746" s="113">
        <v>6.91</v>
      </c>
      <c r="M1746" s="113">
        <v>32</v>
      </c>
      <c r="N1746" s="113">
        <v>0</v>
      </c>
      <c r="O1746" s="113">
        <v>630.03</v>
      </c>
      <c r="P1746" s="113">
        <f t="shared" si="135"/>
        <v>2.3133410179050315</v>
      </c>
      <c r="Q1746" s="113">
        <f t="shared" si="136"/>
        <v>10.108139778222229</v>
      </c>
      <c r="R1746" s="113">
        <f>SUM($Q$1653:Q1746)</f>
        <v>130.92013871631289</v>
      </c>
      <c r="S1746" s="113">
        <f t="shared" si="137"/>
        <v>9.0316001844800766</v>
      </c>
      <c r="T1746" s="113">
        <f>SUM($S$1653:S1746)</f>
        <v>41.81203716954046</v>
      </c>
      <c r="U1746" s="199">
        <f t="shared" si="138"/>
        <v>9.5147963969499987</v>
      </c>
      <c r="V1746" s="199">
        <f t="shared" si="139"/>
        <v>9.5147963969499987</v>
      </c>
      <c r="W1746" s="231">
        <f>SUM($V$1653:V1746)</f>
        <v>48.908434879709965</v>
      </c>
      <c r="Y1746" s="231"/>
      <c r="Z1746" s="231"/>
      <c r="AA1746" s="231"/>
      <c r="AB1746" s="231"/>
      <c r="AC1746" s="231"/>
      <c r="AD1746" s="231"/>
      <c r="AE1746" s="231"/>
      <c r="AF1746" s="231"/>
      <c r="AG1746" s="231"/>
      <c r="AH1746" s="231"/>
      <c r="AI1746" s="231"/>
      <c r="AJ1746" s="231"/>
      <c r="AK1746" s="231"/>
      <c r="AL1746" s="231"/>
      <c r="AM1746" s="231"/>
      <c r="AN1746" s="231"/>
    </row>
    <row r="1747" spans="1:40">
      <c r="A1747" s="27">
        <v>43718</v>
      </c>
      <c r="B1747" s="113">
        <v>10.654299999999999</v>
      </c>
      <c r="C1747" s="116">
        <v>5.96</v>
      </c>
      <c r="D1747" s="116">
        <v>43.39</v>
      </c>
      <c r="E1747" s="113">
        <v>44.0032</v>
      </c>
      <c r="F1747" s="113">
        <v>30.512599999999999</v>
      </c>
      <c r="G1747" s="113">
        <v>11.80000019</v>
      </c>
      <c r="H1747" s="113">
        <v>55.58</v>
      </c>
      <c r="I1747" s="113">
        <v>24</v>
      </c>
      <c r="J1747" s="113">
        <v>51.74</v>
      </c>
      <c r="K1747" s="113">
        <v>614.16999999999996</v>
      </c>
      <c r="L1747" s="113">
        <v>8.75</v>
      </c>
      <c r="M1747" s="113">
        <v>46.87</v>
      </c>
      <c r="N1747" s="113">
        <v>0</v>
      </c>
      <c r="O1747" s="113">
        <v>630.02</v>
      </c>
      <c r="P1747" s="113">
        <f t="shared" si="135"/>
        <v>2.4916230589916619</v>
      </c>
      <c r="Q1747" s="113">
        <f t="shared" si="136"/>
        <v>12.080868178334805</v>
      </c>
      <c r="R1747" s="113">
        <f>SUM($Q$1653:Q1747)</f>
        <v>143.0010068946477</v>
      </c>
      <c r="S1747" s="113">
        <f t="shared" si="137"/>
        <v>9.6091356404735713</v>
      </c>
      <c r="T1747" s="113">
        <f>SUM($S$1653:S1747)</f>
        <v>51.421172810014028</v>
      </c>
      <c r="U1747" s="199">
        <f t="shared" si="138"/>
        <v>9.8478945676199992</v>
      </c>
      <c r="V1747" s="199">
        <f t="shared" si="139"/>
        <v>9.8478945676199992</v>
      </c>
      <c r="W1747" s="231">
        <f>SUM($V$1653:V1747)</f>
        <v>58.756329447329961</v>
      </c>
      <c r="Y1747" s="231"/>
      <c r="Z1747" s="231"/>
      <c r="AA1747" s="231"/>
      <c r="AB1747" s="231"/>
      <c r="AC1747" s="231"/>
      <c r="AD1747" s="231"/>
      <c r="AE1747" s="231"/>
      <c r="AF1747" s="231"/>
      <c r="AG1747" s="231"/>
      <c r="AH1747" s="231"/>
      <c r="AI1747" s="231"/>
      <c r="AJ1747" s="231"/>
      <c r="AK1747" s="231"/>
      <c r="AL1747" s="231"/>
      <c r="AM1747" s="231"/>
      <c r="AN1747" s="231"/>
    </row>
    <row r="1748" spans="1:40">
      <c r="A1748" s="27">
        <v>43719</v>
      </c>
      <c r="B1748" s="113">
        <v>10.7257</v>
      </c>
      <c r="C1748" s="116">
        <v>6</v>
      </c>
      <c r="D1748" s="116">
        <v>38.33</v>
      </c>
      <c r="E1748" s="113">
        <v>38.467799999999997</v>
      </c>
      <c r="F1748" s="113">
        <v>36.519300000000001</v>
      </c>
      <c r="G1748" s="113">
        <v>10.19999981</v>
      </c>
      <c r="H1748" s="113">
        <v>46.11</v>
      </c>
      <c r="I1748" s="113">
        <v>24</v>
      </c>
      <c r="J1748" s="113">
        <v>55.53</v>
      </c>
      <c r="K1748" s="113">
        <v>615.21</v>
      </c>
      <c r="L1748" s="113">
        <v>9.5299999999999994</v>
      </c>
      <c r="M1748" s="113">
        <v>47.07</v>
      </c>
      <c r="N1748" s="113">
        <v>0</v>
      </c>
      <c r="O1748" s="113">
        <v>629.99</v>
      </c>
      <c r="P1748" s="113">
        <f t="shared" si="135"/>
        <v>2.4594838751635679</v>
      </c>
      <c r="Q1748" s="113">
        <f t="shared" si="136"/>
        <v>11.698771954763352</v>
      </c>
      <c r="R1748" s="113">
        <f>SUM($Q$1653:Q1748)</f>
        <v>154.69977884941105</v>
      </c>
      <c r="S1748" s="113">
        <f t="shared" si="137"/>
        <v>9.4872081662823238</v>
      </c>
      <c r="T1748" s="113">
        <f>SUM($S$1653:S1748)</f>
        <v>60.90838097629635</v>
      </c>
      <c r="U1748" s="199">
        <f t="shared" si="138"/>
        <v>9.1893222862699986</v>
      </c>
      <c r="V1748" s="199">
        <f t="shared" si="139"/>
        <v>9.1893222862699986</v>
      </c>
      <c r="W1748" s="231">
        <f>SUM($V$1653:V1748)</f>
        <v>67.945651733599959</v>
      </c>
      <c r="Y1748" s="231"/>
      <c r="Z1748" s="231"/>
      <c r="AA1748" s="231"/>
      <c r="AB1748" s="231"/>
      <c r="AC1748" s="231"/>
      <c r="AD1748" s="231"/>
      <c r="AE1748" s="231"/>
      <c r="AF1748" s="231"/>
      <c r="AG1748" s="231"/>
      <c r="AH1748" s="231"/>
      <c r="AI1748" s="231"/>
      <c r="AJ1748" s="231"/>
      <c r="AK1748" s="231"/>
      <c r="AL1748" s="231"/>
      <c r="AM1748" s="231"/>
      <c r="AN1748" s="231"/>
    </row>
    <row r="1749" spans="1:40">
      <c r="A1749" s="27">
        <v>43720</v>
      </c>
      <c r="B1749" s="113">
        <v>8.5355000000000008</v>
      </c>
      <c r="C1749" s="116">
        <v>4.78</v>
      </c>
      <c r="D1749" s="116">
        <v>32.82</v>
      </c>
      <c r="E1749" s="113">
        <v>44.761600000000001</v>
      </c>
      <c r="F1749" s="113">
        <v>36.046100000000003</v>
      </c>
      <c r="G1749" s="113">
        <v>10.100000380000001</v>
      </c>
      <c r="H1749" s="113">
        <v>49.61</v>
      </c>
      <c r="I1749" s="113">
        <v>24.01</v>
      </c>
      <c r="J1749" s="113">
        <v>68.09</v>
      </c>
      <c r="K1749" s="113">
        <v>615.63</v>
      </c>
      <c r="L1749" s="113">
        <v>11.26</v>
      </c>
      <c r="M1749" s="113">
        <v>28.08</v>
      </c>
      <c r="N1749" s="113">
        <v>0</v>
      </c>
      <c r="O1749" s="113">
        <v>644.94000000000005</v>
      </c>
      <c r="P1749" s="113">
        <f t="shared" si="135"/>
        <v>2.174490063295214</v>
      </c>
      <c r="Q1749" s="113">
        <f t="shared" si="136"/>
        <v>8.7976977091570294</v>
      </c>
      <c r="R1749" s="113">
        <f>SUM($Q$1653:Q1749)</f>
        <v>163.49747655856808</v>
      </c>
      <c r="S1749" s="113">
        <f t="shared" si="137"/>
        <v>7.3740405071964465</v>
      </c>
      <c r="T1749" s="113">
        <f>SUM($S$1653:S1749)</f>
        <v>68.282421483492797</v>
      </c>
      <c r="U1749" s="199">
        <f t="shared" si="138"/>
        <v>7.2071805270900002</v>
      </c>
      <c r="V1749" s="199">
        <f t="shared" si="139"/>
        <v>7.2071805270900002</v>
      </c>
      <c r="W1749" s="231">
        <f>SUM($V$1653:V1749)</f>
        <v>75.152832260689962</v>
      </c>
      <c r="Y1749" s="231"/>
      <c r="Z1749" s="231"/>
      <c r="AA1749" s="231"/>
      <c r="AB1749" s="231"/>
      <c r="AC1749" s="231"/>
      <c r="AD1749" s="231"/>
      <c r="AE1749" s="231"/>
      <c r="AF1749" s="231"/>
      <c r="AG1749" s="231"/>
      <c r="AH1749" s="231"/>
      <c r="AI1749" s="231"/>
      <c r="AJ1749" s="231"/>
      <c r="AK1749" s="231"/>
      <c r="AL1749" s="231"/>
      <c r="AM1749" s="231"/>
      <c r="AN1749" s="231"/>
    </row>
    <row r="1750" spans="1:40">
      <c r="A1750" s="27">
        <v>43721</v>
      </c>
      <c r="B1750" s="113">
        <v>8.4618000000000002</v>
      </c>
      <c r="C1750" s="116">
        <v>4.74</v>
      </c>
      <c r="D1750" s="116">
        <v>36.369999999999997</v>
      </c>
      <c r="E1750" s="113">
        <v>61.2483</v>
      </c>
      <c r="F1750" s="113">
        <v>36.660400000000003</v>
      </c>
      <c r="G1750" s="113">
        <v>9.8999996190000008</v>
      </c>
      <c r="H1750" s="113">
        <v>46.25</v>
      </c>
      <c r="I1750" s="113">
        <v>23.99</v>
      </c>
      <c r="J1750" s="113">
        <v>79.25</v>
      </c>
      <c r="K1750" s="113">
        <v>610.39</v>
      </c>
      <c r="L1750" s="113">
        <v>12.42</v>
      </c>
      <c r="M1750" s="113">
        <v>32.619999999999997</v>
      </c>
      <c r="N1750" s="113">
        <v>0</v>
      </c>
      <c r="O1750" s="113">
        <v>640.01</v>
      </c>
      <c r="P1750" s="113">
        <f t="shared" si="135"/>
        <v>2.2665602570512826</v>
      </c>
      <c r="Q1750" s="113">
        <f t="shared" si="136"/>
        <v>9.6461633602951142</v>
      </c>
      <c r="R1750" s="113">
        <f>SUM($Q$1653:Q1750)</f>
        <v>173.14363991886319</v>
      </c>
      <c r="S1750" s="113">
        <f t="shared" si="137"/>
        <v>8.5224345823777963</v>
      </c>
      <c r="T1750" s="113">
        <f>SUM($S$1653:S1750)</f>
        <v>76.804856065870595</v>
      </c>
      <c r="U1750" s="199">
        <f t="shared" si="138"/>
        <v>8.0833814946299984</v>
      </c>
      <c r="V1750" s="199">
        <f t="shared" si="139"/>
        <v>8.0833814946299984</v>
      </c>
      <c r="W1750" s="231">
        <f>SUM($V$1653:V1750)</f>
        <v>83.236213755319966</v>
      </c>
      <c r="Y1750" s="231"/>
      <c r="Z1750" s="231"/>
      <c r="AA1750" s="231"/>
      <c r="AB1750" s="231"/>
      <c r="AC1750" s="231"/>
      <c r="AD1750" s="231"/>
      <c r="AE1750" s="231"/>
      <c r="AF1750" s="231"/>
      <c r="AG1750" s="231"/>
      <c r="AH1750" s="231"/>
      <c r="AI1750" s="231"/>
      <c r="AJ1750" s="231"/>
      <c r="AK1750" s="231"/>
      <c r="AL1750" s="231"/>
      <c r="AM1750" s="231"/>
      <c r="AN1750" s="231"/>
    </row>
    <row r="1751" spans="1:40">
      <c r="A1751" s="27">
        <v>43722</v>
      </c>
      <c r="B1751" s="113">
        <v>8.4268000000000001</v>
      </c>
      <c r="C1751" s="116">
        <v>4.72</v>
      </c>
      <c r="D1751" s="116">
        <v>32.08</v>
      </c>
      <c r="E1751" s="113">
        <v>66.821200000000005</v>
      </c>
      <c r="F1751" s="113">
        <v>36.118299999999998</v>
      </c>
      <c r="G1751" s="113">
        <v>11.30000019</v>
      </c>
      <c r="H1751" s="113">
        <v>49.64</v>
      </c>
      <c r="I1751" s="113">
        <v>24</v>
      </c>
      <c r="J1751" s="113">
        <v>79.98</v>
      </c>
      <c r="K1751" s="113">
        <v>612.4</v>
      </c>
      <c r="L1751" s="113">
        <v>13.06</v>
      </c>
      <c r="M1751" s="113">
        <v>48.25</v>
      </c>
      <c r="N1751" s="113">
        <v>0</v>
      </c>
      <c r="O1751" s="113">
        <v>640.04</v>
      </c>
      <c r="P1751" s="113">
        <f t="shared" si="135"/>
        <v>2.162587498995352</v>
      </c>
      <c r="Q1751" s="113">
        <f t="shared" si="136"/>
        <v>8.6936032707837203</v>
      </c>
      <c r="R1751" s="113">
        <f>SUM($Q$1653:Q1751)</f>
        <v>181.8372431896469</v>
      </c>
      <c r="S1751" s="113">
        <f t="shared" si="137"/>
        <v>7.7408281433712736</v>
      </c>
      <c r="T1751" s="113">
        <f>SUM($S$1653:S1751)</f>
        <v>84.54568420924187</v>
      </c>
      <c r="U1751" s="199">
        <f t="shared" si="138"/>
        <v>7.7955998897899983</v>
      </c>
      <c r="V1751" s="199">
        <f t="shared" si="139"/>
        <v>7.7955998897899983</v>
      </c>
      <c r="W1751" s="231">
        <f>SUM($V$1653:V1751)</f>
        <v>91.031813645109963</v>
      </c>
      <c r="Y1751" s="231"/>
      <c r="Z1751" s="231"/>
      <c r="AA1751" s="231"/>
      <c r="AB1751" s="231"/>
      <c r="AC1751" s="231"/>
      <c r="AD1751" s="231"/>
      <c r="AE1751" s="231"/>
      <c r="AF1751" s="231"/>
      <c r="AG1751" s="231"/>
      <c r="AH1751" s="231"/>
      <c r="AI1751" s="231"/>
      <c r="AJ1751" s="231"/>
      <c r="AK1751" s="231"/>
      <c r="AL1751" s="231"/>
      <c r="AM1751" s="231"/>
      <c r="AN1751" s="231"/>
    </row>
    <row r="1752" spans="1:40">
      <c r="A1752" s="27">
        <v>43723</v>
      </c>
      <c r="B1752" s="113">
        <v>8.4946999999999999</v>
      </c>
      <c r="C1752" s="116">
        <v>4.76</v>
      </c>
      <c r="D1752" s="116">
        <v>32.01</v>
      </c>
      <c r="E1752" s="113">
        <v>63.151600000000002</v>
      </c>
      <c r="F1752" s="113">
        <v>36.419899999999998</v>
      </c>
      <c r="G1752" s="113">
        <v>11.399999619999999</v>
      </c>
      <c r="H1752" s="113">
        <v>48.49</v>
      </c>
      <c r="I1752" s="113">
        <v>24</v>
      </c>
      <c r="J1752" s="113">
        <v>80.010000000000005</v>
      </c>
      <c r="K1752" s="113">
        <v>612.14</v>
      </c>
      <c r="L1752" s="113">
        <v>12.94</v>
      </c>
      <c r="M1752" s="113">
        <v>52.77</v>
      </c>
      <c r="N1752" s="113">
        <v>0</v>
      </c>
      <c r="O1752" s="113">
        <v>639.96</v>
      </c>
      <c r="P1752" s="113">
        <f t="shared" si="135"/>
        <v>2.1575854884205459</v>
      </c>
      <c r="Q1752" s="113">
        <f t="shared" si="136"/>
        <v>8.6502263516354692</v>
      </c>
      <c r="R1752" s="113">
        <f>SUM($Q$1653:Q1752)</f>
        <v>190.48746954128237</v>
      </c>
      <c r="S1752" s="113">
        <f t="shared" si="137"/>
        <v>7.6362218683319512</v>
      </c>
      <c r="T1752" s="113">
        <f>SUM($S$1653:S1752)</f>
        <v>92.181906077573814</v>
      </c>
      <c r="U1752" s="199">
        <f t="shared" si="138"/>
        <v>7.717572185269999</v>
      </c>
      <c r="V1752" s="199">
        <f t="shared" si="139"/>
        <v>7.717572185269999</v>
      </c>
      <c r="W1752" s="231">
        <f>SUM($V$1653:V1752)</f>
        <v>98.749385830379964</v>
      </c>
      <c r="Y1752" s="231"/>
      <c r="Z1752" s="231"/>
      <c r="AA1752" s="231"/>
      <c r="AB1752" s="231"/>
      <c r="AC1752" s="231"/>
      <c r="AD1752" s="231"/>
      <c r="AE1752" s="231"/>
      <c r="AF1752" s="231"/>
      <c r="AG1752" s="231"/>
      <c r="AH1752" s="231"/>
      <c r="AI1752" s="231"/>
      <c r="AJ1752" s="231"/>
      <c r="AK1752" s="231"/>
      <c r="AL1752" s="231"/>
      <c r="AM1752" s="231"/>
      <c r="AN1752" s="231"/>
    </row>
    <row r="1753" spans="1:40">
      <c r="A1753" s="27">
        <v>43724</v>
      </c>
      <c r="B1753" s="113">
        <v>8.6691000000000003</v>
      </c>
      <c r="C1753" s="116">
        <v>4.8499999999999996</v>
      </c>
      <c r="D1753" s="116">
        <v>28.74</v>
      </c>
      <c r="E1753" s="113">
        <v>63.080800000000004</v>
      </c>
      <c r="F1753" s="113">
        <v>36.852699999999999</v>
      </c>
      <c r="G1753" s="113">
        <v>11.600000380000001</v>
      </c>
      <c r="H1753" s="113">
        <v>46.77</v>
      </c>
      <c r="I1753" s="113">
        <v>24</v>
      </c>
      <c r="J1753" s="113">
        <v>79.98</v>
      </c>
      <c r="K1753" s="113">
        <v>614.01</v>
      </c>
      <c r="L1753" s="113">
        <v>13.63</v>
      </c>
      <c r="M1753" s="113">
        <v>56.77</v>
      </c>
      <c r="N1753" s="113">
        <v>0</v>
      </c>
      <c r="O1753" s="113">
        <v>640</v>
      </c>
      <c r="P1753" s="113">
        <f t="shared" si="135"/>
        <v>2.108651451647594</v>
      </c>
      <c r="Q1753" s="113">
        <f t="shared" si="136"/>
        <v>8.2371256291160542</v>
      </c>
      <c r="R1753" s="113">
        <f>SUM($Q$1653:Q1753)</f>
        <v>198.72459517039843</v>
      </c>
      <c r="S1753" s="113">
        <f t="shared" si="137"/>
        <v>7.3075990970154443</v>
      </c>
      <c r="T1753" s="113">
        <f>SUM($S$1653:S1753)</f>
        <v>99.489505174589254</v>
      </c>
      <c r="U1753" s="199">
        <f t="shared" si="138"/>
        <v>7.4925557639099978</v>
      </c>
      <c r="V1753" s="199">
        <f t="shared" si="139"/>
        <v>7.4925557639099978</v>
      </c>
      <c r="W1753" s="231">
        <f>SUM($V$1653:V1753)</f>
        <v>106.24194159428995</v>
      </c>
      <c r="Y1753" s="231"/>
      <c r="Z1753" s="231"/>
      <c r="AA1753" s="231"/>
      <c r="AB1753" s="231"/>
      <c r="AC1753" s="231"/>
      <c r="AD1753" s="231"/>
      <c r="AE1753" s="231"/>
      <c r="AF1753" s="231"/>
      <c r="AG1753" s="231"/>
      <c r="AH1753" s="231"/>
      <c r="AI1753" s="231"/>
      <c r="AJ1753" s="231"/>
      <c r="AK1753" s="231"/>
      <c r="AL1753" s="231"/>
      <c r="AM1753" s="231"/>
      <c r="AN1753" s="231"/>
    </row>
    <row r="1754" spans="1:40">
      <c r="A1754" s="27">
        <v>43725</v>
      </c>
      <c r="B1754" s="113">
        <v>8.4686000000000003</v>
      </c>
      <c r="C1754" s="116">
        <v>4.74</v>
      </c>
      <c r="D1754" s="116">
        <v>28.51</v>
      </c>
      <c r="E1754" s="113">
        <v>67.116699999999994</v>
      </c>
      <c r="F1754" s="113">
        <v>37.110100000000003</v>
      </c>
      <c r="G1754" s="113">
        <v>11.30000019</v>
      </c>
      <c r="H1754" s="113">
        <v>48.2</v>
      </c>
      <c r="I1754" s="113">
        <v>24</v>
      </c>
      <c r="J1754" s="113">
        <v>79.97</v>
      </c>
      <c r="K1754" s="113">
        <v>612.80999999999995</v>
      </c>
      <c r="L1754" s="113">
        <v>13.52</v>
      </c>
      <c r="M1754" s="113">
        <v>60.97</v>
      </c>
      <c r="N1754" s="113">
        <v>0</v>
      </c>
      <c r="O1754" s="113">
        <v>639.94000000000005</v>
      </c>
      <c r="P1754" s="113">
        <f t="shared" si="135"/>
        <v>2.121292060261712</v>
      </c>
      <c r="Q1754" s="113">
        <f t="shared" si="136"/>
        <v>8.3419087764489976</v>
      </c>
      <c r="R1754" s="113">
        <f>SUM($Q$1653:Q1754)</f>
        <v>207.06650394684743</v>
      </c>
      <c r="S1754" s="113">
        <f t="shared" si="137"/>
        <v>7.4008076473380768</v>
      </c>
      <c r="T1754" s="113">
        <f>SUM($S$1653:S1754)</f>
        <v>106.89031282192732</v>
      </c>
      <c r="U1754" s="199">
        <f t="shared" si="138"/>
        <v>7.4592212929199997</v>
      </c>
      <c r="V1754" s="199">
        <f t="shared" si="139"/>
        <v>7.4592212929199997</v>
      </c>
      <c r="W1754" s="231">
        <f>SUM($V$1653:V1754)</f>
        <v>113.70116288720996</v>
      </c>
      <c r="Y1754" s="231"/>
      <c r="Z1754" s="231"/>
      <c r="AA1754" s="231"/>
      <c r="AB1754" s="231"/>
      <c r="AC1754" s="231"/>
      <c r="AD1754" s="231"/>
      <c r="AE1754" s="231"/>
      <c r="AF1754" s="231"/>
      <c r="AG1754" s="231"/>
      <c r="AH1754" s="231"/>
      <c r="AI1754" s="231"/>
      <c r="AJ1754" s="231"/>
      <c r="AK1754" s="231"/>
      <c r="AL1754" s="231"/>
      <c r="AM1754" s="231"/>
      <c r="AN1754" s="231"/>
    </row>
    <row r="1755" spans="1:40">
      <c r="A1755" s="27">
        <v>43726</v>
      </c>
      <c r="B1755" s="113">
        <v>8.3855000000000004</v>
      </c>
      <c r="C1755" s="116">
        <v>4.6900000000000004</v>
      </c>
      <c r="D1755" s="116">
        <v>29.33</v>
      </c>
      <c r="E1755" s="113">
        <v>64.223299999999995</v>
      </c>
      <c r="F1755" s="113">
        <v>38.160499999999999</v>
      </c>
      <c r="G1755" s="113">
        <v>11.19999981</v>
      </c>
      <c r="H1755" s="113">
        <v>49.13</v>
      </c>
      <c r="I1755" s="113">
        <v>24</v>
      </c>
      <c r="J1755" s="113">
        <v>79.959999999999994</v>
      </c>
      <c r="K1755" s="113">
        <v>610.16999999999996</v>
      </c>
      <c r="L1755" s="113">
        <v>13.78</v>
      </c>
      <c r="M1755" s="113">
        <v>62.81</v>
      </c>
      <c r="N1755" s="113">
        <v>0</v>
      </c>
      <c r="O1755" s="113">
        <v>637.76</v>
      </c>
      <c r="P1755" s="113">
        <f t="shared" si="135"/>
        <v>2.1260847878931082</v>
      </c>
      <c r="Q1755" s="113">
        <f t="shared" si="136"/>
        <v>8.3819852341999006</v>
      </c>
      <c r="R1755" s="113">
        <f>SUM($Q$1653:Q1755)</f>
        <v>215.44848918104734</v>
      </c>
      <c r="S1755" s="113">
        <f t="shared" si="137"/>
        <v>7.3836461361105279</v>
      </c>
      <c r="T1755" s="113">
        <f>SUM($S$1653:S1755)</f>
        <v>114.27395895803785</v>
      </c>
      <c r="U1755" s="199">
        <f t="shared" si="138"/>
        <v>7.3819031557399999</v>
      </c>
      <c r="V1755" s="199">
        <f t="shared" si="139"/>
        <v>7.3819031557399999</v>
      </c>
      <c r="W1755" s="231">
        <f>SUM($V$1653:V1755)</f>
        <v>121.08306604294997</v>
      </c>
      <c r="Y1755" s="231"/>
      <c r="Z1755" s="231"/>
      <c r="AA1755" s="231"/>
      <c r="AB1755" s="231"/>
      <c r="AC1755" s="231"/>
      <c r="AD1755" s="231"/>
      <c r="AE1755" s="231"/>
      <c r="AF1755" s="231"/>
      <c r="AG1755" s="231"/>
      <c r="AH1755" s="231"/>
      <c r="AI1755" s="231"/>
      <c r="AJ1755" s="231"/>
      <c r="AK1755" s="231"/>
      <c r="AL1755" s="231"/>
      <c r="AM1755" s="231"/>
      <c r="AN1755" s="231"/>
    </row>
    <row r="1756" spans="1:40">
      <c r="A1756" s="27">
        <v>43727</v>
      </c>
      <c r="B1756" s="113">
        <v>8.8651</v>
      </c>
      <c r="C1756" s="116">
        <v>4.96</v>
      </c>
      <c r="D1756" s="116">
        <v>30.01</v>
      </c>
      <c r="E1756" s="113">
        <v>57.139600000000002</v>
      </c>
      <c r="F1756" s="113">
        <v>37.7866</v>
      </c>
      <c r="G1756" s="113">
        <v>11.19999981</v>
      </c>
      <c r="H1756" s="113">
        <v>46.17</v>
      </c>
      <c r="I1756" s="113">
        <v>23.99</v>
      </c>
      <c r="J1756" s="113">
        <v>79.97</v>
      </c>
      <c r="K1756" s="113">
        <v>612.03</v>
      </c>
      <c r="L1756" s="113">
        <v>12.67</v>
      </c>
      <c r="M1756" s="113">
        <v>66.5</v>
      </c>
      <c r="N1756" s="113">
        <v>0</v>
      </c>
      <c r="O1756" s="113">
        <v>640.09</v>
      </c>
      <c r="P1756" s="113">
        <f t="shared" si="135"/>
        <v>2.1732415180618179</v>
      </c>
      <c r="Q1756" s="113">
        <f t="shared" si="136"/>
        <v>8.7867202399768445</v>
      </c>
      <c r="R1756" s="113">
        <f>SUM($Q$1653:Q1756)</f>
        <v>224.23520942102419</v>
      </c>
      <c r="S1756" s="113">
        <f t="shared" si="137"/>
        <v>7.5913622051112286</v>
      </c>
      <c r="T1756" s="113">
        <f>SUM($S$1653:S1756)</f>
        <v>121.86532116314908</v>
      </c>
      <c r="U1756" s="199">
        <f t="shared" si="138"/>
        <v>7.5714051055399985</v>
      </c>
      <c r="V1756" s="199">
        <f t="shared" si="139"/>
        <v>7.5714051055399985</v>
      </c>
      <c r="W1756" s="231">
        <f>SUM($V$1653:V1756)</f>
        <v>128.65447114848996</v>
      </c>
      <c r="Y1756" s="231"/>
      <c r="Z1756" s="231"/>
      <c r="AA1756" s="231"/>
      <c r="AB1756" s="231"/>
      <c r="AC1756" s="231"/>
      <c r="AD1756" s="231"/>
      <c r="AE1756" s="231"/>
      <c r="AF1756" s="231"/>
      <c r="AG1756" s="231"/>
      <c r="AH1756" s="231"/>
      <c r="AI1756" s="231"/>
      <c r="AJ1756" s="231"/>
      <c r="AK1756" s="231"/>
      <c r="AL1756" s="231"/>
      <c r="AM1756" s="231"/>
      <c r="AN1756" s="231"/>
    </row>
    <row r="1757" spans="1:40">
      <c r="A1757" s="27">
        <v>43728</v>
      </c>
      <c r="B1757" s="113">
        <v>9.5077999999999996</v>
      </c>
      <c r="C1757" s="116">
        <v>5.32</v>
      </c>
      <c r="D1757" s="116">
        <v>30.82</v>
      </c>
      <c r="E1757" s="113">
        <v>58.2926</v>
      </c>
      <c r="F1757" s="113">
        <v>37.122199999999999</v>
      </c>
      <c r="G1757" s="113">
        <v>11.100000380000001</v>
      </c>
      <c r="H1757" s="113">
        <v>48.92</v>
      </c>
      <c r="I1757" s="113">
        <v>24</v>
      </c>
      <c r="J1757" s="113">
        <v>79.97</v>
      </c>
      <c r="K1757" s="113">
        <v>618.46</v>
      </c>
      <c r="L1757" s="113">
        <v>13.05</v>
      </c>
      <c r="M1757" s="113">
        <v>70.150000000000006</v>
      </c>
      <c r="N1757" s="113">
        <v>0</v>
      </c>
      <c r="O1757" s="113">
        <v>640.07000000000005</v>
      </c>
      <c r="P1757" s="113">
        <f t="shared" si="135"/>
        <v>2.2808967857371849</v>
      </c>
      <c r="Q1757" s="113">
        <f t="shared" si="136"/>
        <v>9.7854519295763662</v>
      </c>
      <c r="R1757" s="113">
        <f>SUM($Q$1653:Q1757)</f>
        <v>234.02066135060056</v>
      </c>
      <c r="S1757" s="113">
        <f t="shared" si="137"/>
        <v>8.2914911089225498</v>
      </c>
      <c r="T1757" s="113">
        <f>SUM($S$1653:S1757)</f>
        <v>130.15681227207162</v>
      </c>
      <c r="U1757" s="199">
        <f t="shared" si="138"/>
        <v>8.1719094466000008</v>
      </c>
      <c r="V1757" s="199">
        <f t="shared" si="139"/>
        <v>8.1719094466000008</v>
      </c>
      <c r="W1757" s="231">
        <f>SUM($V$1653:V1757)</f>
        <v>136.82638059508997</v>
      </c>
      <c r="Y1757" s="231"/>
      <c r="Z1757" s="231"/>
      <c r="AA1757" s="231"/>
      <c r="AB1757" s="231"/>
      <c r="AC1757" s="231"/>
      <c r="AD1757" s="231"/>
      <c r="AE1757" s="231"/>
      <c r="AF1757" s="231"/>
      <c r="AG1757" s="231"/>
      <c r="AH1757" s="231"/>
      <c r="AI1757" s="231"/>
      <c r="AJ1757" s="231"/>
      <c r="AK1757" s="231"/>
      <c r="AL1757" s="231"/>
      <c r="AM1757" s="231"/>
      <c r="AN1757" s="231"/>
    </row>
    <row r="1758" spans="1:40">
      <c r="A1758" s="27">
        <v>43729</v>
      </c>
      <c r="B1758" s="113">
        <v>10.013</v>
      </c>
      <c r="C1758" s="116">
        <v>5.61</v>
      </c>
      <c r="D1758" s="116">
        <v>30.87</v>
      </c>
      <c r="E1758" s="113">
        <v>58.58</v>
      </c>
      <c r="F1758" s="113">
        <v>37.479399999999998</v>
      </c>
      <c r="G1758" s="113">
        <v>11.100000380000001</v>
      </c>
      <c r="H1758" s="113">
        <v>57.62</v>
      </c>
      <c r="I1758" s="113">
        <v>24</v>
      </c>
      <c r="J1758" s="113">
        <v>79.959999999999994</v>
      </c>
      <c r="K1758" s="113">
        <v>624.16</v>
      </c>
      <c r="L1758" s="113">
        <v>13.55</v>
      </c>
      <c r="M1758" s="113">
        <v>73.95</v>
      </c>
      <c r="N1758" s="113">
        <v>0</v>
      </c>
      <c r="O1758" s="113">
        <v>639.99</v>
      </c>
      <c r="P1758" s="113">
        <f t="shared" si="135"/>
        <v>2.377931445091944</v>
      </c>
      <c r="Q1758" s="113">
        <f t="shared" si="136"/>
        <v>10.782575429804169</v>
      </c>
      <c r="R1758" s="113">
        <f>SUM($Q$1653:Q1758)</f>
        <v>244.80323678040475</v>
      </c>
      <c r="S1758" s="113">
        <f t="shared" si="137"/>
        <v>8.7660509911525502</v>
      </c>
      <c r="T1758" s="113">
        <f>SUM($S$1653:S1758)</f>
        <v>138.92286326322417</v>
      </c>
      <c r="U1758" s="199">
        <f t="shared" si="138"/>
        <v>8.5716669073400009</v>
      </c>
      <c r="V1758" s="199">
        <f t="shared" si="139"/>
        <v>8.5716669073400009</v>
      </c>
      <c r="W1758" s="231">
        <f>SUM($V$1653:V1758)</f>
        <v>145.39804750242996</v>
      </c>
      <c r="Y1758" s="231"/>
      <c r="Z1758" s="231"/>
      <c r="AA1758" s="231"/>
      <c r="AB1758" s="231"/>
      <c r="AC1758" s="231"/>
      <c r="AD1758" s="231"/>
      <c r="AE1758" s="231"/>
      <c r="AF1758" s="231"/>
      <c r="AG1758" s="231"/>
      <c r="AH1758" s="231"/>
      <c r="AI1758" s="231"/>
      <c r="AJ1758" s="231"/>
      <c r="AK1758" s="231"/>
      <c r="AL1758" s="231"/>
      <c r="AM1758" s="231"/>
      <c r="AN1758" s="231"/>
    </row>
    <row r="1759" spans="1:40">
      <c r="A1759" s="27">
        <v>43730</v>
      </c>
      <c r="B1759" s="113">
        <v>10.2232</v>
      </c>
      <c r="C1759" s="116">
        <v>5.72</v>
      </c>
      <c r="D1759" s="116">
        <v>32.729999999999997</v>
      </c>
      <c r="E1759" s="113">
        <v>57.369799999999998</v>
      </c>
      <c r="F1759" s="113">
        <v>37.258600000000001</v>
      </c>
      <c r="G1759" s="113">
        <v>11.5</v>
      </c>
      <c r="H1759" s="113">
        <v>45.83</v>
      </c>
      <c r="I1759" s="113">
        <v>24</v>
      </c>
      <c r="J1759" s="113">
        <v>79.97</v>
      </c>
      <c r="K1759" s="113">
        <v>626.64</v>
      </c>
      <c r="L1759" s="113">
        <v>13.66</v>
      </c>
      <c r="M1759" s="113">
        <v>61.57</v>
      </c>
      <c r="N1759" s="113">
        <v>0</v>
      </c>
      <c r="O1759" s="113">
        <v>639.99</v>
      </c>
      <c r="P1759" s="113">
        <f t="shared" si="135"/>
        <v>2.3376838385352601</v>
      </c>
      <c r="Q1759" s="113">
        <f t="shared" si="136"/>
        <v>10.357219766774264</v>
      </c>
      <c r="R1759" s="113">
        <f>SUM($Q$1653:Q1759)</f>
        <v>255.16045654717902</v>
      </c>
      <c r="S1759" s="113">
        <f t="shared" si="137"/>
        <v>8.8579229660102019</v>
      </c>
      <c r="T1759" s="113">
        <f>SUM($S$1653:S1759)</f>
        <v>147.78078622923437</v>
      </c>
      <c r="U1759" s="199">
        <f t="shared" si="138"/>
        <v>8.8711498056</v>
      </c>
      <c r="V1759" s="199">
        <f t="shared" si="139"/>
        <v>8.8711498056</v>
      </c>
      <c r="W1759" s="231">
        <f>SUM($V$1653:V1759)</f>
        <v>154.26919730802996</v>
      </c>
      <c r="Y1759" s="231"/>
      <c r="Z1759" s="231"/>
      <c r="AA1759" s="231"/>
      <c r="AB1759" s="231"/>
      <c r="AC1759" s="231"/>
      <c r="AD1759" s="231"/>
      <c r="AE1759" s="231"/>
      <c r="AF1759" s="231"/>
      <c r="AG1759" s="231"/>
      <c r="AH1759" s="231"/>
      <c r="AI1759" s="231"/>
      <c r="AJ1759" s="231"/>
      <c r="AK1759" s="231"/>
      <c r="AL1759" s="231"/>
      <c r="AM1759" s="231"/>
      <c r="AN1759" s="231"/>
    </row>
    <row r="1760" spans="1:40">
      <c r="A1760" s="27">
        <v>43731</v>
      </c>
      <c r="B1760" s="113">
        <v>10.1929</v>
      </c>
      <c r="C1760" s="116">
        <v>5.71</v>
      </c>
      <c r="D1760" s="116">
        <v>34.1</v>
      </c>
      <c r="E1760" s="113">
        <v>59.067500000000003</v>
      </c>
      <c r="F1760" s="113">
        <v>37.295499999999997</v>
      </c>
      <c r="G1760" s="113">
        <v>11.19999981</v>
      </c>
      <c r="H1760" s="113">
        <v>48.3</v>
      </c>
      <c r="I1760" s="113">
        <v>23.99</v>
      </c>
      <c r="J1760" s="113">
        <v>79.97</v>
      </c>
      <c r="K1760" s="113">
        <v>625.16</v>
      </c>
      <c r="L1760" s="113">
        <v>11.17</v>
      </c>
      <c r="M1760" s="113">
        <v>37.700000000000003</v>
      </c>
      <c r="N1760" s="113">
        <v>0</v>
      </c>
      <c r="O1760" s="113">
        <v>640</v>
      </c>
      <c r="P1760" s="113">
        <f t="shared" si="135"/>
        <v>2.358493224503968</v>
      </c>
      <c r="Q1760" s="113">
        <f t="shared" si="136"/>
        <v>10.575005282971269</v>
      </c>
      <c r="R1760" s="113">
        <f>SUM($Q$1653:Q1760)</f>
        <v>265.73546183015031</v>
      </c>
      <c r="S1760" s="113">
        <f t="shared" si="137"/>
        <v>9.1116428856399274</v>
      </c>
      <c r="T1760" s="113">
        <f>SUM($S$1653:S1760)</f>
        <v>156.89242911487429</v>
      </c>
      <c r="U1760" s="199">
        <f t="shared" si="138"/>
        <v>9.0587068832999993</v>
      </c>
      <c r="V1760" s="199">
        <f t="shared" si="139"/>
        <v>9.0587068832999993</v>
      </c>
      <c r="W1760" s="231">
        <f>SUM($V$1653:V1760)</f>
        <v>163.32790419132996</v>
      </c>
      <c r="Y1760" s="231"/>
      <c r="Z1760" s="231"/>
      <c r="AA1760" s="231"/>
      <c r="AB1760" s="231"/>
      <c r="AC1760" s="231"/>
      <c r="AD1760" s="231"/>
      <c r="AE1760" s="231"/>
      <c r="AF1760" s="231"/>
      <c r="AG1760" s="231"/>
      <c r="AH1760" s="231"/>
      <c r="AI1760" s="231"/>
      <c r="AJ1760" s="231"/>
      <c r="AK1760" s="231"/>
      <c r="AL1760" s="231"/>
      <c r="AM1760" s="231"/>
      <c r="AN1760" s="231"/>
    </row>
    <row r="1761" spans="1:40">
      <c r="A1761" s="27">
        <v>43732</v>
      </c>
      <c r="B1761" s="113">
        <v>11.2758</v>
      </c>
      <c r="C1761" s="116">
        <v>6.31</v>
      </c>
      <c r="D1761" s="116">
        <v>35.08</v>
      </c>
      <c r="E1761" s="113">
        <v>58.511800000000001</v>
      </c>
      <c r="F1761" s="113">
        <v>37.054699999999997</v>
      </c>
      <c r="G1761" s="113">
        <v>11.19999981</v>
      </c>
      <c r="H1761" s="113">
        <v>56.15</v>
      </c>
      <c r="I1761" s="113">
        <v>24.01</v>
      </c>
      <c r="J1761" s="113">
        <v>79.97</v>
      </c>
      <c r="K1761" s="113">
        <v>636.91999999999996</v>
      </c>
      <c r="L1761" s="113">
        <v>12.17</v>
      </c>
      <c r="M1761" s="113">
        <v>40.53</v>
      </c>
      <c r="N1761" s="113">
        <v>0</v>
      </c>
      <c r="O1761" s="113">
        <v>640.11</v>
      </c>
      <c r="P1761" s="113">
        <f t="shared" si="135"/>
        <v>2.5241890575561476</v>
      </c>
      <c r="Q1761" s="113">
        <f t="shared" si="136"/>
        <v>12.480769972544863</v>
      </c>
      <c r="R1761" s="113">
        <f>SUM($Q$1653:Q1761)</f>
        <v>278.21623180269518</v>
      </c>
      <c r="S1761" s="113">
        <f t="shared" si="137"/>
        <v>10.090294042917726</v>
      </c>
      <c r="T1761" s="113">
        <f>SUM($S$1653:S1761)</f>
        <v>166.98272315779201</v>
      </c>
      <c r="U1761" s="199">
        <f t="shared" si="138"/>
        <v>9.937846874409999</v>
      </c>
      <c r="V1761" s="199">
        <f t="shared" si="139"/>
        <v>9.937846874409999</v>
      </c>
      <c r="W1761" s="231">
        <f>SUM($V$1653:V1761)</f>
        <v>173.26575106573995</v>
      </c>
      <c r="Y1761" s="231"/>
      <c r="Z1761" s="231"/>
      <c r="AA1761" s="231"/>
      <c r="AB1761" s="231"/>
      <c r="AC1761" s="231"/>
      <c r="AD1761" s="231"/>
      <c r="AE1761" s="231"/>
      <c r="AF1761" s="231"/>
      <c r="AG1761" s="231"/>
      <c r="AH1761" s="231"/>
      <c r="AI1761" s="231"/>
      <c r="AJ1761" s="231"/>
      <c r="AK1761" s="231"/>
      <c r="AL1761" s="231"/>
      <c r="AM1761" s="231"/>
      <c r="AN1761" s="231"/>
    </row>
    <row r="1762" spans="1:40">
      <c r="A1762" s="27">
        <v>43733</v>
      </c>
      <c r="B1762" s="113">
        <v>12.2134</v>
      </c>
      <c r="C1762" s="116">
        <v>6.84</v>
      </c>
      <c r="D1762" s="116">
        <v>35.25</v>
      </c>
      <c r="E1762" s="113">
        <v>57.765300000000003</v>
      </c>
      <c r="F1762" s="113">
        <v>37.5794</v>
      </c>
      <c r="G1762" s="113">
        <v>11.5</v>
      </c>
      <c r="H1762" s="113">
        <v>33.53</v>
      </c>
      <c r="I1762" s="113">
        <v>24</v>
      </c>
      <c r="J1762" s="113">
        <v>79.97</v>
      </c>
      <c r="K1762" s="113">
        <v>649.96</v>
      </c>
      <c r="L1762" s="113">
        <v>14.41</v>
      </c>
      <c r="M1762" s="113">
        <v>37.76</v>
      </c>
      <c r="N1762" s="113">
        <v>0</v>
      </c>
      <c r="O1762" s="113">
        <v>639.97</v>
      </c>
      <c r="P1762" s="113">
        <f t="shared" si="135"/>
        <v>2.5114694775719202</v>
      </c>
      <c r="Q1762" s="113">
        <f t="shared" si="136"/>
        <v>12.323025171181863</v>
      </c>
      <c r="R1762" s="113">
        <f>SUM($Q$1653:Q1762)</f>
        <v>290.53925697387706</v>
      </c>
      <c r="S1762" s="113">
        <f t="shared" si="137"/>
        <v>10.612789276855999</v>
      </c>
      <c r="T1762" s="113">
        <f>SUM($S$1653:S1762)</f>
        <v>177.59551243464801</v>
      </c>
      <c r="U1762" s="199">
        <f t="shared" si="138"/>
        <v>10.633587442629999</v>
      </c>
      <c r="V1762" s="199">
        <f t="shared" si="139"/>
        <v>10.633587442629999</v>
      </c>
      <c r="W1762" s="231">
        <f>SUM($V$1653:V1762)</f>
        <v>183.89933850836994</v>
      </c>
      <c r="Y1762" s="231"/>
      <c r="Z1762" s="231"/>
      <c r="AA1762" s="231"/>
      <c r="AB1762" s="231"/>
      <c r="AC1762" s="231"/>
      <c r="AD1762" s="231"/>
      <c r="AE1762" s="231"/>
      <c r="AF1762" s="231"/>
      <c r="AG1762" s="231"/>
      <c r="AH1762" s="231"/>
      <c r="AI1762" s="231"/>
      <c r="AJ1762" s="231"/>
      <c r="AK1762" s="231"/>
      <c r="AL1762" s="231"/>
      <c r="AM1762" s="231"/>
      <c r="AN1762" s="231"/>
    </row>
    <row r="1763" spans="1:40">
      <c r="A1763" s="27">
        <v>43734</v>
      </c>
      <c r="B1763" s="113">
        <v>12.2332</v>
      </c>
      <c r="C1763" s="116">
        <v>6.85</v>
      </c>
      <c r="D1763" s="116">
        <v>35.43</v>
      </c>
      <c r="E1763" s="113">
        <v>57.9756</v>
      </c>
      <c r="F1763" s="113">
        <v>37.239699999999999</v>
      </c>
      <c r="G1763" s="113">
        <v>9.1999998089999995</v>
      </c>
      <c r="H1763" s="113">
        <v>48.68</v>
      </c>
      <c r="I1763" s="113">
        <v>24</v>
      </c>
      <c r="J1763" s="113">
        <v>79.98</v>
      </c>
      <c r="K1763" s="113">
        <v>648.71</v>
      </c>
      <c r="L1763" s="113">
        <v>13.62</v>
      </c>
      <c r="M1763" s="113">
        <v>43.05</v>
      </c>
      <c r="N1763" s="113">
        <v>0</v>
      </c>
      <c r="O1763" s="113">
        <v>640.02</v>
      </c>
      <c r="P1763" s="113">
        <f t="shared" si="135"/>
        <v>2.7207322544757147</v>
      </c>
      <c r="Q1763" s="113">
        <f t="shared" si="136"/>
        <v>15.191442174672835</v>
      </c>
      <c r="R1763" s="113">
        <f>SUM($Q$1653:Q1763)</f>
        <v>305.73069914854989</v>
      </c>
      <c r="S1763" s="113">
        <f t="shared" si="137"/>
        <v>11.57955134466027</v>
      </c>
      <c r="T1763" s="113">
        <f>SUM($S$1653:S1763)</f>
        <v>189.17506377930829</v>
      </c>
      <c r="U1763" s="199">
        <f t="shared" si="138"/>
        <v>10.67250488725</v>
      </c>
      <c r="V1763" s="199">
        <f t="shared" si="139"/>
        <v>10.67250488725</v>
      </c>
      <c r="W1763" s="231">
        <f>SUM($V$1653:V1763)</f>
        <v>194.57184339561994</v>
      </c>
      <c r="Y1763" s="231"/>
      <c r="Z1763" s="231"/>
      <c r="AA1763" s="231"/>
      <c r="AB1763" s="231"/>
      <c r="AC1763" s="231"/>
      <c r="AD1763" s="231"/>
      <c r="AE1763" s="231"/>
      <c r="AF1763" s="231"/>
      <c r="AG1763" s="231"/>
      <c r="AH1763" s="231"/>
      <c r="AI1763" s="231"/>
      <c r="AJ1763" s="231"/>
      <c r="AK1763" s="231"/>
      <c r="AL1763" s="231"/>
      <c r="AM1763" s="231"/>
      <c r="AN1763" s="231"/>
    </row>
    <row r="1764" spans="1:40">
      <c r="A1764" s="27">
        <v>43735</v>
      </c>
      <c r="B1764" s="113">
        <v>13.764900000000001</v>
      </c>
      <c r="C1764" s="116">
        <v>7.71</v>
      </c>
      <c r="D1764" s="116">
        <v>36.89</v>
      </c>
      <c r="E1764" s="113">
        <v>56.348300000000002</v>
      </c>
      <c r="F1764" s="113">
        <v>37.2224</v>
      </c>
      <c r="G1764" s="113">
        <v>9.1999998089999995</v>
      </c>
      <c r="H1764" s="113">
        <v>58.05</v>
      </c>
      <c r="I1764" s="113">
        <v>24.01</v>
      </c>
      <c r="J1764" s="113">
        <v>79.98</v>
      </c>
      <c r="K1764" s="113">
        <v>662.62</v>
      </c>
      <c r="L1764" s="113">
        <v>13.78</v>
      </c>
      <c r="M1764" s="113">
        <v>50.69</v>
      </c>
      <c r="N1764" s="113">
        <v>0</v>
      </c>
      <c r="O1764" s="113">
        <v>640.17999999999995</v>
      </c>
      <c r="P1764" s="113">
        <f t="shared" si="135"/>
        <v>2.9568548309175644</v>
      </c>
      <c r="Q1764" s="113">
        <f t="shared" si="136"/>
        <v>19.237371720017705</v>
      </c>
      <c r="R1764" s="113">
        <f>SUM($Q$1653:Q1764)</f>
        <v>324.96807086856757</v>
      </c>
      <c r="S1764" s="113">
        <f t="shared" si="137"/>
        <v>12.972872522110368</v>
      </c>
      <c r="T1764" s="113">
        <f>SUM($S$1653:S1764)</f>
        <v>202.14793630141867</v>
      </c>
      <c r="U1764" s="199">
        <f t="shared" si="138"/>
        <v>11.910606814829999</v>
      </c>
      <c r="V1764" s="199">
        <f t="shared" si="139"/>
        <v>11.910606814829999</v>
      </c>
      <c r="W1764" s="231">
        <f>SUM($V$1653:V1764)</f>
        <v>206.48245021044994</v>
      </c>
      <c r="Y1764" s="231"/>
      <c r="Z1764" s="231"/>
      <c r="AA1764" s="231"/>
      <c r="AB1764" s="231"/>
      <c r="AC1764" s="231"/>
      <c r="AD1764" s="231"/>
      <c r="AE1764" s="231"/>
      <c r="AF1764" s="231"/>
      <c r="AG1764" s="231"/>
      <c r="AH1764" s="231"/>
      <c r="AI1764" s="231"/>
      <c r="AJ1764" s="231"/>
      <c r="AK1764" s="231"/>
      <c r="AL1764" s="231"/>
      <c r="AM1764" s="231"/>
      <c r="AN1764" s="231"/>
    </row>
    <row r="1765" spans="1:40">
      <c r="A1765" s="27">
        <v>43736</v>
      </c>
      <c r="B1765" s="113">
        <v>16.8828</v>
      </c>
      <c r="C1765" s="116">
        <v>9.4499999999999993</v>
      </c>
      <c r="D1765" s="116">
        <v>35.85</v>
      </c>
      <c r="E1765" s="113">
        <v>55.4694</v>
      </c>
      <c r="F1765" s="113">
        <v>37.463799999999999</v>
      </c>
      <c r="G1765" s="113">
        <v>9.3000001910000005</v>
      </c>
      <c r="H1765" s="113">
        <v>22.58</v>
      </c>
      <c r="I1765" s="113">
        <v>24.01</v>
      </c>
      <c r="J1765" s="113">
        <v>69.56</v>
      </c>
      <c r="K1765" s="113">
        <v>699.21</v>
      </c>
      <c r="L1765" s="113">
        <v>15.98</v>
      </c>
      <c r="M1765" s="113">
        <v>53.72</v>
      </c>
      <c r="N1765" s="113">
        <v>0</v>
      </c>
      <c r="O1765" s="113">
        <v>641.41</v>
      </c>
      <c r="P1765" s="113">
        <f t="shared" si="135"/>
        <v>3.1181913606132343</v>
      </c>
      <c r="Q1765" s="113">
        <f t="shared" si="136"/>
        <v>22.605457526816107</v>
      </c>
      <c r="R1765" s="113">
        <f>SUM($Q$1653:Q1765)</f>
        <v>347.57352839538368</v>
      </c>
      <c r="S1765" s="113">
        <f t="shared" si="137"/>
        <v>14.990948578263231</v>
      </c>
      <c r="T1765" s="113">
        <f>SUM($S$1653:S1765)</f>
        <v>217.13888487968191</v>
      </c>
      <c r="U1765" s="199">
        <f t="shared" si="138"/>
        <v>14.079280121599998</v>
      </c>
      <c r="V1765" s="199">
        <f t="shared" si="139"/>
        <v>14.079280121599998</v>
      </c>
      <c r="W1765" s="231">
        <f>SUM($V$1653:V1765)</f>
        <v>220.56173033204993</v>
      </c>
      <c r="Y1765" s="231"/>
      <c r="Z1765" s="231"/>
      <c r="AA1765" s="231"/>
      <c r="AB1765" s="231"/>
      <c r="AC1765" s="231"/>
      <c r="AD1765" s="231"/>
      <c r="AE1765" s="231"/>
      <c r="AF1765" s="231"/>
      <c r="AG1765" s="231"/>
      <c r="AH1765" s="231"/>
      <c r="AI1765" s="231"/>
      <c r="AJ1765" s="231"/>
      <c r="AK1765" s="231"/>
      <c r="AL1765" s="231"/>
      <c r="AM1765" s="231"/>
      <c r="AN1765" s="231"/>
    </row>
    <row r="1766" spans="1:40">
      <c r="A1766" s="27">
        <v>43737</v>
      </c>
      <c r="B1766" s="113">
        <v>17.686</v>
      </c>
      <c r="C1766" s="116">
        <v>9.9</v>
      </c>
      <c r="D1766" s="116">
        <v>36.340000000000003</v>
      </c>
      <c r="E1766" s="113">
        <v>55.728900000000003</v>
      </c>
      <c r="F1766" s="113">
        <v>37.429200000000002</v>
      </c>
      <c r="G1766" s="113">
        <v>11.19999981</v>
      </c>
      <c r="H1766" s="113">
        <v>39.619999999999997</v>
      </c>
      <c r="I1766" s="113">
        <v>24.02</v>
      </c>
      <c r="J1766" s="113">
        <v>73.75</v>
      </c>
      <c r="K1766" s="113">
        <v>711.68</v>
      </c>
      <c r="L1766" s="113">
        <v>18.82</v>
      </c>
      <c r="M1766" s="113">
        <v>49.53</v>
      </c>
      <c r="N1766" s="113">
        <v>0</v>
      </c>
      <c r="O1766" s="113">
        <v>640.04999999999995</v>
      </c>
      <c r="P1766" s="113">
        <f t="shared" si="135"/>
        <v>3.1651704428089786</v>
      </c>
      <c r="Q1766" s="113">
        <f t="shared" si="136"/>
        <v>23.692781953012677</v>
      </c>
      <c r="R1766" s="113">
        <f>SUM($Q$1653:Q1766)</f>
        <v>371.26631034839636</v>
      </c>
      <c r="S1766" s="113">
        <f t="shared" si="137"/>
        <v>15.082159545514429</v>
      </c>
      <c r="T1766" s="113">
        <f>SUM($S$1653:S1766)</f>
        <v>232.22104442519634</v>
      </c>
      <c r="U1766" s="199">
        <f t="shared" si="138"/>
        <v>14.73596282089</v>
      </c>
      <c r="V1766" s="199">
        <f t="shared" si="139"/>
        <v>14.73596282089</v>
      </c>
      <c r="W1766" s="231">
        <f>SUM($V$1653:V1766)</f>
        <v>235.29769315293993</v>
      </c>
      <c r="Y1766" s="231"/>
      <c r="Z1766" s="231"/>
      <c r="AA1766" s="231"/>
      <c r="AB1766" s="231"/>
      <c r="AC1766" s="231"/>
      <c r="AD1766" s="231"/>
      <c r="AE1766" s="231"/>
      <c r="AF1766" s="231"/>
      <c r="AG1766" s="231"/>
      <c r="AH1766" s="231"/>
      <c r="AI1766" s="231"/>
      <c r="AJ1766" s="231"/>
      <c r="AK1766" s="231"/>
      <c r="AL1766" s="231"/>
      <c r="AM1766" s="231"/>
      <c r="AN1766" s="231"/>
    </row>
    <row r="1767" spans="1:40">
      <c r="A1767" s="27">
        <v>43738</v>
      </c>
      <c r="B1767" s="113">
        <v>17.245000000000001</v>
      </c>
      <c r="C1767" s="116">
        <v>9.65</v>
      </c>
      <c r="D1767" s="116">
        <v>34.93</v>
      </c>
      <c r="E1767" s="113">
        <v>53.188499999999998</v>
      </c>
      <c r="F1767" s="113">
        <v>37.478400000000001</v>
      </c>
      <c r="G1767" s="113">
        <v>9.6000003809999992</v>
      </c>
      <c r="H1767" s="113">
        <v>65.28</v>
      </c>
      <c r="I1767" s="113">
        <v>24.03</v>
      </c>
      <c r="J1767" s="113">
        <v>79.959999999999994</v>
      </c>
      <c r="K1767" s="113">
        <v>707.33</v>
      </c>
      <c r="L1767" s="113">
        <v>16.89</v>
      </c>
      <c r="M1767" s="113">
        <v>66.38</v>
      </c>
      <c r="N1767" s="113">
        <v>0</v>
      </c>
      <c r="O1767" s="113">
        <v>639.92999999999995</v>
      </c>
      <c r="P1767" s="113">
        <f t="shared" si="135"/>
        <v>3.3223495699305179</v>
      </c>
      <c r="Q1767" s="113">
        <f t="shared" si="136"/>
        <v>27.725416895477924</v>
      </c>
      <c r="R1767" s="113">
        <f>SUM($Q$1653:Q1767)</f>
        <v>398.99172724387427</v>
      </c>
      <c r="S1767" s="113">
        <f t="shared" si="137"/>
        <v>15.285563800242603</v>
      </c>
      <c r="T1767" s="113">
        <f>SUM($S$1653:S1767)</f>
        <v>247.50660822543895</v>
      </c>
      <c r="U1767" s="199">
        <f t="shared" si="138"/>
        <v>14.171087970289999</v>
      </c>
      <c r="V1767" s="199">
        <f t="shared" si="139"/>
        <v>14.171087970289999</v>
      </c>
      <c r="W1767" s="231">
        <f>SUM($V$1653:V1767)</f>
        <v>249.46878112322992</v>
      </c>
      <c r="Y1767" s="231"/>
      <c r="Z1767" s="231"/>
      <c r="AA1767" s="231"/>
      <c r="AB1767" s="231"/>
      <c r="AC1767" s="231"/>
      <c r="AD1767" s="231"/>
      <c r="AE1767" s="231"/>
      <c r="AF1767" s="231"/>
      <c r="AG1767" s="231"/>
      <c r="AH1767" s="231"/>
      <c r="AI1767" s="231"/>
      <c r="AJ1767" s="231"/>
      <c r="AK1767" s="231"/>
      <c r="AL1767" s="231"/>
      <c r="AM1767" s="231"/>
      <c r="AN1767" s="231"/>
    </row>
    <row r="1768" spans="1:40">
      <c r="A1768" s="27">
        <v>43739</v>
      </c>
      <c r="B1768" s="113">
        <v>16.6509</v>
      </c>
      <c r="C1768" s="116">
        <v>9.32</v>
      </c>
      <c r="D1768" s="116">
        <v>33.450000000000003</v>
      </c>
      <c r="E1768" s="113">
        <v>50.045099999999998</v>
      </c>
      <c r="F1768" s="113">
        <v>37.481200000000001</v>
      </c>
      <c r="G1768" s="113">
        <v>9.6999998089999995</v>
      </c>
      <c r="H1768" s="113">
        <v>27.09</v>
      </c>
      <c r="I1768" s="113">
        <v>23.96</v>
      </c>
      <c r="J1768" s="113">
        <v>79.98</v>
      </c>
      <c r="K1768" s="113">
        <v>700.83</v>
      </c>
      <c r="L1768" s="113">
        <v>16.57</v>
      </c>
      <c r="M1768" s="113">
        <v>75.040000000000006</v>
      </c>
      <c r="N1768" s="113">
        <v>0</v>
      </c>
      <c r="O1768" s="113">
        <v>639.99</v>
      </c>
      <c r="P1768" s="113">
        <f t="shared" si="135"/>
        <v>3.081962151275365</v>
      </c>
      <c r="Q1768" s="113">
        <f t="shared" si="136"/>
        <v>21.801137585951214</v>
      </c>
      <c r="R1768" s="113">
        <f>SUM($Q$1653:Q1768)</f>
        <v>420.79286482982548</v>
      </c>
      <c r="S1768" s="113">
        <f t="shared" si="137"/>
        <v>14.372147568680777</v>
      </c>
      <c r="T1768" s="113">
        <f>SUM($S$1653:S1768)</f>
        <v>261.87875579411974</v>
      </c>
      <c r="U1768" s="199">
        <f t="shared" si="138"/>
        <v>13.472399703749998</v>
      </c>
      <c r="V1768" s="199">
        <f t="shared" si="139"/>
        <v>13.472399703749998</v>
      </c>
      <c r="W1768" s="231">
        <f>SUM($V$1653:V1768)</f>
        <v>262.94118082697992</v>
      </c>
      <c r="Y1768" s="231"/>
      <c r="Z1768" s="231"/>
      <c r="AA1768" s="231"/>
      <c r="AB1768" s="231"/>
      <c r="AC1768" s="231"/>
      <c r="AD1768" s="231"/>
      <c r="AE1768" s="231"/>
      <c r="AF1768" s="231"/>
      <c r="AG1768" s="231"/>
      <c r="AH1768" s="231"/>
      <c r="AI1768" s="231"/>
      <c r="AJ1768" s="231"/>
      <c r="AK1768" s="231"/>
      <c r="AL1768" s="231"/>
      <c r="AM1768" s="231"/>
      <c r="AN1768" s="231"/>
    </row>
    <row r="1769" spans="1:40">
      <c r="A1769" s="27">
        <v>43740</v>
      </c>
      <c r="B1769" s="113">
        <v>16.1691</v>
      </c>
      <c r="C1769" s="116">
        <v>9.0500000000000007</v>
      </c>
      <c r="D1769" s="116">
        <v>34.24</v>
      </c>
      <c r="E1769" s="113">
        <v>53.004399999999997</v>
      </c>
      <c r="F1769" s="113">
        <v>37.384999999999998</v>
      </c>
      <c r="G1769" s="113">
        <v>9.6000003809999992</v>
      </c>
      <c r="H1769" s="113">
        <v>40.57</v>
      </c>
      <c r="I1769" s="113">
        <v>24</v>
      </c>
      <c r="J1769" s="113">
        <v>79.97</v>
      </c>
      <c r="K1769" s="113">
        <v>691.62</v>
      </c>
      <c r="L1769" s="113">
        <v>16.32</v>
      </c>
      <c r="M1769" s="113">
        <v>61.65</v>
      </c>
      <c r="N1769" s="113">
        <v>0</v>
      </c>
      <c r="O1769" s="113">
        <v>639.94000000000005</v>
      </c>
      <c r="P1769" s="113">
        <f t="shared" si="135"/>
        <v>3.0875682385867576</v>
      </c>
      <c r="Q1769" s="113">
        <f t="shared" si="136"/>
        <v>21.923699893250934</v>
      </c>
      <c r="R1769" s="113">
        <f>SUM($Q$1653:Q1769)</f>
        <v>442.71656472307643</v>
      </c>
      <c r="S1769" s="113">
        <f t="shared" si="137"/>
        <v>14.239613408901004</v>
      </c>
      <c r="T1769" s="113">
        <f>SUM($S$1653:S1769)</f>
        <v>276.11836920302073</v>
      </c>
      <c r="U1769" s="199">
        <f t="shared" si="138"/>
        <v>13.297023573419999</v>
      </c>
      <c r="V1769" s="199">
        <f t="shared" si="139"/>
        <v>13.297023573419999</v>
      </c>
      <c r="W1769" s="231">
        <f>SUM($V$1653:V1769)</f>
        <v>276.23820440039992</v>
      </c>
      <c r="Y1769" s="231"/>
      <c r="Z1769" s="231"/>
      <c r="AA1769" s="231"/>
      <c r="AB1769" s="231"/>
      <c r="AC1769" s="231"/>
      <c r="AD1769" s="231"/>
      <c r="AE1769" s="231"/>
      <c r="AF1769" s="231"/>
      <c r="AG1769" s="231"/>
      <c r="AH1769" s="231"/>
      <c r="AI1769" s="231"/>
      <c r="AJ1769" s="231"/>
      <c r="AK1769" s="231"/>
      <c r="AL1769" s="231"/>
      <c r="AM1769" s="231"/>
      <c r="AN1769" s="231"/>
    </row>
    <row r="1770" spans="1:40">
      <c r="A1770" s="27">
        <v>43741</v>
      </c>
      <c r="B1770" s="113">
        <v>16.082100000000001</v>
      </c>
      <c r="C1770" s="116">
        <v>9</v>
      </c>
      <c r="D1770" s="116">
        <v>33.54</v>
      </c>
      <c r="E1770" s="113">
        <v>53.978400000000001</v>
      </c>
      <c r="F1770" s="113">
        <v>37.561300000000003</v>
      </c>
      <c r="G1770" s="113">
        <v>9.1999998089999995</v>
      </c>
      <c r="H1770" s="113">
        <v>56.4</v>
      </c>
      <c r="I1770" s="113">
        <v>23.97</v>
      </c>
      <c r="J1770" s="113">
        <v>79.97</v>
      </c>
      <c r="K1770" s="113">
        <v>688.85</v>
      </c>
      <c r="L1770" s="113">
        <v>15.71</v>
      </c>
      <c r="M1770" s="113">
        <v>45.01</v>
      </c>
      <c r="N1770" s="113">
        <v>0</v>
      </c>
      <c r="O1770" s="113">
        <v>640</v>
      </c>
      <c r="P1770" s="113">
        <f t="shared" si="135"/>
        <v>3.1316171247494751</v>
      </c>
      <c r="Q1770" s="113">
        <f t="shared" si="136"/>
        <v>22.910999545792141</v>
      </c>
      <c r="R1770" s="113">
        <f>SUM($Q$1653:Q1770)</f>
        <v>465.62756426886858</v>
      </c>
      <c r="S1770" s="113">
        <f t="shared" si="137"/>
        <v>14.278900933209473</v>
      </c>
      <c r="T1770" s="113">
        <f>SUM($S$1653:S1770)</f>
        <v>290.39727013623019</v>
      </c>
      <c r="U1770" s="199">
        <f t="shared" si="138"/>
        <v>13.19051068205</v>
      </c>
      <c r="V1770" s="199">
        <f t="shared" si="139"/>
        <v>13.19051068205</v>
      </c>
      <c r="W1770" s="231">
        <f>SUM($V$1653:V1770)</f>
        <v>289.42871508244991</v>
      </c>
      <c r="Y1770" s="231"/>
      <c r="Z1770" s="231"/>
      <c r="AA1770" s="231"/>
      <c r="AB1770" s="231"/>
      <c r="AC1770" s="231"/>
      <c r="AD1770" s="231"/>
      <c r="AE1770" s="231"/>
      <c r="AF1770" s="231"/>
      <c r="AG1770" s="231"/>
      <c r="AH1770" s="231"/>
      <c r="AI1770" s="231"/>
      <c r="AJ1770" s="231"/>
      <c r="AK1770" s="231"/>
      <c r="AL1770" s="231"/>
      <c r="AM1770" s="231"/>
      <c r="AN1770" s="231"/>
    </row>
    <row r="1771" spans="1:40">
      <c r="A1771" s="27">
        <v>43742</v>
      </c>
      <c r="B1771" s="113">
        <v>16.359500000000001</v>
      </c>
      <c r="C1771" s="116">
        <v>9.16</v>
      </c>
      <c r="D1771" s="116">
        <v>33.53</v>
      </c>
      <c r="E1771" s="113">
        <v>51.600900000000003</v>
      </c>
      <c r="F1771" s="113">
        <v>37.392000000000003</v>
      </c>
      <c r="G1771" s="113">
        <v>9.8000001910000005</v>
      </c>
      <c r="H1771" s="113">
        <v>70.489999999999995</v>
      </c>
      <c r="I1771" s="113">
        <v>24.05</v>
      </c>
      <c r="J1771" s="113">
        <v>79.98</v>
      </c>
      <c r="K1771" s="113">
        <v>696.59</v>
      </c>
      <c r="L1771" s="113">
        <v>15.98</v>
      </c>
      <c r="M1771" s="113">
        <v>55.51</v>
      </c>
      <c r="N1771" s="113">
        <v>0</v>
      </c>
      <c r="O1771" s="113">
        <v>640</v>
      </c>
      <c r="P1771" s="113">
        <f t="shared" si="135"/>
        <v>3.1963664607504745</v>
      </c>
      <c r="Q1771" s="113">
        <f t="shared" si="136"/>
        <v>24.443552036462801</v>
      </c>
      <c r="R1771" s="113">
        <f>SUM($Q$1653:Q1771)</f>
        <v>490.07111630533137</v>
      </c>
      <c r="S1771" s="113">
        <f t="shared" si="137"/>
        <v>14.286169534550433</v>
      </c>
      <c r="T1771" s="113">
        <f>SUM($S$1653:S1771)</f>
        <v>304.68343967078061</v>
      </c>
      <c r="U1771" s="199">
        <f t="shared" si="138"/>
        <v>13.321126228570002</v>
      </c>
      <c r="V1771" s="199">
        <f t="shared" si="139"/>
        <v>13.321126228570002</v>
      </c>
      <c r="W1771" s="231">
        <f>SUM($V$1653:V1771)</f>
        <v>302.74984131101991</v>
      </c>
      <c r="Y1771" s="231"/>
      <c r="Z1771" s="231"/>
      <c r="AA1771" s="231"/>
      <c r="AB1771" s="231"/>
      <c r="AC1771" s="231"/>
      <c r="AD1771" s="231"/>
      <c r="AE1771" s="231"/>
      <c r="AF1771" s="231"/>
      <c r="AG1771" s="231"/>
      <c r="AH1771" s="231"/>
      <c r="AI1771" s="231"/>
      <c r="AJ1771" s="231"/>
      <c r="AK1771" s="231"/>
      <c r="AL1771" s="231"/>
      <c r="AM1771" s="231"/>
      <c r="AN1771" s="231"/>
    </row>
    <row r="1772" spans="1:40">
      <c r="A1772" s="27">
        <v>43743</v>
      </c>
      <c r="B1772" s="113">
        <v>16.299800000000001</v>
      </c>
      <c r="C1772" s="116">
        <v>9.1199999999999992</v>
      </c>
      <c r="D1772" s="116">
        <v>34.01</v>
      </c>
      <c r="E1772" s="113">
        <v>54.515799999999999</v>
      </c>
      <c r="F1772" s="113">
        <v>37.389099999999999</v>
      </c>
      <c r="G1772" s="113">
        <v>11.399999619999999</v>
      </c>
      <c r="H1772" s="113">
        <v>23.62</v>
      </c>
      <c r="I1772" s="113">
        <v>24</v>
      </c>
      <c r="J1772" s="113">
        <v>79.98</v>
      </c>
      <c r="K1772" s="113">
        <v>698.67</v>
      </c>
      <c r="L1772" s="113">
        <v>16.28</v>
      </c>
      <c r="M1772" s="113">
        <v>61.47</v>
      </c>
      <c r="N1772" s="113">
        <v>0</v>
      </c>
      <c r="O1772" s="113">
        <v>640</v>
      </c>
      <c r="P1772" s="113">
        <f t="shared" si="135"/>
        <v>2.9297577242411452</v>
      </c>
      <c r="Q1772" s="113">
        <f t="shared" si="136"/>
        <v>18.723093795371348</v>
      </c>
      <c r="R1772" s="113">
        <f>SUM($Q$1653:Q1772)</f>
        <v>508.79421010070274</v>
      </c>
      <c r="S1772" s="113">
        <f t="shared" si="137"/>
        <v>13.630495790811555</v>
      </c>
      <c r="T1772" s="113">
        <f>SUM($S$1653:S1772)</f>
        <v>318.31393546159217</v>
      </c>
      <c r="U1772" s="199">
        <f t="shared" si="138"/>
        <v>13.416830248449996</v>
      </c>
      <c r="V1772" s="199">
        <f t="shared" si="139"/>
        <v>13.416830248449996</v>
      </c>
      <c r="W1772" s="231">
        <f>SUM($V$1653:V1772)</f>
        <v>316.16667155946988</v>
      </c>
      <c r="Y1772" s="231"/>
      <c r="Z1772" s="231"/>
      <c r="AA1772" s="231"/>
      <c r="AB1772" s="231"/>
      <c r="AC1772" s="231"/>
      <c r="AD1772" s="231"/>
      <c r="AE1772" s="231"/>
      <c r="AF1772" s="231"/>
      <c r="AG1772" s="231"/>
      <c r="AH1772" s="231"/>
      <c r="AI1772" s="231"/>
      <c r="AJ1772" s="231"/>
      <c r="AK1772" s="231"/>
      <c r="AL1772" s="231"/>
      <c r="AM1772" s="231"/>
      <c r="AN1772" s="231"/>
    </row>
    <row r="1773" spans="1:40">
      <c r="A1773" s="27">
        <v>43744</v>
      </c>
      <c r="B1773" s="113">
        <v>17.085699999999999</v>
      </c>
      <c r="C1773" s="116">
        <v>9.56</v>
      </c>
      <c r="D1773" s="116">
        <v>34.06</v>
      </c>
      <c r="E1773" s="113">
        <v>53.090499999999999</v>
      </c>
      <c r="F1773" s="113">
        <v>37.231699999999996</v>
      </c>
      <c r="G1773" s="113">
        <v>9.8000001910000005</v>
      </c>
      <c r="H1773" s="113">
        <v>44.4</v>
      </c>
      <c r="I1773" s="113">
        <v>24.01</v>
      </c>
      <c r="J1773" s="113">
        <v>79.97</v>
      </c>
      <c r="K1773" s="113">
        <v>708.24</v>
      </c>
      <c r="L1773" s="113">
        <v>16.23</v>
      </c>
      <c r="M1773" s="113">
        <v>73.13</v>
      </c>
      <c r="N1773" s="113">
        <v>0</v>
      </c>
      <c r="O1773" s="113">
        <v>639.94000000000005</v>
      </c>
      <c r="P1773" s="113">
        <f t="shared" si="135"/>
        <v>3.2078119491812451</v>
      </c>
      <c r="Q1773" s="113">
        <f t="shared" si="136"/>
        <v>24.724927597207813</v>
      </c>
      <c r="R1773" s="113">
        <f>SUM($Q$1653:Q1773)</f>
        <v>533.51913769791054</v>
      </c>
      <c r="S1773" s="113">
        <f t="shared" si="137"/>
        <v>14.91508414891333</v>
      </c>
      <c r="T1773" s="113">
        <f>SUM($S$1653:S1773)</f>
        <v>333.22901961050547</v>
      </c>
      <c r="U1773" s="199">
        <f t="shared" si="138"/>
        <v>13.95715879602</v>
      </c>
      <c r="V1773" s="199">
        <f t="shared" si="139"/>
        <v>13.95715879602</v>
      </c>
      <c r="W1773" s="231">
        <f>SUM($V$1653:V1773)</f>
        <v>330.12383035548987</v>
      </c>
      <c r="Y1773" s="231"/>
      <c r="Z1773" s="231"/>
      <c r="AA1773" s="231"/>
      <c r="AB1773" s="231"/>
      <c r="AC1773" s="231"/>
      <c r="AD1773" s="231"/>
      <c r="AE1773" s="231"/>
      <c r="AF1773" s="231"/>
      <c r="AG1773" s="231"/>
      <c r="AH1773" s="231"/>
      <c r="AI1773" s="231"/>
      <c r="AJ1773" s="231"/>
      <c r="AK1773" s="231"/>
      <c r="AL1773" s="231"/>
      <c r="AM1773" s="231"/>
      <c r="AN1773" s="231"/>
    </row>
    <row r="1774" spans="1:40">
      <c r="A1774" s="27">
        <v>43745</v>
      </c>
      <c r="B1774" s="113">
        <v>17.408899999999999</v>
      </c>
      <c r="C1774" s="116">
        <v>9.75</v>
      </c>
      <c r="D1774" s="116">
        <v>34.57</v>
      </c>
      <c r="E1774" s="113">
        <v>54.4086</v>
      </c>
      <c r="F1774" s="113">
        <v>37.248100000000001</v>
      </c>
      <c r="G1774" s="113">
        <v>9.8999996190000008</v>
      </c>
      <c r="H1774" s="113">
        <v>65.7</v>
      </c>
      <c r="I1774" s="113">
        <v>24</v>
      </c>
      <c r="J1774" s="113">
        <v>79.97</v>
      </c>
      <c r="K1774" s="113">
        <v>711.83</v>
      </c>
      <c r="L1774" s="113">
        <v>17.12</v>
      </c>
      <c r="M1774" s="113">
        <v>77.72</v>
      </c>
      <c r="N1774" s="113">
        <v>0</v>
      </c>
      <c r="O1774" s="113">
        <v>639.91999999999996</v>
      </c>
      <c r="P1774" s="113">
        <f t="shared" si="135"/>
        <v>3.3400657378437124</v>
      </c>
      <c r="Q1774" s="113">
        <f t="shared" si="136"/>
        <v>28.22098183092498</v>
      </c>
      <c r="R1774" s="113">
        <f>SUM($Q$1653:Q1774)</f>
        <v>561.74011952883552</v>
      </c>
      <c r="S1774" s="113">
        <f t="shared" si="137"/>
        <v>15.354703672416097</v>
      </c>
      <c r="T1774" s="113">
        <f>SUM($S$1653:S1774)</f>
        <v>348.5837232829216</v>
      </c>
      <c r="U1774" s="199">
        <f t="shared" si="138"/>
        <v>14.30701844739</v>
      </c>
      <c r="V1774" s="199">
        <f t="shared" si="139"/>
        <v>14.30701844739</v>
      </c>
      <c r="W1774" s="231">
        <f>SUM($V$1653:V1774)</f>
        <v>344.43084880287989</v>
      </c>
      <c r="Y1774" s="231"/>
      <c r="Z1774" s="231"/>
      <c r="AA1774" s="231"/>
      <c r="AB1774" s="231"/>
      <c r="AC1774" s="231"/>
      <c r="AD1774" s="231"/>
      <c r="AE1774" s="231"/>
      <c r="AF1774" s="231"/>
      <c r="AG1774" s="231"/>
      <c r="AH1774" s="231"/>
      <c r="AI1774" s="231"/>
      <c r="AJ1774" s="231"/>
      <c r="AK1774" s="231"/>
      <c r="AL1774" s="231"/>
      <c r="AM1774" s="231"/>
      <c r="AN1774" s="231"/>
    </row>
    <row r="1775" spans="1:40">
      <c r="A1775" s="27">
        <v>43746</v>
      </c>
      <c r="B1775" s="113">
        <v>17.256399999999999</v>
      </c>
      <c r="C1775" s="116">
        <v>9.66</v>
      </c>
      <c r="D1775" s="116">
        <v>35.15</v>
      </c>
      <c r="E1775" s="113">
        <v>51.065300000000001</v>
      </c>
      <c r="F1775" s="113">
        <v>37.212899999999998</v>
      </c>
      <c r="G1775" s="113">
        <v>9.6000003809999992</v>
      </c>
      <c r="H1775" s="113">
        <v>29.04</v>
      </c>
      <c r="I1775" s="113">
        <v>24</v>
      </c>
      <c r="J1775" s="113">
        <v>79.930000000000007</v>
      </c>
      <c r="K1775" s="113">
        <v>709.85</v>
      </c>
      <c r="L1775" s="113">
        <v>16.79</v>
      </c>
      <c r="M1775" s="113">
        <v>53.09</v>
      </c>
      <c r="N1775" s="113">
        <v>0</v>
      </c>
      <c r="O1775" s="113">
        <v>640</v>
      </c>
      <c r="P1775" s="113">
        <f t="shared" si="135"/>
        <v>3.1593942686496073</v>
      </c>
      <c r="Q1775" s="113">
        <f t="shared" si="136"/>
        <v>23.55632280344269</v>
      </c>
      <c r="R1775" s="113">
        <f>SUM($Q$1653:Q1775)</f>
        <v>585.29644233227816</v>
      </c>
      <c r="S1775" s="113">
        <f t="shared" si="137"/>
        <v>15.050921161744711</v>
      </c>
      <c r="T1775" s="113">
        <f>SUM($S$1653:S1775)</f>
        <v>363.63464444466632</v>
      </c>
      <c r="U1775" s="199">
        <f t="shared" si="138"/>
        <v>14.13540905798</v>
      </c>
      <c r="V1775" s="199">
        <f t="shared" si="139"/>
        <v>14.13540905798</v>
      </c>
      <c r="W1775" s="231">
        <f>SUM($V$1653:V1775)</f>
        <v>358.56625786085988</v>
      </c>
      <c r="Y1775" s="231"/>
      <c r="Z1775" s="231"/>
      <c r="AA1775" s="231"/>
      <c r="AB1775" s="231"/>
      <c r="AC1775" s="231"/>
      <c r="AD1775" s="231"/>
      <c r="AE1775" s="231"/>
      <c r="AF1775" s="231"/>
      <c r="AG1775" s="231"/>
      <c r="AH1775" s="231"/>
      <c r="AI1775" s="231"/>
      <c r="AJ1775" s="231"/>
      <c r="AK1775" s="231"/>
      <c r="AL1775" s="231"/>
      <c r="AM1775" s="231"/>
      <c r="AN1775" s="231"/>
    </row>
    <row r="1776" spans="1:40">
      <c r="A1776" s="27">
        <v>43747</v>
      </c>
      <c r="B1776" s="113">
        <v>17.403199999999998</v>
      </c>
      <c r="C1776" s="116">
        <v>9.74</v>
      </c>
      <c r="D1776" s="116">
        <v>34.909999999999997</v>
      </c>
      <c r="E1776" s="113">
        <v>54.128799999999998</v>
      </c>
      <c r="F1776" s="113">
        <v>37.469700000000003</v>
      </c>
      <c r="G1776" s="113">
        <v>9.6999998089999995</v>
      </c>
      <c r="H1776" s="113">
        <v>39.119999999999997</v>
      </c>
      <c r="I1776" s="113">
        <v>24</v>
      </c>
      <c r="J1776" s="113">
        <v>79.94</v>
      </c>
      <c r="K1776" s="113">
        <v>714.21</v>
      </c>
      <c r="L1776" s="113">
        <v>17.21</v>
      </c>
      <c r="M1776" s="113">
        <v>64.260000000000005</v>
      </c>
      <c r="N1776" s="113">
        <v>0</v>
      </c>
      <c r="O1776" s="113">
        <v>640.02</v>
      </c>
      <c r="P1776" s="113">
        <f t="shared" si="135"/>
        <v>3.2282594773282747</v>
      </c>
      <c r="Q1776" s="113">
        <f t="shared" si="136"/>
        <v>25.235695424004238</v>
      </c>
      <c r="R1776" s="113">
        <f>SUM($Q$1653:Q1776)</f>
        <v>610.5321377562824</v>
      </c>
      <c r="S1776" s="113">
        <f t="shared" si="137"/>
        <v>15.28599045282267</v>
      </c>
      <c r="T1776" s="113">
        <f>SUM($S$1653:S1776)</f>
        <v>378.92063489748898</v>
      </c>
      <c r="U1776" s="199">
        <f t="shared" si="138"/>
        <v>14.32008841701</v>
      </c>
      <c r="V1776" s="199">
        <f t="shared" si="139"/>
        <v>14.32008841701</v>
      </c>
      <c r="W1776" s="231">
        <f>SUM($V$1653:V1776)</f>
        <v>372.8863462778699</v>
      </c>
      <c r="Y1776" s="231"/>
      <c r="Z1776" s="231"/>
      <c r="AA1776" s="231"/>
      <c r="AB1776" s="231"/>
      <c r="AC1776" s="231"/>
      <c r="AD1776" s="231"/>
      <c r="AE1776" s="231"/>
      <c r="AF1776" s="231"/>
      <c r="AG1776" s="231"/>
      <c r="AH1776" s="231"/>
      <c r="AI1776" s="231"/>
      <c r="AJ1776" s="231"/>
      <c r="AK1776" s="231"/>
      <c r="AL1776" s="231"/>
      <c r="AM1776" s="231"/>
      <c r="AN1776" s="231"/>
    </row>
    <row r="1777" spans="1:40">
      <c r="A1777" s="27">
        <v>43748</v>
      </c>
      <c r="B1777" s="113">
        <v>17.244599999999998</v>
      </c>
      <c r="C1777" s="116">
        <v>9.65</v>
      </c>
      <c r="D1777" s="116">
        <v>34.909999999999997</v>
      </c>
      <c r="E1777" s="113">
        <v>46.862400000000001</v>
      </c>
      <c r="F1777" s="113">
        <v>37.251300000000001</v>
      </c>
      <c r="G1777" s="113">
        <v>10</v>
      </c>
      <c r="H1777" s="113">
        <v>51.99</v>
      </c>
      <c r="I1777" s="113">
        <v>24</v>
      </c>
      <c r="J1777" s="113">
        <v>79.53</v>
      </c>
      <c r="K1777" s="113">
        <v>710.26</v>
      </c>
      <c r="L1777" s="113">
        <v>17.18</v>
      </c>
      <c r="M1777" s="113">
        <v>72.11</v>
      </c>
      <c r="N1777" s="113">
        <v>0</v>
      </c>
      <c r="O1777" s="113">
        <v>640.01</v>
      </c>
      <c r="P1777" s="113">
        <f t="shared" si="135"/>
        <v>3.2406191033505305</v>
      </c>
      <c r="Q1777" s="113">
        <f t="shared" si="136"/>
        <v>25.549534654443626</v>
      </c>
      <c r="R1777" s="113">
        <f>SUM($Q$1653:Q1777)</f>
        <v>636.08167241072601</v>
      </c>
      <c r="S1777" s="113">
        <f t="shared" si="137"/>
        <v>14.867462515352102</v>
      </c>
      <c r="T1777" s="113">
        <f>SUM($S$1653:S1777)</f>
        <v>393.78809741284107</v>
      </c>
      <c r="U1777" s="199">
        <f t="shared" si="138"/>
        <v>13.955045333249998</v>
      </c>
      <c r="V1777" s="199">
        <f t="shared" si="139"/>
        <v>13.955045333249998</v>
      </c>
      <c r="W1777" s="231">
        <f>SUM($V$1653:V1777)</f>
        <v>386.84139161111989</v>
      </c>
      <c r="Y1777" s="231"/>
      <c r="Z1777" s="231"/>
      <c r="AA1777" s="231"/>
      <c r="AB1777" s="231"/>
      <c r="AC1777" s="231"/>
      <c r="AD1777" s="231"/>
      <c r="AE1777" s="231"/>
      <c r="AF1777" s="231"/>
      <c r="AG1777" s="231"/>
      <c r="AH1777" s="231"/>
      <c r="AI1777" s="231"/>
      <c r="AJ1777" s="231"/>
      <c r="AK1777" s="231"/>
      <c r="AL1777" s="231"/>
      <c r="AM1777" s="231"/>
      <c r="AN1777" s="231"/>
    </row>
    <row r="1778" spans="1:40">
      <c r="A1778" s="27">
        <v>43749</v>
      </c>
      <c r="B1778" s="113">
        <v>16.994</v>
      </c>
      <c r="C1778" s="116">
        <v>9.51</v>
      </c>
      <c r="D1778" s="116">
        <v>34.68</v>
      </c>
      <c r="E1778" s="113">
        <v>52.194400000000002</v>
      </c>
      <c r="F1778" s="113">
        <v>37.305900000000001</v>
      </c>
      <c r="G1778" s="113">
        <v>10.399999619999999</v>
      </c>
      <c r="H1778" s="113">
        <v>25.75</v>
      </c>
      <c r="I1778" s="113">
        <v>24</v>
      </c>
      <c r="J1778" s="113">
        <v>74.540000000000006</v>
      </c>
      <c r="K1778" s="113">
        <v>707.3</v>
      </c>
      <c r="L1778" s="113">
        <v>16.18</v>
      </c>
      <c r="M1778" s="113">
        <v>81.99</v>
      </c>
      <c r="N1778" s="113">
        <v>0</v>
      </c>
      <c r="O1778" s="113">
        <v>639.96</v>
      </c>
      <c r="P1778" s="113">
        <f t="shared" si="135"/>
        <v>3.1020358106799861</v>
      </c>
      <c r="Q1778" s="113">
        <f t="shared" si="136"/>
        <v>22.243188138949254</v>
      </c>
      <c r="R1778" s="113">
        <f>SUM($Q$1653:Q1778)</f>
        <v>658.32486054967524</v>
      </c>
      <c r="S1778" s="113">
        <f t="shared" si="137"/>
        <v>14.571013390637553</v>
      </c>
      <c r="T1778" s="113">
        <f>SUM($S$1653:S1778)</f>
        <v>408.35911080347864</v>
      </c>
      <c r="U1778" s="199">
        <f t="shared" si="138"/>
        <v>13.925555042909998</v>
      </c>
      <c r="V1778" s="199">
        <f t="shared" si="139"/>
        <v>13.925555042909998</v>
      </c>
      <c r="W1778" s="231">
        <f>SUM($V$1653:V1778)</f>
        <v>400.76694665402988</v>
      </c>
      <c r="Y1778" s="231"/>
      <c r="Z1778" s="231"/>
      <c r="AA1778" s="231"/>
      <c r="AB1778" s="231"/>
      <c r="AC1778" s="231"/>
      <c r="AD1778" s="231"/>
      <c r="AE1778" s="231"/>
      <c r="AF1778" s="231"/>
      <c r="AG1778" s="231"/>
      <c r="AH1778" s="231"/>
      <c r="AI1778" s="231"/>
      <c r="AJ1778" s="231"/>
      <c r="AK1778" s="231"/>
      <c r="AL1778" s="231"/>
      <c r="AM1778" s="231"/>
      <c r="AN1778" s="231"/>
    </row>
    <row r="1779" spans="1:40" ht="13.2" customHeight="1">
      <c r="A1779" s="27">
        <v>43750</v>
      </c>
      <c r="B1779" s="113">
        <v>17.7182</v>
      </c>
      <c r="C1779" s="116">
        <v>9.92</v>
      </c>
      <c r="D1779" s="116">
        <v>35.270000000000003</v>
      </c>
      <c r="E1779" s="113">
        <v>43.506799999999998</v>
      </c>
      <c r="F1779" s="113">
        <v>37.253</v>
      </c>
      <c r="G1779" s="113">
        <v>10.399999619999999</v>
      </c>
      <c r="H1779" s="113">
        <v>11.28</v>
      </c>
      <c r="I1779" s="113">
        <v>24</v>
      </c>
      <c r="J1779" s="113">
        <v>75.39</v>
      </c>
      <c r="K1779" s="113">
        <v>719.71</v>
      </c>
      <c r="L1779" s="113">
        <v>18.329999999999998</v>
      </c>
      <c r="M1779" s="113">
        <v>65.06</v>
      </c>
      <c r="N1779" s="113">
        <v>0</v>
      </c>
      <c r="O1779" s="113">
        <v>640.02</v>
      </c>
      <c r="P1779" s="113">
        <f t="shared" si="135"/>
        <v>3.0880805410757759</v>
      </c>
      <c r="Q1779" s="113">
        <f t="shared" si="136"/>
        <v>21.934934336745709</v>
      </c>
      <c r="R1779" s="113">
        <f>SUM($Q$1653:Q1779)</f>
        <v>680.25979488642099</v>
      </c>
      <c r="S1779" s="113">
        <f t="shared" si="137"/>
        <v>14.786635760489453</v>
      </c>
      <c r="T1779" s="113">
        <f>SUM($S$1653:S1779)</f>
        <v>423.14574656396809</v>
      </c>
      <c r="U1779" s="199">
        <f t="shared" si="138"/>
        <v>14.23733910754</v>
      </c>
      <c r="V1779" s="199">
        <f t="shared" si="139"/>
        <v>14.23733910754</v>
      </c>
      <c r="W1779" s="231">
        <f>SUM($V$1653:V1779)</f>
        <v>415.00428576156986</v>
      </c>
      <c r="Y1779" s="231"/>
      <c r="Z1779" s="231"/>
      <c r="AA1779" s="231"/>
      <c r="AB1779" s="231"/>
      <c r="AC1779" s="231"/>
      <c r="AD1779" s="231"/>
      <c r="AE1779" s="231"/>
      <c r="AF1779" s="231"/>
      <c r="AG1779" s="231"/>
      <c r="AH1779" s="231"/>
      <c r="AI1779" s="231"/>
      <c r="AJ1779" s="231"/>
      <c r="AK1779" s="231"/>
      <c r="AL1779" s="231"/>
      <c r="AM1779" s="231"/>
      <c r="AN1779" s="231"/>
    </row>
    <row r="1780" spans="1:40">
      <c r="A1780" s="27">
        <v>43751</v>
      </c>
      <c r="B1780" s="113">
        <v>17.316299999999998</v>
      </c>
      <c r="C1780" s="116">
        <v>9.69</v>
      </c>
      <c r="D1780" s="116">
        <v>36.69</v>
      </c>
      <c r="E1780" s="113">
        <v>37.1511</v>
      </c>
      <c r="F1780" s="113">
        <v>37.396700000000003</v>
      </c>
      <c r="G1780" s="113">
        <v>11.30000019</v>
      </c>
      <c r="H1780" s="113">
        <v>16.5</v>
      </c>
      <c r="I1780" s="113">
        <v>24</v>
      </c>
      <c r="J1780" s="113">
        <v>72.489999999999995</v>
      </c>
      <c r="K1780" s="113">
        <v>716.77</v>
      </c>
      <c r="L1780" s="113">
        <v>15.88</v>
      </c>
      <c r="M1780" s="113">
        <v>36.61</v>
      </c>
      <c r="N1780" s="113">
        <v>0</v>
      </c>
      <c r="O1780" s="113">
        <v>640.07000000000005</v>
      </c>
      <c r="P1780" s="113">
        <f t="shared" si="135"/>
        <v>2.9813747514162516</v>
      </c>
      <c r="Q1780" s="113">
        <f t="shared" si="136"/>
        <v>19.714901111516532</v>
      </c>
      <c r="R1780" s="113">
        <f>SUM($Q$1653:Q1780)</f>
        <v>699.97469599793749</v>
      </c>
      <c r="S1780" s="113">
        <f t="shared" si="137"/>
        <v>13.975504182983475</v>
      </c>
      <c r="T1780" s="113">
        <f>SUM($S$1653:S1780)</f>
        <v>437.12125074695155</v>
      </c>
      <c r="U1780" s="199">
        <f t="shared" si="138"/>
        <v>13.866408747099999</v>
      </c>
      <c r="V1780" s="199">
        <f t="shared" si="139"/>
        <v>13.866408747099999</v>
      </c>
      <c r="W1780" s="231">
        <f>SUM($V$1653:V1780)</f>
        <v>428.87069450866989</v>
      </c>
      <c r="Y1780" s="231"/>
      <c r="Z1780" s="231"/>
      <c r="AA1780" s="231"/>
      <c r="AB1780" s="231"/>
      <c r="AC1780" s="231"/>
      <c r="AD1780" s="231"/>
      <c r="AE1780" s="231"/>
      <c r="AF1780" s="231"/>
      <c r="AG1780" s="231"/>
      <c r="AH1780" s="231"/>
      <c r="AI1780" s="231"/>
      <c r="AJ1780" s="231"/>
      <c r="AK1780" s="231"/>
      <c r="AL1780" s="231"/>
      <c r="AM1780" s="231"/>
      <c r="AN1780" s="231"/>
    </row>
    <row r="1781" spans="1:40">
      <c r="A1781" s="27">
        <v>43752</v>
      </c>
      <c r="B1781" s="113">
        <v>17.4238</v>
      </c>
      <c r="C1781" s="116">
        <v>9.75</v>
      </c>
      <c r="D1781" s="116">
        <v>37.19</v>
      </c>
      <c r="E1781" s="113">
        <v>53.561599999999999</v>
      </c>
      <c r="F1781" s="113">
        <v>37.442500000000003</v>
      </c>
      <c r="G1781" s="113">
        <v>11.19999981</v>
      </c>
      <c r="H1781" s="113">
        <v>30.53</v>
      </c>
      <c r="I1781" s="113">
        <v>24</v>
      </c>
      <c r="J1781" s="113">
        <v>79.930000000000007</v>
      </c>
      <c r="K1781" s="113">
        <v>720.23</v>
      </c>
      <c r="L1781" s="113">
        <v>15.1</v>
      </c>
      <c r="M1781" s="113">
        <v>46.42</v>
      </c>
      <c r="N1781" s="113">
        <v>0</v>
      </c>
      <c r="O1781" s="113">
        <v>639.99</v>
      </c>
      <c r="P1781" s="113">
        <f t="shared" si="135"/>
        <v>3.123891930865649</v>
      </c>
      <c r="Q1781" s="113">
        <f t="shared" si="136"/>
        <v>22.73468952360853</v>
      </c>
      <c r="R1781" s="113">
        <f>SUM($Q$1653:Q1781)</f>
        <v>722.70938552154598</v>
      </c>
      <c r="S1781" s="113">
        <f t="shared" si="137"/>
        <v>14.903032197903123</v>
      </c>
      <c r="T1781" s="113">
        <f>SUM($S$1653:S1781)</f>
        <v>452.02428294485469</v>
      </c>
      <c r="U1781" s="199">
        <f t="shared" si="138"/>
        <v>14.552843442129999</v>
      </c>
      <c r="V1781" s="199">
        <f t="shared" si="139"/>
        <v>14.552843442129999</v>
      </c>
      <c r="W1781" s="231">
        <f>SUM($V$1653:V1781)</f>
        <v>443.42353795079987</v>
      </c>
      <c r="Y1781" s="231"/>
      <c r="Z1781" s="231"/>
      <c r="AA1781" s="231"/>
      <c r="AB1781" s="231"/>
      <c r="AC1781" s="231"/>
      <c r="AD1781" s="231"/>
      <c r="AE1781" s="231"/>
      <c r="AF1781" s="231"/>
      <c r="AG1781" s="231"/>
      <c r="AH1781" s="231"/>
      <c r="AI1781" s="231"/>
      <c r="AJ1781" s="231"/>
      <c r="AK1781" s="231"/>
      <c r="AL1781" s="231"/>
      <c r="AM1781" s="231"/>
      <c r="AN1781" s="231"/>
    </row>
    <row r="1782" spans="1:40">
      <c r="A1782" s="27">
        <v>43753</v>
      </c>
      <c r="B1782" s="113">
        <v>18.036999999999999</v>
      </c>
      <c r="C1782" s="116">
        <v>10.1</v>
      </c>
      <c r="D1782" s="116">
        <v>37.86</v>
      </c>
      <c r="E1782" s="113">
        <v>47.7121</v>
      </c>
      <c r="F1782" s="113">
        <v>37.326900000000002</v>
      </c>
      <c r="G1782" s="113">
        <v>10.80000019</v>
      </c>
      <c r="H1782" s="113">
        <v>48.41</v>
      </c>
      <c r="I1782" s="113">
        <v>24.01</v>
      </c>
      <c r="J1782" s="113">
        <v>79.92</v>
      </c>
      <c r="K1782" s="113">
        <v>731.06</v>
      </c>
      <c r="L1782" s="113">
        <v>15.68</v>
      </c>
      <c r="M1782" s="113">
        <v>55.59</v>
      </c>
      <c r="N1782" s="113">
        <v>0</v>
      </c>
      <c r="O1782" s="113">
        <v>639.98</v>
      </c>
      <c r="P1782" s="113">
        <f t="shared" si="135"/>
        <v>3.2993936207259922</v>
      </c>
      <c r="Q1782" s="113">
        <f t="shared" si="136"/>
        <v>27.096203361947428</v>
      </c>
      <c r="R1782" s="113">
        <f>SUM($Q$1653:Q1782)</f>
        <v>749.80558888349344</v>
      </c>
      <c r="S1782" s="113">
        <f t="shared" si="137"/>
        <v>15.511825624491674</v>
      </c>
      <c r="T1782" s="113">
        <f>SUM($S$1653:S1782)</f>
        <v>467.53610856934637</v>
      </c>
      <c r="U1782" s="199">
        <f t="shared" si="138"/>
        <v>14.889293117619998</v>
      </c>
      <c r="V1782" s="199">
        <f t="shared" si="139"/>
        <v>14.889293117619998</v>
      </c>
      <c r="W1782" s="231">
        <f>SUM($V$1653:V1782)</f>
        <v>458.31283106841988</v>
      </c>
      <c r="Y1782" s="231"/>
      <c r="Z1782" s="231"/>
      <c r="AA1782" s="231"/>
      <c r="AB1782" s="231"/>
      <c r="AC1782" s="231"/>
      <c r="AD1782" s="231"/>
      <c r="AE1782" s="231"/>
      <c r="AF1782" s="231"/>
      <c r="AG1782" s="231"/>
      <c r="AH1782" s="231"/>
      <c r="AI1782" s="231"/>
      <c r="AJ1782" s="231"/>
      <c r="AK1782" s="231"/>
      <c r="AL1782" s="231"/>
      <c r="AM1782" s="231"/>
      <c r="AN1782" s="231"/>
    </row>
    <row r="1783" spans="1:40">
      <c r="A1783" s="27">
        <v>43754</v>
      </c>
      <c r="B1783" s="113">
        <v>17.5182</v>
      </c>
      <c r="C1783" s="116">
        <v>9.81</v>
      </c>
      <c r="D1783" s="116">
        <v>37.33</v>
      </c>
      <c r="E1783" s="113">
        <v>40.808199999999999</v>
      </c>
      <c r="F1783" s="113">
        <v>37.322499999999998</v>
      </c>
      <c r="G1783" s="113">
        <v>11.100000380000001</v>
      </c>
      <c r="H1783" s="113">
        <v>60.52</v>
      </c>
      <c r="I1783" s="113">
        <v>24</v>
      </c>
      <c r="J1783" s="113">
        <v>79.930000000000007</v>
      </c>
      <c r="K1783" s="113">
        <v>729.32</v>
      </c>
      <c r="L1783" s="113">
        <v>15.34</v>
      </c>
      <c r="M1783" s="113">
        <v>64.430000000000007</v>
      </c>
      <c r="N1783" s="113">
        <v>0</v>
      </c>
      <c r="O1783" s="113">
        <v>640.02</v>
      </c>
      <c r="P1783" s="113">
        <f t="shared" si="135"/>
        <v>3.2661322999965741</v>
      </c>
      <c r="Q1783" s="113">
        <f t="shared" si="136"/>
        <v>26.209771519547473</v>
      </c>
      <c r="R1783" s="113">
        <f>SUM($Q$1653:Q1783)</f>
        <v>776.01536040304086</v>
      </c>
      <c r="S1783" s="113">
        <f t="shared" si="137"/>
        <v>14.762027264346049</v>
      </c>
      <c r="T1783" s="113">
        <f>SUM($S$1653:S1783)</f>
        <v>482.29813583369241</v>
      </c>
      <c r="U1783" s="199">
        <f t="shared" si="138"/>
        <v>14.21602136151</v>
      </c>
      <c r="V1783" s="199">
        <f t="shared" si="139"/>
        <v>14.21602136151</v>
      </c>
      <c r="W1783" s="231">
        <f>SUM($V$1653:V1783)</f>
        <v>472.52885242992988</v>
      </c>
      <c r="Y1783" s="231"/>
      <c r="Z1783" s="231"/>
      <c r="AA1783" s="231"/>
      <c r="AB1783" s="231"/>
      <c r="AC1783" s="231"/>
      <c r="AD1783" s="231"/>
      <c r="AE1783" s="231"/>
      <c r="AF1783" s="231"/>
      <c r="AG1783" s="231"/>
      <c r="AH1783" s="231"/>
      <c r="AI1783" s="231"/>
      <c r="AJ1783" s="231"/>
      <c r="AK1783" s="231"/>
      <c r="AL1783" s="231"/>
      <c r="AM1783" s="231"/>
      <c r="AN1783" s="231"/>
    </row>
    <row r="1784" spans="1:40">
      <c r="A1784" s="27">
        <v>43755</v>
      </c>
      <c r="B1784" s="113">
        <v>17.634399999999999</v>
      </c>
      <c r="C1784" s="116">
        <v>9.8699999999999992</v>
      </c>
      <c r="D1784" s="116">
        <v>37.520000000000003</v>
      </c>
      <c r="E1784" s="113">
        <v>39.055599999999998</v>
      </c>
      <c r="F1784" s="113">
        <v>37.426600000000001</v>
      </c>
      <c r="G1784" s="113">
        <v>11.399999619999999</v>
      </c>
      <c r="H1784" s="113">
        <v>10.62</v>
      </c>
      <c r="I1784" s="113">
        <v>24.01</v>
      </c>
      <c r="J1784" s="113">
        <v>79.91</v>
      </c>
      <c r="K1784" s="113">
        <v>735.22</v>
      </c>
      <c r="L1784" s="113">
        <v>14.96</v>
      </c>
      <c r="M1784" s="113">
        <v>74.540000000000006</v>
      </c>
      <c r="N1784" s="113">
        <v>0</v>
      </c>
      <c r="O1784" s="113">
        <v>640.04</v>
      </c>
      <c r="P1784" s="113">
        <f t="shared" si="135"/>
        <v>3.0765702464627358</v>
      </c>
      <c r="Q1784" s="113">
        <f t="shared" si="136"/>
        <v>21.683904266753071</v>
      </c>
      <c r="R1784" s="113">
        <f>SUM($Q$1653:Q1784)</f>
        <v>797.69926466979393</v>
      </c>
      <c r="S1784" s="113">
        <f t="shared" si="137"/>
        <v>14.524227147802648</v>
      </c>
      <c r="T1784" s="113">
        <f>SUM($S$1653:S1784)</f>
        <v>496.82236298149508</v>
      </c>
      <c r="U1784" s="199">
        <f t="shared" si="138"/>
        <v>14.256334779339998</v>
      </c>
      <c r="V1784" s="199">
        <f t="shared" si="139"/>
        <v>14.256334779339998</v>
      </c>
      <c r="W1784" s="231">
        <f>SUM($V$1653:V1784)</f>
        <v>486.78518720926991</v>
      </c>
      <c r="Y1784" s="231"/>
      <c r="Z1784" s="231"/>
      <c r="AA1784" s="231"/>
      <c r="AB1784" s="231"/>
      <c r="AC1784" s="231"/>
      <c r="AD1784" s="231"/>
      <c r="AE1784" s="231"/>
      <c r="AF1784" s="231"/>
      <c r="AG1784" s="231"/>
      <c r="AH1784" s="231"/>
      <c r="AI1784" s="231"/>
      <c r="AJ1784" s="231"/>
      <c r="AK1784" s="231"/>
      <c r="AL1784" s="231"/>
      <c r="AM1784" s="231"/>
      <c r="AN1784" s="231"/>
    </row>
    <row r="1785" spans="1:40">
      <c r="A1785" s="27">
        <v>43756</v>
      </c>
      <c r="B1785" s="113">
        <v>17.317699999999999</v>
      </c>
      <c r="C1785" s="116">
        <v>9.69</v>
      </c>
      <c r="D1785" s="116">
        <v>37.619999999999997</v>
      </c>
      <c r="E1785" s="113">
        <v>51.214799999999997</v>
      </c>
      <c r="F1785" s="113">
        <v>37.737200000000001</v>
      </c>
      <c r="G1785" s="113">
        <v>11.19999981</v>
      </c>
      <c r="H1785" s="113">
        <v>11.9</v>
      </c>
      <c r="I1785" s="113">
        <v>23.99</v>
      </c>
      <c r="J1785" s="113">
        <v>79.92</v>
      </c>
      <c r="K1785" s="113">
        <v>737.92</v>
      </c>
      <c r="L1785" s="113">
        <v>16.78</v>
      </c>
      <c r="M1785" s="113">
        <v>61.75</v>
      </c>
      <c r="N1785" s="113">
        <v>0</v>
      </c>
      <c r="O1785" s="113">
        <v>639.96</v>
      </c>
      <c r="P1785" s="113">
        <f t="shared" si="135"/>
        <v>3.062766582403798</v>
      </c>
      <c r="Q1785" s="113">
        <f t="shared" si="136"/>
        <v>21.386643302037992</v>
      </c>
      <c r="R1785" s="113">
        <f>SUM($Q$1653:Q1785)</f>
        <v>819.08590797183194</v>
      </c>
      <c r="S1785" s="113">
        <f t="shared" si="137"/>
        <v>14.740894902446222</v>
      </c>
      <c r="T1785" s="113">
        <f>SUM($S$1653:S1785)</f>
        <v>511.56325788394128</v>
      </c>
      <c r="U1785" s="199">
        <f t="shared" si="138"/>
        <v>14.43926108656</v>
      </c>
      <c r="V1785" s="199">
        <f t="shared" si="139"/>
        <v>14.43926108656</v>
      </c>
      <c r="W1785" s="231">
        <f>SUM($V$1653:V1785)</f>
        <v>501.22444829582992</v>
      </c>
      <c r="Y1785" s="231"/>
      <c r="Z1785" s="231"/>
      <c r="AA1785" s="231"/>
      <c r="AB1785" s="231"/>
      <c r="AC1785" s="231"/>
      <c r="AD1785" s="231"/>
      <c r="AE1785" s="231"/>
      <c r="AF1785" s="231"/>
      <c r="AG1785" s="231"/>
      <c r="AH1785" s="231"/>
      <c r="AI1785" s="231"/>
      <c r="AJ1785" s="231"/>
      <c r="AK1785" s="231"/>
      <c r="AL1785" s="231"/>
      <c r="AM1785" s="231"/>
      <c r="AN1785" s="231"/>
    </row>
    <row r="1786" spans="1:40">
      <c r="A1786" s="27">
        <v>43757</v>
      </c>
      <c r="B1786" s="113">
        <v>16.861000000000001</v>
      </c>
      <c r="C1786" s="116">
        <v>9.44</v>
      </c>
      <c r="D1786" s="116">
        <v>37.82</v>
      </c>
      <c r="E1786" s="113">
        <v>49.918399999999998</v>
      </c>
      <c r="F1786" s="113">
        <v>37.726599999999998</v>
      </c>
      <c r="G1786" s="113">
        <v>10.80000019</v>
      </c>
      <c r="H1786" s="113">
        <v>12.69</v>
      </c>
      <c r="I1786" s="113">
        <v>23.99</v>
      </c>
      <c r="J1786" s="113">
        <v>73.709999999999994</v>
      </c>
      <c r="K1786" s="113">
        <v>734.51</v>
      </c>
      <c r="L1786" s="113">
        <v>14.25</v>
      </c>
      <c r="M1786" s="113">
        <v>51.73</v>
      </c>
      <c r="N1786" s="113">
        <v>0</v>
      </c>
      <c r="O1786" s="113">
        <v>640</v>
      </c>
      <c r="P1786" s="113">
        <f t="shared" si="135"/>
        <v>3.0239971503946221</v>
      </c>
      <c r="Q1786" s="113">
        <f t="shared" si="136"/>
        <v>20.57336237400812</v>
      </c>
      <c r="R1786" s="113">
        <f>SUM($Q$1653:Q1786)</f>
        <v>839.65927034584001</v>
      </c>
      <c r="S1786" s="113">
        <f t="shared" si="137"/>
        <v>14.428389475113979</v>
      </c>
      <c r="T1786" s="113">
        <f>SUM($S$1653:S1786)</f>
        <v>525.99164735905526</v>
      </c>
      <c r="U1786" s="199">
        <f t="shared" si="138"/>
        <v>14.084913873379998</v>
      </c>
      <c r="V1786" s="199">
        <f t="shared" si="139"/>
        <v>14.084913873379998</v>
      </c>
      <c r="W1786" s="231">
        <f>SUM($V$1653:V1786)</f>
        <v>515.30936216920986</v>
      </c>
      <c r="Y1786" s="231"/>
      <c r="Z1786" s="231"/>
      <c r="AA1786" s="231"/>
      <c r="AB1786" s="231"/>
      <c r="AC1786" s="231"/>
      <c r="AD1786" s="231"/>
      <c r="AE1786" s="231"/>
      <c r="AF1786" s="231"/>
      <c r="AG1786" s="231"/>
      <c r="AH1786" s="231"/>
      <c r="AI1786" s="231"/>
      <c r="AJ1786" s="231"/>
      <c r="AK1786" s="231"/>
      <c r="AL1786" s="231"/>
      <c r="AM1786" s="231"/>
      <c r="AN1786" s="231"/>
    </row>
    <row r="1787" spans="1:40">
      <c r="A1787" s="27">
        <v>43758</v>
      </c>
      <c r="B1787" s="113">
        <v>15.778</v>
      </c>
      <c r="C1787" s="116">
        <v>8.83</v>
      </c>
      <c r="D1787" s="116">
        <v>36.74</v>
      </c>
      <c r="E1787" s="113">
        <v>47.070300000000003</v>
      </c>
      <c r="F1787" s="113">
        <v>37.482900000000001</v>
      </c>
      <c r="G1787" s="113">
        <v>10.5</v>
      </c>
      <c r="H1787" s="113">
        <v>22.09</v>
      </c>
      <c r="I1787" s="113">
        <v>24.01</v>
      </c>
      <c r="J1787" s="113">
        <v>79.06</v>
      </c>
      <c r="K1787" s="113">
        <v>721.4</v>
      </c>
      <c r="L1787" s="113">
        <v>14.55</v>
      </c>
      <c r="M1787" s="113">
        <v>40.89</v>
      </c>
      <c r="N1787" s="113">
        <v>0</v>
      </c>
      <c r="O1787" s="113">
        <v>640.03</v>
      </c>
      <c r="P1787" s="113">
        <f t="shared" si="135"/>
        <v>2.9272873991688697</v>
      </c>
      <c r="Q1787" s="113">
        <f t="shared" si="136"/>
        <v>18.676898749220562</v>
      </c>
      <c r="R1787" s="113">
        <f>SUM($Q$1653:Q1787)</f>
        <v>858.33616909506054</v>
      </c>
      <c r="S1787" s="113">
        <f t="shared" si="137"/>
        <v>13.498383761489507</v>
      </c>
      <c r="T1787" s="113">
        <f>SUM($S$1653:S1787)</f>
        <v>539.49003112054481</v>
      </c>
      <c r="U1787" s="199">
        <f t="shared" si="138"/>
        <v>13.06661961448</v>
      </c>
      <c r="V1787" s="199">
        <f t="shared" si="139"/>
        <v>13.06661961448</v>
      </c>
      <c r="W1787" s="231">
        <f>SUM($V$1653:V1787)</f>
        <v>528.37598178368989</v>
      </c>
      <c r="Y1787" s="231"/>
      <c r="Z1787" s="231"/>
      <c r="AA1787" s="231"/>
      <c r="AB1787" s="231"/>
      <c r="AC1787" s="231"/>
      <c r="AD1787" s="231"/>
      <c r="AE1787" s="231"/>
      <c r="AF1787" s="231"/>
      <c r="AG1787" s="231"/>
      <c r="AH1787" s="231"/>
      <c r="AI1787" s="231"/>
      <c r="AJ1787" s="231"/>
      <c r="AK1787" s="231"/>
      <c r="AL1787" s="231"/>
      <c r="AM1787" s="231"/>
      <c r="AN1787" s="231"/>
    </row>
    <row r="1788" spans="1:40">
      <c r="A1788" s="27">
        <v>43759</v>
      </c>
      <c r="B1788" s="113">
        <v>15.3049</v>
      </c>
      <c r="C1788" s="116">
        <v>8.57</v>
      </c>
      <c r="D1788" s="116">
        <v>35.85</v>
      </c>
      <c r="E1788" s="113">
        <v>45.011400000000002</v>
      </c>
      <c r="F1788" s="113">
        <v>37.484499999999997</v>
      </c>
      <c r="G1788" s="113">
        <v>11.19999981</v>
      </c>
      <c r="H1788" s="113">
        <v>42.49</v>
      </c>
      <c r="I1788" s="113">
        <v>24</v>
      </c>
      <c r="J1788" s="113">
        <v>79.900000000000006</v>
      </c>
      <c r="K1788" s="113">
        <v>715.66</v>
      </c>
      <c r="L1788" s="113">
        <v>12.84</v>
      </c>
      <c r="M1788" s="113">
        <v>45.24</v>
      </c>
      <c r="N1788" s="113">
        <v>0</v>
      </c>
      <c r="O1788" s="113">
        <v>639.95000000000005</v>
      </c>
      <c r="P1788" s="113">
        <f t="shared" si="135"/>
        <v>2.9106165729098881</v>
      </c>
      <c r="Q1788" s="113">
        <f t="shared" si="136"/>
        <v>18.368120361723896</v>
      </c>
      <c r="R1788" s="113">
        <f>SUM($Q$1653:Q1788)</f>
        <v>876.70428945678441</v>
      </c>
      <c r="S1788" s="113">
        <f t="shared" si="137"/>
        <v>12.809704735428724</v>
      </c>
      <c r="T1788" s="113">
        <f>SUM($S$1653:S1788)</f>
        <v>552.29973585597349</v>
      </c>
      <c r="U1788" s="199">
        <f t="shared" si="138"/>
        <v>12.559151599469999</v>
      </c>
      <c r="V1788" s="199">
        <f t="shared" si="139"/>
        <v>12.559151599469999</v>
      </c>
      <c r="W1788" s="231">
        <f>SUM($V$1653:V1788)</f>
        <v>540.93513338315984</v>
      </c>
      <c r="Y1788" s="231"/>
      <c r="Z1788" s="231"/>
      <c r="AA1788" s="231"/>
      <c r="AB1788" s="231"/>
      <c r="AC1788" s="231"/>
      <c r="AD1788" s="231"/>
      <c r="AE1788" s="231"/>
      <c r="AF1788" s="231"/>
      <c r="AG1788" s="231"/>
      <c r="AH1788" s="231"/>
      <c r="AI1788" s="231"/>
      <c r="AJ1788" s="231"/>
      <c r="AK1788" s="231"/>
      <c r="AL1788" s="231"/>
      <c r="AM1788" s="231"/>
      <c r="AN1788" s="231"/>
    </row>
    <row r="1789" spans="1:40">
      <c r="A1789" s="27">
        <v>43760</v>
      </c>
      <c r="B1789" s="113">
        <v>14.6959</v>
      </c>
      <c r="C1789" s="116">
        <v>8.23</v>
      </c>
      <c r="D1789" s="116">
        <v>35.81</v>
      </c>
      <c r="E1789" s="113">
        <v>47.868099999999998</v>
      </c>
      <c r="F1789" s="113">
        <v>37.871499999999997</v>
      </c>
      <c r="G1789" s="113">
        <v>11.600000380000001</v>
      </c>
      <c r="H1789" s="113">
        <v>65.010000000000005</v>
      </c>
      <c r="I1789" s="113">
        <v>24</v>
      </c>
      <c r="J1789" s="113">
        <v>79.91</v>
      </c>
      <c r="K1789" s="113">
        <v>710.31</v>
      </c>
      <c r="L1789" s="113">
        <v>12.71</v>
      </c>
      <c r="M1789" s="113">
        <v>42.29</v>
      </c>
      <c r="N1789" s="113">
        <v>0</v>
      </c>
      <c r="O1789" s="113">
        <v>639.98</v>
      </c>
      <c r="P1789" s="113">
        <f t="shared" si="135"/>
        <v>2.9124050309332947</v>
      </c>
      <c r="Q1789" s="113">
        <f t="shared" si="136"/>
        <v>18.401000367450628</v>
      </c>
      <c r="R1789" s="113">
        <f>SUM($Q$1653:Q1789)</f>
        <v>895.105289824235</v>
      </c>
      <c r="S1789" s="113">
        <f t="shared" si="137"/>
        <v>12.365017960306847</v>
      </c>
      <c r="T1789" s="113">
        <f>SUM($S$1653:S1789)</f>
        <v>564.66475381628038</v>
      </c>
      <c r="U1789" s="199">
        <f t="shared" si="138"/>
        <v>12.20102085948</v>
      </c>
      <c r="V1789" s="199">
        <f t="shared" si="139"/>
        <v>12.20102085948</v>
      </c>
      <c r="W1789" s="231">
        <f>SUM($V$1653:V1789)</f>
        <v>553.1361542426398</v>
      </c>
      <c r="Y1789" s="231"/>
      <c r="Z1789" s="231"/>
      <c r="AA1789" s="231"/>
      <c r="AB1789" s="231"/>
      <c r="AC1789" s="231"/>
      <c r="AD1789" s="231"/>
      <c r="AE1789" s="231"/>
      <c r="AF1789" s="231"/>
      <c r="AG1789" s="231"/>
      <c r="AH1789" s="231"/>
      <c r="AI1789" s="231"/>
      <c r="AJ1789" s="231"/>
      <c r="AK1789" s="231"/>
      <c r="AL1789" s="231"/>
      <c r="AM1789" s="231"/>
      <c r="AN1789" s="231"/>
    </row>
    <row r="1790" spans="1:40">
      <c r="A1790" s="27">
        <v>43761</v>
      </c>
      <c r="B1790" s="113">
        <v>14.023199999999999</v>
      </c>
      <c r="C1790" s="116">
        <v>7.85</v>
      </c>
      <c r="D1790" s="116">
        <v>35.03</v>
      </c>
      <c r="E1790" s="113">
        <v>47.713999999999999</v>
      </c>
      <c r="F1790" s="113">
        <v>37.607100000000003</v>
      </c>
      <c r="G1790" s="113">
        <v>11.600000380000001</v>
      </c>
      <c r="H1790" s="113">
        <v>63.24</v>
      </c>
      <c r="I1790" s="113">
        <v>24</v>
      </c>
      <c r="J1790" s="113">
        <v>79.87</v>
      </c>
      <c r="K1790" s="113">
        <v>702.32</v>
      </c>
      <c r="L1790" s="113">
        <v>11.49</v>
      </c>
      <c r="M1790" s="113">
        <v>39.78</v>
      </c>
      <c r="N1790" s="113">
        <v>0</v>
      </c>
      <c r="O1790" s="113">
        <v>639.96</v>
      </c>
      <c r="P1790" s="113">
        <f t="shared" si="135"/>
        <v>2.8174808299538343</v>
      </c>
      <c r="Q1790" s="113">
        <f t="shared" si="136"/>
        <v>16.734640122556804</v>
      </c>
      <c r="R1790" s="113">
        <f>SUM($Q$1653:Q1790)</f>
        <v>911.83992994679181</v>
      </c>
      <c r="S1790" s="113">
        <f t="shared" si="137"/>
        <v>11.717942043034249</v>
      </c>
      <c r="T1790" s="113">
        <f>SUM($S$1653:S1790)</f>
        <v>576.38269585931459</v>
      </c>
      <c r="U1790" s="199">
        <f t="shared" si="138"/>
        <v>11.610096417509999</v>
      </c>
      <c r="V1790" s="199">
        <f t="shared" si="139"/>
        <v>11.610096417509999</v>
      </c>
      <c r="W1790" s="231">
        <f>SUM($V$1653:V1790)</f>
        <v>564.74625066014983</v>
      </c>
      <c r="Y1790" s="231"/>
      <c r="Z1790" s="231"/>
      <c r="AA1790" s="231"/>
      <c r="AB1790" s="231"/>
      <c r="AC1790" s="231"/>
      <c r="AD1790" s="231"/>
      <c r="AE1790" s="231"/>
      <c r="AF1790" s="231"/>
      <c r="AG1790" s="231"/>
      <c r="AH1790" s="231"/>
      <c r="AI1790" s="231"/>
      <c r="AJ1790" s="231"/>
      <c r="AK1790" s="231"/>
      <c r="AL1790" s="231"/>
      <c r="AM1790" s="231"/>
      <c r="AN1790" s="231"/>
    </row>
    <row r="1791" spans="1:40">
      <c r="A1791" s="27">
        <v>43762</v>
      </c>
      <c r="B1791" s="113">
        <v>14.1571</v>
      </c>
      <c r="C1791" s="116">
        <v>7.92</v>
      </c>
      <c r="D1791" s="116">
        <v>35.81</v>
      </c>
      <c r="E1791" s="113">
        <v>47.7864</v>
      </c>
      <c r="F1791" s="113">
        <v>37.611400000000003</v>
      </c>
      <c r="G1791" s="113">
        <v>11.600000380000001</v>
      </c>
      <c r="H1791" s="113">
        <v>24.49</v>
      </c>
      <c r="I1791" s="113">
        <v>24</v>
      </c>
      <c r="J1791" s="113">
        <v>79.88</v>
      </c>
      <c r="K1791" s="113">
        <v>705.55</v>
      </c>
      <c r="L1791" s="113">
        <v>10.92</v>
      </c>
      <c r="M1791" s="113">
        <v>44.39</v>
      </c>
      <c r="N1791" s="113">
        <v>0</v>
      </c>
      <c r="O1791" s="113">
        <v>640.01</v>
      </c>
      <c r="P1791" s="113">
        <f t="shared" si="135"/>
        <v>2.6968273347754641</v>
      </c>
      <c r="Q1791" s="113">
        <f t="shared" si="136"/>
        <v>14.832598126579471</v>
      </c>
      <c r="R1791" s="113">
        <f>SUM($Q$1653:Q1791)</f>
        <v>926.67252807337127</v>
      </c>
      <c r="S1791" s="113">
        <f t="shared" si="137"/>
        <v>11.768505380029348</v>
      </c>
      <c r="T1791" s="113">
        <f>SUM($S$1653:S1791)</f>
        <v>588.15120123934389</v>
      </c>
      <c r="U1791" s="199">
        <f t="shared" si="138"/>
        <v>11.787013624059998</v>
      </c>
      <c r="V1791" s="199">
        <f t="shared" si="139"/>
        <v>11.787013624059998</v>
      </c>
      <c r="W1791" s="231">
        <f>SUM($V$1653:V1791)</f>
        <v>576.53326428420985</v>
      </c>
      <c r="Y1791" s="231"/>
      <c r="Z1791" s="231"/>
      <c r="AA1791" s="231"/>
      <c r="AB1791" s="231"/>
      <c r="AC1791" s="231"/>
      <c r="AD1791" s="231"/>
      <c r="AE1791" s="231"/>
      <c r="AF1791" s="231"/>
      <c r="AG1791" s="231"/>
      <c r="AH1791" s="231"/>
      <c r="AI1791" s="231"/>
      <c r="AJ1791" s="231"/>
      <c r="AK1791" s="231"/>
      <c r="AL1791" s="231"/>
      <c r="AM1791" s="231"/>
      <c r="AN1791" s="231"/>
    </row>
    <row r="1792" spans="1:40">
      <c r="A1792" s="27">
        <v>43763</v>
      </c>
      <c r="B1792" s="113">
        <v>15.6496</v>
      </c>
      <c r="C1792" s="116">
        <v>8.76</v>
      </c>
      <c r="D1792" s="116">
        <v>36.89</v>
      </c>
      <c r="E1792" s="113">
        <v>47.1952</v>
      </c>
      <c r="F1792" s="113">
        <v>37.664499999999997</v>
      </c>
      <c r="G1792" s="113">
        <v>11.30000019</v>
      </c>
      <c r="H1792" s="113">
        <v>19.41</v>
      </c>
      <c r="I1792" s="113">
        <v>24</v>
      </c>
      <c r="J1792" s="113">
        <v>79.84</v>
      </c>
      <c r="K1792" s="113">
        <v>726.34</v>
      </c>
      <c r="L1792" s="113">
        <v>12.58</v>
      </c>
      <c r="M1792" s="113">
        <v>46.69</v>
      </c>
      <c r="N1792" s="113">
        <v>0</v>
      </c>
      <c r="O1792" s="113">
        <v>640.04999999999995</v>
      </c>
      <c r="P1792" s="113">
        <f t="shared" si="135"/>
        <v>2.8748442225586919</v>
      </c>
      <c r="Q1792" s="113">
        <f t="shared" si="136"/>
        <v>17.722663115302719</v>
      </c>
      <c r="R1792" s="113">
        <f>SUM($Q$1653:Q1792)</f>
        <v>944.39519118867395</v>
      </c>
      <c r="S1792" s="113">
        <f t="shared" si="137"/>
        <v>13.146278197901474</v>
      </c>
      <c r="T1792" s="113">
        <f>SUM($S$1653:S1792)</f>
        <v>601.29747943724533</v>
      </c>
      <c r="U1792" s="199">
        <f t="shared" si="138"/>
        <v>12.993886444809998</v>
      </c>
      <c r="V1792" s="199">
        <f t="shared" si="139"/>
        <v>12.993886444809998</v>
      </c>
      <c r="W1792" s="231">
        <f>SUM($V$1653:V1792)</f>
        <v>589.52715072901981</v>
      </c>
      <c r="Y1792" s="231"/>
      <c r="Z1792" s="231"/>
      <c r="AA1792" s="231"/>
      <c r="AB1792" s="231"/>
      <c r="AC1792" s="231"/>
      <c r="AD1792" s="231"/>
      <c r="AE1792" s="231"/>
      <c r="AF1792" s="231"/>
      <c r="AG1792" s="231"/>
      <c r="AH1792" s="231"/>
      <c r="AI1792" s="231"/>
      <c r="AJ1792" s="231"/>
      <c r="AK1792" s="231"/>
      <c r="AL1792" s="231"/>
      <c r="AM1792" s="231"/>
      <c r="AN1792" s="231"/>
    </row>
    <row r="1793" spans="1:40">
      <c r="A1793" s="27">
        <v>43764</v>
      </c>
      <c r="B1793" s="113">
        <v>16.123200000000001</v>
      </c>
      <c r="C1793" s="116">
        <v>9.0299999999999994</v>
      </c>
      <c r="D1793" s="116">
        <v>37.04</v>
      </c>
      <c r="E1793" s="113">
        <v>46.981099999999998</v>
      </c>
      <c r="F1793" s="113">
        <v>37.590800000000002</v>
      </c>
      <c r="G1793" s="113">
        <v>11.399999619999999</v>
      </c>
      <c r="H1793" s="113">
        <v>16.309999999999999</v>
      </c>
      <c r="I1793" s="113">
        <v>24.01</v>
      </c>
      <c r="J1793" s="113">
        <v>79.87</v>
      </c>
      <c r="K1793" s="113">
        <v>734.65</v>
      </c>
      <c r="L1793" s="113">
        <v>12.99</v>
      </c>
      <c r="M1793" s="113">
        <v>53.46</v>
      </c>
      <c r="N1793" s="113">
        <v>0</v>
      </c>
      <c r="O1793" s="113">
        <v>639.99</v>
      </c>
      <c r="P1793" s="113">
        <f t="shared" si="135"/>
        <v>2.9213832857303759</v>
      </c>
      <c r="Q1793" s="113">
        <f t="shared" si="136"/>
        <v>18.56695310548093</v>
      </c>
      <c r="R1793" s="113">
        <f>SUM($Q$1653:Q1793)</f>
        <v>962.96214429415488</v>
      </c>
      <c r="S1793" s="113">
        <f t="shared" si="137"/>
        <v>13.506800530073852</v>
      </c>
      <c r="T1793" s="113">
        <f>SUM($S$1653:S1793)</f>
        <v>614.80427996731919</v>
      </c>
      <c r="U1793" s="199">
        <f t="shared" si="138"/>
        <v>13.360280632109999</v>
      </c>
      <c r="V1793" s="199">
        <f t="shared" si="139"/>
        <v>13.360280632109999</v>
      </c>
      <c r="W1793" s="231">
        <f>SUM($V$1653:V1793)</f>
        <v>602.88743136112976</v>
      </c>
      <c r="Y1793" s="231"/>
      <c r="Z1793" s="231"/>
      <c r="AA1793" s="231"/>
      <c r="AB1793" s="231"/>
      <c r="AC1793" s="231"/>
      <c r="AD1793" s="231"/>
      <c r="AE1793" s="231"/>
      <c r="AF1793" s="231"/>
      <c r="AG1793" s="231"/>
      <c r="AH1793" s="231"/>
      <c r="AI1793" s="231"/>
      <c r="AJ1793" s="231"/>
      <c r="AK1793" s="231"/>
      <c r="AL1793" s="231"/>
      <c r="AM1793" s="231"/>
      <c r="AN1793" s="231"/>
    </row>
    <row r="1794" spans="1:40">
      <c r="A1794" s="27">
        <v>43765</v>
      </c>
      <c r="B1794" s="113">
        <v>15.6473</v>
      </c>
      <c r="C1794" s="116">
        <v>8.76</v>
      </c>
      <c r="D1794" s="116">
        <v>36.5</v>
      </c>
      <c r="E1794" s="113">
        <v>50.099600000000002</v>
      </c>
      <c r="F1794" s="113">
        <v>37.794499999999999</v>
      </c>
      <c r="G1794" s="113">
        <v>11</v>
      </c>
      <c r="H1794" s="113">
        <v>11.93</v>
      </c>
      <c r="I1794" s="113">
        <v>24</v>
      </c>
      <c r="J1794" s="113">
        <v>79.86</v>
      </c>
      <c r="K1794" s="113">
        <v>724.02</v>
      </c>
      <c r="L1794" s="113">
        <v>10.96</v>
      </c>
      <c r="M1794" s="113">
        <v>38.58</v>
      </c>
      <c r="N1794" s="113">
        <v>0</v>
      </c>
      <c r="O1794" s="113">
        <v>639.98</v>
      </c>
      <c r="P1794" s="113">
        <f t="shared" si="135"/>
        <v>2.8530893242483302</v>
      </c>
      <c r="Q1794" s="113">
        <f t="shared" si="136"/>
        <v>17.341271985866854</v>
      </c>
      <c r="R1794" s="113">
        <f>SUM($Q$1653:Q1794)</f>
        <v>980.30341628002179</v>
      </c>
      <c r="S1794" s="113">
        <f t="shared" si="137"/>
        <v>13.262718175021702</v>
      </c>
      <c r="T1794" s="113">
        <f>SUM($S$1653:S1794)</f>
        <v>628.06699814234094</v>
      </c>
      <c r="U1794" s="199">
        <f t="shared" si="138"/>
        <v>13.051307723729998</v>
      </c>
      <c r="V1794" s="199">
        <f t="shared" si="139"/>
        <v>13.051307723729998</v>
      </c>
      <c r="W1794" s="231">
        <f>SUM($V$1653:V1794)</f>
        <v>615.93873908485978</v>
      </c>
      <c r="Y1794" s="231"/>
      <c r="Z1794" s="231"/>
      <c r="AA1794" s="231"/>
      <c r="AB1794" s="231"/>
      <c r="AC1794" s="231"/>
      <c r="AD1794" s="231"/>
      <c r="AE1794" s="231"/>
      <c r="AF1794" s="231"/>
      <c r="AG1794" s="231"/>
      <c r="AH1794" s="231"/>
      <c r="AI1794" s="231"/>
      <c r="AJ1794" s="231"/>
      <c r="AK1794" s="231"/>
      <c r="AL1794" s="231"/>
      <c r="AM1794" s="231"/>
      <c r="AN1794" s="231"/>
    </row>
    <row r="1795" spans="1:40">
      <c r="A1795" s="27">
        <v>43766</v>
      </c>
      <c r="B1795" s="113">
        <v>14.6332</v>
      </c>
      <c r="C1795" s="116">
        <v>8.19</v>
      </c>
      <c r="D1795" s="116">
        <v>35.32</v>
      </c>
      <c r="E1795" s="113">
        <v>53.340899999999998</v>
      </c>
      <c r="F1795" s="113">
        <v>38.164200000000001</v>
      </c>
      <c r="G1795" s="113">
        <v>10.69999981</v>
      </c>
      <c r="H1795" s="113">
        <v>12</v>
      </c>
      <c r="I1795" s="113">
        <v>24</v>
      </c>
      <c r="J1795" s="113">
        <v>72.34</v>
      </c>
      <c r="K1795" s="113">
        <v>709.49</v>
      </c>
      <c r="L1795" s="113">
        <v>10.199999999999999</v>
      </c>
      <c r="M1795" s="113">
        <v>43.53</v>
      </c>
      <c r="N1795" s="113">
        <v>0</v>
      </c>
      <c r="O1795" s="113">
        <v>640.01</v>
      </c>
      <c r="P1795" s="113">
        <f t="shared" si="135"/>
        <v>2.7447741099980778</v>
      </c>
      <c r="Q1795" s="113">
        <f t="shared" si="136"/>
        <v>15.561098438585889</v>
      </c>
      <c r="R1795" s="113">
        <f>SUM($Q$1653:Q1795)</f>
        <v>995.86451471860767</v>
      </c>
      <c r="S1795" s="113">
        <f t="shared" si="137"/>
        <v>12.500904936903423</v>
      </c>
      <c r="T1795" s="113">
        <f>SUM($S$1653:S1795)</f>
        <v>640.56790307924439</v>
      </c>
      <c r="U1795" s="199">
        <f t="shared" si="138"/>
        <v>12.281861881989997</v>
      </c>
      <c r="V1795" s="199">
        <f t="shared" si="139"/>
        <v>12.281861881989997</v>
      </c>
      <c r="W1795" s="231">
        <f>SUM($V$1653:V1795)</f>
        <v>628.22060096684982</v>
      </c>
      <c r="Y1795" s="231"/>
      <c r="Z1795" s="231"/>
      <c r="AA1795" s="231"/>
      <c r="AB1795" s="231"/>
      <c r="AC1795" s="231"/>
      <c r="AD1795" s="231"/>
      <c r="AE1795" s="231"/>
      <c r="AF1795" s="231"/>
      <c r="AG1795" s="231"/>
      <c r="AH1795" s="231"/>
      <c r="AI1795" s="231"/>
      <c r="AJ1795" s="231"/>
      <c r="AK1795" s="231"/>
      <c r="AL1795" s="231"/>
      <c r="AM1795" s="231"/>
      <c r="AN1795" s="231"/>
    </row>
    <row r="1796" spans="1:40">
      <c r="A1796" s="27">
        <v>43767</v>
      </c>
      <c r="B1796" s="113">
        <v>14.5936</v>
      </c>
      <c r="C1796" s="116">
        <v>8.17</v>
      </c>
      <c r="D1796" s="116">
        <v>33.61</v>
      </c>
      <c r="E1796" s="113">
        <v>52.762500000000003</v>
      </c>
      <c r="F1796" s="113">
        <v>37.895499999999998</v>
      </c>
      <c r="G1796" s="113">
        <v>10.69999981</v>
      </c>
      <c r="H1796" s="113">
        <v>15.32</v>
      </c>
      <c r="I1796" s="113">
        <v>24</v>
      </c>
      <c r="J1796" s="113">
        <v>71.22</v>
      </c>
      <c r="K1796" s="113">
        <v>711.88</v>
      </c>
      <c r="L1796" s="113">
        <v>9.93</v>
      </c>
      <c r="M1796" s="113">
        <v>43.39</v>
      </c>
      <c r="N1796" s="113">
        <v>7.66</v>
      </c>
      <c r="O1796" s="113">
        <v>639.91999999999996</v>
      </c>
      <c r="P1796" s="113">
        <f t="shared" ref="P1796:P1859" si="140">SUMPRODUCT(C1796:O1796,$Y$5:$AK$5)+AP1796</f>
        <v>2.7376021320219674</v>
      </c>
      <c r="Q1796" s="113">
        <f t="shared" ref="Q1796:Q1859" si="141">EXP(P1796)</f>
        <v>15.449893838443126</v>
      </c>
      <c r="R1796" s="113">
        <f>SUM($Q$1653:Q1796)</f>
        <v>1011.3144085570508</v>
      </c>
      <c r="S1796" s="113">
        <f t="shared" ref="S1796:S1859" si="142">SUMPRODUCT(C1796:O1796,$Y$3:$AK$3)</f>
        <v>12.309383878149925</v>
      </c>
      <c r="T1796" s="113">
        <f>SUM($S$1653:S1796)</f>
        <v>652.87728695739429</v>
      </c>
      <c r="U1796" s="199">
        <f t="shared" ref="U1796:U1859" si="143">$AY$65+$AY$66*C1796+$AY$67*D1796+$AY$68*E1796+$AY$69*F1796</f>
        <v>12.056556867799999</v>
      </c>
      <c r="V1796" s="199">
        <f t="shared" ref="V1796:V1859" si="144">IF(U1796&lt;0,0,U1796)</f>
        <v>12.056556867799999</v>
      </c>
      <c r="W1796" s="231">
        <f>SUM($V$1653:V1796)</f>
        <v>640.27715783464987</v>
      </c>
      <c r="Y1796" s="231"/>
      <c r="Z1796" s="231"/>
      <c r="AA1796" s="231"/>
      <c r="AB1796" s="231"/>
      <c r="AC1796" s="231"/>
      <c r="AD1796" s="231"/>
      <c r="AE1796" s="231"/>
      <c r="AF1796" s="231"/>
      <c r="AG1796" s="231"/>
      <c r="AH1796" s="231"/>
      <c r="AI1796" s="231"/>
      <c r="AJ1796" s="231"/>
      <c r="AK1796" s="231"/>
      <c r="AL1796" s="231"/>
      <c r="AM1796" s="231"/>
      <c r="AN1796" s="231"/>
    </row>
    <row r="1797" spans="1:40">
      <c r="A1797" s="27">
        <v>43768</v>
      </c>
      <c r="B1797" s="113">
        <v>14.2776</v>
      </c>
      <c r="C1797" s="116">
        <v>7.99</v>
      </c>
      <c r="D1797" s="116">
        <v>33.4</v>
      </c>
      <c r="E1797" s="113">
        <v>58.805900000000001</v>
      </c>
      <c r="F1797" s="113">
        <v>37.689300000000003</v>
      </c>
      <c r="G1797" s="113">
        <v>10.69999981</v>
      </c>
      <c r="H1797" s="113">
        <v>17.36</v>
      </c>
      <c r="I1797" s="113">
        <v>24</v>
      </c>
      <c r="J1797" s="113">
        <v>73.260000000000005</v>
      </c>
      <c r="K1797" s="113">
        <v>706.06</v>
      </c>
      <c r="L1797" s="113">
        <v>9.0299999999999994</v>
      </c>
      <c r="M1797" s="113">
        <v>45.5</v>
      </c>
      <c r="N1797" s="113">
        <v>13.14</v>
      </c>
      <c r="O1797" s="113">
        <v>637.04</v>
      </c>
      <c r="P1797" s="113">
        <f t="shared" si="140"/>
        <v>2.732576605402548</v>
      </c>
      <c r="Q1797" s="113">
        <f t="shared" si="141"/>
        <v>15.372444759897661</v>
      </c>
      <c r="R1797" s="113">
        <f>SUM($Q$1653:Q1797)</f>
        <v>1026.6868533169484</v>
      </c>
      <c r="S1797" s="113">
        <f t="shared" si="142"/>
        <v>12.335186500186527</v>
      </c>
      <c r="T1797" s="113">
        <f>SUM($S$1653:S1797)</f>
        <v>665.21247345758081</v>
      </c>
      <c r="U1797" s="199">
        <f t="shared" si="143"/>
        <v>11.999939388599998</v>
      </c>
      <c r="V1797" s="199">
        <f t="shared" si="144"/>
        <v>11.999939388599998</v>
      </c>
      <c r="W1797" s="231">
        <f>SUM($V$1653:V1797)</f>
        <v>652.27709722324983</v>
      </c>
      <c r="Y1797" s="231"/>
      <c r="Z1797" s="231"/>
      <c r="AA1797" s="231"/>
      <c r="AB1797" s="231"/>
      <c r="AC1797" s="231"/>
      <c r="AD1797" s="231"/>
      <c r="AE1797" s="231"/>
      <c r="AF1797" s="231"/>
      <c r="AG1797" s="231"/>
      <c r="AH1797" s="231"/>
      <c r="AI1797" s="231"/>
      <c r="AJ1797" s="231"/>
      <c r="AK1797" s="231"/>
      <c r="AL1797" s="231"/>
      <c r="AM1797" s="231"/>
      <c r="AN1797" s="231"/>
    </row>
    <row r="1798" spans="1:40">
      <c r="A1798" s="27">
        <v>43769</v>
      </c>
      <c r="B1798" s="113">
        <v>14.568300000000001</v>
      </c>
      <c r="C1798" s="116">
        <v>8.16</v>
      </c>
      <c r="D1798" s="116">
        <v>33.659999999999997</v>
      </c>
      <c r="E1798" s="113">
        <v>61.334299999999999</v>
      </c>
      <c r="F1798" s="113">
        <v>37.536799999999999</v>
      </c>
      <c r="G1798" s="113">
        <v>10.69999981</v>
      </c>
      <c r="H1798" s="113">
        <v>28.68</v>
      </c>
      <c r="I1798" s="113">
        <v>24</v>
      </c>
      <c r="J1798" s="113">
        <v>75.36</v>
      </c>
      <c r="K1798" s="113">
        <v>701.09</v>
      </c>
      <c r="L1798" s="113">
        <v>8.73</v>
      </c>
      <c r="M1798" s="113">
        <v>51.33</v>
      </c>
      <c r="N1798" s="113">
        <v>12.15</v>
      </c>
      <c r="O1798" s="113">
        <v>629.97</v>
      </c>
      <c r="P1798" s="113">
        <f t="shared" si="140"/>
        <v>2.8215492773890176</v>
      </c>
      <c r="Q1798" s="113">
        <f t="shared" si="141"/>
        <v>16.802862812352487</v>
      </c>
      <c r="R1798" s="113">
        <f>SUM($Q$1653:Q1798)</f>
        <v>1043.4897161293009</v>
      </c>
      <c r="S1798" s="113">
        <f t="shared" si="142"/>
        <v>12.799582218562824</v>
      </c>
      <c r="T1798" s="113">
        <f>SUM($S$1653:S1798)</f>
        <v>678.01205567614363</v>
      </c>
      <c r="U1798" s="199">
        <f t="shared" si="143"/>
        <v>12.33786038347</v>
      </c>
      <c r="V1798" s="199">
        <f t="shared" si="144"/>
        <v>12.33786038347</v>
      </c>
      <c r="W1798" s="231">
        <f>SUM($V$1653:V1798)</f>
        <v>664.61495760671983</v>
      </c>
      <c r="Y1798" s="231"/>
      <c r="Z1798" s="231"/>
      <c r="AA1798" s="231"/>
      <c r="AB1798" s="231"/>
      <c r="AC1798" s="231"/>
      <c r="AD1798" s="231"/>
      <c r="AE1798" s="231"/>
      <c r="AF1798" s="231"/>
      <c r="AG1798" s="231"/>
      <c r="AH1798" s="231"/>
      <c r="AI1798" s="231"/>
      <c r="AJ1798" s="231"/>
      <c r="AK1798" s="231"/>
      <c r="AL1798" s="231"/>
      <c r="AM1798" s="231"/>
      <c r="AN1798" s="231"/>
    </row>
    <row r="1799" spans="1:40">
      <c r="A1799" s="27">
        <v>43770</v>
      </c>
      <c r="B1799" s="113">
        <v>14.632300000000001</v>
      </c>
      <c r="C1799" s="116">
        <v>8.19</v>
      </c>
      <c r="D1799" s="116">
        <v>34.64</v>
      </c>
      <c r="E1799" s="113">
        <v>60.3658</v>
      </c>
      <c r="F1799" s="113">
        <v>37.384</v>
      </c>
      <c r="G1799" s="113">
        <v>12</v>
      </c>
      <c r="H1799" s="113">
        <v>38.479999999999997</v>
      </c>
      <c r="I1799" s="113">
        <v>23.99</v>
      </c>
      <c r="J1799" s="113">
        <v>79.959999999999994</v>
      </c>
      <c r="K1799" s="113">
        <v>705.34</v>
      </c>
      <c r="L1799" s="113">
        <v>9.4</v>
      </c>
      <c r="M1799" s="113">
        <v>56.47</v>
      </c>
      <c r="N1799" s="113">
        <v>15.12</v>
      </c>
      <c r="O1799" s="113">
        <v>630.04</v>
      </c>
      <c r="P1799" s="113">
        <f t="shared" si="140"/>
        <v>2.8228017546484394</v>
      </c>
      <c r="Q1799" s="113">
        <f t="shared" si="141"/>
        <v>16.823921200741577</v>
      </c>
      <c r="R1799" s="113">
        <f>SUM($Q$1653:Q1799)</f>
        <v>1060.3136373300424</v>
      </c>
      <c r="S1799" s="113">
        <f t="shared" si="142"/>
        <v>12.565286105969601</v>
      </c>
      <c r="T1799" s="113">
        <f>SUM($S$1653:S1799)</f>
        <v>690.57734178211319</v>
      </c>
      <c r="U1799" s="199">
        <f t="shared" si="143"/>
        <v>12.447373722339998</v>
      </c>
      <c r="V1799" s="199">
        <f t="shared" si="144"/>
        <v>12.447373722339998</v>
      </c>
      <c r="W1799" s="231">
        <f>SUM($V$1653:V1799)</f>
        <v>677.06233132905982</v>
      </c>
      <c r="Y1799" s="231"/>
      <c r="Z1799" s="231"/>
      <c r="AA1799" s="231"/>
      <c r="AB1799" s="231"/>
      <c r="AC1799" s="231"/>
      <c r="AD1799" s="231"/>
      <c r="AE1799" s="231"/>
      <c r="AF1799" s="231"/>
      <c r="AG1799" s="231"/>
      <c r="AH1799" s="231"/>
      <c r="AI1799" s="231"/>
      <c r="AJ1799" s="231"/>
      <c r="AK1799" s="231"/>
      <c r="AL1799" s="231"/>
      <c r="AM1799" s="231"/>
      <c r="AN1799" s="231"/>
    </row>
    <row r="1800" spans="1:40">
      <c r="A1800" s="27">
        <v>43771</v>
      </c>
      <c r="B1800" s="113">
        <v>14.7913</v>
      </c>
      <c r="C1800" s="116">
        <v>8.2799999999999994</v>
      </c>
      <c r="D1800" s="116">
        <v>34.130000000000003</v>
      </c>
      <c r="E1800" s="113">
        <v>56.6126</v>
      </c>
      <c r="F1800" s="113">
        <v>37.226399999999998</v>
      </c>
      <c r="G1800" s="113">
        <v>12</v>
      </c>
      <c r="H1800" s="113">
        <v>40.619999999999997</v>
      </c>
      <c r="I1800" s="113">
        <v>24</v>
      </c>
      <c r="J1800" s="113">
        <v>79.95</v>
      </c>
      <c r="K1800" s="113">
        <v>716.22</v>
      </c>
      <c r="L1800" s="113">
        <v>10.99</v>
      </c>
      <c r="M1800" s="113">
        <v>51.59</v>
      </c>
      <c r="N1800" s="113">
        <v>19.82</v>
      </c>
      <c r="O1800" s="113">
        <v>630.07000000000005</v>
      </c>
      <c r="P1800" s="113">
        <f t="shared" si="140"/>
        <v>2.8322406773461597</v>
      </c>
      <c r="Q1800" s="113">
        <f t="shared" si="141"/>
        <v>16.983472705006879</v>
      </c>
      <c r="R1800" s="113">
        <f>SUM($Q$1653:Q1800)</f>
        <v>1077.2971100350494</v>
      </c>
      <c r="S1800" s="113">
        <f t="shared" si="142"/>
        <v>12.5115204890516</v>
      </c>
      <c r="T1800" s="113">
        <f>SUM($S$1653:S1800)</f>
        <v>703.08886227116477</v>
      </c>
      <c r="U1800" s="199">
        <f t="shared" si="143"/>
        <v>12.38636032922</v>
      </c>
      <c r="V1800" s="199">
        <f t="shared" si="144"/>
        <v>12.38636032922</v>
      </c>
      <c r="W1800" s="231">
        <f>SUM($V$1653:V1800)</f>
        <v>689.44869165827981</v>
      </c>
      <c r="Y1800" s="231"/>
      <c r="Z1800" s="231"/>
      <c r="AA1800" s="231"/>
      <c r="AB1800" s="231"/>
      <c r="AC1800" s="231"/>
      <c r="AD1800" s="231"/>
      <c r="AE1800" s="231"/>
      <c r="AF1800" s="231"/>
      <c r="AG1800" s="231"/>
      <c r="AH1800" s="231"/>
      <c r="AI1800" s="231"/>
      <c r="AJ1800" s="231"/>
      <c r="AK1800" s="231"/>
      <c r="AL1800" s="231"/>
      <c r="AM1800" s="231"/>
      <c r="AN1800" s="231"/>
    </row>
    <row r="1801" spans="1:40">
      <c r="A1801" s="27">
        <v>43772</v>
      </c>
      <c r="B1801" s="113">
        <v>14.986800000000001</v>
      </c>
      <c r="C1801" s="116">
        <v>8.39</v>
      </c>
      <c r="D1801" s="116">
        <v>34.619999999999997</v>
      </c>
      <c r="E1801" s="113">
        <v>61.4437</v>
      </c>
      <c r="F1801" s="113">
        <v>37.319699999999997</v>
      </c>
      <c r="G1801" s="113">
        <v>12</v>
      </c>
      <c r="H1801" s="113">
        <v>38.21</v>
      </c>
      <c r="I1801" s="113">
        <v>23.99</v>
      </c>
      <c r="J1801" s="113">
        <v>79.95</v>
      </c>
      <c r="K1801" s="113">
        <v>722.84</v>
      </c>
      <c r="L1801" s="113">
        <v>12.23</v>
      </c>
      <c r="M1801" s="113">
        <v>40.49</v>
      </c>
      <c r="N1801" s="113">
        <v>21.65</v>
      </c>
      <c r="O1801" s="113">
        <v>629.79</v>
      </c>
      <c r="P1801" s="113">
        <f t="shared" si="140"/>
        <v>2.8461160504235501</v>
      </c>
      <c r="Q1801" s="113">
        <f t="shared" si="141"/>
        <v>17.220767192610317</v>
      </c>
      <c r="R1801" s="113">
        <f>SUM($Q$1653:Q1801)</f>
        <v>1094.5178772276597</v>
      </c>
      <c r="S1801" s="113">
        <f t="shared" si="142"/>
        <v>12.8558145981791</v>
      </c>
      <c r="T1801" s="113">
        <f>SUM($S$1653:S1801)</f>
        <v>715.94467686934388</v>
      </c>
      <c r="U1801" s="199">
        <f t="shared" si="143"/>
        <v>12.746823195580001</v>
      </c>
      <c r="V1801" s="199">
        <f t="shared" si="144"/>
        <v>12.746823195580001</v>
      </c>
      <c r="W1801" s="231">
        <f>SUM($V$1653:V1801)</f>
        <v>702.19551485385978</v>
      </c>
      <c r="Y1801" s="231"/>
      <c r="Z1801" s="231"/>
      <c r="AA1801" s="231"/>
      <c r="AB1801" s="231"/>
      <c r="AC1801" s="231"/>
      <c r="AD1801" s="231"/>
      <c r="AE1801" s="231"/>
      <c r="AF1801" s="231"/>
      <c r="AG1801" s="231"/>
      <c r="AH1801" s="231"/>
      <c r="AI1801" s="231"/>
      <c r="AJ1801" s="231"/>
      <c r="AK1801" s="231"/>
      <c r="AL1801" s="231"/>
      <c r="AM1801" s="231"/>
      <c r="AN1801" s="231"/>
    </row>
    <row r="1802" spans="1:40">
      <c r="A1802" s="27">
        <v>43773</v>
      </c>
      <c r="B1802" s="113">
        <v>15.3765</v>
      </c>
      <c r="C1802" s="116">
        <v>8.61</v>
      </c>
      <c r="D1802" s="116">
        <v>35.68</v>
      </c>
      <c r="E1802" s="113">
        <v>60.568800000000003</v>
      </c>
      <c r="F1802" s="113">
        <v>37.200299999999999</v>
      </c>
      <c r="G1802" s="113">
        <v>12</v>
      </c>
      <c r="H1802" s="113">
        <v>33.81</v>
      </c>
      <c r="I1802" s="113">
        <v>24</v>
      </c>
      <c r="J1802" s="113">
        <v>79.94</v>
      </c>
      <c r="K1802" s="113">
        <v>725.04</v>
      </c>
      <c r="L1802" s="113">
        <v>12.53</v>
      </c>
      <c r="M1802" s="113">
        <v>46.27</v>
      </c>
      <c r="N1802" s="113">
        <v>21.56</v>
      </c>
      <c r="O1802" s="113">
        <v>630.03</v>
      </c>
      <c r="P1802" s="113">
        <f t="shared" si="140"/>
        <v>2.8940101530899494</v>
      </c>
      <c r="Q1802" s="113">
        <f t="shared" si="141"/>
        <v>18.065610399390277</v>
      </c>
      <c r="R1802" s="113">
        <f>SUM($Q$1653:Q1802)</f>
        <v>1112.5834876270501</v>
      </c>
      <c r="S1802" s="113">
        <f t="shared" si="142"/>
        <v>13.261198589055898</v>
      </c>
      <c r="T1802" s="113">
        <f>SUM($S$1653:S1802)</f>
        <v>729.20587545839976</v>
      </c>
      <c r="U1802" s="199">
        <f t="shared" si="143"/>
        <v>13.119820632669999</v>
      </c>
      <c r="V1802" s="199">
        <f t="shared" si="144"/>
        <v>13.119820632669999</v>
      </c>
      <c r="W1802" s="231">
        <f>SUM($V$1653:V1802)</f>
        <v>715.31533548652976</v>
      </c>
      <c r="Y1802" s="231"/>
      <c r="Z1802" s="231"/>
      <c r="AA1802" s="231"/>
      <c r="AB1802" s="231"/>
      <c r="AC1802" s="231"/>
      <c r="AD1802" s="231"/>
      <c r="AE1802" s="231"/>
      <c r="AF1802" s="231"/>
      <c r="AG1802" s="231"/>
      <c r="AH1802" s="231"/>
      <c r="AI1802" s="231"/>
      <c r="AJ1802" s="231"/>
      <c r="AK1802" s="231"/>
      <c r="AL1802" s="231"/>
      <c r="AM1802" s="231"/>
      <c r="AN1802" s="231"/>
    </row>
    <row r="1803" spans="1:40">
      <c r="A1803" s="27">
        <v>43774</v>
      </c>
      <c r="B1803" s="113">
        <v>15.314299999999999</v>
      </c>
      <c r="C1803" s="116">
        <v>8.57</v>
      </c>
      <c r="D1803" s="116">
        <v>35.93</v>
      </c>
      <c r="E1803" s="113">
        <v>58.013500000000001</v>
      </c>
      <c r="F1803" s="113">
        <v>36.732199999999999</v>
      </c>
      <c r="G1803" s="113">
        <v>11.399999619999999</v>
      </c>
      <c r="H1803" s="113">
        <v>29.53</v>
      </c>
      <c r="I1803" s="113">
        <v>24</v>
      </c>
      <c r="J1803" s="113">
        <v>79.95</v>
      </c>
      <c r="K1803" s="113">
        <v>718.4</v>
      </c>
      <c r="L1803" s="113">
        <v>12.12</v>
      </c>
      <c r="M1803" s="113">
        <v>51.27</v>
      </c>
      <c r="N1803" s="113">
        <v>19.55</v>
      </c>
      <c r="O1803" s="113">
        <v>629.99</v>
      </c>
      <c r="P1803" s="113">
        <f t="shared" si="140"/>
        <v>2.9066245517598759</v>
      </c>
      <c r="Q1803" s="113">
        <f t="shared" si="141"/>
        <v>18.294940601513296</v>
      </c>
      <c r="R1803" s="113">
        <f>SUM($Q$1653:Q1803)</f>
        <v>1130.8784282285633</v>
      </c>
      <c r="S1803" s="113">
        <f t="shared" si="142"/>
        <v>13.351268673694049</v>
      </c>
      <c r="T1803" s="113">
        <f>SUM($S$1653:S1803)</f>
        <v>742.55714413209375</v>
      </c>
      <c r="U1803" s="199">
        <f t="shared" si="143"/>
        <v>13.006214316969999</v>
      </c>
      <c r="V1803" s="199">
        <f t="shared" si="144"/>
        <v>13.006214316969999</v>
      </c>
      <c r="W1803" s="231">
        <f>SUM($V$1653:V1803)</f>
        <v>728.32154980349981</v>
      </c>
      <c r="Y1803" s="231"/>
      <c r="Z1803" s="231"/>
      <c r="AA1803" s="231"/>
      <c r="AB1803" s="231"/>
      <c r="AC1803" s="231"/>
      <c r="AD1803" s="231"/>
      <c r="AE1803" s="231"/>
      <c r="AF1803" s="231"/>
      <c r="AG1803" s="231"/>
      <c r="AH1803" s="231"/>
      <c r="AI1803" s="231"/>
      <c r="AJ1803" s="231"/>
      <c r="AK1803" s="231"/>
      <c r="AL1803" s="231"/>
      <c r="AM1803" s="231"/>
      <c r="AN1803" s="231"/>
    </row>
    <row r="1804" spans="1:40">
      <c r="A1804" s="27">
        <v>43775</v>
      </c>
      <c r="B1804" s="113">
        <v>16.0032</v>
      </c>
      <c r="C1804" s="116">
        <v>8.9600000000000009</v>
      </c>
      <c r="D1804" s="116">
        <v>35.79</v>
      </c>
      <c r="E1804" s="113">
        <v>61.457500000000003</v>
      </c>
      <c r="F1804" s="113">
        <v>36.627200000000002</v>
      </c>
      <c r="G1804" s="113">
        <v>10.899999619999999</v>
      </c>
      <c r="H1804" s="113">
        <v>30.95</v>
      </c>
      <c r="I1804" s="113">
        <v>24</v>
      </c>
      <c r="J1804" s="113">
        <v>79.98</v>
      </c>
      <c r="K1804" s="113">
        <v>730.82</v>
      </c>
      <c r="L1804" s="113">
        <v>12.87</v>
      </c>
      <c r="M1804" s="113">
        <v>60.11</v>
      </c>
      <c r="N1804" s="113">
        <v>23.93</v>
      </c>
      <c r="O1804" s="113">
        <v>630.08000000000004</v>
      </c>
      <c r="P1804" s="113">
        <f t="shared" si="140"/>
        <v>3.0421947369265756</v>
      </c>
      <c r="Q1804" s="113">
        <f t="shared" si="141"/>
        <v>20.951175130155629</v>
      </c>
      <c r="R1804" s="113">
        <f>SUM($Q$1653:Q1804)</f>
        <v>1151.8296033587189</v>
      </c>
      <c r="S1804" s="113">
        <f t="shared" si="142"/>
        <v>14.253738335847055</v>
      </c>
      <c r="T1804" s="113">
        <f>SUM($S$1653:S1804)</f>
        <v>756.81088246794081</v>
      </c>
      <c r="U1804" s="199">
        <f t="shared" si="143"/>
        <v>13.62493337567</v>
      </c>
      <c r="V1804" s="199">
        <f t="shared" si="144"/>
        <v>13.62493337567</v>
      </c>
      <c r="W1804" s="231">
        <f>SUM($V$1653:V1804)</f>
        <v>741.94648317916983</v>
      </c>
      <c r="Y1804" s="231"/>
      <c r="Z1804" s="231"/>
      <c r="AA1804" s="231"/>
      <c r="AB1804" s="231"/>
      <c r="AC1804" s="231"/>
      <c r="AD1804" s="231"/>
      <c r="AE1804" s="231"/>
      <c r="AF1804" s="231"/>
      <c r="AG1804" s="231"/>
      <c r="AH1804" s="231"/>
      <c r="AI1804" s="231"/>
      <c r="AJ1804" s="231"/>
      <c r="AK1804" s="231"/>
      <c r="AL1804" s="231"/>
      <c r="AM1804" s="231"/>
      <c r="AN1804" s="231"/>
    </row>
    <row r="1805" spans="1:40">
      <c r="A1805" s="27">
        <v>43776</v>
      </c>
      <c r="B1805" s="113">
        <v>16.335000000000001</v>
      </c>
      <c r="C1805" s="116">
        <v>9.14</v>
      </c>
      <c r="D1805" s="116">
        <v>34.200000000000003</v>
      </c>
      <c r="E1805" s="113">
        <v>59.257800000000003</v>
      </c>
      <c r="F1805" s="113">
        <v>37.146500000000003</v>
      </c>
      <c r="G1805" s="113">
        <v>11.69999981</v>
      </c>
      <c r="H1805" s="113">
        <v>27.03</v>
      </c>
      <c r="I1805" s="113">
        <v>24</v>
      </c>
      <c r="J1805" s="113">
        <v>79.98</v>
      </c>
      <c r="K1805" s="113">
        <v>740.77</v>
      </c>
      <c r="L1805" s="113">
        <v>13.78</v>
      </c>
      <c r="M1805" s="113">
        <v>67.39</v>
      </c>
      <c r="N1805" s="113">
        <v>28.86</v>
      </c>
      <c r="O1805" s="113">
        <v>629.99</v>
      </c>
      <c r="P1805" s="113">
        <f t="shared" si="140"/>
        <v>3.0028417769624078</v>
      </c>
      <c r="Q1805" s="113">
        <f t="shared" si="141"/>
        <v>20.142696718521261</v>
      </c>
      <c r="R1805" s="113">
        <f>SUM($Q$1653:Q1805)</f>
        <v>1171.9723000772401</v>
      </c>
      <c r="S1805" s="113">
        <f t="shared" si="142"/>
        <v>13.990604623955527</v>
      </c>
      <c r="T1805" s="113">
        <f>SUM($S$1653:S1805)</f>
        <v>770.80148709189632</v>
      </c>
      <c r="U1805" s="199">
        <f t="shared" si="143"/>
        <v>13.62325949219</v>
      </c>
      <c r="V1805" s="199">
        <f t="shared" si="144"/>
        <v>13.62325949219</v>
      </c>
      <c r="W1805" s="231">
        <f>SUM($V$1653:V1805)</f>
        <v>755.56974267135979</v>
      </c>
      <c r="Y1805" s="231"/>
      <c r="Z1805" s="231"/>
      <c r="AA1805" s="231"/>
      <c r="AB1805" s="231"/>
      <c r="AC1805" s="231"/>
      <c r="AD1805" s="231"/>
      <c r="AE1805" s="231"/>
      <c r="AF1805" s="231"/>
      <c r="AG1805" s="231"/>
      <c r="AH1805" s="231"/>
      <c r="AI1805" s="231"/>
      <c r="AJ1805" s="231"/>
      <c r="AK1805" s="231"/>
      <c r="AL1805" s="231"/>
      <c r="AM1805" s="231"/>
      <c r="AN1805" s="231"/>
    </row>
    <row r="1806" spans="1:40">
      <c r="A1806" s="27">
        <v>43777</v>
      </c>
      <c r="B1806" s="113">
        <v>15.7753</v>
      </c>
      <c r="C1806" s="116">
        <v>8.83</v>
      </c>
      <c r="D1806" s="116">
        <v>34.409999999999997</v>
      </c>
      <c r="E1806" s="113">
        <v>57.534300000000002</v>
      </c>
      <c r="F1806" s="113">
        <v>36.875399999999999</v>
      </c>
      <c r="G1806" s="113">
        <v>11.399999619999999</v>
      </c>
      <c r="H1806" s="113">
        <v>21.95</v>
      </c>
      <c r="I1806" s="113">
        <v>24</v>
      </c>
      <c r="J1806" s="113">
        <v>79.98</v>
      </c>
      <c r="K1806" s="113">
        <v>735.79</v>
      </c>
      <c r="L1806" s="113">
        <v>13.82</v>
      </c>
      <c r="M1806" s="113">
        <v>53.71</v>
      </c>
      <c r="N1806" s="113">
        <v>30.04</v>
      </c>
      <c r="O1806" s="113">
        <v>630.03</v>
      </c>
      <c r="P1806" s="113">
        <f t="shared" si="140"/>
        <v>2.9210870863245559</v>
      </c>
      <c r="Q1806" s="113">
        <f t="shared" si="141"/>
        <v>18.561454399400141</v>
      </c>
      <c r="R1806" s="113">
        <f>SUM($Q$1653:Q1806)</f>
        <v>1190.5337544766403</v>
      </c>
      <c r="S1806" s="113">
        <f t="shared" si="142"/>
        <v>13.564585962418853</v>
      </c>
      <c r="T1806" s="113">
        <f>SUM($S$1653:S1806)</f>
        <v>784.36607305431517</v>
      </c>
      <c r="U1806" s="199">
        <f t="shared" si="143"/>
        <v>13.175751689929998</v>
      </c>
      <c r="V1806" s="199">
        <f t="shared" si="144"/>
        <v>13.175751689929998</v>
      </c>
      <c r="W1806" s="231">
        <f>SUM($V$1653:V1806)</f>
        <v>768.74549436128984</v>
      </c>
      <c r="Y1806" s="231"/>
      <c r="Z1806" s="231"/>
      <c r="AA1806" s="231"/>
      <c r="AB1806" s="231"/>
      <c r="AC1806" s="231"/>
      <c r="AD1806" s="231"/>
      <c r="AE1806" s="231"/>
      <c r="AF1806" s="231"/>
      <c r="AG1806" s="231"/>
      <c r="AH1806" s="231"/>
      <c r="AI1806" s="231"/>
      <c r="AJ1806" s="231"/>
      <c r="AK1806" s="231"/>
      <c r="AL1806" s="231"/>
      <c r="AM1806" s="231"/>
      <c r="AN1806" s="231"/>
    </row>
    <row r="1807" spans="1:40">
      <c r="A1807" s="27">
        <v>43778</v>
      </c>
      <c r="B1807" s="113">
        <v>16.081499999999998</v>
      </c>
      <c r="C1807" s="116">
        <v>9</v>
      </c>
      <c r="D1807" s="116">
        <v>35.96</v>
      </c>
      <c r="E1807" s="113">
        <v>57.592100000000002</v>
      </c>
      <c r="F1807" s="113">
        <v>37.098599999999998</v>
      </c>
      <c r="G1807" s="113">
        <v>11.30000019</v>
      </c>
      <c r="H1807" s="113">
        <v>33.39</v>
      </c>
      <c r="I1807" s="113">
        <v>24</v>
      </c>
      <c r="J1807" s="113">
        <v>79.989999999999995</v>
      </c>
      <c r="K1807" s="113">
        <v>743.85</v>
      </c>
      <c r="L1807" s="113">
        <v>14.45</v>
      </c>
      <c r="M1807" s="113">
        <v>38.450000000000003</v>
      </c>
      <c r="N1807" s="113">
        <v>31.05</v>
      </c>
      <c r="O1807" s="113">
        <v>629.98</v>
      </c>
      <c r="P1807" s="113">
        <f t="shared" si="140"/>
        <v>3.0093247401704826</v>
      </c>
      <c r="Q1807" s="113">
        <f t="shared" si="141"/>
        <v>20.273705283267233</v>
      </c>
      <c r="R1807" s="113">
        <f>SUM($Q$1653:Q1807)</f>
        <v>1210.8074597599075</v>
      </c>
      <c r="S1807" s="113">
        <f t="shared" si="142"/>
        <v>14.022575210929373</v>
      </c>
      <c r="T1807" s="113">
        <f>SUM($S$1653:S1807)</f>
        <v>798.38864826524457</v>
      </c>
      <c r="U1807" s="199">
        <f t="shared" si="143"/>
        <v>13.565559803989998</v>
      </c>
      <c r="V1807" s="199">
        <f t="shared" si="144"/>
        <v>13.565559803989998</v>
      </c>
      <c r="W1807" s="231">
        <f>SUM($V$1653:V1807)</f>
        <v>782.31105416527987</v>
      </c>
      <c r="Y1807" s="231"/>
      <c r="Z1807" s="231"/>
      <c r="AA1807" s="231"/>
      <c r="AB1807" s="231"/>
      <c r="AC1807" s="231"/>
      <c r="AD1807" s="231"/>
      <c r="AE1807" s="231"/>
      <c r="AF1807" s="231"/>
      <c r="AG1807" s="231"/>
      <c r="AH1807" s="231"/>
      <c r="AI1807" s="231"/>
      <c r="AJ1807" s="231"/>
      <c r="AK1807" s="231"/>
      <c r="AL1807" s="231"/>
      <c r="AM1807" s="231"/>
      <c r="AN1807" s="231"/>
    </row>
    <row r="1808" spans="1:40">
      <c r="A1808" s="27">
        <v>43779</v>
      </c>
      <c r="B1808" s="113">
        <v>15.9749</v>
      </c>
      <c r="C1808" s="116">
        <v>8.94</v>
      </c>
      <c r="D1808" s="116">
        <v>36.83</v>
      </c>
      <c r="E1808" s="113">
        <v>58.7607</v>
      </c>
      <c r="F1808" s="113">
        <v>37.014099999999999</v>
      </c>
      <c r="G1808" s="113">
        <v>11.399999619999999</v>
      </c>
      <c r="H1808" s="113">
        <v>70.05</v>
      </c>
      <c r="I1808" s="113">
        <v>24</v>
      </c>
      <c r="J1808" s="113">
        <v>80</v>
      </c>
      <c r="K1808" s="113">
        <v>743.08</v>
      </c>
      <c r="L1808" s="113">
        <v>12.79</v>
      </c>
      <c r="M1808" s="113">
        <v>41.78</v>
      </c>
      <c r="N1808" s="113">
        <v>30.73</v>
      </c>
      <c r="O1808" s="113">
        <v>629.92999999999995</v>
      </c>
      <c r="P1808" s="113">
        <f t="shared" si="140"/>
        <v>3.1636647201110657</v>
      </c>
      <c r="Q1808" s="113">
        <f t="shared" si="141"/>
        <v>23.657134038121697</v>
      </c>
      <c r="R1808" s="113">
        <f>SUM($Q$1653:Q1808)</f>
        <v>1234.4645937980292</v>
      </c>
      <c r="S1808" s="113">
        <f t="shared" si="142"/>
        <v>14.209546375388351</v>
      </c>
      <c r="T1808" s="113">
        <f>SUM($S$1653:S1808)</f>
        <v>812.59819464063287</v>
      </c>
      <c r="U1808" s="199">
        <f t="shared" si="143"/>
        <v>13.616497692519998</v>
      </c>
      <c r="V1808" s="199">
        <f t="shared" si="144"/>
        <v>13.616497692519998</v>
      </c>
      <c r="W1808" s="231">
        <f>SUM($V$1653:V1808)</f>
        <v>795.92755185779981</v>
      </c>
      <c r="Y1808" s="231"/>
      <c r="Z1808" s="231"/>
      <c r="AA1808" s="231"/>
      <c r="AB1808" s="231"/>
      <c r="AC1808" s="231"/>
      <c r="AD1808" s="231"/>
      <c r="AE1808" s="231"/>
      <c r="AF1808" s="231"/>
      <c r="AG1808" s="231"/>
      <c r="AH1808" s="231"/>
      <c r="AI1808" s="231"/>
      <c r="AJ1808" s="231"/>
      <c r="AK1808" s="231"/>
      <c r="AL1808" s="231"/>
      <c r="AM1808" s="231"/>
      <c r="AN1808" s="231"/>
    </row>
    <row r="1809" spans="1:40">
      <c r="A1809" s="27">
        <v>43780</v>
      </c>
      <c r="B1809" s="113">
        <v>15.498799999999999</v>
      </c>
      <c r="C1809" s="116">
        <v>8.68</v>
      </c>
      <c r="D1809" s="116">
        <v>34.659999999999997</v>
      </c>
      <c r="E1809" s="113">
        <v>62.304299999999998</v>
      </c>
      <c r="F1809" s="113">
        <v>37.183300000000003</v>
      </c>
      <c r="G1809" s="113">
        <v>12.899999619999999</v>
      </c>
      <c r="H1809" s="113">
        <v>56.86</v>
      </c>
      <c r="I1809" s="113">
        <v>24.01</v>
      </c>
      <c r="J1809" s="113">
        <v>80</v>
      </c>
      <c r="K1809" s="113">
        <v>737.77</v>
      </c>
      <c r="L1809" s="113">
        <v>13.32</v>
      </c>
      <c r="M1809" s="113">
        <v>46.18</v>
      </c>
      <c r="N1809" s="113">
        <v>30.44</v>
      </c>
      <c r="O1809" s="113">
        <v>629.96</v>
      </c>
      <c r="P1809" s="113">
        <f t="shared" si="140"/>
        <v>2.9503433177101859</v>
      </c>
      <c r="Q1809" s="113">
        <f t="shared" si="141"/>
        <v>19.112514266626611</v>
      </c>
      <c r="R1809" s="113">
        <f>SUM($Q$1653:Q1809)</f>
        <v>1253.5771080646559</v>
      </c>
      <c r="S1809" s="113">
        <f t="shared" si="142"/>
        <v>13.122706714578753</v>
      </c>
      <c r="T1809" s="113">
        <f>SUM($S$1653:S1809)</f>
        <v>825.72090135521159</v>
      </c>
      <c r="U1809" s="199">
        <f t="shared" si="143"/>
        <v>13.164479249119999</v>
      </c>
      <c r="V1809" s="199">
        <f t="shared" si="144"/>
        <v>13.164479249119999</v>
      </c>
      <c r="W1809" s="231">
        <f>SUM($V$1653:V1809)</f>
        <v>809.09203110691976</v>
      </c>
      <c r="Y1809" s="231"/>
      <c r="Z1809" s="231"/>
      <c r="AA1809" s="231"/>
      <c r="AB1809" s="231"/>
      <c r="AC1809" s="231"/>
      <c r="AD1809" s="231"/>
      <c r="AE1809" s="231"/>
      <c r="AF1809" s="231"/>
      <c r="AG1809" s="231"/>
      <c r="AH1809" s="231"/>
      <c r="AI1809" s="231"/>
      <c r="AJ1809" s="231"/>
      <c r="AK1809" s="231"/>
      <c r="AL1809" s="231"/>
      <c r="AM1809" s="231"/>
      <c r="AN1809" s="231"/>
    </row>
    <row r="1810" spans="1:40">
      <c r="A1810" s="27">
        <v>43781</v>
      </c>
      <c r="B1810" s="113">
        <v>15.6638</v>
      </c>
      <c r="C1810" s="116">
        <v>8.77</v>
      </c>
      <c r="D1810" s="116">
        <v>35.69</v>
      </c>
      <c r="E1810" s="113">
        <v>57.743699999999997</v>
      </c>
      <c r="F1810" s="113">
        <v>36.795400000000001</v>
      </c>
      <c r="G1810" s="113">
        <v>11.19999981</v>
      </c>
      <c r="H1810" s="113">
        <v>13.17</v>
      </c>
      <c r="I1810" s="113">
        <v>24</v>
      </c>
      <c r="J1810" s="113">
        <v>80</v>
      </c>
      <c r="K1810" s="113">
        <v>742.75</v>
      </c>
      <c r="L1810" s="113">
        <v>15.47</v>
      </c>
      <c r="M1810" s="113">
        <v>43.37</v>
      </c>
      <c r="N1810" s="113">
        <v>31.01</v>
      </c>
      <c r="O1810" s="113">
        <v>630.09</v>
      </c>
      <c r="P1810" s="113">
        <f t="shared" si="140"/>
        <v>2.8911372872149581</v>
      </c>
      <c r="Q1810" s="113">
        <f t="shared" si="141"/>
        <v>18.013784803400661</v>
      </c>
      <c r="R1810" s="113">
        <f>SUM($Q$1653:Q1810)</f>
        <v>1271.5908928680567</v>
      </c>
      <c r="S1810" s="113">
        <f t="shared" si="142"/>
        <v>13.634176558770227</v>
      </c>
      <c r="T1810" s="113">
        <f>SUM($S$1653:S1810)</f>
        <v>839.35507791398186</v>
      </c>
      <c r="U1810" s="199">
        <f t="shared" si="143"/>
        <v>13.237204117349998</v>
      </c>
      <c r="V1810" s="199">
        <f t="shared" si="144"/>
        <v>13.237204117349998</v>
      </c>
      <c r="W1810" s="231">
        <f>SUM($V$1653:V1810)</f>
        <v>822.32923522426972</v>
      </c>
      <c r="Y1810" s="231"/>
      <c r="Z1810" s="231"/>
      <c r="AA1810" s="231"/>
      <c r="AB1810" s="231"/>
      <c r="AC1810" s="231"/>
      <c r="AD1810" s="231"/>
      <c r="AE1810" s="231"/>
      <c r="AF1810" s="231"/>
      <c r="AG1810" s="231"/>
      <c r="AH1810" s="231"/>
      <c r="AI1810" s="231"/>
      <c r="AJ1810" s="231"/>
      <c r="AK1810" s="231"/>
      <c r="AL1810" s="231"/>
      <c r="AM1810" s="231"/>
      <c r="AN1810" s="231"/>
    </row>
    <row r="1811" spans="1:40">
      <c r="A1811" s="27">
        <v>43782</v>
      </c>
      <c r="B1811" s="113">
        <v>16.044499999999999</v>
      </c>
      <c r="C1811" s="116">
        <v>8.98</v>
      </c>
      <c r="D1811" s="116">
        <v>35.47</v>
      </c>
      <c r="E1811" s="113">
        <v>60.741799999999998</v>
      </c>
      <c r="F1811" s="113">
        <v>36.991599999999998</v>
      </c>
      <c r="G1811" s="113">
        <v>10.30000019</v>
      </c>
      <c r="H1811" s="113">
        <v>12.46</v>
      </c>
      <c r="I1811" s="113">
        <v>24</v>
      </c>
      <c r="J1811" s="113">
        <v>80</v>
      </c>
      <c r="K1811" s="113">
        <v>745.96</v>
      </c>
      <c r="L1811" s="113">
        <v>16.86</v>
      </c>
      <c r="M1811" s="113">
        <v>43.05</v>
      </c>
      <c r="N1811" s="113">
        <v>30.49</v>
      </c>
      <c r="O1811" s="113">
        <v>630.05999999999995</v>
      </c>
      <c r="P1811" s="113">
        <f t="shared" si="140"/>
        <v>2.979276284629842</v>
      </c>
      <c r="Q1811" s="113">
        <f t="shared" si="141"/>
        <v>19.673573423892339</v>
      </c>
      <c r="R1811" s="113">
        <f>SUM($Q$1653:Q1811)</f>
        <v>1291.264466291949</v>
      </c>
      <c r="S1811" s="113">
        <f t="shared" si="142"/>
        <v>14.330406836777772</v>
      </c>
      <c r="T1811" s="113">
        <f>SUM($S$1653:S1811)</f>
        <v>853.68548475075966</v>
      </c>
      <c r="U1811" s="199">
        <f t="shared" si="143"/>
        <v>13.594080396499999</v>
      </c>
      <c r="V1811" s="199">
        <f t="shared" si="144"/>
        <v>13.594080396499999</v>
      </c>
      <c r="W1811" s="231">
        <f>SUM($V$1653:V1811)</f>
        <v>835.9233156207697</v>
      </c>
      <c r="Y1811" s="231"/>
      <c r="Z1811" s="231"/>
      <c r="AA1811" s="231"/>
      <c r="AB1811" s="231"/>
      <c r="AC1811" s="231"/>
      <c r="AD1811" s="231"/>
      <c r="AE1811" s="231"/>
      <c r="AF1811" s="231"/>
      <c r="AG1811" s="231"/>
      <c r="AH1811" s="231"/>
      <c r="AI1811" s="231"/>
      <c r="AJ1811" s="231"/>
      <c r="AK1811" s="231"/>
      <c r="AL1811" s="231"/>
      <c r="AM1811" s="231"/>
      <c r="AN1811" s="231"/>
    </row>
    <row r="1812" spans="1:40">
      <c r="A1812" s="27">
        <v>43783</v>
      </c>
      <c r="B1812" s="113">
        <v>15.942600000000001</v>
      </c>
      <c r="C1812" s="116">
        <v>8.92</v>
      </c>
      <c r="D1812" s="116">
        <v>35.43</v>
      </c>
      <c r="E1812" s="113">
        <v>62.346200000000003</v>
      </c>
      <c r="F1812" s="113">
        <v>37.054000000000002</v>
      </c>
      <c r="G1812" s="113">
        <v>9.8999996190000008</v>
      </c>
      <c r="H1812" s="113">
        <v>13.34</v>
      </c>
      <c r="I1812" s="113">
        <v>24</v>
      </c>
      <c r="J1812" s="113">
        <v>80</v>
      </c>
      <c r="K1812" s="113">
        <v>745.66</v>
      </c>
      <c r="L1812" s="113">
        <v>17.75</v>
      </c>
      <c r="M1812" s="113">
        <v>49.98</v>
      </c>
      <c r="N1812" s="113">
        <v>32.26</v>
      </c>
      <c r="O1812" s="113">
        <v>630.02</v>
      </c>
      <c r="P1812" s="113">
        <f t="shared" si="140"/>
        <v>3.0078883830740222</v>
      </c>
      <c r="Q1812" s="113">
        <f t="shared" si="141"/>
        <v>20.244605906363287</v>
      </c>
      <c r="R1812" s="113">
        <f>SUM($Q$1653:Q1812)</f>
        <v>1311.5090721983122</v>
      </c>
      <c r="S1812" s="113">
        <f t="shared" si="142"/>
        <v>14.4836397990072</v>
      </c>
      <c r="T1812" s="113">
        <f>SUM($S$1653:S1812)</f>
        <v>868.16912454976682</v>
      </c>
      <c r="U1812" s="199">
        <f t="shared" si="143"/>
        <v>13.564604890059998</v>
      </c>
      <c r="V1812" s="199">
        <f t="shared" si="144"/>
        <v>13.564604890059998</v>
      </c>
      <c r="W1812" s="231">
        <f>SUM($V$1653:V1812)</f>
        <v>849.48792051082967</v>
      </c>
      <c r="Y1812" s="231"/>
      <c r="Z1812" s="231"/>
      <c r="AA1812" s="231"/>
      <c r="AB1812" s="231"/>
      <c r="AC1812" s="231"/>
      <c r="AD1812" s="231"/>
      <c r="AE1812" s="231"/>
      <c r="AF1812" s="231"/>
      <c r="AG1812" s="231"/>
      <c r="AH1812" s="231"/>
      <c r="AI1812" s="231"/>
      <c r="AJ1812" s="231"/>
      <c r="AK1812" s="231"/>
      <c r="AL1812" s="231"/>
      <c r="AM1812" s="231"/>
      <c r="AN1812" s="231"/>
    </row>
    <row r="1813" spans="1:40">
      <c r="A1813" s="27">
        <v>43784</v>
      </c>
      <c r="B1813" s="113">
        <v>15.553100000000001</v>
      </c>
      <c r="C1813" s="116">
        <v>8.7100000000000009</v>
      </c>
      <c r="D1813" s="116">
        <v>35.29</v>
      </c>
      <c r="E1813" s="113">
        <v>60.898499999999999</v>
      </c>
      <c r="F1813" s="113">
        <v>37.058700000000002</v>
      </c>
      <c r="G1813" s="113">
        <v>10.600000380000001</v>
      </c>
      <c r="H1813" s="113">
        <v>13.61</v>
      </c>
      <c r="I1813" s="113">
        <v>24</v>
      </c>
      <c r="J1813" s="113">
        <v>80</v>
      </c>
      <c r="K1813" s="113">
        <v>741.24</v>
      </c>
      <c r="L1813" s="113">
        <v>17.78</v>
      </c>
      <c r="M1813" s="113">
        <v>54.32</v>
      </c>
      <c r="N1813" s="113">
        <v>32.299999999999997</v>
      </c>
      <c r="O1813" s="113">
        <v>630.03</v>
      </c>
      <c r="P1813" s="113">
        <f t="shared" si="140"/>
        <v>2.9283211126214539</v>
      </c>
      <c r="Q1813" s="113">
        <f t="shared" si="141"/>
        <v>18.696215292875625</v>
      </c>
      <c r="R1813" s="113">
        <f>SUM($Q$1653:Q1813)</f>
        <v>1330.2052874911878</v>
      </c>
      <c r="S1813" s="113">
        <f t="shared" si="142"/>
        <v>13.880244222982853</v>
      </c>
      <c r="T1813" s="113">
        <f>SUM($S$1653:S1813)</f>
        <v>882.04936877274963</v>
      </c>
      <c r="U1813" s="199">
        <f t="shared" si="143"/>
        <v>13.222600464120001</v>
      </c>
      <c r="V1813" s="199">
        <f t="shared" si="144"/>
        <v>13.222600464120001</v>
      </c>
      <c r="W1813" s="231">
        <f>SUM($V$1653:V1813)</f>
        <v>862.71052097494965</v>
      </c>
      <c r="Y1813" s="231"/>
      <c r="Z1813" s="231"/>
      <c r="AA1813" s="231"/>
      <c r="AB1813" s="231"/>
      <c r="AC1813" s="231"/>
      <c r="AD1813" s="231"/>
      <c r="AE1813" s="231"/>
      <c r="AF1813" s="231"/>
      <c r="AG1813" s="231"/>
      <c r="AH1813" s="231"/>
      <c r="AI1813" s="231"/>
      <c r="AJ1813" s="231"/>
      <c r="AK1813" s="231"/>
      <c r="AL1813" s="231"/>
      <c r="AM1813" s="231"/>
      <c r="AN1813" s="231"/>
    </row>
    <row r="1814" spans="1:40">
      <c r="A1814" s="27">
        <v>43785</v>
      </c>
      <c r="B1814" s="113">
        <v>15.835599999999999</v>
      </c>
      <c r="C1814" s="116">
        <v>8.86</v>
      </c>
      <c r="D1814" s="116">
        <v>35.93</v>
      </c>
      <c r="E1814" s="113">
        <v>60.883800000000001</v>
      </c>
      <c r="F1814" s="113">
        <v>37.084299999999999</v>
      </c>
      <c r="G1814" s="113">
        <v>10.5</v>
      </c>
      <c r="H1814" s="113">
        <v>20.149999999999999</v>
      </c>
      <c r="I1814" s="113">
        <v>24.01</v>
      </c>
      <c r="J1814" s="113">
        <v>80</v>
      </c>
      <c r="K1814" s="113">
        <v>743.8</v>
      </c>
      <c r="L1814" s="113">
        <v>17.079999999999998</v>
      </c>
      <c r="M1814" s="113">
        <v>59.43</v>
      </c>
      <c r="N1814" s="113">
        <v>30.24</v>
      </c>
      <c r="O1814" s="113">
        <v>629.92999999999995</v>
      </c>
      <c r="P1814" s="113">
        <f t="shared" si="140"/>
        <v>3.0057053983727502</v>
      </c>
      <c r="Q1814" s="113">
        <f t="shared" si="141"/>
        <v>20.200460443352586</v>
      </c>
      <c r="R1814" s="113">
        <f>SUM($Q$1653:Q1814)</f>
        <v>1350.4057479345404</v>
      </c>
      <c r="S1814" s="113">
        <f t="shared" si="142"/>
        <v>14.234520617669904</v>
      </c>
      <c r="T1814" s="113">
        <f>SUM($S$1653:S1814)</f>
        <v>896.28388939041952</v>
      </c>
      <c r="U1814" s="199">
        <f t="shared" si="143"/>
        <v>13.488007479569999</v>
      </c>
      <c r="V1814" s="199">
        <f t="shared" si="144"/>
        <v>13.488007479569999</v>
      </c>
      <c r="W1814" s="231">
        <f>SUM($V$1653:V1814)</f>
        <v>876.19852845451965</v>
      </c>
      <c r="Y1814" s="231"/>
      <c r="Z1814" s="231"/>
      <c r="AA1814" s="231"/>
      <c r="AB1814" s="231"/>
      <c r="AC1814" s="231"/>
      <c r="AD1814" s="231"/>
      <c r="AE1814" s="231"/>
      <c r="AF1814" s="231"/>
      <c r="AG1814" s="231"/>
      <c r="AH1814" s="231"/>
      <c r="AI1814" s="231"/>
      <c r="AJ1814" s="231"/>
      <c r="AK1814" s="231"/>
      <c r="AL1814" s="231"/>
      <c r="AM1814" s="231"/>
      <c r="AN1814" s="231"/>
    </row>
    <row r="1815" spans="1:40">
      <c r="A1815" s="27">
        <v>43786</v>
      </c>
      <c r="B1815" s="113">
        <v>15.9594</v>
      </c>
      <c r="C1815" s="116">
        <v>8.93</v>
      </c>
      <c r="D1815" s="116">
        <v>36.36</v>
      </c>
      <c r="E1815" s="113">
        <v>56.012</v>
      </c>
      <c r="F1815" s="113">
        <v>37.378</v>
      </c>
      <c r="G1815" s="113">
        <v>11.69999981</v>
      </c>
      <c r="H1815" s="113">
        <v>50.64</v>
      </c>
      <c r="I1815" s="113">
        <v>24</v>
      </c>
      <c r="J1815" s="113">
        <v>80</v>
      </c>
      <c r="K1815" s="113">
        <v>744.81</v>
      </c>
      <c r="L1815" s="113">
        <v>17.079999999999998</v>
      </c>
      <c r="M1815" s="113">
        <v>64.75</v>
      </c>
      <c r="N1815" s="113">
        <v>30.48</v>
      </c>
      <c r="O1815" s="113">
        <v>630.03</v>
      </c>
      <c r="P1815" s="113">
        <f t="shared" si="140"/>
        <v>3.076780609304318</v>
      </c>
      <c r="Q1815" s="113">
        <f t="shared" si="141"/>
        <v>21.688466234288622</v>
      </c>
      <c r="R1815" s="113">
        <f>SUM($Q$1653:Q1815)</f>
        <v>1372.094214168829</v>
      </c>
      <c r="S1815" s="113">
        <f t="shared" si="142"/>
        <v>13.918550224801429</v>
      </c>
      <c r="T1815" s="113">
        <f>SUM($S$1653:S1815)</f>
        <v>910.2024396152209</v>
      </c>
      <c r="U1815" s="199">
        <f t="shared" si="143"/>
        <v>13.461471179399998</v>
      </c>
      <c r="V1815" s="199">
        <f t="shared" si="144"/>
        <v>13.461471179399998</v>
      </c>
      <c r="W1815" s="231">
        <f>SUM($V$1653:V1815)</f>
        <v>889.6599996339196</v>
      </c>
      <c r="Y1815" s="231"/>
      <c r="Z1815" s="231"/>
      <c r="AA1815" s="231"/>
      <c r="AB1815" s="231"/>
      <c r="AC1815" s="231"/>
      <c r="AD1815" s="231"/>
      <c r="AE1815" s="231"/>
      <c r="AF1815" s="231"/>
      <c r="AG1815" s="231"/>
      <c r="AH1815" s="231"/>
      <c r="AI1815" s="231"/>
      <c r="AJ1815" s="231"/>
      <c r="AK1815" s="231"/>
      <c r="AL1815" s="231"/>
      <c r="AM1815" s="231"/>
      <c r="AN1815" s="231"/>
    </row>
    <row r="1816" spans="1:40">
      <c r="A1816" s="27">
        <v>43787</v>
      </c>
      <c r="B1816" s="113">
        <v>16.010000000000002</v>
      </c>
      <c r="C1816" s="116">
        <v>8.9600000000000009</v>
      </c>
      <c r="D1816" s="116">
        <v>36.39</v>
      </c>
      <c r="E1816" s="113">
        <v>51.909599999999998</v>
      </c>
      <c r="F1816" s="113">
        <v>37.3367</v>
      </c>
      <c r="G1816" s="113">
        <v>11.80000019</v>
      </c>
      <c r="H1816" s="113">
        <v>68.91</v>
      </c>
      <c r="I1816" s="113">
        <v>24</v>
      </c>
      <c r="J1816" s="113">
        <v>79.989999999999995</v>
      </c>
      <c r="K1816" s="113">
        <v>745.91</v>
      </c>
      <c r="L1816" s="113">
        <v>16.7</v>
      </c>
      <c r="M1816" s="113">
        <v>69.47</v>
      </c>
      <c r="N1816" s="113">
        <v>31.13</v>
      </c>
      <c r="O1816" s="113">
        <v>629.99</v>
      </c>
      <c r="P1816" s="113">
        <f t="shared" si="140"/>
        <v>3.1512110154675517</v>
      </c>
      <c r="Q1816" s="113">
        <f t="shared" si="141"/>
        <v>23.364342034863181</v>
      </c>
      <c r="R1816" s="113">
        <f>SUM($Q$1653:Q1816)</f>
        <v>1395.4585562036923</v>
      </c>
      <c r="S1816" s="113">
        <f t="shared" si="142"/>
        <v>13.878224915570476</v>
      </c>
      <c r="T1816" s="113">
        <f>SUM($S$1653:S1816)</f>
        <v>924.08066453079141</v>
      </c>
      <c r="U1816" s="199">
        <f t="shared" si="143"/>
        <v>13.365735701149999</v>
      </c>
      <c r="V1816" s="199">
        <f t="shared" si="144"/>
        <v>13.365735701149999</v>
      </c>
      <c r="W1816" s="231">
        <f>SUM($V$1653:V1816)</f>
        <v>903.02573533506961</v>
      </c>
      <c r="Y1816" s="231"/>
      <c r="Z1816" s="231"/>
      <c r="AA1816" s="231"/>
      <c r="AB1816" s="231"/>
      <c r="AC1816" s="231"/>
      <c r="AD1816" s="231"/>
      <c r="AE1816" s="231"/>
      <c r="AF1816" s="231"/>
      <c r="AG1816" s="231"/>
      <c r="AH1816" s="231"/>
      <c r="AI1816" s="231"/>
      <c r="AJ1816" s="231"/>
      <c r="AK1816" s="231"/>
      <c r="AL1816" s="231"/>
      <c r="AM1816" s="231"/>
      <c r="AN1816" s="231"/>
    </row>
    <row r="1817" spans="1:40">
      <c r="A1817" s="27">
        <v>43788</v>
      </c>
      <c r="B1817" s="113">
        <v>16.116399999999999</v>
      </c>
      <c r="C1817" s="116">
        <v>9.02</v>
      </c>
      <c r="D1817" s="116">
        <v>36.979999999999997</v>
      </c>
      <c r="E1817" s="113">
        <v>58.391500000000001</v>
      </c>
      <c r="F1817" s="113">
        <v>37.1845</v>
      </c>
      <c r="G1817" s="113">
        <v>9.8999996190000008</v>
      </c>
      <c r="H1817" s="113">
        <v>31.63</v>
      </c>
      <c r="I1817" s="113">
        <v>24</v>
      </c>
      <c r="J1817" s="113">
        <v>80</v>
      </c>
      <c r="K1817" s="113">
        <v>749.09</v>
      </c>
      <c r="L1817" s="113">
        <v>16.75</v>
      </c>
      <c r="M1817" s="113">
        <v>46.91</v>
      </c>
      <c r="N1817" s="113">
        <v>31</v>
      </c>
      <c r="O1817" s="113">
        <v>630</v>
      </c>
      <c r="P1817" s="113">
        <f t="shared" si="140"/>
        <v>3.1134185721446128</v>
      </c>
      <c r="Q1817" s="113">
        <f t="shared" si="141"/>
        <v>22.497823521295143</v>
      </c>
      <c r="R1817" s="113">
        <f>SUM($Q$1653:Q1817)</f>
        <v>1417.9563797249875</v>
      </c>
      <c r="S1817" s="113">
        <f t="shared" si="142"/>
        <v>14.723320223072298</v>
      </c>
      <c r="T1817" s="113">
        <f>SUM($S$1653:S1817)</f>
        <v>938.80398475386369</v>
      </c>
      <c r="U1817" s="199">
        <f t="shared" si="143"/>
        <v>13.725942211399998</v>
      </c>
      <c r="V1817" s="199">
        <f t="shared" si="144"/>
        <v>13.725942211399998</v>
      </c>
      <c r="W1817" s="231">
        <f>SUM($V$1653:V1817)</f>
        <v>916.75167754646964</v>
      </c>
      <c r="Y1817" s="231"/>
      <c r="Z1817" s="231"/>
      <c r="AA1817" s="231"/>
      <c r="AB1817" s="231"/>
      <c r="AC1817" s="231"/>
      <c r="AD1817" s="231"/>
      <c r="AE1817" s="231"/>
      <c r="AF1817" s="231"/>
      <c r="AG1817" s="231"/>
      <c r="AH1817" s="231"/>
      <c r="AI1817" s="231"/>
      <c r="AJ1817" s="231"/>
      <c r="AK1817" s="231"/>
      <c r="AL1817" s="231"/>
      <c r="AM1817" s="231"/>
      <c r="AN1817" s="231"/>
    </row>
    <row r="1818" spans="1:40">
      <c r="A1818" s="27">
        <v>43789</v>
      </c>
      <c r="B1818" s="113">
        <v>15.843400000000001</v>
      </c>
      <c r="C1818" s="116">
        <v>8.8699999999999992</v>
      </c>
      <c r="D1818" s="116">
        <v>35.67</v>
      </c>
      <c r="E1818" s="113">
        <v>52.265900000000002</v>
      </c>
      <c r="F1818" s="113">
        <v>37.095300000000002</v>
      </c>
      <c r="G1818" s="113">
        <v>10.69999981</v>
      </c>
      <c r="H1818" s="113">
        <v>11.95</v>
      </c>
      <c r="I1818" s="113">
        <v>24</v>
      </c>
      <c r="J1818" s="113">
        <v>79.97</v>
      </c>
      <c r="K1818" s="113">
        <v>747.2</v>
      </c>
      <c r="L1818" s="113">
        <v>16.579999999999998</v>
      </c>
      <c r="M1818" s="113">
        <v>56.15</v>
      </c>
      <c r="N1818" s="113">
        <v>31.3</v>
      </c>
      <c r="O1818" s="113">
        <v>630.03</v>
      </c>
      <c r="P1818" s="113">
        <f t="shared" si="140"/>
        <v>2.9401187412067475</v>
      </c>
      <c r="Q1818" s="113">
        <f t="shared" si="141"/>
        <v>18.918092536029828</v>
      </c>
      <c r="R1818" s="113">
        <f>SUM($Q$1653:Q1818)</f>
        <v>1436.8744722610174</v>
      </c>
      <c r="S1818" s="113">
        <f t="shared" si="142"/>
        <v>13.798218578862524</v>
      </c>
      <c r="T1818" s="113">
        <f>SUM($S$1653:S1818)</f>
        <v>952.60220333272616</v>
      </c>
      <c r="U1818" s="199">
        <f t="shared" si="143"/>
        <v>13.182864488199998</v>
      </c>
      <c r="V1818" s="199">
        <f t="shared" si="144"/>
        <v>13.182864488199998</v>
      </c>
      <c r="W1818" s="231">
        <f>SUM($V$1653:V1818)</f>
        <v>929.93454203466968</v>
      </c>
      <c r="Y1818" s="231"/>
      <c r="Z1818" s="231"/>
      <c r="AA1818" s="231"/>
      <c r="AB1818" s="231"/>
      <c r="AC1818" s="231"/>
      <c r="AD1818" s="231"/>
      <c r="AE1818" s="231"/>
      <c r="AF1818" s="231"/>
      <c r="AG1818" s="231"/>
      <c r="AH1818" s="231"/>
      <c r="AI1818" s="231"/>
      <c r="AJ1818" s="231"/>
      <c r="AK1818" s="231"/>
      <c r="AL1818" s="231"/>
      <c r="AM1818" s="231"/>
      <c r="AN1818" s="231"/>
    </row>
    <row r="1819" spans="1:40">
      <c r="A1819" s="27">
        <v>43790</v>
      </c>
      <c r="B1819" s="113">
        <v>17.064</v>
      </c>
      <c r="C1819" s="116">
        <v>9.5500000000000007</v>
      </c>
      <c r="D1819" s="116">
        <v>36.79</v>
      </c>
      <c r="E1819" s="113">
        <v>54.050600000000003</v>
      </c>
      <c r="F1819" s="113">
        <v>37.244199999999999</v>
      </c>
      <c r="G1819" s="113">
        <v>10.30000019</v>
      </c>
      <c r="H1819" s="113">
        <v>12.94</v>
      </c>
      <c r="I1819" s="113">
        <v>24</v>
      </c>
      <c r="J1819" s="113">
        <v>79.959999999999994</v>
      </c>
      <c r="K1819" s="113">
        <v>773.04</v>
      </c>
      <c r="L1819" s="113">
        <v>18.02</v>
      </c>
      <c r="M1819" s="113">
        <v>48.47</v>
      </c>
      <c r="N1819" s="113">
        <v>36.049999999999997</v>
      </c>
      <c r="O1819" s="113">
        <v>629.92999999999995</v>
      </c>
      <c r="P1819" s="113">
        <f t="shared" si="140"/>
        <v>3.1176534364961022</v>
      </c>
      <c r="Q1819" s="113">
        <f t="shared" si="141"/>
        <v>22.593300776031484</v>
      </c>
      <c r="R1819" s="113">
        <f>SUM($Q$1653:Q1819)</f>
        <v>1459.467773037049</v>
      </c>
      <c r="S1819" s="113">
        <f t="shared" si="142"/>
        <v>15.097690816249978</v>
      </c>
      <c r="T1819" s="113">
        <f>SUM($S$1653:S1819)</f>
        <v>967.69989414897611</v>
      </c>
      <c r="U1819" s="199">
        <f t="shared" si="143"/>
        <v>14.2621453652</v>
      </c>
      <c r="V1819" s="199">
        <f t="shared" si="144"/>
        <v>14.2621453652</v>
      </c>
      <c r="W1819" s="231">
        <f>SUM($V$1653:V1819)</f>
        <v>944.19668739986969</v>
      </c>
      <c r="Y1819" s="231"/>
      <c r="Z1819" s="231"/>
      <c r="AA1819" s="231"/>
      <c r="AB1819" s="231"/>
      <c r="AC1819" s="231"/>
      <c r="AD1819" s="231"/>
      <c r="AE1819" s="231"/>
      <c r="AF1819" s="231"/>
      <c r="AG1819" s="231"/>
      <c r="AH1819" s="231"/>
      <c r="AI1819" s="231"/>
      <c r="AJ1819" s="231"/>
      <c r="AK1819" s="231"/>
      <c r="AL1819" s="231"/>
      <c r="AM1819" s="231"/>
      <c r="AN1819" s="231"/>
    </row>
    <row r="1820" spans="1:40">
      <c r="A1820" s="27">
        <v>43791</v>
      </c>
      <c r="B1820" s="113">
        <v>17.2727</v>
      </c>
      <c r="C1820" s="116">
        <v>9.67</v>
      </c>
      <c r="D1820" s="116">
        <v>34.86</v>
      </c>
      <c r="E1820" s="113">
        <v>56.282600000000002</v>
      </c>
      <c r="F1820" s="113">
        <v>37.193600000000004</v>
      </c>
      <c r="G1820" s="113">
        <v>11.19999981</v>
      </c>
      <c r="H1820" s="113">
        <v>14.15</v>
      </c>
      <c r="I1820" s="113">
        <v>24.01</v>
      </c>
      <c r="J1820" s="113">
        <v>79.989999999999995</v>
      </c>
      <c r="K1820" s="113">
        <v>773.65</v>
      </c>
      <c r="L1820" s="113">
        <v>15.72</v>
      </c>
      <c r="M1820" s="113">
        <v>34.130000000000003</v>
      </c>
      <c r="N1820" s="113">
        <v>39.07</v>
      </c>
      <c r="O1820" s="113">
        <v>630.07000000000005</v>
      </c>
      <c r="P1820" s="113">
        <f t="shared" si="140"/>
        <v>3.0566392907911171</v>
      </c>
      <c r="Q1820" s="113">
        <f t="shared" si="141"/>
        <v>21.256001750083172</v>
      </c>
      <c r="R1820" s="113">
        <f>SUM($Q$1653:Q1820)</f>
        <v>1480.7237747871322</v>
      </c>
      <c r="S1820" s="113">
        <f t="shared" si="142"/>
        <v>14.775246790184227</v>
      </c>
      <c r="T1820" s="113">
        <f>SUM($S$1653:S1820)</f>
        <v>982.47514093916038</v>
      </c>
      <c r="U1820" s="199">
        <f t="shared" si="143"/>
        <v>14.294581261139998</v>
      </c>
      <c r="V1820" s="199">
        <f t="shared" si="144"/>
        <v>14.294581261139998</v>
      </c>
      <c r="W1820" s="231">
        <f>SUM($V$1653:V1820)</f>
        <v>958.49126866100971</v>
      </c>
      <c r="Y1820" s="231"/>
      <c r="Z1820" s="231"/>
      <c r="AA1820" s="231"/>
      <c r="AB1820" s="231"/>
      <c r="AC1820" s="231"/>
      <c r="AD1820" s="231"/>
      <c r="AE1820" s="231"/>
      <c r="AF1820" s="231"/>
      <c r="AG1820" s="231"/>
      <c r="AH1820" s="231"/>
      <c r="AI1820" s="231"/>
      <c r="AJ1820" s="231"/>
      <c r="AK1820" s="231"/>
      <c r="AL1820" s="231"/>
      <c r="AM1820" s="231"/>
      <c r="AN1820" s="231"/>
    </row>
    <row r="1821" spans="1:40">
      <c r="A1821" s="27">
        <v>43792</v>
      </c>
      <c r="B1821" s="113">
        <v>17.638000000000002</v>
      </c>
      <c r="C1821" s="116">
        <v>9.8699999999999992</v>
      </c>
      <c r="D1821" s="116">
        <v>36.01</v>
      </c>
      <c r="E1821" s="113">
        <v>50.218600000000002</v>
      </c>
      <c r="F1821" s="113">
        <v>37.158200000000001</v>
      </c>
      <c r="G1821" s="113">
        <v>11.5</v>
      </c>
      <c r="H1821" s="113">
        <v>54.09</v>
      </c>
      <c r="I1821" s="113">
        <v>23.99</v>
      </c>
      <c r="J1821" s="113">
        <v>79.989999999999995</v>
      </c>
      <c r="K1821" s="113">
        <v>778.82</v>
      </c>
      <c r="L1821" s="113">
        <v>17.21</v>
      </c>
      <c r="M1821" s="113">
        <v>34.89</v>
      </c>
      <c r="N1821" s="113">
        <v>40.43</v>
      </c>
      <c r="O1821" s="113">
        <v>630.04999999999995</v>
      </c>
      <c r="P1821" s="113">
        <f t="shared" si="140"/>
        <v>3.2443793047284188</v>
      </c>
      <c r="Q1821" s="113">
        <f t="shared" si="141"/>
        <v>25.645786900359433</v>
      </c>
      <c r="R1821" s="113">
        <f>SUM($Q$1653:Q1821)</f>
        <v>1506.3695616874916</v>
      </c>
      <c r="S1821" s="113">
        <f t="shared" si="142"/>
        <v>15.038389239449398</v>
      </c>
      <c r="T1821" s="113">
        <f>SUM($S$1653:S1821)</f>
        <v>997.51353017860981</v>
      </c>
      <c r="U1821" s="199">
        <f t="shared" si="143"/>
        <v>14.475218644999998</v>
      </c>
      <c r="V1821" s="199">
        <f t="shared" si="144"/>
        <v>14.475218644999998</v>
      </c>
      <c r="W1821" s="231">
        <f>SUM($V$1653:V1821)</f>
        <v>972.96648730600975</v>
      </c>
      <c r="Y1821" s="231"/>
      <c r="Z1821" s="231"/>
      <c r="AA1821" s="231"/>
      <c r="AB1821" s="231"/>
      <c r="AC1821" s="231"/>
      <c r="AD1821" s="231"/>
      <c r="AE1821" s="231"/>
      <c r="AF1821" s="231"/>
      <c r="AG1821" s="231"/>
      <c r="AH1821" s="231"/>
      <c r="AI1821" s="231"/>
      <c r="AJ1821" s="231"/>
      <c r="AK1821" s="231"/>
      <c r="AL1821" s="231"/>
      <c r="AM1821" s="231"/>
      <c r="AN1821" s="231"/>
    </row>
    <row r="1822" spans="1:40">
      <c r="A1822" s="27">
        <v>43793</v>
      </c>
      <c r="B1822" s="113">
        <v>17.527799999999999</v>
      </c>
      <c r="C1822" s="116">
        <v>9.81</v>
      </c>
      <c r="D1822" s="116">
        <v>36.32</v>
      </c>
      <c r="E1822" s="113">
        <v>50.866900000000001</v>
      </c>
      <c r="F1822" s="113">
        <v>37.217399999999998</v>
      </c>
      <c r="G1822" s="113">
        <v>12.100000380000001</v>
      </c>
      <c r="H1822" s="113">
        <v>39.700000000000003</v>
      </c>
      <c r="I1822" s="113">
        <v>24.01</v>
      </c>
      <c r="J1822" s="113">
        <v>80</v>
      </c>
      <c r="K1822" s="113">
        <v>758.21</v>
      </c>
      <c r="L1822" s="113">
        <v>16.75</v>
      </c>
      <c r="M1822" s="113">
        <v>45.74</v>
      </c>
      <c r="N1822" s="113">
        <v>40.29</v>
      </c>
      <c r="O1822" s="113">
        <v>612.08000000000004</v>
      </c>
      <c r="P1822" s="113">
        <f t="shared" si="140"/>
        <v>3.1384545886195649</v>
      </c>
      <c r="Q1822" s="113">
        <f t="shared" si="141"/>
        <v>23.068189455180072</v>
      </c>
      <c r="R1822" s="113">
        <f>SUM($Q$1653:Q1822)</f>
        <v>1529.4377511426717</v>
      </c>
      <c r="S1822" s="113">
        <f t="shared" si="142"/>
        <v>14.836585385926355</v>
      </c>
      <c r="T1822" s="113">
        <f>SUM($S$1653:S1822)</f>
        <v>1012.3501155645362</v>
      </c>
      <c r="U1822" s="199">
        <f t="shared" si="143"/>
        <v>14.450074654309999</v>
      </c>
      <c r="V1822" s="199">
        <f t="shared" si="144"/>
        <v>14.450074654309999</v>
      </c>
      <c r="W1822" s="231">
        <f>SUM($V$1653:V1822)</f>
        <v>987.41656196031977</v>
      </c>
      <c r="Y1822" s="231"/>
      <c r="Z1822" s="231"/>
      <c r="AA1822" s="231"/>
      <c r="AB1822" s="231"/>
      <c r="AC1822" s="231"/>
      <c r="AD1822" s="231"/>
      <c r="AE1822" s="231"/>
      <c r="AF1822" s="231"/>
      <c r="AG1822" s="231"/>
      <c r="AH1822" s="231"/>
      <c r="AI1822" s="231"/>
      <c r="AJ1822" s="231"/>
      <c r="AK1822" s="231"/>
      <c r="AL1822" s="231"/>
      <c r="AM1822" s="231"/>
      <c r="AN1822" s="231"/>
    </row>
    <row r="1823" spans="1:40">
      <c r="A1823" s="27">
        <v>43794</v>
      </c>
      <c r="B1823" s="113">
        <v>17.935700000000001</v>
      </c>
      <c r="C1823" s="116">
        <v>10.039999999999999</v>
      </c>
      <c r="D1823" s="116">
        <v>37.700000000000003</v>
      </c>
      <c r="E1823" s="113">
        <v>50.743600000000001</v>
      </c>
      <c r="F1823" s="113">
        <v>37.1389</v>
      </c>
      <c r="G1823" s="113">
        <v>12</v>
      </c>
      <c r="H1823" s="113">
        <v>57.42</v>
      </c>
      <c r="I1823" s="113">
        <v>24.01</v>
      </c>
      <c r="J1823" s="113">
        <v>79.989999999999995</v>
      </c>
      <c r="K1823" s="113">
        <v>758.96</v>
      </c>
      <c r="L1823" s="113">
        <v>15.46</v>
      </c>
      <c r="M1823" s="113">
        <v>59.11</v>
      </c>
      <c r="N1823" s="113">
        <v>39.119999999999997</v>
      </c>
      <c r="O1823" s="113">
        <v>610.03</v>
      </c>
      <c r="P1823" s="113">
        <f t="shared" si="140"/>
        <v>3.2998409732052103</v>
      </c>
      <c r="Q1823" s="113">
        <f t="shared" si="141"/>
        <v>27.108327627406705</v>
      </c>
      <c r="R1823" s="113">
        <f>SUM($Q$1653:Q1823)</f>
        <v>1556.5460787700783</v>
      </c>
      <c r="S1823" s="113">
        <f t="shared" si="142"/>
        <v>15.478154164326099</v>
      </c>
      <c r="T1823" s="113">
        <f>SUM($S$1653:S1823)</f>
        <v>1027.8282697288623</v>
      </c>
      <c r="U1823" s="199">
        <f t="shared" si="143"/>
        <v>14.895261597769998</v>
      </c>
      <c r="V1823" s="199">
        <f t="shared" si="144"/>
        <v>14.895261597769998</v>
      </c>
      <c r="W1823" s="231">
        <f>SUM($V$1653:V1823)</f>
        <v>1002.3118235580897</v>
      </c>
      <c r="Y1823" s="231"/>
      <c r="Z1823" s="231"/>
      <c r="AA1823" s="231"/>
      <c r="AB1823" s="231"/>
      <c r="AC1823" s="231"/>
      <c r="AD1823" s="231"/>
      <c r="AE1823" s="231"/>
      <c r="AF1823" s="231"/>
      <c r="AG1823" s="231"/>
      <c r="AH1823" s="231"/>
      <c r="AI1823" s="231"/>
      <c r="AJ1823" s="231"/>
      <c r="AK1823" s="231"/>
      <c r="AL1823" s="231"/>
      <c r="AM1823" s="231"/>
      <c r="AN1823" s="231"/>
    </row>
    <row r="1824" spans="1:40">
      <c r="A1824" s="27">
        <v>43795</v>
      </c>
      <c r="B1824" s="113">
        <v>18.367999999999999</v>
      </c>
      <c r="C1824" s="116">
        <v>10.28</v>
      </c>
      <c r="D1824" s="116">
        <v>38.07</v>
      </c>
      <c r="E1824" s="113">
        <v>45.6023</v>
      </c>
      <c r="F1824" s="113">
        <v>37.375900000000001</v>
      </c>
      <c r="G1824" s="113">
        <v>11.69999981</v>
      </c>
      <c r="H1824" s="113">
        <v>43.6</v>
      </c>
      <c r="I1824" s="113">
        <v>24</v>
      </c>
      <c r="J1824" s="113">
        <v>80</v>
      </c>
      <c r="K1824" s="113">
        <v>774.91</v>
      </c>
      <c r="L1824" s="113">
        <v>16.82</v>
      </c>
      <c r="M1824" s="113">
        <v>63.39</v>
      </c>
      <c r="N1824" s="113">
        <v>40.93</v>
      </c>
      <c r="O1824" s="113">
        <v>617.20000000000005</v>
      </c>
      <c r="P1824" s="113">
        <f t="shared" si="140"/>
        <v>3.320406498864688</v>
      </c>
      <c r="Q1824" s="113">
        <f t="shared" si="141"/>
        <v>27.671596745241867</v>
      </c>
      <c r="R1824" s="113">
        <f>SUM($Q$1653:Q1824)</f>
        <v>1584.2176755153203</v>
      </c>
      <c r="S1824" s="113">
        <f t="shared" si="142"/>
        <v>15.728047321775929</v>
      </c>
      <c r="T1824" s="113">
        <f>SUM($S$1653:S1824)</f>
        <v>1043.5563170506382</v>
      </c>
      <c r="U1824" s="199">
        <f t="shared" si="143"/>
        <v>15.078689608379999</v>
      </c>
      <c r="V1824" s="199">
        <f t="shared" si="144"/>
        <v>15.078689608379999</v>
      </c>
      <c r="W1824" s="231">
        <f>SUM($V$1653:V1824)</f>
        <v>1017.3905131664698</v>
      </c>
      <c r="Y1824" s="231"/>
      <c r="Z1824" s="231"/>
      <c r="AA1824" s="231"/>
      <c r="AB1824" s="231"/>
      <c r="AC1824" s="231"/>
      <c r="AD1824" s="231"/>
      <c r="AE1824" s="231"/>
      <c r="AF1824" s="231"/>
      <c r="AG1824" s="231"/>
      <c r="AH1824" s="231"/>
      <c r="AI1824" s="231"/>
      <c r="AJ1824" s="231"/>
      <c r="AK1824" s="231"/>
      <c r="AL1824" s="231"/>
      <c r="AM1824" s="231"/>
      <c r="AN1824" s="231"/>
    </row>
    <row r="1825" spans="1:40">
      <c r="A1825" s="27">
        <v>43796</v>
      </c>
      <c r="B1825" s="113">
        <v>18.482399999999998</v>
      </c>
      <c r="C1825" s="116">
        <v>10.35</v>
      </c>
      <c r="D1825" s="116">
        <v>37.74</v>
      </c>
      <c r="E1825" s="113">
        <v>54.031199999999998</v>
      </c>
      <c r="F1825" s="113">
        <v>37.248199999999997</v>
      </c>
      <c r="G1825" s="113">
        <v>11.80000019</v>
      </c>
      <c r="H1825" s="113">
        <v>43.57</v>
      </c>
      <c r="I1825" s="113">
        <v>23.99</v>
      </c>
      <c r="J1825" s="113">
        <v>79.97</v>
      </c>
      <c r="K1825" s="113">
        <v>791.66</v>
      </c>
      <c r="L1825" s="113">
        <v>17.03</v>
      </c>
      <c r="M1825" s="113">
        <v>74.62</v>
      </c>
      <c r="N1825" s="113">
        <v>43.32</v>
      </c>
      <c r="O1825" s="113">
        <v>632.36</v>
      </c>
      <c r="P1825" s="113">
        <f t="shared" si="140"/>
        <v>3.3807362344303815</v>
      </c>
      <c r="Q1825" s="113">
        <f t="shared" si="141"/>
        <v>29.392402848266826</v>
      </c>
      <c r="R1825" s="113">
        <f>SUM($Q$1653:Q1825)</f>
        <v>1613.610078363587</v>
      </c>
      <c r="S1825" s="113">
        <f t="shared" si="142"/>
        <v>16.056182215163169</v>
      </c>
      <c r="T1825" s="113">
        <f>SUM($S$1653:S1825)</f>
        <v>1059.6124992658013</v>
      </c>
      <c r="U1825" s="199">
        <f t="shared" si="143"/>
        <v>15.421652302179996</v>
      </c>
      <c r="V1825" s="199">
        <f t="shared" si="144"/>
        <v>15.421652302179996</v>
      </c>
      <c r="W1825" s="231">
        <f>SUM($V$1653:V1825)</f>
        <v>1032.8121654686497</v>
      </c>
      <c r="Y1825" s="231"/>
      <c r="Z1825" s="231"/>
      <c r="AA1825" s="231"/>
      <c r="AB1825" s="231"/>
      <c r="AC1825" s="231"/>
      <c r="AD1825" s="231"/>
      <c r="AE1825" s="231"/>
      <c r="AF1825" s="231"/>
      <c r="AG1825" s="231"/>
      <c r="AH1825" s="231"/>
      <c r="AI1825" s="231"/>
      <c r="AJ1825" s="231"/>
      <c r="AK1825" s="231"/>
      <c r="AL1825" s="231"/>
      <c r="AM1825" s="231"/>
      <c r="AN1825" s="231"/>
    </row>
    <row r="1826" spans="1:40">
      <c r="A1826" s="27">
        <v>43797</v>
      </c>
      <c r="B1826" s="113">
        <v>7.0143000000000004</v>
      </c>
      <c r="C1826" s="116">
        <v>3.93</v>
      </c>
      <c r="D1826" s="116">
        <v>32.86</v>
      </c>
      <c r="E1826" s="113">
        <v>49.5107</v>
      </c>
      <c r="F1826" s="113">
        <v>37.648099999999999</v>
      </c>
      <c r="G1826" s="113">
        <v>11.80000019</v>
      </c>
      <c r="H1826" s="113">
        <v>50.72</v>
      </c>
      <c r="I1826" s="113">
        <v>15.02</v>
      </c>
      <c r="J1826" s="113">
        <v>77.78</v>
      </c>
      <c r="K1826" s="113">
        <v>473.29</v>
      </c>
      <c r="L1826" s="113">
        <v>10.88</v>
      </c>
      <c r="M1826" s="113">
        <v>87.8</v>
      </c>
      <c r="N1826" s="113">
        <v>13.26</v>
      </c>
      <c r="O1826" s="113">
        <v>478.05</v>
      </c>
      <c r="P1826" s="113">
        <f t="shared" si="140"/>
        <v>1.7889348210365119</v>
      </c>
      <c r="Q1826" s="113">
        <f t="shared" si="141"/>
        <v>5.9830760242420213</v>
      </c>
      <c r="R1826" s="113">
        <f>SUM($Q$1653:Q1826)</f>
        <v>1619.5931543878291</v>
      </c>
      <c r="S1826" s="113">
        <f t="shared" si="142"/>
        <v>6.7495684886040754</v>
      </c>
      <c r="T1826" s="113">
        <f>SUM($S$1653:S1826)</f>
        <v>1066.3620677544054</v>
      </c>
      <c r="U1826" s="199">
        <f t="shared" si="143"/>
        <v>6.2462069859199998</v>
      </c>
      <c r="V1826" s="199">
        <f t="shared" si="144"/>
        <v>6.2462069859199998</v>
      </c>
      <c r="W1826" s="231">
        <f>SUM($V$1653:V1826)</f>
        <v>1039.0583724545697</v>
      </c>
      <c r="Y1826" s="231"/>
      <c r="Z1826" s="231"/>
      <c r="AA1826" s="231"/>
      <c r="AB1826" s="231"/>
      <c r="AC1826" s="231"/>
      <c r="AD1826" s="231"/>
      <c r="AE1826" s="231"/>
      <c r="AF1826" s="231"/>
      <c r="AG1826" s="231"/>
      <c r="AH1826" s="231"/>
      <c r="AI1826" s="231"/>
      <c r="AJ1826" s="231"/>
      <c r="AK1826" s="231"/>
      <c r="AL1826" s="231"/>
      <c r="AM1826" s="231"/>
      <c r="AN1826" s="231"/>
    </row>
    <row r="1827" spans="1:40">
      <c r="A1827" s="27">
        <v>43798</v>
      </c>
      <c r="B1827" s="113">
        <v>0</v>
      </c>
      <c r="C1827" s="115">
        <v>0</v>
      </c>
      <c r="D1827" s="116">
        <v>31.78</v>
      </c>
      <c r="E1827" s="113">
        <v>45.812899999999999</v>
      </c>
      <c r="F1827" s="113">
        <v>37.606299999999997</v>
      </c>
      <c r="G1827" s="113">
        <v>11.80000019</v>
      </c>
      <c r="H1827" s="113">
        <v>54.15</v>
      </c>
      <c r="I1827" s="113">
        <v>0</v>
      </c>
      <c r="J1827" s="113">
        <v>78.8</v>
      </c>
      <c r="K1827" s="113">
        <v>89.07</v>
      </c>
      <c r="L1827" s="113">
        <v>0</v>
      </c>
      <c r="M1827" s="113">
        <v>91.39</v>
      </c>
      <c r="N1827" s="113">
        <v>0</v>
      </c>
      <c r="O1827" s="113">
        <v>400.76</v>
      </c>
      <c r="P1827" s="113">
        <f t="shared" si="140"/>
        <v>0.7819781932448121</v>
      </c>
      <c r="Q1827" s="113">
        <f t="shared" si="141"/>
        <v>2.185791910335019</v>
      </c>
      <c r="R1827" s="113">
        <f>SUM($Q$1653:Q1827)</f>
        <v>1621.7789462981641</v>
      </c>
      <c r="S1827" s="113">
        <f t="shared" si="142"/>
        <v>1.533345396068674</v>
      </c>
      <c r="T1827" s="113">
        <f>SUM($S$1653:S1827)</f>
        <v>1067.895413150474</v>
      </c>
      <c r="U1827" s="199">
        <f t="shared" si="143"/>
        <v>0.79744058939999984</v>
      </c>
      <c r="V1827" s="199">
        <f t="shared" si="144"/>
        <v>0.79744058939999984</v>
      </c>
      <c r="W1827" s="231">
        <f>SUM($V$1653:V1827)</f>
        <v>1039.8558130439696</v>
      </c>
      <c r="Y1827" s="231"/>
      <c r="Z1827" s="231"/>
      <c r="AA1827" s="231"/>
      <c r="AB1827" s="231"/>
      <c r="AC1827" s="231"/>
      <c r="AD1827" s="231"/>
      <c r="AE1827" s="231"/>
      <c r="AF1827" s="231"/>
      <c r="AG1827" s="231"/>
      <c r="AH1827" s="231"/>
      <c r="AI1827" s="231"/>
      <c r="AJ1827" s="231"/>
      <c r="AK1827" s="231"/>
      <c r="AL1827" s="231"/>
      <c r="AM1827" s="231"/>
      <c r="AN1827" s="231"/>
    </row>
    <row r="1828" spans="1:40">
      <c r="A1828" s="27">
        <v>43799</v>
      </c>
      <c r="B1828" s="113">
        <v>0</v>
      </c>
      <c r="C1828" s="115">
        <v>0</v>
      </c>
      <c r="D1828" s="116">
        <v>30.27</v>
      </c>
      <c r="E1828" s="113">
        <v>47.698599999999999</v>
      </c>
      <c r="F1828" s="113">
        <v>38.1873</v>
      </c>
      <c r="G1828" s="113">
        <v>11.80000019</v>
      </c>
      <c r="H1828" s="113">
        <v>50.58</v>
      </c>
      <c r="I1828" s="113">
        <v>0</v>
      </c>
      <c r="J1828" s="113">
        <v>78.42</v>
      </c>
      <c r="K1828" s="113">
        <v>72.39</v>
      </c>
      <c r="L1828" s="113">
        <v>0</v>
      </c>
      <c r="M1828" s="113">
        <v>94.24</v>
      </c>
      <c r="N1828" s="113">
        <v>0</v>
      </c>
      <c r="O1828" s="113">
        <v>304.20999999999998</v>
      </c>
      <c r="P1828" s="113">
        <f t="shared" si="140"/>
        <v>0.64242964142657188</v>
      </c>
      <c r="Q1828" s="113">
        <f t="shared" si="141"/>
        <v>1.9010942499627912</v>
      </c>
      <c r="R1828" s="113">
        <f>SUM($Q$1653:Q1828)</f>
        <v>1623.680040548127</v>
      </c>
      <c r="S1828" s="113">
        <f t="shared" si="142"/>
        <v>1.6668718270370744</v>
      </c>
      <c r="T1828" s="113">
        <f>SUM($S$1653:S1828)</f>
        <v>1069.5622849775111</v>
      </c>
      <c r="U1828" s="199">
        <f t="shared" si="143"/>
        <v>0.70357815350999953</v>
      </c>
      <c r="V1828" s="199">
        <f t="shared" si="144"/>
        <v>0.70357815350999953</v>
      </c>
      <c r="W1828" s="231">
        <f>SUM($V$1653:V1828)</f>
        <v>1040.5593911974797</v>
      </c>
      <c r="Y1828" s="231"/>
      <c r="Z1828" s="231"/>
      <c r="AA1828" s="231"/>
      <c r="AB1828" s="231"/>
      <c r="AC1828" s="231"/>
      <c r="AD1828" s="231"/>
      <c r="AE1828" s="231"/>
      <c r="AF1828" s="231"/>
      <c r="AG1828" s="231"/>
      <c r="AH1828" s="231"/>
      <c r="AI1828" s="231"/>
      <c r="AJ1828" s="231"/>
      <c r="AK1828" s="231"/>
      <c r="AL1828" s="231"/>
      <c r="AM1828" s="231"/>
      <c r="AN1828" s="231"/>
    </row>
    <row r="1829" spans="1:40">
      <c r="A1829" s="27">
        <v>43800</v>
      </c>
      <c r="B1829" s="113">
        <v>0</v>
      </c>
      <c r="C1829" s="115">
        <v>0</v>
      </c>
      <c r="D1829" s="116">
        <v>29.62</v>
      </c>
      <c r="E1829" s="113">
        <v>49.518599999999999</v>
      </c>
      <c r="F1829" s="113">
        <v>34.628100000000003</v>
      </c>
      <c r="G1829" s="113">
        <v>11.80000019</v>
      </c>
      <c r="H1829" s="113">
        <v>46.86</v>
      </c>
      <c r="I1829" s="113">
        <v>0</v>
      </c>
      <c r="J1829" s="113">
        <v>78.2</v>
      </c>
      <c r="K1829" s="113">
        <v>67.44</v>
      </c>
      <c r="L1829" s="113">
        <v>0</v>
      </c>
      <c r="M1829" s="113">
        <v>96.73</v>
      </c>
      <c r="N1829" s="113">
        <v>0</v>
      </c>
      <c r="O1829" s="113">
        <v>461.89</v>
      </c>
      <c r="P1829" s="113">
        <f t="shared" si="140"/>
        <v>0.79622872232433206</v>
      </c>
      <c r="Q1829" s="113">
        <f t="shared" si="141"/>
        <v>2.217163602213247</v>
      </c>
      <c r="R1829" s="113">
        <f>SUM($Q$1653:Q1829)</f>
        <v>1625.8972041503403</v>
      </c>
      <c r="S1829" s="113">
        <f t="shared" si="142"/>
        <v>1.249227704591874</v>
      </c>
      <c r="T1829" s="113">
        <f>SUM($S$1653:S1829)</f>
        <v>1070.8115126821031</v>
      </c>
      <c r="U1829" s="199">
        <f t="shared" si="143"/>
        <v>0.69398155338999978</v>
      </c>
      <c r="V1829" s="199">
        <f t="shared" si="144"/>
        <v>0.69398155338999978</v>
      </c>
      <c r="W1829" s="231">
        <f>SUM($V$1653:V1829)</f>
        <v>1041.2533727508696</v>
      </c>
      <c r="Y1829" s="231"/>
      <c r="Z1829" s="231"/>
      <c r="AA1829" s="231"/>
      <c r="AB1829" s="231"/>
      <c r="AC1829" s="231"/>
      <c r="AD1829" s="231"/>
      <c r="AE1829" s="231"/>
      <c r="AF1829" s="231"/>
      <c r="AG1829" s="231"/>
      <c r="AH1829" s="231"/>
      <c r="AI1829" s="231"/>
      <c r="AJ1829" s="231"/>
      <c r="AK1829" s="231"/>
      <c r="AL1829" s="231"/>
      <c r="AM1829" s="231"/>
      <c r="AN1829" s="231"/>
    </row>
    <row r="1830" spans="1:40">
      <c r="A1830" s="27">
        <v>43801</v>
      </c>
      <c r="B1830" s="113">
        <v>0</v>
      </c>
      <c r="C1830" s="115">
        <v>0</v>
      </c>
      <c r="D1830" s="116">
        <v>29.41</v>
      </c>
      <c r="E1830" s="113">
        <v>49.842599999999997</v>
      </c>
      <c r="F1830" s="113">
        <v>19.479099999999999</v>
      </c>
      <c r="G1830" s="113">
        <v>11.80000019</v>
      </c>
      <c r="H1830" s="113">
        <v>42.24</v>
      </c>
      <c r="I1830" s="113">
        <v>0</v>
      </c>
      <c r="J1830" s="113">
        <v>77.94</v>
      </c>
      <c r="K1830" s="113">
        <v>66.09</v>
      </c>
      <c r="L1830" s="113">
        <v>0</v>
      </c>
      <c r="M1830" s="113">
        <v>98.66</v>
      </c>
      <c r="N1830" s="113">
        <v>0</v>
      </c>
      <c r="O1830" s="113">
        <v>508.79</v>
      </c>
      <c r="P1830" s="113">
        <f t="shared" si="140"/>
        <v>0.84501808117423216</v>
      </c>
      <c r="Q1830" s="113">
        <f t="shared" si="141"/>
        <v>2.3280199075232524</v>
      </c>
      <c r="R1830" s="113">
        <f>SUM($Q$1653:Q1830)</f>
        <v>1628.2252240578634</v>
      </c>
      <c r="S1830" s="113">
        <f t="shared" si="142"/>
        <v>1.0147978550608736</v>
      </c>
      <c r="T1830" s="113">
        <f>SUM($S$1653:S1830)</f>
        <v>1071.8263105371639</v>
      </c>
      <c r="U1830" s="199">
        <f t="shared" si="143"/>
        <v>0.66997610468999946</v>
      </c>
      <c r="V1830" s="199">
        <f t="shared" si="144"/>
        <v>0.66997610468999946</v>
      </c>
      <c r="W1830" s="231">
        <f>SUM($V$1653:V1830)</f>
        <v>1041.9233488555597</v>
      </c>
      <c r="Y1830" s="231"/>
      <c r="Z1830" s="231"/>
      <c r="AA1830" s="231"/>
      <c r="AB1830" s="231"/>
      <c r="AC1830" s="231"/>
      <c r="AD1830" s="231"/>
      <c r="AE1830" s="231"/>
      <c r="AF1830" s="231"/>
      <c r="AG1830" s="231"/>
      <c r="AH1830" s="231"/>
      <c r="AI1830" s="231"/>
      <c r="AJ1830" s="231"/>
      <c r="AK1830" s="231"/>
      <c r="AL1830" s="231"/>
      <c r="AM1830" s="231"/>
      <c r="AN1830" s="231"/>
    </row>
    <row r="1831" spans="1:40">
      <c r="A1831" s="27">
        <v>43802</v>
      </c>
      <c r="B1831" s="113">
        <v>0</v>
      </c>
      <c r="C1831" s="115">
        <v>0</v>
      </c>
      <c r="D1831" s="116">
        <v>28.37</v>
      </c>
      <c r="E1831" s="113">
        <v>49.902700000000003</v>
      </c>
      <c r="F1831" s="113">
        <v>18.8565</v>
      </c>
      <c r="G1831" s="113">
        <v>11.80000019</v>
      </c>
      <c r="H1831" s="113">
        <v>37.89</v>
      </c>
      <c r="I1831" s="113">
        <v>0</v>
      </c>
      <c r="J1831" s="113">
        <v>77.790000000000006</v>
      </c>
      <c r="K1831" s="113">
        <v>64.599999999999994</v>
      </c>
      <c r="L1831" s="113">
        <v>0</v>
      </c>
      <c r="M1831" s="113">
        <v>99.95</v>
      </c>
      <c r="N1831" s="113">
        <v>0</v>
      </c>
      <c r="O1831" s="113">
        <v>297.37</v>
      </c>
      <c r="P1831" s="113">
        <f t="shared" si="140"/>
        <v>0.58644900950759205</v>
      </c>
      <c r="Q1831" s="113">
        <f t="shared" si="141"/>
        <v>1.7975938299618017</v>
      </c>
      <c r="R1831" s="113">
        <f>SUM($Q$1653:Q1831)</f>
        <v>1630.0228178878253</v>
      </c>
      <c r="S1831" s="113">
        <f t="shared" si="142"/>
        <v>1.3860477059084737</v>
      </c>
      <c r="T1831" s="113">
        <f>SUM($S$1653:S1831)</f>
        <v>1073.2123582430722</v>
      </c>
      <c r="U1831" s="199">
        <f t="shared" si="143"/>
        <v>0.56260008175999998</v>
      </c>
      <c r="V1831" s="199">
        <f t="shared" si="144"/>
        <v>0.56260008175999998</v>
      </c>
      <c r="W1831" s="231">
        <f>SUM($V$1653:V1831)</f>
        <v>1042.4859489373196</v>
      </c>
      <c r="Y1831" s="231"/>
      <c r="Z1831" s="231"/>
      <c r="AA1831" s="231"/>
      <c r="AB1831" s="231"/>
      <c r="AC1831" s="231"/>
      <c r="AD1831" s="231"/>
      <c r="AE1831" s="231"/>
      <c r="AF1831" s="231"/>
      <c r="AG1831" s="231"/>
      <c r="AH1831" s="231"/>
      <c r="AI1831" s="231"/>
      <c r="AJ1831" s="231"/>
      <c r="AK1831" s="231"/>
      <c r="AL1831" s="231"/>
      <c r="AM1831" s="231"/>
      <c r="AN1831" s="231"/>
    </row>
    <row r="1832" spans="1:40">
      <c r="A1832" s="27">
        <v>43803</v>
      </c>
      <c r="B1832" s="113">
        <v>0</v>
      </c>
      <c r="C1832" s="115">
        <v>0</v>
      </c>
      <c r="D1832" s="116">
        <v>25.97</v>
      </c>
      <c r="E1832" s="113">
        <v>49.9925</v>
      </c>
      <c r="F1832" s="113">
        <v>19.1692</v>
      </c>
      <c r="G1832" s="113">
        <v>11.80000019</v>
      </c>
      <c r="H1832" s="113">
        <v>34.43</v>
      </c>
      <c r="I1832" s="113">
        <v>0</v>
      </c>
      <c r="J1832" s="113">
        <v>77.67</v>
      </c>
      <c r="K1832" s="113">
        <v>52.54</v>
      </c>
      <c r="L1832" s="113">
        <v>0</v>
      </c>
      <c r="M1832" s="113">
        <v>100</v>
      </c>
      <c r="N1832" s="113">
        <v>0</v>
      </c>
      <c r="O1832" s="113">
        <v>132.43</v>
      </c>
      <c r="P1832" s="113">
        <f t="shared" si="140"/>
        <v>0.35403277659362209</v>
      </c>
      <c r="Q1832" s="113">
        <f t="shared" si="141"/>
        <v>1.4248018858669658</v>
      </c>
      <c r="R1832" s="113">
        <f>SUM($Q$1653:Q1832)</f>
        <v>1631.4476197736924</v>
      </c>
      <c r="S1832" s="113">
        <f t="shared" si="142"/>
        <v>1.5016364880207731</v>
      </c>
      <c r="T1832" s="113">
        <f>SUM($S$1653:S1832)</f>
        <v>1074.713994731093</v>
      </c>
      <c r="U1832" s="199">
        <f t="shared" si="143"/>
        <v>0.31465494336999955</v>
      </c>
      <c r="V1832" s="199">
        <f t="shared" si="144"/>
        <v>0.31465494336999955</v>
      </c>
      <c r="W1832" s="231">
        <f>SUM($V$1653:V1832)</f>
        <v>1042.8006038806896</v>
      </c>
      <c r="Y1832" s="231"/>
      <c r="Z1832" s="231"/>
      <c r="AA1832" s="231"/>
      <c r="AB1832" s="231"/>
      <c r="AC1832" s="231"/>
      <c r="AD1832" s="231"/>
      <c r="AE1832" s="231"/>
      <c r="AF1832" s="231"/>
      <c r="AG1832" s="231"/>
      <c r="AH1832" s="231"/>
      <c r="AI1832" s="231"/>
      <c r="AJ1832" s="231"/>
      <c r="AK1832" s="231"/>
      <c r="AL1832" s="231"/>
      <c r="AM1832" s="231"/>
      <c r="AN1832" s="231"/>
    </row>
    <row r="1833" spans="1:40">
      <c r="A1833" s="27">
        <v>43804</v>
      </c>
      <c r="B1833" s="113">
        <v>0</v>
      </c>
      <c r="C1833" s="115">
        <v>0</v>
      </c>
      <c r="D1833" s="116">
        <v>29.2</v>
      </c>
      <c r="E1833" s="113">
        <v>52.106299999999997</v>
      </c>
      <c r="F1833" s="113">
        <v>18.624700000000001</v>
      </c>
      <c r="G1833" s="113">
        <v>11.80000019</v>
      </c>
      <c r="H1833" s="113">
        <v>28.58</v>
      </c>
      <c r="I1833" s="113">
        <v>0</v>
      </c>
      <c r="J1833" s="113">
        <v>77.849999999999994</v>
      </c>
      <c r="K1833" s="113">
        <v>147.9</v>
      </c>
      <c r="L1833" s="113">
        <v>0.05</v>
      </c>
      <c r="M1833" s="113">
        <v>76.92</v>
      </c>
      <c r="N1833" s="113">
        <v>0</v>
      </c>
      <c r="O1833" s="113">
        <v>594.79</v>
      </c>
      <c r="P1833" s="113">
        <f t="shared" si="140"/>
        <v>0.87543378702401198</v>
      </c>
      <c r="Q1833" s="113">
        <f t="shared" si="141"/>
        <v>2.3999161206740824</v>
      </c>
      <c r="R1833" s="113">
        <f>SUM($Q$1653:Q1833)</f>
        <v>1633.8475358943665</v>
      </c>
      <c r="S1833" s="113">
        <f t="shared" si="142"/>
        <v>0.64237540736787424</v>
      </c>
      <c r="T1833" s="113">
        <f>SUM($S$1653:S1833)</f>
        <v>1075.3563701384608</v>
      </c>
      <c r="U1833" s="199">
        <f t="shared" si="143"/>
        <v>0.72374936825999969</v>
      </c>
      <c r="V1833" s="199">
        <f t="shared" si="144"/>
        <v>0.72374936825999969</v>
      </c>
      <c r="W1833" s="231">
        <f>SUM($V$1653:V1833)</f>
        <v>1043.5243532489496</v>
      </c>
      <c r="Y1833" s="231"/>
      <c r="Z1833" s="231"/>
      <c r="AA1833" s="231"/>
      <c r="AB1833" s="231"/>
      <c r="AC1833" s="231"/>
      <c r="AD1833" s="231"/>
      <c r="AE1833" s="231"/>
      <c r="AF1833" s="231"/>
      <c r="AG1833" s="231"/>
      <c r="AH1833" s="231"/>
      <c r="AI1833" s="231"/>
      <c r="AJ1833" s="231"/>
      <c r="AK1833" s="231"/>
      <c r="AL1833" s="231"/>
      <c r="AM1833" s="231"/>
      <c r="AN1833" s="231"/>
    </row>
    <row r="1834" spans="1:40">
      <c r="A1834" s="27">
        <v>43805</v>
      </c>
      <c r="B1834" s="113">
        <v>0</v>
      </c>
      <c r="C1834" s="115">
        <v>0</v>
      </c>
      <c r="D1834" s="116">
        <v>29.89</v>
      </c>
      <c r="E1834" s="113">
        <v>50.676099999999998</v>
      </c>
      <c r="F1834" s="113">
        <v>18.0901</v>
      </c>
      <c r="G1834" s="113">
        <v>11.80000019</v>
      </c>
      <c r="H1834" s="113">
        <v>19.16</v>
      </c>
      <c r="I1834" s="113">
        <v>0</v>
      </c>
      <c r="J1834" s="113">
        <v>77.36</v>
      </c>
      <c r="K1834" s="113">
        <v>290.37</v>
      </c>
      <c r="L1834" s="113">
        <v>0</v>
      </c>
      <c r="M1834" s="113">
        <v>14.61</v>
      </c>
      <c r="N1834" s="113">
        <v>0</v>
      </c>
      <c r="O1834" s="113">
        <v>1015.13</v>
      </c>
      <c r="P1834" s="113">
        <f t="shared" si="140"/>
        <v>1.2446530591762319</v>
      </c>
      <c r="Q1834" s="113">
        <f t="shared" si="141"/>
        <v>3.4717301054674765</v>
      </c>
      <c r="R1834" s="113">
        <f>SUM($Q$1653:Q1834)</f>
        <v>1637.319265999834</v>
      </c>
      <c r="S1834" s="113">
        <f t="shared" si="142"/>
        <v>-0.74817691876112602</v>
      </c>
      <c r="T1834" s="113">
        <f>SUM($S$1653:S1834)</f>
        <v>1074.6081932196996</v>
      </c>
      <c r="U1834" s="199">
        <f t="shared" si="143"/>
        <v>0.74719978733999937</v>
      </c>
      <c r="V1834" s="199">
        <f t="shared" si="144"/>
        <v>0.74719978733999937</v>
      </c>
      <c r="W1834" s="231">
        <f>SUM($V$1653:V1834)</f>
        <v>1044.2715530362896</v>
      </c>
      <c r="Y1834" s="231"/>
      <c r="Z1834" s="231"/>
      <c r="AA1834" s="231"/>
      <c r="AB1834" s="231"/>
      <c r="AC1834" s="231"/>
      <c r="AD1834" s="231"/>
      <c r="AE1834" s="231"/>
      <c r="AF1834" s="231"/>
      <c r="AG1834" s="231"/>
      <c r="AH1834" s="231"/>
      <c r="AI1834" s="231"/>
      <c r="AJ1834" s="231"/>
      <c r="AK1834" s="231"/>
      <c r="AL1834" s="231"/>
      <c r="AM1834" s="231"/>
      <c r="AN1834" s="231"/>
    </row>
    <row r="1835" spans="1:40">
      <c r="A1835" s="27">
        <v>43806</v>
      </c>
      <c r="B1835" s="113">
        <v>0</v>
      </c>
      <c r="C1835" s="115">
        <v>0</v>
      </c>
      <c r="D1835" s="116">
        <v>29.4</v>
      </c>
      <c r="E1835" s="113">
        <v>50.382800000000003</v>
      </c>
      <c r="F1835" s="113">
        <v>18.1448</v>
      </c>
      <c r="G1835" s="113">
        <v>11.80000019</v>
      </c>
      <c r="H1835" s="113">
        <v>13.83</v>
      </c>
      <c r="I1835" s="113">
        <v>0</v>
      </c>
      <c r="J1835" s="113">
        <v>76.13</v>
      </c>
      <c r="K1835" s="113">
        <v>280.2</v>
      </c>
      <c r="L1835" s="113">
        <v>2.0699999999999998</v>
      </c>
      <c r="M1835" s="113">
        <v>14.6</v>
      </c>
      <c r="N1835" s="113">
        <v>0</v>
      </c>
      <c r="O1835" s="113">
        <v>785.17</v>
      </c>
      <c r="P1835" s="113">
        <f t="shared" si="140"/>
        <v>0.95871261365668203</v>
      </c>
      <c r="Q1835" s="113">
        <f t="shared" si="141"/>
        <v>2.6083363743872221</v>
      </c>
      <c r="R1835" s="113">
        <f>SUM($Q$1653:Q1835)</f>
        <v>1639.9276023742211</v>
      </c>
      <c r="S1835" s="113">
        <f t="shared" si="142"/>
        <v>-0.29139309336102626</v>
      </c>
      <c r="T1835" s="113">
        <f>SUM($S$1653:S1835)</f>
        <v>1074.3168001263386</v>
      </c>
      <c r="U1835" s="199">
        <f t="shared" si="143"/>
        <v>0.68603992731999963</v>
      </c>
      <c r="V1835" s="199">
        <f t="shared" si="144"/>
        <v>0.68603992731999963</v>
      </c>
      <c r="W1835" s="231">
        <f>SUM($V$1653:V1835)</f>
        <v>1044.9575929636096</v>
      </c>
      <c r="Y1835" s="231"/>
      <c r="Z1835" s="231"/>
      <c r="AA1835" s="231"/>
      <c r="AB1835" s="231"/>
      <c r="AC1835" s="231"/>
      <c r="AD1835" s="231"/>
      <c r="AE1835" s="231"/>
      <c r="AF1835" s="231"/>
      <c r="AG1835" s="231"/>
      <c r="AH1835" s="231"/>
      <c r="AI1835" s="231"/>
      <c r="AJ1835" s="231"/>
      <c r="AK1835" s="231"/>
      <c r="AL1835" s="231"/>
      <c r="AM1835" s="231"/>
      <c r="AN1835" s="231"/>
    </row>
    <row r="1836" spans="1:40">
      <c r="A1836" s="27">
        <v>43807</v>
      </c>
      <c r="B1836" s="113">
        <v>0</v>
      </c>
      <c r="C1836" s="115">
        <v>0</v>
      </c>
      <c r="D1836" s="116">
        <v>30.12</v>
      </c>
      <c r="E1836" s="113">
        <v>49.991500000000002</v>
      </c>
      <c r="F1836" s="113">
        <v>18.057300000000001</v>
      </c>
      <c r="G1836" s="113">
        <v>11.80000019</v>
      </c>
      <c r="H1836" s="113">
        <v>13.17</v>
      </c>
      <c r="I1836" s="113">
        <v>0</v>
      </c>
      <c r="J1836" s="113">
        <v>75.39</v>
      </c>
      <c r="K1836" s="113">
        <v>294.88</v>
      </c>
      <c r="L1836" s="113">
        <v>4.46</v>
      </c>
      <c r="M1836" s="113">
        <v>14.48</v>
      </c>
      <c r="N1836" s="113">
        <v>0</v>
      </c>
      <c r="O1836" s="113">
        <v>455.35</v>
      </c>
      <c r="P1836" s="113">
        <f t="shared" si="140"/>
        <v>0.61020917242739214</v>
      </c>
      <c r="Q1836" s="113">
        <f t="shared" si="141"/>
        <v>1.8408164065498702</v>
      </c>
      <c r="R1836" s="113">
        <f>SUM($Q$1653:Q1836)</f>
        <v>1641.7684187807711</v>
      </c>
      <c r="S1836" s="113">
        <f t="shared" si="142"/>
        <v>0.54195235153487364</v>
      </c>
      <c r="T1836" s="113">
        <f>SUM($S$1653:S1836)</f>
        <v>1074.8587524778736</v>
      </c>
      <c r="U1836" s="199">
        <f t="shared" si="143"/>
        <v>0.74811740147999972</v>
      </c>
      <c r="V1836" s="199">
        <f t="shared" si="144"/>
        <v>0.74811740147999972</v>
      </c>
      <c r="W1836" s="231">
        <f>SUM($V$1653:V1836)</f>
        <v>1045.7057103650895</v>
      </c>
      <c r="Y1836" s="231"/>
      <c r="Z1836" s="231"/>
      <c r="AA1836" s="231"/>
      <c r="AB1836" s="231"/>
      <c r="AC1836" s="231"/>
      <c r="AD1836" s="231"/>
      <c r="AE1836" s="231"/>
      <c r="AF1836" s="231"/>
      <c r="AG1836" s="231"/>
      <c r="AH1836" s="231"/>
      <c r="AI1836" s="231"/>
      <c r="AJ1836" s="231"/>
      <c r="AK1836" s="231"/>
      <c r="AL1836" s="231"/>
      <c r="AM1836" s="231"/>
      <c r="AN1836" s="231"/>
    </row>
    <row r="1837" spans="1:40">
      <c r="A1837" s="27">
        <v>43808</v>
      </c>
      <c r="B1837" s="113">
        <v>0</v>
      </c>
      <c r="C1837" s="115">
        <v>0</v>
      </c>
      <c r="D1837" s="116">
        <v>30.21</v>
      </c>
      <c r="E1837" s="113">
        <v>50.061500000000002</v>
      </c>
      <c r="F1837" s="113">
        <v>17.898199999999999</v>
      </c>
      <c r="G1837" s="113">
        <v>11.80000019</v>
      </c>
      <c r="H1837" s="113">
        <v>13.18</v>
      </c>
      <c r="I1837" s="113">
        <v>0</v>
      </c>
      <c r="J1837" s="113">
        <v>75.14</v>
      </c>
      <c r="K1837" s="113">
        <v>279.06</v>
      </c>
      <c r="L1837" s="113">
        <v>3.04</v>
      </c>
      <c r="M1837" s="113">
        <v>14.58</v>
      </c>
      <c r="N1837" s="113">
        <v>0</v>
      </c>
      <c r="O1837" s="113">
        <v>406.39</v>
      </c>
      <c r="P1837" s="113">
        <f t="shared" si="140"/>
        <v>0.55822632983312215</v>
      </c>
      <c r="Q1837" s="113">
        <f t="shared" si="141"/>
        <v>1.7475701368084469</v>
      </c>
      <c r="R1837" s="113">
        <f>SUM($Q$1653:Q1837)</f>
        <v>1643.5159889175795</v>
      </c>
      <c r="S1837" s="113">
        <f t="shared" si="142"/>
        <v>0.69020474482777394</v>
      </c>
      <c r="T1837" s="113">
        <f>SUM($S$1653:S1837)</f>
        <v>1075.5489572227013</v>
      </c>
      <c r="U1837" s="199">
        <f t="shared" si="143"/>
        <v>0.75976821396999994</v>
      </c>
      <c r="V1837" s="199">
        <f t="shared" si="144"/>
        <v>0.75976821396999994</v>
      </c>
      <c r="W1837" s="231">
        <f>SUM($V$1653:V1837)</f>
        <v>1046.4654785790594</v>
      </c>
      <c r="Y1837" s="231"/>
      <c r="Z1837" s="231"/>
      <c r="AA1837" s="231"/>
      <c r="AB1837" s="231"/>
      <c r="AC1837" s="231"/>
      <c r="AD1837" s="231"/>
      <c r="AE1837" s="231"/>
      <c r="AF1837" s="231"/>
      <c r="AG1837" s="231"/>
      <c r="AH1837" s="231"/>
      <c r="AI1837" s="231"/>
      <c r="AJ1837" s="231"/>
      <c r="AK1837" s="231"/>
      <c r="AL1837" s="231"/>
      <c r="AM1837" s="231"/>
      <c r="AN1837" s="231"/>
    </row>
    <row r="1838" spans="1:40">
      <c r="A1838" s="27">
        <v>43809</v>
      </c>
      <c r="B1838" s="113">
        <v>0</v>
      </c>
      <c r="C1838" s="115">
        <v>0</v>
      </c>
      <c r="D1838" s="116">
        <v>28.97</v>
      </c>
      <c r="E1838" s="113">
        <v>49.7849</v>
      </c>
      <c r="F1838" s="113">
        <v>17.982199999999999</v>
      </c>
      <c r="G1838" s="113">
        <v>11.80000019</v>
      </c>
      <c r="H1838" s="113">
        <v>13.75</v>
      </c>
      <c r="I1838" s="113">
        <v>0</v>
      </c>
      <c r="J1838" s="113">
        <v>75.010000000000005</v>
      </c>
      <c r="K1838" s="113">
        <v>263.56</v>
      </c>
      <c r="L1838" s="113">
        <v>1.87</v>
      </c>
      <c r="M1838" s="113">
        <v>14.7</v>
      </c>
      <c r="N1838" s="113">
        <v>0</v>
      </c>
      <c r="O1838" s="113">
        <v>167.71</v>
      </c>
      <c r="P1838" s="113">
        <f t="shared" si="140"/>
        <v>0.28264316178764209</v>
      </c>
      <c r="Q1838" s="113">
        <f t="shared" si="141"/>
        <v>1.3266316844660333</v>
      </c>
      <c r="R1838" s="113">
        <f>SUM($Q$1653:Q1838)</f>
        <v>1644.8426206020456</v>
      </c>
      <c r="S1838" s="113">
        <f t="shared" si="142"/>
        <v>1.1296798054805741</v>
      </c>
      <c r="T1838" s="113">
        <f>SUM($S$1653:S1838)</f>
        <v>1076.6786370281818</v>
      </c>
      <c r="U1838" s="199">
        <f t="shared" si="143"/>
        <v>0.6206829939899996</v>
      </c>
      <c r="V1838" s="199">
        <f t="shared" si="144"/>
        <v>0.6206829939899996</v>
      </c>
      <c r="W1838" s="231">
        <f>SUM($V$1653:V1838)</f>
        <v>1047.0861615730494</v>
      </c>
      <c r="Y1838" s="231"/>
      <c r="Z1838" s="231"/>
      <c r="AA1838" s="231"/>
      <c r="AB1838" s="231"/>
      <c r="AC1838" s="231"/>
      <c r="AD1838" s="231"/>
      <c r="AE1838" s="231"/>
      <c r="AF1838" s="231"/>
      <c r="AG1838" s="231"/>
      <c r="AH1838" s="231"/>
      <c r="AI1838" s="231"/>
      <c r="AJ1838" s="231"/>
      <c r="AK1838" s="231"/>
      <c r="AL1838" s="231"/>
      <c r="AM1838" s="231"/>
      <c r="AN1838" s="231"/>
    </row>
    <row r="1839" spans="1:40">
      <c r="A1839" s="27">
        <v>43810</v>
      </c>
      <c r="B1839" s="113">
        <v>0</v>
      </c>
      <c r="C1839" s="115">
        <v>0</v>
      </c>
      <c r="D1839" s="116">
        <v>28.91</v>
      </c>
      <c r="E1839" s="113">
        <v>50.445999999999998</v>
      </c>
      <c r="F1839" s="113">
        <v>18.143999999999998</v>
      </c>
      <c r="G1839" s="113">
        <v>11.80000019</v>
      </c>
      <c r="H1839" s="113">
        <v>13.68</v>
      </c>
      <c r="I1839" s="113">
        <v>0</v>
      </c>
      <c r="J1839" s="113">
        <v>75.010000000000005</v>
      </c>
      <c r="K1839" s="113">
        <v>249.7</v>
      </c>
      <c r="L1839" s="113">
        <v>0.94</v>
      </c>
      <c r="M1839" s="113">
        <v>14.68</v>
      </c>
      <c r="N1839" s="113">
        <v>0</v>
      </c>
      <c r="O1839" s="113">
        <v>182.57</v>
      </c>
      <c r="P1839" s="113">
        <f t="shared" si="140"/>
        <v>0.2968207525164821</v>
      </c>
      <c r="Q1839" s="113">
        <f t="shared" si="141"/>
        <v>1.3455740870613941</v>
      </c>
      <c r="R1839" s="113">
        <f>SUM($Q$1653:Q1839)</f>
        <v>1646.1881946891069</v>
      </c>
      <c r="S1839" s="113">
        <f t="shared" si="142"/>
        <v>1.1277478975865738</v>
      </c>
      <c r="T1839" s="113">
        <f>SUM($S$1653:S1839)</f>
        <v>1077.8063849257685</v>
      </c>
      <c r="U1839" s="199">
        <f t="shared" si="143"/>
        <v>0.63687843919999942</v>
      </c>
      <c r="V1839" s="199">
        <f t="shared" si="144"/>
        <v>0.63687843919999942</v>
      </c>
      <c r="W1839" s="231">
        <f>SUM($V$1653:V1839)</f>
        <v>1047.7230400122494</v>
      </c>
      <c r="Y1839" s="231"/>
      <c r="Z1839" s="231"/>
      <c r="AA1839" s="231"/>
      <c r="AB1839" s="231"/>
      <c r="AC1839" s="231"/>
      <c r="AD1839" s="231"/>
      <c r="AE1839" s="231"/>
      <c r="AF1839" s="231"/>
      <c r="AG1839" s="231"/>
      <c r="AH1839" s="231"/>
      <c r="AI1839" s="231"/>
      <c r="AJ1839" s="231"/>
      <c r="AK1839" s="231"/>
      <c r="AL1839" s="231"/>
      <c r="AM1839" s="231"/>
      <c r="AN1839" s="231"/>
    </row>
    <row r="1840" spans="1:40">
      <c r="A1840" s="27">
        <v>43811</v>
      </c>
      <c r="B1840" s="113">
        <v>0</v>
      </c>
      <c r="C1840" s="115">
        <v>0</v>
      </c>
      <c r="D1840" s="116">
        <v>29.55</v>
      </c>
      <c r="E1840" s="113">
        <v>51.114800000000002</v>
      </c>
      <c r="F1840" s="113">
        <v>17.860499999999998</v>
      </c>
      <c r="G1840" s="113">
        <v>11.80000019</v>
      </c>
      <c r="H1840" s="113">
        <v>13.34</v>
      </c>
      <c r="I1840" s="113">
        <v>0</v>
      </c>
      <c r="J1840" s="113">
        <v>75.02</v>
      </c>
      <c r="K1840" s="113">
        <v>237.36</v>
      </c>
      <c r="L1840" s="113">
        <v>0.49</v>
      </c>
      <c r="M1840" s="113">
        <v>14.67</v>
      </c>
      <c r="N1840" s="113">
        <v>4.58</v>
      </c>
      <c r="O1840" s="113">
        <v>373.86</v>
      </c>
      <c r="P1840" s="113">
        <f t="shared" si="140"/>
        <v>0.51709217825157205</v>
      </c>
      <c r="Q1840" s="113">
        <f t="shared" si="141"/>
        <v>1.6771437173612802</v>
      </c>
      <c r="R1840" s="113">
        <f>SUM($Q$1653:Q1840)</f>
        <v>1647.8653384064683</v>
      </c>
      <c r="S1840" s="113">
        <f t="shared" si="142"/>
        <v>0.81337748744467397</v>
      </c>
      <c r="T1840" s="113">
        <f>SUM($S$1653:S1840)</f>
        <v>1078.6197624132133</v>
      </c>
      <c r="U1840" s="199">
        <f t="shared" si="143"/>
        <v>0.72623325068999967</v>
      </c>
      <c r="V1840" s="199">
        <f t="shared" si="144"/>
        <v>0.72623325068999967</v>
      </c>
      <c r="W1840" s="231">
        <f>SUM($V$1653:V1840)</f>
        <v>1048.4492732629394</v>
      </c>
      <c r="Y1840" s="231"/>
      <c r="Z1840" s="231"/>
      <c r="AA1840" s="231"/>
      <c r="AB1840" s="231"/>
      <c r="AC1840" s="231"/>
      <c r="AD1840" s="231"/>
      <c r="AE1840" s="231"/>
      <c r="AF1840" s="231"/>
      <c r="AG1840" s="231"/>
      <c r="AH1840" s="231"/>
      <c r="AI1840" s="231"/>
      <c r="AJ1840" s="231"/>
      <c r="AK1840" s="231"/>
      <c r="AL1840" s="231"/>
      <c r="AM1840" s="231"/>
      <c r="AN1840" s="231"/>
    </row>
    <row r="1841" spans="1:40">
      <c r="A1841" s="27">
        <v>43812</v>
      </c>
      <c r="B1841" s="113">
        <v>0</v>
      </c>
      <c r="C1841" s="115">
        <v>0</v>
      </c>
      <c r="D1841" s="116">
        <v>28.79</v>
      </c>
      <c r="E1841" s="113">
        <v>52.106299999999997</v>
      </c>
      <c r="F1841" s="113">
        <v>17.845400000000001</v>
      </c>
      <c r="G1841" s="113">
        <v>11.80000019</v>
      </c>
      <c r="H1841" s="113">
        <v>13.68</v>
      </c>
      <c r="I1841" s="113">
        <v>0</v>
      </c>
      <c r="J1841" s="113">
        <v>74.95</v>
      </c>
      <c r="K1841" s="113">
        <v>226.69</v>
      </c>
      <c r="L1841" s="113">
        <v>0.08</v>
      </c>
      <c r="M1841" s="113">
        <v>14.64</v>
      </c>
      <c r="N1841" s="113">
        <v>0</v>
      </c>
      <c r="O1841" s="113">
        <v>543.77</v>
      </c>
      <c r="P1841" s="113">
        <f t="shared" si="140"/>
        <v>0.68159887295680188</v>
      </c>
      <c r="Q1841" s="113">
        <f t="shared" si="141"/>
        <v>1.9770362363070551</v>
      </c>
      <c r="R1841" s="113">
        <f>SUM($Q$1653:Q1841)</f>
        <v>1649.8423746427752</v>
      </c>
      <c r="S1841" s="113">
        <f t="shared" si="142"/>
        <v>0.32595854594457396</v>
      </c>
      <c r="T1841" s="113">
        <f>SUM($S$1653:S1841)</f>
        <v>1078.9457209591578</v>
      </c>
      <c r="U1841" s="199">
        <f t="shared" si="143"/>
        <v>0.68016082652999932</v>
      </c>
      <c r="V1841" s="199">
        <f t="shared" si="144"/>
        <v>0.68016082652999932</v>
      </c>
      <c r="W1841" s="231">
        <f>SUM($V$1653:V1841)</f>
        <v>1049.1294340894694</v>
      </c>
      <c r="Y1841" s="231"/>
      <c r="Z1841" s="231"/>
      <c r="AA1841" s="231"/>
      <c r="AB1841" s="231"/>
      <c r="AC1841" s="231"/>
      <c r="AD1841" s="231"/>
      <c r="AE1841" s="231"/>
      <c r="AF1841" s="231"/>
      <c r="AG1841" s="231"/>
      <c r="AH1841" s="231"/>
      <c r="AI1841" s="231"/>
      <c r="AJ1841" s="231"/>
      <c r="AK1841" s="231"/>
      <c r="AL1841" s="231"/>
      <c r="AM1841" s="231"/>
      <c r="AN1841" s="231"/>
    </row>
    <row r="1842" spans="1:40">
      <c r="A1842" s="27">
        <v>43813</v>
      </c>
      <c r="B1842" s="113">
        <v>0</v>
      </c>
      <c r="C1842" s="115">
        <v>0</v>
      </c>
      <c r="D1842" s="116">
        <v>30.33</v>
      </c>
      <c r="E1842" s="113">
        <v>52.1372</v>
      </c>
      <c r="F1842" s="113">
        <v>18.066199999999998</v>
      </c>
      <c r="G1842" s="113">
        <v>11.80000019</v>
      </c>
      <c r="H1842" s="113">
        <v>13.13</v>
      </c>
      <c r="I1842" s="113">
        <v>0.14000000000000001</v>
      </c>
      <c r="J1842" s="113">
        <v>75.62</v>
      </c>
      <c r="K1842" s="113">
        <v>223.33</v>
      </c>
      <c r="L1842" s="113">
        <v>0</v>
      </c>
      <c r="M1842" s="113">
        <v>14.54</v>
      </c>
      <c r="N1842" s="113">
        <v>0</v>
      </c>
      <c r="O1842" s="113">
        <v>472.3</v>
      </c>
      <c r="P1842" s="113">
        <f t="shared" si="140"/>
        <v>0.62752765616278217</v>
      </c>
      <c r="Q1842" s="113">
        <f t="shared" si="141"/>
        <v>1.8729742140261578</v>
      </c>
      <c r="R1842" s="113">
        <f>SUM($Q$1653:Q1842)</f>
        <v>1651.7153488568015</v>
      </c>
      <c r="S1842" s="113">
        <f t="shared" si="142"/>
        <v>0.68895151833317314</v>
      </c>
      <c r="T1842" s="113">
        <f>SUM($S$1653:S1842)</f>
        <v>1079.634672477491</v>
      </c>
      <c r="U1842" s="199">
        <f t="shared" si="143"/>
        <v>0.84261084477999948</v>
      </c>
      <c r="V1842" s="199">
        <f t="shared" si="144"/>
        <v>0.84261084477999948</v>
      </c>
      <c r="W1842" s="231">
        <f>SUM($V$1653:V1842)</f>
        <v>1049.9720449342494</v>
      </c>
      <c r="Y1842" s="231"/>
      <c r="Z1842" s="231"/>
      <c r="AA1842" s="231"/>
      <c r="AB1842" s="231"/>
      <c r="AC1842" s="231"/>
      <c r="AD1842" s="231"/>
      <c r="AE1842" s="231"/>
      <c r="AF1842" s="231"/>
      <c r="AG1842" s="231"/>
      <c r="AH1842" s="231"/>
      <c r="AI1842" s="231"/>
      <c r="AJ1842" s="231"/>
      <c r="AK1842" s="231"/>
      <c r="AL1842" s="231"/>
      <c r="AM1842" s="231"/>
      <c r="AN1842" s="231"/>
    </row>
    <row r="1843" spans="1:40">
      <c r="A1843" s="27">
        <v>43814</v>
      </c>
      <c r="B1843" s="113">
        <v>0</v>
      </c>
      <c r="C1843" s="115">
        <v>0</v>
      </c>
      <c r="D1843" s="116">
        <v>30.24</v>
      </c>
      <c r="E1843" s="113">
        <v>51.928899999999999</v>
      </c>
      <c r="F1843" s="113">
        <v>18.371200000000002</v>
      </c>
      <c r="G1843" s="113">
        <v>11.80000019</v>
      </c>
      <c r="H1843" s="113">
        <v>13.14</v>
      </c>
      <c r="I1843" s="113">
        <v>0.08</v>
      </c>
      <c r="J1843" s="113">
        <v>75.349999999999994</v>
      </c>
      <c r="K1843" s="113">
        <v>221.23</v>
      </c>
      <c r="L1843" s="113">
        <v>0.02</v>
      </c>
      <c r="M1843" s="113">
        <v>14.58</v>
      </c>
      <c r="N1843" s="113">
        <v>0</v>
      </c>
      <c r="O1843" s="113">
        <v>347.25</v>
      </c>
      <c r="P1843" s="113">
        <f t="shared" si="140"/>
        <v>0.49000221675414196</v>
      </c>
      <c r="Q1843" s="113">
        <f t="shared" si="141"/>
        <v>1.6323198384031312</v>
      </c>
      <c r="R1843" s="113">
        <f>SUM($Q$1653:Q1843)</f>
        <v>1653.3476686952047</v>
      </c>
      <c r="S1843" s="113">
        <f t="shared" si="142"/>
        <v>0.97420752921757314</v>
      </c>
      <c r="T1843" s="113">
        <f>SUM($S$1653:S1843)</f>
        <v>1080.6088800067087</v>
      </c>
      <c r="U1843" s="199">
        <f t="shared" si="143"/>
        <v>0.8264118770899993</v>
      </c>
      <c r="V1843" s="199">
        <f t="shared" si="144"/>
        <v>0.8264118770899993</v>
      </c>
      <c r="W1843" s="231">
        <f>SUM($V$1653:V1843)</f>
        <v>1050.7984568113395</v>
      </c>
      <c r="Y1843" s="231"/>
      <c r="Z1843" s="231"/>
      <c r="AA1843" s="231"/>
      <c r="AB1843" s="231"/>
      <c r="AC1843" s="231"/>
      <c r="AD1843" s="231"/>
      <c r="AE1843" s="231"/>
      <c r="AF1843" s="231"/>
      <c r="AG1843" s="231"/>
      <c r="AH1843" s="231"/>
      <c r="AI1843" s="231"/>
      <c r="AJ1843" s="231"/>
      <c r="AK1843" s="231"/>
      <c r="AL1843" s="231"/>
      <c r="AM1843" s="231"/>
      <c r="AN1843" s="231"/>
    </row>
    <row r="1844" spans="1:40">
      <c r="A1844" s="27">
        <v>43815</v>
      </c>
      <c r="B1844" s="113">
        <v>0</v>
      </c>
      <c r="C1844" s="115">
        <v>0</v>
      </c>
      <c r="D1844" s="116">
        <v>31.11</v>
      </c>
      <c r="E1844" s="113">
        <v>51.7926</v>
      </c>
      <c r="F1844" s="113">
        <v>18.720199999999998</v>
      </c>
      <c r="G1844" s="113">
        <v>11.80000019</v>
      </c>
      <c r="H1844" s="113">
        <v>12.64</v>
      </c>
      <c r="I1844" s="113">
        <v>0.1</v>
      </c>
      <c r="J1844" s="113">
        <v>75.34</v>
      </c>
      <c r="K1844" s="113">
        <v>220.23</v>
      </c>
      <c r="L1844" s="113">
        <v>0</v>
      </c>
      <c r="M1844" s="113">
        <v>14.43</v>
      </c>
      <c r="N1844" s="113">
        <v>0</v>
      </c>
      <c r="O1844" s="113">
        <v>326.26</v>
      </c>
      <c r="P1844" s="113">
        <f t="shared" si="140"/>
        <v>0.47817150442990203</v>
      </c>
      <c r="Q1844" s="113">
        <f t="shared" si="141"/>
        <v>1.6131221172500596</v>
      </c>
      <c r="R1844" s="113">
        <f>SUM($Q$1653:Q1844)</f>
        <v>1654.9607908124547</v>
      </c>
      <c r="S1844" s="113">
        <f t="shared" si="142"/>
        <v>1.123265079869975</v>
      </c>
      <c r="T1844" s="113">
        <f>SUM($S$1653:S1844)</f>
        <v>1081.7321450865786</v>
      </c>
      <c r="U1844" s="199">
        <f t="shared" si="143"/>
        <v>0.91318225539999975</v>
      </c>
      <c r="V1844" s="199">
        <f t="shared" si="144"/>
        <v>0.91318225539999975</v>
      </c>
      <c r="W1844" s="231">
        <f>SUM($V$1653:V1844)</f>
        <v>1051.7116390667395</v>
      </c>
      <c r="Y1844" s="231"/>
      <c r="Z1844" s="231"/>
      <c r="AA1844" s="231"/>
      <c r="AB1844" s="231"/>
      <c r="AC1844" s="231"/>
      <c r="AD1844" s="231"/>
      <c r="AE1844" s="231"/>
      <c r="AF1844" s="231"/>
      <c r="AG1844" s="231"/>
      <c r="AH1844" s="231"/>
      <c r="AI1844" s="231"/>
      <c r="AJ1844" s="231"/>
      <c r="AK1844" s="231"/>
      <c r="AL1844" s="231"/>
      <c r="AM1844" s="231"/>
      <c r="AN1844" s="231"/>
    </row>
    <row r="1845" spans="1:40">
      <c r="A1845" s="27">
        <v>43816</v>
      </c>
      <c r="B1845" s="113">
        <v>0</v>
      </c>
      <c r="C1845" s="115">
        <v>0</v>
      </c>
      <c r="D1845" s="116">
        <v>30.99</v>
      </c>
      <c r="E1845" s="113">
        <v>51.597999999999999</v>
      </c>
      <c r="F1845" s="113">
        <v>18.8447</v>
      </c>
      <c r="G1845" s="113">
        <v>11.80000019</v>
      </c>
      <c r="H1845" s="113">
        <v>12.56</v>
      </c>
      <c r="I1845" s="113">
        <v>0.06</v>
      </c>
      <c r="J1845" s="113">
        <v>75.11</v>
      </c>
      <c r="K1845" s="113">
        <v>219.47</v>
      </c>
      <c r="L1845" s="113">
        <v>0</v>
      </c>
      <c r="M1845" s="113">
        <v>14.37</v>
      </c>
      <c r="N1845" s="113">
        <v>0</v>
      </c>
      <c r="O1845" s="113">
        <v>282.31</v>
      </c>
      <c r="P1845" s="113">
        <f t="shared" si="140"/>
        <v>0.42746590615187202</v>
      </c>
      <c r="Q1845" s="113">
        <f t="shared" si="141"/>
        <v>1.5333669003989754</v>
      </c>
      <c r="R1845" s="113">
        <f>SUM($Q$1653:Q1845)</f>
        <v>1656.4941577128536</v>
      </c>
      <c r="S1845" s="113">
        <f t="shared" si="142"/>
        <v>1.2071753720372738</v>
      </c>
      <c r="T1845" s="113">
        <f>SUM($S$1653:S1845)</f>
        <v>1082.9393204586158</v>
      </c>
      <c r="U1845" s="199">
        <f t="shared" si="143"/>
        <v>0.8941510860699996</v>
      </c>
      <c r="V1845" s="199">
        <f t="shared" si="144"/>
        <v>0.8941510860699996</v>
      </c>
      <c r="W1845" s="231">
        <f>SUM($V$1653:V1845)</f>
        <v>1052.6057901528095</v>
      </c>
      <c r="Y1845" s="231"/>
      <c r="Z1845" s="231"/>
      <c r="AA1845" s="231"/>
      <c r="AB1845" s="231"/>
      <c r="AC1845" s="231"/>
      <c r="AD1845" s="231"/>
      <c r="AE1845" s="231"/>
      <c r="AF1845" s="231"/>
      <c r="AG1845" s="231"/>
      <c r="AH1845" s="231"/>
      <c r="AI1845" s="231"/>
      <c r="AJ1845" s="231"/>
      <c r="AK1845" s="231"/>
      <c r="AL1845" s="231"/>
      <c r="AM1845" s="231"/>
      <c r="AN1845" s="231"/>
    </row>
    <row r="1846" spans="1:40">
      <c r="A1846" s="27">
        <v>43817</v>
      </c>
      <c r="B1846" s="113">
        <v>0</v>
      </c>
      <c r="C1846" s="115">
        <v>0</v>
      </c>
      <c r="D1846" s="116">
        <v>30.94</v>
      </c>
      <c r="E1846" s="113">
        <v>50.508400000000002</v>
      </c>
      <c r="F1846" s="113">
        <v>11.4884</v>
      </c>
      <c r="G1846" s="113">
        <v>11.80000019</v>
      </c>
      <c r="H1846" s="113">
        <v>12.71</v>
      </c>
      <c r="I1846" s="113">
        <v>0.06</v>
      </c>
      <c r="J1846" s="113">
        <v>75.09</v>
      </c>
      <c r="K1846" s="113">
        <v>218.06</v>
      </c>
      <c r="L1846" s="113">
        <v>0</v>
      </c>
      <c r="M1846" s="113">
        <v>14.4</v>
      </c>
      <c r="N1846" s="113">
        <v>0</v>
      </c>
      <c r="O1846" s="113">
        <v>140.85</v>
      </c>
      <c r="P1846" s="113">
        <f t="shared" si="140"/>
        <v>0.28143595261808207</v>
      </c>
      <c r="Q1846" s="113">
        <f t="shared" si="141"/>
        <v>1.3250311288290191</v>
      </c>
      <c r="R1846" s="113">
        <f>SUM($Q$1653:Q1846)</f>
        <v>1657.8191888416827</v>
      </c>
      <c r="S1846" s="113">
        <f t="shared" si="142"/>
        <v>1.4589754661997738</v>
      </c>
      <c r="T1846" s="113">
        <f>SUM($S$1653:S1846)</f>
        <v>1084.3982959248156</v>
      </c>
      <c r="U1846" s="199">
        <f t="shared" si="143"/>
        <v>0.84580222135999961</v>
      </c>
      <c r="V1846" s="199">
        <f t="shared" si="144"/>
        <v>0.84580222135999961</v>
      </c>
      <c r="W1846" s="231">
        <f>SUM($V$1653:V1846)</f>
        <v>1053.4515923741694</v>
      </c>
      <c r="Y1846" s="231"/>
      <c r="Z1846" s="231"/>
      <c r="AA1846" s="231"/>
      <c r="AB1846" s="231"/>
      <c r="AC1846" s="231"/>
      <c r="AD1846" s="231"/>
      <c r="AE1846" s="231"/>
      <c r="AF1846" s="231"/>
      <c r="AG1846" s="231"/>
      <c r="AH1846" s="231"/>
      <c r="AI1846" s="231"/>
      <c r="AJ1846" s="231"/>
      <c r="AK1846" s="231"/>
      <c r="AL1846" s="231"/>
      <c r="AM1846" s="231"/>
      <c r="AN1846" s="231"/>
    </row>
    <row r="1847" spans="1:40">
      <c r="A1847" s="27">
        <v>43818</v>
      </c>
      <c r="B1847" s="113">
        <v>0</v>
      </c>
      <c r="C1847" s="115">
        <v>0</v>
      </c>
      <c r="D1847" s="116">
        <v>30.75</v>
      </c>
      <c r="E1847" s="113">
        <v>35.878799999999998</v>
      </c>
      <c r="F1847" s="113">
        <v>4.8475000000000001</v>
      </c>
      <c r="G1847" s="113">
        <v>11.80000019</v>
      </c>
      <c r="H1847" s="113">
        <v>12.93</v>
      </c>
      <c r="I1847" s="113">
        <v>0.05</v>
      </c>
      <c r="J1847" s="113">
        <v>74.97</v>
      </c>
      <c r="K1847" s="113">
        <v>32.5</v>
      </c>
      <c r="L1847" s="113">
        <v>0</v>
      </c>
      <c r="M1847" s="113">
        <v>14.43</v>
      </c>
      <c r="N1847" s="113">
        <v>0</v>
      </c>
      <c r="O1847" s="113">
        <v>140.41</v>
      </c>
      <c r="P1847" s="113">
        <f t="shared" si="140"/>
        <v>0.20409363168667197</v>
      </c>
      <c r="Q1847" s="113">
        <f t="shared" si="141"/>
        <v>1.2264129791962615</v>
      </c>
      <c r="R1847" s="113">
        <f>SUM($Q$1653:Q1847)</f>
        <v>1659.045601820879</v>
      </c>
      <c r="S1847" s="113">
        <f t="shared" si="142"/>
        <v>1.0615961360596746</v>
      </c>
      <c r="T1847" s="113">
        <f>SUM($S$1653:S1847)</f>
        <v>1085.4598920608753</v>
      </c>
      <c r="U1847" s="199">
        <f t="shared" si="143"/>
        <v>0.32590260658999975</v>
      </c>
      <c r="V1847" s="199">
        <f t="shared" si="144"/>
        <v>0.32590260658999975</v>
      </c>
      <c r="W1847" s="231">
        <f>SUM($V$1653:V1847)</f>
        <v>1053.7774949807595</v>
      </c>
      <c r="Y1847" s="231"/>
      <c r="Z1847" s="231"/>
      <c r="AA1847" s="231"/>
      <c r="AB1847" s="231"/>
      <c r="AC1847" s="231"/>
      <c r="AD1847" s="231"/>
      <c r="AE1847" s="231"/>
      <c r="AF1847" s="231"/>
      <c r="AG1847" s="231"/>
      <c r="AH1847" s="231"/>
      <c r="AI1847" s="231"/>
      <c r="AJ1847" s="231"/>
      <c r="AK1847" s="231"/>
      <c r="AL1847" s="231"/>
      <c r="AM1847" s="231"/>
      <c r="AN1847" s="231"/>
    </row>
    <row r="1848" spans="1:40">
      <c r="A1848" s="27">
        <v>43819</v>
      </c>
      <c r="B1848" s="113">
        <v>0</v>
      </c>
      <c r="C1848" s="115">
        <v>0</v>
      </c>
      <c r="D1848" s="116">
        <v>29.31</v>
      </c>
      <c r="E1848" s="113">
        <v>51.661299999999997</v>
      </c>
      <c r="F1848" s="113">
        <v>4.1020000000000003</v>
      </c>
      <c r="G1848" s="113">
        <v>11.80000019</v>
      </c>
      <c r="H1848" s="113">
        <v>13.66</v>
      </c>
      <c r="I1848" s="113">
        <v>0</v>
      </c>
      <c r="J1848" s="113">
        <v>74.83</v>
      </c>
      <c r="K1848" s="113">
        <v>0</v>
      </c>
      <c r="L1848" s="113">
        <v>0</v>
      </c>
      <c r="M1848" s="113">
        <v>14.45</v>
      </c>
      <c r="N1848" s="113">
        <v>0</v>
      </c>
      <c r="O1848" s="113">
        <v>131.88</v>
      </c>
      <c r="P1848" s="113">
        <f t="shared" si="140"/>
        <v>0.19903516847382183</v>
      </c>
      <c r="Q1848" s="113">
        <f t="shared" si="141"/>
        <v>1.2202248785919807</v>
      </c>
      <c r="R1848" s="113">
        <f>SUM($Q$1653:Q1848)</f>
        <v>1660.2658266994711</v>
      </c>
      <c r="S1848" s="113">
        <f t="shared" si="142"/>
        <v>1.5053673064991742</v>
      </c>
      <c r="T1848" s="113">
        <f>SUM($S$1653:S1848)</f>
        <v>1086.9652593673745</v>
      </c>
      <c r="U1848" s="199">
        <f t="shared" si="143"/>
        <v>0.70779573928999928</v>
      </c>
      <c r="V1848" s="199">
        <f t="shared" si="144"/>
        <v>0.70779573928999928</v>
      </c>
      <c r="W1848" s="231">
        <f>SUM($V$1653:V1848)</f>
        <v>1054.4852907200495</v>
      </c>
      <c r="Y1848" s="231"/>
      <c r="Z1848" s="231"/>
      <c r="AA1848" s="231"/>
      <c r="AB1848" s="231"/>
      <c r="AC1848" s="231"/>
      <c r="AD1848" s="231"/>
      <c r="AE1848" s="231"/>
      <c r="AF1848" s="231"/>
      <c r="AG1848" s="231"/>
      <c r="AH1848" s="231"/>
      <c r="AI1848" s="231"/>
      <c r="AJ1848" s="231"/>
      <c r="AK1848" s="231"/>
      <c r="AL1848" s="231"/>
      <c r="AM1848" s="231"/>
      <c r="AN1848" s="231"/>
    </row>
    <row r="1849" spans="1:40">
      <c r="A1849" s="27">
        <v>43820</v>
      </c>
      <c r="B1849" s="113">
        <v>0</v>
      </c>
      <c r="C1849" s="115">
        <v>0</v>
      </c>
      <c r="D1849" s="116">
        <v>30.04</v>
      </c>
      <c r="E1849" s="113">
        <v>0</v>
      </c>
      <c r="F1849" s="113">
        <v>0</v>
      </c>
      <c r="G1849" s="113">
        <v>11.80000019</v>
      </c>
      <c r="H1849" s="113">
        <v>13.34</v>
      </c>
      <c r="I1849" s="113">
        <v>0.1</v>
      </c>
      <c r="J1849" s="113">
        <v>74.930000000000007</v>
      </c>
      <c r="K1849" s="113">
        <v>1.45</v>
      </c>
      <c r="L1849" s="113">
        <v>0</v>
      </c>
      <c r="M1849" s="113">
        <v>14.2</v>
      </c>
      <c r="N1849" s="113">
        <v>0</v>
      </c>
      <c r="O1849" s="113">
        <v>126.57</v>
      </c>
      <c r="P1849" s="113">
        <f t="shared" si="140"/>
        <v>0.10235630882988198</v>
      </c>
      <c r="Q1849" s="113">
        <f t="shared" si="141"/>
        <v>1.1077781125398032</v>
      </c>
      <c r="R1849" s="113">
        <f>SUM($Q$1653:Q1849)</f>
        <v>1661.3736048120109</v>
      </c>
      <c r="S1849" s="113">
        <f t="shared" si="142"/>
        <v>-0.26831879904942607</v>
      </c>
      <c r="T1849" s="113">
        <f>SUM($S$1653:S1849)</f>
        <v>1086.6969405683251</v>
      </c>
      <c r="U1849" s="199">
        <f t="shared" si="143"/>
        <v>-0.9648941480000004</v>
      </c>
      <c r="V1849" s="199">
        <f t="shared" si="144"/>
        <v>0</v>
      </c>
      <c r="W1849" s="231">
        <f>SUM($V$1653:V1849)</f>
        <v>1054.4852907200495</v>
      </c>
      <c r="Y1849" s="231"/>
      <c r="Z1849" s="231"/>
      <c r="AA1849" s="231"/>
      <c r="AB1849" s="231"/>
      <c r="AC1849" s="231"/>
      <c r="AD1849" s="231"/>
      <c r="AE1849" s="231"/>
      <c r="AF1849" s="231"/>
      <c r="AG1849" s="231"/>
      <c r="AH1849" s="231"/>
      <c r="AI1849" s="231"/>
      <c r="AJ1849" s="231"/>
      <c r="AK1849" s="231"/>
      <c r="AL1849" s="231"/>
      <c r="AM1849" s="231"/>
      <c r="AN1849" s="231"/>
    </row>
    <row r="1850" spans="1:40">
      <c r="A1850" s="27">
        <v>43821</v>
      </c>
      <c r="B1850" s="113">
        <v>0</v>
      </c>
      <c r="C1850" s="115">
        <v>0</v>
      </c>
      <c r="D1850" s="116">
        <v>29.95</v>
      </c>
      <c r="E1850" s="113">
        <v>0</v>
      </c>
      <c r="F1850" s="113">
        <v>0</v>
      </c>
      <c r="G1850" s="113">
        <v>11.80000019</v>
      </c>
      <c r="H1850" s="113">
        <v>13.33</v>
      </c>
      <c r="I1850" s="113">
        <v>0.09</v>
      </c>
      <c r="J1850" s="113">
        <v>74.900000000000006</v>
      </c>
      <c r="K1850" s="113">
        <v>0</v>
      </c>
      <c r="L1850" s="113">
        <v>0</v>
      </c>
      <c r="M1850" s="113">
        <v>13.93</v>
      </c>
      <c r="N1850" s="113">
        <v>0</v>
      </c>
      <c r="O1850" s="113">
        <v>119.14</v>
      </c>
      <c r="P1850" s="113">
        <f t="shared" si="140"/>
        <v>9.2031435493882041E-2</v>
      </c>
      <c r="Q1850" s="113">
        <f t="shared" si="141"/>
        <v>1.0963992873921882</v>
      </c>
      <c r="R1850" s="113">
        <f>SUM($Q$1653:Q1850)</f>
        <v>1662.470004099403</v>
      </c>
      <c r="S1850" s="113">
        <f t="shared" si="142"/>
        <v>-0.26078833980942612</v>
      </c>
      <c r="T1850" s="113">
        <f>SUM($S$1653:S1850)</f>
        <v>1086.4361522285158</v>
      </c>
      <c r="U1850" s="199">
        <f t="shared" si="143"/>
        <v>-0.97431591500000048</v>
      </c>
      <c r="V1850" s="199">
        <f t="shared" si="144"/>
        <v>0</v>
      </c>
      <c r="W1850" s="231">
        <f>SUM($V$1653:V1850)</f>
        <v>1054.4852907200495</v>
      </c>
      <c r="Y1850" s="231"/>
      <c r="Z1850" s="231"/>
      <c r="AA1850" s="231"/>
      <c r="AB1850" s="231"/>
      <c r="AC1850" s="231"/>
      <c r="AD1850" s="231"/>
      <c r="AE1850" s="231"/>
      <c r="AF1850" s="231"/>
      <c r="AG1850" s="231"/>
      <c r="AH1850" s="231"/>
      <c r="AI1850" s="231"/>
      <c r="AJ1850" s="231"/>
      <c r="AK1850" s="231"/>
      <c r="AL1850" s="231"/>
      <c r="AM1850" s="231"/>
      <c r="AN1850" s="231"/>
    </row>
    <row r="1851" spans="1:40">
      <c r="A1851" s="27">
        <v>43822</v>
      </c>
      <c r="B1851" s="113">
        <v>0</v>
      </c>
      <c r="C1851" s="115">
        <v>0</v>
      </c>
      <c r="D1851" s="116">
        <v>30.75</v>
      </c>
      <c r="E1851" s="113">
        <v>0</v>
      </c>
      <c r="F1851" s="113">
        <v>0</v>
      </c>
      <c r="G1851" s="113">
        <v>11.80000019</v>
      </c>
      <c r="H1851" s="113">
        <v>12.91</v>
      </c>
      <c r="I1851" s="113">
        <v>0.15</v>
      </c>
      <c r="J1851" s="113">
        <v>74.98</v>
      </c>
      <c r="K1851" s="113">
        <v>1.25</v>
      </c>
      <c r="L1851" s="113">
        <v>0.25</v>
      </c>
      <c r="M1851" s="113">
        <v>13.58</v>
      </c>
      <c r="N1851" s="113">
        <v>0</v>
      </c>
      <c r="O1851" s="113">
        <v>114.74</v>
      </c>
      <c r="P1851" s="113">
        <f t="shared" si="140"/>
        <v>9.789795208788199E-2</v>
      </c>
      <c r="Q1851" s="113">
        <f t="shared" si="141"/>
        <v>1.1028502358019521</v>
      </c>
      <c r="R1851" s="113">
        <f>SUM($Q$1653:Q1851)</f>
        <v>1663.572854335205</v>
      </c>
      <c r="S1851" s="113">
        <f t="shared" si="142"/>
        <v>-0.16020753749942596</v>
      </c>
      <c r="T1851" s="113">
        <f>SUM($S$1653:S1851)</f>
        <v>1086.2759446910163</v>
      </c>
      <c r="U1851" s="199">
        <f t="shared" si="143"/>
        <v>-0.8905668750000002</v>
      </c>
      <c r="V1851" s="199">
        <f t="shared" si="144"/>
        <v>0</v>
      </c>
      <c r="W1851" s="231">
        <f>SUM($V$1653:V1851)</f>
        <v>1054.4852907200495</v>
      </c>
      <c r="Y1851" s="231"/>
      <c r="Z1851" s="231"/>
      <c r="AA1851" s="231"/>
      <c r="AB1851" s="231"/>
      <c r="AC1851" s="231"/>
      <c r="AD1851" s="231"/>
      <c r="AE1851" s="231"/>
      <c r="AF1851" s="231"/>
      <c r="AG1851" s="231"/>
      <c r="AH1851" s="231"/>
      <c r="AI1851" s="231"/>
      <c r="AJ1851" s="231"/>
      <c r="AK1851" s="231"/>
      <c r="AL1851" s="231"/>
      <c r="AM1851" s="231"/>
      <c r="AN1851" s="231"/>
    </row>
    <row r="1852" spans="1:40">
      <c r="A1852" s="27">
        <v>43823</v>
      </c>
      <c r="B1852" s="113">
        <v>0</v>
      </c>
      <c r="C1852" s="115">
        <v>0</v>
      </c>
      <c r="D1852" s="116">
        <v>29.26</v>
      </c>
      <c r="E1852" s="113">
        <v>0</v>
      </c>
      <c r="F1852" s="113">
        <v>4.9451999999999998</v>
      </c>
      <c r="G1852" s="113">
        <v>11.80000019</v>
      </c>
      <c r="H1852" s="113">
        <v>13.44</v>
      </c>
      <c r="I1852" s="113">
        <v>0.11</v>
      </c>
      <c r="J1852" s="113">
        <v>74.790000000000006</v>
      </c>
      <c r="K1852" s="113">
        <v>75.47</v>
      </c>
      <c r="L1852" s="113">
        <v>4.95</v>
      </c>
      <c r="M1852" s="113">
        <v>10.25</v>
      </c>
      <c r="N1852" s="113">
        <v>0</v>
      </c>
      <c r="O1852" s="113">
        <v>108.83</v>
      </c>
      <c r="P1852" s="113">
        <f t="shared" si="140"/>
        <v>6.8709895922322003E-2</v>
      </c>
      <c r="Q1852" s="113">
        <f t="shared" si="141"/>
        <v>1.0711254262169778</v>
      </c>
      <c r="R1852" s="113">
        <f>SUM($Q$1653:Q1852)</f>
        <v>1664.6439797614219</v>
      </c>
      <c r="S1852" s="113">
        <f t="shared" si="142"/>
        <v>-0.39088250657822576</v>
      </c>
      <c r="T1852" s="113">
        <f>SUM($S$1653:S1852)</f>
        <v>1085.8850621844381</v>
      </c>
      <c r="U1852" s="199">
        <f t="shared" si="143"/>
        <v>-1.0423158762800002</v>
      </c>
      <c r="V1852" s="199">
        <f t="shared" si="144"/>
        <v>0</v>
      </c>
      <c r="W1852" s="231">
        <f>SUM($V$1653:V1852)</f>
        <v>1054.4852907200495</v>
      </c>
      <c r="Y1852" s="231"/>
      <c r="Z1852" s="231"/>
      <c r="AA1852" s="231"/>
      <c r="AB1852" s="231"/>
      <c r="AC1852" s="231"/>
      <c r="AD1852" s="231"/>
      <c r="AE1852" s="231"/>
      <c r="AF1852" s="231"/>
      <c r="AG1852" s="231"/>
      <c r="AH1852" s="231"/>
      <c r="AI1852" s="231"/>
      <c r="AJ1852" s="231"/>
      <c r="AK1852" s="231"/>
      <c r="AL1852" s="231"/>
      <c r="AM1852" s="231"/>
      <c r="AN1852" s="231"/>
    </row>
    <row r="1853" spans="1:40">
      <c r="A1853" s="27">
        <v>43824</v>
      </c>
      <c r="B1853" s="113">
        <v>0</v>
      </c>
      <c r="C1853" s="115">
        <v>0</v>
      </c>
      <c r="D1853" s="116">
        <v>30.8</v>
      </c>
      <c r="E1853" s="113">
        <v>0</v>
      </c>
      <c r="F1853" s="113">
        <v>10.293200000000001</v>
      </c>
      <c r="G1853" s="113">
        <v>11.80000019</v>
      </c>
      <c r="H1853" s="113">
        <v>12.94</v>
      </c>
      <c r="I1853" s="113">
        <v>0.2</v>
      </c>
      <c r="J1853" s="113">
        <v>74.97</v>
      </c>
      <c r="K1853" s="113">
        <v>120.98</v>
      </c>
      <c r="L1853" s="113">
        <v>1.21</v>
      </c>
      <c r="M1853" s="113">
        <v>0</v>
      </c>
      <c r="N1853" s="113">
        <v>0</v>
      </c>
      <c r="O1853" s="113">
        <v>105.46</v>
      </c>
      <c r="P1853" s="113">
        <f t="shared" si="140"/>
        <v>8.8440403967921966E-2</v>
      </c>
      <c r="Q1853" s="113">
        <f t="shared" si="141"/>
        <v>1.0924691438442458</v>
      </c>
      <c r="R1853" s="113">
        <f>SUM($Q$1653:Q1853)</f>
        <v>1665.7364489052661</v>
      </c>
      <c r="S1853" s="113">
        <f t="shared" si="142"/>
        <v>-0.23926657970022625</v>
      </c>
      <c r="T1853" s="113">
        <f>SUM($S$1653:S1853)</f>
        <v>1085.6457956047379</v>
      </c>
      <c r="U1853" s="199">
        <f t="shared" si="143"/>
        <v>-0.87652055148000019</v>
      </c>
      <c r="V1853" s="199">
        <f t="shared" si="144"/>
        <v>0</v>
      </c>
      <c r="W1853" s="231">
        <f>SUM($V$1653:V1853)</f>
        <v>1054.4852907200495</v>
      </c>
      <c r="Y1853" s="231"/>
      <c r="Z1853" s="231"/>
      <c r="AA1853" s="231"/>
      <c r="AB1853" s="231"/>
      <c r="AC1853" s="231"/>
      <c r="AD1853" s="231"/>
      <c r="AE1853" s="231"/>
      <c r="AF1853" s="231"/>
      <c r="AG1853" s="231"/>
      <c r="AH1853" s="231"/>
      <c r="AI1853" s="231"/>
      <c r="AJ1853" s="231"/>
      <c r="AK1853" s="231"/>
      <c r="AL1853" s="231"/>
      <c r="AM1853" s="231"/>
      <c r="AN1853" s="231"/>
    </row>
    <row r="1854" spans="1:40">
      <c r="A1854" s="27">
        <v>43825</v>
      </c>
      <c r="B1854" s="113">
        <v>0</v>
      </c>
      <c r="C1854" s="115">
        <v>0</v>
      </c>
      <c r="D1854" s="116">
        <v>27.75</v>
      </c>
      <c r="E1854" s="113">
        <v>0</v>
      </c>
      <c r="F1854" s="113">
        <v>13.3468</v>
      </c>
      <c r="G1854" s="113">
        <v>11.80000019</v>
      </c>
      <c r="H1854" s="113">
        <v>14.53</v>
      </c>
      <c r="I1854" s="113">
        <v>0.04</v>
      </c>
      <c r="J1854" s="113">
        <v>74.739999999999995</v>
      </c>
      <c r="K1854" s="113">
        <v>88.78</v>
      </c>
      <c r="L1854" s="113">
        <v>0</v>
      </c>
      <c r="M1854" s="113">
        <v>0</v>
      </c>
      <c r="N1854" s="113">
        <v>0</v>
      </c>
      <c r="O1854" s="113">
        <v>96.31</v>
      </c>
      <c r="P1854" s="113">
        <f t="shared" si="140"/>
        <v>2.6038523678842004E-2</v>
      </c>
      <c r="Q1854" s="113">
        <f t="shared" si="141"/>
        <v>1.026380487664116</v>
      </c>
      <c r="R1854" s="113">
        <f>SUM($Q$1653:Q1854)</f>
        <v>1666.7628293929301</v>
      </c>
      <c r="S1854" s="113">
        <f t="shared" si="142"/>
        <v>-0.51721281177862588</v>
      </c>
      <c r="T1854" s="113">
        <f>SUM($S$1653:S1854)</f>
        <v>1085.1285827929594</v>
      </c>
      <c r="U1854" s="199">
        <f t="shared" si="143"/>
        <v>-1.1931995795200003</v>
      </c>
      <c r="V1854" s="199">
        <f t="shared" si="144"/>
        <v>0</v>
      </c>
      <c r="W1854" s="231">
        <f>SUM($V$1653:V1854)</f>
        <v>1054.4852907200495</v>
      </c>
      <c r="Y1854" s="231"/>
      <c r="Z1854" s="231"/>
      <c r="AA1854" s="231"/>
      <c r="AB1854" s="231"/>
      <c r="AC1854" s="231"/>
      <c r="AD1854" s="231"/>
      <c r="AE1854" s="231"/>
      <c r="AF1854" s="231"/>
      <c r="AG1854" s="231"/>
      <c r="AH1854" s="231"/>
      <c r="AI1854" s="231"/>
      <c r="AJ1854" s="231"/>
      <c r="AK1854" s="231"/>
      <c r="AL1854" s="231"/>
      <c r="AM1854" s="231"/>
      <c r="AN1854" s="231"/>
    </row>
    <row r="1855" spans="1:40">
      <c r="A1855" s="27">
        <v>43826</v>
      </c>
      <c r="B1855" s="113">
        <v>0</v>
      </c>
      <c r="C1855" s="115">
        <v>0</v>
      </c>
      <c r="D1855" s="116">
        <v>27.98</v>
      </c>
      <c r="E1855" s="113">
        <v>0</v>
      </c>
      <c r="F1855" s="113">
        <v>19.255099999999999</v>
      </c>
      <c r="G1855" s="113">
        <v>11.80000019</v>
      </c>
      <c r="H1855" s="113">
        <v>14.6</v>
      </c>
      <c r="I1855" s="113">
        <v>0.32</v>
      </c>
      <c r="J1855" s="113">
        <v>74.86</v>
      </c>
      <c r="K1855" s="113">
        <v>141.86000000000001</v>
      </c>
      <c r="L1855" s="113">
        <v>0</v>
      </c>
      <c r="M1855" s="113">
        <v>50.75</v>
      </c>
      <c r="N1855" s="113">
        <v>0</v>
      </c>
      <c r="O1855" s="113">
        <v>94.05</v>
      </c>
      <c r="P1855" s="113">
        <f t="shared" si="140"/>
        <v>0.11187178868035201</v>
      </c>
      <c r="Q1855" s="113">
        <f t="shared" si="141"/>
        <v>1.1183694638278827</v>
      </c>
      <c r="R1855" s="113">
        <f>SUM($Q$1653:Q1855)</f>
        <v>1667.8811988567579</v>
      </c>
      <c r="S1855" s="113">
        <f t="shared" si="142"/>
        <v>-0.32443826530632558</v>
      </c>
      <c r="T1855" s="113">
        <f>SUM($S$1653:S1855)</f>
        <v>1084.8041445276531</v>
      </c>
      <c r="U1855" s="199">
        <f t="shared" si="143"/>
        <v>-1.1640636348900004</v>
      </c>
      <c r="V1855" s="199">
        <f t="shared" si="144"/>
        <v>0</v>
      </c>
      <c r="W1855" s="231">
        <f>SUM($V$1653:V1855)</f>
        <v>1054.4852907200495</v>
      </c>
      <c r="Y1855" s="231"/>
      <c r="Z1855" s="231"/>
      <c r="AA1855" s="231"/>
      <c r="AB1855" s="231"/>
      <c r="AC1855" s="231"/>
      <c r="AD1855" s="231"/>
      <c r="AE1855" s="231"/>
      <c r="AF1855" s="231"/>
      <c r="AG1855" s="231"/>
      <c r="AH1855" s="231"/>
      <c r="AI1855" s="231"/>
      <c r="AJ1855" s="231"/>
      <c r="AK1855" s="231"/>
      <c r="AL1855" s="231"/>
      <c r="AM1855" s="231"/>
      <c r="AN1855" s="231"/>
    </row>
    <row r="1856" spans="1:40">
      <c r="A1856" s="27">
        <v>43827</v>
      </c>
      <c r="B1856" s="113">
        <v>0</v>
      </c>
      <c r="C1856" s="115">
        <v>0</v>
      </c>
      <c r="D1856" s="116">
        <v>29.97</v>
      </c>
      <c r="E1856" s="113">
        <v>0</v>
      </c>
      <c r="F1856" s="113">
        <v>22.279699999999998</v>
      </c>
      <c r="G1856" s="113">
        <v>11.80000019</v>
      </c>
      <c r="H1856" s="113">
        <v>13.33</v>
      </c>
      <c r="I1856" s="113">
        <v>0.28000000000000003</v>
      </c>
      <c r="J1856" s="113">
        <v>74.900000000000006</v>
      </c>
      <c r="K1856" s="113">
        <v>594</v>
      </c>
      <c r="L1856" s="113">
        <v>0.27</v>
      </c>
      <c r="M1856" s="113">
        <v>49.32</v>
      </c>
      <c r="N1856" s="113">
        <v>0</v>
      </c>
      <c r="O1856" s="113">
        <v>91.34</v>
      </c>
      <c r="P1856" s="113">
        <f t="shared" si="140"/>
        <v>0.25586355196197202</v>
      </c>
      <c r="Q1856" s="113">
        <f t="shared" si="141"/>
        <v>1.2915764828387819</v>
      </c>
      <c r="R1856" s="113">
        <f>SUM($Q$1653:Q1856)</f>
        <v>1669.1727753395967</v>
      </c>
      <c r="S1856" s="113">
        <f t="shared" si="142"/>
        <v>-0.53133540393372591</v>
      </c>
      <c r="T1856" s="113">
        <f>SUM($S$1653:S1856)</f>
        <v>1084.2728091237193</v>
      </c>
      <c r="U1856" s="199">
        <f t="shared" si="143"/>
        <v>-0.95314853783000042</v>
      </c>
      <c r="V1856" s="199">
        <f t="shared" si="144"/>
        <v>0</v>
      </c>
      <c r="W1856" s="231">
        <f>SUM($V$1653:V1856)</f>
        <v>1054.4852907200495</v>
      </c>
      <c r="Y1856" s="231"/>
      <c r="Z1856" s="231"/>
      <c r="AA1856" s="231"/>
      <c r="AB1856" s="231"/>
      <c r="AC1856" s="231"/>
      <c r="AD1856" s="231"/>
      <c r="AE1856" s="231"/>
      <c r="AF1856" s="231"/>
      <c r="AG1856" s="231"/>
      <c r="AH1856" s="231"/>
      <c r="AI1856" s="231"/>
      <c r="AJ1856" s="231"/>
      <c r="AK1856" s="231"/>
      <c r="AL1856" s="231"/>
      <c r="AM1856" s="231"/>
      <c r="AN1856" s="231"/>
    </row>
    <row r="1857" spans="1:40">
      <c r="A1857" s="27">
        <v>43828</v>
      </c>
      <c r="B1857" s="113">
        <v>0</v>
      </c>
      <c r="C1857" s="115">
        <v>0</v>
      </c>
      <c r="D1857" s="116">
        <v>29.05</v>
      </c>
      <c r="E1857" s="113">
        <v>0</v>
      </c>
      <c r="F1857" s="113">
        <v>40.838099999999997</v>
      </c>
      <c r="G1857" s="113">
        <v>11.80000019</v>
      </c>
      <c r="H1857" s="113">
        <v>13.33</v>
      </c>
      <c r="I1857" s="113">
        <v>0.2</v>
      </c>
      <c r="J1857" s="113">
        <v>74.83</v>
      </c>
      <c r="K1857" s="113">
        <v>1.29</v>
      </c>
      <c r="L1857" s="113">
        <v>0.08</v>
      </c>
      <c r="M1857" s="113">
        <v>3.55</v>
      </c>
      <c r="N1857" s="113">
        <v>0</v>
      </c>
      <c r="O1857" s="113">
        <v>87.46</v>
      </c>
      <c r="P1857" s="113">
        <f t="shared" si="140"/>
        <v>-1.825145275854799E-2</v>
      </c>
      <c r="Q1857" s="113">
        <f t="shared" si="141"/>
        <v>0.98191409630505289</v>
      </c>
      <c r="R1857" s="113">
        <f>SUM($Q$1653:Q1857)</f>
        <v>1670.1546894359017</v>
      </c>
      <c r="S1857" s="113">
        <f t="shared" si="142"/>
        <v>-7.443420246332616E-2</v>
      </c>
      <c r="T1857" s="113">
        <f>SUM($S$1653:S1857)</f>
        <v>1084.1983749212559</v>
      </c>
      <c r="U1857" s="199">
        <f t="shared" si="143"/>
        <v>-1.0335720875900003</v>
      </c>
      <c r="V1857" s="199">
        <f t="shared" si="144"/>
        <v>0</v>
      </c>
      <c r="W1857" s="231">
        <f>SUM($V$1653:V1857)</f>
        <v>1054.4852907200495</v>
      </c>
      <c r="Y1857" s="231"/>
      <c r="Z1857" s="231"/>
      <c r="AA1857" s="231"/>
      <c r="AB1857" s="231"/>
      <c r="AC1857" s="231"/>
      <c r="AD1857" s="231"/>
      <c r="AE1857" s="231"/>
      <c r="AF1857" s="231"/>
      <c r="AG1857" s="231"/>
      <c r="AH1857" s="231"/>
      <c r="AI1857" s="231"/>
      <c r="AJ1857" s="231"/>
      <c r="AK1857" s="231"/>
      <c r="AL1857" s="231"/>
      <c r="AM1857" s="231"/>
      <c r="AN1857" s="231"/>
    </row>
    <row r="1858" spans="1:40">
      <c r="A1858" s="27">
        <v>43829</v>
      </c>
      <c r="B1858" s="113">
        <v>0</v>
      </c>
      <c r="C1858" s="115">
        <v>0</v>
      </c>
      <c r="D1858" s="116">
        <v>28.01</v>
      </c>
      <c r="E1858" s="113">
        <v>0</v>
      </c>
      <c r="F1858" s="113">
        <v>34.492899999999999</v>
      </c>
      <c r="G1858" s="113">
        <v>11.80000019</v>
      </c>
      <c r="H1858" s="113">
        <v>13.6</v>
      </c>
      <c r="I1858" s="113">
        <v>0.19</v>
      </c>
      <c r="J1858" s="113">
        <v>74.73</v>
      </c>
      <c r="K1858" s="113">
        <v>23.14</v>
      </c>
      <c r="L1858" s="113">
        <v>19.91</v>
      </c>
      <c r="M1858" s="113">
        <v>75.42</v>
      </c>
      <c r="N1858" s="113">
        <v>0</v>
      </c>
      <c r="O1858" s="113">
        <v>83.3</v>
      </c>
      <c r="P1858" s="113">
        <f t="shared" si="140"/>
        <v>3.4089822211012005E-2</v>
      </c>
      <c r="Q1858" s="113">
        <f t="shared" si="141"/>
        <v>1.0346775395786278</v>
      </c>
      <c r="R1858" s="113">
        <f>SUM($Q$1653:Q1858)</f>
        <v>1671.1893669754802</v>
      </c>
      <c r="S1858" s="113">
        <f t="shared" si="142"/>
        <v>-5.4790034854525604E-2</v>
      </c>
      <c r="T1858" s="113">
        <f>SUM($S$1653:S1858)</f>
        <v>1084.1435848864014</v>
      </c>
      <c r="U1858" s="199">
        <f t="shared" si="143"/>
        <v>-1.1478779653100004</v>
      </c>
      <c r="V1858" s="199">
        <f t="shared" si="144"/>
        <v>0</v>
      </c>
      <c r="W1858" s="231">
        <f>SUM($V$1653:V1858)</f>
        <v>1054.4852907200495</v>
      </c>
      <c r="Y1858" s="231"/>
      <c r="Z1858" s="231"/>
      <c r="AA1858" s="231"/>
      <c r="AB1858" s="231"/>
      <c r="AC1858" s="231"/>
      <c r="AD1858" s="231"/>
      <c r="AE1858" s="231"/>
      <c r="AF1858" s="231"/>
      <c r="AG1858" s="231"/>
      <c r="AH1858" s="231"/>
      <c r="AI1858" s="231"/>
      <c r="AJ1858" s="231"/>
      <c r="AK1858" s="231"/>
      <c r="AL1858" s="231"/>
      <c r="AM1858" s="231"/>
      <c r="AN1858" s="231"/>
    </row>
    <row r="1859" spans="1:40">
      <c r="A1859" s="27">
        <v>43830</v>
      </c>
      <c r="B1859" s="113">
        <v>0</v>
      </c>
      <c r="C1859" s="115">
        <v>0</v>
      </c>
      <c r="D1859" s="116">
        <v>29.33</v>
      </c>
      <c r="E1859" s="113">
        <v>0</v>
      </c>
      <c r="F1859" s="113">
        <v>38.957299999999996</v>
      </c>
      <c r="G1859" s="113">
        <v>11.80000019</v>
      </c>
      <c r="H1859" s="113">
        <v>13.33</v>
      </c>
      <c r="I1859" s="113">
        <v>0.25</v>
      </c>
      <c r="J1859" s="113">
        <v>74.88</v>
      </c>
      <c r="K1859" s="113">
        <v>0</v>
      </c>
      <c r="L1859" s="113">
        <v>0</v>
      </c>
      <c r="M1859" s="113">
        <v>74.86</v>
      </c>
      <c r="N1859" s="113">
        <v>0</v>
      </c>
      <c r="O1859" s="113">
        <v>81.540000000000006</v>
      </c>
      <c r="P1859" s="113">
        <f t="shared" si="140"/>
        <v>8.7287328109692003E-2</v>
      </c>
      <c r="Q1859" s="113">
        <f t="shared" si="141"/>
        <v>1.0912101700342638</v>
      </c>
      <c r="R1859" s="113">
        <f>SUM($Q$1653:Q1859)</f>
        <v>1672.2805771455144</v>
      </c>
      <c r="S1859" s="113">
        <f t="shared" si="142"/>
        <v>0.21237789963187401</v>
      </c>
      <c r="T1859" s="113">
        <f>SUM($S$1653:S1859)</f>
        <v>1084.3559627860334</v>
      </c>
      <c r="U1859" s="199">
        <f t="shared" si="143"/>
        <v>-1.0058700764700006</v>
      </c>
      <c r="V1859" s="199">
        <f t="shared" si="144"/>
        <v>0</v>
      </c>
      <c r="W1859" s="231">
        <f>SUM($V$1653:V1859)</f>
        <v>1054.4852907200495</v>
      </c>
      <c r="Y1859" s="231"/>
      <c r="Z1859" s="231"/>
      <c r="AA1859" s="231"/>
      <c r="AB1859" s="231"/>
      <c r="AC1859" s="231"/>
      <c r="AD1859" s="231"/>
      <c r="AE1859" s="231"/>
      <c r="AF1859" s="231"/>
      <c r="AG1859" s="231"/>
      <c r="AH1859" s="231"/>
      <c r="AI1859" s="231"/>
      <c r="AJ1859" s="231"/>
      <c r="AK1859" s="231"/>
      <c r="AL1859" s="231"/>
      <c r="AM1859" s="231"/>
      <c r="AN1859" s="231"/>
    </row>
    <row r="1860" spans="1:40">
      <c r="A1860" s="27">
        <v>43831</v>
      </c>
      <c r="B1860" s="113">
        <v>0</v>
      </c>
      <c r="C1860" s="115">
        <v>0</v>
      </c>
      <c r="D1860" s="116">
        <v>28.76</v>
      </c>
      <c r="E1860" s="113">
        <v>0</v>
      </c>
      <c r="F1860" s="113">
        <v>41.313299999999998</v>
      </c>
      <c r="G1860" s="113">
        <v>11.80000019</v>
      </c>
      <c r="H1860" s="113">
        <v>13.6</v>
      </c>
      <c r="I1860" s="113">
        <v>0.14000000000000001</v>
      </c>
      <c r="J1860" s="113">
        <v>74.72</v>
      </c>
      <c r="K1860" s="113">
        <v>0</v>
      </c>
      <c r="L1860" s="113">
        <v>0</v>
      </c>
      <c r="M1860" s="113">
        <v>72.790000000000006</v>
      </c>
      <c r="N1860" s="113">
        <v>0</v>
      </c>
      <c r="O1860" s="113">
        <v>77.64</v>
      </c>
      <c r="P1860" s="113">
        <f t="shared" ref="P1860:P1869" si="145">SUMPRODUCT(C1860:O1860,$Y$5:$AK$5)+AP1860</f>
        <v>6.8669519889892019E-2</v>
      </c>
      <c r="Q1860" s="113">
        <f t="shared" ref="Q1860:Q1869" si="146">EXP(P1860)</f>
        <v>1.0710821792951077</v>
      </c>
      <c r="R1860" s="113">
        <f>SUM($Q$1653:Q1860)</f>
        <v>1673.3516593248096</v>
      </c>
      <c r="S1860" s="113">
        <f t="shared" ref="S1860:S1869" si="147">SUMPRODUCT(C1860:O1860,$Y$3:$AK$3)</f>
        <v>0.16234928478787441</v>
      </c>
      <c r="T1860" s="113">
        <f>SUM($S$1653:S1860)</f>
        <v>1084.5183120708214</v>
      </c>
      <c r="U1860" s="199">
        <f t="shared" ref="U1860:U1869" si="148">$AY$65+$AY$66*C1860+$AY$67*D1860+$AY$68*E1860+$AY$69*F1860</f>
        <v>-1.0635242958700002</v>
      </c>
      <c r="V1860" s="199">
        <f t="shared" ref="V1860:V1869" si="149">IF(U1860&lt;0,0,U1860)</f>
        <v>0</v>
      </c>
      <c r="W1860" s="231">
        <f>SUM($V$1653:V1860)</f>
        <v>1054.4852907200495</v>
      </c>
      <c r="Y1860" s="231"/>
      <c r="Z1860" s="231"/>
      <c r="AA1860" s="231"/>
      <c r="AB1860" s="231"/>
      <c r="AC1860" s="231"/>
      <c r="AD1860" s="231"/>
      <c r="AE1860" s="231"/>
      <c r="AF1860" s="231"/>
      <c r="AG1860" s="231"/>
      <c r="AH1860" s="231"/>
      <c r="AI1860" s="231"/>
      <c r="AJ1860" s="231"/>
      <c r="AK1860" s="231"/>
      <c r="AL1860" s="231"/>
      <c r="AM1860" s="231"/>
      <c r="AN1860" s="231"/>
    </row>
    <row r="1861" spans="1:40">
      <c r="A1861" s="27">
        <v>43832</v>
      </c>
      <c r="B1861" s="113">
        <v>0</v>
      </c>
      <c r="C1861" s="115">
        <v>0</v>
      </c>
      <c r="D1861" s="116">
        <v>30.33</v>
      </c>
      <c r="E1861" s="113">
        <v>0</v>
      </c>
      <c r="F1861" s="113">
        <v>42.072499999999998</v>
      </c>
      <c r="G1861" s="113">
        <v>11.80000019</v>
      </c>
      <c r="H1861" s="113">
        <v>12.85</v>
      </c>
      <c r="I1861" s="113">
        <v>0.21</v>
      </c>
      <c r="J1861" s="113">
        <v>74.89</v>
      </c>
      <c r="K1861" s="113">
        <v>0</v>
      </c>
      <c r="L1861" s="113">
        <v>0</v>
      </c>
      <c r="M1861" s="113">
        <v>69.959999999999994</v>
      </c>
      <c r="N1861" s="113">
        <v>0</v>
      </c>
      <c r="O1861" s="113">
        <v>75.790000000000006</v>
      </c>
      <c r="P1861" s="113">
        <f t="shared" si="145"/>
        <v>8.3993178739132021E-2</v>
      </c>
      <c r="Q1861" s="113">
        <f t="shared" si="146"/>
        <v>1.0876214748337174</v>
      </c>
      <c r="R1861" s="113">
        <f>SUM($Q$1653:Q1861)</f>
        <v>1674.4392807996433</v>
      </c>
      <c r="S1861" s="113">
        <f t="shared" si="147"/>
        <v>0.34535969297307367</v>
      </c>
      <c r="T1861" s="113">
        <f>SUM($S$1653:S1861)</f>
        <v>1084.8636717637944</v>
      </c>
      <c r="U1861" s="199">
        <f t="shared" si="148"/>
        <v>-0.89851685375000057</v>
      </c>
      <c r="V1861" s="199">
        <f t="shared" si="149"/>
        <v>0</v>
      </c>
      <c r="W1861" s="231">
        <f>SUM($V$1653:V1861)</f>
        <v>1054.4852907200495</v>
      </c>
      <c r="Y1861" s="231"/>
      <c r="Z1861" s="231"/>
      <c r="AA1861" s="231"/>
      <c r="AB1861" s="231"/>
      <c r="AC1861" s="231"/>
      <c r="AD1861" s="231"/>
      <c r="AE1861" s="231"/>
      <c r="AF1861" s="231"/>
      <c r="AG1861" s="231"/>
      <c r="AH1861" s="231"/>
      <c r="AI1861" s="231"/>
      <c r="AJ1861" s="231"/>
      <c r="AK1861" s="231"/>
      <c r="AL1861" s="231"/>
      <c r="AM1861" s="231"/>
      <c r="AN1861" s="231"/>
    </row>
    <row r="1862" spans="1:40">
      <c r="A1862" s="27">
        <v>43833</v>
      </c>
      <c r="B1862" s="113">
        <v>0</v>
      </c>
      <c r="C1862" s="115">
        <v>0</v>
      </c>
      <c r="D1862" s="116">
        <v>31.25</v>
      </c>
      <c r="E1862" s="113">
        <v>0</v>
      </c>
      <c r="F1862" s="113">
        <v>43.421399999999998</v>
      </c>
      <c r="G1862" s="113">
        <v>11.80000019</v>
      </c>
      <c r="H1862" s="113">
        <v>12.5</v>
      </c>
      <c r="I1862" s="113">
        <v>0.18</v>
      </c>
      <c r="J1862" s="113">
        <v>75.040000000000006</v>
      </c>
      <c r="K1862" s="113">
        <v>0</v>
      </c>
      <c r="L1862" s="113">
        <v>0</v>
      </c>
      <c r="M1862" s="113">
        <v>70.72</v>
      </c>
      <c r="N1862" s="113">
        <v>0</v>
      </c>
      <c r="O1862" s="113">
        <v>70.3</v>
      </c>
      <c r="P1862" s="113">
        <f t="shared" si="145"/>
        <v>9.0864285740462028E-2</v>
      </c>
      <c r="Q1862" s="113">
        <f t="shared" si="146"/>
        <v>1.0951203717224951</v>
      </c>
      <c r="R1862" s="113">
        <f>SUM($Q$1653:Q1862)</f>
        <v>1675.5344011713657</v>
      </c>
      <c r="S1862" s="113">
        <f t="shared" si="147"/>
        <v>0.47875033993397415</v>
      </c>
      <c r="T1862" s="113">
        <f>SUM($S$1653:S1862)</f>
        <v>1085.3424221037283</v>
      </c>
      <c r="U1862" s="199">
        <f t="shared" si="148"/>
        <v>-0.80105066446000017</v>
      </c>
      <c r="V1862" s="199">
        <f t="shared" si="149"/>
        <v>0</v>
      </c>
      <c r="W1862" s="231">
        <f>SUM($V$1653:V1862)</f>
        <v>1054.4852907200495</v>
      </c>
      <c r="Y1862" s="231"/>
      <c r="Z1862" s="231"/>
      <c r="AA1862" s="231"/>
      <c r="AB1862" s="231"/>
      <c r="AC1862" s="231"/>
      <c r="AD1862" s="231"/>
      <c r="AE1862" s="231"/>
      <c r="AF1862" s="231"/>
      <c r="AG1862" s="231"/>
      <c r="AH1862" s="231"/>
      <c r="AI1862" s="231"/>
      <c r="AJ1862" s="231"/>
      <c r="AK1862" s="231"/>
      <c r="AL1862" s="231"/>
      <c r="AM1862" s="231"/>
      <c r="AN1862" s="231"/>
    </row>
    <row r="1863" spans="1:40">
      <c r="A1863" s="27">
        <v>43834</v>
      </c>
      <c r="B1863" s="113">
        <v>0</v>
      </c>
      <c r="C1863" s="115">
        <v>0</v>
      </c>
      <c r="D1863" s="116">
        <v>30.2</v>
      </c>
      <c r="E1863" s="113">
        <v>0</v>
      </c>
      <c r="F1863" s="113">
        <v>45.904899999999998</v>
      </c>
      <c r="G1863" s="113">
        <v>11.80000019</v>
      </c>
      <c r="H1863" s="113">
        <v>13.05</v>
      </c>
      <c r="I1863" s="113">
        <v>0.15</v>
      </c>
      <c r="J1863" s="113">
        <v>74.58</v>
      </c>
      <c r="K1863" s="113">
        <v>1.85</v>
      </c>
      <c r="L1863" s="113">
        <v>0.83</v>
      </c>
      <c r="M1863" s="113">
        <v>73.209999999999994</v>
      </c>
      <c r="N1863" s="113">
        <v>0</v>
      </c>
      <c r="O1863" s="113">
        <v>64.36</v>
      </c>
      <c r="P1863" s="113">
        <f t="shared" si="145"/>
        <v>6.868132280541199E-2</v>
      </c>
      <c r="Q1863" s="113">
        <f t="shared" si="146"/>
        <v>1.0710948212621909</v>
      </c>
      <c r="R1863" s="113">
        <f>SUM($Q$1653:Q1863)</f>
        <v>1676.605495992628</v>
      </c>
      <c r="S1863" s="113">
        <f t="shared" si="147"/>
        <v>0.3870461329474737</v>
      </c>
      <c r="T1863" s="113">
        <f>SUM($S$1653:S1863)</f>
        <v>1085.7294682366758</v>
      </c>
      <c r="U1863" s="199">
        <f t="shared" si="148"/>
        <v>-0.90884515511000075</v>
      </c>
      <c r="V1863" s="199">
        <f t="shared" si="149"/>
        <v>0</v>
      </c>
      <c r="W1863" s="231">
        <f>SUM($V$1653:V1863)</f>
        <v>1054.4852907200495</v>
      </c>
      <c r="Y1863" s="231"/>
      <c r="Z1863" s="231"/>
      <c r="AA1863" s="231"/>
      <c r="AB1863" s="231"/>
      <c r="AC1863" s="231"/>
      <c r="AD1863" s="231"/>
      <c r="AE1863" s="231"/>
      <c r="AF1863" s="231"/>
      <c r="AG1863" s="231"/>
      <c r="AH1863" s="231"/>
      <c r="AI1863" s="231"/>
      <c r="AJ1863" s="231"/>
      <c r="AK1863" s="231"/>
      <c r="AL1863" s="231"/>
      <c r="AM1863" s="231"/>
      <c r="AN1863" s="231"/>
    </row>
    <row r="1864" spans="1:40">
      <c r="A1864" s="27">
        <v>43835</v>
      </c>
      <c r="B1864" s="113">
        <v>0</v>
      </c>
      <c r="C1864" s="115">
        <v>0</v>
      </c>
      <c r="D1864" s="116">
        <v>28.77</v>
      </c>
      <c r="E1864" s="113">
        <v>0</v>
      </c>
      <c r="F1864" s="113">
        <v>49.112200000000001</v>
      </c>
      <c r="G1864" s="113">
        <v>11.80000019</v>
      </c>
      <c r="H1864" s="113">
        <v>13.58</v>
      </c>
      <c r="I1864" s="113">
        <v>0.22</v>
      </c>
      <c r="J1864" s="113">
        <v>74.41</v>
      </c>
      <c r="K1864" s="113">
        <v>3.76</v>
      </c>
      <c r="L1864" s="113">
        <v>1.49</v>
      </c>
      <c r="M1864" s="113">
        <v>73.84</v>
      </c>
      <c r="N1864" s="113">
        <v>0</v>
      </c>
      <c r="O1864" s="113">
        <v>62.85</v>
      </c>
      <c r="P1864" s="113">
        <f t="shared" si="145"/>
        <v>4.2853265797222012E-2</v>
      </c>
      <c r="Q1864" s="113">
        <f t="shared" si="146"/>
        <v>1.0437847246937872</v>
      </c>
      <c r="R1864" s="113">
        <f>SUM($Q$1653:Q1864)</f>
        <v>1677.6492807173217</v>
      </c>
      <c r="S1864" s="113">
        <f t="shared" si="147"/>
        <v>0.2399873477687739</v>
      </c>
      <c r="T1864" s="113">
        <f>SUM($S$1653:S1864)</f>
        <v>1085.9694555844446</v>
      </c>
      <c r="U1864" s="199">
        <f t="shared" si="148"/>
        <v>-1.0558007945800005</v>
      </c>
      <c r="V1864" s="199">
        <f t="shared" si="149"/>
        <v>0</v>
      </c>
      <c r="W1864" s="231">
        <f>SUM($V$1653:V1864)</f>
        <v>1054.4852907200495</v>
      </c>
      <c r="Y1864" s="231"/>
      <c r="Z1864" s="231"/>
      <c r="AA1864" s="231"/>
      <c r="AB1864" s="231"/>
      <c r="AC1864" s="231"/>
      <c r="AD1864" s="231"/>
      <c r="AE1864" s="231"/>
      <c r="AF1864" s="231"/>
      <c r="AG1864" s="231"/>
      <c r="AH1864" s="231"/>
      <c r="AI1864" s="231"/>
      <c r="AJ1864" s="231"/>
      <c r="AK1864" s="231"/>
      <c r="AL1864" s="231"/>
      <c r="AM1864" s="231"/>
      <c r="AN1864" s="231"/>
    </row>
    <row r="1865" spans="1:40">
      <c r="A1865" s="27">
        <v>43836</v>
      </c>
      <c r="B1865" s="113">
        <v>0</v>
      </c>
      <c r="C1865" s="115">
        <v>0</v>
      </c>
      <c r="D1865" s="116">
        <v>29.68</v>
      </c>
      <c r="E1865" s="113">
        <v>0</v>
      </c>
      <c r="F1865" s="113">
        <v>51.022199999999998</v>
      </c>
      <c r="G1865" s="113">
        <v>11.80000019</v>
      </c>
      <c r="H1865" s="113">
        <v>13.08</v>
      </c>
      <c r="I1865" s="113">
        <v>0.2</v>
      </c>
      <c r="J1865" s="113">
        <v>74.58</v>
      </c>
      <c r="K1865" s="113">
        <v>8.0299999999999994</v>
      </c>
      <c r="L1865" s="113">
        <v>4.5999999999999996</v>
      </c>
      <c r="M1865" s="113">
        <v>74.09</v>
      </c>
      <c r="N1865" s="113">
        <v>0</v>
      </c>
      <c r="O1865" s="113">
        <v>61.43</v>
      </c>
      <c r="P1865" s="113">
        <f t="shared" si="145"/>
        <v>4.5807484947222046E-2</v>
      </c>
      <c r="Q1865" s="113">
        <f t="shared" si="146"/>
        <v>1.046872852773564</v>
      </c>
      <c r="R1865" s="113">
        <f>SUM($Q$1653:Q1865)</f>
        <v>1678.6961535700952</v>
      </c>
      <c r="S1865" s="113">
        <f t="shared" si="147"/>
        <v>0.35030988422877396</v>
      </c>
      <c r="T1865" s="113">
        <f>SUM($S$1653:S1865)</f>
        <v>1086.3197654686735</v>
      </c>
      <c r="U1865" s="199">
        <f t="shared" si="148"/>
        <v>-0.95890111058000027</v>
      </c>
      <c r="V1865" s="199">
        <f t="shared" si="149"/>
        <v>0</v>
      </c>
      <c r="W1865" s="231">
        <f>SUM($V$1653:V1865)</f>
        <v>1054.4852907200495</v>
      </c>
      <c r="Y1865" s="231"/>
      <c r="Z1865" s="231"/>
      <c r="AA1865" s="231"/>
      <c r="AB1865" s="231"/>
      <c r="AC1865" s="231"/>
      <c r="AD1865" s="231"/>
      <c r="AE1865" s="231"/>
      <c r="AF1865" s="231"/>
      <c r="AG1865" s="231"/>
      <c r="AH1865" s="231"/>
      <c r="AI1865" s="231"/>
      <c r="AJ1865" s="231"/>
      <c r="AK1865" s="231"/>
      <c r="AL1865" s="231"/>
      <c r="AM1865" s="231"/>
      <c r="AN1865" s="231"/>
    </row>
    <row r="1866" spans="1:40">
      <c r="A1866" s="27">
        <v>43837</v>
      </c>
      <c r="B1866" s="113">
        <v>0</v>
      </c>
      <c r="C1866" s="115">
        <v>0</v>
      </c>
      <c r="D1866" s="116">
        <v>29.2</v>
      </c>
      <c r="E1866" s="113">
        <v>0</v>
      </c>
      <c r="F1866" s="113">
        <v>52.305199999999999</v>
      </c>
      <c r="G1866" s="113">
        <v>11.80000019</v>
      </c>
      <c r="H1866" s="113">
        <v>13.16</v>
      </c>
      <c r="I1866" s="113">
        <v>0.3</v>
      </c>
      <c r="J1866" s="113">
        <v>74.47</v>
      </c>
      <c r="K1866" s="113">
        <v>5.47</v>
      </c>
      <c r="L1866" s="113">
        <v>2.19</v>
      </c>
      <c r="M1866" s="113">
        <v>74.25</v>
      </c>
      <c r="N1866" s="113">
        <v>0</v>
      </c>
      <c r="O1866" s="113">
        <v>56.52</v>
      </c>
      <c r="P1866" s="113">
        <f t="shared" si="145"/>
        <v>3.7343418530322012E-2</v>
      </c>
      <c r="Q1866" s="113">
        <f t="shared" si="146"/>
        <v>1.038049445048135</v>
      </c>
      <c r="R1866" s="113">
        <f>SUM($Q$1653:Q1866)</f>
        <v>1679.7342030151433</v>
      </c>
      <c r="S1866" s="113">
        <f t="shared" si="147"/>
        <v>0.3219996250117737</v>
      </c>
      <c r="T1866" s="113">
        <f>SUM($S$1653:S1866)</f>
        <v>1086.6417650936853</v>
      </c>
      <c r="U1866" s="199">
        <f t="shared" si="148"/>
        <v>-1.0080521582800002</v>
      </c>
      <c r="V1866" s="199">
        <f t="shared" si="149"/>
        <v>0</v>
      </c>
      <c r="W1866" s="231">
        <f>SUM($V$1653:V1866)</f>
        <v>1054.4852907200495</v>
      </c>
      <c r="Y1866" s="231"/>
      <c r="Z1866" s="231"/>
      <c r="AA1866" s="231"/>
      <c r="AB1866" s="231"/>
      <c r="AC1866" s="231"/>
      <c r="AD1866" s="231"/>
      <c r="AE1866" s="231"/>
      <c r="AF1866" s="231"/>
      <c r="AG1866" s="231"/>
      <c r="AH1866" s="231"/>
      <c r="AI1866" s="231"/>
      <c r="AJ1866" s="231"/>
      <c r="AK1866" s="231"/>
      <c r="AL1866" s="231"/>
      <c r="AM1866" s="231"/>
      <c r="AN1866" s="231"/>
    </row>
    <row r="1867" spans="1:40">
      <c r="A1867" s="27">
        <v>43838</v>
      </c>
      <c r="B1867" s="113">
        <v>0</v>
      </c>
      <c r="C1867" s="115">
        <v>0</v>
      </c>
      <c r="D1867" s="116">
        <v>28.13</v>
      </c>
      <c r="E1867" s="113">
        <v>0</v>
      </c>
      <c r="F1867" s="113">
        <v>54.1143</v>
      </c>
      <c r="G1867" s="113">
        <v>11.80000019</v>
      </c>
      <c r="H1867" s="113">
        <v>13.4</v>
      </c>
      <c r="I1867" s="113">
        <v>0.23</v>
      </c>
      <c r="J1867" s="113">
        <v>74.45</v>
      </c>
      <c r="K1867" s="113">
        <v>17.149999999999999</v>
      </c>
      <c r="L1867" s="113">
        <v>12.2</v>
      </c>
      <c r="M1867" s="113">
        <v>74.78</v>
      </c>
      <c r="N1867" s="113">
        <v>0</v>
      </c>
      <c r="O1867" s="113">
        <v>48.11</v>
      </c>
      <c r="P1867" s="113">
        <f t="shared" si="145"/>
        <v>-9.8080907074080681E-3</v>
      </c>
      <c r="Q1867" s="113">
        <f t="shared" si="146"/>
        <v>0.99023985174492002</v>
      </c>
      <c r="R1867" s="113">
        <f>SUM($Q$1653:Q1867)</f>
        <v>1680.7244428668882</v>
      </c>
      <c r="S1867" s="113">
        <f t="shared" si="147"/>
        <v>0.18947952739887386</v>
      </c>
      <c r="T1867" s="113">
        <f>SUM($S$1653:S1867)</f>
        <v>1086.8312446210841</v>
      </c>
      <c r="U1867" s="199">
        <f t="shared" si="148"/>
        <v>-1.1185177287700003</v>
      </c>
      <c r="V1867" s="199">
        <f t="shared" si="149"/>
        <v>0</v>
      </c>
      <c r="W1867" s="231">
        <f>SUM($V$1653:V1867)</f>
        <v>1054.4852907200495</v>
      </c>
      <c r="Y1867" s="231"/>
      <c r="Z1867" s="231"/>
      <c r="AA1867" s="231"/>
      <c r="AB1867" s="231"/>
      <c r="AC1867" s="231"/>
      <c r="AD1867" s="231"/>
      <c r="AE1867" s="231"/>
      <c r="AF1867" s="231"/>
      <c r="AG1867" s="231"/>
      <c r="AH1867" s="231"/>
      <c r="AI1867" s="231"/>
      <c r="AJ1867" s="231"/>
      <c r="AK1867" s="231"/>
      <c r="AL1867" s="231"/>
      <c r="AM1867" s="231"/>
      <c r="AN1867" s="231"/>
    </row>
    <row r="1868" spans="1:40">
      <c r="A1868" s="27">
        <v>43839</v>
      </c>
      <c r="B1868" s="113">
        <v>0</v>
      </c>
      <c r="C1868" s="115">
        <v>0</v>
      </c>
      <c r="D1868" s="116">
        <v>28.26</v>
      </c>
      <c r="E1868" s="113">
        <v>0</v>
      </c>
      <c r="F1868" s="113">
        <v>54.425400000000003</v>
      </c>
      <c r="G1868" s="113">
        <v>11.80000019</v>
      </c>
      <c r="H1868" s="113">
        <v>13.4</v>
      </c>
      <c r="I1868" s="113">
        <v>0.23</v>
      </c>
      <c r="J1868" s="113">
        <v>74.45</v>
      </c>
      <c r="K1868" s="113">
        <v>95.46</v>
      </c>
      <c r="L1868" s="113">
        <v>75.319999999999993</v>
      </c>
      <c r="M1868" s="113">
        <v>78.98</v>
      </c>
      <c r="N1868" s="113">
        <v>0</v>
      </c>
      <c r="O1868" s="113">
        <v>46.01</v>
      </c>
      <c r="P1868" s="113">
        <f t="shared" si="145"/>
        <v>-0.13220634970173797</v>
      </c>
      <c r="Q1868" s="113">
        <f t="shared" si="146"/>
        <v>0.8761601810325218</v>
      </c>
      <c r="R1868" s="113">
        <f>SUM($Q$1653:Q1868)</f>
        <v>1681.6006030479207</v>
      </c>
      <c r="S1868" s="113">
        <f t="shared" si="147"/>
        <v>-3.4994558512025833E-2</v>
      </c>
      <c r="T1868" s="113">
        <f>SUM($S$1653:S1868)</f>
        <v>1086.7962500625722</v>
      </c>
      <c r="U1868" s="199">
        <f t="shared" si="148"/>
        <v>-1.1046421770600001</v>
      </c>
      <c r="V1868" s="199">
        <f t="shared" si="149"/>
        <v>0</v>
      </c>
      <c r="W1868" s="231">
        <f>SUM($V$1653:V1868)</f>
        <v>1054.4852907200495</v>
      </c>
      <c r="Y1868" s="231"/>
      <c r="Z1868" s="231"/>
      <c r="AA1868" s="231"/>
      <c r="AB1868" s="231"/>
      <c r="AC1868" s="231"/>
      <c r="AD1868" s="231"/>
      <c r="AE1868" s="231"/>
      <c r="AF1868" s="231"/>
      <c r="AG1868" s="231"/>
      <c r="AH1868" s="231"/>
      <c r="AI1868" s="231"/>
      <c r="AJ1868" s="231"/>
      <c r="AK1868" s="231"/>
      <c r="AL1868" s="231"/>
      <c r="AM1868" s="231"/>
      <c r="AN1868" s="231"/>
    </row>
    <row r="1869" spans="1:40">
      <c r="A1869" s="27">
        <v>43840</v>
      </c>
      <c r="B1869" s="113">
        <v>0</v>
      </c>
      <c r="C1869" s="115">
        <v>0</v>
      </c>
      <c r="D1869" s="116">
        <v>28.2</v>
      </c>
      <c r="E1869" s="113">
        <v>0</v>
      </c>
      <c r="F1869" s="113">
        <v>54.751399999999997</v>
      </c>
      <c r="G1869" s="113">
        <v>11.80000019</v>
      </c>
      <c r="H1869" s="113">
        <v>13.33</v>
      </c>
      <c r="I1869" s="113">
        <v>0.27</v>
      </c>
      <c r="J1869" s="113">
        <v>74.52</v>
      </c>
      <c r="K1869" s="113">
        <v>119.86</v>
      </c>
      <c r="L1869" s="113">
        <v>99.91</v>
      </c>
      <c r="M1869" s="113">
        <v>80.77</v>
      </c>
      <c r="N1869" s="113">
        <v>0</v>
      </c>
      <c r="O1869" s="113">
        <v>46.09</v>
      </c>
      <c r="P1869" s="113">
        <f t="shared" si="145"/>
        <v>-0.18240306683053803</v>
      </c>
      <c r="Q1869" s="113">
        <f t="shared" si="146"/>
        <v>0.83326541107105778</v>
      </c>
      <c r="R1869" s="242">
        <f>SUM($Q$1653:Q1869)</f>
        <v>1682.4338684589918</v>
      </c>
      <c r="S1869" s="113">
        <f t="shared" si="147"/>
        <v>-0.12965106732602602</v>
      </c>
      <c r="T1869" s="242">
        <f>SUM($S$1653:S1869)</f>
        <v>1086.6665989952462</v>
      </c>
      <c r="U1869" s="243">
        <f t="shared" si="148"/>
        <v>-1.1106442664600003</v>
      </c>
      <c r="V1869" s="243">
        <f t="shared" si="149"/>
        <v>0</v>
      </c>
      <c r="W1869" s="244">
        <f>SUM($V$1653:V1869)</f>
        <v>1054.4852907200495</v>
      </c>
      <c r="Y1869" s="231"/>
      <c r="Z1869" s="231"/>
      <c r="AA1869" s="231"/>
      <c r="AB1869" s="231"/>
      <c r="AC1869" s="231"/>
      <c r="AD1869" s="231"/>
      <c r="AE1869" s="231"/>
      <c r="AF1869" s="231"/>
      <c r="AG1869" s="231"/>
      <c r="AH1869" s="231"/>
      <c r="AI1869" s="231"/>
      <c r="AJ1869" s="231"/>
      <c r="AK1869" s="231"/>
      <c r="AL1869" s="231"/>
      <c r="AM1869" s="231"/>
      <c r="AN1869" s="231"/>
    </row>
  </sheetData>
  <mergeCells count="10">
    <mergeCell ref="A1:A2"/>
    <mergeCell ref="AX33:AX38"/>
    <mergeCell ref="AX39:AX44"/>
    <mergeCell ref="AX45:AX50"/>
    <mergeCell ref="AX51:AX56"/>
    <mergeCell ref="AT13:BF15"/>
    <mergeCell ref="AT19:BF20"/>
    <mergeCell ref="AT23:BF27"/>
    <mergeCell ref="S2:T2"/>
    <mergeCell ref="P2:R2"/>
  </mergeCells>
  <conditionalFormatting sqref="AZ51:AZ56">
    <cfRule type="colorScale" priority="3">
      <colorScale>
        <cfvo type="min"/>
        <cfvo type="max"/>
        <color rgb="FFFFEF9C"/>
        <color rgb="FFFF7128"/>
      </colorScale>
    </cfRule>
  </conditionalFormatting>
  <conditionalFormatting sqref="BB51:BB56">
    <cfRule type="colorScale" priority="2">
      <colorScale>
        <cfvo type="min"/>
        <cfvo type="max"/>
        <color rgb="FFFFEF9C"/>
        <color rgb="FFFF7128"/>
      </colorScale>
    </cfRule>
  </conditionalFormatting>
  <conditionalFormatting sqref="BA51:BA56">
    <cfRule type="colorScale" priority="1">
      <colorScale>
        <cfvo type="min"/>
        <cfvo type="max"/>
        <color rgb="FFFF7128"/>
        <color rgb="FFFFEF9C"/>
      </colorScale>
    </cfRule>
  </conditionalFormatting>
  <pageMargins left="0.7" right="0.7" top="0.75" bottom="0.75" header="0.3" footer="0.3"/>
  <pageSetup orientation="portrait" horizontalDpi="4294967293" vertic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76D62-B90F-4237-B1C5-959E8CB8ECA8}">
  <dimension ref="A1:M1868"/>
  <sheetViews>
    <sheetView workbookViewId="0">
      <selection activeCell="E1" sqref="E1"/>
    </sheetView>
  </sheetViews>
  <sheetFormatPr defaultRowHeight="14.4"/>
  <sheetData>
    <row r="1" spans="1:13">
      <c r="A1">
        <v>1715</v>
      </c>
      <c r="B1">
        <v>0.91068470000000001</v>
      </c>
      <c r="E1" t="s">
        <v>635</v>
      </c>
      <c r="I1" t="s">
        <v>634</v>
      </c>
      <c r="L1" t="s">
        <v>633</v>
      </c>
    </row>
    <row r="2" spans="1:13">
      <c r="A2">
        <v>1716</v>
      </c>
      <c r="B2">
        <v>0.95031920000000003</v>
      </c>
      <c r="E2">
        <v>1</v>
      </c>
      <c r="F2">
        <v>1.8254728993601601</v>
      </c>
      <c r="I2">
        <v>1</v>
      </c>
      <c r="J2">
        <v>1.87556429845039</v>
      </c>
      <c r="L2">
        <v>1</v>
      </c>
      <c r="M2">
        <v>1.77047030800517</v>
      </c>
    </row>
    <row r="3" spans="1:13">
      <c r="A3">
        <v>1717</v>
      </c>
      <c r="B3">
        <v>0.9581982</v>
      </c>
      <c r="E3">
        <v>2</v>
      </c>
      <c r="F3">
        <v>1.8803846294217601</v>
      </c>
      <c r="I3">
        <v>2</v>
      </c>
      <c r="J3">
        <v>1.9282753774894701</v>
      </c>
      <c r="L3">
        <v>2</v>
      </c>
      <c r="M3">
        <v>1.84266100153975</v>
      </c>
    </row>
    <row r="4" spans="1:13">
      <c r="A4">
        <v>1718</v>
      </c>
      <c r="B4">
        <v>0.92780750000000001</v>
      </c>
      <c r="E4">
        <v>3</v>
      </c>
      <c r="F4">
        <v>2.9390738748274701</v>
      </c>
      <c r="I4">
        <v>3</v>
      </c>
      <c r="J4">
        <v>3.0101459161561301</v>
      </c>
      <c r="L4">
        <v>3</v>
      </c>
      <c r="M4">
        <v>3.09320656903467</v>
      </c>
    </row>
    <row r="5" spans="1:13">
      <c r="A5">
        <v>1719</v>
      </c>
      <c r="B5">
        <v>1.0598784000000001</v>
      </c>
      <c r="E5">
        <v>4</v>
      </c>
      <c r="F5">
        <v>10.7084483648385</v>
      </c>
      <c r="I5">
        <v>4</v>
      </c>
      <c r="J5">
        <v>11.127840430011901</v>
      </c>
      <c r="L5">
        <v>4</v>
      </c>
      <c r="M5">
        <v>12.839148068337099</v>
      </c>
    </row>
    <row r="6" spans="1:13">
      <c r="A6">
        <v>1720</v>
      </c>
      <c r="B6">
        <v>0.97496020000000005</v>
      </c>
      <c r="E6">
        <v>5</v>
      </c>
      <c r="F6">
        <v>7.8829520034435197</v>
      </c>
      <c r="I6">
        <v>5</v>
      </c>
      <c r="J6">
        <v>7.9177657836036799</v>
      </c>
      <c r="L6">
        <v>5</v>
      </c>
      <c r="M6">
        <v>7.6171628147016799</v>
      </c>
    </row>
    <row r="7" spans="1:13">
      <c r="A7">
        <v>1721</v>
      </c>
      <c r="B7">
        <v>0.85405189999999997</v>
      </c>
      <c r="E7">
        <v>6</v>
      </c>
      <c r="F7">
        <v>8.0956978315360892</v>
      </c>
      <c r="I7">
        <v>6</v>
      </c>
      <c r="J7">
        <v>8.1764385020270804</v>
      </c>
      <c r="L7">
        <v>6</v>
      </c>
      <c r="M7">
        <v>8.4366738760695092</v>
      </c>
    </row>
    <row r="8" spans="1:13">
      <c r="A8">
        <v>1722</v>
      </c>
      <c r="B8">
        <v>0.86533479999999996</v>
      </c>
      <c r="E8">
        <v>7</v>
      </c>
      <c r="F8">
        <v>8.3778986886315394</v>
      </c>
      <c r="I8">
        <v>7</v>
      </c>
      <c r="J8">
        <v>8.4478122960803503</v>
      </c>
      <c r="L8">
        <v>7</v>
      </c>
      <c r="M8">
        <v>9.3125987358567706</v>
      </c>
    </row>
    <row r="9" spans="1:13">
      <c r="A9">
        <v>1723</v>
      </c>
      <c r="B9">
        <v>0.8826001</v>
      </c>
      <c r="E9">
        <v>8</v>
      </c>
      <c r="F9">
        <v>7.1658723783293903</v>
      </c>
      <c r="I9">
        <v>8</v>
      </c>
      <c r="J9">
        <v>7.1764316969133404</v>
      </c>
      <c r="L9">
        <v>8</v>
      </c>
      <c r="M9">
        <v>7.891609615688</v>
      </c>
    </row>
    <row r="10" spans="1:13">
      <c r="A10">
        <v>1724</v>
      </c>
      <c r="B10">
        <v>0.90582370000000001</v>
      </c>
      <c r="E10">
        <v>9</v>
      </c>
      <c r="F10">
        <v>6.9870820913647798</v>
      </c>
      <c r="I10">
        <v>9</v>
      </c>
      <c r="J10">
        <v>6.9830546379992997</v>
      </c>
      <c r="L10">
        <v>9</v>
      </c>
      <c r="M10">
        <v>7.7383239244395003</v>
      </c>
    </row>
    <row r="11" spans="1:13">
      <c r="A11">
        <v>1725</v>
      </c>
      <c r="B11">
        <v>1.2546657000000001</v>
      </c>
      <c r="E11">
        <v>10</v>
      </c>
      <c r="F11">
        <v>6.8250734473166199</v>
      </c>
      <c r="I11">
        <v>10</v>
      </c>
      <c r="J11">
        <v>6.8121440152605697</v>
      </c>
      <c r="L11">
        <v>10</v>
      </c>
      <c r="M11">
        <v>7.5932801357512796</v>
      </c>
    </row>
    <row r="12" spans="1:13">
      <c r="A12">
        <v>1726</v>
      </c>
      <c r="B12">
        <v>1.1555177999999999</v>
      </c>
      <c r="E12">
        <v>11</v>
      </c>
      <c r="F12">
        <v>6.7019601901318504</v>
      </c>
      <c r="I12">
        <v>11</v>
      </c>
      <c r="J12">
        <v>6.6904810811340498</v>
      </c>
      <c r="L12">
        <v>11</v>
      </c>
      <c r="M12">
        <v>6.8904637730718301</v>
      </c>
    </row>
    <row r="13" spans="1:13">
      <c r="A13">
        <v>1727</v>
      </c>
      <c r="B13">
        <v>1.1456979</v>
      </c>
      <c r="E13">
        <v>12</v>
      </c>
      <c r="F13">
        <v>7.1736117173450804</v>
      </c>
      <c r="I13">
        <v>12</v>
      </c>
      <c r="J13">
        <v>7.1721777442329504</v>
      </c>
      <c r="L13">
        <v>12</v>
      </c>
      <c r="M13">
        <v>7.3065861675425197</v>
      </c>
    </row>
    <row r="14" spans="1:13">
      <c r="A14">
        <v>1728</v>
      </c>
      <c r="B14">
        <v>1.074559</v>
      </c>
      <c r="E14">
        <v>13</v>
      </c>
      <c r="F14">
        <v>8.9332401242789299</v>
      </c>
      <c r="I14">
        <v>13</v>
      </c>
      <c r="J14">
        <v>8.9326169732453593</v>
      </c>
      <c r="L14">
        <v>13</v>
      </c>
      <c r="M14">
        <v>9.2766799057265903</v>
      </c>
    </row>
    <row r="15" spans="1:13">
      <c r="A15">
        <v>1729</v>
      </c>
      <c r="B15">
        <v>1.0530678</v>
      </c>
      <c r="E15">
        <v>14</v>
      </c>
      <c r="F15">
        <v>15.0373846175543</v>
      </c>
      <c r="I15">
        <v>14</v>
      </c>
      <c r="J15">
        <v>15.0641280387047</v>
      </c>
      <c r="L15">
        <v>14</v>
      </c>
      <c r="M15">
        <v>16.4251464862513</v>
      </c>
    </row>
    <row r="16" spans="1:13">
      <c r="A16">
        <v>1730</v>
      </c>
      <c r="B16">
        <v>1.0519925999999999</v>
      </c>
      <c r="E16">
        <v>15</v>
      </c>
      <c r="F16">
        <v>17.380654600324199</v>
      </c>
      <c r="I16">
        <v>15</v>
      </c>
      <c r="J16">
        <v>17.544214331328899</v>
      </c>
      <c r="L16">
        <v>15</v>
      </c>
      <c r="M16">
        <v>19.150580359056701</v>
      </c>
    </row>
    <row r="17" spans="1:13">
      <c r="A17">
        <v>1731</v>
      </c>
      <c r="B17">
        <v>1.0966522000000001</v>
      </c>
      <c r="E17">
        <v>16</v>
      </c>
      <c r="F17">
        <v>17.0627240058467</v>
      </c>
      <c r="I17">
        <v>16</v>
      </c>
      <c r="J17">
        <v>17.224940926635401</v>
      </c>
      <c r="L17">
        <v>16</v>
      </c>
      <c r="M17">
        <v>18.7205714525148</v>
      </c>
    </row>
    <row r="18" spans="1:13">
      <c r="A18">
        <v>1732</v>
      </c>
      <c r="B18">
        <v>1.0658272</v>
      </c>
      <c r="E18">
        <v>17</v>
      </c>
      <c r="F18">
        <v>18.505332990326199</v>
      </c>
      <c r="I18">
        <v>17</v>
      </c>
      <c r="J18">
        <v>18.747338568057501</v>
      </c>
      <c r="L18">
        <v>17</v>
      </c>
      <c r="M18">
        <v>20.7038173998872</v>
      </c>
    </row>
    <row r="19" spans="1:13">
      <c r="A19">
        <v>1733</v>
      </c>
      <c r="B19">
        <v>1.0558098</v>
      </c>
      <c r="E19">
        <v>18</v>
      </c>
      <c r="F19">
        <v>16.430675671785298</v>
      </c>
      <c r="I19">
        <v>18</v>
      </c>
      <c r="J19">
        <v>16.8642137394861</v>
      </c>
      <c r="L19">
        <v>18</v>
      </c>
      <c r="M19">
        <v>20.4583612707656</v>
      </c>
    </row>
    <row r="20" spans="1:13">
      <c r="A20">
        <v>1734</v>
      </c>
      <c r="B20">
        <v>1.0499810000000001</v>
      </c>
      <c r="E20">
        <v>19</v>
      </c>
      <c r="F20">
        <v>14.691074010495599</v>
      </c>
      <c r="I20">
        <v>19</v>
      </c>
      <c r="J20">
        <v>15.1239200024434</v>
      </c>
      <c r="L20">
        <v>19</v>
      </c>
      <c r="M20">
        <v>18.8277863014766</v>
      </c>
    </row>
    <row r="21" spans="1:13">
      <c r="A21">
        <v>1735</v>
      </c>
      <c r="B21">
        <v>1.0411965999999999</v>
      </c>
      <c r="E21">
        <v>20</v>
      </c>
      <c r="F21">
        <v>14.3974455853928</v>
      </c>
      <c r="I21">
        <v>20</v>
      </c>
      <c r="J21">
        <v>14.762656214916399</v>
      </c>
      <c r="L21">
        <v>20</v>
      </c>
      <c r="M21">
        <v>18.385825561681798</v>
      </c>
    </row>
    <row r="22" spans="1:13">
      <c r="A22">
        <v>1736</v>
      </c>
      <c r="B22">
        <v>1.0193175999999999</v>
      </c>
      <c r="E22">
        <v>21</v>
      </c>
      <c r="F22">
        <v>8.5029918408030998</v>
      </c>
      <c r="I22">
        <v>21</v>
      </c>
      <c r="J22">
        <v>8.8382925501078304</v>
      </c>
      <c r="L22">
        <v>21</v>
      </c>
      <c r="M22">
        <v>11.871702207937799</v>
      </c>
    </row>
    <row r="23" spans="1:13">
      <c r="A23">
        <v>1737</v>
      </c>
      <c r="B23">
        <v>1.4501512999999999</v>
      </c>
      <c r="E23">
        <v>22</v>
      </c>
      <c r="F23">
        <v>7.8380194002722696</v>
      </c>
      <c r="I23">
        <v>22</v>
      </c>
      <c r="J23">
        <v>8.0594595234369795</v>
      </c>
      <c r="L23">
        <v>22</v>
      </c>
      <c r="M23">
        <v>9.6181387983469993</v>
      </c>
    </row>
    <row r="24" spans="1:13">
      <c r="A24">
        <v>1738</v>
      </c>
      <c r="B24">
        <v>2.2108872000000002</v>
      </c>
      <c r="E24">
        <v>23</v>
      </c>
      <c r="F24">
        <v>5.6865327646555297</v>
      </c>
      <c r="I24">
        <v>23</v>
      </c>
      <c r="J24">
        <v>5.9348751211482504</v>
      </c>
      <c r="L24">
        <v>23</v>
      </c>
      <c r="M24">
        <v>7.8775781596297501</v>
      </c>
    </row>
    <row r="25" spans="1:13">
      <c r="A25">
        <v>1739</v>
      </c>
      <c r="B25">
        <v>1.6813446000000001</v>
      </c>
      <c r="E25">
        <v>24</v>
      </c>
      <c r="F25">
        <v>5.0103135938820902</v>
      </c>
      <c r="I25">
        <v>24</v>
      </c>
      <c r="J25">
        <v>5.3188288653576699</v>
      </c>
      <c r="L25">
        <v>24</v>
      </c>
      <c r="M25">
        <v>8.2436604262835296</v>
      </c>
    </row>
    <row r="26" spans="1:13">
      <c r="A26">
        <v>1740</v>
      </c>
      <c r="B26">
        <v>1.5611919999999999</v>
      </c>
      <c r="E26">
        <v>25</v>
      </c>
      <c r="F26">
        <v>3.925366166946</v>
      </c>
      <c r="I26">
        <v>25</v>
      </c>
      <c r="J26">
        <v>4.1844205391356901</v>
      </c>
      <c r="L26">
        <v>25</v>
      </c>
      <c r="M26">
        <v>6.7091030947197998</v>
      </c>
    </row>
    <row r="27" spans="1:13">
      <c r="A27">
        <v>1741</v>
      </c>
      <c r="B27">
        <v>1.1464977000000001</v>
      </c>
      <c r="E27">
        <v>26</v>
      </c>
      <c r="F27">
        <v>5.7149869974894996</v>
      </c>
      <c r="I27">
        <v>26</v>
      </c>
      <c r="J27">
        <v>5.9785870746971801</v>
      </c>
      <c r="L27">
        <v>26</v>
      </c>
      <c r="M27">
        <v>7.9456315238075099</v>
      </c>
    </row>
    <row r="28" spans="1:13">
      <c r="A28">
        <v>1742</v>
      </c>
      <c r="B28">
        <v>1.1176774</v>
      </c>
      <c r="E28">
        <v>27</v>
      </c>
      <c r="F28">
        <v>8.7039371518053397</v>
      </c>
      <c r="I28">
        <v>27</v>
      </c>
      <c r="J28">
        <v>8.8960087885845809</v>
      </c>
      <c r="L28">
        <v>27</v>
      </c>
      <c r="M28">
        <v>9.8819406888516905</v>
      </c>
    </row>
    <row r="29" spans="1:13">
      <c r="A29">
        <v>1743</v>
      </c>
      <c r="B29">
        <v>5.7371299999999996</v>
      </c>
      <c r="E29">
        <v>28</v>
      </c>
      <c r="F29">
        <v>11.040013086215801</v>
      </c>
      <c r="I29">
        <v>28</v>
      </c>
      <c r="J29">
        <v>11.207681131348</v>
      </c>
      <c r="L29">
        <v>28</v>
      </c>
      <c r="M29">
        <v>12.0345089948185</v>
      </c>
    </row>
    <row r="30" spans="1:13">
      <c r="A30">
        <v>1744</v>
      </c>
      <c r="B30">
        <v>7.6058835</v>
      </c>
      <c r="E30">
        <v>29</v>
      </c>
      <c r="F30">
        <v>12.6127757153695</v>
      </c>
      <c r="I30">
        <v>29</v>
      </c>
      <c r="J30">
        <v>12.7686926131185</v>
      </c>
      <c r="L30">
        <v>29</v>
      </c>
      <c r="M30">
        <v>13.6486906764867</v>
      </c>
    </row>
    <row r="31" spans="1:13">
      <c r="A31">
        <v>1745</v>
      </c>
      <c r="B31">
        <v>9.1328185000000008</v>
      </c>
      <c r="E31">
        <v>30</v>
      </c>
      <c r="F31">
        <v>14.5581359618963</v>
      </c>
      <c r="I31">
        <v>30</v>
      </c>
      <c r="J31">
        <v>14.7080762392187</v>
      </c>
      <c r="L31">
        <v>30</v>
      </c>
      <c r="M31">
        <v>15.671720727948999</v>
      </c>
    </row>
    <row r="32" spans="1:13">
      <c r="A32">
        <v>1746</v>
      </c>
      <c r="B32">
        <v>8.7980327999999997</v>
      </c>
      <c r="E32">
        <v>31</v>
      </c>
      <c r="F32">
        <v>13.2903277003517</v>
      </c>
      <c r="I32">
        <v>31</v>
      </c>
      <c r="J32">
        <v>13.5360888561151</v>
      </c>
      <c r="L32">
        <v>31</v>
      </c>
      <c r="M32">
        <v>15.5662309514168</v>
      </c>
    </row>
    <row r="33" spans="1:13">
      <c r="A33">
        <v>1747</v>
      </c>
      <c r="B33">
        <v>6.8799473000000004</v>
      </c>
      <c r="E33">
        <v>32</v>
      </c>
      <c r="F33">
        <v>13.473004812613199</v>
      </c>
      <c r="I33">
        <v>32</v>
      </c>
      <c r="J33">
        <v>13.722499770506399</v>
      </c>
      <c r="L33">
        <v>32</v>
      </c>
      <c r="M33">
        <v>15.650431156431999</v>
      </c>
    </row>
    <row r="34" spans="1:13">
      <c r="A34">
        <v>1748</v>
      </c>
      <c r="B34">
        <v>7.4419445</v>
      </c>
      <c r="E34">
        <v>33</v>
      </c>
      <c r="F34">
        <v>12.4647458948193</v>
      </c>
      <c r="I34">
        <v>33</v>
      </c>
      <c r="J34">
        <v>12.574612800675199</v>
      </c>
      <c r="L34">
        <v>33</v>
      </c>
      <c r="M34">
        <v>13.3272577861985</v>
      </c>
    </row>
    <row r="35" spans="1:13">
      <c r="A35">
        <v>1749</v>
      </c>
      <c r="B35">
        <v>6.7958179000000003</v>
      </c>
      <c r="E35">
        <v>34</v>
      </c>
      <c r="F35">
        <v>11.093406495275699</v>
      </c>
      <c r="I35">
        <v>34</v>
      </c>
      <c r="J35">
        <v>11.176760921767899</v>
      </c>
      <c r="L35">
        <v>34</v>
      </c>
      <c r="M35">
        <v>11.6407122084474</v>
      </c>
    </row>
    <row r="36" spans="1:13">
      <c r="A36">
        <v>1750</v>
      </c>
      <c r="B36">
        <v>6.7728921</v>
      </c>
      <c r="E36">
        <v>35</v>
      </c>
      <c r="F36">
        <v>10.881915293672</v>
      </c>
      <c r="I36">
        <v>35</v>
      </c>
      <c r="J36">
        <v>10.9612395329476</v>
      </c>
      <c r="L36">
        <v>35</v>
      </c>
      <c r="M36">
        <v>11.414773350472601</v>
      </c>
    </row>
    <row r="37" spans="1:13">
      <c r="A37">
        <v>1751</v>
      </c>
      <c r="B37">
        <v>6.4603026000000003</v>
      </c>
      <c r="E37">
        <v>36</v>
      </c>
      <c r="F37">
        <v>10.4900703813354</v>
      </c>
      <c r="I37">
        <v>36</v>
      </c>
      <c r="J37">
        <v>10.582338774859499</v>
      </c>
      <c r="L37">
        <v>36</v>
      </c>
      <c r="M37">
        <v>11.094705787999199</v>
      </c>
    </row>
    <row r="38" spans="1:13">
      <c r="A38">
        <v>1752</v>
      </c>
      <c r="B38">
        <v>6.5365821999999998</v>
      </c>
      <c r="E38">
        <v>37</v>
      </c>
      <c r="F38">
        <v>11.2782909694075</v>
      </c>
      <c r="I38">
        <v>37</v>
      </c>
      <c r="J38">
        <v>11.379832860808399</v>
      </c>
      <c r="L38">
        <v>37</v>
      </c>
      <c r="M38">
        <v>11.9647098001929</v>
      </c>
    </row>
    <row r="39" spans="1:13">
      <c r="A39">
        <v>1753</v>
      </c>
      <c r="B39">
        <v>6.5816236000000004</v>
      </c>
      <c r="E39">
        <v>38</v>
      </c>
      <c r="F39">
        <v>10.827475986772001</v>
      </c>
      <c r="I39">
        <v>38</v>
      </c>
      <c r="J39">
        <v>10.899009401780701</v>
      </c>
      <c r="L39">
        <v>38</v>
      </c>
      <c r="M39">
        <v>11.307769488842901</v>
      </c>
    </row>
    <row r="40" spans="1:13">
      <c r="A40">
        <v>1754</v>
      </c>
      <c r="B40">
        <v>6.8671308</v>
      </c>
      <c r="E40">
        <v>39</v>
      </c>
      <c r="F40">
        <v>1.99999327143692</v>
      </c>
      <c r="I40">
        <v>39</v>
      </c>
      <c r="J40">
        <v>1.9979487628838899</v>
      </c>
      <c r="L40">
        <v>39</v>
      </c>
      <c r="M40">
        <v>2.0264316655229</v>
      </c>
    </row>
    <row r="41" spans="1:13">
      <c r="A41">
        <v>1755</v>
      </c>
      <c r="B41">
        <v>7.5670963999999996</v>
      </c>
      <c r="E41">
        <v>40</v>
      </c>
      <c r="F41">
        <v>1.2644859178946599</v>
      </c>
      <c r="I41">
        <v>40</v>
      </c>
      <c r="J41">
        <v>1.2556648715949601</v>
      </c>
      <c r="L41">
        <v>40</v>
      </c>
      <c r="M41">
        <v>1.0741405575837699</v>
      </c>
    </row>
    <row r="42" spans="1:13">
      <c r="A42">
        <v>1756</v>
      </c>
      <c r="B42">
        <v>8.3070117000000003</v>
      </c>
      <c r="E42">
        <v>41</v>
      </c>
      <c r="F42">
        <v>1.1475212412174101</v>
      </c>
      <c r="I42">
        <v>41</v>
      </c>
      <c r="J42">
        <v>1.14505604537169</v>
      </c>
      <c r="L42">
        <v>41</v>
      </c>
      <c r="M42">
        <v>0.97488779636522505</v>
      </c>
    </row>
    <row r="43" spans="1:13">
      <c r="A43">
        <v>1757</v>
      </c>
      <c r="B43">
        <v>7.9242790000000003</v>
      </c>
      <c r="E43">
        <v>42</v>
      </c>
      <c r="F43">
        <v>1.1612206334787201</v>
      </c>
      <c r="I43">
        <v>42</v>
      </c>
      <c r="J43">
        <v>1.16098219583358</v>
      </c>
      <c r="L43">
        <v>42</v>
      </c>
      <c r="M43">
        <v>0.97840452486155405</v>
      </c>
    </row>
    <row r="44" spans="1:13">
      <c r="A44">
        <v>1758</v>
      </c>
      <c r="B44">
        <v>8.0822734999999994</v>
      </c>
      <c r="E44">
        <v>43</v>
      </c>
      <c r="F44">
        <v>1.18751003517039</v>
      </c>
      <c r="I44">
        <v>43</v>
      </c>
      <c r="J44">
        <v>1.18862365734361</v>
      </c>
      <c r="L44">
        <v>43</v>
      </c>
      <c r="M44">
        <v>0.98614163792348797</v>
      </c>
    </row>
    <row r="45" spans="1:13">
      <c r="A45">
        <v>1759</v>
      </c>
      <c r="B45">
        <v>9.4173720000000003</v>
      </c>
      <c r="E45">
        <v>44</v>
      </c>
      <c r="F45">
        <v>1.2554923481695399</v>
      </c>
      <c r="I45">
        <v>44</v>
      </c>
      <c r="J45">
        <v>1.2528677266892001</v>
      </c>
      <c r="L45">
        <v>44</v>
      </c>
      <c r="M45">
        <v>1.0113834863331399</v>
      </c>
    </row>
    <row r="46" spans="1:13">
      <c r="A46">
        <v>1760</v>
      </c>
      <c r="B46">
        <v>9.0872709999999994</v>
      </c>
      <c r="E46">
        <v>45</v>
      </c>
      <c r="F46">
        <v>1.2444191519149099</v>
      </c>
      <c r="I46">
        <v>45</v>
      </c>
      <c r="J46">
        <v>1.2459550572712099</v>
      </c>
      <c r="L46">
        <v>45</v>
      </c>
      <c r="M46">
        <v>1.0029348176016299</v>
      </c>
    </row>
    <row r="47" spans="1:13">
      <c r="A47">
        <v>1761</v>
      </c>
      <c r="B47">
        <v>11.1059038</v>
      </c>
      <c r="E47">
        <v>46</v>
      </c>
      <c r="F47">
        <v>1.2902411184059299</v>
      </c>
      <c r="I47">
        <v>46</v>
      </c>
      <c r="J47">
        <v>1.2872708229035199</v>
      </c>
      <c r="L47">
        <v>46</v>
      </c>
      <c r="M47">
        <v>1.01873697036305</v>
      </c>
    </row>
    <row r="48" spans="1:13">
      <c r="A48">
        <v>1762</v>
      </c>
      <c r="B48">
        <v>13.806839699999999</v>
      </c>
      <c r="E48">
        <v>47</v>
      </c>
      <c r="F48">
        <v>1.28412118578233</v>
      </c>
      <c r="I48">
        <v>47</v>
      </c>
      <c r="J48">
        <v>1.28587199147622</v>
      </c>
      <c r="L48">
        <v>47</v>
      </c>
      <c r="M48">
        <v>1.0379438496464799</v>
      </c>
    </row>
    <row r="49" spans="1:13">
      <c r="A49">
        <v>1763</v>
      </c>
      <c r="B49">
        <v>15.2166668</v>
      </c>
      <c r="E49">
        <v>48</v>
      </c>
      <c r="F49">
        <v>1.29230891016529</v>
      </c>
      <c r="I49">
        <v>48</v>
      </c>
      <c r="J49">
        <v>1.2904519049763501</v>
      </c>
      <c r="L49">
        <v>48</v>
      </c>
      <c r="M49">
        <v>1.0263392811743799</v>
      </c>
    </row>
    <row r="50" spans="1:13">
      <c r="A50">
        <v>1764</v>
      </c>
      <c r="B50">
        <v>16.109068000000001</v>
      </c>
      <c r="E50">
        <v>49</v>
      </c>
      <c r="F50">
        <v>1.26587775847894</v>
      </c>
      <c r="I50">
        <v>49</v>
      </c>
      <c r="J50">
        <v>1.2647872408730501</v>
      </c>
      <c r="L50">
        <v>49</v>
      </c>
      <c r="M50">
        <v>1.0031549923958001</v>
      </c>
    </row>
    <row r="51" spans="1:13">
      <c r="A51">
        <v>1765</v>
      </c>
      <c r="B51">
        <v>19.153305700000001</v>
      </c>
      <c r="E51">
        <v>50</v>
      </c>
      <c r="F51">
        <v>1.1952697481347201</v>
      </c>
      <c r="I51">
        <v>50</v>
      </c>
      <c r="J51">
        <v>1.19661904393526</v>
      </c>
      <c r="L51">
        <v>50</v>
      </c>
      <c r="M51">
        <v>0.94727354855815904</v>
      </c>
    </row>
    <row r="52" spans="1:13">
      <c r="A52">
        <v>1766</v>
      </c>
      <c r="B52">
        <v>14.9773049</v>
      </c>
      <c r="E52">
        <v>51</v>
      </c>
      <c r="F52">
        <v>1.2701485654210201</v>
      </c>
      <c r="I52">
        <v>51</v>
      </c>
      <c r="J52">
        <v>1.2690061290503101</v>
      </c>
      <c r="L52">
        <v>51</v>
      </c>
      <c r="M52">
        <v>1.00351435747234</v>
      </c>
    </row>
    <row r="53" spans="1:13">
      <c r="A53">
        <v>1767</v>
      </c>
      <c r="B53">
        <v>15.1959055</v>
      </c>
      <c r="E53">
        <v>52</v>
      </c>
      <c r="F53">
        <v>1.31360168955334</v>
      </c>
      <c r="I53">
        <v>52</v>
      </c>
      <c r="J53">
        <v>1.31077283885352</v>
      </c>
      <c r="L53">
        <v>52</v>
      </c>
      <c r="M53">
        <v>1.03631405351686</v>
      </c>
    </row>
    <row r="54" spans="1:13" ht="15" thickBot="1">
      <c r="A54">
        <v>1768</v>
      </c>
      <c r="B54">
        <v>15.9850189</v>
      </c>
      <c r="E54">
        <v>53</v>
      </c>
      <c r="F54">
        <v>1.3053332084854099</v>
      </c>
      <c r="I54">
        <v>53</v>
      </c>
      <c r="J54">
        <v>1.30530188842566</v>
      </c>
      <c r="L54" s="247">
        <v>53</v>
      </c>
      <c r="M54" s="248">
        <v>1.04296929010734</v>
      </c>
    </row>
    <row r="55" spans="1:13" ht="15" thickBot="1">
      <c r="A55">
        <v>1769</v>
      </c>
      <c r="B55">
        <v>17.219996800000001</v>
      </c>
      <c r="E55">
        <v>54</v>
      </c>
      <c r="F55">
        <v>1.2811429120203299</v>
      </c>
      <c r="I55">
        <v>54</v>
      </c>
      <c r="J55">
        <v>1.28332645748064</v>
      </c>
      <c r="L55" s="247">
        <v>54</v>
      </c>
      <c r="M55" s="248">
        <v>1.03213428869665</v>
      </c>
    </row>
    <row r="56" spans="1:13" ht="15" thickBot="1">
      <c r="A56">
        <v>1770</v>
      </c>
      <c r="B56">
        <v>13.0182939</v>
      </c>
      <c r="E56">
        <v>55</v>
      </c>
      <c r="F56">
        <v>1.25037610692295</v>
      </c>
      <c r="I56">
        <v>55</v>
      </c>
      <c r="J56">
        <v>1.25334246481358</v>
      </c>
      <c r="L56" s="247">
        <v>55</v>
      </c>
      <c r="M56" s="248">
        <v>1.0069716177847201</v>
      </c>
    </row>
    <row r="57" spans="1:13" ht="15" thickBot="1">
      <c r="A57">
        <v>1771</v>
      </c>
      <c r="B57">
        <v>17.010570000000001</v>
      </c>
      <c r="E57">
        <v>56</v>
      </c>
      <c r="F57">
        <v>1.3141146519806099</v>
      </c>
      <c r="I57">
        <v>56</v>
      </c>
      <c r="J57">
        <v>1.3093383139914101</v>
      </c>
      <c r="L57" s="247">
        <v>56</v>
      </c>
      <c r="M57" s="248">
        <v>1.0264089598762001</v>
      </c>
    </row>
    <row r="58" spans="1:13" ht="15" thickBot="1">
      <c r="A58">
        <v>1772</v>
      </c>
      <c r="B58">
        <v>19.487365799999999</v>
      </c>
      <c r="E58">
        <v>57</v>
      </c>
      <c r="F58">
        <v>1.3041279835063699</v>
      </c>
      <c r="I58">
        <v>57</v>
      </c>
      <c r="J58">
        <v>1.30185732625325</v>
      </c>
      <c r="L58" s="247">
        <v>57</v>
      </c>
      <c r="M58" s="248">
        <v>1.0299272101774199</v>
      </c>
    </row>
    <row r="59" spans="1:13" ht="15" thickBot="1">
      <c r="A59">
        <v>1773</v>
      </c>
      <c r="B59">
        <v>16.021202200000001</v>
      </c>
      <c r="E59">
        <v>58</v>
      </c>
      <c r="F59">
        <v>1.30338091556419</v>
      </c>
      <c r="I59">
        <v>58</v>
      </c>
      <c r="J59">
        <v>1.30334986282803</v>
      </c>
      <c r="L59" s="247">
        <v>58</v>
      </c>
      <c r="M59" s="248">
        <v>1.04060943133345</v>
      </c>
    </row>
    <row r="60" spans="1:13" ht="15" thickBot="1">
      <c r="A60">
        <v>1774</v>
      </c>
      <c r="B60">
        <v>17.195182899999999</v>
      </c>
      <c r="E60">
        <v>59</v>
      </c>
      <c r="F60">
        <v>1.3011687232450699</v>
      </c>
      <c r="I60">
        <v>59</v>
      </c>
      <c r="J60">
        <v>1.30295621372518</v>
      </c>
      <c r="L60" s="247">
        <v>59</v>
      </c>
      <c r="M60" s="248">
        <v>1.04801773827611</v>
      </c>
    </row>
    <row r="61" spans="1:13" ht="15" thickBot="1">
      <c r="A61">
        <v>1775</v>
      </c>
      <c r="B61">
        <v>17.6669023</v>
      </c>
      <c r="E61">
        <v>60</v>
      </c>
      <c r="F61">
        <v>1.3190861238236899</v>
      </c>
      <c r="I61">
        <v>60</v>
      </c>
      <c r="J61">
        <v>1.3224680188935201</v>
      </c>
      <c r="L61" s="247">
        <v>60</v>
      </c>
      <c r="M61" s="248">
        <v>1.06910383374281</v>
      </c>
    </row>
    <row r="62" spans="1:13" ht="15" thickBot="1">
      <c r="A62">
        <v>1776</v>
      </c>
      <c r="B62">
        <v>15.204601500000001</v>
      </c>
      <c r="E62">
        <v>61</v>
      </c>
      <c r="F62">
        <v>5.2684868087603904</v>
      </c>
      <c r="I62">
        <v>61</v>
      </c>
      <c r="J62">
        <v>5.2916157288110703</v>
      </c>
      <c r="L62" s="247">
        <v>61</v>
      </c>
      <c r="M62" s="248">
        <v>5.08972871871224</v>
      </c>
    </row>
    <row r="63" spans="1:13" ht="15" thickBot="1">
      <c r="A63">
        <v>1777</v>
      </c>
      <c r="B63">
        <v>14.817061199999999</v>
      </c>
      <c r="E63">
        <v>62</v>
      </c>
      <c r="F63">
        <v>6.8741898852258903</v>
      </c>
      <c r="I63">
        <v>62</v>
      </c>
      <c r="J63">
        <v>6.9202123763656198</v>
      </c>
      <c r="L63" s="247">
        <v>62</v>
      </c>
      <c r="M63" s="248">
        <v>6.9700715438384799</v>
      </c>
    </row>
    <row r="64" spans="1:13" ht="15" thickBot="1">
      <c r="A64">
        <v>1778</v>
      </c>
      <c r="B64">
        <v>13.571983100000001</v>
      </c>
      <c r="E64">
        <v>63</v>
      </c>
      <c r="F64">
        <v>10.0228893661681</v>
      </c>
      <c r="I64">
        <v>63</v>
      </c>
      <c r="J64">
        <v>10.057905897262099</v>
      </c>
      <c r="L64" s="247">
        <v>63</v>
      </c>
      <c r="M64" s="248">
        <v>10.4267634851581</v>
      </c>
    </row>
    <row r="65" spans="1:13" ht="15" thickBot="1">
      <c r="A65">
        <v>1779</v>
      </c>
      <c r="B65">
        <v>15.605048</v>
      </c>
      <c r="E65">
        <v>64</v>
      </c>
      <c r="F65">
        <v>9.5806969743256598</v>
      </c>
      <c r="I65">
        <v>64</v>
      </c>
      <c r="J65">
        <v>9.6542534901438604</v>
      </c>
      <c r="L65" s="247">
        <v>64</v>
      </c>
      <c r="M65" s="248">
        <v>10.129529040044</v>
      </c>
    </row>
    <row r="66" spans="1:13" ht="15" thickBot="1">
      <c r="A66">
        <v>1780</v>
      </c>
      <c r="B66">
        <v>18.617211300000001</v>
      </c>
      <c r="E66">
        <v>65</v>
      </c>
      <c r="F66">
        <v>8.8179488914823398</v>
      </c>
      <c r="I66">
        <v>65</v>
      </c>
      <c r="J66">
        <v>8.9283174007113999</v>
      </c>
      <c r="L66" s="247">
        <v>65</v>
      </c>
      <c r="M66" s="248">
        <v>9.4743317008506907</v>
      </c>
    </row>
    <row r="67" spans="1:13" ht="15" thickBot="1">
      <c r="A67">
        <v>1781</v>
      </c>
      <c r="B67">
        <v>18.404643499999999</v>
      </c>
      <c r="E67">
        <v>66</v>
      </c>
      <c r="F67">
        <v>8.3974965913168802</v>
      </c>
      <c r="I67">
        <v>66</v>
      </c>
      <c r="J67">
        <v>8.5453825257954907</v>
      </c>
      <c r="L67" s="247">
        <v>66</v>
      </c>
      <c r="M67" s="248">
        <v>9.3046026177620096</v>
      </c>
    </row>
    <row r="68" spans="1:13" ht="15" thickBot="1">
      <c r="A68">
        <v>1782</v>
      </c>
      <c r="B68">
        <v>14.911315800000001</v>
      </c>
      <c r="E68">
        <v>67</v>
      </c>
      <c r="F68">
        <v>9.8719831215698299</v>
      </c>
      <c r="I68">
        <v>67</v>
      </c>
      <c r="J68">
        <v>9.9328423707411009</v>
      </c>
      <c r="L68" s="247">
        <v>67</v>
      </c>
      <c r="M68" s="248">
        <v>10.2046311309026</v>
      </c>
    </row>
    <row r="69" spans="1:13" ht="15" thickBot="1">
      <c r="A69">
        <v>1783</v>
      </c>
      <c r="B69">
        <v>14.6344911</v>
      </c>
      <c r="E69">
        <v>68</v>
      </c>
      <c r="F69">
        <v>12.1381885475049</v>
      </c>
      <c r="I69">
        <v>68</v>
      </c>
      <c r="J69">
        <v>12.210309393922699</v>
      </c>
      <c r="L69" s="247">
        <v>68</v>
      </c>
      <c r="M69" s="248">
        <v>12.7484707535132</v>
      </c>
    </row>
    <row r="70" spans="1:13" ht="15" thickBot="1">
      <c r="A70">
        <v>1784</v>
      </c>
      <c r="B70">
        <v>14.1431547</v>
      </c>
      <c r="E70">
        <v>69</v>
      </c>
      <c r="F70">
        <v>11.2459112362091</v>
      </c>
      <c r="I70">
        <v>69</v>
      </c>
      <c r="J70">
        <v>11.3756305921377</v>
      </c>
      <c r="L70" s="247">
        <v>69</v>
      </c>
      <c r="M70" s="248">
        <v>12.3448471921372</v>
      </c>
    </row>
    <row r="71" spans="1:13" ht="15" thickBot="1">
      <c r="A71">
        <v>1785</v>
      </c>
      <c r="B71">
        <v>13.137734099999999</v>
      </c>
      <c r="E71">
        <v>70</v>
      </c>
      <c r="F71">
        <v>9.4124625523320198</v>
      </c>
      <c r="I71">
        <v>70</v>
      </c>
      <c r="J71">
        <v>9.6072637484837795</v>
      </c>
      <c r="L71" s="247">
        <v>70</v>
      </c>
      <c r="M71" s="248">
        <v>11.0134120351644</v>
      </c>
    </row>
    <row r="72" spans="1:13" ht="15" thickBot="1">
      <c r="A72">
        <v>1786</v>
      </c>
      <c r="B72">
        <v>13.2520761</v>
      </c>
      <c r="E72">
        <v>71</v>
      </c>
      <c r="F72">
        <v>8.8040006484134299</v>
      </c>
      <c r="I72">
        <v>71</v>
      </c>
      <c r="J72">
        <v>8.9561671537540199</v>
      </c>
      <c r="L72" s="247">
        <v>71</v>
      </c>
      <c r="M72" s="248">
        <v>10.028143315542501</v>
      </c>
    </row>
    <row r="73" spans="1:13" ht="15" thickBot="1">
      <c r="A73">
        <v>1787</v>
      </c>
      <c r="B73">
        <v>13.550191999999999</v>
      </c>
      <c r="E73">
        <v>72</v>
      </c>
      <c r="F73">
        <v>9.1360275625509395</v>
      </c>
      <c r="I73">
        <v>72</v>
      </c>
      <c r="J73">
        <v>9.2470421827473999</v>
      </c>
      <c r="L73" s="247">
        <v>72</v>
      </c>
      <c r="M73" s="248">
        <v>10.0291747844608</v>
      </c>
    </row>
    <row r="74" spans="1:13" ht="15" thickBot="1">
      <c r="A74">
        <v>1788</v>
      </c>
      <c r="B74">
        <v>12.455090200000001</v>
      </c>
      <c r="E74">
        <v>73</v>
      </c>
      <c r="F74">
        <v>9.9608737569411794</v>
      </c>
      <c r="I74">
        <v>73</v>
      </c>
      <c r="J74">
        <v>10.043706730818799</v>
      </c>
      <c r="L74" s="247">
        <v>73</v>
      </c>
      <c r="M74" s="248">
        <v>10.6027950521436</v>
      </c>
    </row>
    <row r="75" spans="1:13" ht="15" thickBot="1">
      <c r="A75">
        <v>1789</v>
      </c>
      <c r="B75">
        <v>10.8165184</v>
      </c>
      <c r="E75">
        <v>74</v>
      </c>
      <c r="F75">
        <v>9.7441686244664805</v>
      </c>
      <c r="I75">
        <v>74</v>
      </c>
      <c r="J75">
        <v>9.80774101186039</v>
      </c>
      <c r="L75" s="247">
        <v>74</v>
      </c>
      <c r="M75" s="248">
        <v>10.427007965202</v>
      </c>
    </row>
    <row r="76" spans="1:13" ht="15" thickBot="1">
      <c r="A76">
        <v>1790</v>
      </c>
      <c r="B76">
        <v>12.5851855</v>
      </c>
      <c r="E76">
        <v>75</v>
      </c>
      <c r="F76">
        <v>12.1951620946513</v>
      </c>
      <c r="I76">
        <v>75</v>
      </c>
      <c r="J76">
        <v>12.246868211432099</v>
      </c>
      <c r="L76" s="247">
        <v>75</v>
      </c>
      <c r="M76" s="248">
        <v>13.1907830770503</v>
      </c>
    </row>
    <row r="77" spans="1:13" ht="15" thickBot="1">
      <c r="A77">
        <v>1791</v>
      </c>
      <c r="B77">
        <v>13.091370899999999</v>
      </c>
      <c r="E77">
        <v>76</v>
      </c>
      <c r="F77">
        <v>13.650767817572801</v>
      </c>
      <c r="I77">
        <v>76</v>
      </c>
      <c r="J77">
        <v>13.686092095262</v>
      </c>
      <c r="L77" s="247">
        <v>76</v>
      </c>
      <c r="M77" s="248">
        <v>14.5064610013007</v>
      </c>
    </row>
    <row r="78" spans="1:13" ht="15" thickBot="1">
      <c r="A78">
        <v>1792</v>
      </c>
      <c r="B78">
        <v>12.2395113</v>
      </c>
      <c r="E78">
        <v>77</v>
      </c>
      <c r="F78">
        <v>12.488559836615901</v>
      </c>
      <c r="I78">
        <v>77</v>
      </c>
      <c r="J78">
        <v>12.5352521903687</v>
      </c>
      <c r="L78" s="247">
        <v>77</v>
      </c>
      <c r="M78" s="248">
        <v>13.526858273138</v>
      </c>
    </row>
    <row r="79" spans="1:13" ht="15" thickBot="1">
      <c r="A79">
        <v>1793</v>
      </c>
      <c r="B79">
        <v>11.064637400000001</v>
      </c>
      <c r="E79">
        <v>78</v>
      </c>
      <c r="F79">
        <v>12.3911887606048</v>
      </c>
      <c r="I79">
        <v>78</v>
      </c>
      <c r="J79">
        <v>12.447523820541299</v>
      </c>
      <c r="L79" s="247">
        <v>78</v>
      </c>
      <c r="M79" s="248">
        <v>13.435362542902901</v>
      </c>
    </row>
    <row r="80" spans="1:13" ht="15" thickBot="1">
      <c r="A80">
        <v>1794</v>
      </c>
      <c r="B80">
        <v>10.986127700000001</v>
      </c>
      <c r="E80">
        <v>79</v>
      </c>
      <c r="F80">
        <v>12.118506350888801</v>
      </c>
      <c r="I80">
        <v>79</v>
      </c>
      <c r="J80">
        <v>12.1719213177687</v>
      </c>
      <c r="L80" s="247">
        <v>79</v>
      </c>
      <c r="M80" s="248">
        <v>13.123451112476699</v>
      </c>
    </row>
    <row r="81" spans="1:13" ht="15" thickBot="1">
      <c r="A81">
        <v>1795</v>
      </c>
      <c r="B81">
        <v>10.930642300000001</v>
      </c>
      <c r="E81">
        <v>80</v>
      </c>
      <c r="F81">
        <v>12.7040569495379</v>
      </c>
      <c r="I81">
        <v>80</v>
      </c>
      <c r="J81">
        <v>12.759112031681999</v>
      </c>
      <c r="L81" s="247">
        <v>80</v>
      </c>
      <c r="M81" s="248">
        <v>13.7960150531107</v>
      </c>
    </row>
    <row r="82" spans="1:13" ht="15" thickBot="1">
      <c r="A82">
        <v>1796</v>
      </c>
      <c r="B82">
        <v>11.9635943</v>
      </c>
      <c r="E82">
        <v>81</v>
      </c>
      <c r="F82">
        <v>13.002360400717899</v>
      </c>
      <c r="I82">
        <v>81</v>
      </c>
      <c r="J82">
        <v>13.057755209763799</v>
      </c>
      <c r="L82" s="247">
        <v>81</v>
      </c>
      <c r="M82" s="248">
        <v>14.110186401204301</v>
      </c>
    </row>
    <row r="83" spans="1:13" ht="15" thickBot="1">
      <c r="A83">
        <v>1797</v>
      </c>
      <c r="B83">
        <v>12.1309994</v>
      </c>
      <c r="E83">
        <v>82</v>
      </c>
      <c r="F83">
        <v>9.7032333499588308</v>
      </c>
      <c r="I83">
        <v>82</v>
      </c>
      <c r="J83">
        <v>9.8990683057434392</v>
      </c>
      <c r="L83" s="247">
        <v>82</v>
      </c>
      <c r="M83" s="248">
        <v>11.671908367495501</v>
      </c>
    </row>
    <row r="84" spans="1:13" ht="15" thickBot="1">
      <c r="A84">
        <v>1798</v>
      </c>
      <c r="B84">
        <v>12.246262099999999</v>
      </c>
      <c r="E84">
        <v>83</v>
      </c>
      <c r="F84">
        <v>8.2921662423383307</v>
      </c>
      <c r="I84">
        <v>83</v>
      </c>
      <c r="J84">
        <v>8.3953231635194108</v>
      </c>
      <c r="L84" s="247">
        <v>83</v>
      </c>
      <c r="M84" s="248">
        <v>9.2265245152156403</v>
      </c>
    </row>
    <row r="85" spans="1:13" ht="15" thickBot="1">
      <c r="A85">
        <v>1799</v>
      </c>
      <c r="B85">
        <v>12.307998400000001</v>
      </c>
      <c r="E85">
        <v>84</v>
      </c>
      <c r="F85">
        <v>6.6822205118186098</v>
      </c>
      <c r="I85">
        <v>84</v>
      </c>
      <c r="J85">
        <v>6.7031351255539802</v>
      </c>
      <c r="L85" s="247">
        <v>84</v>
      </c>
      <c r="M85" s="248">
        <v>6.8582643795237397</v>
      </c>
    </row>
    <row r="86" spans="1:13" ht="15" thickBot="1">
      <c r="A86">
        <v>1800</v>
      </c>
      <c r="B86">
        <v>12.793607</v>
      </c>
      <c r="E86">
        <v>85</v>
      </c>
      <c r="F86">
        <v>6.9696308386061698</v>
      </c>
      <c r="I86">
        <v>85</v>
      </c>
      <c r="J86">
        <v>6.9996125983132496</v>
      </c>
      <c r="L86" s="247">
        <v>85</v>
      </c>
      <c r="M86" s="248">
        <v>7.2020922964304201</v>
      </c>
    </row>
    <row r="87" spans="1:13" ht="15" thickBot="1">
      <c r="A87">
        <v>1801</v>
      </c>
      <c r="B87">
        <v>12.9098861</v>
      </c>
      <c r="E87">
        <v>86</v>
      </c>
      <c r="F87">
        <v>7.0133182876606099</v>
      </c>
      <c r="I87">
        <v>86</v>
      </c>
      <c r="J87">
        <v>7.0315461345459198</v>
      </c>
      <c r="L87" s="247">
        <v>86</v>
      </c>
      <c r="M87" s="248">
        <v>7.2073644937904797</v>
      </c>
    </row>
    <row r="88" spans="1:13" ht="15" thickBot="1">
      <c r="A88">
        <v>1802</v>
      </c>
      <c r="B88">
        <v>14.533885400000001</v>
      </c>
      <c r="E88">
        <v>87</v>
      </c>
      <c r="F88">
        <v>7.1362161264347597</v>
      </c>
      <c r="I88">
        <v>87</v>
      </c>
      <c r="J88">
        <v>7.1719539359300599</v>
      </c>
      <c r="L88" s="247">
        <v>87</v>
      </c>
      <c r="M88" s="248">
        <v>7.3885708599525097</v>
      </c>
    </row>
    <row r="89" spans="1:13" ht="15" thickBot="1">
      <c r="A89">
        <v>1803</v>
      </c>
      <c r="B89">
        <v>13.974944600000001</v>
      </c>
      <c r="E89">
        <v>88</v>
      </c>
      <c r="F89">
        <v>6.0734085303668497</v>
      </c>
      <c r="I89">
        <v>88</v>
      </c>
      <c r="J89">
        <v>6.0860425689968798</v>
      </c>
      <c r="L89" s="247">
        <v>88</v>
      </c>
      <c r="M89" s="248">
        <v>6.20897977861949</v>
      </c>
    </row>
    <row r="90" spans="1:13" ht="15" thickBot="1">
      <c r="A90">
        <v>1804</v>
      </c>
      <c r="B90">
        <v>12.926886100000001</v>
      </c>
      <c r="E90">
        <v>89</v>
      </c>
      <c r="F90">
        <v>6.1356812194316896</v>
      </c>
      <c r="I90">
        <v>89</v>
      </c>
      <c r="J90">
        <v>6.1451075884295197</v>
      </c>
      <c r="L90" s="247">
        <v>89</v>
      </c>
      <c r="M90" s="248">
        <v>6.2824299515720297</v>
      </c>
    </row>
    <row r="91" spans="1:13" ht="15" thickBot="1">
      <c r="A91">
        <v>1805</v>
      </c>
      <c r="B91">
        <v>14.104616399999999</v>
      </c>
      <c r="E91">
        <v>90</v>
      </c>
      <c r="F91">
        <v>6.1009372694467503</v>
      </c>
      <c r="I91">
        <v>90</v>
      </c>
      <c r="J91">
        <v>6.1086681885924703</v>
      </c>
      <c r="L91" s="247">
        <v>90</v>
      </c>
      <c r="M91" s="248">
        <v>6.2635275566377704</v>
      </c>
    </row>
    <row r="92" spans="1:13" ht="15" thickBot="1">
      <c r="A92">
        <v>1806</v>
      </c>
      <c r="B92">
        <v>16.787496900000001</v>
      </c>
      <c r="E92">
        <v>91</v>
      </c>
      <c r="F92">
        <v>6.2642524999722999</v>
      </c>
      <c r="I92">
        <v>91</v>
      </c>
      <c r="J92">
        <v>6.2686516879743897</v>
      </c>
      <c r="L92" s="247">
        <v>91</v>
      </c>
      <c r="M92" s="248">
        <v>6.4181961680622299</v>
      </c>
    </row>
    <row r="93" spans="1:13" ht="15" thickBot="1">
      <c r="A93">
        <v>1807</v>
      </c>
      <c r="B93">
        <v>13.698522199999999</v>
      </c>
      <c r="E93">
        <v>92</v>
      </c>
      <c r="F93">
        <v>6.3302317926303697</v>
      </c>
      <c r="I93">
        <v>92</v>
      </c>
      <c r="J93">
        <v>6.3394654330031504</v>
      </c>
      <c r="L93" s="247">
        <v>92</v>
      </c>
      <c r="M93" s="248">
        <v>6.4911898616792802</v>
      </c>
    </row>
    <row r="94" spans="1:13" ht="15" thickBot="1">
      <c r="A94">
        <v>1808</v>
      </c>
      <c r="B94">
        <v>12.4740956</v>
      </c>
      <c r="E94">
        <v>93</v>
      </c>
      <c r="F94">
        <v>6.3759871525462897</v>
      </c>
      <c r="I94">
        <v>93</v>
      </c>
      <c r="J94">
        <v>6.3838958044777501</v>
      </c>
      <c r="L94" s="247">
        <v>93</v>
      </c>
      <c r="M94" s="248">
        <v>6.5113447962036402</v>
      </c>
    </row>
    <row r="95" spans="1:13" ht="15" thickBot="1">
      <c r="A95">
        <v>1809</v>
      </c>
      <c r="B95">
        <v>13.4244968</v>
      </c>
      <c r="E95">
        <v>94</v>
      </c>
      <c r="F95">
        <v>6.3281890318695</v>
      </c>
      <c r="I95">
        <v>94</v>
      </c>
      <c r="J95">
        <v>6.3389979450795</v>
      </c>
      <c r="L95" s="247">
        <v>94</v>
      </c>
      <c r="M95" s="248">
        <v>6.4527579284036101</v>
      </c>
    </row>
    <row r="96" spans="1:13" ht="15" thickBot="1">
      <c r="A96">
        <v>1810</v>
      </c>
      <c r="B96">
        <v>13.761563799999999</v>
      </c>
      <c r="E96">
        <v>95</v>
      </c>
      <c r="F96">
        <v>6.4632126820440297</v>
      </c>
      <c r="I96">
        <v>95</v>
      </c>
      <c r="J96">
        <v>6.4762588473182099</v>
      </c>
      <c r="L96" s="247">
        <v>95</v>
      </c>
      <c r="M96" s="248">
        <v>6.61070995022967</v>
      </c>
    </row>
    <row r="97" spans="1:13" ht="15" thickBot="1">
      <c r="A97">
        <v>1811</v>
      </c>
      <c r="B97">
        <v>12.849991599999999</v>
      </c>
      <c r="E97">
        <v>96</v>
      </c>
      <c r="F97">
        <v>7.0878743974714098</v>
      </c>
      <c r="I97">
        <v>96</v>
      </c>
      <c r="J97">
        <v>7.0864243365701496</v>
      </c>
      <c r="L97" s="247">
        <v>96</v>
      </c>
      <c r="M97" s="248">
        <v>7.2800300692587498</v>
      </c>
    </row>
    <row r="98" spans="1:13" ht="15" thickBot="1">
      <c r="A98">
        <v>1812</v>
      </c>
      <c r="B98">
        <v>13.882859</v>
      </c>
      <c r="E98">
        <v>97</v>
      </c>
      <c r="F98">
        <v>10.022196833268699</v>
      </c>
      <c r="I98">
        <v>97</v>
      </c>
      <c r="J98">
        <v>9.9977697698921695</v>
      </c>
      <c r="L98" s="247">
        <v>97</v>
      </c>
      <c r="M98" s="248">
        <v>10.405409516244401</v>
      </c>
    </row>
    <row r="99" spans="1:13" ht="15" thickBot="1">
      <c r="A99">
        <v>1813</v>
      </c>
      <c r="B99">
        <v>15.261210699999999</v>
      </c>
      <c r="E99">
        <v>98</v>
      </c>
      <c r="F99">
        <v>10.776395944335</v>
      </c>
      <c r="I99">
        <v>98</v>
      </c>
      <c r="J99">
        <v>10.755298268653</v>
      </c>
      <c r="L99" s="247">
        <v>98</v>
      </c>
      <c r="M99" s="248">
        <v>11.1833049237576</v>
      </c>
    </row>
    <row r="100" spans="1:13" ht="15" thickBot="1">
      <c r="A100">
        <v>1814</v>
      </c>
      <c r="B100">
        <v>16.632396499999999</v>
      </c>
      <c r="E100">
        <v>99</v>
      </c>
      <c r="F100">
        <v>11.386927014976701</v>
      </c>
      <c r="I100">
        <v>99</v>
      </c>
      <c r="J100">
        <v>11.3558453200834</v>
      </c>
      <c r="L100" s="247">
        <v>99</v>
      </c>
      <c r="M100" s="248">
        <v>11.616617356653199</v>
      </c>
    </row>
    <row r="101" spans="1:13" ht="15" thickBot="1">
      <c r="A101">
        <v>1815</v>
      </c>
      <c r="B101">
        <v>15.4390603</v>
      </c>
      <c r="E101">
        <v>100</v>
      </c>
      <c r="F101">
        <v>10.876483719622399</v>
      </c>
      <c r="I101">
        <v>100</v>
      </c>
      <c r="J101">
        <v>10.8502216862216</v>
      </c>
      <c r="L101" s="247">
        <v>100</v>
      </c>
      <c r="M101" s="248">
        <v>11.148460704221</v>
      </c>
    </row>
    <row r="102" spans="1:13" ht="15" thickBot="1">
      <c r="A102">
        <v>1816</v>
      </c>
      <c r="B102">
        <v>13.0567063</v>
      </c>
      <c r="E102">
        <v>101</v>
      </c>
      <c r="F102">
        <v>10.6479130039409</v>
      </c>
      <c r="I102">
        <v>101</v>
      </c>
      <c r="J102">
        <v>10.621427100670701</v>
      </c>
      <c r="L102" s="247">
        <v>101</v>
      </c>
      <c r="M102" s="248">
        <v>10.866636056267801</v>
      </c>
    </row>
    <row r="103" spans="1:13" ht="15" thickBot="1">
      <c r="A103">
        <v>1817</v>
      </c>
      <c r="B103">
        <v>15.244662699999999</v>
      </c>
      <c r="E103">
        <v>102</v>
      </c>
      <c r="F103">
        <v>9.5566343545950705</v>
      </c>
      <c r="I103">
        <v>102</v>
      </c>
      <c r="J103">
        <v>9.5464010429060995</v>
      </c>
      <c r="L103" s="247">
        <v>102</v>
      </c>
      <c r="M103" s="248">
        <v>9.7034431991372507</v>
      </c>
    </row>
    <row r="104" spans="1:13" ht="15" thickBot="1">
      <c r="A104">
        <v>1818</v>
      </c>
      <c r="B104">
        <v>14.407440100000001</v>
      </c>
      <c r="E104">
        <v>103</v>
      </c>
      <c r="F104">
        <v>10.072752066649</v>
      </c>
      <c r="I104">
        <v>103</v>
      </c>
      <c r="J104">
        <v>10.0846983744496</v>
      </c>
      <c r="L104" s="247">
        <v>103</v>
      </c>
      <c r="M104" s="248">
        <v>10.296382301169499</v>
      </c>
    </row>
    <row r="105" spans="1:13" ht="15" thickBot="1">
      <c r="A105">
        <v>1819</v>
      </c>
      <c r="B105">
        <v>17.6828729</v>
      </c>
      <c r="E105">
        <v>104</v>
      </c>
      <c r="F105">
        <v>9.6619954402863097</v>
      </c>
      <c r="I105">
        <v>104</v>
      </c>
      <c r="J105">
        <v>9.658751583331</v>
      </c>
      <c r="L105" s="247">
        <v>104</v>
      </c>
      <c r="M105" s="248">
        <v>9.8732475071603307</v>
      </c>
    </row>
    <row r="106" spans="1:13" ht="15" thickBot="1">
      <c r="A106">
        <v>1820</v>
      </c>
      <c r="B106">
        <v>15.898011199999999</v>
      </c>
      <c r="E106">
        <v>105</v>
      </c>
      <c r="F106">
        <v>10.2354379809296</v>
      </c>
      <c r="I106">
        <v>105</v>
      </c>
      <c r="J106">
        <v>10.2357148602874</v>
      </c>
      <c r="L106" s="247">
        <v>105</v>
      </c>
      <c r="M106" s="248">
        <v>10.441220027657099</v>
      </c>
    </row>
    <row r="107" spans="1:13" ht="15" thickBot="1">
      <c r="A107">
        <v>1821</v>
      </c>
      <c r="B107">
        <v>18.721675600000001</v>
      </c>
      <c r="E107">
        <v>106</v>
      </c>
      <c r="F107">
        <v>10.6987065468015</v>
      </c>
      <c r="I107">
        <v>106</v>
      </c>
      <c r="J107">
        <v>10.6735331414289</v>
      </c>
      <c r="L107" s="247">
        <v>106</v>
      </c>
      <c r="M107" s="248">
        <v>10.896708656768499</v>
      </c>
    </row>
    <row r="108" spans="1:13" ht="15" thickBot="1">
      <c r="A108">
        <v>1822</v>
      </c>
      <c r="B108">
        <v>18.852469599999999</v>
      </c>
      <c r="E108">
        <v>107</v>
      </c>
      <c r="F108">
        <v>11.6632902423905</v>
      </c>
      <c r="I108">
        <v>107</v>
      </c>
      <c r="J108">
        <v>11.646506438469901</v>
      </c>
      <c r="L108" s="247">
        <v>107</v>
      </c>
      <c r="M108" s="248">
        <v>11.8690736201478</v>
      </c>
    </row>
    <row r="109" spans="1:13" ht="15" thickBot="1">
      <c r="A109">
        <v>1823</v>
      </c>
      <c r="B109">
        <v>19.824811499999999</v>
      </c>
      <c r="E109">
        <v>108</v>
      </c>
      <c r="F109">
        <v>9.5868386518061506</v>
      </c>
      <c r="I109">
        <v>108</v>
      </c>
      <c r="J109">
        <v>9.5902681651648294</v>
      </c>
      <c r="L109" s="247">
        <v>108</v>
      </c>
      <c r="M109" s="248">
        <v>9.7214586498880902</v>
      </c>
    </row>
    <row r="110" spans="1:13" ht="15" thickBot="1">
      <c r="A110">
        <v>1824</v>
      </c>
      <c r="B110">
        <v>4.8051060999999997</v>
      </c>
      <c r="E110">
        <v>109</v>
      </c>
      <c r="F110">
        <v>8.5532794186798604</v>
      </c>
      <c r="I110">
        <v>109</v>
      </c>
      <c r="J110">
        <v>8.5680118948138002</v>
      </c>
      <c r="L110" s="247">
        <v>109</v>
      </c>
      <c r="M110" s="248">
        <v>8.6707538033815901</v>
      </c>
    </row>
    <row r="111" spans="1:13" ht="15" thickBot="1">
      <c r="A111">
        <v>1825</v>
      </c>
      <c r="B111">
        <v>1.7984169999999999</v>
      </c>
      <c r="E111">
        <v>110</v>
      </c>
      <c r="F111">
        <v>7.9611466815253902</v>
      </c>
      <c r="I111">
        <v>110</v>
      </c>
      <c r="J111">
        <v>7.9811443963229101</v>
      </c>
      <c r="L111" s="247">
        <v>110</v>
      </c>
      <c r="M111" s="248">
        <v>8.1719402657680504</v>
      </c>
    </row>
    <row r="112" spans="1:13" ht="15" thickBot="1">
      <c r="A112">
        <v>1826</v>
      </c>
      <c r="B112">
        <v>1.6114649000000001</v>
      </c>
      <c r="E112">
        <v>111</v>
      </c>
      <c r="F112">
        <v>7.16505537104951</v>
      </c>
      <c r="I112">
        <v>111</v>
      </c>
      <c r="J112">
        <v>7.1828134209508896</v>
      </c>
      <c r="L112" s="247">
        <v>111</v>
      </c>
      <c r="M112" s="248">
        <v>7.3928394686817303</v>
      </c>
    </row>
    <row r="113" spans="1:13" ht="15" thickBot="1">
      <c r="A113">
        <v>1827</v>
      </c>
      <c r="B113">
        <v>1.7661309999999999</v>
      </c>
      <c r="E113">
        <v>112</v>
      </c>
      <c r="F113">
        <v>7.8712787384371401</v>
      </c>
      <c r="I113">
        <v>112</v>
      </c>
      <c r="J113">
        <v>7.8771053466181202</v>
      </c>
      <c r="L113" s="247">
        <v>112</v>
      </c>
      <c r="M113" s="248">
        <v>7.9710047189148998</v>
      </c>
    </row>
    <row r="114" spans="1:13" ht="15" thickBot="1">
      <c r="A114">
        <v>1828</v>
      </c>
      <c r="B114">
        <v>1.8180326</v>
      </c>
      <c r="E114">
        <v>113</v>
      </c>
      <c r="F114">
        <v>7.3328836625129901</v>
      </c>
      <c r="I114">
        <v>113</v>
      </c>
      <c r="J114">
        <v>7.3398043117453504</v>
      </c>
      <c r="L114" s="247">
        <v>113</v>
      </c>
      <c r="M114" s="248">
        <v>7.5266309924604204</v>
      </c>
    </row>
    <row r="115" spans="1:13" ht="15" thickBot="1">
      <c r="A115">
        <v>1829</v>
      </c>
      <c r="B115">
        <v>1.5162040999999999</v>
      </c>
      <c r="E115">
        <v>114</v>
      </c>
      <c r="F115">
        <v>9.0557593172436306</v>
      </c>
      <c r="I115">
        <v>114</v>
      </c>
      <c r="J115">
        <v>9.0575021903696804</v>
      </c>
      <c r="L115" s="247">
        <v>114</v>
      </c>
      <c r="M115" s="248">
        <v>9.0589478029464505</v>
      </c>
    </row>
    <row r="116" spans="1:13" ht="15" thickBot="1">
      <c r="A116">
        <v>1830</v>
      </c>
      <c r="B116">
        <v>1.2748134</v>
      </c>
      <c r="E116">
        <v>115</v>
      </c>
      <c r="F116">
        <v>8.9341071062496908</v>
      </c>
      <c r="I116">
        <v>115</v>
      </c>
      <c r="J116">
        <v>8.9473139706644993</v>
      </c>
      <c r="L116" s="247">
        <v>115</v>
      </c>
      <c r="M116" s="248">
        <v>9.00552581446623</v>
      </c>
    </row>
    <row r="117" spans="1:13" ht="15" thickBot="1">
      <c r="A117">
        <v>1831</v>
      </c>
      <c r="B117">
        <v>1.8425696</v>
      </c>
      <c r="E117">
        <v>116</v>
      </c>
      <c r="F117">
        <v>7.8804794587320997</v>
      </c>
      <c r="I117">
        <v>116</v>
      </c>
      <c r="J117">
        <v>7.8840114745823504</v>
      </c>
      <c r="L117" s="247">
        <v>116</v>
      </c>
      <c r="M117" s="248">
        <v>7.9092375632425096</v>
      </c>
    </row>
    <row r="118" spans="1:13" ht="15" thickBot="1">
      <c r="A118">
        <v>1832</v>
      </c>
      <c r="B118">
        <v>2.3637518000000002</v>
      </c>
      <c r="E118">
        <v>117</v>
      </c>
      <c r="F118">
        <v>7.4402606982621204</v>
      </c>
      <c r="I118">
        <v>117</v>
      </c>
      <c r="J118">
        <v>7.4386364573178803</v>
      </c>
      <c r="L118" s="247">
        <v>117</v>
      </c>
      <c r="M118" s="248">
        <v>7.4768484346276303</v>
      </c>
    </row>
    <row r="119" spans="1:13" ht="15" thickBot="1">
      <c r="A119">
        <v>1833</v>
      </c>
      <c r="B119">
        <v>1.9201409</v>
      </c>
      <c r="E119">
        <v>118</v>
      </c>
      <c r="F119">
        <v>6.8540151150145503</v>
      </c>
      <c r="I119">
        <v>118</v>
      </c>
      <c r="J119">
        <v>6.8404856878489504</v>
      </c>
      <c r="L119" s="247">
        <v>118</v>
      </c>
      <c r="M119" s="248">
        <v>6.7632849109347299</v>
      </c>
    </row>
    <row r="120" spans="1:13" ht="15" thickBot="1">
      <c r="A120">
        <v>1834</v>
      </c>
      <c r="B120">
        <v>1.5319767</v>
      </c>
      <c r="E120">
        <v>119</v>
      </c>
      <c r="F120">
        <v>6.9732713514832296</v>
      </c>
      <c r="I120">
        <v>119</v>
      </c>
      <c r="J120">
        <v>6.9597286087566399</v>
      </c>
      <c r="L120" s="247">
        <v>119</v>
      </c>
      <c r="M120" s="248">
        <v>6.8805023935312697</v>
      </c>
    </row>
    <row r="121" spans="1:13" ht="15" thickBot="1">
      <c r="A121">
        <v>1835</v>
      </c>
      <c r="B121">
        <v>1.4762221</v>
      </c>
      <c r="E121">
        <v>120</v>
      </c>
      <c r="F121">
        <v>7.3017230166064904</v>
      </c>
      <c r="I121">
        <v>120</v>
      </c>
      <c r="J121">
        <v>7.2878012779583496</v>
      </c>
      <c r="L121" s="247">
        <v>120</v>
      </c>
      <c r="M121" s="248">
        <v>7.2311502267126704</v>
      </c>
    </row>
    <row r="122" spans="1:13" ht="15" thickBot="1">
      <c r="A122">
        <v>1836</v>
      </c>
      <c r="B122">
        <v>1.2228569</v>
      </c>
      <c r="E122">
        <v>121</v>
      </c>
      <c r="F122">
        <v>7.6796778234035603</v>
      </c>
      <c r="I122">
        <v>121</v>
      </c>
      <c r="J122">
        <v>7.6728422379898102</v>
      </c>
      <c r="L122" s="247">
        <v>121</v>
      </c>
      <c r="M122" s="248">
        <v>7.6537748447666996</v>
      </c>
    </row>
    <row r="123" spans="1:13" ht="15" thickBot="1">
      <c r="A123">
        <v>1837</v>
      </c>
      <c r="B123">
        <v>1.229401</v>
      </c>
      <c r="E123">
        <v>122</v>
      </c>
      <c r="F123">
        <v>7.5803773466245801</v>
      </c>
      <c r="I123">
        <v>122</v>
      </c>
      <c r="J123">
        <v>7.5817785718593198</v>
      </c>
      <c r="L123" s="247">
        <v>122</v>
      </c>
      <c r="M123" s="248">
        <v>7.5954017707560801</v>
      </c>
    </row>
    <row r="124" spans="1:13" ht="15" thickBot="1">
      <c r="A124">
        <v>1838</v>
      </c>
      <c r="B124">
        <v>1.4168924000000001</v>
      </c>
      <c r="E124">
        <v>123</v>
      </c>
      <c r="F124">
        <v>7.7712586274422604</v>
      </c>
      <c r="I124">
        <v>123</v>
      </c>
      <c r="J124">
        <v>7.7650265413734099</v>
      </c>
      <c r="L124" s="247">
        <v>123</v>
      </c>
      <c r="M124" s="248">
        <v>7.7746247779408799</v>
      </c>
    </row>
    <row r="125" spans="1:13" ht="15" thickBot="1">
      <c r="A125">
        <v>1839</v>
      </c>
      <c r="B125">
        <v>1.5697262999999999</v>
      </c>
      <c r="E125">
        <v>124</v>
      </c>
      <c r="F125">
        <v>7.5252575735923903</v>
      </c>
      <c r="I125">
        <v>124</v>
      </c>
      <c r="J125">
        <v>7.51168450304539</v>
      </c>
      <c r="L125" s="247">
        <v>124</v>
      </c>
      <c r="M125" s="248">
        <v>7.5395023362957199</v>
      </c>
    </row>
    <row r="126" spans="1:13" ht="15" thickBot="1">
      <c r="A126">
        <v>1840</v>
      </c>
      <c r="B126">
        <v>1.5234479999999999</v>
      </c>
      <c r="E126">
        <v>125</v>
      </c>
      <c r="F126">
        <v>7.2210616312886504</v>
      </c>
      <c r="I126">
        <v>125</v>
      </c>
      <c r="J126">
        <v>7.2004289697933501</v>
      </c>
      <c r="L126" s="247">
        <v>125</v>
      </c>
      <c r="M126" s="248">
        <v>7.1503956789840499</v>
      </c>
    </row>
    <row r="127" spans="1:13" ht="15" thickBot="1">
      <c r="A127">
        <v>1841</v>
      </c>
      <c r="B127">
        <v>1.3898048000000001</v>
      </c>
      <c r="E127">
        <v>126</v>
      </c>
      <c r="F127">
        <v>7.40231270529718</v>
      </c>
      <c r="I127">
        <v>126</v>
      </c>
      <c r="J127">
        <v>7.3856372853206196</v>
      </c>
      <c r="L127" s="247">
        <v>126</v>
      </c>
      <c r="M127" s="248">
        <v>7.3587267743870397</v>
      </c>
    </row>
    <row r="128" spans="1:13" ht="15" thickBot="1">
      <c r="A128">
        <v>1842</v>
      </c>
      <c r="B128">
        <v>1.382204</v>
      </c>
      <c r="E128">
        <v>127</v>
      </c>
      <c r="F128">
        <v>7.6343764979401199</v>
      </c>
      <c r="I128">
        <v>127</v>
      </c>
      <c r="J128">
        <v>7.6303970544362798</v>
      </c>
      <c r="L128" s="247">
        <v>127</v>
      </c>
      <c r="M128" s="248">
        <v>7.6702906593817604</v>
      </c>
    </row>
    <row r="129" spans="1:13" ht="15" thickBot="1">
      <c r="A129">
        <v>1843</v>
      </c>
      <c r="B129">
        <v>1.3351999999999999</v>
      </c>
      <c r="E129">
        <v>128</v>
      </c>
      <c r="F129">
        <v>8.8900296579835203</v>
      </c>
      <c r="I129">
        <v>128</v>
      </c>
      <c r="J129">
        <v>8.8919745616583405</v>
      </c>
      <c r="L129" s="247">
        <v>128</v>
      </c>
      <c r="M129" s="248">
        <v>8.9495551450731092</v>
      </c>
    </row>
    <row r="130" spans="1:13" ht="15" thickBot="1">
      <c r="A130">
        <v>1844</v>
      </c>
      <c r="B130">
        <v>1.2166724</v>
      </c>
      <c r="E130">
        <v>129</v>
      </c>
      <c r="F130">
        <v>8.2280948513583301</v>
      </c>
      <c r="I130">
        <v>129</v>
      </c>
      <c r="J130">
        <v>8.2494666574559492</v>
      </c>
      <c r="L130" s="247">
        <v>129</v>
      </c>
      <c r="M130" s="248">
        <v>8.3486773443661608</v>
      </c>
    </row>
    <row r="131" spans="1:13" ht="15" thickBot="1">
      <c r="A131">
        <v>1845</v>
      </c>
      <c r="B131">
        <v>1.0818430000000001</v>
      </c>
      <c r="E131">
        <v>130</v>
      </c>
      <c r="F131">
        <v>12.5630106909641</v>
      </c>
      <c r="I131">
        <v>130</v>
      </c>
      <c r="J131">
        <v>12.570720296211</v>
      </c>
      <c r="L131" s="247">
        <v>130</v>
      </c>
      <c r="M131" s="248">
        <v>12.7666254293954</v>
      </c>
    </row>
    <row r="132" spans="1:13" ht="15" thickBot="1">
      <c r="A132">
        <v>1846</v>
      </c>
      <c r="B132">
        <v>1.0603465000000001</v>
      </c>
      <c r="E132">
        <v>131</v>
      </c>
      <c r="F132">
        <v>13.040824810675099</v>
      </c>
      <c r="I132">
        <v>131</v>
      </c>
      <c r="J132">
        <v>13.055173739371099</v>
      </c>
      <c r="L132" s="247">
        <v>131</v>
      </c>
      <c r="M132" s="248">
        <v>13.276007854967499</v>
      </c>
    </row>
    <row r="133" spans="1:13" ht="15" thickBot="1">
      <c r="A133">
        <v>1847</v>
      </c>
      <c r="B133">
        <v>1.0002404</v>
      </c>
      <c r="E133">
        <v>132</v>
      </c>
      <c r="F133">
        <v>12.595446528395399</v>
      </c>
      <c r="I133">
        <v>132</v>
      </c>
      <c r="J133">
        <v>12.607696300852099</v>
      </c>
      <c r="L133" s="247">
        <v>132</v>
      </c>
      <c r="M133" s="248">
        <v>12.763704517922299</v>
      </c>
    </row>
    <row r="134" spans="1:13" ht="15" thickBot="1">
      <c r="A134">
        <v>1848</v>
      </c>
      <c r="B134">
        <v>0.99236919999999995</v>
      </c>
      <c r="E134">
        <v>133</v>
      </c>
      <c r="F134">
        <v>12.0380869199481</v>
      </c>
      <c r="I134">
        <v>133</v>
      </c>
      <c r="J134">
        <v>12.0436687414938</v>
      </c>
      <c r="L134" s="247">
        <v>133</v>
      </c>
      <c r="M134" s="248">
        <v>12.3019875848428</v>
      </c>
    </row>
    <row r="135" spans="1:13" ht="15" thickBot="1">
      <c r="A135">
        <v>1849</v>
      </c>
      <c r="B135">
        <v>0.99895299999999998</v>
      </c>
      <c r="E135">
        <v>134</v>
      </c>
      <c r="F135">
        <v>14.938377696205</v>
      </c>
      <c r="I135">
        <v>134</v>
      </c>
      <c r="J135">
        <v>14.9340942959508</v>
      </c>
      <c r="L135" s="247">
        <v>134</v>
      </c>
      <c r="M135" s="248">
        <v>15.5916185749311</v>
      </c>
    </row>
    <row r="136" spans="1:13" ht="15" thickBot="1">
      <c r="A136">
        <v>1850</v>
      </c>
      <c r="B136">
        <v>0.98969750000000001</v>
      </c>
      <c r="E136">
        <v>135</v>
      </c>
      <c r="F136">
        <v>15.252698037681</v>
      </c>
      <c r="I136">
        <v>135</v>
      </c>
      <c r="J136">
        <v>15.2324687603257</v>
      </c>
      <c r="L136" s="247">
        <v>135</v>
      </c>
      <c r="M136" s="248">
        <v>15.782190701394001</v>
      </c>
    </row>
    <row r="137" spans="1:13" ht="15" thickBot="1">
      <c r="A137">
        <v>1851</v>
      </c>
      <c r="B137">
        <v>1.0253601999999999</v>
      </c>
      <c r="E137">
        <v>136</v>
      </c>
      <c r="F137">
        <v>12.9778782533688</v>
      </c>
      <c r="I137">
        <v>136</v>
      </c>
      <c r="J137">
        <v>12.9594252236191</v>
      </c>
      <c r="L137" s="247">
        <v>136</v>
      </c>
      <c r="M137" s="248">
        <v>13.333983690737499</v>
      </c>
    </row>
    <row r="138" spans="1:13" ht="15" thickBot="1">
      <c r="A138">
        <v>1852</v>
      </c>
      <c r="B138">
        <v>0.96300609999999998</v>
      </c>
      <c r="E138">
        <v>137</v>
      </c>
      <c r="F138">
        <v>10.489635450102501</v>
      </c>
      <c r="I138">
        <v>137</v>
      </c>
      <c r="J138">
        <v>10.4925790128428</v>
      </c>
      <c r="L138" s="247">
        <v>137</v>
      </c>
      <c r="M138" s="248">
        <v>10.748501928679801</v>
      </c>
    </row>
    <row r="139" spans="1:13" ht="15" thickBot="1">
      <c r="A139">
        <v>1853</v>
      </c>
      <c r="B139">
        <v>1.0652569999999999</v>
      </c>
      <c r="E139">
        <v>138</v>
      </c>
      <c r="F139">
        <v>11.3081312651862</v>
      </c>
      <c r="I139">
        <v>138</v>
      </c>
      <c r="J139">
        <v>11.312001674669</v>
      </c>
      <c r="L139" s="247">
        <v>138</v>
      </c>
      <c r="M139" s="248">
        <v>11.5575624976066</v>
      </c>
    </row>
    <row r="140" spans="1:13" ht="15" thickBot="1">
      <c r="A140">
        <v>1854</v>
      </c>
      <c r="B140">
        <v>1.3896529</v>
      </c>
      <c r="E140">
        <v>139</v>
      </c>
      <c r="F140">
        <v>11.808511100855601</v>
      </c>
      <c r="I140">
        <v>139</v>
      </c>
      <c r="J140">
        <v>11.821125076766</v>
      </c>
      <c r="L140" s="247">
        <v>139</v>
      </c>
      <c r="M140" s="248">
        <v>12.1095842915137</v>
      </c>
    </row>
    <row r="141" spans="1:13" ht="15" thickBot="1">
      <c r="A141">
        <v>1855</v>
      </c>
      <c r="B141">
        <v>0.90024320000000002</v>
      </c>
      <c r="E141">
        <v>140</v>
      </c>
      <c r="F141">
        <v>11.8086498032102</v>
      </c>
      <c r="I141">
        <v>140</v>
      </c>
      <c r="J141">
        <v>11.825752435661199</v>
      </c>
      <c r="L141" s="247">
        <v>140</v>
      </c>
      <c r="M141" s="248">
        <v>12.1175385698577</v>
      </c>
    </row>
    <row r="142" spans="1:13" ht="15" thickBot="1">
      <c r="A142">
        <v>1856</v>
      </c>
      <c r="B142">
        <v>0.93773669999999998</v>
      </c>
      <c r="E142">
        <v>141</v>
      </c>
      <c r="F142">
        <v>12.0758200189125</v>
      </c>
      <c r="I142">
        <v>141</v>
      </c>
      <c r="J142">
        <v>12.0896876501373</v>
      </c>
      <c r="L142" s="247">
        <v>141</v>
      </c>
      <c r="M142" s="248">
        <v>12.3391030598344</v>
      </c>
    </row>
    <row r="143" spans="1:13" ht="15" thickBot="1">
      <c r="A143">
        <v>1857</v>
      </c>
      <c r="B143">
        <v>1.0010386</v>
      </c>
      <c r="E143">
        <v>142</v>
      </c>
      <c r="F143">
        <v>11.635388979026599</v>
      </c>
      <c r="I143">
        <v>142</v>
      </c>
      <c r="J143">
        <v>11.6312398255335</v>
      </c>
      <c r="L143" s="247">
        <v>142</v>
      </c>
      <c r="M143" s="248">
        <v>11.885265654644501</v>
      </c>
    </row>
    <row r="144" spans="1:13" ht="15" thickBot="1">
      <c r="A144">
        <v>1858</v>
      </c>
      <c r="B144">
        <v>0.98443449999999999</v>
      </c>
      <c r="E144">
        <v>143</v>
      </c>
      <c r="F144">
        <v>11.7195736118976</v>
      </c>
      <c r="I144">
        <v>143</v>
      </c>
      <c r="J144">
        <v>11.713736563761501</v>
      </c>
      <c r="L144" s="247">
        <v>143</v>
      </c>
      <c r="M144" s="248">
        <v>11.9684719193777</v>
      </c>
    </row>
    <row r="145" spans="1:13" ht="15" thickBot="1">
      <c r="A145">
        <v>1859</v>
      </c>
      <c r="B145">
        <v>0.9983204</v>
      </c>
      <c r="E145">
        <v>144</v>
      </c>
      <c r="F145">
        <v>12.0883077543371</v>
      </c>
      <c r="I145">
        <v>144</v>
      </c>
      <c r="J145">
        <v>12.101387798735001</v>
      </c>
      <c r="L145" s="247">
        <v>144</v>
      </c>
      <c r="M145" s="248">
        <v>12.430083113871699</v>
      </c>
    </row>
    <row r="146" spans="1:13" ht="15" thickBot="1">
      <c r="A146">
        <v>1860</v>
      </c>
      <c r="B146">
        <v>1.0058795</v>
      </c>
      <c r="E146">
        <v>145</v>
      </c>
      <c r="F146">
        <v>11.306403380517899</v>
      </c>
      <c r="I146">
        <v>145</v>
      </c>
      <c r="J146">
        <v>11.322227146073001</v>
      </c>
      <c r="L146" s="247">
        <v>145</v>
      </c>
      <c r="M146" s="248">
        <v>11.578990531511799</v>
      </c>
    </row>
    <row r="147" spans="1:13" ht="15" thickBot="1">
      <c r="A147">
        <v>1861</v>
      </c>
      <c r="B147">
        <v>0.98685100000000003</v>
      </c>
      <c r="E147">
        <v>146</v>
      </c>
      <c r="F147">
        <v>10.655272988549701</v>
      </c>
      <c r="I147">
        <v>146</v>
      </c>
      <c r="J147">
        <v>10.692418009321001</v>
      </c>
      <c r="L147" s="247">
        <v>146</v>
      </c>
      <c r="M147" s="248">
        <v>10.934212573796399</v>
      </c>
    </row>
    <row r="148" spans="1:13" ht="15" thickBot="1">
      <c r="A148">
        <v>1862</v>
      </c>
      <c r="B148">
        <v>0.964117</v>
      </c>
      <c r="E148">
        <v>147</v>
      </c>
      <c r="F148">
        <v>9.6934019802872307</v>
      </c>
      <c r="I148">
        <v>147</v>
      </c>
      <c r="J148">
        <v>9.7658853978699902</v>
      </c>
      <c r="L148" s="247">
        <v>147</v>
      </c>
      <c r="M148" s="248">
        <v>10.0714355676613</v>
      </c>
    </row>
    <row r="149" spans="1:13" ht="15" thickBot="1">
      <c r="A149">
        <v>1863</v>
      </c>
      <c r="B149">
        <v>0.96434039999999999</v>
      </c>
      <c r="E149">
        <v>148</v>
      </c>
      <c r="F149">
        <v>9.74274481369177</v>
      </c>
      <c r="I149">
        <v>148</v>
      </c>
      <c r="J149">
        <v>9.8199031004999799</v>
      </c>
      <c r="L149" s="247">
        <v>148</v>
      </c>
      <c r="M149" s="248">
        <v>10.111105286416</v>
      </c>
    </row>
    <row r="150" spans="1:13" ht="15" thickBot="1">
      <c r="A150">
        <v>1864</v>
      </c>
      <c r="B150">
        <v>0.96034070000000005</v>
      </c>
      <c r="E150">
        <v>149</v>
      </c>
      <c r="F150">
        <v>8.9039559380063604</v>
      </c>
      <c r="I150">
        <v>149</v>
      </c>
      <c r="J150">
        <v>8.9617012701813206</v>
      </c>
      <c r="L150" s="247">
        <v>149</v>
      </c>
      <c r="M150" s="248">
        <v>9.0982057280939195</v>
      </c>
    </row>
    <row r="151" spans="1:13" ht="15" thickBot="1">
      <c r="A151">
        <v>1865</v>
      </c>
      <c r="B151">
        <v>0.91405389999999997</v>
      </c>
      <c r="E151">
        <v>150</v>
      </c>
      <c r="F151">
        <v>9.5801202668421706</v>
      </c>
      <c r="I151">
        <v>150</v>
      </c>
      <c r="J151">
        <v>9.64741233541573</v>
      </c>
      <c r="L151" s="247">
        <v>150</v>
      </c>
      <c r="M151" s="248">
        <v>9.8272215546214507</v>
      </c>
    </row>
    <row r="152" spans="1:13" ht="15" thickBot="1">
      <c r="A152">
        <v>1866</v>
      </c>
      <c r="B152">
        <v>0.77738669999999999</v>
      </c>
      <c r="E152">
        <v>151</v>
      </c>
      <c r="F152">
        <v>10.9358957256824</v>
      </c>
      <c r="I152">
        <v>151</v>
      </c>
      <c r="J152">
        <v>10.9924398209589</v>
      </c>
      <c r="L152" s="247">
        <v>151</v>
      </c>
      <c r="M152" s="248">
        <v>11.258038915109299</v>
      </c>
    </row>
    <row r="153" spans="1:13" ht="15" thickBot="1">
      <c r="A153">
        <v>1867</v>
      </c>
      <c r="B153">
        <v>0.72673560000000004</v>
      </c>
      <c r="E153">
        <v>152</v>
      </c>
      <c r="F153">
        <v>12.393657849473399</v>
      </c>
      <c r="I153">
        <v>152</v>
      </c>
      <c r="J153">
        <v>12.458730351894699</v>
      </c>
      <c r="L153" s="247">
        <v>152</v>
      </c>
      <c r="M153" s="248">
        <v>12.787130396336501</v>
      </c>
    </row>
    <row r="154" spans="1:13" ht="15" thickBot="1">
      <c r="E154">
        <v>153</v>
      </c>
      <c r="F154">
        <v>13.7197437134047</v>
      </c>
      <c r="I154">
        <v>153</v>
      </c>
      <c r="J154">
        <v>13.788150795781799</v>
      </c>
      <c r="L154" s="247">
        <v>153</v>
      </c>
      <c r="M154" s="248">
        <v>14.2374216267406</v>
      </c>
    </row>
    <row r="155" spans="1:13" ht="15" thickBot="1">
      <c r="E155">
        <v>154</v>
      </c>
      <c r="F155">
        <v>13.7911085878984</v>
      </c>
      <c r="I155">
        <v>154</v>
      </c>
      <c r="J155">
        <v>13.8437406526174</v>
      </c>
      <c r="L155" s="247">
        <v>154</v>
      </c>
      <c r="M155" s="248">
        <v>14.3004348705306</v>
      </c>
    </row>
    <row r="156" spans="1:13" ht="15" thickBot="1">
      <c r="E156">
        <v>155</v>
      </c>
      <c r="F156">
        <v>13.8254497132443</v>
      </c>
      <c r="I156">
        <v>155</v>
      </c>
      <c r="J156">
        <v>13.875261774633399</v>
      </c>
      <c r="L156" s="247">
        <v>155</v>
      </c>
      <c r="M156" s="248">
        <v>14.556825712542</v>
      </c>
    </row>
    <row r="157" spans="1:13" ht="15" thickBot="1">
      <c r="E157">
        <v>156</v>
      </c>
      <c r="F157">
        <v>13.079569180010299</v>
      </c>
      <c r="I157">
        <v>156</v>
      </c>
      <c r="J157">
        <v>13.116422054321299</v>
      </c>
      <c r="L157" s="247">
        <v>156</v>
      </c>
      <c r="M157" s="248">
        <v>13.597960228945</v>
      </c>
    </row>
    <row r="158" spans="1:13" ht="15" thickBot="1">
      <c r="E158">
        <v>157</v>
      </c>
      <c r="F158">
        <v>13.0452201071873</v>
      </c>
      <c r="I158">
        <v>157</v>
      </c>
      <c r="J158">
        <v>13.0769396563851</v>
      </c>
      <c r="L158" s="247">
        <v>157</v>
      </c>
      <c r="M158" s="248">
        <v>13.4822556341212</v>
      </c>
    </row>
    <row r="159" spans="1:13" ht="15" thickBot="1">
      <c r="E159">
        <v>158</v>
      </c>
      <c r="F159">
        <v>10.5575862487329</v>
      </c>
      <c r="I159">
        <v>158</v>
      </c>
      <c r="J159">
        <v>10.5918846994986</v>
      </c>
      <c r="L159" s="247">
        <v>158</v>
      </c>
      <c r="M159" s="248">
        <v>10.870808953232499</v>
      </c>
    </row>
    <row r="160" spans="1:13" ht="15" thickBot="1">
      <c r="E160">
        <v>159</v>
      </c>
      <c r="F160">
        <v>8.4563123090701797</v>
      </c>
      <c r="I160">
        <v>159</v>
      </c>
      <c r="J160">
        <v>8.4869090154017996</v>
      </c>
      <c r="L160" s="247">
        <v>159</v>
      </c>
      <c r="M160" s="248">
        <v>8.6285073886096892</v>
      </c>
    </row>
    <row r="161" spans="5:13" ht="15" thickBot="1">
      <c r="E161">
        <v>160</v>
      </c>
      <c r="F161">
        <v>9.29026528081911</v>
      </c>
      <c r="I161">
        <v>160</v>
      </c>
      <c r="J161">
        <v>9.3236576462193508</v>
      </c>
      <c r="L161" s="247">
        <v>160</v>
      </c>
      <c r="M161" s="248">
        <v>9.4573907305274698</v>
      </c>
    </row>
    <row r="162" spans="5:13" ht="15" thickBot="1">
      <c r="E162">
        <v>161</v>
      </c>
      <c r="F162">
        <v>7.1870725219740104</v>
      </c>
      <c r="I162">
        <v>161</v>
      </c>
      <c r="J162">
        <v>7.2128682494470704</v>
      </c>
      <c r="L162" s="247">
        <v>161</v>
      </c>
      <c r="M162" s="248">
        <v>7.21129914477598</v>
      </c>
    </row>
    <row r="163" spans="5:13" ht="15" thickBot="1">
      <c r="E163">
        <v>162</v>
      </c>
      <c r="F163">
        <v>7.0463815037932598</v>
      </c>
      <c r="I163">
        <v>162</v>
      </c>
      <c r="J163">
        <v>7.0721753121433499</v>
      </c>
      <c r="L163" s="247">
        <v>162</v>
      </c>
      <c r="M163" s="248">
        <v>7.0918582393449796</v>
      </c>
    </row>
    <row r="164" spans="5:13" ht="15" thickBot="1">
      <c r="E164">
        <v>163</v>
      </c>
      <c r="F164">
        <v>7.5492932200479004</v>
      </c>
      <c r="I164">
        <v>163</v>
      </c>
      <c r="J164">
        <v>7.5824734486261702</v>
      </c>
      <c r="L164" s="247">
        <v>163</v>
      </c>
      <c r="M164" s="248">
        <v>7.6565210193880198</v>
      </c>
    </row>
    <row r="165" spans="5:13" ht="15" thickBot="1">
      <c r="E165">
        <v>164</v>
      </c>
      <c r="F165">
        <v>8.4559609091587902</v>
      </c>
      <c r="I165">
        <v>164</v>
      </c>
      <c r="J165">
        <v>8.4979873184121608</v>
      </c>
      <c r="L165" s="247">
        <v>164</v>
      </c>
      <c r="M165" s="248">
        <v>8.6161233901229597</v>
      </c>
    </row>
    <row r="166" spans="5:13" ht="15" thickBot="1">
      <c r="E166">
        <v>165</v>
      </c>
      <c r="F166">
        <v>8.6086180492232796</v>
      </c>
      <c r="I166">
        <v>165</v>
      </c>
      <c r="J166">
        <v>8.6599486124075806</v>
      </c>
      <c r="L166" s="247">
        <v>165</v>
      </c>
      <c r="M166" s="248">
        <v>8.8249413520598701</v>
      </c>
    </row>
    <row r="167" spans="5:13" ht="15" thickBot="1">
      <c r="E167">
        <v>166</v>
      </c>
      <c r="F167">
        <v>8.6791269900823398</v>
      </c>
      <c r="I167">
        <v>166</v>
      </c>
      <c r="J167">
        <v>8.7220977074326704</v>
      </c>
      <c r="L167" s="247">
        <v>166</v>
      </c>
      <c r="M167" s="248">
        <v>8.8281546487162394</v>
      </c>
    </row>
    <row r="168" spans="5:13" ht="15" thickBot="1">
      <c r="E168">
        <v>167</v>
      </c>
      <c r="F168">
        <v>8.7438327771489899</v>
      </c>
      <c r="I168">
        <v>167</v>
      </c>
      <c r="J168">
        <v>8.7916446348699093</v>
      </c>
      <c r="L168" s="247">
        <v>167</v>
      </c>
      <c r="M168" s="248">
        <v>8.9148329609321699</v>
      </c>
    </row>
    <row r="169" spans="5:13" ht="15" thickBot="1">
      <c r="E169">
        <v>168</v>
      </c>
      <c r="F169">
        <v>8.5779138125594692</v>
      </c>
      <c r="I169">
        <v>168</v>
      </c>
      <c r="J169">
        <v>8.6368822416692392</v>
      </c>
      <c r="L169" s="247">
        <v>168</v>
      </c>
      <c r="M169" s="248">
        <v>8.7622343367223703</v>
      </c>
    </row>
    <row r="170" spans="5:13" ht="15" thickBot="1">
      <c r="E170">
        <v>169</v>
      </c>
      <c r="F170">
        <v>8.1753082717297296</v>
      </c>
      <c r="I170">
        <v>169</v>
      </c>
      <c r="J170">
        <v>8.2325210510723394</v>
      </c>
      <c r="L170" s="247">
        <v>169</v>
      </c>
      <c r="M170" s="248">
        <v>8.3559787685374296</v>
      </c>
    </row>
    <row r="171" spans="5:13" ht="15" thickBot="1">
      <c r="E171">
        <v>170</v>
      </c>
      <c r="F171">
        <v>8.0381983496265104</v>
      </c>
      <c r="I171">
        <v>170</v>
      </c>
      <c r="J171">
        <v>8.0865435880675793</v>
      </c>
      <c r="L171" s="247">
        <v>170</v>
      </c>
      <c r="M171" s="248">
        <v>8.1957004213421296</v>
      </c>
    </row>
    <row r="172" spans="5:13" ht="15" thickBot="1">
      <c r="E172">
        <v>171</v>
      </c>
      <c r="F172">
        <v>8.3866313570402706</v>
      </c>
      <c r="I172">
        <v>171</v>
      </c>
      <c r="J172">
        <v>8.4288791704046293</v>
      </c>
      <c r="L172" s="247">
        <v>171</v>
      </c>
      <c r="M172" s="248">
        <v>8.4976958611676494</v>
      </c>
    </row>
    <row r="173" spans="5:13" ht="15" thickBot="1">
      <c r="E173">
        <v>172</v>
      </c>
      <c r="F173">
        <v>8.6760524494771492</v>
      </c>
      <c r="I173">
        <v>172</v>
      </c>
      <c r="J173">
        <v>8.7185628667853798</v>
      </c>
      <c r="L173" s="247">
        <v>172</v>
      </c>
      <c r="M173" s="248">
        <v>8.8458407587830408</v>
      </c>
    </row>
    <row r="174" spans="5:13" ht="15" thickBot="1">
      <c r="E174">
        <v>173</v>
      </c>
      <c r="F174">
        <v>8.4191023212047593</v>
      </c>
      <c r="I174">
        <v>173</v>
      </c>
      <c r="J174">
        <v>8.4598697607505606</v>
      </c>
      <c r="L174" s="247">
        <v>173</v>
      </c>
      <c r="M174" s="248">
        <v>8.6137358497350807</v>
      </c>
    </row>
    <row r="175" spans="5:13" ht="15" thickBot="1">
      <c r="E175">
        <v>174</v>
      </c>
      <c r="F175">
        <v>8.2380985140329095</v>
      </c>
      <c r="I175">
        <v>174</v>
      </c>
      <c r="J175">
        <v>8.2664388340819901</v>
      </c>
      <c r="L175" s="247">
        <v>174</v>
      </c>
      <c r="M175" s="248">
        <v>8.3512781257421906</v>
      </c>
    </row>
    <row r="176" spans="5:13" ht="15" thickBot="1">
      <c r="E176">
        <v>175</v>
      </c>
      <c r="F176">
        <v>8.3129109714540608</v>
      </c>
      <c r="I176">
        <v>175</v>
      </c>
      <c r="J176">
        <v>8.3659801218254408</v>
      </c>
      <c r="L176" s="247">
        <v>175</v>
      </c>
      <c r="M176" s="248">
        <v>8.5028030262344902</v>
      </c>
    </row>
    <row r="177" spans="5:13" ht="15" thickBot="1">
      <c r="E177">
        <v>176</v>
      </c>
      <c r="F177">
        <v>8.6962544134840005</v>
      </c>
      <c r="I177">
        <v>176</v>
      </c>
      <c r="J177">
        <v>8.7344993147496801</v>
      </c>
      <c r="L177" s="247">
        <v>176</v>
      </c>
      <c r="M177" s="248">
        <v>8.7365785885894294</v>
      </c>
    </row>
    <row r="178" spans="5:13" ht="15" thickBot="1">
      <c r="E178">
        <v>177</v>
      </c>
      <c r="F178">
        <v>8.8771456465410896</v>
      </c>
      <c r="I178">
        <v>177</v>
      </c>
      <c r="J178">
        <v>8.92147803215056</v>
      </c>
      <c r="L178" s="247">
        <v>177</v>
      </c>
      <c r="M178" s="248">
        <v>8.9302400915953299</v>
      </c>
    </row>
    <row r="179" spans="5:13" ht="15" thickBot="1">
      <c r="E179">
        <v>178</v>
      </c>
      <c r="F179">
        <v>8.5574649813693302</v>
      </c>
      <c r="I179">
        <v>178</v>
      </c>
      <c r="J179">
        <v>8.6393569101533796</v>
      </c>
      <c r="L179" s="247">
        <v>178</v>
      </c>
      <c r="M179" s="248">
        <v>8.7993422673290098</v>
      </c>
    </row>
    <row r="180" spans="5:13" ht="15" thickBot="1">
      <c r="E180">
        <v>179</v>
      </c>
      <c r="F180">
        <v>8.8012951101753405</v>
      </c>
      <c r="I180">
        <v>179</v>
      </c>
      <c r="J180">
        <v>8.91176352079788</v>
      </c>
      <c r="L180" s="247">
        <v>179</v>
      </c>
      <c r="M180" s="248">
        <v>9.1803587120916603</v>
      </c>
    </row>
    <row r="181" spans="5:13" ht="15" thickBot="1">
      <c r="E181">
        <v>180</v>
      </c>
      <c r="F181">
        <v>8.9683226017627504</v>
      </c>
      <c r="I181">
        <v>180</v>
      </c>
      <c r="J181">
        <v>9.0624667918833897</v>
      </c>
      <c r="L181" s="247">
        <v>180</v>
      </c>
      <c r="M181" s="248">
        <v>9.3635201506642094</v>
      </c>
    </row>
    <row r="182" spans="5:13" ht="15" thickBot="1">
      <c r="E182">
        <v>181</v>
      </c>
      <c r="F182">
        <v>9.0245600494295601</v>
      </c>
      <c r="I182">
        <v>181</v>
      </c>
      <c r="J182">
        <v>9.0428450740901702</v>
      </c>
      <c r="L182" s="247">
        <v>181</v>
      </c>
      <c r="M182" s="248">
        <v>9.1328041336263102</v>
      </c>
    </row>
    <row r="183" spans="5:13" ht="15" thickBot="1">
      <c r="E183">
        <v>182</v>
      </c>
      <c r="F183">
        <v>8.2378187487824608</v>
      </c>
      <c r="I183">
        <v>182</v>
      </c>
      <c r="J183">
        <v>8.23325218435693</v>
      </c>
      <c r="L183" s="247">
        <v>182</v>
      </c>
      <c r="M183" s="248">
        <v>8.14293189201471</v>
      </c>
    </row>
    <row r="184" spans="5:13" ht="15" thickBot="1">
      <c r="E184">
        <v>183</v>
      </c>
      <c r="F184">
        <v>8.4011003163889093</v>
      </c>
      <c r="I184">
        <v>183</v>
      </c>
      <c r="J184">
        <v>8.3970650035048209</v>
      </c>
      <c r="L184" s="247">
        <v>183</v>
      </c>
      <c r="M184" s="248">
        <v>8.3142506222931605</v>
      </c>
    </row>
    <row r="185" spans="5:13" ht="15" thickBot="1">
      <c r="E185">
        <v>184</v>
      </c>
      <c r="F185">
        <v>8.6329634800323092</v>
      </c>
      <c r="I185">
        <v>184</v>
      </c>
      <c r="J185">
        <v>8.6068087769740291</v>
      </c>
      <c r="L185" s="247">
        <v>184</v>
      </c>
      <c r="M185" s="248">
        <v>8.5087312280624001</v>
      </c>
    </row>
    <row r="186" spans="5:13" ht="15" thickBot="1">
      <c r="E186">
        <v>185</v>
      </c>
      <c r="F186">
        <v>9.4256912202682894</v>
      </c>
      <c r="I186">
        <v>185</v>
      </c>
      <c r="J186">
        <v>9.4055053769114707</v>
      </c>
      <c r="L186" s="247">
        <v>185</v>
      </c>
      <c r="M186" s="248">
        <v>9.3506715317671905</v>
      </c>
    </row>
    <row r="187" spans="5:13" ht="15" thickBot="1">
      <c r="E187">
        <v>186</v>
      </c>
      <c r="F187">
        <v>14.3769576160041</v>
      </c>
      <c r="I187">
        <v>186</v>
      </c>
      <c r="J187">
        <v>14.420754178046099</v>
      </c>
      <c r="L187" s="247">
        <v>186</v>
      </c>
      <c r="M187" s="248">
        <v>15.017777084984299</v>
      </c>
    </row>
    <row r="188" spans="5:13" ht="15" thickBot="1">
      <c r="E188">
        <v>187</v>
      </c>
      <c r="F188">
        <v>15.971956410736199</v>
      </c>
      <c r="I188">
        <v>187</v>
      </c>
      <c r="J188">
        <v>16.073807666709499</v>
      </c>
      <c r="L188" s="247">
        <v>187</v>
      </c>
      <c r="M188" s="248">
        <v>17.277494317353799</v>
      </c>
    </row>
    <row r="189" spans="5:13" ht="15" thickBot="1">
      <c r="E189">
        <v>188</v>
      </c>
      <c r="F189">
        <v>16.0306291100223</v>
      </c>
      <c r="I189">
        <v>188</v>
      </c>
      <c r="J189">
        <v>16.1370468267327</v>
      </c>
      <c r="L189" s="247">
        <v>188</v>
      </c>
      <c r="M189" s="248">
        <v>17.321143097138201</v>
      </c>
    </row>
    <row r="190" spans="5:13" ht="15" thickBot="1">
      <c r="E190">
        <v>189</v>
      </c>
      <c r="F190">
        <v>14.1515342783329</v>
      </c>
      <c r="I190">
        <v>189</v>
      </c>
      <c r="J190">
        <v>14.233566499378201</v>
      </c>
      <c r="L190" s="247">
        <v>189</v>
      </c>
      <c r="M190" s="248">
        <v>15.1447594205987</v>
      </c>
    </row>
    <row r="191" spans="5:13" ht="15" thickBot="1">
      <c r="E191">
        <v>190</v>
      </c>
      <c r="F191">
        <v>14.112197850026501</v>
      </c>
      <c r="I191">
        <v>190</v>
      </c>
      <c r="J191">
        <v>14.194818702356301</v>
      </c>
      <c r="L191" s="247">
        <v>190</v>
      </c>
      <c r="M191" s="248">
        <v>15.0573561546541</v>
      </c>
    </row>
    <row r="192" spans="5:13" ht="15" thickBot="1">
      <c r="E192">
        <v>191</v>
      </c>
      <c r="F192">
        <v>14.6643326925346</v>
      </c>
      <c r="I192">
        <v>191</v>
      </c>
      <c r="J192">
        <v>14.7534582420503</v>
      </c>
      <c r="L192" s="247">
        <v>191</v>
      </c>
      <c r="M192" s="248">
        <v>15.999403302928799</v>
      </c>
    </row>
    <row r="193" spans="5:13" ht="15" thickBot="1">
      <c r="E193">
        <v>192</v>
      </c>
      <c r="F193">
        <v>14.772813135543601</v>
      </c>
      <c r="I193">
        <v>192</v>
      </c>
      <c r="J193">
        <v>14.853539304426899</v>
      </c>
      <c r="L193" s="247">
        <v>192</v>
      </c>
      <c r="M193" s="248">
        <v>15.9374170091736</v>
      </c>
    </row>
    <row r="194" spans="5:13" ht="15" thickBot="1">
      <c r="E194">
        <v>193</v>
      </c>
      <c r="F194">
        <v>15.453285435240799</v>
      </c>
      <c r="I194">
        <v>193</v>
      </c>
      <c r="J194">
        <v>15.5423478479871</v>
      </c>
      <c r="L194" s="247">
        <v>193</v>
      </c>
      <c r="M194" s="248">
        <v>16.792021209894699</v>
      </c>
    </row>
    <row r="195" spans="5:13" ht="15" thickBot="1">
      <c r="E195">
        <v>194</v>
      </c>
      <c r="F195">
        <v>3.7150194993642698</v>
      </c>
      <c r="I195">
        <v>194</v>
      </c>
      <c r="J195">
        <v>3.7642419667171398</v>
      </c>
      <c r="L195" s="247">
        <v>194</v>
      </c>
      <c r="M195" s="248">
        <v>3.8810454209406799</v>
      </c>
    </row>
    <row r="196" spans="5:13" ht="15" thickBot="1">
      <c r="E196">
        <v>195</v>
      </c>
      <c r="F196">
        <v>1.93758054330494</v>
      </c>
      <c r="I196">
        <v>195</v>
      </c>
      <c r="J196">
        <v>1.9575804556531999</v>
      </c>
      <c r="L196" s="247">
        <v>195</v>
      </c>
      <c r="M196" s="248">
        <v>1.9383197788881099</v>
      </c>
    </row>
    <row r="197" spans="5:13" ht="15" thickBot="1">
      <c r="E197">
        <v>196</v>
      </c>
      <c r="F197">
        <v>1.2746938073337499</v>
      </c>
      <c r="I197">
        <v>196</v>
      </c>
      <c r="J197">
        <v>1.2705203062919299</v>
      </c>
      <c r="L197" s="247">
        <v>196</v>
      </c>
      <c r="M197" s="248">
        <v>1.1163519022450401</v>
      </c>
    </row>
    <row r="198" spans="5:13" ht="15" thickBot="1">
      <c r="E198">
        <v>197</v>
      </c>
      <c r="F198">
        <v>1.3198290241042501</v>
      </c>
      <c r="I198">
        <v>197</v>
      </c>
      <c r="J198">
        <v>1.3180112936985</v>
      </c>
      <c r="L198" s="247">
        <v>197</v>
      </c>
      <c r="M198" s="248">
        <v>1.0018191048328999</v>
      </c>
    </row>
    <row r="199" spans="5:13" ht="15" thickBot="1">
      <c r="E199">
        <v>198</v>
      </c>
      <c r="F199">
        <v>1.3973082399971399</v>
      </c>
      <c r="I199">
        <v>198</v>
      </c>
      <c r="J199">
        <v>1.4023547328086801</v>
      </c>
      <c r="L199" s="247">
        <v>198</v>
      </c>
      <c r="M199" s="248">
        <v>1.0551652424464499</v>
      </c>
    </row>
    <row r="200" spans="5:13" ht="15" thickBot="1">
      <c r="E200">
        <v>199</v>
      </c>
      <c r="F200">
        <v>1.2577932752846199</v>
      </c>
      <c r="I200">
        <v>199</v>
      </c>
      <c r="J200">
        <v>1.25526024004547</v>
      </c>
      <c r="L200" s="247">
        <v>199</v>
      </c>
      <c r="M200" s="248">
        <v>0.92623514475666002</v>
      </c>
    </row>
    <row r="201" spans="5:13" ht="15" thickBot="1">
      <c r="E201">
        <v>200</v>
      </c>
      <c r="F201">
        <v>1.1845777507770401</v>
      </c>
      <c r="I201">
        <v>200</v>
      </c>
      <c r="J201">
        <v>1.1857132519313001</v>
      </c>
      <c r="L201" s="247">
        <v>200</v>
      </c>
      <c r="M201" s="248">
        <v>0.90287771800793903</v>
      </c>
    </row>
    <row r="202" spans="5:13" ht="15" thickBot="1">
      <c r="E202">
        <v>201</v>
      </c>
      <c r="F202">
        <v>1.14880191875697</v>
      </c>
      <c r="I202">
        <v>201</v>
      </c>
      <c r="J202">
        <v>1.1438927697230701</v>
      </c>
      <c r="L202" s="247">
        <v>201</v>
      </c>
      <c r="M202" s="248">
        <v>0.83995152234705694</v>
      </c>
    </row>
    <row r="203" spans="5:13" ht="15" thickBot="1">
      <c r="E203">
        <v>202</v>
      </c>
      <c r="F203">
        <v>1.1555136657796601</v>
      </c>
      <c r="I203">
        <v>202</v>
      </c>
      <c r="J203">
        <v>1.1536099268389699</v>
      </c>
      <c r="L203" s="247">
        <v>202</v>
      </c>
      <c r="M203" s="248">
        <v>0.85536254276235801</v>
      </c>
    </row>
    <row r="204" spans="5:13" ht="15" thickBot="1">
      <c r="E204">
        <v>203</v>
      </c>
      <c r="F204">
        <v>1.1871331688237701</v>
      </c>
      <c r="I204">
        <v>203</v>
      </c>
      <c r="J204">
        <v>1.1852335599410899</v>
      </c>
      <c r="L204" s="247">
        <v>203</v>
      </c>
      <c r="M204" s="248">
        <v>0.85210839146912098</v>
      </c>
    </row>
    <row r="205" spans="5:13" ht="15" thickBot="1">
      <c r="E205">
        <v>204</v>
      </c>
      <c r="F205">
        <v>1.2582422792010499</v>
      </c>
      <c r="I205">
        <v>204</v>
      </c>
      <c r="J205">
        <v>1.24821437590358</v>
      </c>
      <c r="L205" s="247">
        <v>204</v>
      </c>
      <c r="M205" s="248">
        <v>0.84386545341949104</v>
      </c>
    </row>
    <row r="206" spans="5:13" ht="15" thickBot="1">
      <c r="E206">
        <v>205</v>
      </c>
      <c r="F206">
        <v>1.4261744013694799</v>
      </c>
      <c r="I206">
        <v>205</v>
      </c>
      <c r="J206">
        <v>1.4438781705641499</v>
      </c>
      <c r="L206" s="247">
        <v>205</v>
      </c>
      <c r="M206" s="248">
        <v>1.3201585066481401</v>
      </c>
    </row>
    <row r="207" spans="5:13">
      <c r="E207">
        <v>206</v>
      </c>
      <c r="F207">
        <v>1.53638824226182</v>
      </c>
      <c r="I207">
        <v>206</v>
      </c>
      <c r="J207">
        <v>1.5774016093568699</v>
      </c>
      <c r="L207" s="249">
        <v>206</v>
      </c>
      <c r="M207">
        <v>1.7597288655590699</v>
      </c>
    </row>
    <row r="208" spans="5:13">
      <c r="E208">
        <v>207</v>
      </c>
      <c r="F208">
        <v>1.6196990693278399</v>
      </c>
      <c r="I208">
        <v>207</v>
      </c>
      <c r="J208">
        <v>1.6666003197033401</v>
      </c>
      <c r="L208">
        <v>207</v>
      </c>
      <c r="M208">
        <v>1.87573307007789</v>
      </c>
    </row>
    <row r="209" spans="5:13">
      <c r="E209">
        <v>208</v>
      </c>
      <c r="F209">
        <v>1.66383184977942</v>
      </c>
      <c r="I209">
        <v>208</v>
      </c>
      <c r="J209">
        <v>1.7144326568438399</v>
      </c>
      <c r="L209">
        <v>208</v>
      </c>
      <c r="M209">
        <v>1.93803091001969</v>
      </c>
    </row>
    <row r="210" spans="5:13">
      <c r="E210">
        <v>209</v>
      </c>
      <c r="F210">
        <v>6.41158430812178</v>
      </c>
      <c r="I210">
        <v>209</v>
      </c>
      <c r="J210">
        <v>6.3911538115226696</v>
      </c>
      <c r="L210">
        <v>209</v>
      </c>
      <c r="M210">
        <v>7.0896791292192498</v>
      </c>
    </row>
    <row r="211" spans="5:13">
      <c r="E211">
        <v>210</v>
      </c>
      <c r="F211">
        <v>11.5551466415353</v>
      </c>
      <c r="I211">
        <v>210</v>
      </c>
      <c r="J211">
        <v>11.5681962443856</v>
      </c>
      <c r="L211">
        <v>210</v>
      </c>
      <c r="M211">
        <v>12.549193588666601</v>
      </c>
    </row>
    <row r="212" spans="5:13">
      <c r="E212">
        <v>211</v>
      </c>
      <c r="F212">
        <v>14.3656103034326</v>
      </c>
      <c r="I212">
        <v>211</v>
      </c>
      <c r="J212">
        <v>14.3917562477145</v>
      </c>
      <c r="L212">
        <v>211</v>
      </c>
      <c r="M212">
        <v>15.140297730739199</v>
      </c>
    </row>
    <row r="213" spans="5:13">
      <c r="E213">
        <v>212</v>
      </c>
      <c r="F213">
        <v>11.422085331450999</v>
      </c>
      <c r="I213">
        <v>212</v>
      </c>
      <c r="J213">
        <v>11.458843677554601</v>
      </c>
      <c r="L213">
        <v>212</v>
      </c>
      <c r="M213">
        <v>12.4266163857836</v>
      </c>
    </row>
    <row r="214" spans="5:13">
      <c r="E214">
        <v>213</v>
      </c>
      <c r="F214">
        <v>9.4930327126299101</v>
      </c>
      <c r="I214">
        <v>213</v>
      </c>
      <c r="J214">
        <v>9.5201304855994202</v>
      </c>
      <c r="L214">
        <v>213</v>
      </c>
      <c r="M214">
        <v>10.233723398614099</v>
      </c>
    </row>
    <row r="215" spans="5:13">
      <c r="E215">
        <v>214</v>
      </c>
      <c r="F215">
        <v>10.1114000397765</v>
      </c>
      <c r="I215">
        <v>214</v>
      </c>
      <c r="J215">
        <v>10.133562198657099</v>
      </c>
      <c r="L215">
        <v>214</v>
      </c>
      <c r="M215">
        <v>10.5318439919123</v>
      </c>
    </row>
    <row r="216" spans="5:13">
      <c r="E216">
        <v>215</v>
      </c>
      <c r="F216">
        <v>5.8576501581417197</v>
      </c>
      <c r="I216">
        <v>215</v>
      </c>
      <c r="J216">
        <v>5.87937442701734</v>
      </c>
      <c r="L216">
        <v>215</v>
      </c>
      <c r="M216">
        <v>5.9263693208578898</v>
      </c>
    </row>
    <row r="217" spans="5:13">
      <c r="E217">
        <v>216</v>
      </c>
      <c r="F217">
        <v>9.0960685752289603</v>
      </c>
      <c r="I217">
        <v>216</v>
      </c>
      <c r="J217">
        <v>9.1398542219185899</v>
      </c>
      <c r="L217">
        <v>216</v>
      </c>
      <c r="M217">
        <v>9.3658432317762603</v>
      </c>
    </row>
    <row r="218" spans="5:13">
      <c r="E218">
        <v>217</v>
      </c>
      <c r="F218">
        <v>11.2186771409529</v>
      </c>
      <c r="I218">
        <v>217</v>
      </c>
      <c r="J218">
        <v>11.2666093752325</v>
      </c>
      <c r="L218">
        <v>217</v>
      </c>
      <c r="M218">
        <v>11.1670171355794</v>
      </c>
    </row>
    <row r="219" spans="5:13">
      <c r="E219">
        <v>218</v>
      </c>
      <c r="F219">
        <v>13.7403978335802</v>
      </c>
      <c r="I219">
        <v>218</v>
      </c>
      <c r="J219">
        <v>13.801135990359899</v>
      </c>
      <c r="L219">
        <v>218</v>
      </c>
      <c r="M219">
        <v>13.772402965549899</v>
      </c>
    </row>
    <row r="220" spans="5:13">
      <c r="E220">
        <v>219</v>
      </c>
      <c r="F220">
        <v>16.333122431889802</v>
      </c>
      <c r="I220">
        <v>219</v>
      </c>
      <c r="J220">
        <v>16.405921170061401</v>
      </c>
      <c r="L220">
        <v>219</v>
      </c>
      <c r="M220">
        <v>16.340147347092302</v>
      </c>
    </row>
    <row r="221" spans="5:13">
      <c r="E221">
        <v>220</v>
      </c>
      <c r="F221">
        <v>16.411557360255799</v>
      </c>
      <c r="I221">
        <v>220</v>
      </c>
      <c r="J221">
        <v>16.4888774840948</v>
      </c>
      <c r="L221">
        <v>220</v>
      </c>
      <c r="M221">
        <v>16.600042305947099</v>
      </c>
    </row>
    <row r="222" spans="5:13">
      <c r="E222">
        <v>221</v>
      </c>
      <c r="F222">
        <v>17.145521655671999</v>
      </c>
      <c r="I222">
        <v>221</v>
      </c>
      <c r="J222">
        <v>17.1951470307676</v>
      </c>
      <c r="L222">
        <v>221</v>
      </c>
      <c r="M222">
        <v>16.799574946518799</v>
      </c>
    </row>
    <row r="223" spans="5:13">
      <c r="E223">
        <v>222</v>
      </c>
      <c r="F223">
        <v>15.9723441838622</v>
      </c>
      <c r="I223">
        <v>222</v>
      </c>
      <c r="J223">
        <v>16.042934805612798</v>
      </c>
      <c r="L223">
        <v>222</v>
      </c>
      <c r="M223">
        <v>15.8357637444727</v>
      </c>
    </row>
    <row r="224" spans="5:13">
      <c r="E224">
        <v>223</v>
      </c>
      <c r="F224">
        <v>15.800694505884101</v>
      </c>
      <c r="I224">
        <v>223</v>
      </c>
      <c r="J224">
        <v>15.884093824347699</v>
      </c>
      <c r="L224">
        <v>223</v>
      </c>
      <c r="M224">
        <v>15.6710819062216</v>
      </c>
    </row>
    <row r="225" spans="5:13">
      <c r="E225">
        <v>224</v>
      </c>
      <c r="F225">
        <v>16.1833037741034</v>
      </c>
      <c r="I225">
        <v>224</v>
      </c>
      <c r="J225">
        <v>16.273031411000101</v>
      </c>
      <c r="L225">
        <v>224</v>
      </c>
      <c r="M225">
        <v>16.120453271442098</v>
      </c>
    </row>
    <row r="226" spans="5:13">
      <c r="E226">
        <v>225</v>
      </c>
      <c r="F226">
        <v>12.348180537708201</v>
      </c>
      <c r="I226">
        <v>225</v>
      </c>
      <c r="J226">
        <v>12.408662201860601</v>
      </c>
      <c r="L226">
        <v>225</v>
      </c>
      <c r="M226">
        <v>12.474220760707899</v>
      </c>
    </row>
    <row r="227" spans="5:13">
      <c r="E227">
        <v>226</v>
      </c>
      <c r="F227">
        <v>9.5710601481477102</v>
      </c>
      <c r="I227">
        <v>226</v>
      </c>
      <c r="J227">
        <v>9.6224541731739706</v>
      </c>
      <c r="L227">
        <v>226</v>
      </c>
      <c r="M227">
        <v>9.8815301067308496</v>
      </c>
    </row>
    <row r="228" spans="5:13">
      <c r="E228">
        <v>227</v>
      </c>
      <c r="F228">
        <v>11.5150594404763</v>
      </c>
      <c r="I228">
        <v>227</v>
      </c>
      <c r="J228">
        <v>11.581400997342</v>
      </c>
      <c r="L228">
        <v>227</v>
      </c>
      <c r="M228">
        <v>11.994852351613799</v>
      </c>
    </row>
    <row r="229" spans="5:13">
      <c r="E229">
        <v>228</v>
      </c>
      <c r="F229">
        <v>11.7822922884327</v>
      </c>
      <c r="I229">
        <v>228</v>
      </c>
      <c r="J229">
        <v>11.8105043869437</v>
      </c>
      <c r="L229">
        <v>228</v>
      </c>
      <c r="M229">
        <v>12.168018508454301</v>
      </c>
    </row>
    <row r="230" spans="5:13">
      <c r="E230">
        <v>229</v>
      </c>
      <c r="F230">
        <v>11.048142735540599</v>
      </c>
      <c r="I230">
        <v>229</v>
      </c>
      <c r="J230">
        <v>11.0833418498023</v>
      </c>
      <c r="L230">
        <v>229</v>
      </c>
      <c r="M230">
        <v>11.497628000895</v>
      </c>
    </row>
    <row r="231" spans="5:13">
      <c r="E231">
        <v>230</v>
      </c>
      <c r="F231">
        <v>12.6650351296549</v>
      </c>
      <c r="I231">
        <v>230</v>
      </c>
      <c r="J231">
        <v>12.698092006747499</v>
      </c>
      <c r="L231">
        <v>230</v>
      </c>
      <c r="M231">
        <v>13.3120596949845</v>
      </c>
    </row>
    <row r="232" spans="5:13">
      <c r="E232">
        <v>231</v>
      </c>
      <c r="F232">
        <v>17.166431562467601</v>
      </c>
      <c r="I232">
        <v>231</v>
      </c>
      <c r="J232">
        <v>17.1840540258309</v>
      </c>
      <c r="L232">
        <v>231</v>
      </c>
      <c r="M232">
        <v>17.7489837391538</v>
      </c>
    </row>
    <row r="233" spans="5:13">
      <c r="E233">
        <v>232</v>
      </c>
      <c r="F233">
        <v>15.0898809654073</v>
      </c>
      <c r="I233">
        <v>232</v>
      </c>
      <c r="J233">
        <v>15.122706954297</v>
      </c>
      <c r="L233">
        <v>232</v>
      </c>
      <c r="M233">
        <v>15.8805921501617</v>
      </c>
    </row>
    <row r="234" spans="5:13">
      <c r="E234">
        <v>233</v>
      </c>
      <c r="F234">
        <v>16.7353194573701</v>
      </c>
      <c r="I234">
        <v>233</v>
      </c>
      <c r="J234">
        <v>16.785569933398801</v>
      </c>
      <c r="L234">
        <v>233</v>
      </c>
      <c r="M234">
        <v>17.657892480243099</v>
      </c>
    </row>
    <row r="235" spans="5:13">
      <c r="E235">
        <v>234</v>
      </c>
      <c r="F235">
        <v>19.116901758004801</v>
      </c>
      <c r="I235">
        <v>234</v>
      </c>
      <c r="J235">
        <v>19.187272150633301</v>
      </c>
      <c r="L235">
        <v>234</v>
      </c>
      <c r="M235">
        <v>20.549147753826201</v>
      </c>
    </row>
    <row r="236" spans="5:13">
      <c r="E236">
        <v>235</v>
      </c>
      <c r="F236">
        <v>20.747432062835799</v>
      </c>
      <c r="I236">
        <v>235</v>
      </c>
      <c r="J236">
        <v>20.835698329326501</v>
      </c>
      <c r="L236">
        <v>235</v>
      </c>
      <c r="M236">
        <v>21.591451732071398</v>
      </c>
    </row>
    <row r="237" spans="5:13">
      <c r="E237">
        <v>236</v>
      </c>
      <c r="F237">
        <v>16.516303058066701</v>
      </c>
      <c r="I237">
        <v>236</v>
      </c>
      <c r="J237">
        <v>16.596535821561901</v>
      </c>
      <c r="L237">
        <v>236</v>
      </c>
      <c r="M237">
        <v>17.754854012429298</v>
      </c>
    </row>
    <row r="238" spans="5:13">
      <c r="E238">
        <v>237</v>
      </c>
      <c r="F238">
        <v>16.7072399096065</v>
      </c>
      <c r="I238">
        <v>237</v>
      </c>
      <c r="J238">
        <v>16.7882765469448</v>
      </c>
      <c r="L238">
        <v>237</v>
      </c>
      <c r="M238">
        <v>17.599014138209</v>
      </c>
    </row>
    <row r="239" spans="5:13">
      <c r="E239">
        <v>238</v>
      </c>
      <c r="F239">
        <v>15.5207145809021</v>
      </c>
      <c r="I239">
        <v>238</v>
      </c>
      <c r="J239">
        <v>15.601324406814999</v>
      </c>
      <c r="L239">
        <v>238</v>
      </c>
      <c r="M239">
        <v>16.185254971229998</v>
      </c>
    </row>
    <row r="240" spans="5:13">
      <c r="E240">
        <v>239</v>
      </c>
      <c r="F240">
        <v>14.3005847368979</v>
      </c>
      <c r="I240">
        <v>239</v>
      </c>
      <c r="J240">
        <v>14.351226750278</v>
      </c>
      <c r="L240">
        <v>239</v>
      </c>
      <c r="M240">
        <v>15.0114224668524</v>
      </c>
    </row>
    <row r="241" spans="5:13">
      <c r="E241">
        <v>240</v>
      </c>
      <c r="F241">
        <v>14.4694359198356</v>
      </c>
      <c r="I241">
        <v>240</v>
      </c>
      <c r="J241">
        <v>14.5155100934671</v>
      </c>
      <c r="L241">
        <v>240</v>
      </c>
      <c r="M241">
        <v>15.1835114448137</v>
      </c>
    </row>
    <row r="242" spans="5:13">
      <c r="E242">
        <v>241</v>
      </c>
      <c r="F242">
        <v>15.5522641355559</v>
      </c>
      <c r="I242">
        <v>241</v>
      </c>
      <c r="J242">
        <v>15.6173748211242</v>
      </c>
      <c r="L242">
        <v>241</v>
      </c>
      <c r="M242">
        <v>16.2727403281501</v>
      </c>
    </row>
    <row r="243" spans="5:13">
      <c r="E243">
        <v>242</v>
      </c>
      <c r="F243">
        <v>15.9017932956789</v>
      </c>
      <c r="I243">
        <v>242</v>
      </c>
      <c r="J243">
        <v>15.9771971768907</v>
      </c>
      <c r="L243">
        <v>242</v>
      </c>
      <c r="M243">
        <v>16.779670277846598</v>
      </c>
    </row>
    <row r="244" spans="5:13">
      <c r="E244">
        <v>243</v>
      </c>
      <c r="F244">
        <v>13.4828762177372</v>
      </c>
      <c r="I244">
        <v>243</v>
      </c>
      <c r="J244">
        <v>13.553233371207901</v>
      </c>
      <c r="L244">
        <v>243</v>
      </c>
      <c r="M244">
        <v>14.0906985240356</v>
      </c>
    </row>
    <row r="245" spans="5:13">
      <c r="E245">
        <v>244</v>
      </c>
      <c r="F245">
        <v>13.0025924080546</v>
      </c>
      <c r="I245">
        <v>244</v>
      </c>
      <c r="J245">
        <v>13.0817730785959</v>
      </c>
      <c r="L245">
        <v>244</v>
      </c>
      <c r="M245">
        <v>13.621593697627601</v>
      </c>
    </row>
    <row r="246" spans="5:13">
      <c r="E246">
        <v>245</v>
      </c>
      <c r="F246">
        <v>13.0007388982687</v>
      </c>
      <c r="I246">
        <v>245</v>
      </c>
      <c r="J246">
        <v>13.080466942133</v>
      </c>
      <c r="L246">
        <v>245</v>
      </c>
      <c r="M246">
        <v>13.5828881355467</v>
      </c>
    </row>
    <row r="247" spans="5:13">
      <c r="E247">
        <v>246</v>
      </c>
      <c r="F247">
        <v>13.8854659695068</v>
      </c>
      <c r="I247">
        <v>246</v>
      </c>
      <c r="J247">
        <v>13.9461454800903</v>
      </c>
      <c r="L247">
        <v>246</v>
      </c>
      <c r="M247">
        <v>14.0986049388884</v>
      </c>
    </row>
    <row r="248" spans="5:13">
      <c r="E248">
        <v>247</v>
      </c>
      <c r="F248">
        <v>12.289255658260201</v>
      </c>
      <c r="I248">
        <v>247</v>
      </c>
      <c r="J248">
        <v>12.3726548576892</v>
      </c>
      <c r="L248">
        <v>247</v>
      </c>
      <c r="M248">
        <v>12.905075337356401</v>
      </c>
    </row>
    <row r="249" spans="5:13">
      <c r="E249">
        <v>248</v>
      </c>
      <c r="F249">
        <v>10.965295427359701</v>
      </c>
      <c r="I249">
        <v>248</v>
      </c>
      <c r="J249">
        <v>11.0077669961293</v>
      </c>
      <c r="L249">
        <v>248</v>
      </c>
      <c r="M249">
        <v>11.5510343729664</v>
      </c>
    </row>
    <row r="250" spans="5:13">
      <c r="E250">
        <v>249</v>
      </c>
      <c r="F250">
        <v>13.183325021883499</v>
      </c>
      <c r="I250">
        <v>249</v>
      </c>
      <c r="J250">
        <v>13.2230242813648</v>
      </c>
      <c r="L250">
        <v>249</v>
      </c>
      <c r="M250">
        <v>13.4034121459321</v>
      </c>
    </row>
    <row r="251" spans="5:13">
      <c r="E251">
        <v>250</v>
      </c>
      <c r="F251">
        <v>11.8257464005787</v>
      </c>
      <c r="I251">
        <v>250</v>
      </c>
      <c r="J251">
        <v>11.822798994186201</v>
      </c>
      <c r="L251">
        <v>250</v>
      </c>
      <c r="M251">
        <v>11.854661055180999</v>
      </c>
    </row>
    <row r="252" spans="5:13">
      <c r="E252">
        <v>251</v>
      </c>
      <c r="F252">
        <v>11.515384529196499</v>
      </c>
      <c r="I252">
        <v>251</v>
      </c>
      <c r="J252">
        <v>11.5217524537612</v>
      </c>
      <c r="L252">
        <v>251</v>
      </c>
      <c r="M252">
        <v>11.813601776683001</v>
      </c>
    </row>
    <row r="253" spans="5:13">
      <c r="E253">
        <v>252</v>
      </c>
      <c r="F253">
        <v>12.2039577920761</v>
      </c>
      <c r="I253">
        <v>252</v>
      </c>
      <c r="J253">
        <v>12.236717266553301</v>
      </c>
      <c r="L253">
        <v>252</v>
      </c>
      <c r="M253">
        <v>12.6363596035337</v>
      </c>
    </row>
    <row r="254" spans="5:13">
      <c r="E254">
        <v>253</v>
      </c>
      <c r="F254">
        <v>13.0582744433387</v>
      </c>
      <c r="I254">
        <v>253</v>
      </c>
      <c r="J254">
        <v>13.0776668883213</v>
      </c>
      <c r="L254">
        <v>253</v>
      </c>
      <c r="M254">
        <v>13.2610270353236</v>
      </c>
    </row>
    <row r="255" spans="5:13">
      <c r="E255">
        <v>254</v>
      </c>
      <c r="F255">
        <v>11.023532936441301</v>
      </c>
      <c r="I255">
        <v>254</v>
      </c>
      <c r="J255">
        <v>11.0550680522354</v>
      </c>
      <c r="L255">
        <v>254</v>
      </c>
      <c r="M255">
        <v>11.3051850632332</v>
      </c>
    </row>
    <row r="256" spans="5:13">
      <c r="E256">
        <v>255</v>
      </c>
      <c r="F256">
        <v>9.73838536993585</v>
      </c>
      <c r="I256">
        <v>255</v>
      </c>
      <c r="J256">
        <v>9.7918017487646498</v>
      </c>
      <c r="L256">
        <v>255</v>
      </c>
      <c r="M256">
        <v>10.0254709939124</v>
      </c>
    </row>
    <row r="257" spans="5:13">
      <c r="E257">
        <v>256</v>
      </c>
      <c r="F257">
        <v>10.324274225421499</v>
      </c>
      <c r="I257">
        <v>256</v>
      </c>
      <c r="J257">
        <v>10.371870189491601</v>
      </c>
      <c r="L257">
        <v>256</v>
      </c>
      <c r="M257">
        <v>10.6704020865209</v>
      </c>
    </row>
    <row r="258" spans="5:13">
      <c r="E258">
        <v>257</v>
      </c>
      <c r="F258">
        <v>13.180567113056</v>
      </c>
      <c r="I258">
        <v>257</v>
      </c>
      <c r="J258">
        <v>13.213464145882201</v>
      </c>
      <c r="L258">
        <v>257</v>
      </c>
      <c r="M258">
        <v>13.7302961914384</v>
      </c>
    </row>
    <row r="259" spans="5:13">
      <c r="E259">
        <v>258</v>
      </c>
      <c r="F259">
        <v>13.7978057566215</v>
      </c>
      <c r="I259">
        <v>258</v>
      </c>
      <c r="J259">
        <v>13.8506911935826</v>
      </c>
      <c r="L259">
        <v>258</v>
      </c>
      <c r="M259">
        <v>14.3443377734962</v>
      </c>
    </row>
    <row r="260" spans="5:13">
      <c r="E260">
        <v>259</v>
      </c>
      <c r="F260">
        <v>13.469680495036201</v>
      </c>
      <c r="I260">
        <v>259</v>
      </c>
      <c r="J260">
        <v>13.5155067096106</v>
      </c>
      <c r="L260">
        <v>259</v>
      </c>
      <c r="M260">
        <v>13.911570227036901</v>
      </c>
    </row>
    <row r="261" spans="5:13">
      <c r="E261">
        <v>260</v>
      </c>
      <c r="F261">
        <v>14.236488732992999</v>
      </c>
      <c r="I261">
        <v>260</v>
      </c>
      <c r="J261">
        <v>14.211309791623099</v>
      </c>
      <c r="L261">
        <v>260</v>
      </c>
      <c r="M261">
        <v>14.4043084057747</v>
      </c>
    </row>
    <row r="262" spans="5:13">
      <c r="E262">
        <v>261</v>
      </c>
      <c r="F262">
        <v>14.944150516644401</v>
      </c>
      <c r="I262">
        <v>261</v>
      </c>
      <c r="J262">
        <v>14.935915111435</v>
      </c>
      <c r="L262">
        <v>261</v>
      </c>
      <c r="M262">
        <v>15.286691292382001</v>
      </c>
    </row>
    <row r="263" spans="5:13">
      <c r="E263">
        <v>262</v>
      </c>
      <c r="F263">
        <v>14.0480752225904</v>
      </c>
      <c r="I263">
        <v>262</v>
      </c>
      <c r="J263">
        <v>14.021304394241501</v>
      </c>
      <c r="L263">
        <v>262</v>
      </c>
      <c r="M263">
        <v>14.2407115021794</v>
      </c>
    </row>
    <row r="264" spans="5:13">
      <c r="E264">
        <v>263</v>
      </c>
      <c r="F264">
        <v>11.4853832541998</v>
      </c>
      <c r="I264">
        <v>263</v>
      </c>
      <c r="J264">
        <v>11.4512562706546</v>
      </c>
      <c r="L264">
        <v>263</v>
      </c>
      <c r="M264">
        <v>11.4516938769539</v>
      </c>
    </row>
    <row r="265" spans="5:13">
      <c r="E265">
        <v>264</v>
      </c>
      <c r="F265">
        <v>10.947617095108701</v>
      </c>
      <c r="I265">
        <v>264</v>
      </c>
      <c r="J265">
        <v>10.9317662878821</v>
      </c>
      <c r="L265">
        <v>264</v>
      </c>
      <c r="M265">
        <v>10.9210564696695</v>
      </c>
    </row>
    <row r="266" spans="5:13">
      <c r="E266">
        <v>265</v>
      </c>
      <c r="F266">
        <v>11.687689698709001</v>
      </c>
      <c r="I266">
        <v>265</v>
      </c>
      <c r="J266">
        <v>11.6520636917651</v>
      </c>
      <c r="L266">
        <v>265</v>
      </c>
      <c r="M266">
        <v>11.56334021164</v>
      </c>
    </row>
    <row r="267" spans="5:13">
      <c r="E267">
        <v>266</v>
      </c>
      <c r="F267">
        <v>10.7967787194571</v>
      </c>
      <c r="I267">
        <v>266</v>
      </c>
      <c r="J267">
        <v>10.7867049935255</v>
      </c>
      <c r="L267">
        <v>266</v>
      </c>
      <c r="M267">
        <v>10.749887389524</v>
      </c>
    </row>
    <row r="268" spans="5:13">
      <c r="E268">
        <v>267</v>
      </c>
      <c r="F268">
        <v>10.238625893730701</v>
      </c>
      <c r="I268">
        <v>267</v>
      </c>
      <c r="J268">
        <v>10.215358815083199</v>
      </c>
      <c r="L268">
        <v>267</v>
      </c>
      <c r="M268">
        <v>10.047425796706699</v>
      </c>
    </row>
    <row r="269" spans="5:13">
      <c r="E269">
        <v>268</v>
      </c>
      <c r="F269">
        <v>11.1985141773548</v>
      </c>
      <c r="I269">
        <v>268</v>
      </c>
      <c r="J269">
        <v>11.186109326995499</v>
      </c>
      <c r="L269">
        <v>268</v>
      </c>
      <c r="M269">
        <v>11.0452462208642</v>
      </c>
    </row>
    <row r="270" spans="5:13">
      <c r="E270">
        <v>269</v>
      </c>
      <c r="F270">
        <v>10.8643865993077</v>
      </c>
      <c r="I270">
        <v>269</v>
      </c>
      <c r="J270">
        <v>10.8877507674685</v>
      </c>
      <c r="L270">
        <v>269</v>
      </c>
      <c r="M270">
        <v>10.836808106196299</v>
      </c>
    </row>
    <row r="271" spans="5:13">
      <c r="E271">
        <v>270</v>
      </c>
      <c r="F271">
        <v>10.9915724868049</v>
      </c>
      <c r="I271">
        <v>270</v>
      </c>
      <c r="J271">
        <v>10.988167766163301</v>
      </c>
      <c r="L271">
        <v>270</v>
      </c>
      <c r="M271">
        <v>10.916168040912799</v>
      </c>
    </row>
    <row r="272" spans="5:13">
      <c r="E272">
        <v>271</v>
      </c>
      <c r="F272">
        <v>11.493152258142601</v>
      </c>
      <c r="I272">
        <v>271</v>
      </c>
      <c r="J272">
        <v>11.4665191526896</v>
      </c>
      <c r="L272">
        <v>271</v>
      </c>
      <c r="M272">
        <v>11.266651215146499</v>
      </c>
    </row>
    <row r="273" spans="5:13">
      <c r="E273">
        <v>272</v>
      </c>
      <c r="F273">
        <v>11.491148305369199</v>
      </c>
      <c r="I273">
        <v>272</v>
      </c>
      <c r="J273">
        <v>11.521440179034</v>
      </c>
      <c r="L273">
        <v>272</v>
      </c>
      <c r="M273">
        <v>11.525952738595601</v>
      </c>
    </row>
    <row r="274" spans="5:13">
      <c r="E274">
        <v>273</v>
      </c>
      <c r="F274">
        <v>11.692298934551101</v>
      </c>
      <c r="I274">
        <v>273</v>
      </c>
      <c r="J274">
        <v>11.716939115248</v>
      </c>
      <c r="L274">
        <v>273</v>
      </c>
      <c r="M274">
        <v>11.631413562666699</v>
      </c>
    </row>
    <row r="275" spans="5:13">
      <c r="E275">
        <v>274</v>
      </c>
      <c r="F275">
        <v>12.7275785236258</v>
      </c>
      <c r="I275">
        <v>274</v>
      </c>
      <c r="J275">
        <v>12.754443272491301</v>
      </c>
      <c r="L275">
        <v>274</v>
      </c>
      <c r="M275">
        <v>12.6359987240242</v>
      </c>
    </row>
    <row r="276" spans="5:13">
      <c r="E276">
        <v>275</v>
      </c>
      <c r="F276">
        <v>13.1133906804505</v>
      </c>
      <c r="I276">
        <v>275</v>
      </c>
      <c r="J276">
        <v>13.112121001986299</v>
      </c>
      <c r="L276">
        <v>275</v>
      </c>
      <c r="M276">
        <v>12.857188450653499</v>
      </c>
    </row>
    <row r="277" spans="5:13">
      <c r="E277">
        <v>276</v>
      </c>
      <c r="F277">
        <v>13.7385234758401</v>
      </c>
      <c r="I277">
        <v>276</v>
      </c>
      <c r="J277">
        <v>13.7539162527387</v>
      </c>
      <c r="L277">
        <v>276</v>
      </c>
      <c r="M277">
        <v>13.604105443823499</v>
      </c>
    </row>
    <row r="278" spans="5:13">
      <c r="E278">
        <v>277</v>
      </c>
      <c r="F278">
        <v>13.400292619582499</v>
      </c>
      <c r="I278">
        <v>277</v>
      </c>
      <c r="J278">
        <v>13.3866952847617</v>
      </c>
      <c r="L278">
        <v>277</v>
      </c>
      <c r="M278">
        <v>13.3043218800248</v>
      </c>
    </row>
    <row r="279" spans="5:13">
      <c r="E279">
        <v>278</v>
      </c>
      <c r="F279">
        <v>11.89141881826</v>
      </c>
      <c r="I279">
        <v>278</v>
      </c>
      <c r="J279">
        <v>11.9307005906029</v>
      </c>
      <c r="L279">
        <v>278</v>
      </c>
      <c r="M279">
        <v>12.115652698865899</v>
      </c>
    </row>
    <row r="280" spans="5:13">
      <c r="E280">
        <v>279</v>
      </c>
      <c r="F280">
        <v>13.3471484580314</v>
      </c>
      <c r="I280">
        <v>279</v>
      </c>
      <c r="J280">
        <v>13.4358599327921</v>
      </c>
      <c r="L280">
        <v>279</v>
      </c>
      <c r="M280">
        <v>13.7464932151233</v>
      </c>
    </row>
    <row r="281" spans="5:13">
      <c r="E281">
        <v>280</v>
      </c>
      <c r="F281">
        <v>10.1996461151286</v>
      </c>
      <c r="I281">
        <v>280</v>
      </c>
      <c r="J281">
        <v>10.2571512260457</v>
      </c>
      <c r="L281">
        <v>280</v>
      </c>
      <c r="M281">
        <v>10.344744625559599</v>
      </c>
    </row>
    <row r="282" spans="5:13">
      <c r="E282">
        <v>281</v>
      </c>
      <c r="F282">
        <v>10.6479857205168</v>
      </c>
      <c r="I282">
        <v>281</v>
      </c>
      <c r="J282">
        <v>10.764725633653599</v>
      </c>
      <c r="L282">
        <v>281</v>
      </c>
      <c r="M282">
        <v>11.1468509776451</v>
      </c>
    </row>
    <row r="283" spans="5:13">
      <c r="E283">
        <v>282</v>
      </c>
      <c r="F283">
        <v>13.145608383837001</v>
      </c>
      <c r="I283">
        <v>282</v>
      </c>
      <c r="J283">
        <v>13.184459729793099</v>
      </c>
      <c r="L283">
        <v>282</v>
      </c>
      <c r="M283">
        <v>13.319602766298599</v>
      </c>
    </row>
    <row r="284" spans="5:13">
      <c r="E284">
        <v>283</v>
      </c>
      <c r="F284">
        <v>14.5018025144334</v>
      </c>
      <c r="I284">
        <v>283</v>
      </c>
      <c r="J284">
        <v>14.4579798330344</v>
      </c>
      <c r="L284">
        <v>283</v>
      </c>
      <c r="M284">
        <v>14.2044478592146</v>
      </c>
    </row>
    <row r="285" spans="5:13">
      <c r="E285">
        <v>284</v>
      </c>
      <c r="F285">
        <v>13.476438236405899</v>
      </c>
      <c r="I285">
        <v>284</v>
      </c>
      <c r="J285">
        <v>13.4460828303838</v>
      </c>
      <c r="L285">
        <v>284</v>
      </c>
      <c r="M285">
        <v>13.212387114552</v>
      </c>
    </row>
    <row r="286" spans="5:13">
      <c r="E286">
        <v>285</v>
      </c>
      <c r="F286">
        <v>12.243452256606099</v>
      </c>
      <c r="I286">
        <v>285</v>
      </c>
      <c r="J286">
        <v>12.2146052060915</v>
      </c>
      <c r="L286">
        <v>285</v>
      </c>
      <c r="M286">
        <v>11.9113897017561</v>
      </c>
    </row>
    <row r="287" spans="5:13">
      <c r="E287">
        <v>286</v>
      </c>
      <c r="F287">
        <v>12.129079629642501</v>
      </c>
      <c r="I287">
        <v>286</v>
      </c>
      <c r="J287">
        <v>12.157231455702901</v>
      </c>
      <c r="L287">
        <v>286</v>
      </c>
      <c r="M287">
        <v>12.0254018632738</v>
      </c>
    </row>
    <row r="288" spans="5:13">
      <c r="E288">
        <v>287</v>
      </c>
      <c r="F288">
        <v>12.835024370756001</v>
      </c>
      <c r="I288">
        <v>287</v>
      </c>
      <c r="J288">
        <v>12.919182055288999</v>
      </c>
      <c r="L288">
        <v>287</v>
      </c>
      <c r="M288">
        <v>13.050236604815501</v>
      </c>
    </row>
    <row r="289" spans="5:13">
      <c r="E289">
        <v>288</v>
      </c>
      <c r="F289">
        <v>13.531565696466499</v>
      </c>
      <c r="I289">
        <v>288</v>
      </c>
      <c r="J289">
        <v>13.6359826862831</v>
      </c>
      <c r="L289">
        <v>288</v>
      </c>
      <c r="M289">
        <v>13.755985882833899</v>
      </c>
    </row>
    <row r="290" spans="5:13">
      <c r="E290">
        <v>289</v>
      </c>
      <c r="F290">
        <v>14.2263429243354</v>
      </c>
      <c r="I290">
        <v>289</v>
      </c>
      <c r="J290">
        <v>14.3463776144426</v>
      </c>
      <c r="L290">
        <v>289</v>
      </c>
      <c r="M290">
        <v>14.508610092133701</v>
      </c>
    </row>
    <row r="291" spans="5:13">
      <c r="E291">
        <v>290</v>
      </c>
      <c r="F291">
        <v>14.542763577963299</v>
      </c>
      <c r="I291">
        <v>290</v>
      </c>
      <c r="J291">
        <v>14.6693323307596</v>
      </c>
      <c r="L291">
        <v>290</v>
      </c>
      <c r="M291">
        <v>14.8072990193787</v>
      </c>
    </row>
    <row r="292" spans="5:13">
      <c r="E292">
        <v>291</v>
      </c>
      <c r="F292">
        <v>13.9591950907203</v>
      </c>
      <c r="I292">
        <v>291</v>
      </c>
      <c r="J292">
        <v>14.088013305216201</v>
      </c>
      <c r="L292">
        <v>291</v>
      </c>
      <c r="M292">
        <v>14.1718812635281</v>
      </c>
    </row>
    <row r="293" spans="5:13">
      <c r="E293">
        <v>292</v>
      </c>
      <c r="F293">
        <v>13.019272739161799</v>
      </c>
      <c r="I293">
        <v>292</v>
      </c>
      <c r="J293">
        <v>13.143964875166899</v>
      </c>
      <c r="L293">
        <v>292</v>
      </c>
      <c r="M293">
        <v>13.277638555659999</v>
      </c>
    </row>
    <row r="294" spans="5:13">
      <c r="E294">
        <v>293</v>
      </c>
      <c r="F294">
        <v>12.803566130120901</v>
      </c>
      <c r="I294">
        <v>293</v>
      </c>
      <c r="J294">
        <v>12.9256428408123</v>
      </c>
      <c r="L294">
        <v>293</v>
      </c>
      <c r="M294">
        <v>13.0229769103401</v>
      </c>
    </row>
    <row r="295" spans="5:13">
      <c r="E295">
        <v>294</v>
      </c>
      <c r="F295">
        <v>12.703308731445601</v>
      </c>
      <c r="I295">
        <v>294</v>
      </c>
      <c r="J295">
        <v>12.82489607211</v>
      </c>
      <c r="L295">
        <v>294</v>
      </c>
      <c r="M295">
        <v>12.852887287940799</v>
      </c>
    </row>
    <row r="296" spans="5:13">
      <c r="E296">
        <v>295</v>
      </c>
      <c r="F296">
        <v>12.242368405922001</v>
      </c>
      <c r="I296">
        <v>295</v>
      </c>
      <c r="J296">
        <v>12.360894849393601</v>
      </c>
      <c r="L296">
        <v>295</v>
      </c>
      <c r="M296">
        <v>12.4105112103307</v>
      </c>
    </row>
    <row r="297" spans="5:13">
      <c r="E297">
        <v>296</v>
      </c>
      <c r="F297">
        <v>12.4707378254868</v>
      </c>
      <c r="I297">
        <v>296</v>
      </c>
      <c r="J297">
        <v>12.612070391613999</v>
      </c>
      <c r="L297">
        <v>296</v>
      </c>
      <c r="M297">
        <v>12.6522919502215</v>
      </c>
    </row>
    <row r="298" spans="5:13">
      <c r="E298">
        <v>297</v>
      </c>
      <c r="F298">
        <v>16.071715953665102</v>
      </c>
      <c r="I298">
        <v>297</v>
      </c>
      <c r="J298">
        <v>16.2556370390928</v>
      </c>
      <c r="L298">
        <v>297</v>
      </c>
      <c r="M298">
        <v>16.572706555696801</v>
      </c>
    </row>
    <row r="299" spans="5:13">
      <c r="E299">
        <v>298</v>
      </c>
      <c r="F299">
        <v>19.418345208292202</v>
      </c>
      <c r="I299">
        <v>298</v>
      </c>
      <c r="J299">
        <v>19.611020840367601</v>
      </c>
      <c r="L299">
        <v>298</v>
      </c>
      <c r="M299">
        <v>20.0486491155715</v>
      </c>
    </row>
    <row r="300" spans="5:13">
      <c r="E300">
        <v>299</v>
      </c>
      <c r="F300">
        <v>21.326559277286499</v>
      </c>
      <c r="I300">
        <v>299</v>
      </c>
      <c r="J300">
        <v>21.505787020025402</v>
      </c>
      <c r="L300">
        <v>299</v>
      </c>
      <c r="M300">
        <v>21.7469216664473</v>
      </c>
    </row>
    <row r="301" spans="5:13">
      <c r="E301">
        <v>300</v>
      </c>
      <c r="F301">
        <v>20.920733146163599</v>
      </c>
      <c r="I301">
        <v>300</v>
      </c>
      <c r="J301">
        <v>21.1028290212553</v>
      </c>
      <c r="L301">
        <v>300</v>
      </c>
      <c r="M301">
        <v>21.963310003103601</v>
      </c>
    </row>
    <row r="302" spans="5:13">
      <c r="E302">
        <v>301</v>
      </c>
      <c r="F302">
        <v>18.908829496284199</v>
      </c>
      <c r="I302">
        <v>301</v>
      </c>
      <c r="J302">
        <v>19.001671508911599</v>
      </c>
      <c r="L302">
        <v>301</v>
      </c>
      <c r="M302">
        <v>20.002671023426402</v>
      </c>
    </row>
    <row r="303" spans="5:13">
      <c r="E303">
        <v>302</v>
      </c>
      <c r="F303">
        <v>18.081250999306501</v>
      </c>
      <c r="I303">
        <v>302</v>
      </c>
      <c r="J303">
        <v>18.144676730678</v>
      </c>
      <c r="L303">
        <v>302</v>
      </c>
      <c r="M303">
        <v>18.994780676044702</v>
      </c>
    </row>
    <row r="304" spans="5:13">
      <c r="E304">
        <v>303</v>
      </c>
      <c r="F304">
        <v>14.483035769209501</v>
      </c>
      <c r="I304">
        <v>303</v>
      </c>
      <c r="J304">
        <v>14.5512981196339</v>
      </c>
      <c r="L304">
        <v>303</v>
      </c>
      <c r="M304">
        <v>15.170007537129999</v>
      </c>
    </row>
    <row r="305" spans="5:13">
      <c r="E305">
        <v>304</v>
      </c>
      <c r="F305">
        <v>10.3040714421992</v>
      </c>
      <c r="I305">
        <v>304</v>
      </c>
      <c r="J305">
        <v>10.3236780667354</v>
      </c>
      <c r="L305">
        <v>304</v>
      </c>
      <c r="M305">
        <v>10.594232921584601</v>
      </c>
    </row>
    <row r="306" spans="5:13">
      <c r="E306">
        <v>305</v>
      </c>
      <c r="F306">
        <v>9.0512998118065795</v>
      </c>
      <c r="I306">
        <v>305</v>
      </c>
      <c r="J306">
        <v>9.0750025318726095</v>
      </c>
      <c r="L306">
        <v>305</v>
      </c>
      <c r="M306">
        <v>9.2791864667715096</v>
      </c>
    </row>
    <row r="307" spans="5:13">
      <c r="E307">
        <v>306</v>
      </c>
      <c r="F307">
        <v>2.3783330374604201</v>
      </c>
      <c r="I307">
        <v>306</v>
      </c>
      <c r="J307">
        <v>2.3667600854297302</v>
      </c>
      <c r="L307">
        <v>306</v>
      </c>
      <c r="M307">
        <v>2.2912725537055598</v>
      </c>
    </row>
    <row r="308" spans="5:13">
      <c r="E308">
        <v>307</v>
      </c>
      <c r="F308">
        <v>0.999783326005944</v>
      </c>
      <c r="I308">
        <v>307</v>
      </c>
      <c r="J308">
        <v>0.97918785805437603</v>
      </c>
      <c r="L308">
        <v>307</v>
      </c>
      <c r="M308">
        <v>0.87716779390659305</v>
      </c>
    </row>
    <row r="309" spans="5:13">
      <c r="E309">
        <v>308</v>
      </c>
      <c r="F309">
        <v>1.2497846501346399</v>
      </c>
      <c r="I309">
        <v>308</v>
      </c>
      <c r="J309">
        <v>1.2244050020117601</v>
      </c>
      <c r="L309">
        <v>308</v>
      </c>
      <c r="M309">
        <v>1.09784514265803</v>
      </c>
    </row>
    <row r="310" spans="5:13">
      <c r="E310">
        <v>309</v>
      </c>
      <c r="F310">
        <v>6.45113331063527</v>
      </c>
      <c r="I310">
        <v>309</v>
      </c>
      <c r="J310">
        <v>6.3770543335449297</v>
      </c>
      <c r="L310">
        <v>309</v>
      </c>
      <c r="M310">
        <v>6.1161375527831803</v>
      </c>
    </row>
    <row r="311" spans="5:13">
      <c r="E311">
        <v>310</v>
      </c>
      <c r="F311">
        <v>11.2394773198653</v>
      </c>
      <c r="I311">
        <v>310</v>
      </c>
      <c r="J311">
        <v>11.144188520076099</v>
      </c>
      <c r="L311">
        <v>310</v>
      </c>
      <c r="M311">
        <v>10.9131301422082</v>
      </c>
    </row>
    <row r="312" spans="5:13">
      <c r="E312">
        <v>311</v>
      </c>
      <c r="F312">
        <v>11.777311457490001</v>
      </c>
      <c r="I312">
        <v>311</v>
      </c>
      <c r="J312">
        <v>11.696423631345001</v>
      </c>
      <c r="L312">
        <v>311</v>
      </c>
      <c r="M312">
        <v>11.6172165535062</v>
      </c>
    </row>
    <row r="313" spans="5:13">
      <c r="E313">
        <v>312</v>
      </c>
      <c r="F313">
        <v>11.9789947765661</v>
      </c>
      <c r="I313">
        <v>312</v>
      </c>
      <c r="J313">
        <v>11.9690596634375</v>
      </c>
      <c r="L313">
        <v>312</v>
      </c>
      <c r="M313">
        <v>12.201580268484999</v>
      </c>
    </row>
    <row r="314" spans="5:13">
      <c r="E314">
        <v>313</v>
      </c>
      <c r="F314">
        <v>11.8019097694271</v>
      </c>
      <c r="I314">
        <v>313</v>
      </c>
      <c r="J314">
        <v>11.792948049566601</v>
      </c>
      <c r="L314">
        <v>313</v>
      </c>
      <c r="M314">
        <v>12.0240930632913</v>
      </c>
    </row>
    <row r="315" spans="5:13">
      <c r="E315">
        <v>314</v>
      </c>
      <c r="F315">
        <v>11.455925957545</v>
      </c>
      <c r="I315">
        <v>314</v>
      </c>
      <c r="J315">
        <v>11.4453261550128</v>
      </c>
      <c r="L315">
        <v>314</v>
      </c>
      <c r="M315">
        <v>11.6218979183675</v>
      </c>
    </row>
    <row r="316" spans="5:13">
      <c r="E316">
        <v>315</v>
      </c>
      <c r="F316">
        <v>8.2145569712245905</v>
      </c>
      <c r="I316">
        <v>315</v>
      </c>
      <c r="J316">
        <v>8.2068587880111306</v>
      </c>
      <c r="L316">
        <v>315</v>
      </c>
      <c r="M316">
        <v>8.28388329949445</v>
      </c>
    </row>
    <row r="317" spans="5:13">
      <c r="E317">
        <v>316</v>
      </c>
      <c r="F317">
        <v>10.207518632808201</v>
      </c>
      <c r="I317">
        <v>316</v>
      </c>
      <c r="J317">
        <v>10.200679999597901</v>
      </c>
      <c r="L317">
        <v>316</v>
      </c>
      <c r="M317">
        <v>10.356700763731901</v>
      </c>
    </row>
    <row r="318" spans="5:13">
      <c r="E318">
        <v>317</v>
      </c>
      <c r="F318">
        <v>10.1912425946885</v>
      </c>
      <c r="I318">
        <v>317</v>
      </c>
      <c r="J318">
        <v>10.1677680692789</v>
      </c>
      <c r="L318">
        <v>317</v>
      </c>
      <c r="M318">
        <v>10.2589750774432</v>
      </c>
    </row>
    <row r="319" spans="5:13">
      <c r="E319">
        <v>318</v>
      </c>
      <c r="F319">
        <v>10.163855489058299</v>
      </c>
      <c r="I319">
        <v>318</v>
      </c>
      <c r="J319">
        <v>10.108440638699999</v>
      </c>
      <c r="L319">
        <v>318</v>
      </c>
      <c r="M319">
        <v>10.018254589879501</v>
      </c>
    </row>
    <row r="320" spans="5:13">
      <c r="E320">
        <v>319</v>
      </c>
      <c r="F320">
        <v>10.1797114196123</v>
      </c>
      <c r="I320">
        <v>319</v>
      </c>
      <c r="J320">
        <v>10.1429976640137</v>
      </c>
      <c r="L320">
        <v>319</v>
      </c>
      <c r="M320">
        <v>10.0488113428319</v>
      </c>
    </row>
    <row r="321" spans="5:13">
      <c r="E321">
        <v>320</v>
      </c>
      <c r="F321">
        <v>9.76275417835285</v>
      </c>
      <c r="I321">
        <v>320</v>
      </c>
      <c r="J321">
        <v>9.7198332612263805</v>
      </c>
      <c r="L321">
        <v>320</v>
      </c>
      <c r="M321">
        <v>9.6236824292878307</v>
      </c>
    </row>
    <row r="322" spans="5:13">
      <c r="E322">
        <v>321</v>
      </c>
      <c r="F322">
        <v>10.6055168248963</v>
      </c>
      <c r="I322">
        <v>321</v>
      </c>
      <c r="J322">
        <v>10.5629615558087</v>
      </c>
      <c r="L322">
        <v>321</v>
      </c>
      <c r="M322">
        <v>10.4505245224478</v>
      </c>
    </row>
    <row r="323" spans="5:13">
      <c r="E323">
        <v>322</v>
      </c>
      <c r="F323">
        <v>7.2193397804872399</v>
      </c>
      <c r="I323">
        <v>322</v>
      </c>
      <c r="J323">
        <v>7.1906116968678599</v>
      </c>
      <c r="L323">
        <v>322</v>
      </c>
      <c r="M323">
        <v>7.0494391893734996</v>
      </c>
    </row>
    <row r="324" spans="5:13">
      <c r="E324">
        <v>323</v>
      </c>
      <c r="F324">
        <v>6.94955711078532</v>
      </c>
      <c r="I324">
        <v>323</v>
      </c>
      <c r="J324">
        <v>6.9194476024038698</v>
      </c>
      <c r="L324">
        <v>323</v>
      </c>
      <c r="M324">
        <v>6.7326021273460599</v>
      </c>
    </row>
    <row r="325" spans="5:13">
      <c r="E325">
        <v>324</v>
      </c>
      <c r="F325">
        <v>6.8276752459685097</v>
      </c>
      <c r="I325">
        <v>324</v>
      </c>
      <c r="J325">
        <v>6.7978914622650404</v>
      </c>
      <c r="L325">
        <v>324</v>
      </c>
      <c r="M325">
        <v>6.6078746626429696</v>
      </c>
    </row>
    <row r="326" spans="5:13">
      <c r="E326">
        <v>325</v>
      </c>
      <c r="F326">
        <v>6.8294522905196198</v>
      </c>
      <c r="I326">
        <v>325</v>
      </c>
      <c r="J326">
        <v>6.8207517101252497</v>
      </c>
      <c r="L326">
        <v>325</v>
      </c>
      <c r="M326">
        <v>6.6985237430770797</v>
      </c>
    </row>
    <row r="327" spans="5:13">
      <c r="E327">
        <v>326</v>
      </c>
      <c r="F327">
        <v>6.5913365904404797</v>
      </c>
      <c r="I327">
        <v>326</v>
      </c>
      <c r="J327">
        <v>6.5653986504730097</v>
      </c>
      <c r="L327">
        <v>326</v>
      </c>
      <c r="M327">
        <v>6.4155163175699101</v>
      </c>
    </row>
    <row r="328" spans="5:13">
      <c r="E328">
        <v>327</v>
      </c>
      <c r="F328">
        <v>6.43900924035351</v>
      </c>
      <c r="I328">
        <v>327</v>
      </c>
      <c r="J328">
        <v>6.4299233734466901</v>
      </c>
      <c r="L328">
        <v>327</v>
      </c>
      <c r="M328">
        <v>6.2937918981870196</v>
      </c>
    </row>
    <row r="329" spans="5:13">
      <c r="E329">
        <v>328</v>
      </c>
      <c r="F329">
        <v>6.6135019047389001</v>
      </c>
      <c r="I329">
        <v>328</v>
      </c>
      <c r="J329">
        <v>6.6107837002304501</v>
      </c>
      <c r="L329">
        <v>328</v>
      </c>
      <c r="M329">
        <v>6.4709189331296502</v>
      </c>
    </row>
    <row r="330" spans="5:13">
      <c r="E330">
        <v>329</v>
      </c>
      <c r="F330">
        <v>6.6225115381908699</v>
      </c>
      <c r="I330">
        <v>329</v>
      </c>
      <c r="J330">
        <v>6.6029972556157297</v>
      </c>
      <c r="L330">
        <v>329</v>
      </c>
      <c r="M330">
        <v>6.4505448822218003</v>
      </c>
    </row>
    <row r="331" spans="5:13">
      <c r="E331">
        <v>330</v>
      </c>
      <c r="F331">
        <v>6.76673745603218</v>
      </c>
      <c r="I331">
        <v>330</v>
      </c>
      <c r="J331">
        <v>6.7477437939478602</v>
      </c>
      <c r="L331">
        <v>330</v>
      </c>
      <c r="M331">
        <v>6.60622892913472</v>
      </c>
    </row>
    <row r="332" spans="5:13">
      <c r="E332">
        <v>331</v>
      </c>
      <c r="F332">
        <v>6.7771168814696301</v>
      </c>
      <c r="I332">
        <v>331</v>
      </c>
      <c r="J332">
        <v>6.7618080472841999</v>
      </c>
      <c r="L332">
        <v>331</v>
      </c>
      <c r="M332">
        <v>6.6228591590675796</v>
      </c>
    </row>
    <row r="333" spans="5:13">
      <c r="E333">
        <v>332</v>
      </c>
      <c r="F333">
        <v>7.1082302071922898</v>
      </c>
      <c r="I333">
        <v>332</v>
      </c>
      <c r="J333">
        <v>7.0838974911443398</v>
      </c>
      <c r="L333">
        <v>332</v>
      </c>
      <c r="M333">
        <v>6.9580612634651304</v>
      </c>
    </row>
    <row r="334" spans="5:13">
      <c r="E334">
        <v>333</v>
      </c>
      <c r="F334">
        <v>8.1578996990768697</v>
      </c>
      <c r="I334">
        <v>333</v>
      </c>
      <c r="J334">
        <v>8.1278300709409503</v>
      </c>
      <c r="L334">
        <v>333</v>
      </c>
      <c r="M334">
        <v>8.0119429573568102</v>
      </c>
    </row>
    <row r="335" spans="5:13">
      <c r="E335">
        <v>334</v>
      </c>
      <c r="F335">
        <v>7.3725882574619401</v>
      </c>
      <c r="I335">
        <v>334</v>
      </c>
      <c r="J335">
        <v>7.3552523254131401</v>
      </c>
      <c r="L335">
        <v>334</v>
      </c>
      <c r="M335">
        <v>7.2389059347219504</v>
      </c>
    </row>
    <row r="336" spans="5:13">
      <c r="E336">
        <v>335</v>
      </c>
      <c r="F336">
        <v>7.55410795229289</v>
      </c>
      <c r="I336">
        <v>335</v>
      </c>
      <c r="J336">
        <v>7.5331529054551902</v>
      </c>
      <c r="L336">
        <v>335</v>
      </c>
      <c r="M336">
        <v>7.4150324652337698</v>
      </c>
    </row>
    <row r="337" spans="5:13">
      <c r="E337">
        <v>336</v>
      </c>
      <c r="F337">
        <v>7.8649303237883901</v>
      </c>
      <c r="I337">
        <v>336</v>
      </c>
      <c r="J337">
        <v>7.8621506346102299</v>
      </c>
      <c r="L337">
        <v>336</v>
      </c>
      <c r="M337">
        <v>7.6438203305942301</v>
      </c>
    </row>
    <row r="338" spans="5:13">
      <c r="E338">
        <v>337</v>
      </c>
      <c r="F338">
        <v>7.6221432998569396</v>
      </c>
      <c r="I338">
        <v>337</v>
      </c>
      <c r="J338">
        <v>7.6067449986628599</v>
      </c>
      <c r="L338">
        <v>337</v>
      </c>
      <c r="M338">
        <v>7.4661618346355896</v>
      </c>
    </row>
    <row r="339" spans="5:13">
      <c r="E339">
        <v>338</v>
      </c>
      <c r="F339">
        <v>7.3782204291768698</v>
      </c>
      <c r="I339">
        <v>338</v>
      </c>
      <c r="J339">
        <v>7.3577830288663897</v>
      </c>
      <c r="L339">
        <v>338</v>
      </c>
      <c r="M339">
        <v>7.2022360990055203</v>
      </c>
    </row>
    <row r="340" spans="5:13">
      <c r="E340">
        <v>339</v>
      </c>
      <c r="F340">
        <v>7.6119552166333602</v>
      </c>
      <c r="I340">
        <v>339</v>
      </c>
      <c r="J340">
        <v>7.5877390289011002</v>
      </c>
      <c r="L340">
        <v>339</v>
      </c>
      <c r="M340">
        <v>7.4204751998995402</v>
      </c>
    </row>
    <row r="341" spans="5:13">
      <c r="E341">
        <v>340</v>
      </c>
      <c r="F341">
        <v>7.6220738442506999</v>
      </c>
      <c r="I341">
        <v>340</v>
      </c>
      <c r="J341">
        <v>7.6020960593426201</v>
      </c>
      <c r="L341">
        <v>340</v>
      </c>
      <c r="M341">
        <v>7.4443631849161802</v>
      </c>
    </row>
    <row r="342" spans="5:13">
      <c r="E342">
        <v>341</v>
      </c>
      <c r="F342">
        <v>7.3735785345970504</v>
      </c>
      <c r="I342">
        <v>341</v>
      </c>
      <c r="J342">
        <v>7.3559879088782401</v>
      </c>
      <c r="L342">
        <v>341</v>
      </c>
      <c r="M342">
        <v>7.2346406723491103</v>
      </c>
    </row>
    <row r="343" spans="5:13">
      <c r="E343">
        <v>342</v>
      </c>
      <c r="F343">
        <v>7.0373385674779598</v>
      </c>
      <c r="I343">
        <v>342</v>
      </c>
      <c r="J343">
        <v>7.0242386316654404</v>
      </c>
      <c r="L343">
        <v>342</v>
      </c>
      <c r="M343">
        <v>6.8747652058297897</v>
      </c>
    </row>
    <row r="344" spans="5:13">
      <c r="E344">
        <v>343</v>
      </c>
      <c r="F344">
        <v>7.4231766077330699</v>
      </c>
      <c r="I344">
        <v>343</v>
      </c>
      <c r="J344">
        <v>7.4067288940146998</v>
      </c>
      <c r="L344">
        <v>343</v>
      </c>
      <c r="M344">
        <v>7.25676351130938</v>
      </c>
    </row>
    <row r="345" spans="5:13">
      <c r="E345">
        <v>344</v>
      </c>
      <c r="F345">
        <v>9.6791077214911407</v>
      </c>
      <c r="I345">
        <v>344</v>
      </c>
      <c r="J345">
        <v>9.6208190828890494</v>
      </c>
      <c r="L345">
        <v>344</v>
      </c>
      <c r="M345">
        <v>9.1298456845539402</v>
      </c>
    </row>
    <row r="346" spans="5:13">
      <c r="E346">
        <v>345</v>
      </c>
      <c r="F346">
        <v>11.3669095944334</v>
      </c>
      <c r="I346">
        <v>345</v>
      </c>
      <c r="J346">
        <v>11.3044957702921</v>
      </c>
      <c r="L346">
        <v>345</v>
      </c>
      <c r="M346">
        <v>10.984374251227299</v>
      </c>
    </row>
    <row r="347" spans="5:13">
      <c r="E347">
        <v>346</v>
      </c>
      <c r="F347">
        <v>12.436497901730901</v>
      </c>
      <c r="I347">
        <v>346</v>
      </c>
      <c r="J347">
        <v>12.422354317686599</v>
      </c>
      <c r="L347">
        <v>346</v>
      </c>
      <c r="M347">
        <v>12.252724925437199</v>
      </c>
    </row>
    <row r="348" spans="5:13">
      <c r="E348">
        <v>347</v>
      </c>
      <c r="F348">
        <v>12.0727141001419</v>
      </c>
      <c r="I348">
        <v>347</v>
      </c>
      <c r="J348">
        <v>12.068455866846699</v>
      </c>
      <c r="L348">
        <v>347</v>
      </c>
      <c r="M348">
        <v>11.941757867240399</v>
      </c>
    </row>
    <row r="349" spans="5:13">
      <c r="E349">
        <v>348</v>
      </c>
      <c r="F349">
        <v>11.433424682610701</v>
      </c>
      <c r="I349">
        <v>348</v>
      </c>
      <c r="J349">
        <v>11.3921376743903</v>
      </c>
      <c r="L349">
        <v>348</v>
      </c>
      <c r="M349">
        <v>11.171473309702</v>
      </c>
    </row>
    <row r="350" spans="5:13">
      <c r="E350">
        <v>349</v>
      </c>
      <c r="F350">
        <v>10.6999779332925</v>
      </c>
      <c r="I350">
        <v>349</v>
      </c>
      <c r="J350">
        <v>10.679807918373101</v>
      </c>
      <c r="L350">
        <v>349</v>
      </c>
      <c r="M350">
        <v>10.460194564943199</v>
      </c>
    </row>
    <row r="351" spans="5:13">
      <c r="E351">
        <v>350</v>
      </c>
      <c r="F351">
        <v>10.822216437860201</v>
      </c>
      <c r="I351">
        <v>350</v>
      </c>
      <c r="J351">
        <v>10.816055009692301</v>
      </c>
      <c r="L351">
        <v>350</v>
      </c>
      <c r="M351">
        <v>10.539022494361101</v>
      </c>
    </row>
    <row r="352" spans="5:13">
      <c r="E352">
        <v>351</v>
      </c>
      <c r="F352">
        <v>10.014371972485099</v>
      </c>
      <c r="I352">
        <v>351</v>
      </c>
      <c r="J352">
        <v>9.9729924027635306</v>
      </c>
      <c r="L352">
        <v>351</v>
      </c>
      <c r="M352">
        <v>9.6440962880045902</v>
      </c>
    </row>
    <row r="353" spans="5:13">
      <c r="E353">
        <v>352</v>
      </c>
      <c r="F353">
        <v>10.669485098062101</v>
      </c>
      <c r="I353">
        <v>352</v>
      </c>
      <c r="J353">
        <v>10.598126631470899</v>
      </c>
      <c r="L353">
        <v>352</v>
      </c>
      <c r="M353">
        <v>10.10974301745</v>
      </c>
    </row>
    <row r="354" spans="5:13">
      <c r="E354">
        <v>353</v>
      </c>
      <c r="F354">
        <v>11.4222366685983</v>
      </c>
      <c r="I354">
        <v>353</v>
      </c>
      <c r="J354">
        <v>11.331632346809601</v>
      </c>
      <c r="L354">
        <v>353</v>
      </c>
      <c r="M354">
        <v>10.672184259186899</v>
      </c>
    </row>
    <row r="355" spans="5:13">
      <c r="E355">
        <v>354</v>
      </c>
      <c r="F355">
        <v>9.6559950231713803</v>
      </c>
      <c r="I355">
        <v>354</v>
      </c>
      <c r="J355">
        <v>9.5987783924599999</v>
      </c>
      <c r="L355">
        <v>354</v>
      </c>
      <c r="M355">
        <v>9.3401542179645407</v>
      </c>
    </row>
    <row r="356" spans="5:13">
      <c r="E356">
        <v>355</v>
      </c>
      <c r="F356">
        <v>9.0743332179890395</v>
      </c>
      <c r="I356">
        <v>355</v>
      </c>
      <c r="J356">
        <v>9.0132389675250302</v>
      </c>
      <c r="L356">
        <v>355</v>
      </c>
      <c r="M356">
        <v>8.7722943000014908</v>
      </c>
    </row>
    <row r="357" spans="5:13">
      <c r="E357">
        <v>356</v>
      </c>
      <c r="F357">
        <v>8.6835877583776195</v>
      </c>
      <c r="I357">
        <v>356</v>
      </c>
      <c r="J357">
        <v>8.65269095682347</v>
      </c>
      <c r="L357">
        <v>356</v>
      </c>
      <c r="M357">
        <v>8.5216233111320694</v>
      </c>
    </row>
    <row r="358" spans="5:13">
      <c r="E358">
        <v>357</v>
      </c>
      <c r="F358">
        <v>8.5768385328097505</v>
      </c>
      <c r="I358">
        <v>357</v>
      </c>
      <c r="J358">
        <v>8.5383823140143402</v>
      </c>
      <c r="L358">
        <v>357</v>
      </c>
      <c r="M358">
        <v>8.4024695998090699</v>
      </c>
    </row>
    <row r="359" spans="5:13">
      <c r="E359">
        <v>358</v>
      </c>
      <c r="F359">
        <v>8.5428103029817297</v>
      </c>
      <c r="I359">
        <v>358</v>
      </c>
      <c r="J359">
        <v>8.4821004803975804</v>
      </c>
      <c r="L359">
        <v>358</v>
      </c>
      <c r="M359">
        <v>8.2498416876267004</v>
      </c>
    </row>
    <row r="360" spans="5:13">
      <c r="E360">
        <v>359</v>
      </c>
      <c r="F360">
        <v>9.3228482490907503</v>
      </c>
      <c r="I360">
        <v>359</v>
      </c>
      <c r="J360">
        <v>9.2675036027166904</v>
      </c>
      <c r="L360">
        <v>359</v>
      </c>
      <c r="M360">
        <v>8.9974403345176999</v>
      </c>
    </row>
    <row r="361" spans="5:13">
      <c r="E361">
        <v>360</v>
      </c>
      <c r="F361">
        <v>8.9804120361889499</v>
      </c>
      <c r="I361">
        <v>360</v>
      </c>
      <c r="J361">
        <v>8.9323905121970597</v>
      </c>
      <c r="L361">
        <v>360</v>
      </c>
      <c r="M361">
        <v>8.7590307659305608</v>
      </c>
    </row>
    <row r="362" spans="5:13">
      <c r="E362">
        <v>361</v>
      </c>
      <c r="F362">
        <v>8.8148717758042103</v>
      </c>
      <c r="I362">
        <v>361</v>
      </c>
      <c r="J362">
        <v>8.7542880968870005</v>
      </c>
      <c r="L362">
        <v>361</v>
      </c>
      <c r="M362">
        <v>8.5442517956476607</v>
      </c>
    </row>
    <row r="363" spans="5:13">
      <c r="E363">
        <v>362</v>
      </c>
      <c r="F363">
        <v>8.9017298435151204</v>
      </c>
      <c r="I363">
        <v>362</v>
      </c>
      <c r="J363">
        <v>8.8399151937812892</v>
      </c>
      <c r="L363">
        <v>362</v>
      </c>
      <c r="M363">
        <v>8.5614520168968191</v>
      </c>
    </row>
    <row r="364" spans="5:13">
      <c r="E364">
        <v>363</v>
      </c>
      <c r="F364">
        <v>8.7786035405085805</v>
      </c>
      <c r="I364">
        <v>363</v>
      </c>
      <c r="J364">
        <v>8.7202604090644602</v>
      </c>
      <c r="L364">
        <v>363</v>
      </c>
      <c r="M364">
        <v>8.4848039610975903</v>
      </c>
    </row>
    <row r="365" spans="5:13">
      <c r="E365">
        <v>364</v>
      </c>
      <c r="F365">
        <v>8.8515419130353497</v>
      </c>
      <c r="I365">
        <v>364</v>
      </c>
      <c r="J365">
        <v>8.7904343262009803</v>
      </c>
      <c r="L365">
        <v>364</v>
      </c>
      <c r="M365">
        <v>8.5328707892696407</v>
      </c>
    </row>
    <row r="366" spans="5:13">
      <c r="E366">
        <v>365</v>
      </c>
      <c r="F366">
        <v>9.6420158327312695</v>
      </c>
      <c r="I366">
        <v>365</v>
      </c>
      <c r="J366">
        <v>9.5755069998481392</v>
      </c>
      <c r="L366">
        <v>365</v>
      </c>
      <c r="M366">
        <v>9.2435478645030908</v>
      </c>
    </row>
    <row r="367" spans="5:13">
      <c r="E367">
        <v>366</v>
      </c>
      <c r="F367">
        <v>10.4506121008408</v>
      </c>
      <c r="I367">
        <v>366</v>
      </c>
      <c r="J367">
        <v>10.383526500819</v>
      </c>
      <c r="L367">
        <v>366</v>
      </c>
      <c r="M367">
        <v>10.0586385869316</v>
      </c>
    </row>
    <row r="368" spans="5:13">
      <c r="E368">
        <v>367</v>
      </c>
      <c r="F368">
        <v>11.2342593146026</v>
      </c>
      <c r="I368">
        <v>367</v>
      </c>
      <c r="J368">
        <v>11.170827629347199</v>
      </c>
      <c r="L368">
        <v>367</v>
      </c>
      <c r="M368">
        <v>10.766086688932299</v>
      </c>
    </row>
    <row r="369" spans="5:13">
      <c r="E369">
        <v>368</v>
      </c>
      <c r="F369">
        <v>10.966859122630799</v>
      </c>
      <c r="I369">
        <v>368</v>
      </c>
      <c r="J369">
        <v>10.8852197873249</v>
      </c>
      <c r="L369">
        <v>368</v>
      </c>
      <c r="M369">
        <v>10.523309342761101</v>
      </c>
    </row>
    <row r="370" spans="5:13">
      <c r="E370">
        <v>369</v>
      </c>
      <c r="F370">
        <v>11.3650557370415</v>
      </c>
      <c r="I370">
        <v>369</v>
      </c>
      <c r="J370">
        <v>11.2850696796507</v>
      </c>
      <c r="L370">
        <v>369</v>
      </c>
      <c r="M370">
        <v>10.941511195468101</v>
      </c>
    </row>
    <row r="371" spans="5:13">
      <c r="E371">
        <v>370</v>
      </c>
      <c r="F371">
        <v>11.181775515582499</v>
      </c>
      <c r="I371">
        <v>370</v>
      </c>
      <c r="J371">
        <v>11.109438439545</v>
      </c>
      <c r="L371">
        <v>370</v>
      </c>
      <c r="M371">
        <v>10.747046155632701</v>
      </c>
    </row>
    <row r="372" spans="5:13">
      <c r="E372">
        <v>371</v>
      </c>
      <c r="F372">
        <v>10.789719093869399</v>
      </c>
      <c r="I372">
        <v>371</v>
      </c>
      <c r="J372">
        <v>10.7070280028244</v>
      </c>
      <c r="L372">
        <v>371</v>
      </c>
      <c r="M372">
        <v>10.3742441068171</v>
      </c>
    </row>
    <row r="373" spans="5:13">
      <c r="E373">
        <v>372</v>
      </c>
      <c r="F373">
        <v>11.663623603351001</v>
      </c>
      <c r="I373">
        <v>372</v>
      </c>
      <c r="J373">
        <v>11.569121089130601</v>
      </c>
      <c r="L373">
        <v>372</v>
      </c>
      <c r="M373">
        <v>11.124068194261399</v>
      </c>
    </row>
    <row r="374" spans="5:13">
      <c r="E374">
        <v>373</v>
      </c>
      <c r="F374">
        <v>11.3134408829407</v>
      </c>
      <c r="I374">
        <v>373</v>
      </c>
      <c r="J374">
        <v>11.2222253268381</v>
      </c>
      <c r="L374">
        <v>373</v>
      </c>
      <c r="M374">
        <v>11.029294876747899</v>
      </c>
    </row>
    <row r="375" spans="5:13">
      <c r="E375">
        <v>374</v>
      </c>
      <c r="F375">
        <v>11.998228074015101</v>
      </c>
      <c r="I375">
        <v>374</v>
      </c>
      <c r="J375">
        <v>11.9196760339906</v>
      </c>
      <c r="L375">
        <v>374</v>
      </c>
      <c r="M375">
        <v>11.733903711527301</v>
      </c>
    </row>
    <row r="376" spans="5:13">
      <c r="E376">
        <v>375</v>
      </c>
      <c r="F376">
        <v>11.3047948311764</v>
      </c>
      <c r="I376">
        <v>375</v>
      </c>
      <c r="J376">
        <v>11.228291081113801</v>
      </c>
      <c r="L376">
        <v>375</v>
      </c>
      <c r="M376">
        <v>11.050390622213399</v>
      </c>
    </row>
    <row r="377" spans="5:13">
      <c r="E377">
        <v>376</v>
      </c>
      <c r="F377">
        <v>3.3397612482232799</v>
      </c>
      <c r="I377">
        <v>376</v>
      </c>
      <c r="J377">
        <v>3.3039840879635398</v>
      </c>
      <c r="L377">
        <v>376</v>
      </c>
      <c r="M377">
        <v>3.1101236673293702</v>
      </c>
    </row>
    <row r="378" spans="5:13">
      <c r="E378">
        <v>377</v>
      </c>
      <c r="F378">
        <v>5.7537346190087204</v>
      </c>
      <c r="I378">
        <v>377</v>
      </c>
      <c r="J378">
        <v>5.6946774847401596</v>
      </c>
      <c r="L378">
        <v>377</v>
      </c>
      <c r="M378">
        <v>5.4014459992304298</v>
      </c>
    </row>
    <row r="379" spans="5:13">
      <c r="E379">
        <v>378</v>
      </c>
      <c r="F379">
        <v>9.2300256340433897</v>
      </c>
      <c r="I379">
        <v>378</v>
      </c>
      <c r="J379">
        <v>9.1631199728127406</v>
      </c>
      <c r="L379">
        <v>378</v>
      </c>
      <c r="M379">
        <v>8.7248128902811306</v>
      </c>
    </row>
    <row r="380" spans="5:13">
      <c r="E380">
        <v>379</v>
      </c>
      <c r="F380">
        <v>9.0823956614265597</v>
      </c>
      <c r="I380">
        <v>379</v>
      </c>
      <c r="J380">
        <v>9.0236965530895397</v>
      </c>
      <c r="L380">
        <v>379</v>
      </c>
      <c r="M380">
        <v>8.64543075396581</v>
      </c>
    </row>
    <row r="381" spans="5:13">
      <c r="E381">
        <v>380</v>
      </c>
      <c r="F381">
        <v>8.7527572343967197</v>
      </c>
      <c r="I381">
        <v>380</v>
      </c>
      <c r="J381">
        <v>8.6950461235314105</v>
      </c>
      <c r="L381">
        <v>380</v>
      </c>
      <c r="M381">
        <v>8.3396723064345206</v>
      </c>
    </row>
    <row r="382" spans="5:13">
      <c r="E382">
        <v>381</v>
      </c>
      <c r="F382">
        <v>8.9135009958515496</v>
      </c>
      <c r="I382">
        <v>381</v>
      </c>
      <c r="J382">
        <v>8.8572316422268393</v>
      </c>
      <c r="L382">
        <v>381</v>
      </c>
      <c r="M382">
        <v>8.4147083941221403</v>
      </c>
    </row>
    <row r="383" spans="5:13">
      <c r="E383">
        <v>382</v>
      </c>
      <c r="F383">
        <v>10.392930454425199</v>
      </c>
      <c r="I383">
        <v>382</v>
      </c>
      <c r="J383">
        <v>10.334146563824699</v>
      </c>
      <c r="L383">
        <v>382</v>
      </c>
      <c r="M383">
        <v>9.8584626278967509</v>
      </c>
    </row>
    <row r="384" spans="5:13">
      <c r="E384">
        <v>383</v>
      </c>
      <c r="F384">
        <v>11.511912327842699</v>
      </c>
      <c r="I384">
        <v>383</v>
      </c>
      <c r="J384">
        <v>11.4372723995548</v>
      </c>
      <c r="L384">
        <v>383</v>
      </c>
      <c r="M384">
        <v>11.0199287945767</v>
      </c>
    </row>
    <row r="385" spans="5:13">
      <c r="E385">
        <v>384</v>
      </c>
      <c r="F385">
        <v>12.3177585756571</v>
      </c>
      <c r="I385">
        <v>384</v>
      </c>
      <c r="J385">
        <v>12.245754088925001</v>
      </c>
      <c r="L385">
        <v>384</v>
      </c>
      <c r="M385">
        <v>11.9274783680503</v>
      </c>
    </row>
    <row r="386" spans="5:13">
      <c r="E386">
        <v>385</v>
      </c>
      <c r="F386">
        <v>11.6621823991602</v>
      </c>
      <c r="I386">
        <v>385</v>
      </c>
      <c r="J386">
        <v>11.625398164244899</v>
      </c>
      <c r="L386">
        <v>385</v>
      </c>
      <c r="M386">
        <v>11.3447324699364</v>
      </c>
    </row>
    <row r="387" spans="5:13">
      <c r="E387">
        <v>386</v>
      </c>
      <c r="F387">
        <v>11.9173674691116</v>
      </c>
      <c r="I387">
        <v>386</v>
      </c>
      <c r="J387">
        <v>11.8645379533884</v>
      </c>
      <c r="L387">
        <v>386</v>
      </c>
      <c r="M387">
        <v>11.489150072534599</v>
      </c>
    </row>
    <row r="388" spans="5:13">
      <c r="E388">
        <v>387</v>
      </c>
      <c r="F388">
        <v>11.6305578952409</v>
      </c>
      <c r="I388">
        <v>387</v>
      </c>
      <c r="J388">
        <v>11.582065527294199</v>
      </c>
      <c r="L388">
        <v>387</v>
      </c>
      <c r="M388">
        <v>11.2734125290158</v>
      </c>
    </row>
    <row r="389" spans="5:13">
      <c r="E389">
        <v>388</v>
      </c>
      <c r="F389">
        <v>11.3232580125542</v>
      </c>
      <c r="I389">
        <v>388</v>
      </c>
      <c r="J389">
        <v>11.2800752791435</v>
      </c>
      <c r="L389">
        <v>388</v>
      </c>
      <c r="M389">
        <v>11.1299638014066</v>
      </c>
    </row>
    <row r="390" spans="5:13">
      <c r="E390">
        <v>389</v>
      </c>
      <c r="F390">
        <v>12.327404124420299</v>
      </c>
      <c r="I390">
        <v>389</v>
      </c>
      <c r="J390">
        <v>12.2979328800881</v>
      </c>
      <c r="L390">
        <v>389</v>
      </c>
      <c r="M390">
        <v>12.2181642494345</v>
      </c>
    </row>
    <row r="391" spans="5:13">
      <c r="E391">
        <v>390</v>
      </c>
      <c r="F391">
        <v>14.6442887665677</v>
      </c>
      <c r="I391">
        <v>390</v>
      </c>
      <c r="J391">
        <v>14.621358601007501</v>
      </c>
      <c r="L391">
        <v>390</v>
      </c>
      <c r="M391">
        <v>14.400065934996601</v>
      </c>
    </row>
    <row r="392" spans="5:13">
      <c r="E392">
        <v>391</v>
      </c>
      <c r="F392">
        <v>14.2433036113336</v>
      </c>
      <c r="I392">
        <v>391</v>
      </c>
      <c r="J392">
        <v>14.232879914810599</v>
      </c>
      <c r="L392">
        <v>391</v>
      </c>
      <c r="M392">
        <v>14.1380538051645</v>
      </c>
    </row>
    <row r="393" spans="5:13">
      <c r="E393">
        <v>392</v>
      </c>
      <c r="F393">
        <v>14.163436951867499</v>
      </c>
      <c r="I393">
        <v>392</v>
      </c>
      <c r="J393">
        <v>14.115456179531501</v>
      </c>
      <c r="L393">
        <v>392</v>
      </c>
      <c r="M393">
        <v>13.7285297143939</v>
      </c>
    </row>
    <row r="394" spans="5:13">
      <c r="E394">
        <v>393</v>
      </c>
      <c r="F394">
        <v>16.522213505451099</v>
      </c>
      <c r="I394">
        <v>393</v>
      </c>
      <c r="J394">
        <v>16.473163352471101</v>
      </c>
      <c r="L394">
        <v>393</v>
      </c>
      <c r="M394">
        <v>15.940961929133101</v>
      </c>
    </row>
    <row r="395" spans="5:13">
      <c r="E395">
        <v>394</v>
      </c>
      <c r="F395">
        <v>14.8912451593249</v>
      </c>
      <c r="I395">
        <v>394</v>
      </c>
      <c r="J395">
        <v>14.857330143516901</v>
      </c>
      <c r="L395">
        <v>394</v>
      </c>
      <c r="M395">
        <v>14.5864254728061</v>
      </c>
    </row>
    <row r="396" spans="5:13">
      <c r="E396">
        <v>395</v>
      </c>
      <c r="F396">
        <v>14.7212626967708</v>
      </c>
      <c r="I396">
        <v>395</v>
      </c>
      <c r="J396">
        <v>14.6737033915525</v>
      </c>
      <c r="L396">
        <v>395</v>
      </c>
      <c r="M396">
        <v>14.515647843718</v>
      </c>
    </row>
    <row r="397" spans="5:13">
      <c r="E397">
        <v>396</v>
      </c>
      <c r="F397">
        <v>15.601615923050501</v>
      </c>
      <c r="I397">
        <v>396</v>
      </c>
      <c r="J397">
        <v>15.565211731354101</v>
      </c>
      <c r="L397">
        <v>396</v>
      </c>
      <c r="M397">
        <v>15.4740450663333</v>
      </c>
    </row>
    <row r="398" spans="5:13">
      <c r="E398">
        <v>397</v>
      </c>
      <c r="F398">
        <v>13.7037429709624</v>
      </c>
      <c r="I398">
        <v>397</v>
      </c>
      <c r="J398">
        <v>13.6792559986591</v>
      </c>
      <c r="L398">
        <v>397</v>
      </c>
      <c r="M398">
        <v>13.5782491700847</v>
      </c>
    </row>
    <row r="399" spans="5:13">
      <c r="E399">
        <v>398</v>
      </c>
      <c r="F399">
        <v>12.443996796522899</v>
      </c>
      <c r="I399">
        <v>398</v>
      </c>
      <c r="J399">
        <v>12.4161249722815</v>
      </c>
      <c r="L399">
        <v>398</v>
      </c>
      <c r="M399">
        <v>12.1229021382476</v>
      </c>
    </row>
    <row r="400" spans="5:13">
      <c r="E400">
        <v>399</v>
      </c>
      <c r="F400">
        <v>11.6924576709925</v>
      </c>
      <c r="I400">
        <v>399</v>
      </c>
      <c r="J400">
        <v>11.668110481089199</v>
      </c>
      <c r="L400">
        <v>399</v>
      </c>
      <c r="M400">
        <v>11.3528593800606</v>
      </c>
    </row>
    <row r="401" spans="5:13">
      <c r="E401">
        <v>400</v>
      </c>
      <c r="F401">
        <v>12.285053958546399</v>
      </c>
      <c r="I401">
        <v>400</v>
      </c>
      <c r="J401">
        <v>12.2821946084545</v>
      </c>
      <c r="L401">
        <v>400</v>
      </c>
      <c r="M401">
        <v>12.0367734493345</v>
      </c>
    </row>
    <row r="402" spans="5:13">
      <c r="E402">
        <v>401</v>
      </c>
      <c r="F402">
        <v>10.485248571080099</v>
      </c>
      <c r="I402">
        <v>401</v>
      </c>
      <c r="J402">
        <v>10.478675948952599</v>
      </c>
      <c r="L402">
        <v>401</v>
      </c>
      <c r="M402">
        <v>10.2282693298345</v>
      </c>
    </row>
    <row r="403" spans="5:13">
      <c r="E403">
        <v>402</v>
      </c>
      <c r="F403">
        <v>13.751231847009899</v>
      </c>
      <c r="I403">
        <v>402</v>
      </c>
      <c r="J403">
        <v>13.9171920435264</v>
      </c>
      <c r="L403">
        <v>402</v>
      </c>
      <c r="M403">
        <v>13.9198137421858</v>
      </c>
    </row>
    <row r="404" spans="5:13">
      <c r="E404">
        <v>403</v>
      </c>
      <c r="F404">
        <v>13.387901051625199</v>
      </c>
      <c r="I404">
        <v>403</v>
      </c>
      <c r="J404">
        <v>13.5367479755906</v>
      </c>
      <c r="L404">
        <v>403</v>
      </c>
      <c r="M404">
        <v>13.5850918131038</v>
      </c>
    </row>
    <row r="405" spans="5:13">
      <c r="E405">
        <v>404</v>
      </c>
      <c r="F405">
        <v>11.9767246731091</v>
      </c>
      <c r="I405">
        <v>404</v>
      </c>
      <c r="J405">
        <v>11.953250444201499</v>
      </c>
      <c r="L405">
        <v>404</v>
      </c>
      <c r="M405">
        <v>11.6832997328878</v>
      </c>
    </row>
    <row r="406" spans="5:13">
      <c r="E406">
        <v>405</v>
      </c>
      <c r="F406">
        <v>14.9169958103217</v>
      </c>
      <c r="I406">
        <v>405</v>
      </c>
      <c r="J406">
        <v>14.849841553696001</v>
      </c>
      <c r="L406">
        <v>405</v>
      </c>
      <c r="M406">
        <v>13.9561290304244</v>
      </c>
    </row>
    <row r="407" spans="5:13">
      <c r="E407">
        <v>406</v>
      </c>
      <c r="F407">
        <v>15.9485239756985</v>
      </c>
      <c r="I407">
        <v>406</v>
      </c>
      <c r="J407">
        <v>15.8836633261541</v>
      </c>
      <c r="L407">
        <v>406</v>
      </c>
      <c r="M407">
        <v>15.2137579646263</v>
      </c>
    </row>
    <row r="408" spans="5:13">
      <c r="E408">
        <v>407</v>
      </c>
      <c r="F408">
        <v>18.704973606351398</v>
      </c>
      <c r="I408">
        <v>407</v>
      </c>
      <c r="J408">
        <v>18.657921172112399</v>
      </c>
      <c r="L408">
        <v>407</v>
      </c>
      <c r="M408">
        <v>17.902901067407999</v>
      </c>
    </row>
    <row r="409" spans="5:13">
      <c r="E409">
        <v>408</v>
      </c>
      <c r="F409">
        <v>17.923373131205899</v>
      </c>
      <c r="I409">
        <v>408</v>
      </c>
      <c r="J409">
        <v>17.845425983239</v>
      </c>
      <c r="L409">
        <v>408</v>
      </c>
      <c r="M409">
        <v>17.237625700778501</v>
      </c>
    </row>
    <row r="410" spans="5:13">
      <c r="E410">
        <v>409</v>
      </c>
      <c r="F410">
        <v>15.585392195461701</v>
      </c>
      <c r="I410">
        <v>409</v>
      </c>
      <c r="J410">
        <v>15.508110898285301</v>
      </c>
      <c r="L410">
        <v>409</v>
      </c>
      <c r="M410">
        <v>15.296238877115499</v>
      </c>
    </row>
    <row r="411" spans="5:13">
      <c r="E411">
        <v>410</v>
      </c>
      <c r="F411">
        <v>15.661790671957901</v>
      </c>
      <c r="I411">
        <v>410</v>
      </c>
      <c r="J411">
        <v>15.617493584088001</v>
      </c>
      <c r="L411">
        <v>410</v>
      </c>
      <c r="M411">
        <v>15.5649181475191</v>
      </c>
    </row>
    <row r="412" spans="5:13">
      <c r="E412">
        <v>411</v>
      </c>
      <c r="F412">
        <v>17.973982349429399</v>
      </c>
      <c r="I412">
        <v>411</v>
      </c>
      <c r="J412">
        <v>17.929965220276799</v>
      </c>
      <c r="L412">
        <v>411</v>
      </c>
      <c r="M412">
        <v>17.551684293015299</v>
      </c>
    </row>
    <row r="413" spans="5:13">
      <c r="E413">
        <v>412</v>
      </c>
      <c r="F413">
        <v>17.6459913062913</v>
      </c>
      <c r="I413">
        <v>412</v>
      </c>
      <c r="J413">
        <v>17.581356725753501</v>
      </c>
      <c r="L413">
        <v>412</v>
      </c>
      <c r="M413">
        <v>16.956062496783801</v>
      </c>
    </row>
    <row r="414" spans="5:13">
      <c r="E414">
        <v>413</v>
      </c>
      <c r="F414">
        <v>14.8778107368022</v>
      </c>
      <c r="I414">
        <v>413</v>
      </c>
      <c r="J414">
        <v>14.828376022077901</v>
      </c>
      <c r="L414">
        <v>413</v>
      </c>
      <c r="M414">
        <v>14.5025565033398</v>
      </c>
    </row>
    <row r="415" spans="5:13">
      <c r="E415">
        <v>414</v>
      </c>
      <c r="F415">
        <v>14.329858883482199</v>
      </c>
      <c r="I415">
        <v>414</v>
      </c>
      <c r="J415">
        <v>14.2809165438506</v>
      </c>
      <c r="L415">
        <v>414</v>
      </c>
      <c r="M415">
        <v>14.014615283756401</v>
      </c>
    </row>
    <row r="416" spans="5:13">
      <c r="E416">
        <v>415</v>
      </c>
      <c r="F416">
        <v>13.993086533304</v>
      </c>
      <c r="I416">
        <v>415</v>
      </c>
      <c r="J416">
        <v>13.9259392146698</v>
      </c>
      <c r="L416">
        <v>415</v>
      </c>
      <c r="M416">
        <v>13.6294123727184</v>
      </c>
    </row>
    <row r="417" spans="5:13">
      <c r="E417">
        <v>416</v>
      </c>
      <c r="F417">
        <v>15.926373554305499</v>
      </c>
      <c r="I417">
        <v>416</v>
      </c>
      <c r="J417">
        <v>15.8588134967187</v>
      </c>
      <c r="L417">
        <v>416</v>
      </c>
      <c r="M417">
        <v>15.4021498390504</v>
      </c>
    </row>
    <row r="418" spans="5:13">
      <c r="E418">
        <v>417</v>
      </c>
      <c r="F418">
        <v>15.678643942509201</v>
      </c>
      <c r="I418">
        <v>417</v>
      </c>
      <c r="J418">
        <v>15.606739408067099</v>
      </c>
      <c r="L418">
        <v>417</v>
      </c>
      <c r="M418">
        <v>15.443210378731999</v>
      </c>
    </row>
    <row r="419" spans="5:13">
      <c r="E419">
        <v>418</v>
      </c>
      <c r="F419">
        <v>13.1695668151532</v>
      </c>
      <c r="I419">
        <v>418</v>
      </c>
      <c r="J419">
        <v>13.103235722890799</v>
      </c>
      <c r="L419">
        <v>418</v>
      </c>
      <c r="M419">
        <v>13.2807837118847</v>
      </c>
    </row>
    <row r="420" spans="5:13">
      <c r="E420">
        <v>419</v>
      </c>
      <c r="F420">
        <v>13.738245634177501</v>
      </c>
      <c r="I420">
        <v>419</v>
      </c>
      <c r="J420">
        <v>13.668798122985001</v>
      </c>
      <c r="L420">
        <v>419</v>
      </c>
      <c r="M420">
        <v>13.653705292144901</v>
      </c>
    </row>
    <row r="421" spans="5:13">
      <c r="E421">
        <v>420</v>
      </c>
      <c r="F421">
        <v>15.9081639382572</v>
      </c>
      <c r="I421">
        <v>420</v>
      </c>
      <c r="J421">
        <v>15.814649145553901</v>
      </c>
      <c r="L421">
        <v>420</v>
      </c>
      <c r="M421">
        <v>15.399438986704</v>
      </c>
    </row>
    <row r="422" spans="5:13">
      <c r="E422">
        <v>421</v>
      </c>
      <c r="F422">
        <v>15.853991177241999</v>
      </c>
      <c r="I422">
        <v>421</v>
      </c>
      <c r="J422">
        <v>15.7606576294568</v>
      </c>
      <c r="L422">
        <v>421</v>
      </c>
      <c r="M422">
        <v>15.3301586679744</v>
      </c>
    </row>
    <row r="423" spans="5:13">
      <c r="E423">
        <v>422</v>
      </c>
      <c r="F423">
        <v>14.4299495976065</v>
      </c>
      <c r="I423">
        <v>422</v>
      </c>
      <c r="J423">
        <v>14.3363448518993</v>
      </c>
      <c r="L423">
        <v>422</v>
      </c>
      <c r="M423">
        <v>14.067239729547</v>
      </c>
    </row>
    <row r="424" spans="5:13">
      <c r="E424">
        <v>423</v>
      </c>
      <c r="F424">
        <v>15.327324676768701</v>
      </c>
      <c r="I424">
        <v>423</v>
      </c>
      <c r="J424">
        <v>15.234380704045501</v>
      </c>
      <c r="L424">
        <v>423</v>
      </c>
      <c r="M424">
        <v>14.8616350370121</v>
      </c>
    </row>
    <row r="425" spans="5:13">
      <c r="E425">
        <v>424</v>
      </c>
      <c r="F425">
        <v>16.314003894249499</v>
      </c>
      <c r="I425">
        <v>424</v>
      </c>
      <c r="J425">
        <v>16.241032407236201</v>
      </c>
      <c r="L425">
        <v>424</v>
      </c>
      <c r="M425">
        <v>15.9608213335098</v>
      </c>
    </row>
    <row r="426" spans="5:13">
      <c r="E426">
        <v>425</v>
      </c>
      <c r="F426">
        <v>19.075437261994701</v>
      </c>
      <c r="I426">
        <v>425</v>
      </c>
      <c r="J426">
        <v>18.967507184719299</v>
      </c>
      <c r="L426">
        <v>425</v>
      </c>
      <c r="M426">
        <v>18.4232576455973</v>
      </c>
    </row>
    <row r="427" spans="5:13">
      <c r="E427">
        <v>426</v>
      </c>
      <c r="F427">
        <v>21.1805361564479</v>
      </c>
      <c r="I427">
        <v>426</v>
      </c>
      <c r="J427">
        <v>21.0527731006378</v>
      </c>
      <c r="L427">
        <v>426</v>
      </c>
      <c r="M427">
        <v>20.246306422301998</v>
      </c>
    </row>
    <row r="428" spans="5:13">
      <c r="E428">
        <v>427</v>
      </c>
      <c r="F428">
        <v>14.732487513850201</v>
      </c>
      <c r="I428">
        <v>427</v>
      </c>
      <c r="J428">
        <v>14.641759561438899</v>
      </c>
      <c r="L428">
        <v>427</v>
      </c>
      <c r="M428">
        <v>14.173571997718399</v>
      </c>
    </row>
    <row r="429" spans="5:13">
      <c r="E429">
        <v>428</v>
      </c>
      <c r="F429">
        <v>17.7089951344818</v>
      </c>
      <c r="I429">
        <v>428</v>
      </c>
      <c r="J429">
        <v>17.604914644445099</v>
      </c>
      <c r="L429">
        <v>428</v>
      </c>
      <c r="M429">
        <v>17.302922392975201</v>
      </c>
    </row>
    <row r="430" spans="5:13">
      <c r="E430">
        <v>429</v>
      </c>
      <c r="F430">
        <v>16.428749413536899</v>
      </c>
      <c r="I430">
        <v>429</v>
      </c>
      <c r="J430">
        <v>16.3281242256312</v>
      </c>
      <c r="L430">
        <v>429</v>
      </c>
      <c r="M430">
        <v>15.918232122626399</v>
      </c>
    </row>
    <row r="431" spans="5:13">
      <c r="E431">
        <v>430</v>
      </c>
      <c r="F431">
        <v>15.131630053164301</v>
      </c>
      <c r="I431">
        <v>430</v>
      </c>
      <c r="J431">
        <v>15.0334964340275</v>
      </c>
      <c r="L431">
        <v>430</v>
      </c>
      <c r="M431">
        <v>14.686346918137801</v>
      </c>
    </row>
    <row r="432" spans="5:13">
      <c r="E432">
        <v>431</v>
      </c>
      <c r="F432">
        <v>11.959522184063101</v>
      </c>
      <c r="I432">
        <v>431</v>
      </c>
      <c r="J432">
        <v>11.890593713877299</v>
      </c>
      <c r="L432">
        <v>431</v>
      </c>
      <c r="M432">
        <v>11.4551982529809</v>
      </c>
    </row>
    <row r="433" spans="5:13">
      <c r="E433">
        <v>432</v>
      </c>
      <c r="F433">
        <v>8.0946694510272792</v>
      </c>
      <c r="I433">
        <v>432</v>
      </c>
      <c r="J433">
        <v>8.0519350672849601</v>
      </c>
      <c r="L433">
        <v>432</v>
      </c>
      <c r="M433">
        <v>7.7819671229710403</v>
      </c>
    </row>
    <row r="434" spans="5:13">
      <c r="E434">
        <v>433</v>
      </c>
      <c r="F434">
        <v>10.088153616348899</v>
      </c>
      <c r="I434">
        <v>433</v>
      </c>
      <c r="J434">
        <v>10.0292225396416</v>
      </c>
      <c r="L434">
        <v>433</v>
      </c>
      <c r="M434">
        <v>9.5930116451251894</v>
      </c>
    </row>
    <row r="435" spans="5:13">
      <c r="E435">
        <v>434</v>
      </c>
      <c r="F435">
        <v>17.352968055531701</v>
      </c>
      <c r="I435">
        <v>434</v>
      </c>
      <c r="J435">
        <v>17.275230499301099</v>
      </c>
      <c r="L435">
        <v>434</v>
      </c>
      <c r="M435">
        <v>16.645365508789499</v>
      </c>
    </row>
    <row r="436" spans="5:13">
      <c r="E436">
        <v>435</v>
      </c>
      <c r="F436">
        <v>18.065475155447501</v>
      </c>
      <c r="I436">
        <v>435</v>
      </c>
      <c r="J436">
        <v>17.9891051334479</v>
      </c>
      <c r="L436">
        <v>435</v>
      </c>
      <c r="M436">
        <v>17.2454731917034</v>
      </c>
    </row>
    <row r="437" spans="5:13">
      <c r="E437">
        <v>436</v>
      </c>
      <c r="F437">
        <v>13.988988094004</v>
      </c>
      <c r="I437">
        <v>436</v>
      </c>
      <c r="J437">
        <v>13.937008326072601</v>
      </c>
      <c r="L437">
        <v>436</v>
      </c>
      <c r="M437">
        <v>13.6066021142504</v>
      </c>
    </row>
    <row r="438" spans="5:13">
      <c r="E438">
        <v>437</v>
      </c>
      <c r="F438">
        <v>17.626913825675</v>
      </c>
      <c r="I438">
        <v>437</v>
      </c>
      <c r="J438">
        <v>17.584567353736201</v>
      </c>
      <c r="L438">
        <v>437</v>
      </c>
      <c r="M438">
        <v>16.813935968513199</v>
      </c>
    </row>
    <row r="439" spans="5:13">
      <c r="E439">
        <v>438</v>
      </c>
      <c r="F439">
        <v>17.6160206207127</v>
      </c>
      <c r="I439">
        <v>438</v>
      </c>
      <c r="J439">
        <v>17.547648825378602</v>
      </c>
      <c r="L439">
        <v>438</v>
      </c>
      <c r="M439">
        <v>17.010722530173499</v>
      </c>
    </row>
    <row r="440" spans="5:13">
      <c r="E440">
        <v>439</v>
      </c>
      <c r="F440">
        <v>15.801584713680599</v>
      </c>
      <c r="I440">
        <v>439</v>
      </c>
      <c r="J440">
        <v>15.7160322590469</v>
      </c>
      <c r="L440">
        <v>439</v>
      </c>
      <c r="M440">
        <v>15.319606773898901</v>
      </c>
    </row>
    <row r="441" spans="5:13">
      <c r="E441">
        <v>440</v>
      </c>
      <c r="F441">
        <v>16.752301257484799</v>
      </c>
      <c r="I441">
        <v>440</v>
      </c>
      <c r="J441">
        <v>16.6726287580052</v>
      </c>
      <c r="L441">
        <v>440</v>
      </c>
      <c r="M441">
        <v>16.271203290695201</v>
      </c>
    </row>
    <row r="442" spans="5:13">
      <c r="E442">
        <v>441</v>
      </c>
      <c r="F442">
        <v>17.251254051046001</v>
      </c>
      <c r="I442">
        <v>441</v>
      </c>
      <c r="J442">
        <v>17.203449525514401</v>
      </c>
      <c r="L442">
        <v>441</v>
      </c>
      <c r="M442">
        <v>16.964361213179501</v>
      </c>
    </row>
    <row r="443" spans="5:13">
      <c r="E443">
        <v>442</v>
      </c>
      <c r="F443">
        <v>15.7747502293984</v>
      </c>
      <c r="I443">
        <v>442</v>
      </c>
      <c r="J443">
        <v>15.7418239380335</v>
      </c>
      <c r="L443">
        <v>442</v>
      </c>
      <c r="M443">
        <v>15.7246005676131</v>
      </c>
    </row>
    <row r="444" spans="5:13">
      <c r="E444">
        <v>443</v>
      </c>
      <c r="F444">
        <v>14.8833950163877</v>
      </c>
      <c r="I444">
        <v>443</v>
      </c>
      <c r="J444">
        <v>14.843665616399299</v>
      </c>
      <c r="L444">
        <v>443</v>
      </c>
      <c r="M444">
        <v>14.7136604037164</v>
      </c>
    </row>
    <row r="445" spans="5:13">
      <c r="E445">
        <v>444</v>
      </c>
      <c r="F445">
        <v>13.5100465218105</v>
      </c>
      <c r="I445">
        <v>444</v>
      </c>
      <c r="J445">
        <v>13.4735366638276</v>
      </c>
      <c r="L445">
        <v>444</v>
      </c>
      <c r="M445">
        <v>13.331239613088</v>
      </c>
    </row>
    <row r="446" spans="5:13">
      <c r="E446">
        <v>445</v>
      </c>
      <c r="F446">
        <v>13.616270368521899</v>
      </c>
      <c r="I446">
        <v>445</v>
      </c>
      <c r="J446">
        <v>13.548207709333701</v>
      </c>
      <c r="L446">
        <v>445</v>
      </c>
      <c r="M446">
        <v>13.139497881816</v>
      </c>
    </row>
    <row r="447" spans="5:13">
      <c r="E447">
        <v>446</v>
      </c>
      <c r="F447">
        <v>15.761867644155901</v>
      </c>
      <c r="I447">
        <v>446</v>
      </c>
      <c r="J447">
        <v>15.6684118543495</v>
      </c>
      <c r="L447">
        <v>446</v>
      </c>
      <c r="M447">
        <v>15.051760932059199</v>
      </c>
    </row>
    <row r="448" spans="5:13">
      <c r="E448">
        <v>447</v>
      </c>
      <c r="F448">
        <v>14.9387553638309</v>
      </c>
      <c r="I448">
        <v>447</v>
      </c>
      <c r="J448">
        <v>14.8863503908912</v>
      </c>
      <c r="L448">
        <v>447</v>
      </c>
      <c r="M448">
        <v>14.6344064975374</v>
      </c>
    </row>
    <row r="449" spans="5:13">
      <c r="E449">
        <v>448</v>
      </c>
      <c r="F449">
        <v>12.875288547296901</v>
      </c>
      <c r="I449">
        <v>448</v>
      </c>
      <c r="J449">
        <v>12.827237273484799</v>
      </c>
      <c r="L449">
        <v>448</v>
      </c>
      <c r="M449">
        <v>12.453441657786399</v>
      </c>
    </row>
    <row r="450" spans="5:13">
      <c r="E450">
        <v>449</v>
      </c>
      <c r="F450">
        <v>12.7319668947243</v>
      </c>
      <c r="I450">
        <v>449</v>
      </c>
      <c r="J450">
        <v>12.677155623143101</v>
      </c>
      <c r="L450">
        <v>449</v>
      </c>
      <c r="M450">
        <v>12.3547102506584</v>
      </c>
    </row>
    <row r="451" spans="5:13">
      <c r="E451">
        <v>450</v>
      </c>
      <c r="F451">
        <v>12.3909870214938</v>
      </c>
      <c r="I451">
        <v>450</v>
      </c>
      <c r="J451">
        <v>12.3407810616901</v>
      </c>
      <c r="L451">
        <v>450</v>
      </c>
      <c r="M451">
        <v>11.989295528468199</v>
      </c>
    </row>
    <row r="452" spans="5:13">
      <c r="E452">
        <v>451</v>
      </c>
      <c r="F452">
        <v>13.672888680965199</v>
      </c>
      <c r="I452">
        <v>451</v>
      </c>
      <c r="J452">
        <v>13.5933272337018</v>
      </c>
      <c r="L452">
        <v>451</v>
      </c>
      <c r="M452">
        <v>13.1312966365308</v>
      </c>
    </row>
    <row r="453" spans="5:13">
      <c r="E453">
        <v>452</v>
      </c>
      <c r="F453">
        <v>13.2066769050648</v>
      </c>
      <c r="I453">
        <v>452</v>
      </c>
      <c r="J453">
        <v>13.1501143652322</v>
      </c>
      <c r="L453">
        <v>452</v>
      </c>
      <c r="M453">
        <v>12.813577883632901</v>
      </c>
    </row>
    <row r="454" spans="5:13">
      <c r="E454">
        <v>453</v>
      </c>
      <c r="F454">
        <v>13.462295667297401</v>
      </c>
      <c r="I454">
        <v>453</v>
      </c>
      <c r="J454">
        <v>13.428085773805799</v>
      </c>
      <c r="L454">
        <v>453</v>
      </c>
      <c r="M454">
        <v>13.0240525999609</v>
      </c>
    </row>
    <row r="455" spans="5:13">
      <c r="E455">
        <v>454</v>
      </c>
      <c r="F455">
        <v>12.6000318352575</v>
      </c>
      <c r="I455">
        <v>454</v>
      </c>
      <c r="J455">
        <v>12.569154776754001</v>
      </c>
      <c r="L455">
        <v>454</v>
      </c>
      <c r="M455">
        <v>12.2273552942402</v>
      </c>
    </row>
    <row r="456" spans="5:13">
      <c r="E456">
        <v>455</v>
      </c>
      <c r="F456">
        <v>13.4659989211381</v>
      </c>
      <c r="I456">
        <v>455</v>
      </c>
      <c r="J456">
        <v>13.446197378083699</v>
      </c>
      <c r="L456">
        <v>455</v>
      </c>
      <c r="M456">
        <v>13.1496503799588</v>
      </c>
    </row>
    <row r="457" spans="5:13">
      <c r="E457">
        <v>456</v>
      </c>
      <c r="F457">
        <v>14.008179051184801</v>
      </c>
      <c r="I457">
        <v>456</v>
      </c>
      <c r="J457">
        <v>13.979985783166899</v>
      </c>
      <c r="L457">
        <v>456</v>
      </c>
      <c r="M457">
        <v>13.6527658164045</v>
      </c>
    </row>
    <row r="458" spans="5:13">
      <c r="E458">
        <v>457</v>
      </c>
      <c r="F458">
        <v>13.9857922595387</v>
      </c>
      <c r="I458">
        <v>457</v>
      </c>
      <c r="J458">
        <v>13.941875949153999</v>
      </c>
      <c r="L458">
        <v>457</v>
      </c>
      <c r="M458">
        <v>13.599911652130499</v>
      </c>
    </row>
    <row r="459" spans="5:13">
      <c r="E459">
        <v>458</v>
      </c>
      <c r="F459">
        <v>13.530025459576599</v>
      </c>
      <c r="I459">
        <v>458</v>
      </c>
      <c r="J459">
        <v>13.4671289442781</v>
      </c>
      <c r="L459">
        <v>458</v>
      </c>
      <c r="M459">
        <v>13.11066302599</v>
      </c>
    </row>
    <row r="460" spans="5:13">
      <c r="E460">
        <v>459</v>
      </c>
      <c r="F460">
        <v>14.429581378241799</v>
      </c>
      <c r="I460">
        <v>459</v>
      </c>
      <c r="J460">
        <v>14.3623377668881</v>
      </c>
      <c r="L460">
        <v>459</v>
      </c>
      <c r="M460">
        <v>14.102049096554</v>
      </c>
    </row>
    <row r="461" spans="5:13">
      <c r="E461">
        <v>460</v>
      </c>
      <c r="F461">
        <v>15.550697056199001</v>
      </c>
      <c r="I461">
        <v>460</v>
      </c>
      <c r="J461">
        <v>15.523094999112899</v>
      </c>
      <c r="L461">
        <v>460</v>
      </c>
      <c r="M461">
        <v>15.4993474913984</v>
      </c>
    </row>
    <row r="462" spans="5:13">
      <c r="E462">
        <v>461</v>
      </c>
      <c r="F462">
        <v>16.225012352457501</v>
      </c>
      <c r="I462">
        <v>461</v>
      </c>
      <c r="J462">
        <v>16.185703312477301</v>
      </c>
      <c r="L462">
        <v>461</v>
      </c>
      <c r="M462">
        <v>15.900214669072099</v>
      </c>
    </row>
    <row r="463" spans="5:13">
      <c r="E463">
        <v>462</v>
      </c>
      <c r="F463">
        <v>15.971555438528499</v>
      </c>
      <c r="I463">
        <v>462</v>
      </c>
      <c r="J463">
        <v>15.910584079592301</v>
      </c>
      <c r="L463">
        <v>462</v>
      </c>
      <c r="M463">
        <v>15.6158438121193</v>
      </c>
    </row>
    <row r="464" spans="5:13">
      <c r="E464">
        <v>463</v>
      </c>
      <c r="F464">
        <v>15.945243441896601</v>
      </c>
      <c r="I464">
        <v>463</v>
      </c>
      <c r="J464">
        <v>15.8799257563784</v>
      </c>
      <c r="L464">
        <v>463</v>
      </c>
      <c r="M464">
        <v>15.589595820576299</v>
      </c>
    </row>
    <row r="465" spans="5:13">
      <c r="E465">
        <v>464</v>
      </c>
      <c r="F465">
        <v>13.4172550226209</v>
      </c>
      <c r="I465">
        <v>464</v>
      </c>
      <c r="J465">
        <v>13.399559495218799</v>
      </c>
      <c r="L465">
        <v>464</v>
      </c>
      <c r="M465">
        <v>13.2343299843007</v>
      </c>
    </row>
    <row r="466" spans="5:13">
      <c r="E466">
        <v>465</v>
      </c>
      <c r="F466">
        <v>11.9002654504785</v>
      </c>
      <c r="I466">
        <v>465</v>
      </c>
      <c r="J466">
        <v>11.898186817808901</v>
      </c>
      <c r="L466">
        <v>465</v>
      </c>
      <c r="M466">
        <v>11.596359650005899</v>
      </c>
    </row>
    <row r="467" spans="5:13">
      <c r="E467">
        <v>466</v>
      </c>
      <c r="F467">
        <v>9.2133185678607994</v>
      </c>
      <c r="I467">
        <v>466</v>
      </c>
      <c r="J467">
        <v>9.1639254051331207</v>
      </c>
      <c r="L467">
        <v>466</v>
      </c>
      <c r="M467">
        <v>8.9047449213419902</v>
      </c>
    </row>
    <row r="468" spans="5:13">
      <c r="E468">
        <v>467</v>
      </c>
      <c r="F468">
        <v>8.6149030317949506</v>
      </c>
      <c r="I468">
        <v>467</v>
      </c>
      <c r="J468">
        <v>8.5744259840720005</v>
      </c>
      <c r="L468">
        <v>467</v>
      </c>
      <c r="M468">
        <v>8.3559997169053908</v>
      </c>
    </row>
    <row r="469" spans="5:13">
      <c r="E469">
        <v>468</v>
      </c>
      <c r="F469">
        <v>9.3931892852295995</v>
      </c>
      <c r="I469">
        <v>468</v>
      </c>
      <c r="J469">
        <v>9.3424609520601791</v>
      </c>
      <c r="L469">
        <v>468</v>
      </c>
      <c r="M469">
        <v>8.9486280536159004</v>
      </c>
    </row>
    <row r="470" spans="5:13">
      <c r="E470">
        <v>469</v>
      </c>
      <c r="F470">
        <v>8.8859640914221494</v>
      </c>
      <c r="I470">
        <v>469</v>
      </c>
      <c r="J470">
        <v>8.8470285574699101</v>
      </c>
      <c r="L470">
        <v>469</v>
      </c>
      <c r="M470">
        <v>8.5280638433992202</v>
      </c>
    </row>
    <row r="471" spans="5:13">
      <c r="E471">
        <v>470</v>
      </c>
      <c r="F471">
        <v>9.1450004243840297</v>
      </c>
      <c r="I471">
        <v>470</v>
      </c>
      <c r="J471">
        <v>9.10147697284442</v>
      </c>
      <c r="L471">
        <v>470</v>
      </c>
      <c r="M471">
        <v>8.7950947157323895</v>
      </c>
    </row>
    <row r="472" spans="5:13">
      <c r="E472">
        <v>471</v>
      </c>
      <c r="F472">
        <v>8.1301416207793693</v>
      </c>
      <c r="I472">
        <v>471</v>
      </c>
      <c r="J472">
        <v>8.0918928019726106</v>
      </c>
      <c r="L472">
        <v>471</v>
      </c>
      <c r="M472">
        <v>7.8304491797998397</v>
      </c>
    </row>
    <row r="473" spans="5:13">
      <c r="E473">
        <v>472</v>
      </c>
      <c r="F473">
        <v>1.12257692152212</v>
      </c>
      <c r="I473">
        <v>472</v>
      </c>
      <c r="J473">
        <v>1.10644371504017</v>
      </c>
      <c r="L473">
        <v>472</v>
      </c>
      <c r="M473">
        <v>1.0521715665326801</v>
      </c>
    </row>
    <row r="474" spans="5:13">
      <c r="E474">
        <v>473</v>
      </c>
      <c r="F474">
        <v>1.1246051908371399</v>
      </c>
      <c r="I474">
        <v>473</v>
      </c>
      <c r="J474">
        <v>1.12225180554908</v>
      </c>
      <c r="L474">
        <v>473</v>
      </c>
      <c r="M474">
        <v>1.1227751703912401</v>
      </c>
    </row>
    <row r="475" spans="5:13">
      <c r="E475">
        <v>474</v>
      </c>
      <c r="F475">
        <v>1.0840467480418901</v>
      </c>
      <c r="I475">
        <v>474</v>
      </c>
      <c r="J475">
        <v>1.0869891810899299</v>
      </c>
      <c r="L475">
        <v>474</v>
      </c>
      <c r="M475">
        <v>1.1116650515458399</v>
      </c>
    </row>
    <row r="476" spans="5:13">
      <c r="E476">
        <v>475</v>
      </c>
      <c r="F476">
        <v>1.0953280605437801</v>
      </c>
      <c r="I476">
        <v>475</v>
      </c>
      <c r="J476">
        <v>1.0827463539389599</v>
      </c>
      <c r="L476">
        <v>475</v>
      </c>
      <c r="M476">
        <v>1.04367102043932</v>
      </c>
    </row>
    <row r="477" spans="5:13">
      <c r="E477">
        <v>476</v>
      </c>
      <c r="F477">
        <v>1.0741043295197601</v>
      </c>
      <c r="I477">
        <v>476</v>
      </c>
      <c r="J477">
        <v>1.0611275785158401</v>
      </c>
      <c r="L477">
        <v>476</v>
      </c>
      <c r="M477">
        <v>1.0230163084288599</v>
      </c>
    </row>
    <row r="478" spans="5:13">
      <c r="E478">
        <v>477</v>
      </c>
      <c r="F478">
        <v>1.0573660920065999</v>
      </c>
      <c r="I478">
        <v>477</v>
      </c>
      <c r="J478">
        <v>1.04416540075016</v>
      </c>
      <c r="L478">
        <v>477</v>
      </c>
      <c r="M478">
        <v>1.0120210652888699</v>
      </c>
    </row>
    <row r="479" spans="5:13">
      <c r="E479">
        <v>478</v>
      </c>
      <c r="F479">
        <v>6.4928267364503602</v>
      </c>
      <c r="I479">
        <v>478</v>
      </c>
      <c r="J479">
        <v>6.4621622490220503</v>
      </c>
      <c r="L479">
        <v>478</v>
      </c>
      <c r="M479">
        <v>6.2701179192546403</v>
      </c>
    </row>
    <row r="480" spans="5:13">
      <c r="E480">
        <v>479</v>
      </c>
      <c r="F480">
        <v>8.1775405067194598</v>
      </c>
      <c r="I480">
        <v>479</v>
      </c>
      <c r="J480">
        <v>8.1589832037925394</v>
      </c>
      <c r="L480">
        <v>479</v>
      </c>
      <c r="M480">
        <v>7.9585290822419603</v>
      </c>
    </row>
    <row r="481" spans="5:13">
      <c r="E481">
        <v>480</v>
      </c>
      <c r="F481">
        <v>8.4695579397838401</v>
      </c>
      <c r="I481">
        <v>480</v>
      </c>
      <c r="J481">
        <v>8.4416039669522895</v>
      </c>
      <c r="L481">
        <v>480</v>
      </c>
      <c r="M481">
        <v>8.2528778522919293</v>
      </c>
    </row>
    <row r="482" spans="5:13">
      <c r="E482">
        <v>481</v>
      </c>
      <c r="F482">
        <v>9.0022941655445692</v>
      </c>
      <c r="I482">
        <v>481</v>
      </c>
      <c r="J482">
        <v>8.9708833881542596</v>
      </c>
      <c r="L482">
        <v>481</v>
      </c>
      <c r="M482">
        <v>8.70207689530225</v>
      </c>
    </row>
    <row r="483" spans="5:13">
      <c r="E483">
        <v>482</v>
      </c>
      <c r="F483">
        <v>8.7306402200604598</v>
      </c>
      <c r="I483">
        <v>482</v>
      </c>
      <c r="J483">
        <v>8.6888181626327299</v>
      </c>
      <c r="L483">
        <v>482</v>
      </c>
      <c r="M483">
        <v>8.4631670209285303</v>
      </c>
    </row>
    <row r="484" spans="5:13">
      <c r="E484">
        <v>483</v>
      </c>
      <c r="F484">
        <v>8.2015759237329693</v>
      </c>
      <c r="I484">
        <v>483</v>
      </c>
      <c r="J484">
        <v>8.1674238238930794</v>
      </c>
      <c r="L484">
        <v>483</v>
      </c>
      <c r="M484">
        <v>8.0430015799956198</v>
      </c>
    </row>
    <row r="485" spans="5:13">
      <c r="E485">
        <v>484</v>
      </c>
      <c r="F485">
        <v>8.9984839036001993</v>
      </c>
      <c r="I485">
        <v>484</v>
      </c>
      <c r="J485">
        <v>8.9658117728582098</v>
      </c>
      <c r="L485">
        <v>484</v>
      </c>
      <c r="M485">
        <v>8.7553956960353503</v>
      </c>
    </row>
    <row r="486" spans="5:13">
      <c r="E486">
        <v>485</v>
      </c>
      <c r="F486">
        <v>11.2833694228386</v>
      </c>
      <c r="I486">
        <v>485</v>
      </c>
      <c r="J486">
        <v>11.261163481629501</v>
      </c>
      <c r="L486">
        <v>485</v>
      </c>
      <c r="M486">
        <v>10.9742725271915</v>
      </c>
    </row>
    <row r="487" spans="5:13">
      <c r="E487">
        <v>486</v>
      </c>
      <c r="F487">
        <v>10.8937732393752</v>
      </c>
      <c r="I487">
        <v>486</v>
      </c>
      <c r="J487">
        <v>10.8549184543048</v>
      </c>
      <c r="L487">
        <v>486</v>
      </c>
      <c r="M487">
        <v>10.4998805077621</v>
      </c>
    </row>
    <row r="488" spans="5:13">
      <c r="E488">
        <v>487</v>
      </c>
      <c r="F488">
        <v>10.839118965031201</v>
      </c>
      <c r="I488">
        <v>487</v>
      </c>
      <c r="J488">
        <v>10.7846024584264</v>
      </c>
      <c r="L488">
        <v>487</v>
      </c>
      <c r="M488">
        <v>10.4222546060757</v>
      </c>
    </row>
    <row r="489" spans="5:13">
      <c r="E489">
        <v>488</v>
      </c>
      <c r="F489">
        <v>12.352478151954401</v>
      </c>
      <c r="I489">
        <v>488</v>
      </c>
      <c r="J489">
        <v>12.3004108571449</v>
      </c>
      <c r="L489">
        <v>488</v>
      </c>
      <c r="M489">
        <v>11.92717818197</v>
      </c>
    </row>
    <row r="490" spans="5:13">
      <c r="E490">
        <v>489</v>
      </c>
      <c r="F490">
        <v>1.40821712899842</v>
      </c>
      <c r="I490">
        <v>489</v>
      </c>
      <c r="J490">
        <v>1.3940048127750599</v>
      </c>
      <c r="L490">
        <v>489</v>
      </c>
      <c r="M490">
        <v>1.4609928404447601</v>
      </c>
    </row>
    <row r="491" spans="5:13">
      <c r="E491">
        <v>490</v>
      </c>
      <c r="F491">
        <v>1.20074695258321</v>
      </c>
      <c r="I491">
        <v>490</v>
      </c>
      <c r="J491">
        <v>1.1856732536262999</v>
      </c>
      <c r="L491">
        <v>490</v>
      </c>
      <c r="M491">
        <v>1.1661036051765701</v>
      </c>
    </row>
    <row r="492" spans="5:13">
      <c r="E492">
        <v>491</v>
      </c>
      <c r="F492">
        <v>1.0118694606162799</v>
      </c>
      <c r="I492">
        <v>491</v>
      </c>
      <c r="J492">
        <v>0.99681663193738201</v>
      </c>
      <c r="L492">
        <v>491</v>
      </c>
      <c r="M492">
        <v>0.95355243033577697</v>
      </c>
    </row>
    <row r="493" spans="5:13">
      <c r="E493">
        <v>492</v>
      </c>
      <c r="F493">
        <v>0.95876701738236003</v>
      </c>
      <c r="I493">
        <v>492</v>
      </c>
      <c r="J493">
        <v>0.94381638710961602</v>
      </c>
      <c r="L493">
        <v>492</v>
      </c>
      <c r="M493">
        <v>0.89260311939088699</v>
      </c>
    </row>
    <row r="494" spans="5:13">
      <c r="E494">
        <v>493</v>
      </c>
      <c r="F494">
        <v>0.96080565193502898</v>
      </c>
      <c r="I494">
        <v>493</v>
      </c>
      <c r="J494">
        <v>0.94524509656783995</v>
      </c>
      <c r="L494">
        <v>493</v>
      </c>
      <c r="M494">
        <v>0.89447410017465501</v>
      </c>
    </row>
    <row r="495" spans="5:13">
      <c r="E495">
        <v>494</v>
      </c>
      <c r="F495">
        <v>1.00083978533076</v>
      </c>
      <c r="I495">
        <v>494</v>
      </c>
      <c r="J495">
        <v>0.985129099654656</v>
      </c>
      <c r="L495">
        <v>494</v>
      </c>
      <c r="M495">
        <v>0.95486404127420998</v>
      </c>
    </row>
    <row r="496" spans="5:13">
      <c r="E496">
        <v>495</v>
      </c>
      <c r="F496">
        <v>1.02083308976635</v>
      </c>
      <c r="I496">
        <v>495</v>
      </c>
      <c r="J496">
        <v>1.00508998003108</v>
      </c>
      <c r="L496">
        <v>495</v>
      </c>
      <c r="M496">
        <v>0.98596443248784305</v>
      </c>
    </row>
    <row r="497" spans="5:13">
      <c r="E497">
        <v>496</v>
      </c>
      <c r="F497">
        <v>1.0198358208953</v>
      </c>
      <c r="I497">
        <v>496</v>
      </c>
      <c r="J497">
        <v>1.0035226918764</v>
      </c>
      <c r="L497">
        <v>496</v>
      </c>
      <c r="M497">
        <v>0.98792044969691695</v>
      </c>
    </row>
    <row r="498" spans="5:13">
      <c r="E498">
        <v>497</v>
      </c>
      <c r="F498">
        <v>1.02246194121308</v>
      </c>
      <c r="I498">
        <v>497</v>
      </c>
      <c r="J498">
        <v>1.0064371511239001</v>
      </c>
      <c r="L498">
        <v>497</v>
      </c>
      <c r="M498">
        <v>1.00259745055775</v>
      </c>
    </row>
    <row r="499" spans="5:13">
      <c r="E499">
        <v>498</v>
      </c>
      <c r="F499">
        <v>0.97994201347944698</v>
      </c>
      <c r="I499">
        <v>498</v>
      </c>
      <c r="J499">
        <v>0.96414886682043899</v>
      </c>
      <c r="L499">
        <v>498</v>
      </c>
      <c r="M499">
        <v>0.94440249430841505</v>
      </c>
    </row>
    <row r="500" spans="5:13">
      <c r="E500">
        <v>499</v>
      </c>
      <c r="F500">
        <v>0.99535017120390201</v>
      </c>
      <c r="I500">
        <v>499</v>
      </c>
      <c r="J500">
        <v>0.98016884367743995</v>
      </c>
      <c r="L500">
        <v>499</v>
      </c>
      <c r="M500">
        <v>0.98603213866803496</v>
      </c>
    </row>
    <row r="501" spans="5:13">
      <c r="E501">
        <v>500</v>
      </c>
      <c r="F501">
        <v>0.98478213054555797</v>
      </c>
      <c r="I501">
        <v>500</v>
      </c>
      <c r="J501">
        <v>0.96821496686756603</v>
      </c>
      <c r="L501">
        <v>500</v>
      </c>
      <c r="M501">
        <v>0.96326568992362704</v>
      </c>
    </row>
    <row r="502" spans="5:13">
      <c r="E502">
        <v>501</v>
      </c>
      <c r="F502">
        <v>1.00969449741015</v>
      </c>
      <c r="I502">
        <v>501</v>
      </c>
      <c r="J502">
        <v>0.99319519240209497</v>
      </c>
      <c r="L502">
        <v>501</v>
      </c>
      <c r="M502">
        <v>0.98880871459894104</v>
      </c>
    </row>
    <row r="503" spans="5:13">
      <c r="E503">
        <v>502</v>
      </c>
      <c r="F503">
        <v>1.0296228756896499</v>
      </c>
      <c r="I503">
        <v>502</v>
      </c>
      <c r="J503">
        <v>1.0131778842633199</v>
      </c>
      <c r="L503">
        <v>502</v>
      </c>
      <c r="M503">
        <v>1.01165390920959</v>
      </c>
    </row>
    <row r="504" spans="5:13">
      <c r="E504">
        <v>503</v>
      </c>
      <c r="F504">
        <v>1.0133643017211</v>
      </c>
      <c r="I504">
        <v>503</v>
      </c>
      <c r="J504">
        <v>0.99702127848135202</v>
      </c>
      <c r="L504">
        <v>503</v>
      </c>
      <c r="M504">
        <v>1.01391265063336</v>
      </c>
    </row>
    <row r="505" spans="5:13">
      <c r="E505">
        <v>504</v>
      </c>
      <c r="F505">
        <v>1.0363813406750699</v>
      </c>
      <c r="I505">
        <v>504</v>
      </c>
      <c r="J505">
        <v>1.0194935200050701</v>
      </c>
      <c r="L505">
        <v>504</v>
      </c>
      <c r="M505">
        <v>1.0378794401129301</v>
      </c>
    </row>
    <row r="506" spans="5:13">
      <c r="E506">
        <v>505</v>
      </c>
      <c r="F506">
        <v>1.0542882143994801</v>
      </c>
      <c r="I506">
        <v>505</v>
      </c>
      <c r="J506">
        <v>1.0369904422413501</v>
      </c>
      <c r="L506">
        <v>505</v>
      </c>
      <c r="M506">
        <v>1.0408805212571399</v>
      </c>
    </row>
    <row r="507" spans="5:13">
      <c r="E507">
        <v>506</v>
      </c>
      <c r="F507">
        <v>1.01905061527202</v>
      </c>
      <c r="I507">
        <v>506</v>
      </c>
      <c r="J507">
        <v>1.0023064110395901</v>
      </c>
      <c r="L507">
        <v>506</v>
      </c>
      <c r="M507">
        <v>1.0255162118097201</v>
      </c>
    </row>
    <row r="508" spans="5:13">
      <c r="E508">
        <v>507</v>
      </c>
      <c r="F508">
        <v>1.42373848253734</v>
      </c>
      <c r="I508">
        <v>507</v>
      </c>
      <c r="J508">
        <v>1.4017092737392201</v>
      </c>
      <c r="L508">
        <v>507</v>
      </c>
      <c r="M508">
        <v>1.3753874848879799</v>
      </c>
    </row>
    <row r="509" spans="5:13">
      <c r="E509">
        <v>508</v>
      </c>
      <c r="F509">
        <v>8.7587829611727805</v>
      </c>
      <c r="I509">
        <v>508</v>
      </c>
      <c r="J509">
        <v>8.6747604095896502</v>
      </c>
      <c r="L509">
        <v>508</v>
      </c>
      <c r="M509">
        <v>8.1979686078630891</v>
      </c>
    </row>
    <row r="510" spans="5:13">
      <c r="E510">
        <v>509</v>
      </c>
      <c r="F510">
        <v>10.5676772027641</v>
      </c>
      <c r="I510">
        <v>509</v>
      </c>
      <c r="J510">
        <v>10.4831332082755</v>
      </c>
      <c r="L510">
        <v>509</v>
      </c>
      <c r="M510">
        <v>9.97180049318332</v>
      </c>
    </row>
    <row r="511" spans="5:13">
      <c r="E511">
        <v>510</v>
      </c>
      <c r="F511">
        <v>10.9216144204412</v>
      </c>
      <c r="I511">
        <v>510</v>
      </c>
      <c r="J511">
        <v>10.817524395322801</v>
      </c>
      <c r="L511">
        <v>510</v>
      </c>
      <c r="M511">
        <v>10.309444525677799</v>
      </c>
    </row>
    <row r="512" spans="5:13">
      <c r="E512">
        <v>511</v>
      </c>
      <c r="F512">
        <v>8.0743031099593292</v>
      </c>
      <c r="I512">
        <v>511</v>
      </c>
      <c r="J512">
        <v>8.0300990089693602</v>
      </c>
      <c r="L512">
        <v>511</v>
      </c>
      <c r="M512">
        <v>7.7604330852266399</v>
      </c>
    </row>
    <row r="513" spans="5:13">
      <c r="E513">
        <v>512</v>
      </c>
      <c r="F513">
        <v>9.1463098790591708</v>
      </c>
      <c r="I513">
        <v>512</v>
      </c>
      <c r="J513">
        <v>9.0846288177648091</v>
      </c>
      <c r="L513">
        <v>512</v>
      </c>
      <c r="M513">
        <v>8.7401102524686003</v>
      </c>
    </row>
    <row r="514" spans="5:13">
      <c r="E514">
        <v>513</v>
      </c>
      <c r="F514">
        <v>8.9773347368623</v>
      </c>
      <c r="I514">
        <v>513</v>
      </c>
      <c r="J514">
        <v>8.9316924983232795</v>
      </c>
      <c r="L514">
        <v>513</v>
      </c>
      <c r="M514">
        <v>8.6540907621622694</v>
      </c>
    </row>
    <row r="515" spans="5:13">
      <c r="E515">
        <v>514</v>
      </c>
      <c r="F515">
        <v>7.73490558534768</v>
      </c>
      <c r="I515">
        <v>514</v>
      </c>
      <c r="J515">
        <v>7.6772431249105804</v>
      </c>
      <c r="L515">
        <v>514</v>
      </c>
      <c r="M515">
        <v>7.3051099037987202</v>
      </c>
    </row>
    <row r="516" spans="5:13">
      <c r="E516">
        <v>515</v>
      </c>
      <c r="F516">
        <v>7.6176933418393098</v>
      </c>
      <c r="I516">
        <v>515</v>
      </c>
      <c r="J516">
        <v>7.56241480154437</v>
      </c>
      <c r="L516">
        <v>515</v>
      </c>
      <c r="M516">
        <v>7.2757013197614997</v>
      </c>
    </row>
    <row r="517" spans="5:13">
      <c r="E517">
        <v>516</v>
      </c>
      <c r="F517">
        <v>12.2533284105024</v>
      </c>
      <c r="I517">
        <v>516</v>
      </c>
      <c r="J517">
        <v>12.175546737426201</v>
      </c>
      <c r="L517">
        <v>516</v>
      </c>
      <c r="M517">
        <v>11.358414422033199</v>
      </c>
    </row>
    <row r="518" spans="5:13">
      <c r="E518">
        <v>517</v>
      </c>
      <c r="F518">
        <v>11.881100013777001</v>
      </c>
      <c r="I518">
        <v>517</v>
      </c>
      <c r="J518">
        <v>11.8230200281685</v>
      </c>
      <c r="L518">
        <v>517</v>
      </c>
      <c r="M518">
        <v>11.2918589580909</v>
      </c>
    </row>
    <row r="519" spans="5:13">
      <c r="E519">
        <v>518</v>
      </c>
      <c r="F519">
        <v>13.1412218913866</v>
      </c>
      <c r="I519">
        <v>518</v>
      </c>
      <c r="J519">
        <v>13.0953336381321</v>
      </c>
      <c r="L519">
        <v>518</v>
      </c>
      <c r="M519">
        <v>12.509956564361101</v>
      </c>
    </row>
    <row r="520" spans="5:13">
      <c r="E520">
        <v>519</v>
      </c>
      <c r="F520">
        <v>14.933824970527199</v>
      </c>
      <c r="I520">
        <v>519</v>
      </c>
      <c r="J520">
        <v>14.8629550016461</v>
      </c>
      <c r="L520">
        <v>519</v>
      </c>
      <c r="M520">
        <v>14.2590639763041</v>
      </c>
    </row>
    <row r="521" spans="5:13">
      <c r="E521">
        <v>520</v>
      </c>
      <c r="F521">
        <v>16.790170093872501</v>
      </c>
      <c r="I521">
        <v>520</v>
      </c>
      <c r="J521">
        <v>16.750923375845801</v>
      </c>
      <c r="L521">
        <v>520</v>
      </c>
      <c r="M521">
        <v>16.473468925788801</v>
      </c>
    </row>
    <row r="522" spans="5:13">
      <c r="E522">
        <v>521</v>
      </c>
      <c r="F522">
        <v>16.3571576024341</v>
      </c>
      <c r="I522">
        <v>521</v>
      </c>
      <c r="J522">
        <v>16.2722817219984</v>
      </c>
      <c r="L522">
        <v>521</v>
      </c>
      <c r="M522">
        <v>16.1517042633164</v>
      </c>
    </row>
    <row r="523" spans="5:13">
      <c r="E523">
        <v>522</v>
      </c>
      <c r="F523">
        <v>18.447361123388099</v>
      </c>
      <c r="I523">
        <v>522</v>
      </c>
      <c r="J523">
        <v>18.312669057800299</v>
      </c>
      <c r="L523">
        <v>522</v>
      </c>
      <c r="M523">
        <v>17.791423016431001</v>
      </c>
    </row>
    <row r="524" spans="5:13">
      <c r="E524">
        <v>523</v>
      </c>
      <c r="F524">
        <v>18.2273427269457</v>
      </c>
      <c r="I524">
        <v>523</v>
      </c>
      <c r="J524">
        <v>18.111520666056901</v>
      </c>
      <c r="L524">
        <v>523</v>
      </c>
      <c r="M524">
        <v>17.612821440020799</v>
      </c>
    </row>
    <row r="525" spans="5:13">
      <c r="E525">
        <v>524</v>
      </c>
      <c r="F525">
        <v>15.540689911278101</v>
      </c>
      <c r="I525">
        <v>524</v>
      </c>
      <c r="J525">
        <v>15.433360303091799</v>
      </c>
      <c r="L525">
        <v>524</v>
      </c>
      <c r="M525">
        <v>15.3722124965619</v>
      </c>
    </row>
    <row r="526" spans="5:13">
      <c r="E526">
        <v>525</v>
      </c>
      <c r="F526">
        <v>16.067109465838598</v>
      </c>
      <c r="I526">
        <v>525</v>
      </c>
      <c r="J526">
        <v>15.9731676794149</v>
      </c>
      <c r="L526">
        <v>525</v>
      </c>
      <c r="M526">
        <v>15.897407104309201</v>
      </c>
    </row>
    <row r="527" spans="5:13">
      <c r="E527">
        <v>526</v>
      </c>
      <c r="F527">
        <v>16.420737739324199</v>
      </c>
      <c r="I527">
        <v>526</v>
      </c>
      <c r="J527">
        <v>16.336743227500801</v>
      </c>
      <c r="L527">
        <v>526</v>
      </c>
      <c r="M527">
        <v>16.208524018151198</v>
      </c>
    </row>
    <row r="528" spans="5:13">
      <c r="E528">
        <v>527</v>
      </c>
      <c r="F528">
        <v>16.644165900792402</v>
      </c>
      <c r="I528">
        <v>527</v>
      </c>
      <c r="J528">
        <v>16.552192589603202</v>
      </c>
      <c r="L528">
        <v>527</v>
      </c>
      <c r="M528">
        <v>16.269002722991001</v>
      </c>
    </row>
    <row r="529" spans="5:13">
      <c r="E529">
        <v>528</v>
      </c>
      <c r="F529">
        <v>16.6049632094761</v>
      </c>
      <c r="I529">
        <v>528</v>
      </c>
      <c r="J529">
        <v>16.504330278975299</v>
      </c>
      <c r="L529">
        <v>528</v>
      </c>
      <c r="M529">
        <v>16.431753611956999</v>
      </c>
    </row>
    <row r="530" spans="5:13">
      <c r="E530">
        <v>529</v>
      </c>
      <c r="F530">
        <v>16.320888039931098</v>
      </c>
      <c r="I530">
        <v>529</v>
      </c>
      <c r="J530">
        <v>16.211565691851199</v>
      </c>
      <c r="L530">
        <v>529</v>
      </c>
      <c r="M530">
        <v>16.233567528870701</v>
      </c>
    </row>
    <row r="531" spans="5:13">
      <c r="E531">
        <v>530</v>
      </c>
      <c r="F531">
        <v>10.2015843294073</v>
      </c>
      <c r="I531">
        <v>530</v>
      </c>
      <c r="J531">
        <v>10.144331538540399</v>
      </c>
      <c r="L531">
        <v>530</v>
      </c>
      <c r="M531">
        <v>10.149536480616201</v>
      </c>
    </row>
    <row r="532" spans="5:13">
      <c r="E532">
        <v>531</v>
      </c>
      <c r="F532">
        <v>11.4809551373733</v>
      </c>
      <c r="I532">
        <v>531</v>
      </c>
      <c r="J532">
        <v>11.4002224426224</v>
      </c>
      <c r="L532">
        <v>531</v>
      </c>
      <c r="M532">
        <v>11.1754609387963</v>
      </c>
    </row>
    <row r="533" spans="5:13">
      <c r="E533">
        <v>532</v>
      </c>
      <c r="F533">
        <v>11.739830596298701</v>
      </c>
      <c r="I533">
        <v>532</v>
      </c>
      <c r="J533">
        <v>11.641903077511101</v>
      </c>
      <c r="L533">
        <v>532</v>
      </c>
      <c r="M533">
        <v>11.3250364065743</v>
      </c>
    </row>
    <row r="534" spans="5:13">
      <c r="E534">
        <v>533</v>
      </c>
      <c r="F534">
        <v>12.177052665895101</v>
      </c>
      <c r="I534">
        <v>533</v>
      </c>
      <c r="J534">
        <v>12.098155569097599</v>
      </c>
      <c r="L534">
        <v>533</v>
      </c>
      <c r="M534">
        <v>11.8887240283547</v>
      </c>
    </row>
    <row r="535" spans="5:13">
      <c r="E535">
        <v>534</v>
      </c>
      <c r="F535">
        <v>13.1874116310148</v>
      </c>
      <c r="I535">
        <v>534</v>
      </c>
      <c r="J535">
        <v>13.1052393036088</v>
      </c>
      <c r="L535">
        <v>534</v>
      </c>
      <c r="M535">
        <v>12.696039597079899</v>
      </c>
    </row>
    <row r="536" spans="5:13">
      <c r="E536">
        <v>535</v>
      </c>
      <c r="F536">
        <v>11.945046615894499</v>
      </c>
      <c r="I536">
        <v>535</v>
      </c>
      <c r="J536">
        <v>11.867802474395599</v>
      </c>
      <c r="L536">
        <v>535</v>
      </c>
      <c r="M536">
        <v>11.5332185262927</v>
      </c>
    </row>
    <row r="537" spans="5:13">
      <c r="E537">
        <v>536</v>
      </c>
      <c r="F537">
        <v>12.8468999849374</v>
      </c>
      <c r="I537">
        <v>536</v>
      </c>
      <c r="J537">
        <v>12.760705513323501</v>
      </c>
      <c r="L537">
        <v>536</v>
      </c>
      <c r="M537">
        <v>12.1606623701354</v>
      </c>
    </row>
    <row r="538" spans="5:13">
      <c r="E538">
        <v>537</v>
      </c>
      <c r="F538">
        <v>11.264517856440801</v>
      </c>
      <c r="I538">
        <v>537</v>
      </c>
      <c r="J538">
        <v>11.2064162755492</v>
      </c>
      <c r="L538">
        <v>537</v>
      </c>
      <c r="M538">
        <v>11.070190313035701</v>
      </c>
    </row>
    <row r="539" spans="5:13">
      <c r="E539">
        <v>538</v>
      </c>
      <c r="F539">
        <v>13.5287381087104</v>
      </c>
      <c r="I539">
        <v>538</v>
      </c>
      <c r="J539">
        <v>13.4471074998365</v>
      </c>
      <c r="L539">
        <v>538</v>
      </c>
      <c r="M539">
        <v>12.9925892456661</v>
      </c>
    </row>
    <row r="540" spans="5:13">
      <c r="E540">
        <v>539</v>
      </c>
      <c r="F540">
        <v>13.810151617670099</v>
      </c>
      <c r="I540">
        <v>539</v>
      </c>
      <c r="J540">
        <v>13.7141312943419</v>
      </c>
      <c r="L540">
        <v>539</v>
      </c>
      <c r="M540">
        <v>13.0258956850091</v>
      </c>
    </row>
    <row r="541" spans="5:13">
      <c r="E541">
        <v>540</v>
      </c>
      <c r="F541">
        <v>11.412231478683401</v>
      </c>
      <c r="I541">
        <v>540</v>
      </c>
      <c r="J541">
        <v>11.332081390722699</v>
      </c>
      <c r="L541">
        <v>540</v>
      </c>
      <c r="M541">
        <v>10.8936612101019</v>
      </c>
    </row>
    <row r="542" spans="5:13">
      <c r="E542">
        <v>541</v>
      </c>
      <c r="F542">
        <v>12.7724543700166</v>
      </c>
      <c r="I542">
        <v>541</v>
      </c>
      <c r="J542">
        <v>12.7331696196522</v>
      </c>
      <c r="L542">
        <v>541</v>
      </c>
      <c r="M542">
        <v>12.4001168663697</v>
      </c>
    </row>
    <row r="543" spans="5:13">
      <c r="E543">
        <v>542</v>
      </c>
      <c r="F543">
        <v>12.134603725628301</v>
      </c>
      <c r="I543">
        <v>542</v>
      </c>
      <c r="J543">
        <v>12.102818749615199</v>
      </c>
      <c r="L543">
        <v>542</v>
      </c>
      <c r="M543">
        <v>12.0229437590689</v>
      </c>
    </row>
    <row r="544" spans="5:13">
      <c r="E544">
        <v>543</v>
      </c>
      <c r="F544">
        <v>12.735697315698699</v>
      </c>
      <c r="I544">
        <v>543</v>
      </c>
      <c r="J544">
        <v>12.688942191002599</v>
      </c>
      <c r="L544">
        <v>543</v>
      </c>
      <c r="M544">
        <v>12.315498477653399</v>
      </c>
    </row>
    <row r="545" spans="5:13">
      <c r="E545">
        <v>544</v>
      </c>
      <c r="F545">
        <v>11.0000889006397</v>
      </c>
      <c r="I545">
        <v>544</v>
      </c>
      <c r="J545">
        <v>10.954807234214</v>
      </c>
      <c r="L545">
        <v>544</v>
      </c>
      <c r="M545">
        <v>10.8532645676447</v>
      </c>
    </row>
    <row r="546" spans="5:13">
      <c r="E546">
        <v>545</v>
      </c>
      <c r="F546">
        <v>11.2411961560314</v>
      </c>
      <c r="I546">
        <v>545</v>
      </c>
      <c r="J546">
        <v>11.1722388904029</v>
      </c>
      <c r="L546">
        <v>545</v>
      </c>
      <c r="M546">
        <v>11.1258182139063</v>
      </c>
    </row>
    <row r="547" spans="5:13">
      <c r="E547">
        <v>546</v>
      </c>
      <c r="F547">
        <v>11.9956493217149</v>
      </c>
      <c r="I547">
        <v>546</v>
      </c>
      <c r="J547">
        <v>11.917792118804201</v>
      </c>
      <c r="L547">
        <v>546</v>
      </c>
      <c r="M547">
        <v>11.5756418737034</v>
      </c>
    </row>
    <row r="548" spans="5:13">
      <c r="E548">
        <v>547</v>
      </c>
      <c r="F548">
        <v>10.9520464502669</v>
      </c>
      <c r="I548">
        <v>547</v>
      </c>
      <c r="J548">
        <v>10.8794630516342</v>
      </c>
      <c r="L548">
        <v>547</v>
      </c>
      <c r="M548">
        <v>10.5632045278369</v>
      </c>
    </row>
    <row r="549" spans="5:13">
      <c r="E549">
        <v>548</v>
      </c>
      <c r="F549">
        <v>10.9363440601938</v>
      </c>
      <c r="I549">
        <v>548</v>
      </c>
      <c r="J549">
        <v>10.8859010013723</v>
      </c>
      <c r="L549">
        <v>548</v>
      </c>
      <c r="M549">
        <v>10.822081205940201</v>
      </c>
    </row>
    <row r="550" spans="5:13">
      <c r="E550">
        <v>549</v>
      </c>
      <c r="F550">
        <v>12.920666892439201</v>
      </c>
      <c r="I550">
        <v>549</v>
      </c>
      <c r="J550">
        <v>12.8680450079574</v>
      </c>
      <c r="L550">
        <v>549</v>
      </c>
      <c r="M550">
        <v>12.731587629908301</v>
      </c>
    </row>
    <row r="551" spans="5:13">
      <c r="E551">
        <v>550</v>
      </c>
      <c r="F551">
        <v>11.300764947311601</v>
      </c>
      <c r="I551">
        <v>550</v>
      </c>
      <c r="J551">
        <v>11.247668490836899</v>
      </c>
      <c r="L551">
        <v>550</v>
      </c>
      <c r="M551">
        <v>11.072264429135201</v>
      </c>
    </row>
    <row r="552" spans="5:13">
      <c r="E552">
        <v>551</v>
      </c>
      <c r="F552">
        <v>8.9402789728713792</v>
      </c>
      <c r="I552">
        <v>551</v>
      </c>
      <c r="J552">
        <v>8.8655525395009391</v>
      </c>
      <c r="L552">
        <v>551</v>
      </c>
      <c r="M552">
        <v>8.7324731848879704</v>
      </c>
    </row>
    <row r="553" spans="5:13">
      <c r="E553">
        <v>552</v>
      </c>
      <c r="F553">
        <v>11.372392809162999</v>
      </c>
      <c r="I553">
        <v>552</v>
      </c>
      <c r="J553">
        <v>11.3188904873632</v>
      </c>
      <c r="L553">
        <v>552</v>
      </c>
      <c r="M553">
        <v>11.3888256639384</v>
      </c>
    </row>
    <row r="554" spans="5:13">
      <c r="E554">
        <v>553</v>
      </c>
      <c r="F554">
        <v>13.349689775027199</v>
      </c>
      <c r="I554">
        <v>553</v>
      </c>
      <c r="J554">
        <v>13.2692967725194</v>
      </c>
      <c r="L554">
        <v>553</v>
      </c>
      <c r="M554">
        <v>13.072441733695401</v>
      </c>
    </row>
    <row r="555" spans="5:13">
      <c r="E555">
        <v>554</v>
      </c>
      <c r="F555">
        <v>16.176460668231499</v>
      </c>
      <c r="I555">
        <v>554</v>
      </c>
      <c r="J555">
        <v>16.086261353119902</v>
      </c>
      <c r="L555">
        <v>554</v>
      </c>
      <c r="M555">
        <v>15.5554907837694</v>
      </c>
    </row>
    <row r="556" spans="5:13">
      <c r="E556">
        <v>555</v>
      </c>
      <c r="F556">
        <v>12.5355545691645</v>
      </c>
      <c r="I556">
        <v>555</v>
      </c>
      <c r="J556">
        <v>12.458882739184</v>
      </c>
      <c r="L556">
        <v>555</v>
      </c>
      <c r="M556">
        <v>12.525043320748701</v>
      </c>
    </row>
    <row r="557" spans="5:13">
      <c r="E557">
        <v>556</v>
      </c>
      <c r="F557">
        <v>14.8933237506617</v>
      </c>
      <c r="I557">
        <v>556</v>
      </c>
      <c r="J557">
        <v>14.7969873509461</v>
      </c>
      <c r="L557">
        <v>556</v>
      </c>
      <c r="M557">
        <v>14.490256048158299</v>
      </c>
    </row>
    <row r="558" spans="5:13">
      <c r="E558">
        <v>557</v>
      </c>
      <c r="F558">
        <v>13.4658916193734</v>
      </c>
      <c r="I558">
        <v>557</v>
      </c>
      <c r="J558">
        <v>13.3894166450506</v>
      </c>
      <c r="L558">
        <v>557</v>
      </c>
      <c r="M558">
        <v>12.9743814215096</v>
      </c>
    </row>
    <row r="559" spans="5:13">
      <c r="E559">
        <v>558</v>
      </c>
      <c r="F559">
        <v>10.775722322614699</v>
      </c>
      <c r="I559">
        <v>558</v>
      </c>
      <c r="J559">
        <v>10.7139398891225</v>
      </c>
      <c r="L559">
        <v>558</v>
      </c>
      <c r="M559">
        <v>10.416914667205001</v>
      </c>
    </row>
    <row r="560" spans="5:13">
      <c r="E560">
        <v>559</v>
      </c>
      <c r="F560">
        <v>11.7133950522259</v>
      </c>
      <c r="I560">
        <v>559</v>
      </c>
      <c r="J560">
        <v>11.6551181084624</v>
      </c>
      <c r="L560">
        <v>559</v>
      </c>
      <c r="M560">
        <v>11.373488249391499</v>
      </c>
    </row>
    <row r="561" spans="5:13">
      <c r="E561">
        <v>560</v>
      </c>
      <c r="F561">
        <v>12.561822868027299</v>
      </c>
      <c r="I561">
        <v>560</v>
      </c>
      <c r="J561">
        <v>12.492938293076399</v>
      </c>
      <c r="L561">
        <v>560</v>
      </c>
      <c r="M561">
        <v>12.091745683337599</v>
      </c>
    </row>
    <row r="562" spans="5:13">
      <c r="E562">
        <v>561</v>
      </c>
      <c r="F562">
        <v>11.8336087261148</v>
      </c>
      <c r="I562">
        <v>561</v>
      </c>
      <c r="J562">
        <v>11.772092802087</v>
      </c>
      <c r="L562">
        <v>561</v>
      </c>
      <c r="M562">
        <v>11.379187146402799</v>
      </c>
    </row>
    <row r="563" spans="5:13">
      <c r="E563">
        <v>562</v>
      </c>
      <c r="F563">
        <v>10.8862423049155</v>
      </c>
      <c r="I563">
        <v>562</v>
      </c>
      <c r="J563">
        <v>10.826014110648201</v>
      </c>
      <c r="L563">
        <v>562</v>
      </c>
      <c r="M563">
        <v>10.6685707252034</v>
      </c>
    </row>
    <row r="564" spans="5:13">
      <c r="E564">
        <v>563</v>
      </c>
      <c r="F564">
        <v>10.4568813552184</v>
      </c>
      <c r="I564">
        <v>563</v>
      </c>
      <c r="J564">
        <v>10.4122559908898</v>
      </c>
      <c r="L564">
        <v>563</v>
      </c>
      <c r="M564">
        <v>10.3247255687311</v>
      </c>
    </row>
    <row r="565" spans="5:13">
      <c r="E565">
        <v>564</v>
      </c>
      <c r="F565">
        <v>11.0455198104678</v>
      </c>
      <c r="I565">
        <v>564</v>
      </c>
      <c r="J565">
        <v>10.9906123000638</v>
      </c>
      <c r="L565">
        <v>564</v>
      </c>
      <c r="M565">
        <v>10.8074717836045</v>
      </c>
    </row>
    <row r="566" spans="5:13">
      <c r="E566">
        <v>565</v>
      </c>
      <c r="F566">
        <v>10.953267589528799</v>
      </c>
      <c r="I566">
        <v>565</v>
      </c>
      <c r="J566">
        <v>10.8972630056934</v>
      </c>
      <c r="L566">
        <v>565</v>
      </c>
      <c r="M566">
        <v>10.624878445698201</v>
      </c>
    </row>
    <row r="567" spans="5:13">
      <c r="E567">
        <v>566</v>
      </c>
      <c r="F567">
        <v>10.7430213923867</v>
      </c>
      <c r="I567">
        <v>566</v>
      </c>
      <c r="J567">
        <v>10.6886896671437</v>
      </c>
      <c r="L567">
        <v>566</v>
      </c>
      <c r="M567">
        <v>10.438266838093799</v>
      </c>
    </row>
    <row r="568" spans="5:13">
      <c r="E568">
        <v>567</v>
      </c>
      <c r="F568">
        <v>11.246410971132899</v>
      </c>
      <c r="I568">
        <v>567</v>
      </c>
      <c r="J568">
        <v>11.192658376985699</v>
      </c>
      <c r="L568">
        <v>567</v>
      </c>
      <c r="M568">
        <v>10.947841590429601</v>
      </c>
    </row>
    <row r="569" spans="5:13">
      <c r="E569">
        <v>568</v>
      </c>
      <c r="F569">
        <v>10.6284769080389</v>
      </c>
      <c r="I569">
        <v>568</v>
      </c>
      <c r="J569">
        <v>10.5844662793506</v>
      </c>
      <c r="L569">
        <v>568</v>
      </c>
      <c r="M569">
        <v>10.432033517031201</v>
      </c>
    </row>
    <row r="570" spans="5:13">
      <c r="E570">
        <v>569</v>
      </c>
      <c r="F570">
        <v>10.9052011163364</v>
      </c>
      <c r="I570">
        <v>569</v>
      </c>
      <c r="J570">
        <v>10.882727164073501</v>
      </c>
      <c r="L570">
        <v>569</v>
      </c>
      <c r="M570">
        <v>10.6532942101292</v>
      </c>
    </row>
    <row r="571" spans="5:13">
      <c r="E571">
        <v>570</v>
      </c>
      <c r="F571">
        <v>10.131918091144399</v>
      </c>
      <c r="I571">
        <v>570</v>
      </c>
      <c r="J571">
        <v>10.086207700731</v>
      </c>
      <c r="L571">
        <v>570</v>
      </c>
      <c r="M571">
        <v>9.8997419339249806</v>
      </c>
    </row>
    <row r="572" spans="5:13">
      <c r="E572">
        <v>571</v>
      </c>
      <c r="F572">
        <v>11.1744218633958</v>
      </c>
      <c r="I572">
        <v>571</v>
      </c>
      <c r="J572">
        <v>11.1273925981454</v>
      </c>
      <c r="L572">
        <v>571</v>
      </c>
      <c r="M572">
        <v>10.8355529295293</v>
      </c>
    </row>
    <row r="573" spans="5:13">
      <c r="E573">
        <v>572</v>
      </c>
      <c r="F573">
        <v>11.440740468302099</v>
      </c>
      <c r="I573">
        <v>572</v>
      </c>
      <c r="J573">
        <v>11.372971386168</v>
      </c>
      <c r="L573">
        <v>572</v>
      </c>
      <c r="M573">
        <v>11.1896245424578</v>
      </c>
    </row>
    <row r="574" spans="5:13">
      <c r="E574">
        <v>573</v>
      </c>
      <c r="F574">
        <v>12.5988318650301</v>
      </c>
      <c r="I574">
        <v>573</v>
      </c>
      <c r="J574">
        <v>12.543939772633401</v>
      </c>
      <c r="L574">
        <v>573</v>
      </c>
      <c r="M574">
        <v>12.513385114064601</v>
      </c>
    </row>
    <row r="575" spans="5:13">
      <c r="E575">
        <v>574</v>
      </c>
      <c r="F575">
        <v>11.677725791607701</v>
      </c>
      <c r="I575">
        <v>574</v>
      </c>
      <c r="J575">
        <v>11.6124629560945</v>
      </c>
      <c r="L575">
        <v>574</v>
      </c>
      <c r="M575">
        <v>11.3648765973804</v>
      </c>
    </row>
    <row r="576" spans="5:13">
      <c r="E576">
        <v>575</v>
      </c>
      <c r="F576">
        <v>11.4972410373163</v>
      </c>
      <c r="I576">
        <v>575</v>
      </c>
      <c r="J576">
        <v>11.4523101128833</v>
      </c>
      <c r="L576">
        <v>575</v>
      </c>
      <c r="M576">
        <v>11.214617537256901</v>
      </c>
    </row>
    <row r="577" spans="5:13">
      <c r="E577">
        <v>576</v>
      </c>
      <c r="F577">
        <v>10.9430973193322</v>
      </c>
      <c r="I577">
        <v>576</v>
      </c>
      <c r="J577">
        <v>10.90223956705</v>
      </c>
      <c r="L577">
        <v>576</v>
      </c>
      <c r="M577">
        <v>10.7488888123153</v>
      </c>
    </row>
    <row r="578" spans="5:13">
      <c r="E578">
        <v>577</v>
      </c>
      <c r="F578">
        <v>11.5247008652308</v>
      </c>
      <c r="I578">
        <v>577</v>
      </c>
      <c r="J578">
        <v>11.4815708772595</v>
      </c>
      <c r="L578">
        <v>577</v>
      </c>
      <c r="M578">
        <v>11.2540515442937</v>
      </c>
    </row>
    <row r="579" spans="5:13">
      <c r="E579">
        <v>578</v>
      </c>
      <c r="F579">
        <v>12.108698747437399</v>
      </c>
      <c r="I579">
        <v>578</v>
      </c>
      <c r="J579">
        <v>12.0596076014406</v>
      </c>
      <c r="L579">
        <v>578</v>
      </c>
      <c r="M579">
        <v>11.820752471273</v>
      </c>
    </row>
    <row r="580" spans="5:13">
      <c r="E580">
        <v>579</v>
      </c>
      <c r="F580">
        <v>11.4775337772461</v>
      </c>
      <c r="I580">
        <v>579</v>
      </c>
      <c r="J580">
        <v>11.4225568892589</v>
      </c>
      <c r="L580">
        <v>579</v>
      </c>
      <c r="M580">
        <v>11.143545350822</v>
      </c>
    </row>
    <row r="581" spans="5:13">
      <c r="E581">
        <v>580</v>
      </c>
      <c r="F581">
        <v>11.130795840490199</v>
      </c>
      <c r="I581">
        <v>580</v>
      </c>
      <c r="J581">
        <v>11.0560555895135</v>
      </c>
      <c r="L581">
        <v>580</v>
      </c>
      <c r="M581">
        <v>10.723015633425399</v>
      </c>
    </row>
    <row r="582" spans="5:13">
      <c r="E582">
        <v>581</v>
      </c>
      <c r="F582">
        <v>10.3126597934955</v>
      </c>
      <c r="I582">
        <v>581</v>
      </c>
      <c r="J582">
        <v>10.2355603730115</v>
      </c>
      <c r="L582">
        <v>581</v>
      </c>
      <c r="M582">
        <v>9.8976775366334895</v>
      </c>
    </row>
    <row r="583" spans="5:13">
      <c r="E583">
        <v>582</v>
      </c>
      <c r="F583">
        <v>10.1688090607928</v>
      </c>
      <c r="I583">
        <v>582</v>
      </c>
      <c r="J583">
        <v>10.113260807716699</v>
      </c>
      <c r="L583">
        <v>582</v>
      </c>
      <c r="M583">
        <v>9.9181230264877094</v>
      </c>
    </row>
    <row r="584" spans="5:13">
      <c r="E584">
        <v>583</v>
      </c>
      <c r="F584">
        <v>10.439466478901901</v>
      </c>
      <c r="I584">
        <v>583</v>
      </c>
      <c r="J584">
        <v>10.3831885487678</v>
      </c>
      <c r="L584">
        <v>583</v>
      </c>
      <c r="M584">
        <v>10.154426036500601</v>
      </c>
    </row>
    <row r="585" spans="5:13">
      <c r="E585">
        <v>584</v>
      </c>
      <c r="F585">
        <v>10.1087061590343</v>
      </c>
      <c r="I585">
        <v>584</v>
      </c>
      <c r="J585">
        <v>10.034317677813499</v>
      </c>
      <c r="L585">
        <v>584</v>
      </c>
      <c r="M585">
        <v>9.7234866125185899</v>
      </c>
    </row>
    <row r="586" spans="5:13">
      <c r="E586">
        <v>585</v>
      </c>
      <c r="F586">
        <v>9.8296364725874295</v>
      </c>
      <c r="I586">
        <v>585</v>
      </c>
      <c r="J586">
        <v>9.7750789514247494</v>
      </c>
      <c r="L586">
        <v>585</v>
      </c>
      <c r="M586">
        <v>9.4392961823622397</v>
      </c>
    </row>
    <row r="587" spans="5:13">
      <c r="E587">
        <v>586</v>
      </c>
      <c r="F587">
        <v>8.7293476372242207</v>
      </c>
      <c r="I587">
        <v>586</v>
      </c>
      <c r="J587">
        <v>8.6770918653753206</v>
      </c>
      <c r="L587">
        <v>586</v>
      </c>
      <c r="M587">
        <v>8.2876544180056602</v>
      </c>
    </row>
    <row r="588" spans="5:13">
      <c r="E588">
        <v>587</v>
      </c>
      <c r="F588">
        <v>8.8021651902177602</v>
      </c>
      <c r="I588">
        <v>587</v>
      </c>
      <c r="J588">
        <v>8.7516794630262904</v>
      </c>
      <c r="L588">
        <v>587</v>
      </c>
      <c r="M588">
        <v>8.3070903001874203</v>
      </c>
    </row>
    <row r="589" spans="5:13">
      <c r="E589">
        <v>588</v>
      </c>
      <c r="F589">
        <v>9.8055982064723999</v>
      </c>
      <c r="I589">
        <v>588</v>
      </c>
      <c r="J589">
        <v>9.7809793007678891</v>
      </c>
      <c r="L589">
        <v>588</v>
      </c>
      <c r="M589">
        <v>9.2928500368544604</v>
      </c>
    </row>
    <row r="590" spans="5:13">
      <c r="E590">
        <v>589</v>
      </c>
      <c r="F590">
        <v>9.8401425626129502</v>
      </c>
      <c r="I590">
        <v>589</v>
      </c>
      <c r="J590">
        <v>9.7704854107738104</v>
      </c>
      <c r="L590">
        <v>589</v>
      </c>
      <c r="M590">
        <v>9.3430146911972791</v>
      </c>
    </row>
    <row r="591" spans="5:13">
      <c r="E591">
        <v>590</v>
      </c>
      <c r="F591">
        <v>10.1239654741807</v>
      </c>
      <c r="I591">
        <v>590</v>
      </c>
      <c r="J591">
        <v>10.0476403876813</v>
      </c>
      <c r="L591">
        <v>590</v>
      </c>
      <c r="M591">
        <v>9.5740670130827308</v>
      </c>
    </row>
    <row r="592" spans="5:13">
      <c r="E592">
        <v>591</v>
      </c>
      <c r="F592">
        <v>10.9314336090219</v>
      </c>
      <c r="I592">
        <v>591</v>
      </c>
      <c r="J592">
        <v>10.8198111678464</v>
      </c>
      <c r="L592">
        <v>591</v>
      </c>
      <c r="M592">
        <v>10.2525647471423</v>
      </c>
    </row>
    <row r="593" spans="5:13">
      <c r="E593">
        <v>592</v>
      </c>
      <c r="F593">
        <v>11.7208344206025</v>
      </c>
      <c r="I593">
        <v>592</v>
      </c>
      <c r="J593">
        <v>11.6363246800633</v>
      </c>
      <c r="L593">
        <v>592</v>
      </c>
      <c r="M593">
        <v>11.1808850739947</v>
      </c>
    </row>
    <row r="594" spans="5:13">
      <c r="E594">
        <v>593</v>
      </c>
      <c r="F594">
        <v>11.703007926664</v>
      </c>
      <c r="I594">
        <v>593</v>
      </c>
      <c r="J594">
        <v>11.6562924833572</v>
      </c>
      <c r="L594">
        <v>593</v>
      </c>
      <c r="M594">
        <v>11.4254052400643</v>
      </c>
    </row>
    <row r="595" spans="5:13">
      <c r="E595">
        <v>594</v>
      </c>
      <c r="F595">
        <v>12.382647735907</v>
      </c>
      <c r="I595">
        <v>594</v>
      </c>
      <c r="J595">
        <v>12.335251309306701</v>
      </c>
      <c r="L595">
        <v>594</v>
      </c>
      <c r="M595">
        <v>12.0715698901303</v>
      </c>
    </row>
    <row r="596" spans="5:13">
      <c r="E596">
        <v>595</v>
      </c>
      <c r="F596">
        <v>12.7399040025437</v>
      </c>
      <c r="I596">
        <v>595</v>
      </c>
      <c r="J596">
        <v>12.6888578829838</v>
      </c>
      <c r="L596">
        <v>595</v>
      </c>
      <c r="M596">
        <v>12.4183209877952</v>
      </c>
    </row>
    <row r="597" spans="5:13">
      <c r="E597">
        <v>596</v>
      </c>
      <c r="F597">
        <v>12.5145622165918</v>
      </c>
      <c r="I597">
        <v>596</v>
      </c>
      <c r="J597">
        <v>12.473379948969599</v>
      </c>
      <c r="L597">
        <v>596</v>
      </c>
      <c r="M597">
        <v>12.148365381645601</v>
      </c>
    </row>
    <row r="598" spans="5:13">
      <c r="E598">
        <v>597</v>
      </c>
      <c r="F598">
        <v>12.9678762678575</v>
      </c>
      <c r="I598">
        <v>597</v>
      </c>
      <c r="J598">
        <v>12.917277918212999</v>
      </c>
      <c r="L598">
        <v>597</v>
      </c>
      <c r="M598">
        <v>12.5156904059341</v>
      </c>
    </row>
    <row r="599" spans="5:13">
      <c r="E599">
        <v>598</v>
      </c>
      <c r="F599">
        <v>13.5451095169766</v>
      </c>
      <c r="I599">
        <v>598</v>
      </c>
      <c r="J599">
        <v>13.4765494250729</v>
      </c>
      <c r="L599">
        <v>598</v>
      </c>
      <c r="M599">
        <v>13.181830235951599</v>
      </c>
    </row>
    <row r="600" spans="5:13">
      <c r="E600">
        <v>599</v>
      </c>
      <c r="F600">
        <v>13.494754138907201</v>
      </c>
      <c r="I600">
        <v>599</v>
      </c>
      <c r="J600">
        <v>13.439212769687201</v>
      </c>
      <c r="L600">
        <v>599</v>
      </c>
      <c r="M600">
        <v>13.413709375189599</v>
      </c>
    </row>
    <row r="601" spans="5:13">
      <c r="E601">
        <v>600</v>
      </c>
      <c r="F601">
        <v>13.533143631871701</v>
      </c>
      <c r="I601">
        <v>600</v>
      </c>
      <c r="J601">
        <v>13.4817184890174</v>
      </c>
      <c r="L601">
        <v>600</v>
      </c>
      <c r="M601">
        <v>13.444096664643601</v>
      </c>
    </row>
    <row r="602" spans="5:13">
      <c r="E602">
        <v>601</v>
      </c>
      <c r="F602">
        <v>12.1654760594488</v>
      </c>
      <c r="I602">
        <v>601</v>
      </c>
      <c r="J602">
        <v>12.122294869581999</v>
      </c>
      <c r="L602">
        <v>601</v>
      </c>
      <c r="M602">
        <v>11.965286931267499</v>
      </c>
    </row>
    <row r="603" spans="5:13">
      <c r="E603">
        <v>602</v>
      </c>
      <c r="F603">
        <v>10.702769484299001</v>
      </c>
      <c r="I603">
        <v>602</v>
      </c>
      <c r="J603">
        <v>10.665058714897</v>
      </c>
      <c r="L603">
        <v>602</v>
      </c>
      <c r="M603">
        <v>10.441888108903299</v>
      </c>
    </row>
    <row r="604" spans="5:13">
      <c r="E604">
        <v>603</v>
      </c>
      <c r="F604">
        <v>11.205688526859101</v>
      </c>
      <c r="I604">
        <v>603</v>
      </c>
      <c r="J604">
        <v>11.153001299581</v>
      </c>
      <c r="L604">
        <v>603</v>
      </c>
      <c r="M604">
        <v>10.8752825134347</v>
      </c>
    </row>
    <row r="605" spans="5:13">
      <c r="E605">
        <v>604</v>
      </c>
      <c r="F605">
        <v>13.785564623502101</v>
      </c>
      <c r="I605">
        <v>604</v>
      </c>
      <c r="J605">
        <v>13.726224939171701</v>
      </c>
      <c r="L605">
        <v>604</v>
      </c>
      <c r="M605">
        <v>13.414660541961601</v>
      </c>
    </row>
    <row r="606" spans="5:13">
      <c r="E606">
        <v>605</v>
      </c>
      <c r="F606">
        <v>14.2245104608189</v>
      </c>
      <c r="I606">
        <v>605</v>
      </c>
      <c r="J606">
        <v>14.164201162400699</v>
      </c>
      <c r="L606">
        <v>605</v>
      </c>
      <c r="M606">
        <v>13.914105550146999</v>
      </c>
    </row>
    <row r="607" spans="5:13">
      <c r="E607">
        <v>606</v>
      </c>
      <c r="F607">
        <v>13.718882222987901</v>
      </c>
      <c r="I607">
        <v>606</v>
      </c>
      <c r="J607">
        <v>13.6575639979222</v>
      </c>
      <c r="L607">
        <v>606</v>
      </c>
      <c r="M607">
        <v>13.342812201469499</v>
      </c>
    </row>
    <row r="608" spans="5:13">
      <c r="E608">
        <v>607</v>
      </c>
      <c r="F608">
        <v>14.0760402365873</v>
      </c>
      <c r="I608">
        <v>607</v>
      </c>
      <c r="J608">
        <v>14.0150435192432</v>
      </c>
      <c r="L608">
        <v>607</v>
      </c>
      <c r="M608">
        <v>13.878787022254</v>
      </c>
    </row>
    <row r="609" spans="5:13">
      <c r="E609">
        <v>608</v>
      </c>
      <c r="F609">
        <v>13.258343746006799</v>
      </c>
      <c r="I609">
        <v>608</v>
      </c>
      <c r="J609">
        <v>13.188322134427199</v>
      </c>
      <c r="L609">
        <v>608</v>
      </c>
      <c r="M609">
        <v>13.123917897625599</v>
      </c>
    </row>
    <row r="610" spans="5:13">
      <c r="E610">
        <v>609</v>
      </c>
      <c r="F610">
        <v>11.854482796143699</v>
      </c>
      <c r="I610">
        <v>609</v>
      </c>
      <c r="J610">
        <v>11.797391944418401</v>
      </c>
      <c r="L610">
        <v>609</v>
      </c>
      <c r="M610">
        <v>11.690421459652701</v>
      </c>
    </row>
    <row r="611" spans="5:13">
      <c r="E611">
        <v>610</v>
      </c>
      <c r="F611">
        <v>12.261382369040099</v>
      </c>
      <c r="I611">
        <v>610</v>
      </c>
      <c r="J611">
        <v>12.2160110619433</v>
      </c>
      <c r="L611">
        <v>610</v>
      </c>
      <c r="M611">
        <v>12.1012370176446</v>
      </c>
    </row>
    <row r="612" spans="5:13">
      <c r="E612">
        <v>611</v>
      </c>
      <c r="F612">
        <v>11.970216008146201</v>
      </c>
      <c r="I612">
        <v>611</v>
      </c>
      <c r="J612">
        <v>11.9123911382408</v>
      </c>
      <c r="L612">
        <v>611</v>
      </c>
      <c r="M612">
        <v>11.7563537901232</v>
      </c>
    </row>
    <row r="613" spans="5:13">
      <c r="E613">
        <v>612</v>
      </c>
      <c r="F613">
        <v>13.8844731631015</v>
      </c>
      <c r="I613">
        <v>612</v>
      </c>
      <c r="J613">
        <v>13.8076899620861</v>
      </c>
      <c r="L613">
        <v>612</v>
      </c>
      <c r="M613">
        <v>13.6259196047428</v>
      </c>
    </row>
    <row r="614" spans="5:13">
      <c r="E614">
        <v>613</v>
      </c>
      <c r="F614">
        <v>14.791502449546099</v>
      </c>
      <c r="I614">
        <v>613</v>
      </c>
      <c r="J614">
        <v>14.717409639001399</v>
      </c>
      <c r="L614">
        <v>613</v>
      </c>
      <c r="M614">
        <v>14.6607913485525</v>
      </c>
    </row>
    <row r="615" spans="5:13">
      <c r="E615">
        <v>614</v>
      </c>
      <c r="F615">
        <v>15.579662477199699</v>
      </c>
      <c r="I615">
        <v>614</v>
      </c>
      <c r="J615">
        <v>15.4883166203235</v>
      </c>
      <c r="L615">
        <v>614</v>
      </c>
      <c r="M615">
        <v>15.3790381330484</v>
      </c>
    </row>
    <row r="616" spans="5:13">
      <c r="E616">
        <v>615</v>
      </c>
      <c r="F616">
        <v>15.722219844677101</v>
      </c>
      <c r="I616">
        <v>615</v>
      </c>
      <c r="J616">
        <v>15.642215398285501</v>
      </c>
      <c r="L616">
        <v>615</v>
      </c>
      <c r="M616">
        <v>15.6229869842795</v>
      </c>
    </row>
    <row r="617" spans="5:13">
      <c r="E617">
        <v>616</v>
      </c>
      <c r="F617">
        <v>15.3976589903732</v>
      </c>
      <c r="I617">
        <v>616</v>
      </c>
      <c r="J617">
        <v>15.3121732971928</v>
      </c>
      <c r="L617">
        <v>616</v>
      </c>
      <c r="M617">
        <v>15.329287318466699</v>
      </c>
    </row>
    <row r="618" spans="5:13">
      <c r="E618">
        <v>617</v>
      </c>
      <c r="F618">
        <v>13.536997716442</v>
      </c>
      <c r="I618">
        <v>617</v>
      </c>
      <c r="J618">
        <v>13.4706876256193</v>
      </c>
      <c r="L618">
        <v>617</v>
      </c>
      <c r="M618">
        <v>13.320054583605801</v>
      </c>
    </row>
    <row r="619" spans="5:13">
      <c r="E619">
        <v>618</v>
      </c>
      <c r="F619">
        <v>13.300303933203701</v>
      </c>
      <c r="I619">
        <v>618</v>
      </c>
      <c r="J619">
        <v>13.2201463051213</v>
      </c>
      <c r="L619">
        <v>618</v>
      </c>
      <c r="M619">
        <v>12.902492780089</v>
      </c>
    </row>
    <row r="620" spans="5:13">
      <c r="E620">
        <v>619</v>
      </c>
      <c r="F620">
        <v>13.239992423969699</v>
      </c>
      <c r="I620">
        <v>619</v>
      </c>
      <c r="J620">
        <v>13.176800634040401</v>
      </c>
      <c r="L620">
        <v>619</v>
      </c>
      <c r="M620">
        <v>12.985854214379801</v>
      </c>
    </row>
    <row r="621" spans="5:13">
      <c r="E621">
        <v>620</v>
      </c>
      <c r="F621">
        <v>14.0963961838223</v>
      </c>
      <c r="I621">
        <v>620</v>
      </c>
      <c r="J621">
        <v>14.034249224402201</v>
      </c>
      <c r="L621">
        <v>620</v>
      </c>
      <c r="M621">
        <v>14.031089676677601</v>
      </c>
    </row>
    <row r="622" spans="5:13">
      <c r="E622">
        <v>621</v>
      </c>
      <c r="F622">
        <v>14.492951175837501</v>
      </c>
      <c r="I622">
        <v>621</v>
      </c>
      <c r="J622">
        <v>14.4228584465822</v>
      </c>
      <c r="L622">
        <v>621</v>
      </c>
      <c r="M622">
        <v>14.316222177177499</v>
      </c>
    </row>
    <row r="623" spans="5:13">
      <c r="E623">
        <v>622</v>
      </c>
      <c r="F623">
        <v>14.5682750261176</v>
      </c>
      <c r="I623">
        <v>622</v>
      </c>
      <c r="J623">
        <v>14.5129707120593</v>
      </c>
      <c r="L623">
        <v>622</v>
      </c>
      <c r="M623">
        <v>14.390013083649</v>
      </c>
    </row>
    <row r="624" spans="5:13">
      <c r="E624">
        <v>623</v>
      </c>
      <c r="F624">
        <v>14.7950568380605</v>
      </c>
      <c r="I624">
        <v>623</v>
      </c>
      <c r="J624">
        <v>14.756612997145201</v>
      </c>
      <c r="L624">
        <v>623</v>
      </c>
      <c r="M624">
        <v>14.6858196570311</v>
      </c>
    </row>
    <row r="625" spans="5:13">
      <c r="E625">
        <v>624</v>
      </c>
      <c r="F625">
        <v>14.8625125144229</v>
      </c>
      <c r="I625">
        <v>624</v>
      </c>
      <c r="J625">
        <v>14.8164724934995</v>
      </c>
      <c r="L625">
        <v>624</v>
      </c>
      <c r="M625">
        <v>14.661715800494701</v>
      </c>
    </row>
    <row r="626" spans="5:13">
      <c r="E626">
        <v>625</v>
      </c>
      <c r="F626">
        <v>14.741251639081799</v>
      </c>
      <c r="I626">
        <v>625</v>
      </c>
      <c r="J626">
        <v>14.6929284598338</v>
      </c>
      <c r="L626">
        <v>625</v>
      </c>
      <c r="M626">
        <v>14.674988241475001</v>
      </c>
    </row>
    <row r="627" spans="5:13">
      <c r="E627">
        <v>626</v>
      </c>
      <c r="F627">
        <v>14.2377029275028</v>
      </c>
      <c r="I627">
        <v>626</v>
      </c>
      <c r="J627">
        <v>14.1778501388532</v>
      </c>
      <c r="L627">
        <v>626</v>
      </c>
      <c r="M627">
        <v>14.105024728444199</v>
      </c>
    </row>
    <row r="628" spans="5:13">
      <c r="E628">
        <v>627</v>
      </c>
      <c r="F628">
        <v>14.528726060843701</v>
      </c>
      <c r="I628">
        <v>627</v>
      </c>
      <c r="J628">
        <v>14.463227003801901</v>
      </c>
      <c r="L628">
        <v>627</v>
      </c>
      <c r="M628">
        <v>14.407486575349299</v>
      </c>
    </row>
    <row r="629" spans="5:13">
      <c r="E629">
        <v>628</v>
      </c>
      <c r="F629">
        <v>15.0383822488752</v>
      </c>
      <c r="I629">
        <v>628</v>
      </c>
      <c r="J629">
        <v>15.002651693675</v>
      </c>
      <c r="L629">
        <v>628</v>
      </c>
      <c r="M629">
        <v>15.0746193097045</v>
      </c>
    </row>
    <row r="630" spans="5:13">
      <c r="E630">
        <v>629</v>
      </c>
      <c r="F630">
        <v>13.6485216539155</v>
      </c>
      <c r="I630">
        <v>629</v>
      </c>
      <c r="J630">
        <v>13.618522032127601</v>
      </c>
      <c r="L630">
        <v>629</v>
      </c>
      <c r="M630">
        <v>13.661784561333601</v>
      </c>
    </row>
    <row r="631" spans="5:13">
      <c r="E631">
        <v>630</v>
      </c>
      <c r="F631">
        <v>13.226256557838401</v>
      </c>
      <c r="I631">
        <v>630</v>
      </c>
      <c r="J631">
        <v>13.1853943411163</v>
      </c>
      <c r="L631">
        <v>630</v>
      </c>
      <c r="M631">
        <v>13.044000876341601</v>
      </c>
    </row>
    <row r="632" spans="5:13">
      <c r="E632">
        <v>631</v>
      </c>
      <c r="F632">
        <v>14.0644551707424</v>
      </c>
      <c r="I632">
        <v>631</v>
      </c>
      <c r="J632">
        <v>14.0118801825336</v>
      </c>
      <c r="L632">
        <v>631</v>
      </c>
      <c r="M632">
        <v>13.8549586034807</v>
      </c>
    </row>
    <row r="633" spans="5:13">
      <c r="E633">
        <v>632</v>
      </c>
      <c r="F633">
        <v>14.887866706603701</v>
      </c>
      <c r="I633">
        <v>632</v>
      </c>
      <c r="J633">
        <v>14.843667679803801</v>
      </c>
      <c r="L633">
        <v>632</v>
      </c>
      <c r="M633">
        <v>14.8585589001757</v>
      </c>
    </row>
    <row r="634" spans="5:13">
      <c r="E634">
        <v>633</v>
      </c>
      <c r="F634">
        <v>15.0612837218385</v>
      </c>
      <c r="I634">
        <v>633</v>
      </c>
      <c r="J634">
        <v>15.0008357054718</v>
      </c>
      <c r="L634">
        <v>633</v>
      </c>
      <c r="M634">
        <v>14.991396477110399</v>
      </c>
    </row>
    <row r="635" spans="5:13">
      <c r="E635">
        <v>634</v>
      </c>
      <c r="F635">
        <v>16.056402779628598</v>
      </c>
      <c r="I635">
        <v>634</v>
      </c>
      <c r="J635">
        <v>16.062511868615399</v>
      </c>
      <c r="L635">
        <v>634</v>
      </c>
      <c r="M635">
        <v>16.2396605334506</v>
      </c>
    </row>
    <row r="636" spans="5:13">
      <c r="E636">
        <v>635</v>
      </c>
      <c r="F636">
        <v>15.3296729789529</v>
      </c>
      <c r="I636">
        <v>635</v>
      </c>
      <c r="J636">
        <v>15.311237910172499</v>
      </c>
      <c r="L636">
        <v>635</v>
      </c>
      <c r="M636">
        <v>15.466626856701801</v>
      </c>
    </row>
    <row r="637" spans="5:13">
      <c r="E637">
        <v>636</v>
      </c>
      <c r="F637">
        <v>15.319581484912</v>
      </c>
      <c r="I637">
        <v>636</v>
      </c>
      <c r="J637">
        <v>15.286769827996601</v>
      </c>
      <c r="L637">
        <v>636</v>
      </c>
      <c r="M637">
        <v>15.3253191336049</v>
      </c>
    </row>
    <row r="638" spans="5:13">
      <c r="E638">
        <v>637</v>
      </c>
      <c r="F638">
        <v>15.2340308531038</v>
      </c>
      <c r="I638">
        <v>637</v>
      </c>
      <c r="J638">
        <v>15.186600986149299</v>
      </c>
      <c r="L638">
        <v>637</v>
      </c>
      <c r="M638">
        <v>15.206499890467001</v>
      </c>
    </row>
    <row r="639" spans="5:13">
      <c r="E639">
        <v>638</v>
      </c>
      <c r="F639">
        <v>15.7344206435824</v>
      </c>
      <c r="I639">
        <v>638</v>
      </c>
      <c r="J639">
        <v>15.7127057524664</v>
      </c>
      <c r="L639">
        <v>638</v>
      </c>
      <c r="M639">
        <v>15.873086675210599</v>
      </c>
    </row>
    <row r="640" spans="5:13">
      <c r="E640">
        <v>639</v>
      </c>
      <c r="F640">
        <v>15.5496352729152</v>
      </c>
      <c r="I640">
        <v>639</v>
      </c>
      <c r="J640">
        <v>15.5135136542973</v>
      </c>
      <c r="L640">
        <v>639</v>
      </c>
      <c r="M640">
        <v>15.658074653583</v>
      </c>
    </row>
    <row r="641" spans="5:13">
      <c r="E641">
        <v>640</v>
      </c>
      <c r="F641">
        <v>16.074623276752298</v>
      </c>
      <c r="I641">
        <v>640</v>
      </c>
      <c r="J641">
        <v>16.072222600802601</v>
      </c>
      <c r="L641">
        <v>640</v>
      </c>
      <c r="M641">
        <v>16.189290336303799</v>
      </c>
    </row>
    <row r="642" spans="5:13">
      <c r="E642">
        <v>641</v>
      </c>
      <c r="F642">
        <v>14.4327600481184</v>
      </c>
      <c r="I642">
        <v>641</v>
      </c>
      <c r="J642">
        <v>14.3895602015349</v>
      </c>
      <c r="L642">
        <v>641</v>
      </c>
      <c r="M642">
        <v>14.233629194539001</v>
      </c>
    </row>
    <row r="643" spans="5:13">
      <c r="E643">
        <v>642</v>
      </c>
      <c r="F643">
        <v>13.3870928206145</v>
      </c>
      <c r="I643">
        <v>642</v>
      </c>
      <c r="J643">
        <v>13.318767920705101</v>
      </c>
      <c r="L643">
        <v>642</v>
      </c>
      <c r="M643">
        <v>13.178008653095301</v>
      </c>
    </row>
    <row r="644" spans="5:13">
      <c r="E644">
        <v>643</v>
      </c>
      <c r="F644">
        <v>13.8492731417714</v>
      </c>
      <c r="I644">
        <v>643</v>
      </c>
      <c r="J644">
        <v>13.763761067814199</v>
      </c>
      <c r="L644">
        <v>643</v>
      </c>
      <c r="M644">
        <v>13.624972488195599</v>
      </c>
    </row>
    <row r="645" spans="5:13">
      <c r="E645">
        <v>644</v>
      </c>
      <c r="F645">
        <v>16.810823854926799</v>
      </c>
      <c r="I645">
        <v>644</v>
      </c>
      <c r="J645">
        <v>16.726553160749599</v>
      </c>
      <c r="L645">
        <v>644</v>
      </c>
      <c r="M645">
        <v>16.5108425038772</v>
      </c>
    </row>
    <row r="646" spans="5:13">
      <c r="E646">
        <v>645</v>
      </c>
      <c r="F646">
        <v>16.577966089848399</v>
      </c>
      <c r="I646">
        <v>645</v>
      </c>
      <c r="J646">
        <v>16.508021789666699</v>
      </c>
      <c r="L646">
        <v>645</v>
      </c>
      <c r="M646">
        <v>16.429466802989701</v>
      </c>
    </row>
    <row r="647" spans="5:13">
      <c r="E647">
        <v>646</v>
      </c>
      <c r="F647">
        <v>17.387832700425601</v>
      </c>
      <c r="I647">
        <v>646</v>
      </c>
      <c r="J647">
        <v>17.322812516792599</v>
      </c>
      <c r="L647">
        <v>646</v>
      </c>
      <c r="M647">
        <v>17.4976147313937</v>
      </c>
    </row>
    <row r="648" spans="5:13">
      <c r="E648">
        <v>647</v>
      </c>
      <c r="F648">
        <v>18.8661295144652</v>
      </c>
      <c r="I648">
        <v>647</v>
      </c>
      <c r="J648">
        <v>18.778880581650299</v>
      </c>
      <c r="L648">
        <v>647</v>
      </c>
      <c r="M648">
        <v>18.800144358783101</v>
      </c>
    </row>
    <row r="649" spans="5:13">
      <c r="E649">
        <v>648</v>
      </c>
      <c r="F649">
        <v>10.0328703259938</v>
      </c>
      <c r="I649">
        <v>648</v>
      </c>
      <c r="J649">
        <v>9.9858134542957</v>
      </c>
      <c r="L649">
        <v>648</v>
      </c>
      <c r="M649">
        <v>9.8954958635523198</v>
      </c>
    </row>
    <row r="650" spans="5:13">
      <c r="E650">
        <v>649</v>
      </c>
      <c r="F650">
        <v>1.26184289258311</v>
      </c>
      <c r="I650">
        <v>649</v>
      </c>
      <c r="J650">
        <v>1.2408752657419699</v>
      </c>
      <c r="L650">
        <v>649</v>
      </c>
      <c r="M650">
        <v>1.2804831860828301</v>
      </c>
    </row>
    <row r="651" spans="5:13">
      <c r="E651">
        <v>650</v>
      </c>
      <c r="F651">
        <v>3.29576829022034</v>
      </c>
      <c r="I651">
        <v>650</v>
      </c>
      <c r="J651">
        <v>3.25533356064701</v>
      </c>
      <c r="L651">
        <v>650</v>
      </c>
      <c r="M651">
        <v>3.2167495445705501</v>
      </c>
    </row>
    <row r="652" spans="5:13">
      <c r="E652">
        <v>651</v>
      </c>
      <c r="F652">
        <v>9.2743994590349708</v>
      </c>
      <c r="I652">
        <v>651</v>
      </c>
      <c r="J652">
        <v>9.2200090777120192</v>
      </c>
      <c r="L652">
        <v>651</v>
      </c>
      <c r="M652">
        <v>9.21353528822271</v>
      </c>
    </row>
    <row r="653" spans="5:13">
      <c r="E653">
        <v>652</v>
      </c>
      <c r="F653">
        <v>9.3668034536544909</v>
      </c>
      <c r="I653">
        <v>652</v>
      </c>
      <c r="J653">
        <v>9.3161960996618092</v>
      </c>
      <c r="L653">
        <v>652</v>
      </c>
      <c r="M653">
        <v>9.3191177368079394</v>
      </c>
    </row>
    <row r="654" spans="5:13">
      <c r="E654">
        <v>653</v>
      </c>
      <c r="F654">
        <v>9.9204265187948</v>
      </c>
      <c r="I654">
        <v>653</v>
      </c>
      <c r="J654">
        <v>9.9004880754005793</v>
      </c>
      <c r="L654">
        <v>653</v>
      </c>
      <c r="M654">
        <v>9.9706107782885898</v>
      </c>
    </row>
    <row r="655" spans="5:13">
      <c r="E655">
        <v>654</v>
      </c>
      <c r="F655">
        <v>14.7348217160384</v>
      </c>
      <c r="I655">
        <v>654</v>
      </c>
      <c r="J655">
        <v>14.708336379836499</v>
      </c>
      <c r="L655">
        <v>654</v>
      </c>
      <c r="M655">
        <v>14.9885278752616</v>
      </c>
    </row>
    <row r="656" spans="5:13">
      <c r="E656">
        <v>655</v>
      </c>
      <c r="F656">
        <v>14.030232808103801</v>
      </c>
      <c r="I656">
        <v>655</v>
      </c>
      <c r="J656">
        <v>14.0219285251796</v>
      </c>
      <c r="L656">
        <v>655</v>
      </c>
      <c r="M656">
        <v>14.4157778430619</v>
      </c>
    </row>
    <row r="657" spans="5:13">
      <c r="E657">
        <v>656</v>
      </c>
      <c r="F657">
        <v>14.331934077169899</v>
      </c>
      <c r="I657">
        <v>656</v>
      </c>
      <c r="J657">
        <v>14.3040634359626</v>
      </c>
      <c r="L657">
        <v>656</v>
      </c>
      <c r="M657">
        <v>14.590492540015401</v>
      </c>
    </row>
    <row r="658" spans="5:13">
      <c r="E658">
        <v>657</v>
      </c>
      <c r="F658">
        <v>16.296479911420899</v>
      </c>
      <c r="I658">
        <v>657</v>
      </c>
      <c r="J658">
        <v>16.258316641777402</v>
      </c>
      <c r="L658">
        <v>657</v>
      </c>
      <c r="M658">
        <v>16.440088025070001</v>
      </c>
    </row>
    <row r="659" spans="5:13">
      <c r="E659">
        <v>658</v>
      </c>
      <c r="F659">
        <v>15.808081125105099</v>
      </c>
      <c r="I659">
        <v>658</v>
      </c>
      <c r="J659">
        <v>15.777413809580301</v>
      </c>
      <c r="L659">
        <v>658</v>
      </c>
      <c r="M659">
        <v>16.227490594696601</v>
      </c>
    </row>
    <row r="660" spans="5:13">
      <c r="E660">
        <v>659</v>
      </c>
      <c r="F660">
        <v>17.282152439781299</v>
      </c>
      <c r="I660">
        <v>659</v>
      </c>
      <c r="J660">
        <v>17.255674214847101</v>
      </c>
      <c r="L660">
        <v>659</v>
      </c>
      <c r="M660">
        <v>17.629779272784798</v>
      </c>
    </row>
    <row r="661" spans="5:13">
      <c r="E661">
        <v>660</v>
      </c>
      <c r="F661">
        <v>17.646776389150901</v>
      </c>
      <c r="I661">
        <v>660</v>
      </c>
      <c r="J661">
        <v>17.644384328429599</v>
      </c>
      <c r="L661">
        <v>660</v>
      </c>
      <c r="M661">
        <v>17.8783916195699</v>
      </c>
    </row>
    <row r="662" spans="5:13">
      <c r="E662">
        <v>661</v>
      </c>
      <c r="F662">
        <v>14.0666201514449</v>
      </c>
      <c r="I662">
        <v>661</v>
      </c>
      <c r="J662">
        <v>14.076808933681001</v>
      </c>
      <c r="L662">
        <v>661</v>
      </c>
      <c r="M662">
        <v>14.642683427858399</v>
      </c>
    </row>
    <row r="663" spans="5:13">
      <c r="E663">
        <v>662</v>
      </c>
      <c r="F663">
        <v>16.624802835515901</v>
      </c>
      <c r="I663">
        <v>662</v>
      </c>
      <c r="J663">
        <v>16.615565889451901</v>
      </c>
      <c r="L663">
        <v>662</v>
      </c>
      <c r="M663">
        <v>16.894246346287201</v>
      </c>
    </row>
    <row r="664" spans="5:13">
      <c r="E664">
        <v>663</v>
      </c>
      <c r="F664">
        <v>14.6803002979906</v>
      </c>
      <c r="I664">
        <v>663</v>
      </c>
      <c r="J664">
        <v>14.628768199599399</v>
      </c>
      <c r="L664">
        <v>663</v>
      </c>
      <c r="M664">
        <v>14.791777463536199</v>
      </c>
    </row>
    <row r="665" spans="5:13">
      <c r="E665">
        <v>664</v>
      </c>
      <c r="F665">
        <v>9.87158175606646</v>
      </c>
      <c r="I665">
        <v>664</v>
      </c>
      <c r="J665">
        <v>9.8401303319885294</v>
      </c>
      <c r="L665">
        <v>664</v>
      </c>
      <c r="M665">
        <v>9.8396271939072104</v>
      </c>
    </row>
    <row r="666" spans="5:13">
      <c r="E666">
        <v>665</v>
      </c>
      <c r="F666">
        <v>16.882821198964301</v>
      </c>
      <c r="I666">
        <v>665</v>
      </c>
      <c r="J666">
        <v>16.841443120644399</v>
      </c>
      <c r="L666">
        <v>665</v>
      </c>
      <c r="M666">
        <v>17.046759165416699</v>
      </c>
    </row>
    <row r="667" spans="5:13">
      <c r="E667">
        <v>666</v>
      </c>
      <c r="F667">
        <v>16.758570280190501</v>
      </c>
      <c r="I667">
        <v>666</v>
      </c>
      <c r="J667">
        <v>16.720797229702502</v>
      </c>
      <c r="L667">
        <v>666</v>
      </c>
      <c r="M667">
        <v>16.8561747653822</v>
      </c>
    </row>
    <row r="668" spans="5:13">
      <c r="E668">
        <v>667</v>
      </c>
      <c r="F668">
        <v>14.593351728209701</v>
      </c>
      <c r="I668">
        <v>667</v>
      </c>
      <c r="J668">
        <v>14.5739505657031</v>
      </c>
      <c r="L668">
        <v>667</v>
      </c>
      <c r="M668">
        <v>14.680387081190601</v>
      </c>
    </row>
    <row r="669" spans="5:13">
      <c r="E669">
        <v>668</v>
      </c>
      <c r="F669">
        <v>13.5985899727934</v>
      </c>
      <c r="I669">
        <v>668</v>
      </c>
      <c r="J669">
        <v>13.571925808696699</v>
      </c>
      <c r="L669">
        <v>668</v>
      </c>
      <c r="M669">
        <v>13.7205688942559</v>
      </c>
    </row>
    <row r="670" spans="5:13">
      <c r="E670">
        <v>669</v>
      </c>
      <c r="F670">
        <v>13.6534734948573</v>
      </c>
      <c r="I670">
        <v>669</v>
      </c>
      <c r="J670">
        <v>13.5930673085794</v>
      </c>
      <c r="L670">
        <v>669</v>
      </c>
      <c r="M670">
        <v>13.512934503312101</v>
      </c>
    </row>
    <row r="671" spans="5:13">
      <c r="E671">
        <v>670</v>
      </c>
      <c r="F671">
        <v>11.6773594961714</v>
      </c>
      <c r="I671">
        <v>670</v>
      </c>
      <c r="J671">
        <v>11.624683366369799</v>
      </c>
      <c r="L671">
        <v>670</v>
      </c>
      <c r="M671">
        <v>11.5030853501259</v>
      </c>
    </row>
    <row r="672" spans="5:13">
      <c r="E672">
        <v>671</v>
      </c>
      <c r="F672">
        <v>9.5118470187239907</v>
      </c>
      <c r="I672">
        <v>671</v>
      </c>
      <c r="J672">
        <v>9.4805756712376503</v>
      </c>
      <c r="L672">
        <v>671</v>
      </c>
      <c r="M672">
        <v>9.4525376156839105</v>
      </c>
    </row>
    <row r="673" spans="5:13">
      <c r="E673">
        <v>672</v>
      </c>
      <c r="F673">
        <v>16.582203886862999</v>
      </c>
      <c r="I673">
        <v>672</v>
      </c>
      <c r="J673">
        <v>16.530158208097099</v>
      </c>
      <c r="L673">
        <v>672</v>
      </c>
      <c r="M673">
        <v>16.749630849886799</v>
      </c>
    </row>
    <row r="674" spans="5:13">
      <c r="E674">
        <v>673</v>
      </c>
      <c r="F674">
        <v>18.222907369107599</v>
      </c>
      <c r="I674">
        <v>673</v>
      </c>
      <c r="J674">
        <v>18.143698791369999</v>
      </c>
      <c r="L674">
        <v>673</v>
      </c>
      <c r="M674">
        <v>18.0769993125244</v>
      </c>
    </row>
    <row r="675" spans="5:13">
      <c r="E675">
        <v>674</v>
      </c>
      <c r="F675">
        <v>16.185333586663599</v>
      </c>
      <c r="I675">
        <v>674</v>
      </c>
      <c r="J675">
        <v>16.1338129205038</v>
      </c>
      <c r="L675">
        <v>674</v>
      </c>
      <c r="M675">
        <v>16.6150360901837</v>
      </c>
    </row>
    <row r="676" spans="5:13">
      <c r="E676">
        <v>675</v>
      </c>
      <c r="F676">
        <v>18.1450919980729</v>
      </c>
      <c r="I676">
        <v>675</v>
      </c>
      <c r="J676">
        <v>18.075944406485199</v>
      </c>
      <c r="L676">
        <v>675</v>
      </c>
      <c r="M676">
        <v>18.2449273956673</v>
      </c>
    </row>
    <row r="677" spans="5:13">
      <c r="E677">
        <v>676</v>
      </c>
      <c r="F677">
        <v>18.683241493728101</v>
      </c>
      <c r="I677">
        <v>676</v>
      </c>
      <c r="J677">
        <v>18.611699486232901</v>
      </c>
      <c r="L677">
        <v>676</v>
      </c>
      <c r="M677">
        <v>18.345042998607699</v>
      </c>
    </row>
    <row r="678" spans="5:13">
      <c r="E678">
        <v>677</v>
      </c>
      <c r="F678">
        <v>16.820734447682899</v>
      </c>
      <c r="I678">
        <v>677</v>
      </c>
      <c r="J678">
        <v>16.7793526619933</v>
      </c>
      <c r="L678">
        <v>677</v>
      </c>
      <c r="M678">
        <v>17.270452933153301</v>
      </c>
    </row>
    <row r="679" spans="5:13">
      <c r="E679">
        <v>678</v>
      </c>
      <c r="F679">
        <v>18.725602995226598</v>
      </c>
      <c r="I679">
        <v>678</v>
      </c>
      <c r="J679">
        <v>18.677337426727899</v>
      </c>
      <c r="L679">
        <v>678</v>
      </c>
      <c r="M679">
        <v>19.172653799505099</v>
      </c>
    </row>
    <row r="680" spans="5:13">
      <c r="E680">
        <v>679</v>
      </c>
      <c r="F680">
        <v>20.449587127781601</v>
      </c>
      <c r="I680">
        <v>679</v>
      </c>
      <c r="J680">
        <v>20.420910434165901</v>
      </c>
      <c r="L680">
        <v>679</v>
      </c>
      <c r="M680">
        <v>20.821929344927199</v>
      </c>
    </row>
    <row r="681" spans="5:13">
      <c r="E681">
        <v>680</v>
      </c>
      <c r="F681">
        <v>18.0622807181662</v>
      </c>
      <c r="I681">
        <v>680</v>
      </c>
      <c r="J681">
        <v>18.049811188465199</v>
      </c>
      <c r="L681">
        <v>680</v>
      </c>
      <c r="M681">
        <v>18.260861132840802</v>
      </c>
    </row>
    <row r="682" spans="5:13">
      <c r="E682">
        <v>681</v>
      </c>
      <c r="F682">
        <v>12.5195018721308</v>
      </c>
      <c r="I682">
        <v>681</v>
      </c>
      <c r="J682">
        <v>12.5010692206054</v>
      </c>
      <c r="L682">
        <v>681</v>
      </c>
      <c r="M682">
        <v>12.826819683103</v>
      </c>
    </row>
    <row r="683" spans="5:13">
      <c r="E683">
        <v>682</v>
      </c>
      <c r="F683">
        <v>16.130284752544998</v>
      </c>
      <c r="I683">
        <v>682</v>
      </c>
      <c r="J683">
        <v>16.0964259662675</v>
      </c>
      <c r="L683">
        <v>682</v>
      </c>
      <c r="M683">
        <v>16.4244056148037</v>
      </c>
    </row>
    <row r="684" spans="5:13">
      <c r="E684">
        <v>683</v>
      </c>
      <c r="F684">
        <v>18.0256835904834</v>
      </c>
      <c r="I684">
        <v>683</v>
      </c>
      <c r="J684">
        <v>17.981906994013499</v>
      </c>
      <c r="L684">
        <v>683</v>
      </c>
      <c r="M684">
        <v>17.9930336877194</v>
      </c>
    </row>
    <row r="685" spans="5:13">
      <c r="E685">
        <v>684</v>
      </c>
      <c r="F685">
        <v>18.834306325489798</v>
      </c>
      <c r="I685">
        <v>684</v>
      </c>
      <c r="J685">
        <v>18.760129574694201</v>
      </c>
      <c r="L685">
        <v>684</v>
      </c>
      <c r="M685">
        <v>18.707631990776999</v>
      </c>
    </row>
    <row r="686" spans="5:13">
      <c r="E686">
        <v>685</v>
      </c>
      <c r="F686">
        <v>15.648018829603799</v>
      </c>
      <c r="I686">
        <v>685</v>
      </c>
      <c r="J686">
        <v>15.600079338264701</v>
      </c>
      <c r="L686">
        <v>685</v>
      </c>
      <c r="M686">
        <v>16.047475517852799</v>
      </c>
    </row>
    <row r="687" spans="5:13">
      <c r="E687">
        <v>686</v>
      </c>
      <c r="F687">
        <v>17.801510340895799</v>
      </c>
      <c r="I687">
        <v>686</v>
      </c>
      <c r="J687">
        <v>17.7752621753366</v>
      </c>
      <c r="L687">
        <v>686</v>
      </c>
      <c r="M687">
        <v>18.182259085616</v>
      </c>
    </row>
    <row r="688" spans="5:13">
      <c r="E688">
        <v>687</v>
      </c>
      <c r="F688">
        <v>17.677985363667201</v>
      </c>
      <c r="I688">
        <v>687</v>
      </c>
      <c r="J688">
        <v>17.629011458010499</v>
      </c>
      <c r="L688">
        <v>687</v>
      </c>
      <c r="M688">
        <v>17.654273905871101</v>
      </c>
    </row>
    <row r="689" spans="5:13">
      <c r="E689">
        <v>688</v>
      </c>
      <c r="F689">
        <v>17.9864839310601</v>
      </c>
      <c r="I689">
        <v>688</v>
      </c>
      <c r="J689">
        <v>17.902395197173099</v>
      </c>
      <c r="L689">
        <v>688</v>
      </c>
      <c r="M689">
        <v>18.004565040973802</v>
      </c>
    </row>
    <row r="690" spans="5:13">
      <c r="E690">
        <v>689</v>
      </c>
      <c r="F690">
        <v>19.221643667538</v>
      </c>
      <c r="I690">
        <v>689</v>
      </c>
      <c r="J690">
        <v>19.167573266556701</v>
      </c>
      <c r="L690">
        <v>689</v>
      </c>
      <c r="M690">
        <v>19.478113143069901</v>
      </c>
    </row>
    <row r="691" spans="5:13">
      <c r="E691">
        <v>690</v>
      </c>
      <c r="F691">
        <v>15.673247545761001</v>
      </c>
      <c r="I691">
        <v>690</v>
      </c>
      <c r="J691">
        <v>15.614695402238199</v>
      </c>
      <c r="L691">
        <v>690</v>
      </c>
      <c r="M691">
        <v>16.0413631750293</v>
      </c>
    </row>
    <row r="692" spans="5:13">
      <c r="E692">
        <v>691</v>
      </c>
      <c r="F692">
        <v>16.297413268838302</v>
      </c>
      <c r="I692">
        <v>691</v>
      </c>
      <c r="J692">
        <v>16.247916833859801</v>
      </c>
      <c r="L692">
        <v>691</v>
      </c>
      <c r="M692">
        <v>16.265505678083901</v>
      </c>
    </row>
    <row r="693" spans="5:13">
      <c r="E693">
        <v>692</v>
      </c>
      <c r="F693">
        <v>16.2976161058107</v>
      </c>
      <c r="I693">
        <v>692</v>
      </c>
      <c r="J693">
        <v>16.245075049168399</v>
      </c>
      <c r="L693">
        <v>692</v>
      </c>
      <c r="M693">
        <v>16.264509758125499</v>
      </c>
    </row>
    <row r="694" spans="5:13">
      <c r="E694">
        <v>693</v>
      </c>
      <c r="F694">
        <v>16.296238952720099</v>
      </c>
      <c r="I694">
        <v>693</v>
      </c>
      <c r="J694">
        <v>16.234153857814601</v>
      </c>
      <c r="L694">
        <v>693</v>
      </c>
      <c r="M694">
        <v>16.240573258287501</v>
      </c>
    </row>
    <row r="695" spans="5:13">
      <c r="E695">
        <v>694</v>
      </c>
      <c r="F695">
        <v>16.322108817755399</v>
      </c>
      <c r="I695">
        <v>694</v>
      </c>
      <c r="J695">
        <v>16.2502812573249</v>
      </c>
      <c r="L695">
        <v>694</v>
      </c>
      <c r="M695">
        <v>16.246127188083999</v>
      </c>
    </row>
    <row r="696" spans="5:13">
      <c r="E696">
        <v>695</v>
      </c>
      <c r="F696">
        <v>16.3187585842164</v>
      </c>
      <c r="I696">
        <v>695</v>
      </c>
      <c r="J696">
        <v>16.240214318361101</v>
      </c>
      <c r="L696">
        <v>695</v>
      </c>
      <c r="M696">
        <v>16.215937942457799</v>
      </c>
    </row>
    <row r="697" spans="5:13">
      <c r="E697">
        <v>696</v>
      </c>
      <c r="F697">
        <v>12.3462110736358</v>
      </c>
      <c r="I697">
        <v>696</v>
      </c>
      <c r="J697">
        <v>12.2953851990871</v>
      </c>
      <c r="L697">
        <v>696</v>
      </c>
      <c r="M697">
        <v>12.4414656982881</v>
      </c>
    </row>
    <row r="698" spans="5:13">
      <c r="E698">
        <v>697</v>
      </c>
      <c r="F698">
        <v>10.7832247427928</v>
      </c>
      <c r="I698">
        <v>697</v>
      </c>
      <c r="J698">
        <v>10.731587654672699</v>
      </c>
      <c r="L698">
        <v>697</v>
      </c>
      <c r="M698">
        <v>10.6502560407387</v>
      </c>
    </row>
    <row r="699" spans="5:13">
      <c r="E699">
        <v>698</v>
      </c>
      <c r="F699">
        <v>10.376919521699101</v>
      </c>
      <c r="I699">
        <v>698</v>
      </c>
      <c r="J699">
        <v>10.325902385176301</v>
      </c>
      <c r="L699">
        <v>698</v>
      </c>
      <c r="M699">
        <v>10.160283940329199</v>
      </c>
    </row>
    <row r="700" spans="5:13">
      <c r="E700">
        <v>699</v>
      </c>
      <c r="F700">
        <v>11.41970986009</v>
      </c>
      <c r="I700">
        <v>699</v>
      </c>
      <c r="J700">
        <v>11.3896646351195</v>
      </c>
      <c r="L700">
        <v>699</v>
      </c>
      <c r="M700">
        <v>11.336824863619301</v>
      </c>
    </row>
    <row r="701" spans="5:13">
      <c r="E701">
        <v>700</v>
      </c>
      <c r="F701">
        <v>13.286675317179199</v>
      </c>
      <c r="I701">
        <v>700</v>
      </c>
      <c r="J701">
        <v>13.257095558027601</v>
      </c>
      <c r="L701">
        <v>700</v>
      </c>
      <c r="M701">
        <v>13.2518012741081</v>
      </c>
    </row>
    <row r="702" spans="5:13">
      <c r="E702">
        <v>701</v>
      </c>
      <c r="F702">
        <v>13.412323978296801</v>
      </c>
      <c r="I702">
        <v>701</v>
      </c>
      <c r="J702">
        <v>13.362211565321401</v>
      </c>
      <c r="L702">
        <v>701</v>
      </c>
      <c r="M702">
        <v>13.3863047361173</v>
      </c>
    </row>
    <row r="703" spans="5:13">
      <c r="E703">
        <v>702</v>
      </c>
      <c r="F703">
        <v>14.617721781470401</v>
      </c>
      <c r="I703">
        <v>702</v>
      </c>
      <c r="J703">
        <v>14.5573581758019</v>
      </c>
      <c r="L703">
        <v>702</v>
      </c>
      <c r="M703">
        <v>14.585810066227801</v>
      </c>
    </row>
    <row r="704" spans="5:13">
      <c r="E704">
        <v>703</v>
      </c>
      <c r="F704">
        <v>14.3906336676944</v>
      </c>
      <c r="I704">
        <v>703</v>
      </c>
      <c r="J704">
        <v>14.3325869778058</v>
      </c>
      <c r="L704">
        <v>703</v>
      </c>
      <c r="M704">
        <v>14.442005256753699</v>
      </c>
    </row>
    <row r="705" spans="5:13">
      <c r="E705">
        <v>704</v>
      </c>
      <c r="F705">
        <v>16.996043820652599</v>
      </c>
      <c r="I705">
        <v>704</v>
      </c>
      <c r="J705">
        <v>16.972616177004401</v>
      </c>
      <c r="L705">
        <v>704</v>
      </c>
      <c r="M705">
        <v>17.137495271808302</v>
      </c>
    </row>
    <row r="706" spans="5:13">
      <c r="E706">
        <v>705</v>
      </c>
      <c r="F706">
        <v>15.6293005552682</v>
      </c>
      <c r="I706">
        <v>705</v>
      </c>
      <c r="J706">
        <v>15.5941796467408</v>
      </c>
      <c r="L706">
        <v>705</v>
      </c>
      <c r="M706">
        <v>15.970371143566201</v>
      </c>
    </row>
    <row r="707" spans="5:13">
      <c r="E707">
        <v>706</v>
      </c>
      <c r="F707">
        <v>18.184143037453602</v>
      </c>
      <c r="I707">
        <v>706</v>
      </c>
      <c r="J707">
        <v>18.137313058212602</v>
      </c>
      <c r="L707">
        <v>706</v>
      </c>
      <c r="M707">
        <v>18.209981593710101</v>
      </c>
    </row>
    <row r="708" spans="5:13">
      <c r="E708">
        <v>707</v>
      </c>
      <c r="F708">
        <v>17.628693804935899</v>
      </c>
      <c r="I708">
        <v>707</v>
      </c>
      <c r="J708">
        <v>17.589694827307799</v>
      </c>
      <c r="L708">
        <v>707</v>
      </c>
      <c r="M708">
        <v>18.009355349433001</v>
      </c>
    </row>
    <row r="709" spans="5:13">
      <c r="E709">
        <v>708</v>
      </c>
      <c r="F709">
        <v>20.256504870615501</v>
      </c>
      <c r="I709">
        <v>708</v>
      </c>
      <c r="J709">
        <v>20.200548616628801</v>
      </c>
      <c r="L709">
        <v>708</v>
      </c>
      <c r="M709">
        <v>20.1835827493863</v>
      </c>
    </row>
    <row r="710" spans="5:13">
      <c r="E710">
        <v>709</v>
      </c>
      <c r="F710">
        <v>7.2380668027452399</v>
      </c>
      <c r="I710">
        <v>709</v>
      </c>
      <c r="J710">
        <v>7.21253952729628</v>
      </c>
      <c r="L710">
        <v>709</v>
      </c>
      <c r="M710">
        <v>7.1364321959568704</v>
      </c>
    </row>
    <row r="711" spans="5:13">
      <c r="E711">
        <v>710</v>
      </c>
      <c r="F711">
        <v>7.1770242720455002</v>
      </c>
      <c r="I711">
        <v>710</v>
      </c>
      <c r="J711">
        <v>7.1544883658080298</v>
      </c>
      <c r="L711">
        <v>710</v>
      </c>
      <c r="M711">
        <v>7.1615545402398801</v>
      </c>
    </row>
    <row r="712" spans="5:13">
      <c r="E712">
        <v>711</v>
      </c>
      <c r="F712">
        <v>7.09438078755921</v>
      </c>
      <c r="I712">
        <v>711</v>
      </c>
      <c r="J712">
        <v>7.0720910273250501</v>
      </c>
      <c r="L712">
        <v>711</v>
      </c>
      <c r="M712">
        <v>7.0719523999556504</v>
      </c>
    </row>
    <row r="713" spans="5:13">
      <c r="E713">
        <v>712</v>
      </c>
      <c r="F713">
        <v>7.0432734215303903</v>
      </c>
      <c r="I713">
        <v>712</v>
      </c>
      <c r="J713">
        <v>7.0265056277445099</v>
      </c>
      <c r="L713">
        <v>712</v>
      </c>
      <c r="M713">
        <v>7.0584035644276701</v>
      </c>
    </row>
    <row r="714" spans="5:13">
      <c r="E714">
        <v>713</v>
      </c>
      <c r="F714">
        <v>9.5635183405334097</v>
      </c>
      <c r="I714">
        <v>713</v>
      </c>
      <c r="J714">
        <v>9.5366692491148708</v>
      </c>
      <c r="L714">
        <v>713</v>
      </c>
      <c r="M714">
        <v>9.5573120947903192</v>
      </c>
    </row>
    <row r="715" spans="5:13">
      <c r="E715">
        <v>714</v>
      </c>
      <c r="F715">
        <v>12.141429811150999</v>
      </c>
      <c r="I715">
        <v>714</v>
      </c>
      <c r="J715">
        <v>12.1389627592623</v>
      </c>
      <c r="L715">
        <v>714</v>
      </c>
      <c r="M715">
        <v>12.0825552205892</v>
      </c>
    </row>
    <row r="716" spans="5:13">
      <c r="E716">
        <v>715</v>
      </c>
      <c r="F716">
        <v>10.542545902973799</v>
      </c>
      <c r="I716">
        <v>715</v>
      </c>
      <c r="J716">
        <v>10.5319094698204</v>
      </c>
      <c r="L716">
        <v>715</v>
      </c>
      <c r="M716">
        <v>10.5756827928462</v>
      </c>
    </row>
    <row r="717" spans="5:13">
      <c r="E717">
        <v>716</v>
      </c>
      <c r="F717">
        <v>11.275714793285999</v>
      </c>
      <c r="I717">
        <v>716</v>
      </c>
      <c r="J717">
        <v>11.2586627414398</v>
      </c>
      <c r="L717">
        <v>716</v>
      </c>
      <c r="M717">
        <v>11.3203765978391</v>
      </c>
    </row>
    <row r="718" spans="5:13">
      <c r="E718">
        <v>717</v>
      </c>
      <c r="F718">
        <v>11.0957147383304</v>
      </c>
      <c r="I718">
        <v>717</v>
      </c>
      <c r="J718">
        <v>11.081905837096</v>
      </c>
      <c r="L718">
        <v>717</v>
      </c>
      <c r="M718">
        <v>11.0834065280998</v>
      </c>
    </row>
    <row r="719" spans="5:13">
      <c r="E719">
        <v>718</v>
      </c>
      <c r="F719">
        <v>11.100161852110899</v>
      </c>
      <c r="I719">
        <v>718</v>
      </c>
      <c r="J719">
        <v>11.087120336427301</v>
      </c>
      <c r="L719">
        <v>718</v>
      </c>
      <c r="M719">
        <v>11.051865993527301</v>
      </c>
    </row>
    <row r="720" spans="5:13">
      <c r="E720">
        <v>719</v>
      </c>
      <c r="F720">
        <v>10.811684992699499</v>
      </c>
      <c r="I720">
        <v>719</v>
      </c>
      <c r="J720">
        <v>10.8069776525248</v>
      </c>
      <c r="L720">
        <v>719</v>
      </c>
      <c r="M720">
        <v>10.8184122374256</v>
      </c>
    </row>
    <row r="721" spans="5:13">
      <c r="E721">
        <v>720</v>
      </c>
      <c r="F721">
        <v>10.406423638384201</v>
      </c>
      <c r="I721">
        <v>720</v>
      </c>
      <c r="J721">
        <v>10.3929200030024</v>
      </c>
      <c r="L721">
        <v>720</v>
      </c>
      <c r="M721">
        <v>10.384723715664601</v>
      </c>
    </row>
    <row r="722" spans="5:13">
      <c r="E722">
        <v>721</v>
      </c>
      <c r="F722">
        <v>10.4257115165892</v>
      </c>
      <c r="I722">
        <v>721</v>
      </c>
      <c r="J722">
        <v>10.420030920614799</v>
      </c>
      <c r="L722">
        <v>721</v>
      </c>
      <c r="M722">
        <v>10.3870040345384</v>
      </c>
    </row>
    <row r="723" spans="5:13">
      <c r="E723">
        <v>722</v>
      </c>
      <c r="F723">
        <v>10.1208906175031</v>
      </c>
      <c r="I723">
        <v>722</v>
      </c>
      <c r="J723">
        <v>10.0710808158519</v>
      </c>
      <c r="L723">
        <v>722</v>
      </c>
      <c r="M723">
        <v>9.9132676061857694</v>
      </c>
    </row>
    <row r="724" spans="5:13">
      <c r="E724">
        <v>723</v>
      </c>
      <c r="F724">
        <v>11.0207576442897</v>
      </c>
      <c r="I724">
        <v>723</v>
      </c>
      <c r="J724">
        <v>10.980950618307499</v>
      </c>
      <c r="L724">
        <v>723</v>
      </c>
      <c r="M724">
        <v>10.869896049025099</v>
      </c>
    </row>
    <row r="725" spans="5:13">
      <c r="E725">
        <v>724</v>
      </c>
      <c r="F725">
        <v>9.8840250329751207</v>
      </c>
      <c r="I725">
        <v>724</v>
      </c>
      <c r="J725">
        <v>9.8400775751722804</v>
      </c>
      <c r="L725">
        <v>724</v>
      </c>
      <c r="M725">
        <v>9.6793539796853292</v>
      </c>
    </row>
    <row r="726" spans="5:13">
      <c r="E726">
        <v>725</v>
      </c>
      <c r="F726">
        <v>9.1717253142509207</v>
      </c>
      <c r="I726">
        <v>725</v>
      </c>
      <c r="J726">
        <v>9.1327843991269493</v>
      </c>
      <c r="L726">
        <v>725</v>
      </c>
      <c r="M726">
        <v>9.0414044507306208</v>
      </c>
    </row>
    <row r="727" spans="5:13">
      <c r="E727">
        <v>726</v>
      </c>
      <c r="F727">
        <v>10.4838037638619</v>
      </c>
      <c r="I727">
        <v>726</v>
      </c>
      <c r="J727">
        <v>10.4993993899089</v>
      </c>
      <c r="L727">
        <v>726</v>
      </c>
      <c r="M727">
        <v>10.578882188356699</v>
      </c>
    </row>
    <row r="728" spans="5:13">
      <c r="E728">
        <v>727</v>
      </c>
      <c r="F728">
        <v>9.1146677657556605</v>
      </c>
      <c r="I728">
        <v>727</v>
      </c>
      <c r="J728">
        <v>9.1114995763422293</v>
      </c>
      <c r="L728">
        <v>727</v>
      </c>
      <c r="M728">
        <v>9.1005083951198493</v>
      </c>
    </row>
    <row r="729" spans="5:13">
      <c r="E729">
        <v>728</v>
      </c>
      <c r="F729">
        <v>7.8655796025851199</v>
      </c>
      <c r="I729">
        <v>728</v>
      </c>
      <c r="J729">
        <v>7.8656332613915803</v>
      </c>
      <c r="L729">
        <v>728</v>
      </c>
      <c r="M729">
        <v>7.7925347199686197</v>
      </c>
    </row>
    <row r="730" spans="5:13">
      <c r="E730">
        <v>729</v>
      </c>
      <c r="F730">
        <v>7.7297512232256702</v>
      </c>
      <c r="I730">
        <v>729</v>
      </c>
      <c r="J730">
        <v>7.7338311431810798</v>
      </c>
      <c r="L730">
        <v>729</v>
      </c>
      <c r="M730">
        <v>7.6749209828760296</v>
      </c>
    </row>
    <row r="731" spans="5:13">
      <c r="E731">
        <v>730</v>
      </c>
      <c r="F731">
        <v>7.8447118704739598</v>
      </c>
      <c r="I731">
        <v>730</v>
      </c>
      <c r="J731">
        <v>7.8605559791302504</v>
      </c>
      <c r="L731">
        <v>730</v>
      </c>
      <c r="M731">
        <v>7.8767467609090902</v>
      </c>
    </row>
    <row r="732" spans="5:13">
      <c r="E732">
        <v>731</v>
      </c>
      <c r="F732">
        <v>7.3942050725658799</v>
      </c>
      <c r="I732">
        <v>731</v>
      </c>
      <c r="J732">
        <v>7.4078891129851101</v>
      </c>
      <c r="L732">
        <v>731</v>
      </c>
      <c r="M732">
        <v>7.4017464161407203</v>
      </c>
    </row>
    <row r="733" spans="5:13">
      <c r="E733">
        <v>732</v>
      </c>
      <c r="F733">
        <v>7.7384558820989797</v>
      </c>
      <c r="I733">
        <v>732</v>
      </c>
      <c r="J733">
        <v>7.7501893392571599</v>
      </c>
      <c r="L733">
        <v>732</v>
      </c>
      <c r="M733">
        <v>7.7417821740214396</v>
      </c>
    </row>
    <row r="734" spans="5:13">
      <c r="E734">
        <v>733</v>
      </c>
      <c r="F734">
        <v>9.0231936573294096</v>
      </c>
      <c r="I734">
        <v>733</v>
      </c>
      <c r="J734">
        <v>9.0412685964102195</v>
      </c>
      <c r="L734">
        <v>733</v>
      </c>
      <c r="M734">
        <v>9.1027816956671597</v>
      </c>
    </row>
    <row r="735" spans="5:13">
      <c r="E735">
        <v>734</v>
      </c>
      <c r="F735">
        <v>9.7518508491523601</v>
      </c>
      <c r="I735">
        <v>734</v>
      </c>
      <c r="J735">
        <v>9.7773192775630093</v>
      </c>
      <c r="L735">
        <v>734</v>
      </c>
      <c r="M735">
        <v>9.8612324485821308</v>
      </c>
    </row>
    <row r="736" spans="5:13">
      <c r="E736">
        <v>735</v>
      </c>
      <c r="F736">
        <v>10.507660936234</v>
      </c>
      <c r="I736">
        <v>735</v>
      </c>
      <c r="J736">
        <v>10.5411851756293</v>
      </c>
      <c r="L736">
        <v>735</v>
      </c>
      <c r="M736">
        <v>10.7114447417111</v>
      </c>
    </row>
    <row r="737" spans="5:13">
      <c r="E737">
        <v>736</v>
      </c>
      <c r="F737">
        <v>9.60162247790708</v>
      </c>
      <c r="I737">
        <v>736</v>
      </c>
      <c r="J737">
        <v>9.6431086017819698</v>
      </c>
      <c r="L737">
        <v>736</v>
      </c>
      <c r="M737">
        <v>9.8548814925522308</v>
      </c>
    </row>
    <row r="738" spans="5:13">
      <c r="E738">
        <v>737</v>
      </c>
      <c r="F738">
        <v>9.9429212880261808</v>
      </c>
      <c r="I738">
        <v>737</v>
      </c>
      <c r="J738">
        <v>10.0125765970107</v>
      </c>
      <c r="L738">
        <v>737</v>
      </c>
      <c r="M738">
        <v>10.3043240766832</v>
      </c>
    </row>
    <row r="739" spans="5:13">
      <c r="E739">
        <v>738</v>
      </c>
      <c r="F739">
        <v>9.7067001461632803</v>
      </c>
      <c r="I739">
        <v>738</v>
      </c>
      <c r="J739">
        <v>9.7656689957754494</v>
      </c>
      <c r="L739">
        <v>738</v>
      </c>
      <c r="M739">
        <v>10.026983162746999</v>
      </c>
    </row>
    <row r="740" spans="5:13">
      <c r="E740">
        <v>739</v>
      </c>
      <c r="F740">
        <v>9.5491930164521008</v>
      </c>
      <c r="I740">
        <v>739</v>
      </c>
      <c r="J740">
        <v>9.5997802405379602</v>
      </c>
      <c r="L740">
        <v>739</v>
      </c>
      <c r="M740">
        <v>9.8322878819481296</v>
      </c>
    </row>
    <row r="741" spans="5:13">
      <c r="E741">
        <v>740</v>
      </c>
      <c r="F741">
        <v>8.4065646596469801</v>
      </c>
      <c r="I741">
        <v>740</v>
      </c>
      <c r="J741">
        <v>8.4512796262759196</v>
      </c>
      <c r="L741">
        <v>740</v>
      </c>
      <c r="M741">
        <v>8.5906026127926101</v>
      </c>
    </row>
    <row r="742" spans="5:13">
      <c r="E742">
        <v>741</v>
      </c>
      <c r="F742">
        <v>7.3915380307690999</v>
      </c>
      <c r="I742">
        <v>741</v>
      </c>
      <c r="J742">
        <v>7.4666483688840604</v>
      </c>
      <c r="L742">
        <v>741</v>
      </c>
      <c r="M742">
        <v>7.6905009868788099</v>
      </c>
    </row>
    <row r="743" spans="5:13">
      <c r="E743">
        <v>742</v>
      </c>
      <c r="F743">
        <v>6.9554279065059701</v>
      </c>
      <c r="I743">
        <v>742</v>
      </c>
      <c r="J743">
        <v>7.0727553669702798</v>
      </c>
      <c r="L743">
        <v>742</v>
      </c>
      <c r="M743">
        <v>7.4822363004133701</v>
      </c>
    </row>
    <row r="744" spans="5:13">
      <c r="E744">
        <v>743</v>
      </c>
      <c r="F744">
        <v>7.1178550573436103</v>
      </c>
      <c r="I744">
        <v>743</v>
      </c>
      <c r="J744">
        <v>7.2364926858184901</v>
      </c>
      <c r="L744">
        <v>743</v>
      </c>
      <c r="M744">
        <v>7.6985604914376999</v>
      </c>
    </row>
    <row r="745" spans="5:13">
      <c r="E745">
        <v>744</v>
      </c>
      <c r="F745">
        <v>8.1426402119934895</v>
      </c>
      <c r="I745">
        <v>744</v>
      </c>
      <c r="J745">
        <v>8.2200697113513606</v>
      </c>
      <c r="L745">
        <v>744</v>
      </c>
      <c r="M745">
        <v>8.4993734028361292</v>
      </c>
    </row>
    <row r="746" spans="5:13">
      <c r="E746">
        <v>745</v>
      </c>
      <c r="F746">
        <v>8.2533398082285903</v>
      </c>
      <c r="I746">
        <v>745</v>
      </c>
      <c r="J746">
        <v>8.2904720665125904</v>
      </c>
      <c r="L746">
        <v>745</v>
      </c>
      <c r="M746">
        <v>8.3659459806564005</v>
      </c>
    </row>
    <row r="747" spans="5:13">
      <c r="E747">
        <v>746</v>
      </c>
      <c r="F747">
        <v>9.6029574079265405</v>
      </c>
      <c r="I747">
        <v>746</v>
      </c>
      <c r="J747">
        <v>9.6401807770595305</v>
      </c>
      <c r="L747">
        <v>746</v>
      </c>
      <c r="M747">
        <v>9.8041541605966405</v>
      </c>
    </row>
    <row r="748" spans="5:13">
      <c r="E748">
        <v>747</v>
      </c>
      <c r="F748">
        <v>11.654050512358101</v>
      </c>
      <c r="I748">
        <v>747</v>
      </c>
      <c r="J748">
        <v>11.6995181777396</v>
      </c>
      <c r="L748">
        <v>747</v>
      </c>
      <c r="M748">
        <v>12.010520393606001</v>
      </c>
    </row>
    <row r="749" spans="5:13">
      <c r="E749">
        <v>748</v>
      </c>
      <c r="F749">
        <v>12.1199544976577</v>
      </c>
      <c r="I749">
        <v>748</v>
      </c>
      <c r="J749">
        <v>12.2332851041847</v>
      </c>
      <c r="L749">
        <v>748</v>
      </c>
      <c r="M749">
        <v>12.8606190302368</v>
      </c>
    </row>
    <row r="750" spans="5:13">
      <c r="E750">
        <v>749</v>
      </c>
      <c r="F750">
        <v>12.6121609801851</v>
      </c>
      <c r="I750">
        <v>749</v>
      </c>
      <c r="J750">
        <v>12.7663680127652</v>
      </c>
      <c r="L750">
        <v>749</v>
      </c>
      <c r="M750">
        <v>13.6400773398684</v>
      </c>
    </row>
    <row r="751" spans="5:13">
      <c r="E751">
        <v>750</v>
      </c>
      <c r="F751">
        <v>11.7499505446405</v>
      </c>
      <c r="I751">
        <v>750</v>
      </c>
      <c r="J751">
        <v>11.899105002447101</v>
      </c>
      <c r="L751">
        <v>750</v>
      </c>
      <c r="M751">
        <v>12.6412296625174</v>
      </c>
    </row>
    <row r="752" spans="5:13">
      <c r="E752">
        <v>751</v>
      </c>
      <c r="F752">
        <v>10.744589247510101</v>
      </c>
      <c r="I752">
        <v>751</v>
      </c>
      <c r="J752">
        <v>10.8748865135621</v>
      </c>
      <c r="L752">
        <v>751</v>
      </c>
      <c r="M752">
        <v>11.625844162773999</v>
      </c>
    </row>
    <row r="753" spans="5:13">
      <c r="E753">
        <v>752</v>
      </c>
      <c r="F753">
        <v>10.7936283763304</v>
      </c>
      <c r="I753">
        <v>752</v>
      </c>
      <c r="J753">
        <v>10.9198817169072</v>
      </c>
      <c r="L753">
        <v>752</v>
      </c>
      <c r="M753">
        <v>11.6418388558467</v>
      </c>
    </row>
    <row r="754" spans="5:13">
      <c r="E754">
        <v>753</v>
      </c>
      <c r="F754">
        <v>10.5757323074967</v>
      </c>
      <c r="I754">
        <v>753</v>
      </c>
      <c r="J754">
        <v>10.6723190558148</v>
      </c>
      <c r="L754">
        <v>753</v>
      </c>
      <c r="M754">
        <v>11.1810014928675</v>
      </c>
    </row>
    <row r="755" spans="5:13">
      <c r="E755">
        <v>754</v>
      </c>
      <c r="F755">
        <v>10.838466109675901</v>
      </c>
      <c r="I755">
        <v>754</v>
      </c>
      <c r="J755">
        <v>10.8929695697484</v>
      </c>
      <c r="L755">
        <v>754</v>
      </c>
      <c r="M755">
        <v>11.1594293626589</v>
      </c>
    </row>
    <row r="756" spans="5:13">
      <c r="E756">
        <v>755</v>
      </c>
      <c r="F756">
        <v>10.1666992836634</v>
      </c>
      <c r="I756">
        <v>755</v>
      </c>
      <c r="J756">
        <v>10.242708502473899</v>
      </c>
      <c r="L756">
        <v>755</v>
      </c>
      <c r="M756">
        <v>10.475572563962499</v>
      </c>
    </row>
    <row r="757" spans="5:13">
      <c r="E757">
        <v>756</v>
      </c>
      <c r="F757">
        <v>10.0061167001949</v>
      </c>
      <c r="I757">
        <v>756</v>
      </c>
      <c r="J757">
        <v>10.0789442707314</v>
      </c>
      <c r="L757">
        <v>756</v>
      </c>
      <c r="M757">
        <v>10.365035686193201</v>
      </c>
    </row>
    <row r="758" spans="5:13">
      <c r="E758">
        <v>757</v>
      </c>
      <c r="F758">
        <v>10.481840043299</v>
      </c>
      <c r="I758">
        <v>757</v>
      </c>
      <c r="J758">
        <v>10.560521406286201</v>
      </c>
      <c r="L758">
        <v>757</v>
      </c>
      <c r="M758">
        <v>10.7669247685985</v>
      </c>
    </row>
    <row r="759" spans="5:13">
      <c r="E759">
        <v>758</v>
      </c>
      <c r="F759">
        <v>9.4271389897345692</v>
      </c>
      <c r="I759">
        <v>758</v>
      </c>
      <c r="J759">
        <v>9.5171027300505404</v>
      </c>
      <c r="L759">
        <v>758</v>
      </c>
      <c r="M759">
        <v>9.6905130703739797</v>
      </c>
    </row>
    <row r="760" spans="5:13">
      <c r="E760">
        <v>759</v>
      </c>
      <c r="F760">
        <v>9.5372212352479107</v>
      </c>
      <c r="I760">
        <v>759</v>
      </c>
      <c r="J760">
        <v>9.6414554341129293</v>
      </c>
      <c r="L760">
        <v>759</v>
      </c>
      <c r="M760">
        <v>10.0386725428153</v>
      </c>
    </row>
    <row r="761" spans="5:13">
      <c r="E761">
        <v>760</v>
      </c>
      <c r="F761">
        <v>8.9818351611204896</v>
      </c>
      <c r="I761">
        <v>760</v>
      </c>
      <c r="J761">
        <v>9.0631766230193804</v>
      </c>
      <c r="L761">
        <v>760</v>
      </c>
      <c r="M761">
        <v>9.4225207089988796</v>
      </c>
    </row>
    <row r="762" spans="5:13">
      <c r="E762">
        <v>761</v>
      </c>
      <c r="F762">
        <v>9.4455345004800009</v>
      </c>
      <c r="I762">
        <v>761</v>
      </c>
      <c r="J762">
        <v>9.5308480241594307</v>
      </c>
      <c r="L762">
        <v>761</v>
      </c>
      <c r="M762">
        <v>9.8695766447498592</v>
      </c>
    </row>
    <row r="763" spans="5:13">
      <c r="E763">
        <v>762</v>
      </c>
      <c r="F763">
        <v>9.7146856634395693</v>
      </c>
      <c r="I763">
        <v>762</v>
      </c>
      <c r="J763">
        <v>9.7761776610224604</v>
      </c>
      <c r="L763">
        <v>762</v>
      </c>
      <c r="M763">
        <v>9.9433794509235902</v>
      </c>
    </row>
    <row r="764" spans="5:13">
      <c r="E764">
        <v>763</v>
      </c>
      <c r="F764">
        <v>8.1393861197694797</v>
      </c>
      <c r="I764">
        <v>763</v>
      </c>
      <c r="J764">
        <v>8.2004562966643508</v>
      </c>
      <c r="L764">
        <v>763</v>
      </c>
      <c r="M764">
        <v>8.3286394162242399</v>
      </c>
    </row>
    <row r="765" spans="5:13">
      <c r="E765">
        <v>764</v>
      </c>
      <c r="F765">
        <v>7.1891851202853001</v>
      </c>
      <c r="I765">
        <v>764</v>
      </c>
      <c r="J765">
        <v>7.2517372526075903</v>
      </c>
      <c r="L765">
        <v>764</v>
      </c>
      <c r="M765">
        <v>7.3425609106116401</v>
      </c>
    </row>
    <row r="766" spans="5:13">
      <c r="E766">
        <v>765</v>
      </c>
      <c r="F766">
        <v>7.2648546290771296</v>
      </c>
      <c r="I766">
        <v>765</v>
      </c>
      <c r="J766">
        <v>7.32824769070172</v>
      </c>
      <c r="L766">
        <v>765</v>
      </c>
      <c r="M766">
        <v>7.4302657056660903</v>
      </c>
    </row>
    <row r="767" spans="5:13">
      <c r="E767">
        <v>766</v>
      </c>
      <c r="F767">
        <v>7.94602249087015</v>
      </c>
      <c r="I767">
        <v>766</v>
      </c>
      <c r="J767">
        <v>7.9989254251703503</v>
      </c>
      <c r="L767">
        <v>766</v>
      </c>
      <c r="M767">
        <v>8.1165508628595706</v>
      </c>
    </row>
    <row r="768" spans="5:13">
      <c r="E768">
        <v>767</v>
      </c>
      <c r="F768">
        <v>10.2463876045089</v>
      </c>
      <c r="I768">
        <v>767</v>
      </c>
      <c r="J768">
        <v>10.182083756615601</v>
      </c>
      <c r="L768">
        <v>767</v>
      </c>
      <c r="M768">
        <v>9.7973625893007803</v>
      </c>
    </row>
    <row r="769" spans="5:13">
      <c r="E769">
        <v>768</v>
      </c>
      <c r="F769">
        <v>9.4971204591904304</v>
      </c>
      <c r="I769">
        <v>768</v>
      </c>
      <c r="J769">
        <v>9.39179634057413</v>
      </c>
      <c r="L769">
        <v>768</v>
      </c>
      <c r="M769">
        <v>8.9697332790871407</v>
      </c>
    </row>
    <row r="770" spans="5:13">
      <c r="E770">
        <v>769</v>
      </c>
      <c r="F770">
        <v>9.2325156508261692</v>
      </c>
      <c r="I770">
        <v>769</v>
      </c>
      <c r="J770">
        <v>9.2575296364742901</v>
      </c>
      <c r="L770">
        <v>769</v>
      </c>
      <c r="M770">
        <v>9.2618951878279994</v>
      </c>
    </row>
    <row r="771" spans="5:13">
      <c r="E771">
        <v>770</v>
      </c>
      <c r="F771">
        <v>9.22753296706043</v>
      </c>
      <c r="I771">
        <v>770</v>
      </c>
      <c r="J771">
        <v>9.2546719523862002</v>
      </c>
      <c r="L771">
        <v>770</v>
      </c>
      <c r="M771">
        <v>9.2256123749041201</v>
      </c>
    </row>
    <row r="772" spans="5:13">
      <c r="E772">
        <v>771</v>
      </c>
      <c r="F772">
        <v>8.7374596793964798</v>
      </c>
      <c r="I772">
        <v>771</v>
      </c>
      <c r="J772">
        <v>8.7424954969667095</v>
      </c>
      <c r="L772">
        <v>771</v>
      </c>
      <c r="M772">
        <v>8.6192865929490097</v>
      </c>
    </row>
    <row r="773" spans="5:13">
      <c r="E773">
        <v>772</v>
      </c>
      <c r="F773">
        <v>9.1952643704207393</v>
      </c>
      <c r="I773">
        <v>772</v>
      </c>
      <c r="J773">
        <v>9.2198407485304106</v>
      </c>
      <c r="L773">
        <v>772</v>
      </c>
      <c r="M773">
        <v>9.1378376065874694</v>
      </c>
    </row>
    <row r="774" spans="5:13">
      <c r="E774">
        <v>773</v>
      </c>
      <c r="F774">
        <v>8.9782236651563103</v>
      </c>
      <c r="I774">
        <v>773</v>
      </c>
      <c r="J774">
        <v>8.9941875599495695</v>
      </c>
      <c r="L774">
        <v>773</v>
      </c>
      <c r="M774">
        <v>8.8161308143689094</v>
      </c>
    </row>
    <row r="775" spans="5:13">
      <c r="E775">
        <v>774</v>
      </c>
      <c r="F775">
        <v>12.874943842226999</v>
      </c>
      <c r="I775">
        <v>774</v>
      </c>
      <c r="J775">
        <v>12.901843274084801</v>
      </c>
      <c r="L775">
        <v>774</v>
      </c>
      <c r="M775">
        <v>12.847294626615399</v>
      </c>
    </row>
    <row r="776" spans="5:13">
      <c r="E776">
        <v>775</v>
      </c>
      <c r="F776">
        <v>14.2743779162879</v>
      </c>
      <c r="I776">
        <v>775</v>
      </c>
      <c r="J776">
        <v>14.3061931897882</v>
      </c>
      <c r="L776">
        <v>775</v>
      </c>
      <c r="M776">
        <v>14.579621714013401</v>
      </c>
    </row>
    <row r="777" spans="5:13">
      <c r="E777">
        <v>776</v>
      </c>
      <c r="F777">
        <v>16.202338778036498</v>
      </c>
      <c r="I777">
        <v>776</v>
      </c>
      <c r="J777">
        <v>16.2377245103268</v>
      </c>
      <c r="L777">
        <v>776</v>
      </c>
      <c r="M777">
        <v>16.308254901058401</v>
      </c>
    </row>
    <row r="778" spans="5:13">
      <c r="E778">
        <v>777</v>
      </c>
      <c r="F778">
        <v>14.9434716090369</v>
      </c>
      <c r="I778">
        <v>777</v>
      </c>
      <c r="J778">
        <v>14.978803013603301</v>
      </c>
      <c r="L778">
        <v>777</v>
      </c>
      <c r="M778">
        <v>15.338799914821101</v>
      </c>
    </row>
    <row r="779" spans="5:13">
      <c r="E779">
        <v>778</v>
      </c>
      <c r="F779">
        <v>16.348237901800001</v>
      </c>
      <c r="I779">
        <v>778</v>
      </c>
      <c r="J779">
        <v>16.340794677489399</v>
      </c>
      <c r="L779">
        <v>778</v>
      </c>
      <c r="M779">
        <v>16.219571741512699</v>
      </c>
    </row>
    <row r="780" spans="5:13">
      <c r="E780">
        <v>779</v>
      </c>
      <c r="F780">
        <v>10.2542708544749</v>
      </c>
      <c r="I780">
        <v>779</v>
      </c>
      <c r="J780">
        <v>10.244903516976199</v>
      </c>
      <c r="L780">
        <v>779</v>
      </c>
      <c r="M780">
        <v>10.153581825067</v>
      </c>
    </row>
    <row r="781" spans="5:13">
      <c r="E781">
        <v>780</v>
      </c>
      <c r="F781">
        <v>8.2863772998581098</v>
      </c>
      <c r="I781">
        <v>780</v>
      </c>
      <c r="J781">
        <v>8.27441706303477</v>
      </c>
      <c r="L781">
        <v>780</v>
      </c>
      <c r="M781">
        <v>8.1555008173612507</v>
      </c>
    </row>
    <row r="782" spans="5:13">
      <c r="E782">
        <v>781</v>
      </c>
      <c r="F782">
        <v>8.4573319531708808</v>
      </c>
      <c r="I782">
        <v>781</v>
      </c>
      <c r="J782">
        <v>8.4491310056826308</v>
      </c>
      <c r="L782">
        <v>781</v>
      </c>
      <c r="M782">
        <v>8.3893551238947595</v>
      </c>
    </row>
    <row r="783" spans="5:13">
      <c r="E783">
        <v>782</v>
      </c>
      <c r="F783">
        <v>8.9998173379175306</v>
      </c>
      <c r="I783">
        <v>782</v>
      </c>
      <c r="J783">
        <v>8.9942481101983205</v>
      </c>
      <c r="L783">
        <v>782</v>
      </c>
      <c r="M783">
        <v>8.8844131905852208</v>
      </c>
    </row>
    <row r="784" spans="5:13">
      <c r="E784">
        <v>783</v>
      </c>
      <c r="F784">
        <v>8.5676190725009196</v>
      </c>
      <c r="I784">
        <v>783</v>
      </c>
      <c r="J784">
        <v>8.5720356987308506</v>
      </c>
      <c r="L784">
        <v>783</v>
      </c>
      <c r="M784">
        <v>8.5810855470932808</v>
      </c>
    </row>
    <row r="785" spans="5:13">
      <c r="E785">
        <v>784</v>
      </c>
      <c r="F785">
        <v>8.6367558067775096</v>
      </c>
      <c r="I785">
        <v>784</v>
      </c>
      <c r="J785">
        <v>8.6379974796499202</v>
      </c>
      <c r="L785">
        <v>784</v>
      </c>
      <c r="M785">
        <v>8.6003210332721594</v>
      </c>
    </row>
    <row r="786" spans="5:13">
      <c r="E786">
        <v>785</v>
      </c>
      <c r="F786">
        <v>9.0844241831437191</v>
      </c>
      <c r="I786">
        <v>785</v>
      </c>
      <c r="J786">
        <v>9.0870982693846098</v>
      </c>
      <c r="L786">
        <v>785</v>
      </c>
      <c r="M786">
        <v>9.0271767640902301</v>
      </c>
    </row>
    <row r="787" spans="5:13">
      <c r="E787">
        <v>786</v>
      </c>
      <c r="F787">
        <v>8.9472663808229296</v>
      </c>
      <c r="I787">
        <v>786</v>
      </c>
      <c r="J787">
        <v>8.9209291686072003</v>
      </c>
      <c r="L787">
        <v>786</v>
      </c>
      <c r="M787">
        <v>8.8072661527397695</v>
      </c>
    </row>
    <row r="788" spans="5:13">
      <c r="E788">
        <v>787</v>
      </c>
      <c r="F788">
        <v>9.7321665407226803</v>
      </c>
      <c r="I788">
        <v>787</v>
      </c>
      <c r="J788">
        <v>9.7412368350032601</v>
      </c>
      <c r="L788">
        <v>787</v>
      </c>
      <c r="M788">
        <v>9.7382332927349502</v>
      </c>
    </row>
    <row r="789" spans="5:13">
      <c r="E789">
        <v>788</v>
      </c>
      <c r="F789">
        <v>9.4714626800360104</v>
      </c>
      <c r="I789">
        <v>788</v>
      </c>
      <c r="J789">
        <v>9.4545728109811993</v>
      </c>
      <c r="L789">
        <v>788</v>
      </c>
      <c r="M789">
        <v>9.4200442625202001</v>
      </c>
    </row>
    <row r="790" spans="5:13">
      <c r="E790">
        <v>789</v>
      </c>
      <c r="F790">
        <v>9.2616448430304406</v>
      </c>
      <c r="I790">
        <v>789</v>
      </c>
      <c r="J790">
        <v>9.24772272031624</v>
      </c>
      <c r="L790">
        <v>789</v>
      </c>
      <c r="M790">
        <v>9.2088922605238892</v>
      </c>
    </row>
    <row r="791" spans="5:13">
      <c r="E791">
        <v>790</v>
      </c>
      <c r="F791">
        <v>9.3085492266329908</v>
      </c>
      <c r="I791">
        <v>790</v>
      </c>
      <c r="J791">
        <v>9.31844813250523</v>
      </c>
      <c r="L791">
        <v>790</v>
      </c>
      <c r="M791">
        <v>9.3665211157092401</v>
      </c>
    </row>
    <row r="792" spans="5:13">
      <c r="E792">
        <v>791</v>
      </c>
      <c r="F792">
        <v>8.6821032666779505</v>
      </c>
      <c r="I792">
        <v>791</v>
      </c>
      <c r="J792">
        <v>8.6722610896971801</v>
      </c>
      <c r="L792">
        <v>791</v>
      </c>
      <c r="M792">
        <v>8.6356726997917495</v>
      </c>
    </row>
    <row r="793" spans="5:13">
      <c r="E793">
        <v>792</v>
      </c>
      <c r="F793">
        <v>9.0798794198002799</v>
      </c>
      <c r="I793">
        <v>792</v>
      </c>
      <c r="J793">
        <v>9.0889312522927295</v>
      </c>
      <c r="L793">
        <v>792</v>
      </c>
      <c r="M793">
        <v>9.0858390808015397</v>
      </c>
    </row>
    <row r="794" spans="5:13">
      <c r="E794">
        <v>793</v>
      </c>
      <c r="F794">
        <v>10.646115688176099</v>
      </c>
      <c r="I794">
        <v>793</v>
      </c>
      <c r="J794">
        <v>10.6518729217609</v>
      </c>
      <c r="L794">
        <v>793</v>
      </c>
      <c r="M794">
        <v>10.6524317421825</v>
      </c>
    </row>
    <row r="795" spans="5:13">
      <c r="E795">
        <v>794</v>
      </c>
      <c r="F795">
        <v>9.6102792732221793</v>
      </c>
      <c r="I795">
        <v>794</v>
      </c>
      <c r="J795">
        <v>9.5975027448917594</v>
      </c>
      <c r="L795">
        <v>794</v>
      </c>
      <c r="M795">
        <v>9.5566070108503407</v>
      </c>
    </row>
    <row r="796" spans="5:13">
      <c r="E796">
        <v>795</v>
      </c>
      <c r="F796">
        <v>9.8035645674833205</v>
      </c>
      <c r="I796">
        <v>795</v>
      </c>
      <c r="J796">
        <v>9.8122246115214899</v>
      </c>
      <c r="L796">
        <v>795</v>
      </c>
      <c r="M796">
        <v>9.8427790238504205</v>
      </c>
    </row>
    <row r="797" spans="5:13">
      <c r="E797">
        <v>796</v>
      </c>
      <c r="F797">
        <v>9.4467498665285099</v>
      </c>
      <c r="I797">
        <v>796</v>
      </c>
      <c r="J797">
        <v>9.4604766552656301</v>
      </c>
      <c r="L797">
        <v>796</v>
      </c>
      <c r="M797">
        <v>9.4807028345905895</v>
      </c>
    </row>
    <row r="798" spans="5:13">
      <c r="E798">
        <v>797</v>
      </c>
      <c r="F798">
        <v>8.6687099914753496</v>
      </c>
      <c r="I798">
        <v>797</v>
      </c>
      <c r="J798">
        <v>8.6896991994908994</v>
      </c>
      <c r="L798">
        <v>797</v>
      </c>
      <c r="M798">
        <v>8.6844241953733796</v>
      </c>
    </row>
    <row r="799" spans="5:13">
      <c r="E799">
        <v>798</v>
      </c>
      <c r="F799">
        <v>8.4285499749433299</v>
      </c>
      <c r="I799">
        <v>798</v>
      </c>
      <c r="J799">
        <v>8.4378123562127207</v>
      </c>
      <c r="L799">
        <v>798</v>
      </c>
      <c r="M799">
        <v>8.3806467627795698</v>
      </c>
    </row>
    <row r="800" spans="5:13">
      <c r="E800">
        <v>799</v>
      </c>
      <c r="F800">
        <v>8.7346022157085201</v>
      </c>
      <c r="I800">
        <v>799</v>
      </c>
      <c r="J800">
        <v>8.7552220470104292</v>
      </c>
      <c r="L800">
        <v>799</v>
      </c>
      <c r="M800">
        <v>8.7168816838485093</v>
      </c>
    </row>
    <row r="801" spans="5:13">
      <c r="E801">
        <v>800</v>
      </c>
      <c r="F801">
        <v>8.7581728986070804</v>
      </c>
      <c r="I801">
        <v>800</v>
      </c>
      <c r="J801">
        <v>8.7787260350605294</v>
      </c>
      <c r="L801">
        <v>800</v>
      </c>
      <c r="M801">
        <v>8.7193213869384891</v>
      </c>
    </row>
    <row r="802" spans="5:13">
      <c r="E802">
        <v>801</v>
      </c>
      <c r="F802">
        <v>8.4746042677707791</v>
      </c>
      <c r="I802">
        <v>801</v>
      </c>
      <c r="J802">
        <v>8.4836579203312503</v>
      </c>
      <c r="L802">
        <v>801</v>
      </c>
      <c r="M802">
        <v>8.4127807692384806</v>
      </c>
    </row>
    <row r="803" spans="5:13">
      <c r="E803">
        <v>802</v>
      </c>
      <c r="F803">
        <v>8.2198017534229493</v>
      </c>
      <c r="I803">
        <v>802</v>
      </c>
      <c r="J803">
        <v>8.20825993725669</v>
      </c>
      <c r="L803">
        <v>802</v>
      </c>
      <c r="M803">
        <v>8.0870495959768594</v>
      </c>
    </row>
    <row r="804" spans="5:13">
      <c r="E804">
        <v>803</v>
      </c>
      <c r="F804">
        <v>8.4710392921952806</v>
      </c>
      <c r="I804">
        <v>803</v>
      </c>
      <c r="J804">
        <v>8.4554306823304302</v>
      </c>
      <c r="L804">
        <v>803</v>
      </c>
      <c r="M804">
        <v>8.2808137886477606</v>
      </c>
    </row>
    <row r="805" spans="5:13">
      <c r="E805">
        <v>804</v>
      </c>
      <c r="F805">
        <v>8.6567738817115494</v>
      </c>
      <c r="I805">
        <v>804</v>
      </c>
      <c r="J805">
        <v>8.6652422991399192</v>
      </c>
      <c r="L805">
        <v>804</v>
      </c>
      <c r="M805">
        <v>8.5349399843452005</v>
      </c>
    </row>
    <row r="806" spans="5:13">
      <c r="E806">
        <v>805</v>
      </c>
      <c r="F806">
        <v>8.8306573896271701</v>
      </c>
      <c r="I806">
        <v>805</v>
      </c>
      <c r="J806">
        <v>8.8307368350531394</v>
      </c>
      <c r="L806">
        <v>805</v>
      </c>
      <c r="M806">
        <v>8.5823040612522998</v>
      </c>
    </row>
    <row r="807" spans="5:13">
      <c r="E807">
        <v>806</v>
      </c>
      <c r="F807">
        <v>8.5833312793370897</v>
      </c>
      <c r="I807">
        <v>806</v>
      </c>
      <c r="J807">
        <v>8.5673056755732109</v>
      </c>
      <c r="L807">
        <v>806</v>
      </c>
      <c r="M807">
        <v>8.3207571546599706</v>
      </c>
    </row>
    <row r="808" spans="5:13">
      <c r="E808">
        <v>807</v>
      </c>
      <c r="F808">
        <v>8.6174873368962608</v>
      </c>
      <c r="I808">
        <v>807</v>
      </c>
      <c r="J808">
        <v>8.6075348663584794</v>
      </c>
      <c r="L808">
        <v>807</v>
      </c>
      <c r="M808">
        <v>8.4192185538814996</v>
      </c>
    </row>
    <row r="809" spans="5:13">
      <c r="E809">
        <v>808</v>
      </c>
      <c r="F809">
        <v>8.3635438231303905</v>
      </c>
      <c r="I809">
        <v>808</v>
      </c>
      <c r="J809">
        <v>8.3840253857838398</v>
      </c>
      <c r="L809">
        <v>808</v>
      </c>
      <c r="M809">
        <v>8.4414388221726302</v>
      </c>
    </row>
    <row r="810" spans="5:13">
      <c r="E810">
        <v>809</v>
      </c>
      <c r="F810">
        <v>8.8899967307422507</v>
      </c>
      <c r="I810">
        <v>809</v>
      </c>
      <c r="J810">
        <v>8.9121079943078101</v>
      </c>
      <c r="L810">
        <v>809</v>
      </c>
      <c r="M810">
        <v>8.8170844228082306</v>
      </c>
    </row>
    <row r="811" spans="5:13">
      <c r="E811">
        <v>810</v>
      </c>
      <c r="F811">
        <v>9.2300137828236508</v>
      </c>
      <c r="I811">
        <v>810</v>
      </c>
      <c r="J811">
        <v>9.2435971635076104</v>
      </c>
      <c r="L811">
        <v>810</v>
      </c>
      <c r="M811">
        <v>9.1431297572062409</v>
      </c>
    </row>
    <row r="812" spans="5:13">
      <c r="E812">
        <v>811</v>
      </c>
      <c r="F812">
        <v>8.8913455772463301</v>
      </c>
      <c r="I812">
        <v>811</v>
      </c>
      <c r="J812">
        <v>8.8973689325656302</v>
      </c>
      <c r="L812">
        <v>811</v>
      </c>
      <c r="M812">
        <v>8.8665897472554001</v>
      </c>
    </row>
    <row r="813" spans="5:13">
      <c r="E813">
        <v>812</v>
      </c>
      <c r="F813">
        <v>8.9067025780586704</v>
      </c>
      <c r="I813">
        <v>812</v>
      </c>
      <c r="J813">
        <v>8.9079789005941006</v>
      </c>
      <c r="L813">
        <v>812</v>
      </c>
      <c r="M813">
        <v>8.7845472059677903</v>
      </c>
    </row>
    <row r="814" spans="5:13">
      <c r="E814">
        <v>813</v>
      </c>
      <c r="F814">
        <v>9.4760618898183093</v>
      </c>
      <c r="I814">
        <v>813</v>
      </c>
      <c r="J814">
        <v>9.4811770138082707</v>
      </c>
      <c r="L814">
        <v>813</v>
      </c>
      <c r="M814">
        <v>9.3587609375531606</v>
      </c>
    </row>
    <row r="815" spans="5:13">
      <c r="E815">
        <v>814</v>
      </c>
      <c r="F815">
        <v>9.4556271182007698</v>
      </c>
      <c r="I815">
        <v>814</v>
      </c>
      <c r="J815">
        <v>9.4584228242652308</v>
      </c>
      <c r="L815">
        <v>814</v>
      </c>
      <c r="M815">
        <v>9.4100759357984405</v>
      </c>
    </row>
    <row r="816" spans="5:13">
      <c r="E816">
        <v>815</v>
      </c>
      <c r="F816">
        <v>9.8315414768024603</v>
      </c>
      <c r="I816">
        <v>815</v>
      </c>
      <c r="J816">
        <v>9.8372014581937304</v>
      </c>
      <c r="L816">
        <v>815</v>
      </c>
      <c r="M816">
        <v>9.8441645473575807</v>
      </c>
    </row>
    <row r="817" spans="5:13">
      <c r="E817">
        <v>816</v>
      </c>
      <c r="F817">
        <v>8.4804997624094192</v>
      </c>
      <c r="I817">
        <v>816</v>
      </c>
      <c r="J817">
        <v>8.4845273098153893</v>
      </c>
      <c r="L817">
        <v>816</v>
      </c>
      <c r="M817">
        <v>8.4150605971880008</v>
      </c>
    </row>
    <row r="818" spans="5:13">
      <c r="E818">
        <v>817</v>
      </c>
      <c r="F818">
        <v>8.5954775415092701</v>
      </c>
      <c r="I818">
        <v>817</v>
      </c>
      <c r="J818">
        <v>8.5933281045283696</v>
      </c>
      <c r="L818">
        <v>817</v>
      </c>
      <c r="M818">
        <v>8.5251050609779693</v>
      </c>
    </row>
    <row r="819" spans="5:13">
      <c r="E819">
        <v>818</v>
      </c>
      <c r="F819">
        <v>9.0956975175473804</v>
      </c>
      <c r="I819">
        <v>818</v>
      </c>
      <c r="J819">
        <v>9.0944267146481099</v>
      </c>
      <c r="L819">
        <v>818</v>
      </c>
      <c r="M819">
        <v>9.0697091944355908</v>
      </c>
    </row>
    <row r="820" spans="5:13">
      <c r="E820">
        <v>819</v>
      </c>
      <c r="F820">
        <v>9.5340205618111096</v>
      </c>
      <c r="I820">
        <v>819</v>
      </c>
      <c r="J820">
        <v>9.5365761279357599</v>
      </c>
      <c r="L820">
        <v>819</v>
      </c>
      <c r="M820">
        <v>9.5496746922509903</v>
      </c>
    </row>
    <row r="821" spans="5:13">
      <c r="E821">
        <v>820</v>
      </c>
      <c r="F821">
        <v>9.4883526615252993</v>
      </c>
      <c r="I821">
        <v>820</v>
      </c>
      <c r="J821">
        <v>9.4918410847917407</v>
      </c>
      <c r="L821">
        <v>820</v>
      </c>
      <c r="M821">
        <v>9.4817503630484392</v>
      </c>
    </row>
    <row r="822" spans="5:13">
      <c r="E822">
        <v>821</v>
      </c>
      <c r="F822">
        <v>9.7709095849155201</v>
      </c>
      <c r="I822">
        <v>821</v>
      </c>
      <c r="J822">
        <v>9.7753492419584695</v>
      </c>
      <c r="L822">
        <v>821</v>
      </c>
      <c r="M822">
        <v>9.7542215479725094</v>
      </c>
    </row>
    <row r="823" spans="5:13">
      <c r="E823">
        <v>822</v>
      </c>
      <c r="F823">
        <v>10.0430439471053</v>
      </c>
      <c r="I823">
        <v>822</v>
      </c>
      <c r="J823">
        <v>10.0755009253957</v>
      </c>
      <c r="L823">
        <v>822</v>
      </c>
      <c r="M823">
        <v>10.1906828942441</v>
      </c>
    </row>
    <row r="824" spans="5:13">
      <c r="E824">
        <v>823</v>
      </c>
      <c r="F824">
        <v>9.3693531021435206</v>
      </c>
      <c r="I824">
        <v>823</v>
      </c>
      <c r="J824">
        <v>9.3676880752925307</v>
      </c>
      <c r="L824">
        <v>823</v>
      </c>
      <c r="M824">
        <v>9.5560884244970001</v>
      </c>
    </row>
    <row r="825" spans="5:13">
      <c r="E825">
        <v>824</v>
      </c>
      <c r="F825">
        <v>9.2666725460607697</v>
      </c>
      <c r="I825">
        <v>824</v>
      </c>
      <c r="J825">
        <v>9.2638552021433505</v>
      </c>
      <c r="L825">
        <v>824</v>
      </c>
      <c r="M825">
        <v>9.3535656557578495</v>
      </c>
    </row>
    <row r="826" spans="5:13">
      <c r="E826">
        <v>825</v>
      </c>
      <c r="F826">
        <v>10.127135283475599</v>
      </c>
      <c r="I826">
        <v>825</v>
      </c>
      <c r="J826">
        <v>10.124819934681501</v>
      </c>
      <c r="L826">
        <v>825</v>
      </c>
      <c r="M826">
        <v>10.2423961250415</v>
      </c>
    </row>
    <row r="827" spans="5:13">
      <c r="E827">
        <v>826</v>
      </c>
      <c r="F827">
        <v>9.2720453355927592</v>
      </c>
      <c r="I827">
        <v>826</v>
      </c>
      <c r="J827">
        <v>9.2916495085092805</v>
      </c>
      <c r="L827">
        <v>826</v>
      </c>
      <c r="M827">
        <v>9.3212062234131796</v>
      </c>
    </row>
    <row r="828" spans="5:13">
      <c r="E828">
        <v>827</v>
      </c>
      <c r="F828">
        <v>9.9951757565986608</v>
      </c>
      <c r="I828">
        <v>827</v>
      </c>
      <c r="J828">
        <v>10.015874755735</v>
      </c>
      <c r="L828">
        <v>827</v>
      </c>
      <c r="M828">
        <v>10.0398050914616</v>
      </c>
    </row>
    <row r="829" spans="5:13">
      <c r="E829">
        <v>828</v>
      </c>
      <c r="F829">
        <v>10.5883381794049</v>
      </c>
      <c r="I829">
        <v>828</v>
      </c>
      <c r="J829">
        <v>10.5967472553953</v>
      </c>
      <c r="L829">
        <v>828</v>
      </c>
      <c r="M829">
        <v>10.674757043318801</v>
      </c>
    </row>
    <row r="830" spans="5:13">
      <c r="E830">
        <v>829</v>
      </c>
      <c r="F830">
        <v>10.849185597321499</v>
      </c>
      <c r="I830">
        <v>829</v>
      </c>
      <c r="J830">
        <v>10.8436867901948</v>
      </c>
      <c r="L830">
        <v>829</v>
      </c>
      <c r="M830">
        <v>10.9610216180105</v>
      </c>
    </row>
    <row r="831" spans="5:13">
      <c r="E831">
        <v>830</v>
      </c>
      <c r="F831">
        <v>11.680323814023801</v>
      </c>
      <c r="I831">
        <v>830</v>
      </c>
      <c r="J831">
        <v>11.6743619631916</v>
      </c>
      <c r="L831">
        <v>830</v>
      </c>
      <c r="M831">
        <v>11.800046166452599</v>
      </c>
    </row>
    <row r="832" spans="5:13">
      <c r="E832">
        <v>831</v>
      </c>
      <c r="F832">
        <v>11.940594427891201</v>
      </c>
      <c r="I832">
        <v>831</v>
      </c>
      <c r="J832">
        <v>11.943324967500001</v>
      </c>
      <c r="L832">
        <v>831</v>
      </c>
      <c r="M832">
        <v>12.1213544681739</v>
      </c>
    </row>
    <row r="833" spans="5:13">
      <c r="E833">
        <v>832</v>
      </c>
      <c r="F833">
        <v>12.0329127529678</v>
      </c>
      <c r="I833">
        <v>832</v>
      </c>
      <c r="J833">
        <v>12.0341739463989</v>
      </c>
      <c r="L833">
        <v>832</v>
      </c>
      <c r="M833">
        <v>12.204426885684599</v>
      </c>
    </row>
    <row r="834" spans="5:13">
      <c r="E834">
        <v>833</v>
      </c>
      <c r="F834">
        <v>12.207502129418099</v>
      </c>
      <c r="I834">
        <v>833</v>
      </c>
      <c r="J834">
        <v>12.189531702816</v>
      </c>
      <c r="L834">
        <v>833</v>
      </c>
      <c r="M834">
        <v>12.1234698548461</v>
      </c>
    </row>
    <row r="835" spans="5:13">
      <c r="E835">
        <v>834</v>
      </c>
      <c r="F835">
        <v>11.4421764335564</v>
      </c>
      <c r="I835">
        <v>834</v>
      </c>
      <c r="J835">
        <v>11.4451462047781</v>
      </c>
      <c r="L835">
        <v>834</v>
      </c>
      <c r="M835">
        <v>11.3063430972721</v>
      </c>
    </row>
    <row r="836" spans="5:13">
      <c r="E836">
        <v>835</v>
      </c>
      <c r="F836">
        <v>11.816459787081399</v>
      </c>
      <c r="I836">
        <v>835</v>
      </c>
      <c r="J836">
        <v>11.8057367157024</v>
      </c>
      <c r="L836">
        <v>835</v>
      </c>
      <c r="M836">
        <v>11.8320387810725</v>
      </c>
    </row>
    <row r="837" spans="5:13">
      <c r="E837">
        <v>836</v>
      </c>
      <c r="F837">
        <v>12.1657626373095</v>
      </c>
      <c r="I837">
        <v>836</v>
      </c>
      <c r="J837">
        <v>12.1313752502182</v>
      </c>
      <c r="L837">
        <v>836</v>
      </c>
      <c r="M837">
        <v>12.207890230143301</v>
      </c>
    </row>
    <row r="838" spans="5:13">
      <c r="E838">
        <v>837</v>
      </c>
      <c r="F838">
        <v>13.2513880061677</v>
      </c>
      <c r="I838">
        <v>837</v>
      </c>
      <c r="J838">
        <v>13.255752326298699</v>
      </c>
      <c r="L838">
        <v>837</v>
      </c>
      <c r="M838">
        <v>13.4305865900219</v>
      </c>
    </row>
    <row r="839" spans="5:13">
      <c r="E839">
        <v>838</v>
      </c>
      <c r="F839">
        <v>12.884052145852699</v>
      </c>
      <c r="I839">
        <v>838</v>
      </c>
      <c r="J839">
        <v>12.8946357956453</v>
      </c>
      <c r="L839">
        <v>838</v>
      </c>
      <c r="M839">
        <v>13.055057286291399</v>
      </c>
    </row>
    <row r="840" spans="5:13">
      <c r="E840">
        <v>839</v>
      </c>
      <c r="F840">
        <v>12.2976030248975</v>
      </c>
      <c r="I840">
        <v>839</v>
      </c>
      <c r="J840">
        <v>12.310933315160099</v>
      </c>
      <c r="L840">
        <v>839</v>
      </c>
      <c r="M840">
        <v>12.413676744594699</v>
      </c>
    </row>
    <row r="841" spans="5:13">
      <c r="E841">
        <v>840</v>
      </c>
      <c r="F841">
        <v>11.556296862916399</v>
      </c>
      <c r="I841">
        <v>840</v>
      </c>
      <c r="J841">
        <v>11.563838540357301</v>
      </c>
      <c r="L841">
        <v>840</v>
      </c>
      <c r="M841">
        <v>11.5512514773842</v>
      </c>
    </row>
    <row r="842" spans="5:13">
      <c r="E842">
        <v>841</v>
      </c>
      <c r="F842">
        <v>11.507226595806999</v>
      </c>
      <c r="I842">
        <v>841</v>
      </c>
      <c r="J842">
        <v>11.5112714915974</v>
      </c>
      <c r="L842">
        <v>841</v>
      </c>
      <c r="M842">
        <v>11.2582939885618</v>
      </c>
    </row>
    <row r="843" spans="5:13">
      <c r="E843">
        <v>842</v>
      </c>
      <c r="F843">
        <v>9.2886813267262998</v>
      </c>
      <c r="I843">
        <v>842</v>
      </c>
      <c r="J843">
        <v>9.2844809175907308</v>
      </c>
      <c r="L843">
        <v>842</v>
      </c>
      <c r="M843">
        <v>9.4015266889592795</v>
      </c>
    </row>
    <row r="844" spans="5:13">
      <c r="E844">
        <v>843</v>
      </c>
      <c r="F844">
        <v>9.2805872122072408</v>
      </c>
      <c r="I844">
        <v>843</v>
      </c>
      <c r="J844">
        <v>9.2707265588287999</v>
      </c>
      <c r="L844">
        <v>843</v>
      </c>
      <c r="M844">
        <v>9.2027495591269695</v>
      </c>
    </row>
    <row r="845" spans="5:13">
      <c r="E845">
        <v>844</v>
      </c>
      <c r="F845">
        <v>10.657505154404401</v>
      </c>
      <c r="I845">
        <v>844</v>
      </c>
      <c r="J845">
        <v>10.663695161453401</v>
      </c>
      <c r="L845">
        <v>844</v>
      </c>
      <c r="M845">
        <v>10.524871837796001</v>
      </c>
    </row>
    <row r="846" spans="5:13">
      <c r="E846">
        <v>845</v>
      </c>
      <c r="F846">
        <v>8.9960442657734703</v>
      </c>
      <c r="I846">
        <v>845</v>
      </c>
      <c r="J846">
        <v>8.9732021144407295</v>
      </c>
      <c r="L846">
        <v>845</v>
      </c>
      <c r="M846">
        <v>9.0317058524313598</v>
      </c>
    </row>
    <row r="847" spans="5:13">
      <c r="E847">
        <v>846</v>
      </c>
      <c r="F847">
        <v>11.3215266791776</v>
      </c>
      <c r="I847">
        <v>846</v>
      </c>
      <c r="J847">
        <v>11.2991535809425</v>
      </c>
      <c r="L847">
        <v>846</v>
      </c>
      <c r="M847">
        <v>11.264669240179501</v>
      </c>
    </row>
    <row r="848" spans="5:13">
      <c r="E848">
        <v>847</v>
      </c>
      <c r="F848">
        <v>10.080059543327099</v>
      </c>
      <c r="I848">
        <v>847</v>
      </c>
      <c r="J848">
        <v>10.0620680770335</v>
      </c>
      <c r="L848">
        <v>847</v>
      </c>
      <c r="M848">
        <v>10.1160690266599</v>
      </c>
    </row>
    <row r="849" spans="5:13">
      <c r="E849">
        <v>848</v>
      </c>
      <c r="F849">
        <v>11.637714888882</v>
      </c>
      <c r="I849">
        <v>848</v>
      </c>
      <c r="J849">
        <v>11.6256688385308</v>
      </c>
      <c r="L849">
        <v>848</v>
      </c>
      <c r="M849">
        <v>11.5463646709225</v>
      </c>
    </row>
    <row r="850" spans="5:13">
      <c r="E850">
        <v>849</v>
      </c>
      <c r="F850">
        <v>10.1906727992996</v>
      </c>
      <c r="I850">
        <v>849</v>
      </c>
      <c r="J850">
        <v>10.194011900462501</v>
      </c>
      <c r="L850">
        <v>849</v>
      </c>
      <c r="M850">
        <v>10.4105911701515</v>
      </c>
    </row>
    <row r="851" spans="5:13">
      <c r="E851">
        <v>850</v>
      </c>
      <c r="F851">
        <v>10.2935957101489</v>
      </c>
      <c r="I851">
        <v>850</v>
      </c>
      <c r="J851">
        <v>10.2490139406676</v>
      </c>
      <c r="L851">
        <v>850</v>
      </c>
      <c r="M851">
        <v>10.172993126241201</v>
      </c>
    </row>
    <row r="852" spans="5:13">
      <c r="E852">
        <v>851</v>
      </c>
      <c r="F852">
        <v>9.9302909549232101</v>
      </c>
      <c r="I852">
        <v>851</v>
      </c>
      <c r="J852">
        <v>9.9061364684658901</v>
      </c>
      <c r="L852">
        <v>851</v>
      </c>
      <c r="M852">
        <v>9.7874085697277504</v>
      </c>
    </row>
    <row r="853" spans="5:13">
      <c r="E853">
        <v>852</v>
      </c>
      <c r="F853">
        <v>9.8392048766299904</v>
      </c>
      <c r="I853">
        <v>852</v>
      </c>
      <c r="J853">
        <v>9.8368558070998091</v>
      </c>
      <c r="L853">
        <v>852</v>
      </c>
      <c r="M853">
        <v>9.7830877406543504</v>
      </c>
    </row>
    <row r="854" spans="5:13">
      <c r="E854">
        <v>853</v>
      </c>
      <c r="F854">
        <v>9.1510809252990502</v>
      </c>
      <c r="I854">
        <v>853</v>
      </c>
      <c r="J854">
        <v>9.1346643449735296</v>
      </c>
      <c r="L854">
        <v>853</v>
      </c>
      <c r="M854">
        <v>9.0556217637712795</v>
      </c>
    </row>
    <row r="855" spans="5:13">
      <c r="E855">
        <v>854</v>
      </c>
      <c r="F855">
        <v>8.9775561128370107</v>
      </c>
      <c r="I855">
        <v>854</v>
      </c>
      <c r="J855">
        <v>8.95840805500894</v>
      </c>
      <c r="L855">
        <v>854</v>
      </c>
      <c r="M855">
        <v>8.8916174462067392</v>
      </c>
    </row>
    <row r="856" spans="5:13">
      <c r="E856">
        <v>855</v>
      </c>
      <c r="F856">
        <v>8.84367461572932</v>
      </c>
      <c r="I856">
        <v>855</v>
      </c>
      <c r="J856">
        <v>8.8225696092842494</v>
      </c>
      <c r="L856">
        <v>855</v>
      </c>
      <c r="M856">
        <v>8.7027158439166605</v>
      </c>
    </row>
    <row r="857" spans="5:13">
      <c r="E857">
        <v>856</v>
      </c>
      <c r="F857">
        <v>8.0663364405703604</v>
      </c>
      <c r="I857">
        <v>856</v>
      </c>
      <c r="J857">
        <v>8.0419339768662894</v>
      </c>
      <c r="L857">
        <v>856</v>
      </c>
      <c r="M857">
        <v>7.8466830443044699</v>
      </c>
    </row>
    <row r="858" spans="5:13">
      <c r="E858">
        <v>857</v>
      </c>
      <c r="F858">
        <v>8.4829519151136807</v>
      </c>
      <c r="I858">
        <v>857</v>
      </c>
      <c r="J858">
        <v>8.45919732866105</v>
      </c>
      <c r="L858">
        <v>857</v>
      </c>
      <c r="M858">
        <v>8.2856223726313392</v>
      </c>
    </row>
    <row r="859" spans="5:13">
      <c r="E859">
        <v>858</v>
      </c>
      <c r="F859">
        <v>8.4277440078891193</v>
      </c>
      <c r="I859">
        <v>858</v>
      </c>
      <c r="J859">
        <v>8.41532560872432</v>
      </c>
      <c r="L859">
        <v>858</v>
      </c>
      <c r="M859">
        <v>8.2801800286151099</v>
      </c>
    </row>
    <row r="860" spans="5:13">
      <c r="E860">
        <v>859</v>
      </c>
      <c r="F860">
        <v>12.3982018201527</v>
      </c>
      <c r="I860">
        <v>859</v>
      </c>
      <c r="J860">
        <v>12.384041164744</v>
      </c>
      <c r="L860">
        <v>859</v>
      </c>
      <c r="M860">
        <v>12.397570651478199</v>
      </c>
    </row>
    <row r="861" spans="5:13">
      <c r="E861">
        <v>860</v>
      </c>
      <c r="F861">
        <v>16.0885764266725</v>
      </c>
      <c r="I861">
        <v>860</v>
      </c>
      <c r="J861">
        <v>16.056882914655901</v>
      </c>
      <c r="L861">
        <v>860</v>
      </c>
      <c r="M861">
        <v>16.391099096656902</v>
      </c>
    </row>
    <row r="862" spans="5:13">
      <c r="E862">
        <v>861</v>
      </c>
      <c r="F862">
        <v>18.539073699036202</v>
      </c>
      <c r="I862">
        <v>861</v>
      </c>
      <c r="J862">
        <v>18.511252729647499</v>
      </c>
      <c r="L862">
        <v>861</v>
      </c>
      <c r="M862">
        <v>19.161077125701301</v>
      </c>
    </row>
    <row r="863" spans="5:13">
      <c r="E863">
        <v>862</v>
      </c>
      <c r="F863">
        <v>17.359119817692001</v>
      </c>
      <c r="I863">
        <v>862</v>
      </c>
      <c r="J863">
        <v>17.323959112610801</v>
      </c>
      <c r="L863">
        <v>862</v>
      </c>
      <c r="M863">
        <v>17.972777371875001</v>
      </c>
    </row>
    <row r="864" spans="5:13">
      <c r="E864">
        <v>863</v>
      </c>
      <c r="F864">
        <v>15.640973139781501</v>
      </c>
      <c r="I864">
        <v>863</v>
      </c>
      <c r="J864">
        <v>15.632911342121201</v>
      </c>
      <c r="L864">
        <v>863</v>
      </c>
      <c r="M864">
        <v>15.984642620261599</v>
      </c>
    </row>
    <row r="865" spans="5:13">
      <c r="E865">
        <v>864</v>
      </c>
      <c r="F865">
        <v>16.453101522089099</v>
      </c>
      <c r="I865">
        <v>864</v>
      </c>
      <c r="J865">
        <v>16.496351258905602</v>
      </c>
      <c r="L865">
        <v>864</v>
      </c>
      <c r="M865">
        <v>17.049094094274601</v>
      </c>
    </row>
    <row r="866" spans="5:13">
      <c r="E866">
        <v>865</v>
      </c>
      <c r="F866">
        <v>16.680008480230999</v>
      </c>
      <c r="I866">
        <v>865</v>
      </c>
      <c r="J866">
        <v>16.691945869596999</v>
      </c>
      <c r="L866">
        <v>865</v>
      </c>
      <c r="M866">
        <v>17.304700820999901</v>
      </c>
    </row>
    <row r="867" spans="5:13">
      <c r="E867">
        <v>866</v>
      </c>
      <c r="F867">
        <v>16.227217020904501</v>
      </c>
      <c r="I867">
        <v>866</v>
      </c>
      <c r="J867">
        <v>16.234756300878502</v>
      </c>
      <c r="L867">
        <v>866</v>
      </c>
      <c r="M867">
        <v>16.627891471134902</v>
      </c>
    </row>
    <row r="868" spans="5:13">
      <c r="E868">
        <v>867</v>
      </c>
      <c r="F868">
        <v>15.414990243823</v>
      </c>
      <c r="I868">
        <v>867</v>
      </c>
      <c r="J868">
        <v>15.446494766181599</v>
      </c>
      <c r="L868">
        <v>867</v>
      </c>
      <c r="M868">
        <v>15.892044443886499</v>
      </c>
    </row>
    <row r="869" spans="5:13">
      <c r="E869">
        <v>868</v>
      </c>
      <c r="F869">
        <v>14.561624021078201</v>
      </c>
      <c r="I869">
        <v>868</v>
      </c>
      <c r="J869">
        <v>14.5809192545149</v>
      </c>
      <c r="L869">
        <v>868</v>
      </c>
      <c r="M869">
        <v>14.767402073664</v>
      </c>
    </row>
    <row r="870" spans="5:13">
      <c r="E870">
        <v>869</v>
      </c>
      <c r="F870">
        <v>17.580318488825899</v>
      </c>
      <c r="I870">
        <v>869</v>
      </c>
      <c r="J870">
        <v>17.605042140527001</v>
      </c>
      <c r="L870">
        <v>869</v>
      </c>
      <c r="M870">
        <v>17.656306940514099</v>
      </c>
    </row>
    <row r="871" spans="5:13">
      <c r="E871">
        <v>870</v>
      </c>
      <c r="F871">
        <v>16.5613727527018</v>
      </c>
      <c r="I871">
        <v>870</v>
      </c>
      <c r="J871">
        <v>16.555531733496199</v>
      </c>
      <c r="L871">
        <v>870</v>
      </c>
      <c r="M871">
        <v>16.582973569260801</v>
      </c>
    </row>
    <row r="872" spans="5:13">
      <c r="E872">
        <v>871</v>
      </c>
      <c r="F872">
        <v>18.093799886064701</v>
      </c>
      <c r="I872">
        <v>871</v>
      </c>
      <c r="J872">
        <v>18.123685277734101</v>
      </c>
      <c r="L872">
        <v>871</v>
      </c>
      <c r="M872">
        <v>18.6312242293161</v>
      </c>
    </row>
    <row r="873" spans="5:13">
      <c r="E873">
        <v>872</v>
      </c>
      <c r="F873">
        <v>18.7869772545953</v>
      </c>
      <c r="I873">
        <v>872</v>
      </c>
      <c r="J873">
        <v>18.768541906002199</v>
      </c>
      <c r="L873">
        <v>872</v>
      </c>
      <c r="M873">
        <v>19.0879348016874</v>
      </c>
    </row>
    <row r="874" spans="5:13">
      <c r="E874">
        <v>873</v>
      </c>
      <c r="F874">
        <v>18.0153648749531</v>
      </c>
      <c r="I874">
        <v>873</v>
      </c>
      <c r="J874">
        <v>18.052280244547699</v>
      </c>
      <c r="L874">
        <v>873</v>
      </c>
      <c r="M874">
        <v>18.764212411344001</v>
      </c>
    </row>
    <row r="875" spans="5:13">
      <c r="E875">
        <v>874</v>
      </c>
      <c r="F875">
        <v>13.970438406370601</v>
      </c>
      <c r="I875">
        <v>874</v>
      </c>
      <c r="J875">
        <v>13.9133368891387</v>
      </c>
      <c r="L875">
        <v>874</v>
      </c>
      <c r="M875">
        <v>13.840938392347599</v>
      </c>
    </row>
    <row r="876" spans="5:13">
      <c r="E876">
        <v>875</v>
      </c>
      <c r="F876">
        <v>10.871000133335301</v>
      </c>
      <c r="I876">
        <v>875</v>
      </c>
      <c r="J876">
        <v>10.8715373071446</v>
      </c>
      <c r="L876">
        <v>875</v>
      </c>
      <c r="M876">
        <v>10.97096622338</v>
      </c>
    </row>
    <row r="877" spans="5:13">
      <c r="E877">
        <v>876</v>
      </c>
      <c r="F877">
        <v>16.318384256286699</v>
      </c>
      <c r="I877">
        <v>876</v>
      </c>
      <c r="J877">
        <v>16.279875244204401</v>
      </c>
      <c r="L877">
        <v>876</v>
      </c>
      <c r="M877">
        <v>16.796038504828498</v>
      </c>
    </row>
    <row r="878" spans="5:13">
      <c r="E878">
        <v>877</v>
      </c>
      <c r="F878">
        <v>18.047398518060898</v>
      </c>
      <c r="I878">
        <v>877</v>
      </c>
      <c r="J878">
        <v>17.996785540024099</v>
      </c>
      <c r="L878">
        <v>877</v>
      </c>
      <c r="M878">
        <v>18.486876876211699</v>
      </c>
    </row>
    <row r="879" spans="5:13">
      <c r="E879">
        <v>878</v>
      </c>
      <c r="F879">
        <v>19.386339604542702</v>
      </c>
      <c r="I879">
        <v>878</v>
      </c>
      <c r="J879">
        <v>19.364279086912799</v>
      </c>
      <c r="L879">
        <v>878</v>
      </c>
      <c r="M879">
        <v>19.769434018936501</v>
      </c>
    </row>
    <row r="880" spans="5:13">
      <c r="E880">
        <v>879</v>
      </c>
      <c r="F880">
        <v>19.427401662492599</v>
      </c>
      <c r="I880">
        <v>879</v>
      </c>
      <c r="J880">
        <v>19.4255292713171</v>
      </c>
      <c r="L880">
        <v>879</v>
      </c>
      <c r="M880">
        <v>19.630914814794298</v>
      </c>
    </row>
    <row r="881" spans="5:13">
      <c r="E881">
        <v>880</v>
      </c>
      <c r="F881">
        <v>9.8342199608747904</v>
      </c>
      <c r="I881">
        <v>880</v>
      </c>
      <c r="J881">
        <v>9.8572592097010396</v>
      </c>
      <c r="L881">
        <v>880</v>
      </c>
      <c r="M881">
        <v>9.9110173051615895</v>
      </c>
    </row>
    <row r="882" spans="5:13">
      <c r="E882">
        <v>881</v>
      </c>
      <c r="F882">
        <v>1.8405015653505601</v>
      </c>
      <c r="I882">
        <v>881</v>
      </c>
      <c r="J882">
        <v>1.83105328500373</v>
      </c>
      <c r="L882">
        <v>881</v>
      </c>
      <c r="M882">
        <v>1.7489495819466201</v>
      </c>
    </row>
    <row r="883" spans="5:13">
      <c r="E883">
        <v>882</v>
      </c>
      <c r="F883">
        <v>1.92607042565484</v>
      </c>
      <c r="I883">
        <v>882</v>
      </c>
      <c r="J883">
        <v>1.94762201130275</v>
      </c>
      <c r="L883">
        <v>882</v>
      </c>
      <c r="M883">
        <v>2.3841221961645398</v>
      </c>
    </row>
    <row r="884" spans="5:13">
      <c r="E884">
        <v>883</v>
      </c>
      <c r="F884">
        <v>1.7117474268870501</v>
      </c>
      <c r="I884">
        <v>883</v>
      </c>
      <c r="J884">
        <v>1.7338492232704299</v>
      </c>
      <c r="L884">
        <v>883</v>
      </c>
      <c r="M884">
        <v>1.77150367385644</v>
      </c>
    </row>
    <row r="885" spans="5:13">
      <c r="E885">
        <v>884</v>
      </c>
      <c r="F885">
        <v>1.0979390185378199</v>
      </c>
      <c r="I885">
        <v>884</v>
      </c>
      <c r="J885">
        <v>1.0985804420649401</v>
      </c>
      <c r="L885">
        <v>884</v>
      </c>
      <c r="M885">
        <v>0.94235867302905496</v>
      </c>
    </row>
    <row r="886" spans="5:13">
      <c r="E886">
        <v>885</v>
      </c>
      <c r="F886">
        <v>0.75241245952271396</v>
      </c>
      <c r="I886">
        <v>885</v>
      </c>
      <c r="J886">
        <v>0.75004590560558904</v>
      </c>
      <c r="L886">
        <v>885</v>
      </c>
      <c r="M886">
        <v>0.76428717588550099</v>
      </c>
    </row>
    <row r="887" spans="5:13">
      <c r="E887">
        <v>886</v>
      </c>
      <c r="F887">
        <v>0.66599044828449605</v>
      </c>
      <c r="I887">
        <v>886</v>
      </c>
      <c r="J887">
        <v>0.66420898422727304</v>
      </c>
      <c r="L887">
        <v>886</v>
      </c>
      <c r="M887">
        <v>0.71573561309182998</v>
      </c>
    </row>
    <row r="888" spans="5:13">
      <c r="E888">
        <v>887</v>
      </c>
      <c r="F888">
        <v>0.70754542486842997</v>
      </c>
      <c r="I888">
        <v>887</v>
      </c>
      <c r="J888">
        <v>0.70151598082156696</v>
      </c>
      <c r="L888">
        <v>887</v>
      </c>
      <c r="M888">
        <v>0.73065398844243401</v>
      </c>
    </row>
    <row r="889" spans="5:13">
      <c r="E889">
        <v>888</v>
      </c>
      <c r="F889">
        <v>0.65455805679373202</v>
      </c>
      <c r="I889">
        <v>888</v>
      </c>
      <c r="J889">
        <v>0.65254084742787999</v>
      </c>
      <c r="L889">
        <v>888</v>
      </c>
      <c r="M889">
        <v>0.70382797890664295</v>
      </c>
    </row>
    <row r="890" spans="5:13">
      <c r="E890">
        <v>889</v>
      </c>
      <c r="F890">
        <v>0.650921747532064</v>
      </c>
      <c r="I890">
        <v>889</v>
      </c>
      <c r="J890">
        <v>0.64825774921963797</v>
      </c>
      <c r="L890">
        <v>889</v>
      </c>
      <c r="M890">
        <v>0.69353092533641203</v>
      </c>
    </row>
    <row r="891" spans="5:13">
      <c r="E891">
        <v>890</v>
      </c>
      <c r="F891">
        <v>0.67397429333255598</v>
      </c>
      <c r="I891">
        <v>890</v>
      </c>
      <c r="J891">
        <v>0.66885522242941897</v>
      </c>
      <c r="L891">
        <v>890</v>
      </c>
      <c r="M891">
        <v>0.69797448934582595</v>
      </c>
    </row>
    <row r="892" spans="5:13">
      <c r="E892">
        <v>891</v>
      </c>
      <c r="F892">
        <v>0.63654403222526201</v>
      </c>
      <c r="I892">
        <v>891</v>
      </c>
      <c r="J892">
        <v>0.63454282379536198</v>
      </c>
      <c r="L892">
        <v>891</v>
      </c>
      <c r="M892">
        <v>0.67992358028323996</v>
      </c>
    </row>
    <row r="893" spans="5:13">
      <c r="E893">
        <v>892</v>
      </c>
      <c r="F893">
        <v>0.65777557133773701</v>
      </c>
      <c r="I893">
        <v>892</v>
      </c>
      <c r="J893">
        <v>0.65000372772902304</v>
      </c>
      <c r="L893">
        <v>892</v>
      </c>
      <c r="M893">
        <v>0.652107334118191</v>
      </c>
    </row>
    <row r="894" spans="5:13">
      <c r="E894">
        <v>893</v>
      </c>
      <c r="F894">
        <v>0.65763701029468602</v>
      </c>
      <c r="I894">
        <v>893</v>
      </c>
      <c r="J894">
        <v>0.649771532554836</v>
      </c>
      <c r="L894">
        <v>893</v>
      </c>
      <c r="M894">
        <v>0.65134596513829801</v>
      </c>
    </row>
    <row r="895" spans="5:13">
      <c r="E895">
        <v>894</v>
      </c>
      <c r="F895">
        <v>0.65099038089257699</v>
      </c>
      <c r="I895">
        <v>894</v>
      </c>
      <c r="J895">
        <v>0.64310341055069098</v>
      </c>
      <c r="L895">
        <v>894</v>
      </c>
      <c r="M895">
        <v>0.64342012420481298</v>
      </c>
    </row>
    <row r="896" spans="5:13">
      <c r="E896">
        <v>895</v>
      </c>
      <c r="F896">
        <v>0.65918222277407601</v>
      </c>
      <c r="I896">
        <v>895</v>
      </c>
      <c r="J896">
        <v>0.65088193403627803</v>
      </c>
      <c r="L896">
        <v>895</v>
      </c>
      <c r="M896">
        <v>0.64679938902989298</v>
      </c>
    </row>
    <row r="897" spans="5:13">
      <c r="E897">
        <v>896</v>
      </c>
      <c r="F897">
        <v>0.78577677315376004</v>
      </c>
      <c r="I897">
        <v>896</v>
      </c>
      <c r="J897">
        <v>0.76671706734393597</v>
      </c>
      <c r="L897">
        <v>896</v>
      </c>
      <c r="M897">
        <v>0.74565748592465297</v>
      </c>
    </row>
    <row r="898" spans="5:13">
      <c r="E898">
        <v>897</v>
      </c>
      <c r="F898">
        <v>0.77990077970413996</v>
      </c>
      <c r="I898">
        <v>897</v>
      </c>
      <c r="J898">
        <v>0.760232698631645</v>
      </c>
      <c r="L898">
        <v>897</v>
      </c>
      <c r="M898">
        <v>0.80309364208339495</v>
      </c>
    </row>
    <row r="899" spans="5:13">
      <c r="E899">
        <v>898</v>
      </c>
      <c r="F899">
        <v>0.78940444462161097</v>
      </c>
      <c r="I899">
        <v>898</v>
      </c>
      <c r="J899">
        <v>0.76941900526775597</v>
      </c>
      <c r="L899">
        <v>898</v>
      </c>
      <c r="M899">
        <v>0.804053137639684</v>
      </c>
    </row>
    <row r="900" spans="5:13">
      <c r="E900">
        <v>899</v>
      </c>
      <c r="F900">
        <v>0.77530544930923995</v>
      </c>
      <c r="I900">
        <v>899</v>
      </c>
      <c r="J900">
        <v>0.755698853186061</v>
      </c>
      <c r="L900">
        <v>899</v>
      </c>
      <c r="M900">
        <v>0.79933045214439702</v>
      </c>
    </row>
    <row r="901" spans="5:13">
      <c r="E901">
        <v>900</v>
      </c>
      <c r="F901">
        <v>0.803352387038473</v>
      </c>
      <c r="I901">
        <v>900</v>
      </c>
      <c r="J901">
        <v>0.78536468676212901</v>
      </c>
      <c r="L901">
        <v>900</v>
      </c>
      <c r="M901">
        <v>0.81938631102207105</v>
      </c>
    </row>
    <row r="902" spans="5:13">
      <c r="E902">
        <v>901</v>
      </c>
      <c r="F902">
        <v>0.84331789302433602</v>
      </c>
      <c r="I902">
        <v>901</v>
      </c>
      <c r="J902">
        <v>0.82625995895451598</v>
      </c>
      <c r="L902">
        <v>901</v>
      </c>
      <c r="M902">
        <v>0.84263887402214799</v>
      </c>
    </row>
    <row r="903" spans="5:13">
      <c r="E903">
        <v>902</v>
      </c>
      <c r="F903">
        <v>0.85992153589864795</v>
      </c>
      <c r="I903">
        <v>902</v>
      </c>
      <c r="J903">
        <v>0.84069392065263404</v>
      </c>
      <c r="L903">
        <v>902</v>
      </c>
      <c r="M903">
        <v>0.83187800710821003</v>
      </c>
    </row>
    <row r="904" spans="5:13">
      <c r="E904">
        <v>903</v>
      </c>
      <c r="F904">
        <v>0.85956945891633996</v>
      </c>
      <c r="I904">
        <v>903</v>
      </c>
      <c r="J904">
        <v>0.84095550942286101</v>
      </c>
      <c r="L904">
        <v>903</v>
      </c>
      <c r="M904">
        <v>0.83335748467416704</v>
      </c>
    </row>
    <row r="905" spans="5:13">
      <c r="E905">
        <v>904</v>
      </c>
      <c r="F905">
        <v>0.81722352802479203</v>
      </c>
      <c r="I905">
        <v>904</v>
      </c>
      <c r="J905">
        <v>0.80060313859773902</v>
      </c>
      <c r="L905">
        <v>904</v>
      </c>
      <c r="M905">
        <v>0.83061349795988704</v>
      </c>
    </row>
    <row r="906" spans="5:13">
      <c r="E906">
        <v>905</v>
      </c>
      <c r="F906">
        <v>1.16414573635452</v>
      </c>
      <c r="I906">
        <v>905</v>
      </c>
      <c r="J906">
        <v>1.13964963054347</v>
      </c>
      <c r="L906">
        <v>905</v>
      </c>
      <c r="M906">
        <v>1.1599491406558</v>
      </c>
    </row>
    <row r="907" spans="5:13">
      <c r="E907">
        <v>906</v>
      </c>
      <c r="F907">
        <v>6.6486923587066196</v>
      </c>
      <c r="I907">
        <v>906</v>
      </c>
      <c r="J907">
        <v>6.5754765961582997</v>
      </c>
      <c r="L907">
        <v>906</v>
      </c>
      <c r="M907">
        <v>6.2389967777290298</v>
      </c>
    </row>
    <row r="908" spans="5:13">
      <c r="E908">
        <v>907</v>
      </c>
      <c r="F908">
        <v>6.6553254854621899</v>
      </c>
      <c r="I908">
        <v>907</v>
      </c>
      <c r="J908">
        <v>6.6182685718213499</v>
      </c>
      <c r="L908">
        <v>907</v>
      </c>
      <c r="M908">
        <v>6.3847875268136702</v>
      </c>
    </row>
    <row r="909" spans="5:13">
      <c r="E909">
        <v>908</v>
      </c>
      <c r="F909">
        <v>7.4562890994596396</v>
      </c>
      <c r="I909">
        <v>908</v>
      </c>
      <c r="J909">
        <v>7.4306804480869904</v>
      </c>
      <c r="L909">
        <v>908</v>
      </c>
      <c r="M909">
        <v>7.1696010331851099</v>
      </c>
    </row>
    <row r="910" spans="5:13">
      <c r="E910">
        <v>909</v>
      </c>
      <c r="F910">
        <v>9.3762628942870805</v>
      </c>
      <c r="I910">
        <v>909</v>
      </c>
      <c r="J910">
        <v>9.3015374805513904</v>
      </c>
      <c r="L910">
        <v>909</v>
      </c>
      <c r="M910">
        <v>8.9466013724511999</v>
      </c>
    </row>
    <row r="911" spans="5:13">
      <c r="E911">
        <v>910</v>
      </c>
      <c r="F911">
        <v>9.8155919321386804</v>
      </c>
      <c r="I911">
        <v>910</v>
      </c>
      <c r="J911">
        <v>9.7325384814365101</v>
      </c>
      <c r="L911">
        <v>910</v>
      </c>
      <c r="M911">
        <v>9.4295935501912194</v>
      </c>
    </row>
    <row r="912" spans="5:13">
      <c r="E912">
        <v>911</v>
      </c>
      <c r="F912">
        <v>9.4728039441521794</v>
      </c>
      <c r="I912">
        <v>911</v>
      </c>
      <c r="J912">
        <v>9.3916768015608394</v>
      </c>
      <c r="L912">
        <v>911</v>
      </c>
      <c r="M912">
        <v>9.1361525827552992</v>
      </c>
    </row>
    <row r="913" spans="5:13">
      <c r="E913">
        <v>912</v>
      </c>
      <c r="F913">
        <v>9.4058305958233106</v>
      </c>
      <c r="I913">
        <v>912</v>
      </c>
      <c r="J913">
        <v>9.3265676553712904</v>
      </c>
      <c r="L913">
        <v>912</v>
      </c>
      <c r="M913">
        <v>9.0647629772225304</v>
      </c>
    </row>
    <row r="914" spans="5:13">
      <c r="E914">
        <v>913</v>
      </c>
      <c r="F914">
        <v>9.8705917421128397</v>
      </c>
      <c r="I914">
        <v>913</v>
      </c>
      <c r="J914">
        <v>9.8129887634521396</v>
      </c>
      <c r="L914">
        <v>913</v>
      </c>
      <c r="M914">
        <v>9.5447911420099008</v>
      </c>
    </row>
    <row r="915" spans="5:13">
      <c r="E915">
        <v>914</v>
      </c>
      <c r="F915">
        <v>9.7695107007840392</v>
      </c>
      <c r="I915">
        <v>914</v>
      </c>
      <c r="J915">
        <v>9.6847991664383795</v>
      </c>
      <c r="L915">
        <v>914</v>
      </c>
      <c r="M915">
        <v>9.2587463468805105</v>
      </c>
    </row>
    <row r="916" spans="5:13">
      <c r="E916">
        <v>915</v>
      </c>
      <c r="F916">
        <v>8.4951639783757198</v>
      </c>
      <c r="I916">
        <v>915</v>
      </c>
      <c r="J916">
        <v>8.4498010839095397</v>
      </c>
      <c r="L916">
        <v>915</v>
      </c>
      <c r="M916">
        <v>8.1570205195077197</v>
      </c>
    </row>
    <row r="917" spans="5:13">
      <c r="E917">
        <v>916</v>
      </c>
      <c r="F917">
        <v>7.6492973300816898</v>
      </c>
      <c r="I917">
        <v>916</v>
      </c>
      <c r="J917">
        <v>7.5962901250326702</v>
      </c>
      <c r="L917">
        <v>916</v>
      </c>
      <c r="M917">
        <v>7.2671625991615203</v>
      </c>
    </row>
    <row r="918" spans="5:13">
      <c r="E918">
        <v>917</v>
      </c>
      <c r="F918">
        <v>7.7287388223156199</v>
      </c>
      <c r="I918">
        <v>917</v>
      </c>
      <c r="J918">
        <v>7.6899171856734201</v>
      </c>
      <c r="L918">
        <v>917</v>
      </c>
      <c r="M918">
        <v>7.3526057048100801</v>
      </c>
    </row>
    <row r="919" spans="5:13">
      <c r="E919">
        <v>918</v>
      </c>
      <c r="F919">
        <v>8.4477120527165592</v>
      </c>
      <c r="I919">
        <v>918</v>
      </c>
      <c r="J919">
        <v>8.4096368717223893</v>
      </c>
      <c r="L919">
        <v>918</v>
      </c>
      <c r="M919">
        <v>8.0415111841275397</v>
      </c>
    </row>
    <row r="920" spans="5:13">
      <c r="E920">
        <v>919</v>
      </c>
      <c r="F920">
        <v>8.9236697435646093</v>
      </c>
      <c r="I920">
        <v>919</v>
      </c>
      <c r="J920">
        <v>8.8838932412351195</v>
      </c>
      <c r="L920">
        <v>919</v>
      </c>
      <c r="M920">
        <v>8.5206158220368593</v>
      </c>
    </row>
    <row r="921" spans="5:13">
      <c r="E921">
        <v>920</v>
      </c>
      <c r="F921">
        <v>9.0019382542855304</v>
      </c>
      <c r="I921">
        <v>920</v>
      </c>
      <c r="J921">
        <v>8.9586397606737709</v>
      </c>
      <c r="L921">
        <v>920</v>
      </c>
      <c r="M921">
        <v>8.5583254520629204</v>
      </c>
    </row>
    <row r="922" spans="5:13">
      <c r="E922">
        <v>921</v>
      </c>
      <c r="F922">
        <v>7.92631708692854</v>
      </c>
      <c r="I922">
        <v>921</v>
      </c>
      <c r="J922">
        <v>7.8679436044750304</v>
      </c>
      <c r="L922">
        <v>921</v>
      </c>
      <c r="M922">
        <v>7.5503827175946103</v>
      </c>
    </row>
    <row r="923" spans="5:13">
      <c r="E923">
        <v>922</v>
      </c>
      <c r="F923">
        <v>8.0229317568066598</v>
      </c>
      <c r="I923">
        <v>922</v>
      </c>
      <c r="J923">
        <v>7.9570047139641398</v>
      </c>
      <c r="L923">
        <v>922</v>
      </c>
      <c r="M923">
        <v>7.6585409878243302</v>
      </c>
    </row>
    <row r="924" spans="5:13">
      <c r="E924">
        <v>923</v>
      </c>
      <c r="F924">
        <v>7.99732305939727</v>
      </c>
      <c r="I924">
        <v>923</v>
      </c>
      <c r="J924">
        <v>7.9490294827358898</v>
      </c>
      <c r="L924">
        <v>923</v>
      </c>
      <c r="M924">
        <v>7.6424851299560004</v>
      </c>
    </row>
    <row r="925" spans="5:13">
      <c r="E925">
        <v>924</v>
      </c>
      <c r="F925">
        <v>7.7185218440192704</v>
      </c>
      <c r="I925">
        <v>924</v>
      </c>
      <c r="J925">
        <v>7.6647077200833298</v>
      </c>
      <c r="L925">
        <v>924</v>
      </c>
      <c r="M925">
        <v>7.3683127027942898</v>
      </c>
    </row>
    <row r="926" spans="5:13">
      <c r="E926">
        <v>925</v>
      </c>
      <c r="F926">
        <v>8.0091735917909599</v>
      </c>
      <c r="I926">
        <v>925</v>
      </c>
      <c r="J926">
        <v>7.9588486636401603</v>
      </c>
      <c r="L926">
        <v>925</v>
      </c>
      <c r="M926">
        <v>7.6796719016392299</v>
      </c>
    </row>
    <row r="927" spans="5:13">
      <c r="E927">
        <v>926</v>
      </c>
      <c r="F927">
        <v>8.2505670639213093</v>
      </c>
      <c r="I927">
        <v>926</v>
      </c>
      <c r="J927">
        <v>8.2096687623495406</v>
      </c>
      <c r="L927">
        <v>926</v>
      </c>
      <c r="M927">
        <v>7.9022089706398297</v>
      </c>
    </row>
    <row r="928" spans="5:13">
      <c r="E928">
        <v>927</v>
      </c>
      <c r="F928">
        <v>7.4707254325778596</v>
      </c>
      <c r="I928">
        <v>927</v>
      </c>
      <c r="J928">
        <v>7.4434839284365397</v>
      </c>
      <c r="L928">
        <v>927</v>
      </c>
      <c r="M928">
        <v>7.2373848750817604</v>
      </c>
    </row>
    <row r="929" spans="5:13">
      <c r="E929">
        <v>928</v>
      </c>
      <c r="F929">
        <v>8.6628769202055906</v>
      </c>
      <c r="I929">
        <v>928</v>
      </c>
      <c r="J929">
        <v>8.6305780889452794</v>
      </c>
      <c r="L929">
        <v>928</v>
      </c>
      <c r="M929">
        <v>8.3946287338716701</v>
      </c>
    </row>
    <row r="930" spans="5:13">
      <c r="E930">
        <v>929</v>
      </c>
      <c r="F930">
        <v>9.0663297723303309</v>
      </c>
      <c r="I930">
        <v>929</v>
      </c>
      <c r="J930">
        <v>9.0280652056184394</v>
      </c>
      <c r="L930">
        <v>929</v>
      </c>
      <c r="M930">
        <v>8.7227779273787398</v>
      </c>
    </row>
    <row r="931" spans="5:13">
      <c r="E931">
        <v>930</v>
      </c>
      <c r="F931">
        <v>8.9265744400832805</v>
      </c>
      <c r="I931">
        <v>930</v>
      </c>
      <c r="J931">
        <v>8.8682520594527592</v>
      </c>
      <c r="L931">
        <v>930</v>
      </c>
      <c r="M931">
        <v>8.5626134627809094</v>
      </c>
    </row>
    <row r="932" spans="5:13">
      <c r="E932">
        <v>931</v>
      </c>
      <c r="F932">
        <v>9.5071419614196202</v>
      </c>
      <c r="I932">
        <v>931</v>
      </c>
      <c r="J932">
        <v>9.4621269436522706</v>
      </c>
      <c r="L932">
        <v>931</v>
      </c>
      <c r="M932">
        <v>9.1216604977345206</v>
      </c>
    </row>
    <row r="933" spans="5:13">
      <c r="E933">
        <v>932</v>
      </c>
      <c r="F933">
        <v>9.4090070783611992</v>
      </c>
      <c r="I933">
        <v>932</v>
      </c>
      <c r="J933">
        <v>9.3675643271412401</v>
      </c>
      <c r="L933">
        <v>932</v>
      </c>
      <c r="M933">
        <v>9.0095351992130901</v>
      </c>
    </row>
    <row r="934" spans="5:13">
      <c r="E934">
        <v>933</v>
      </c>
      <c r="F934">
        <v>9.0794875771166108</v>
      </c>
      <c r="I934">
        <v>933</v>
      </c>
      <c r="J934">
        <v>9.0336797582295691</v>
      </c>
      <c r="L934">
        <v>933</v>
      </c>
      <c r="M934">
        <v>8.6944519823899995</v>
      </c>
    </row>
    <row r="935" spans="5:13">
      <c r="E935">
        <v>934</v>
      </c>
      <c r="F935">
        <v>9.0800037456392406</v>
      </c>
      <c r="I935">
        <v>934</v>
      </c>
      <c r="J935">
        <v>9.0316755461988407</v>
      </c>
      <c r="L935">
        <v>934</v>
      </c>
      <c r="M935">
        <v>8.6202144190598204</v>
      </c>
    </row>
    <row r="936" spans="5:13">
      <c r="E936">
        <v>935</v>
      </c>
      <c r="F936">
        <v>8.7655886993982204</v>
      </c>
      <c r="I936">
        <v>935</v>
      </c>
      <c r="J936">
        <v>8.6985297434503597</v>
      </c>
      <c r="L936">
        <v>935</v>
      </c>
      <c r="M936">
        <v>8.2929052460933992</v>
      </c>
    </row>
    <row r="937" spans="5:13">
      <c r="E937">
        <v>936</v>
      </c>
      <c r="F937">
        <v>9.9859092562687408</v>
      </c>
      <c r="I937">
        <v>936</v>
      </c>
      <c r="J937">
        <v>9.9285661653016195</v>
      </c>
      <c r="L937">
        <v>936</v>
      </c>
      <c r="M937">
        <v>9.4589603437679592</v>
      </c>
    </row>
    <row r="938" spans="5:13">
      <c r="E938">
        <v>937</v>
      </c>
      <c r="F938">
        <v>8.9609267769914993</v>
      </c>
      <c r="I938">
        <v>937</v>
      </c>
      <c r="J938">
        <v>8.9039960421818094</v>
      </c>
      <c r="L938">
        <v>937</v>
      </c>
      <c r="M938">
        <v>8.4100027262121095</v>
      </c>
    </row>
    <row r="939" spans="5:13">
      <c r="E939">
        <v>938</v>
      </c>
      <c r="F939">
        <v>9.08352273283937</v>
      </c>
      <c r="I939">
        <v>938</v>
      </c>
      <c r="J939">
        <v>9.0403123484889907</v>
      </c>
      <c r="L939">
        <v>938</v>
      </c>
      <c r="M939">
        <v>8.6126526403162096</v>
      </c>
    </row>
    <row r="940" spans="5:13">
      <c r="E940">
        <v>939</v>
      </c>
      <c r="F940">
        <v>9.6034140894052094</v>
      </c>
      <c r="I940">
        <v>939</v>
      </c>
      <c r="J940">
        <v>9.5562991004842601</v>
      </c>
      <c r="L940">
        <v>939</v>
      </c>
      <c r="M940">
        <v>9.1188944052220595</v>
      </c>
    </row>
    <row r="941" spans="5:13">
      <c r="E941">
        <v>940</v>
      </c>
      <c r="F941">
        <v>10.1826949951659</v>
      </c>
      <c r="I941">
        <v>940</v>
      </c>
      <c r="J941">
        <v>10.123533978772301</v>
      </c>
      <c r="L941">
        <v>940</v>
      </c>
      <c r="M941">
        <v>9.6322442294875703</v>
      </c>
    </row>
    <row r="942" spans="5:13">
      <c r="E942">
        <v>941</v>
      </c>
      <c r="F942">
        <v>9.9932257412964702</v>
      </c>
      <c r="I942">
        <v>941</v>
      </c>
      <c r="J942">
        <v>9.9159180639734998</v>
      </c>
      <c r="L942">
        <v>941</v>
      </c>
      <c r="M942">
        <v>9.3990773956873106</v>
      </c>
    </row>
    <row r="943" spans="5:13">
      <c r="E943">
        <v>942</v>
      </c>
      <c r="F943">
        <v>8.7931287389187496</v>
      </c>
      <c r="I943">
        <v>942</v>
      </c>
      <c r="J943">
        <v>8.7217825317676194</v>
      </c>
      <c r="L943">
        <v>942</v>
      </c>
      <c r="M943">
        <v>8.3474987514020693</v>
      </c>
    </row>
    <row r="944" spans="5:13">
      <c r="E944">
        <v>943</v>
      </c>
      <c r="F944">
        <v>8.3158305654309999</v>
      </c>
      <c r="I944">
        <v>943</v>
      </c>
      <c r="J944">
        <v>8.2472991172558405</v>
      </c>
      <c r="L944">
        <v>943</v>
      </c>
      <c r="M944">
        <v>7.8570810478892499</v>
      </c>
    </row>
    <row r="945" spans="5:13">
      <c r="E945">
        <v>944</v>
      </c>
      <c r="F945">
        <v>8.6476345707967397</v>
      </c>
      <c r="I945">
        <v>944</v>
      </c>
      <c r="J945">
        <v>8.5792259804659601</v>
      </c>
      <c r="L945">
        <v>944</v>
      </c>
      <c r="M945">
        <v>8.1666934740129307</v>
      </c>
    </row>
    <row r="946" spans="5:13">
      <c r="E946">
        <v>945</v>
      </c>
      <c r="F946">
        <v>8.63473923277596</v>
      </c>
      <c r="I946">
        <v>945</v>
      </c>
      <c r="J946">
        <v>8.5599139888021707</v>
      </c>
      <c r="L946">
        <v>945</v>
      </c>
      <c r="M946">
        <v>8.12254769857811</v>
      </c>
    </row>
    <row r="947" spans="5:13">
      <c r="E947">
        <v>946</v>
      </c>
      <c r="F947">
        <v>9.0882040285599306</v>
      </c>
      <c r="I947">
        <v>946</v>
      </c>
      <c r="J947">
        <v>9.0381299246417903</v>
      </c>
      <c r="L947">
        <v>946</v>
      </c>
      <c r="M947">
        <v>8.6263264471329304</v>
      </c>
    </row>
    <row r="948" spans="5:13">
      <c r="E948">
        <v>947</v>
      </c>
      <c r="F948">
        <v>8.7383421533349797</v>
      </c>
      <c r="I948">
        <v>947</v>
      </c>
      <c r="J948">
        <v>8.6874138190415593</v>
      </c>
      <c r="L948">
        <v>947</v>
      </c>
      <c r="M948">
        <v>8.2529286444204306</v>
      </c>
    </row>
    <row r="949" spans="5:13">
      <c r="E949">
        <v>948</v>
      </c>
      <c r="F949">
        <v>8.4048614762814609</v>
      </c>
      <c r="I949">
        <v>948</v>
      </c>
      <c r="J949">
        <v>8.3613920656458607</v>
      </c>
      <c r="L949">
        <v>948</v>
      </c>
      <c r="M949">
        <v>7.9191560663735796</v>
      </c>
    </row>
    <row r="950" spans="5:13">
      <c r="E950">
        <v>949</v>
      </c>
      <c r="F950">
        <v>8.9162613747760098</v>
      </c>
      <c r="I950">
        <v>949</v>
      </c>
      <c r="J950">
        <v>8.8633851546512101</v>
      </c>
      <c r="L950">
        <v>949</v>
      </c>
      <c r="M950">
        <v>8.3932711203311907</v>
      </c>
    </row>
    <row r="951" spans="5:13">
      <c r="E951">
        <v>950</v>
      </c>
      <c r="F951">
        <v>10.341727956240099</v>
      </c>
      <c r="I951">
        <v>950</v>
      </c>
      <c r="J951">
        <v>10.2989435467557</v>
      </c>
      <c r="L951">
        <v>950</v>
      </c>
      <c r="M951">
        <v>9.8765916742612596</v>
      </c>
    </row>
    <row r="952" spans="5:13">
      <c r="E952">
        <v>951</v>
      </c>
      <c r="F952">
        <v>10.59414666895</v>
      </c>
      <c r="I952">
        <v>951</v>
      </c>
      <c r="J952">
        <v>10.513710057624399</v>
      </c>
      <c r="L952">
        <v>951</v>
      </c>
      <c r="M952">
        <v>10.0323365364347</v>
      </c>
    </row>
    <row r="953" spans="5:13">
      <c r="E953">
        <v>952</v>
      </c>
      <c r="F953">
        <v>10.372554780203201</v>
      </c>
      <c r="I953">
        <v>952</v>
      </c>
      <c r="J953">
        <v>10.288581501278699</v>
      </c>
      <c r="L953">
        <v>952</v>
      </c>
      <c r="M953">
        <v>9.7678509756799592</v>
      </c>
    </row>
    <row r="954" spans="5:13">
      <c r="E954">
        <v>953</v>
      </c>
      <c r="F954">
        <v>10.484614632606201</v>
      </c>
      <c r="I954">
        <v>953</v>
      </c>
      <c r="J954">
        <v>10.4326700061031</v>
      </c>
      <c r="L954">
        <v>953</v>
      </c>
      <c r="M954">
        <v>9.9952998932194106</v>
      </c>
    </row>
    <row r="955" spans="5:13">
      <c r="E955">
        <v>954</v>
      </c>
      <c r="F955">
        <v>10.5048593278122</v>
      </c>
      <c r="I955">
        <v>954</v>
      </c>
      <c r="J955">
        <v>10.460182827921001</v>
      </c>
      <c r="L955">
        <v>954</v>
      </c>
      <c r="M955">
        <v>10.1354428855831</v>
      </c>
    </row>
    <row r="956" spans="5:13">
      <c r="E956">
        <v>955</v>
      </c>
      <c r="F956">
        <v>10.4059773925005</v>
      </c>
      <c r="I956">
        <v>955</v>
      </c>
      <c r="J956">
        <v>10.3985568371252</v>
      </c>
      <c r="L956">
        <v>955</v>
      </c>
      <c r="M956">
        <v>10.4791106298511</v>
      </c>
    </row>
    <row r="957" spans="5:13">
      <c r="E957">
        <v>956</v>
      </c>
      <c r="F957">
        <v>10.515952076642799</v>
      </c>
      <c r="I957">
        <v>956</v>
      </c>
      <c r="J957">
        <v>10.490266387595501</v>
      </c>
      <c r="L957">
        <v>956</v>
      </c>
      <c r="M957">
        <v>10.420114599702799</v>
      </c>
    </row>
    <row r="958" spans="5:13">
      <c r="E958">
        <v>957</v>
      </c>
      <c r="F958">
        <v>9.4140091618261597</v>
      </c>
      <c r="I958">
        <v>957</v>
      </c>
      <c r="J958">
        <v>9.3799291821783406</v>
      </c>
      <c r="L958">
        <v>957</v>
      </c>
      <c r="M958">
        <v>9.33096578640491</v>
      </c>
    </row>
    <row r="959" spans="5:13">
      <c r="E959">
        <v>958</v>
      </c>
      <c r="F959">
        <v>9.5593109261462992</v>
      </c>
      <c r="I959">
        <v>958</v>
      </c>
      <c r="J959">
        <v>9.5326201809480295</v>
      </c>
      <c r="L959">
        <v>958</v>
      </c>
      <c r="M959">
        <v>9.4452223078893098</v>
      </c>
    </row>
    <row r="960" spans="5:13">
      <c r="E960">
        <v>959</v>
      </c>
      <c r="F960">
        <v>10.2651838718329</v>
      </c>
      <c r="I960">
        <v>959</v>
      </c>
      <c r="J960">
        <v>10.2739117657993</v>
      </c>
      <c r="L960">
        <v>959</v>
      </c>
      <c r="M960">
        <v>10.242339010386599</v>
      </c>
    </row>
    <row r="961" spans="5:13">
      <c r="E961">
        <v>960</v>
      </c>
      <c r="F961">
        <v>10.3053343066792</v>
      </c>
      <c r="I961">
        <v>960</v>
      </c>
      <c r="J961">
        <v>10.3015091711396</v>
      </c>
      <c r="L961">
        <v>960</v>
      </c>
      <c r="M961">
        <v>10.1575963574425</v>
      </c>
    </row>
    <row r="962" spans="5:13">
      <c r="E962">
        <v>961</v>
      </c>
      <c r="F962">
        <v>10.920049610568199</v>
      </c>
      <c r="I962">
        <v>961</v>
      </c>
      <c r="J962">
        <v>10.924034161294299</v>
      </c>
      <c r="L962">
        <v>961</v>
      </c>
      <c r="M962">
        <v>10.9440144550189</v>
      </c>
    </row>
    <row r="963" spans="5:13">
      <c r="E963">
        <v>962</v>
      </c>
      <c r="F963">
        <v>11.7730527760587</v>
      </c>
      <c r="I963">
        <v>962</v>
      </c>
      <c r="J963">
        <v>11.7455416300777</v>
      </c>
      <c r="L963">
        <v>962</v>
      </c>
      <c r="M963">
        <v>11.665429580863099</v>
      </c>
    </row>
    <row r="964" spans="5:13">
      <c r="E964">
        <v>963</v>
      </c>
      <c r="F964">
        <v>11.467990456050901</v>
      </c>
      <c r="I964">
        <v>963</v>
      </c>
      <c r="J964">
        <v>11.438624568222</v>
      </c>
      <c r="L964">
        <v>963</v>
      </c>
      <c r="M964">
        <v>11.353098030222499</v>
      </c>
    </row>
    <row r="965" spans="5:13">
      <c r="E965">
        <v>964</v>
      </c>
      <c r="F965">
        <v>12.608837940001701</v>
      </c>
      <c r="I965">
        <v>964</v>
      </c>
      <c r="J965">
        <v>12.6213749956679</v>
      </c>
      <c r="L965">
        <v>964</v>
      </c>
      <c r="M965">
        <v>12.8408011073286</v>
      </c>
    </row>
    <row r="966" spans="5:13">
      <c r="E966">
        <v>965</v>
      </c>
      <c r="F966">
        <v>11.927064619906799</v>
      </c>
      <c r="I966">
        <v>965</v>
      </c>
      <c r="J966">
        <v>11.912340062819</v>
      </c>
      <c r="L966">
        <v>965</v>
      </c>
      <c r="M966">
        <v>12.097935967082901</v>
      </c>
    </row>
    <row r="967" spans="5:13">
      <c r="E967">
        <v>966</v>
      </c>
      <c r="F967">
        <v>11.1831838975372</v>
      </c>
      <c r="I967">
        <v>966</v>
      </c>
      <c r="J967">
        <v>11.1502021733631</v>
      </c>
      <c r="L967">
        <v>966</v>
      </c>
      <c r="M967">
        <v>11.285782567298799</v>
      </c>
    </row>
    <row r="968" spans="5:13">
      <c r="E968">
        <v>967</v>
      </c>
      <c r="F968">
        <v>9.7164976554769709</v>
      </c>
      <c r="I968">
        <v>967</v>
      </c>
      <c r="J968">
        <v>9.65464041267124</v>
      </c>
      <c r="L968">
        <v>967</v>
      </c>
      <c r="M968">
        <v>9.5600293965703305</v>
      </c>
    </row>
    <row r="969" spans="5:13">
      <c r="E969">
        <v>968</v>
      </c>
      <c r="F969">
        <v>9.0898890515764599</v>
      </c>
      <c r="I969">
        <v>968</v>
      </c>
      <c r="J969">
        <v>9.0447130962071203</v>
      </c>
      <c r="L969">
        <v>968</v>
      </c>
      <c r="M969">
        <v>9.0492688256737903</v>
      </c>
    </row>
    <row r="970" spans="5:13">
      <c r="E970">
        <v>969</v>
      </c>
      <c r="F970">
        <v>7.9601942239839198</v>
      </c>
      <c r="I970">
        <v>969</v>
      </c>
      <c r="J970">
        <v>7.9217227072868601</v>
      </c>
      <c r="L970">
        <v>969</v>
      </c>
      <c r="M970">
        <v>7.8066857797002003</v>
      </c>
    </row>
    <row r="971" spans="5:13">
      <c r="E971">
        <v>970</v>
      </c>
      <c r="F971">
        <v>7.9873869985722497</v>
      </c>
      <c r="I971">
        <v>970</v>
      </c>
      <c r="J971">
        <v>7.9784524782358099</v>
      </c>
      <c r="L971">
        <v>970</v>
      </c>
      <c r="M971">
        <v>7.9166714989332796</v>
      </c>
    </row>
    <row r="972" spans="5:13">
      <c r="E972">
        <v>971</v>
      </c>
      <c r="F972">
        <v>7.7508298660781296</v>
      </c>
      <c r="I972">
        <v>971</v>
      </c>
      <c r="J972">
        <v>7.7283976980455904</v>
      </c>
      <c r="L972">
        <v>971</v>
      </c>
      <c r="M972">
        <v>7.6221733060892403</v>
      </c>
    </row>
    <row r="973" spans="5:13">
      <c r="E973">
        <v>972</v>
      </c>
      <c r="F973">
        <v>7.5877076138351498</v>
      </c>
      <c r="I973">
        <v>972</v>
      </c>
      <c r="J973">
        <v>7.57635578814007</v>
      </c>
      <c r="L973">
        <v>972</v>
      </c>
      <c r="M973">
        <v>7.5124092679252703</v>
      </c>
    </row>
    <row r="974" spans="5:13">
      <c r="E974">
        <v>973</v>
      </c>
      <c r="F974">
        <v>7.2854758179412897</v>
      </c>
      <c r="I974">
        <v>973</v>
      </c>
      <c r="J974">
        <v>7.2771068168454702</v>
      </c>
      <c r="L974">
        <v>973</v>
      </c>
      <c r="M974">
        <v>7.1898953808089896</v>
      </c>
    </row>
    <row r="975" spans="5:13">
      <c r="E975">
        <v>974</v>
      </c>
      <c r="F975">
        <v>7.0411525000212096</v>
      </c>
      <c r="I975">
        <v>974</v>
      </c>
      <c r="J975">
        <v>7.0191617006654896</v>
      </c>
      <c r="L975">
        <v>974</v>
      </c>
      <c r="M975">
        <v>6.9084518006802398</v>
      </c>
    </row>
    <row r="976" spans="5:13">
      <c r="E976">
        <v>975</v>
      </c>
      <c r="F976">
        <v>7.3888364187265703</v>
      </c>
      <c r="I976">
        <v>975</v>
      </c>
      <c r="J976">
        <v>7.3729544782952603</v>
      </c>
      <c r="L976">
        <v>975</v>
      </c>
      <c r="M976">
        <v>7.2633132812188501</v>
      </c>
    </row>
    <row r="977" spans="5:13">
      <c r="E977">
        <v>976</v>
      </c>
      <c r="F977">
        <v>6.98004601259988</v>
      </c>
      <c r="I977">
        <v>976</v>
      </c>
      <c r="J977">
        <v>6.9535226761623097</v>
      </c>
      <c r="L977">
        <v>976</v>
      </c>
      <c r="M977">
        <v>6.8354643455578596</v>
      </c>
    </row>
    <row r="978" spans="5:13">
      <c r="E978">
        <v>977</v>
      </c>
      <c r="F978">
        <v>7.1934199779169496</v>
      </c>
      <c r="I978">
        <v>977</v>
      </c>
      <c r="J978">
        <v>7.1877593785010303</v>
      </c>
      <c r="L978">
        <v>977</v>
      </c>
      <c r="M978">
        <v>7.0777108861523903</v>
      </c>
    </row>
    <row r="979" spans="5:13">
      <c r="E979">
        <v>978</v>
      </c>
      <c r="F979">
        <v>7.2593787178836999</v>
      </c>
      <c r="I979">
        <v>978</v>
      </c>
      <c r="J979">
        <v>7.2418189729970104</v>
      </c>
      <c r="L979">
        <v>978</v>
      </c>
      <c r="M979">
        <v>7.1141950123621802</v>
      </c>
    </row>
    <row r="980" spans="5:13">
      <c r="E980">
        <v>979</v>
      </c>
      <c r="F980">
        <v>7.7253116078308404</v>
      </c>
      <c r="I980">
        <v>979</v>
      </c>
      <c r="J980">
        <v>7.6971611858639104</v>
      </c>
      <c r="L980">
        <v>979</v>
      </c>
      <c r="M980">
        <v>7.5727099370255297</v>
      </c>
    </row>
    <row r="981" spans="5:13">
      <c r="E981">
        <v>980</v>
      </c>
      <c r="F981">
        <v>8.7725080485201108</v>
      </c>
      <c r="I981">
        <v>980</v>
      </c>
      <c r="J981">
        <v>8.7460010916292994</v>
      </c>
      <c r="L981">
        <v>980</v>
      </c>
      <c r="M981">
        <v>8.65377255839452</v>
      </c>
    </row>
    <row r="982" spans="5:13">
      <c r="E982">
        <v>981</v>
      </c>
      <c r="F982">
        <v>9.5194205973530703</v>
      </c>
      <c r="I982">
        <v>981</v>
      </c>
      <c r="J982">
        <v>9.4840392201856698</v>
      </c>
      <c r="L982">
        <v>981</v>
      </c>
      <c r="M982">
        <v>9.4143844774355294</v>
      </c>
    </row>
    <row r="983" spans="5:13">
      <c r="E983">
        <v>982</v>
      </c>
      <c r="F983">
        <v>9.9637213286468906</v>
      </c>
      <c r="I983">
        <v>982</v>
      </c>
      <c r="J983">
        <v>9.8803518014612894</v>
      </c>
      <c r="L983">
        <v>982</v>
      </c>
      <c r="M983">
        <v>9.7424248873946304</v>
      </c>
    </row>
    <row r="984" spans="5:13">
      <c r="E984">
        <v>983</v>
      </c>
      <c r="F984">
        <v>10.456740491804901</v>
      </c>
      <c r="I984">
        <v>983</v>
      </c>
      <c r="J984">
        <v>10.4121486698675</v>
      </c>
      <c r="L984">
        <v>983</v>
      </c>
      <c r="M984">
        <v>10.4154844803325</v>
      </c>
    </row>
    <row r="985" spans="5:13">
      <c r="E985">
        <v>984</v>
      </c>
      <c r="F985">
        <v>11.9656346970493</v>
      </c>
      <c r="I985">
        <v>984</v>
      </c>
      <c r="J985">
        <v>11.9344697758787</v>
      </c>
      <c r="L985">
        <v>984</v>
      </c>
      <c r="M985">
        <v>12.031090925438701</v>
      </c>
    </row>
    <row r="986" spans="5:13">
      <c r="E986">
        <v>985</v>
      </c>
      <c r="F986">
        <v>13.996341236188</v>
      </c>
      <c r="I986">
        <v>985</v>
      </c>
      <c r="J986">
        <v>13.9809437446103</v>
      </c>
      <c r="L986">
        <v>985</v>
      </c>
      <c r="M986">
        <v>14.0914468981673</v>
      </c>
    </row>
    <row r="987" spans="5:13">
      <c r="E987">
        <v>986</v>
      </c>
      <c r="F987">
        <v>13.645910062871501</v>
      </c>
      <c r="I987">
        <v>986</v>
      </c>
      <c r="J987">
        <v>13.6251772624165</v>
      </c>
      <c r="L987">
        <v>986</v>
      </c>
      <c r="M987">
        <v>13.7713000037747</v>
      </c>
    </row>
    <row r="988" spans="5:13">
      <c r="E988">
        <v>987</v>
      </c>
      <c r="F988">
        <v>14.2558969714468</v>
      </c>
      <c r="I988">
        <v>987</v>
      </c>
      <c r="J988">
        <v>14.200217781631499</v>
      </c>
      <c r="L988">
        <v>987</v>
      </c>
      <c r="M988">
        <v>14.186490989217599</v>
      </c>
    </row>
    <row r="989" spans="5:13">
      <c r="E989">
        <v>988</v>
      </c>
      <c r="F989">
        <v>14.5870659473303</v>
      </c>
      <c r="I989">
        <v>988</v>
      </c>
      <c r="J989">
        <v>14.4977316207637</v>
      </c>
      <c r="L989">
        <v>988</v>
      </c>
      <c r="M989">
        <v>14.5207413467758</v>
      </c>
    </row>
    <row r="990" spans="5:13">
      <c r="E990">
        <v>989</v>
      </c>
      <c r="F990">
        <v>15.016718203797399</v>
      </c>
      <c r="I990">
        <v>989</v>
      </c>
      <c r="J990">
        <v>14.9756239921168</v>
      </c>
      <c r="L990">
        <v>989</v>
      </c>
      <c r="M990">
        <v>15.3741462101822</v>
      </c>
    </row>
    <row r="991" spans="5:13">
      <c r="E991">
        <v>990</v>
      </c>
      <c r="F991">
        <v>14.436302743182599</v>
      </c>
      <c r="I991">
        <v>990</v>
      </c>
      <c r="J991">
        <v>14.3445435575036</v>
      </c>
      <c r="L991">
        <v>990</v>
      </c>
      <c r="M991">
        <v>14.5712843189003</v>
      </c>
    </row>
    <row r="992" spans="5:13">
      <c r="E992">
        <v>991</v>
      </c>
      <c r="F992">
        <v>15.013382584043701</v>
      </c>
      <c r="I992">
        <v>991</v>
      </c>
      <c r="J992">
        <v>14.972841428275199</v>
      </c>
      <c r="L992">
        <v>991</v>
      </c>
      <c r="M992">
        <v>15.2238509238004</v>
      </c>
    </row>
    <row r="993" spans="5:13">
      <c r="E993">
        <v>992</v>
      </c>
      <c r="F993">
        <v>15.231349683377999</v>
      </c>
      <c r="I993">
        <v>992</v>
      </c>
      <c r="J993">
        <v>15.167427138165801</v>
      </c>
      <c r="L993">
        <v>992</v>
      </c>
      <c r="M993">
        <v>15.5498082739201</v>
      </c>
    </row>
    <row r="994" spans="5:13">
      <c r="E994">
        <v>993</v>
      </c>
      <c r="F994">
        <v>14.059562195317501</v>
      </c>
      <c r="I994">
        <v>993</v>
      </c>
      <c r="J994">
        <v>14.0026960587714</v>
      </c>
      <c r="L994">
        <v>993</v>
      </c>
      <c r="M994">
        <v>14.269491090112901</v>
      </c>
    </row>
    <row r="995" spans="5:13">
      <c r="E995">
        <v>994</v>
      </c>
      <c r="F995">
        <v>9.4189757436883692</v>
      </c>
      <c r="I995">
        <v>994</v>
      </c>
      <c r="J995">
        <v>9.3808829944019507</v>
      </c>
      <c r="L995">
        <v>994</v>
      </c>
      <c r="M995">
        <v>9.2878799982701707</v>
      </c>
    </row>
    <row r="996" spans="5:13">
      <c r="E996">
        <v>995</v>
      </c>
      <c r="F996">
        <v>9.1393922899869295</v>
      </c>
      <c r="I996">
        <v>995</v>
      </c>
      <c r="J996">
        <v>9.1043491951062006</v>
      </c>
      <c r="L996">
        <v>995</v>
      </c>
      <c r="M996">
        <v>8.9691737881563594</v>
      </c>
    </row>
    <row r="997" spans="5:13">
      <c r="E997">
        <v>996</v>
      </c>
      <c r="F997">
        <v>8.6159347686312895</v>
      </c>
      <c r="I997">
        <v>996</v>
      </c>
      <c r="J997">
        <v>8.5769899434339294</v>
      </c>
      <c r="L997">
        <v>996</v>
      </c>
      <c r="M997">
        <v>8.37297754630562</v>
      </c>
    </row>
    <row r="998" spans="5:13">
      <c r="E998">
        <v>997</v>
      </c>
      <c r="F998">
        <v>8.5042473524363391</v>
      </c>
      <c r="I998">
        <v>997</v>
      </c>
      <c r="J998">
        <v>8.4646768464910007</v>
      </c>
      <c r="L998">
        <v>997</v>
      </c>
      <c r="M998">
        <v>8.2079455472824705</v>
      </c>
    </row>
    <row r="999" spans="5:13">
      <c r="E999">
        <v>998</v>
      </c>
      <c r="F999">
        <v>8.3144688965750202</v>
      </c>
      <c r="I999">
        <v>998</v>
      </c>
      <c r="J999">
        <v>8.27603604539968</v>
      </c>
      <c r="L999">
        <v>998</v>
      </c>
      <c r="M999">
        <v>8.0429417880244092</v>
      </c>
    </row>
    <row r="1000" spans="5:13">
      <c r="E1000">
        <v>999</v>
      </c>
      <c r="F1000">
        <v>7.8995712606852804</v>
      </c>
      <c r="I1000">
        <v>999</v>
      </c>
      <c r="J1000">
        <v>7.8583156770140699</v>
      </c>
      <c r="L1000">
        <v>999</v>
      </c>
      <c r="M1000">
        <v>7.6093381251218402</v>
      </c>
    </row>
    <row r="1001" spans="5:13">
      <c r="E1001">
        <v>1000</v>
      </c>
      <c r="F1001">
        <v>7.6719772422290298</v>
      </c>
      <c r="I1001">
        <v>1000</v>
      </c>
      <c r="J1001">
        <v>7.62832206408582</v>
      </c>
      <c r="L1001">
        <v>1000</v>
      </c>
      <c r="M1001">
        <v>7.3113318116497004</v>
      </c>
    </row>
    <row r="1002" spans="5:13">
      <c r="E1002">
        <v>1001</v>
      </c>
      <c r="F1002">
        <v>7.97198856580982</v>
      </c>
      <c r="I1002">
        <v>1001</v>
      </c>
      <c r="J1002">
        <v>7.9331234711751897</v>
      </c>
      <c r="L1002">
        <v>1001</v>
      </c>
      <c r="M1002">
        <v>7.6495442111642697</v>
      </c>
    </row>
    <row r="1003" spans="5:13">
      <c r="E1003">
        <v>1002</v>
      </c>
      <c r="F1003">
        <v>9.0015010451856305</v>
      </c>
      <c r="I1003">
        <v>1002</v>
      </c>
      <c r="J1003">
        <v>8.9598349600422296</v>
      </c>
      <c r="L1003">
        <v>1002</v>
      </c>
      <c r="M1003">
        <v>8.7504065905424699</v>
      </c>
    </row>
    <row r="1004" spans="5:13">
      <c r="E1004">
        <v>1003</v>
      </c>
      <c r="F1004">
        <v>11.5367897401485</v>
      </c>
      <c r="I1004">
        <v>1003</v>
      </c>
      <c r="J1004">
        <v>11.455870760414101</v>
      </c>
      <c r="L1004">
        <v>1003</v>
      </c>
      <c r="M1004">
        <v>11.320827440096799</v>
      </c>
    </row>
    <row r="1005" spans="5:13">
      <c r="E1005">
        <v>1004</v>
      </c>
      <c r="F1005">
        <v>13.4439730395199</v>
      </c>
      <c r="I1005">
        <v>1004</v>
      </c>
      <c r="J1005">
        <v>13.3654715543368</v>
      </c>
      <c r="L1005">
        <v>1004</v>
      </c>
      <c r="M1005">
        <v>13.288823802571599</v>
      </c>
    </row>
    <row r="1006" spans="5:13">
      <c r="E1006">
        <v>1005</v>
      </c>
      <c r="F1006">
        <v>13.2468872465684</v>
      </c>
      <c r="I1006">
        <v>1005</v>
      </c>
      <c r="J1006">
        <v>13.1752106964397</v>
      </c>
      <c r="L1006">
        <v>1005</v>
      </c>
      <c r="M1006">
        <v>13.111179746641101</v>
      </c>
    </row>
    <row r="1007" spans="5:13">
      <c r="E1007">
        <v>1006</v>
      </c>
      <c r="F1007">
        <v>13.452799625539701</v>
      </c>
      <c r="I1007">
        <v>1006</v>
      </c>
      <c r="J1007">
        <v>13.3536036918706</v>
      </c>
      <c r="L1007">
        <v>1006</v>
      </c>
      <c r="M1007">
        <v>13.149197748755901</v>
      </c>
    </row>
    <row r="1008" spans="5:13">
      <c r="E1008">
        <v>1007</v>
      </c>
      <c r="F1008">
        <v>11.6867166884014</v>
      </c>
      <c r="I1008">
        <v>1007</v>
      </c>
      <c r="J1008">
        <v>11.5795491168113</v>
      </c>
      <c r="L1008">
        <v>1007</v>
      </c>
      <c r="M1008">
        <v>11.4346194445615</v>
      </c>
    </row>
    <row r="1009" spans="5:13">
      <c r="E1009">
        <v>1008</v>
      </c>
      <c r="F1009">
        <v>11.9508048209102</v>
      </c>
      <c r="I1009">
        <v>1008</v>
      </c>
      <c r="J1009">
        <v>11.8581009518107</v>
      </c>
      <c r="L1009">
        <v>1008</v>
      </c>
      <c r="M1009">
        <v>11.7890934488538</v>
      </c>
    </row>
    <row r="1010" spans="5:13">
      <c r="E1010">
        <v>1009</v>
      </c>
      <c r="F1010">
        <v>11.966995947742101</v>
      </c>
      <c r="I1010">
        <v>1009</v>
      </c>
      <c r="J1010">
        <v>11.868065293745101</v>
      </c>
      <c r="L1010">
        <v>1009</v>
      </c>
      <c r="M1010">
        <v>11.7204806394948</v>
      </c>
    </row>
    <row r="1011" spans="5:13">
      <c r="E1011">
        <v>1010</v>
      </c>
      <c r="F1011">
        <v>11.7871063842734</v>
      </c>
      <c r="I1011">
        <v>1010</v>
      </c>
      <c r="J1011">
        <v>11.6506946605565</v>
      </c>
      <c r="L1011">
        <v>1010</v>
      </c>
      <c r="M1011">
        <v>11.3538900305394</v>
      </c>
    </row>
    <row r="1012" spans="5:13">
      <c r="E1012">
        <v>1011</v>
      </c>
      <c r="F1012">
        <v>11.8798467597585</v>
      </c>
      <c r="I1012">
        <v>1011</v>
      </c>
      <c r="J1012">
        <v>11.7964575402221</v>
      </c>
      <c r="L1012">
        <v>1011</v>
      </c>
      <c r="M1012">
        <v>11.5291093225417</v>
      </c>
    </row>
    <row r="1013" spans="5:13">
      <c r="E1013">
        <v>1012</v>
      </c>
      <c r="F1013">
        <v>11.4422755059061</v>
      </c>
      <c r="I1013">
        <v>1012</v>
      </c>
      <c r="J1013">
        <v>11.3678937460197</v>
      </c>
      <c r="L1013">
        <v>1012</v>
      </c>
      <c r="M1013">
        <v>11.0882470239758</v>
      </c>
    </row>
    <row r="1014" spans="5:13">
      <c r="E1014">
        <v>1013</v>
      </c>
      <c r="F1014">
        <v>10.888211998108901</v>
      </c>
      <c r="I1014">
        <v>1013</v>
      </c>
      <c r="J1014">
        <v>10.819499729053801</v>
      </c>
      <c r="L1014">
        <v>1013</v>
      </c>
      <c r="M1014">
        <v>10.5220389513849</v>
      </c>
    </row>
    <row r="1015" spans="5:13">
      <c r="E1015">
        <v>1014</v>
      </c>
      <c r="F1015">
        <v>10.655364225404901</v>
      </c>
      <c r="I1015">
        <v>1014</v>
      </c>
      <c r="J1015">
        <v>10.5791078849409</v>
      </c>
      <c r="L1015">
        <v>1014</v>
      </c>
      <c r="M1015">
        <v>10.226768724187799</v>
      </c>
    </row>
    <row r="1016" spans="5:13">
      <c r="E1016">
        <v>1015</v>
      </c>
      <c r="F1016">
        <v>10.450055019294799</v>
      </c>
      <c r="I1016">
        <v>1015</v>
      </c>
      <c r="J1016">
        <v>10.3724689120594</v>
      </c>
      <c r="L1016">
        <v>1015</v>
      </c>
      <c r="M1016">
        <v>10.070470810121099</v>
      </c>
    </row>
    <row r="1017" spans="5:13">
      <c r="E1017">
        <v>1016</v>
      </c>
      <c r="F1017">
        <v>11.4440415783088</v>
      </c>
      <c r="I1017">
        <v>1016</v>
      </c>
      <c r="J1017">
        <v>11.3730968170289</v>
      </c>
      <c r="L1017">
        <v>1016</v>
      </c>
      <c r="M1017">
        <v>11.063092444468699</v>
      </c>
    </row>
    <row r="1018" spans="5:13">
      <c r="E1018">
        <v>1017</v>
      </c>
      <c r="F1018">
        <v>15.1736809471825</v>
      </c>
      <c r="I1018">
        <v>1017</v>
      </c>
      <c r="J1018">
        <v>15.0901782141653</v>
      </c>
      <c r="L1018">
        <v>1017</v>
      </c>
      <c r="M1018">
        <v>14.7418571222496</v>
      </c>
    </row>
    <row r="1019" spans="5:13">
      <c r="E1019">
        <v>1018</v>
      </c>
      <c r="F1019">
        <v>15.4132658472492</v>
      </c>
      <c r="I1019">
        <v>1018</v>
      </c>
      <c r="J1019">
        <v>15.362260117896399</v>
      </c>
      <c r="L1019">
        <v>1018</v>
      </c>
      <c r="M1019">
        <v>15.0848971361988</v>
      </c>
    </row>
    <row r="1020" spans="5:13">
      <c r="E1020">
        <v>1019</v>
      </c>
      <c r="F1020">
        <v>12.8018523949632</v>
      </c>
      <c r="I1020">
        <v>1019</v>
      </c>
      <c r="J1020">
        <v>12.7458600858333</v>
      </c>
      <c r="L1020">
        <v>1019</v>
      </c>
      <c r="M1020">
        <v>12.6108889094304</v>
      </c>
    </row>
    <row r="1021" spans="5:13">
      <c r="E1021">
        <v>1020</v>
      </c>
      <c r="F1021">
        <v>11.887285490933101</v>
      </c>
      <c r="I1021">
        <v>1020</v>
      </c>
      <c r="J1021">
        <v>11.810861294828401</v>
      </c>
      <c r="L1021">
        <v>1020</v>
      </c>
      <c r="M1021">
        <v>11.708523286334801</v>
      </c>
    </row>
    <row r="1022" spans="5:13">
      <c r="E1022">
        <v>1021</v>
      </c>
      <c r="F1022">
        <v>12.546552823846801</v>
      </c>
      <c r="I1022">
        <v>1021</v>
      </c>
      <c r="J1022">
        <v>12.4921270892665</v>
      </c>
      <c r="L1022">
        <v>1021</v>
      </c>
      <c r="M1022">
        <v>12.3857502270819</v>
      </c>
    </row>
    <row r="1023" spans="5:13">
      <c r="E1023">
        <v>1022</v>
      </c>
      <c r="F1023">
        <v>12.922306928928499</v>
      </c>
      <c r="I1023">
        <v>1022</v>
      </c>
      <c r="J1023">
        <v>12.858715042732101</v>
      </c>
      <c r="L1023">
        <v>1022</v>
      </c>
      <c r="M1023">
        <v>12.6985054627745</v>
      </c>
    </row>
    <row r="1024" spans="5:13">
      <c r="E1024">
        <v>1023</v>
      </c>
      <c r="F1024">
        <v>12.381215737521201</v>
      </c>
      <c r="I1024">
        <v>1023</v>
      </c>
      <c r="J1024">
        <v>12.3171555215082</v>
      </c>
      <c r="L1024">
        <v>1023</v>
      </c>
      <c r="M1024">
        <v>12.1425170331343</v>
      </c>
    </row>
    <row r="1025" spans="5:13">
      <c r="E1025">
        <v>1024</v>
      </c>
      <c r="F1025">
        <v>12.510148861105099</v>
      </c>
      <c r="I1025">
        <v>1024</v>
      </c>
      <c r="J1025">
        <v>12.4669148306882</v>
      </c>
      <c r="L1025">
        <v>1024</v>
      </c>
      <c r="M1025">
        <v>12.4431277926598</v>
      </c>
    </row>
    <row r="1026" spans="5:13">
      <c r="E1026">
        <v>1025</v>
      </c>
      <c r="F1026">
        <v>12.207112443701501</v>
      </c>
      <c r="I1026">
        <v>1025</v>
      </c>
      <c r="J1026">
        <v>12.141752143584201</v>
      </c>
      <c r="L1026">
        <v>1025</v>
      </c>
      <c r="M1026">
        <v>12.0565815193308</v>
      </c>
    </row>
    <row r="1027" spans="5:13">
      <c r="E1027">
        <v>1026</v>
      </c>
      <c r="F1027">
        <v>12.699645790833999</v>
      </c>
      <c r="I1027">
        <v>1026</v>
      </c>
      <c r="J1027">
        <v>12.6383360010805</v>
      </c>
      <c r="L1027">
        <v>1026</v>
      </c>
      <c r="M1027">
        <v>12.5667602456842</v>
      </c>
    </row>
    <row r="1028" spans="5:13">
      <c r="E1028">
        <v>1027</v>
      </c>
      <c r="F1028">
        <v>12.9786852580028</v>
      </c>
      <c r="I1028">
        <v>1027</v>
      </c>
      <c r="J1028">
        <v>12.871222782807299</v>
      </c>
      <c r="L1028">
        <v>1027</v>
      </c>
      <c r="M1028">
        <v>12.624760772017201</v>
      </c>
    </row>
    <row r="1029" spans="5:13">
      <c r="E1029">
        <v>1028</v>
      </c>
      <c r="F1029">
        <v>12.915162002133499</v>
      </c>
      <c r="I1029">
        <v>1028</v>
      </c>
      <c r="J1029">
        <v>12.788263530665199</v>
      </c>
      <c r="L1029">
        <v>1028</v>
      </c>
      <c r="M1029">
        <v>12.637923416751899</v>
      </c>
    </row>
    <row r="1030" spans="5:13">
      <c r="E1030">
        <v>1029</v>
      </c>
      <c r="F1030">
        <v>14.8658009477844</v>
      </c>
      <c r="I1030">
        <v>1029</v>
      </c>
      <c r="J1030">
        <v>14.7785292764662</v>
      </c>
      <c r="L1030">
        <v>1029</v>
      </c>
      <c r="M1030">
        <v>14.843402494107099</v>
      </c>
    </row>
    <row r="1031" spans="5:13">
      <c r="E1031">
        <v>1030</v>
      </c>
      <c r="F1031">
        <v>14.3472867542431</v>
      </c>
      <c r="I1031">
        <v>1030</v>
      </c>
      <c r="J1031">
        <v>14.2512020997737</v>
      </c>
      <c r="L1031">
        <v>1030</v>
      </c>
      <c r="M1031">
        <v>14.250957424300299</v>
      </c>
    </row>
    <row r="1032" spans="5:13">
      <c r="E1032">
        <v>1031</v>
      </c>
      <c r="F1032">
        <v>11.005074389068</v>
      </c>
      <c r="I1032">
        <v>1031</v>
      </c>
      <c r="J1032">
        <v>10.9284668154936</v>
      </c>
      <c r="L1032">
        <v>1031</v>
      </c>
      <c r="M1032">
        <v>10.8768634141404</v>
      </c>
    </row>
    <row r="1033" spans="5:13">
      <c r="E1033">
        <v>1032</v>
      </c>
      <c r="F1033">
        <v>5.5936948520789596</v>
      </c>
      <c r="I1033">
        <v>1032</v>
      </c>
      <c r="J1033">
        <v>5.5590311346419599</v>
      </c>
      <c r="L1033">
        <v>1032</v>
      </c>
      <c r="M1033">
        <v>5.2848666202899199</v>
      </c>
    </row>
    <row r="1034" spans="5:13">
      <c r="E1034">
        <v>1033</v>
      </c>
      <c r="F1034">
        <v>1.68252120619876</v>
      </c>
      <c r="I1034">
        <v>1033</v>
      </c>
      <c r="J1034">
        <v>1.66016609207517</v>
      </c>
      <c r="L1034">
        <v>1033</v>
      </c>
      <c r="M1034">
        <v>1.5899318273418701</v>
      </c>
    </row>
    <row r="1035" spans="5:13">
      <c r="E1035">
        <v>1034</v>
      </c>
      <c r="F1035">
        <v>1.5898246499130799</v>
      </c>
      <c r="I1035">
        <v>1034</v>
      </c>
      <c r="J1035">
        <v>1.5630686577117801</v>
      </c>
      <c r="L1035">
        <v>1034</v>
      </c>
      <c r="M1035">
        <v>1.5738401613478801</v>
      </c>
    </row>
    <row r="1036" spans="5:13">
      <c r="E1036">
        <v>1035</v>
      </c>
      <c r="F1036">
        <v>1.5110880759601899</v>
      </c>
      <c r="I1036">
        <v>1035</v>
      </c>
      <c r="J1036">
        <v>1.48102573927882</v>
      </c>
      <c r="L1036">
        <v>1035</v>
      </c>
      <c r="M1036">
        <v>1.4591507580248699</v>
      </c>
    </row>
    <row r="1037" spans="5:13">
      <c r="E1037">
        <v>1036</v>
      </c>
      <c r="F1037">
        <v>2.0239201507056599</v>
      </c>
      <c r="I1037">
        <v>1036</v>
      </c>
      <c r="J1037">
        <v>1.9702731367789199</v>
      </c>
      <c r="L1037">
        <v>1036</v>
      </c>
      <c r="M1037">
        <v>1.7606393958016999</v>
      </c>
    </row>
    <row r="1038" spans="5:13">
      <c r="E1038">
        <v>1037</v>
      </c>
      <c r="F1038">
        <v>8.7720844645282892</v>
      </c>
      <c r="I1038">
        <v>1037</v>
      </c>
      <c r="J1038">
        <v>8.8062248327807193</v>
      </c>
      <c r="L1038">
        <v>1037</v>
      </c>
      <c r="M1038">
        <v>8.7740665761511494</v>
      </c>
    </row>
    <row r="1039" spans="5:13">
      <c r="E1039">
        <v>1038</v>
      </c>
      <c r="F1039">
        <v>18.010943466198601</v>
      </c>
      <c r="I1039">
        <v>1038</v>
      </c>
      <c r="J1039">
        <v>17.961745527006101</v>
      </c>
      <c r="L1039">
        <v>1038</v>
      </c>
      <c r="M1039">
        <v>18.1211193864454</v>
      </c>
    </row>
    <row r="1040" spans="5:13">
      <c r="E1040">
        <v>1039</v>
      </c>
      <c r="F1040">
        <v>20.3357811119396</v>
      </c>
      <c r="I1040">
        <v>1039</v>
      </c>
      <c r="J1040">
        <v>20.300262648241901</v>
      </c>
      <c r="L1040">
        <v>1039</v>
      </c>
      <c r="M1040">
        <v>20.774611030564898</v>
      </c>
    </row>
    <row r="1041" spans="5:13">
      <c r="E1041">
        <v>1040</v>
      </c>
      <c r="F1041">
        <v>11.3245989989716</v>
      </c>
      <c r="I1041">
        <v>1040</v>
      </c>
      <c r="J1041">
        <v>11.295665940912301</v>
      </c>
      <c r="L1041">
        <v>1040</v>
      </c>
      <c r="M1041">
        <v>11.2951457504491</v>
      </c>
    </row>
    <row r="1042" spans="5:13">
      <c r="E1042">
        <v>1041</v>
      </c>
      <c r="F1042">
        <v>12.7397127300165</v>
      </c>
      <c r="I1042">
        <v>1041</v>
      </c>
      <c r="J1042">
        <v>12.7141745928626</v>
      </c>
      <c r="L1042">
        <v>1041</v>
      </c>
      <c r="M1042">
        <v>12.656124333756001</v>
      </c>
    </row>
    <row r="1043" spans="5:13">
      <c r="E1043">
        <v>1042</v>
      </c>
      <c r="F1043">
        <v>12.5798223041373</v>
      </c>
      <c r="I1043">
        <v>1042</v>
      </c>
      <c r="J1043">
        <v>12.544972683765099</v>
      </c>
      <c r="L1043">
        <v>1042</v>
      </c>
      <c r="M1043">
        <v>12.5765737341803</v>
      </c>
    </row>
    <row r="1044" spans="5:13">
      <c r="E1044">
        <v>1043</v>
      </c>
      <c r="F1044">
        <v>12.2361627296613</v>
      </c>
      <c r="I1044">
        <v>1043</v>
      </c>
      <c r="J1044">
        <v>12.2029270332733</v>
      </c>
      <c r="L1044">
        <v>1043</v>
      </c>
      <c r="M1044">
        <v>12.079154844525</v>
      </c>
    </row>
    <row r="1045" spans="5:13">
      <c r="E1045">
        <v>1044</v>
      </c>
      <c r="F1045">
        <v>12.3546173229925</v>
      </c>
      <c r="I1045">
        <v>1044</v>
      </c>
      <c r="J1045">
        <v>12.298225573528001</v>
      </c>
      <c r="L1045">
        <v>1044</v>
      </c>
      <c r="M1045">
        <v>12.045399925074999</v>
      </c>
    </row>
    <row r="1046" spans="5:13">
      <c r="E1046">
        <v>1045</v>
      </c>
      <c r="F1046">
        <v>12.7748090615628</v>
      </c>
      <c r="I1046">
        <v>1045</v>
      </c>
      <c r="J1046">
        <v>12.722919723879199</v>
      </c>
      <c r="L1046">
        <v>1045</v>
      </c>
      <c r="M1046">
        <v>12.5678256624249</v>
      </c>
    </row>
    <row r="1047" spans="5:13">
      <c r="E1047">
        <v>1046</v>
      </c>
      <c r="F1047">
        <v>12.4953863980795</v>
      </c>
      <c r="I1047">
        <v>1046</v>
      </c>
      <c r="J1047">
        <v>12.4540098619538</v>
      </c>
      <c r="L1047">
        <v>1046</v>
      </c>
      <c r="M1047">
        <v>12.4757828324333</v>
      </c>
    </row>
    <row r="1048" spans="5:13">
      <c r="E1048">
        <v>1047</v>
      </c>
      <c r="F1048">
        <v>12.0902339538919</v>
      </c>
      <c r="I1048">
        <v>1047</v>
      </c>
      <c r="J1048">
        <v>12.044455102694901</v>
      </c>
      <c r="L1048">
        <v>1047</v>
      </c>
      <c r="M1048">
        <v>12.2318776014313</v>
      </c>
    </row>
    <row r="1049" spans="5:13">
      <c r="E1049">
        <v>1048</v>
      </c>
      <c r="F1049">
        <v>12.7143542263297</v>
      </c>
      <c r="I1049">
        <v>1048</v>
      </c>
      <c r="J1049">
        <v>12.666934762293501</v>
      </c>
      <c r="L1049">
        <v>1048</v>
      </c>
      <c r="M1049">
        <v>13.002297948633201</v>
      </c>
    </row>
    <row r="1050" spans="5:13">
      <c r="E1050">
        <v>1049</v>
      </c>
      <c r="F1050">
        <v>13.971230296319399</v>
      </c>
      <c r="I1050">
        <v>1049</v>
      </c>
      <c r="J1050">
        <v>13.924382268556499</v>
      </c>
      <c r="L1050">
        <v>1049</v>
      </c>
      <c r="M1050">
        <v>14.202729930901899</v>
      </c>
    </row>
    <row r="1051" spans="5:13">
      <c r="E1051">
        <v>1050</v>
      </c>
      <c r="F1051">
        <v>14.0213610777333</v>
      </c>
      <c r="I1051">
        <v>1050</v>
      </c>
      <c r="J1051">
        <v>13.9716188360727</v>
      </c>
      <c r="L1051">
        <v>1050</v>
      </c>
      <c r="M1051">
        <v>14.1249054541669</v>
      </c>
    </row>
    <row r="1052" spans="5:13">
      <c r="E1052">
        <v>1051</v>
      </c>
      <c r="F1052">
        <v>13.4988206024892</v>
      </c>
      <c r="I1052">
        <v>1051</v>
      </c>
      <c r="J1052">
        <v>13.4420975765933</v>
      </c>
      <c r="L1052">
        <v>1051</v>
      </c>
      <c r="M1052">
        <v>13.637185586793599</v>
      </c>
    </row>
    <row r="1053" spans="5:13">
      <c r="E1053">
        <v>1052</v>
      </c>
      <c r="F1053">
        <v>15.6748413759823</v>
      </c>
      <c r="I1053">
        <v>1052</v>
      </c>
      <c r="J1053">
        <v>15.601480905333799</v>
      </c>
      <c r="L1053">
        <v>1052</v>
      </c>
      <c r="M1053">
        <v>15.630060527181</v>
      </c>
    </row>
    <row r="1054" spans="5:13">
      <c r="E1054">
        <v>1053</v>
      </c>
      <c r="F1054">
        <v>19.319187159217101</v>
      </c>
      <c r="I1054">
        <v>1053</v>
      </c>
      <c r="J1054">
        <v>19.273569239052001</v>
      </c>
      <c r="L1054">
        <v>1053</v>
      </c>
      <c r="M1054">
        <v>19.493039266272099</v>
      </c>
    </row>
    <row r="1055" spans="5:13">
      <c r="E1055">
        <v>1054</v>
      </c>
      <c r="F1055">
        <v>20.577105428052398</v>
      </c>
      <c r="I1055">
        <v>1054</v>
      </c>
      <c r="J1055">
        <v>20.4279757470851</v>
      </c>
      <c r="L1055">
        <v>1054</v>
      </c>
      <c r="M1055">
        <v>20.878236272288699</v>
      </c>
    </row>
    <row r="1056" spans="5:13">
      <c r="E1056">
        <v>1055</v>
      </c>
      <c r="F1056">
        <v>19.062024002943499</v>
      </c>
      <c r="I1056">
        <v>1055</v>
      </c>
      <c r="J1056">
        <v>18.863245086006199</v>
      </c>
      <c r="L1056">
        <v>1055</v>
      </c>
      <c r="M1056">
        <v>19.427017762879199</v>
      </c>
    </row>
    <row r="1057" spans="5:13">
      <c r="E1057">
        <v>1056</v>
      </c>
      <c r="F1057">
        <v>18.867710973552299</v>
      </c>
      <c r="I1057">
        <v>1056</v>
      </c>
      <c r="J1057">
        <v>18.701236153685301</v>
      </c>
      <c r="L1057">
        <v>1056</v>
      </c>
      <c r="M1057">
        <v>19.514434304074499</v>
      </c>
    </row>
    <row r="1058" spans="5:13">
      <c r="E1058">
        <v>1057</v>
      </c>
      <c r="F1058">
        <v>18.327835369652899</v>
      </c>
      <c r="I1058">
        <v>1057</v>
      </c>
      <c r="J1058">
        <v>18.1783850628821</v>
      </c>
      <c r="L1058">
        <v>1057</v>
      </c>
      <c r="M1058">
        <v>18.325140873957501</v>
      </c>
    </row>
    <row r="1059" spans="5:13">
      <c r="E1059">
        <v>1058</v>
      </c>
      <c r="F1059">
        <v>18.809030536118399</v>
      </c>
      <c r="I1059">
        <v>1058</v>
      </c>
      <c r="J1059">
        <v>18.689793746312699</v>
      </c>
      <c r="L1059">
        <v>1058</v>
      </c>
      <c r="M1059">
        <v>19.195605313429098</v>
      </c>
    </row>
    <row r="1060" spans="5:13">
      <c r="E1060">
        <v>1059</v>
      </c>
      <c r="F1060">
        <v>23.014382745051499</v>
      </c>
      <c r="I1060">
        <v>1059</v>
      </c>
      <c r="J1060">
        <v>22.823522945154199</v>
      </c>
      <c r="L1060">
        <v>1059</v>
      </c>
      <c r="M1060">
        <v>22.867863104800701</v>
      </c>
    </row>
    <row r="1061" spans="5:13">
      <c r="E1061">
        <v>1060</v>
      </c>
      <c r="F1061">
        <v>21.371634744565998</v>
      </c>
      <c r="I1061">
        <v>1060</v>
      </c>
      <c r="J1061">
        <v>21.251097284182599</v>
      </c>
      <c r="L1061">
        <v>1060</v>
      </c>
      <c r="M1061">
        <v>21.655518182927299</v>
      </c>
    </row>
    <row r="1062" spans="5:13">
      <c r="E1062">
        <v>1061</v>
      </c>
      <c r="F1062">
        <v>21.9473168325496</v>
      </c>
      <c r="I1062">
        <v>1061</v>
      </c>
      <c r="J1062">
        <v>21.7800995894446</v>
      </c>
      <c r="L1062">
        <v>1061</v>
      </c>
      <c r="M1062">
        <v>22.376487848719599</v>
      </c>
    </row>
    <row r="1063" spans="5:13">
      <c r="E1063">
        <v>1062</v>
      </c>
      <c r="F1063">
        <v>21.889895684511</v>
      </c>
      <c r="I1063">
        <v>1062</v>
      </c>
      <c r="J1063">
        <v>21.703087342003599</v>
      </c>
      <c r="L1063">
        <v>1062</v>
      </c>
      <c r="M1063">
        <v>22.3067126708861</v>
      </c>
    </row>
    <row r="1064" spans="5:13">
      <c r="E1064">
        <v>1063</v>
      </c>
      <c r="F1064">
        <v>19.823478672590898</v>
      </c>
      <c r="I1064">
        <v>1063</v>
      </c>
      <c r="J1064">
        <v>19.673888025672099</v>
      </c>
      <c r="L1064">
        <v>1063</v>
      </c>
      <c r="M1064">
        <v>20.416196279464401</v>
      </c>
    </row>
    <row r="1065" spans="5:13">
      <c r="E1065">
        <v>1064</v>
      </c>
      <c r="F1065">
        <v>21.154504929699002</v>
      </c>
      <c r="I1065">
        <v>1064</v>
      </c>
      <c r="J1065">
        <v>20.995051245360902</v>
      </c>
      <c r="L1065">
        <v>1064</v>
      </c>
      <c r="M1065">
        <v>21.432178827544099</v>
      </c>
    </row>
    <row r="1066" spans="5:13">
      <c r="E1066">
        <v>1065</v>
      </c>
      <c r="F1066">
        <v>21.535362485492801</v>
      </c>
      <c r="I1066">
        <v>1065</v>
      </c>
      <c r="J1066">
        <v>21.371089206414499</v>
      </c>
      <c r="L1066">
        <v>1065</v>
      </c>
      <c r="M1066">
        <v>21.6980428802182</v>
      </c>
    </row>
    <row r="1067" spans="5:13">
      <c r="E1067">
        <v>1066</v>
      </c>
      <c r="F1067">
        <v>21.5598578181859</v>
      </c>
      <c r="I1067">
        <v>1066</v>
      </c>
      <c r="J1067">
        <v>21.4078398852491</v>
      </c>
      <c r="L1067">
        <v>1066</v>
      </c>
      <c r="M1067">
        <v>21.855913716875399</v>
      </c>
    </row>
    <row r="1068" spans="5:13">
      <c r="E1068">
        <v>1067</v>
      </c>
      <c r="F1068">
        <v>21.396203950517599</v>
      </c>
      <c r="I1068">
        <v>1067</v>
      </c>
      <c r="J1068">
        <v>21.256577794969299</v>
      </c>
      <c r="L1068">
        <v>1067</v>
      </c>
      <c r="M1068">
        <v>21.886791462574699</v>
      </c>
    </row>
    <row r="1069" spans="5:13">
      <c r="E1069">
        <v>1068</v>
      </c>
      <c r="F1069">
        <v>21.541365131771698</v>
      </c>
      <c r="I1069">
        <v>1068</v>
      </c>
      <c r="J1069">
        <v>21.400242061016801</v>
      </c>
      <c r="L1069">
        <v>1068</v>
      </c>
      <c r="M1069">
        <v>21.777146695100502</v>
      </c>
    </row>
    <row r="1070" spans="5:13">
      <c r="E1070">
        <v>1069</v>
      </c>
      <c r="F1070">
        <v>19.9772225600098</v>
      </c>
      <c r="I1070">
        <v>1069</v>
      </c>
      <c r="J1070">
        <v>19.820902571408499</v>
      </c>
      <c r="L1070">
        <v>1069</v>
      </c>
      <c r="M1070">
        <v>20.104309791652</v>
      </c>
    </row>
    <row r="1071" spans="5:13">
      <c r="E1071">
        <v>1070</v>
      </c>
      <c r="F1071">
        <v>18.5470320977917</v>
      </c>
      <c r="I1071">
        <v>1070</v>
      </c>
      <c r="J1071">
        <v>18.378425961727</v>
      </c>
      <c r="L1071">
        <v>1070</v>
      </c>
      <c r="M1071">
        <v>18.777454739317001</v>
      </c>
    </row>
    <row r="1072" spans="5:13">
      <c r="E1072">
        <v>1071</v>
      </c>
      <c r="F1072">
        <v>16.9809138556707</v>
      </c>
      <c r="I1072">
        <v>1071</v>
      </c>
      <c r="J1072">
        <v>16.8492825621571</v>
      </c>
      <c r="L1072">
        <v>1071</v>
      </c>
      <c r="M1072">
        <v>17.033840189642302</v>
      </c>
    </row>
    <row r="1073" spans="5:13">
      <c r="E1073">
        <v>1072</v>
      </c>
      <c r="F1073">
        <v>14.473796963011599</v>
      </c>
      <c r="I1073">
        <v>1072</v>
      </c>
      <c r="J1073">
        <v>14.3819499696808</v>
      </c>
      <c r="L1073">
        <v>1072</v>
      </c>
      <c r="M1073">
        <v>14.403844461638201</v>
      </c>
    </row>
    <row r="1074" spans="5:13">
      <c r="E1074">
        <v>1073</v>
      </c>
      <c r="F1074">
        <v>13.168579968239101</v>
      </c>
      <c r="I1074">
        <v>1073</v>
      </c>
      <c r="J1074">
        <v>13.0718130482911</v>
      </c>
      <c r="L1074">
        <v>1073</v>
      </c>
      <c r="M1074">
        <v>13.178066807795901</v>
      </c>
    </row>
    <row r="1075" spans="5:13">
      <c r="E1075">
        <v>1074</v>
      </c>
      <c r="F1075">
        <v>12.1482561861971</v>
      </c>
      <c r="I1075">
        <v>1074</v>
      </c>
      <c r="J1075">
        <v>12.0527849241344</v>
      </c>
      <c r="L1075">
        <v>1074</v>
      </c>
      <c r="M1075">
        <v>12.158504992198999</v>
      </c>
    </row>
    <row r="1076" spans="5:13">
      <c r="E1076">
        <v>1075</v>
      </c>
      <c r="F1076">
        <v>10.7544324992156</v>
      </c>
      <c r="I1076">
        <v>1075</v>
      </c>
      <c r="J1076">
        <v>10.6743304193302</v>
      </c>
      <c r="L1076">
        <v>1075</v>
      </c>
      <c r="M1076">
        <v>10.7087034196677</v>
      </c>
    </row>
    <row r="1077" spans="5:13">
      <c r="E1077">
        <v>1076</v>
      </c>
      <c r="F1077">
        <v>10.296934824510799</v>
      </c>
      <c r="I1077">
        <v>1076</v>
      </c>
      <c r="J1077">
        <v>10.2258470429128</v>
      </c>
      <c r="L1077">
        <v>1076</v>
      </c>
      <c r="M1077">
        <v>10.1804189130102</v>
      </c>
    </row>
    <row r="1078" spans="5:13">
      <c r="E1078">
        <v>1077</v>
      </c>
      <c r="F1078">
        <v>10.6362706332046</v>
      </c>
      <c r="I1078">
        <v>1077</v>
      </c>
      <c r="J1078">
        <v>10.570041489129</v>
      </c>
      <c r="L1078">
        <v>1077</v>
      </c>
      <c r="M1078">
        <v>10.5175446766973</v>
      </c>
    </row>
    <row r="1079" spans="5:13">
      <c r="E1079">
        <v>1078</v>
      </c>
      <c r="F1079">
        <v>11.0627641307894</v>
      </c>
      <c r="I1079">
        <v>1078</v>
      </c>
      <c r="J1079">
        <v>10.9924013104706</v>
      </c>
      <c r="L1079">
        <v>1078</v>
      </c>
      <c r="M1079">
        <v>10.8821862816236</v>
      </c>
    </row>
    <row r="1080" spans="5:13">
      <c r="E1080">
        <v>1079</v>
      </c>
      <c r="F1080">
        <v>10.7152925018122</v>
      </c>
      <c r="I1080">
        <v>1079</v>
      </c>
      <c r="J1080">
        <v>10.640310536964</v>
      </c>
      <c r="L1080">
        <v>1079</v>
      </c>
      <c r="M1080">
        <v>10.485856839313399</v>
      </c>
    </row>
    <row r="1081" spans="5:13">
      <c r="E1081">
        <v>1080</v>
      </c>
      <c r="F1081">
        <v>10.686131082866501</v>
      </c>
      <c r="I1081">
        <v>1080</v>
      </c>
      <c r="J1081">
        <v>10.614196977850501</v>
      </c>
      <c r="L1081">
        <v>1080</v>
      </c>
      <c r="M1081">
        <v>10.4475498267619</v>
      </c>
    </row>
    <row r="1082" spans="5:13">
      <c r="E1082">
        <v>1081</v>
      </c>
      <c r="F1082">
        <v>9.9024069276287001</v>
      </c>
      <c r="I1082">
        <v>1081</v>
      </c>
      <c r="J1082">
        <v>9.8325613799839093</v>
      </c>
      <c r="L1082">
        <v>1081</v>
      </c>
      <c r="M1082">
        <v>9.7558599379294506</v>
      </c>
    </row>
    <row r="1083" spans="5:13">
      <c r="E1083">
        <v>1082</v>
      </c>
      <c r="F1083">
        <v>10.745795745600599</v>
      </c>
      <c r="I1083">
        <v>1082</v>
      </c>
      <c r="J1083">
        <v>10.662038651103201</v>
      </c>
      <c r="L1083">
        <v>1082</v>
      </c>
      <c r="M1083">
        <v>10.592275192380599</v>
      </c>
    </row>
    <row r="1084" spans="5:13">
      <c r="E1084">
        <v>1083</v>
      </c>
      <c r="F1084">
        <v>11.538938035943801</v>
      </c>
      <c r="I1084">
        <v>1083</v>
      </c>
      <c r="J1084">
        <v>11.442430380872899</v>
      </c>
      <c r="L1084">
        <v>1083</v>
      </c>
      <c r="M1084">
        <v>11.371235598270999</v>
      </c>
    </row>
    <row r="1085" spans="5:13">
      <c r="E1085">
        <v>1084</v>
      </c>
      <c r="F1085">
        <v>12.7483280291383</v>
      </c>
      <c r="I1085">
        <v>1084</v>
      </c>
      <c r="J1085">
        <v>12.6305046849915</v>
      </c>
      <c r="L1085">
        <v>1084</v>
      </c>
      <c r="M1085">
        <v>12.588124450131501</v>
      </c>
    </row>
    <row r="1086" spans="5:13">
      <c r="E1086">
        <v>1085</v>
      </c>
      <c r="F1086">
        <v>13.8429703265935</v>
      </c>
      <c r="I1086">
        <v>1085</v>
      </c>
      <c r="J1086">
        <v>13.725402731214899</v>
      </c>
      <c r="L1086">
        <v>1085</v>
      </c>
      <c r="M1086">
        <v>13.851827791444601</v>
      </c>
    </row>
    <row r="1087" spans="5:13">
      <c r="E1087">
        <v>1086</v>
      </c>
      <c r="F1087">
        <v>14.054142169418199</v>
      </c>
      <c r="I1087">
        <v>1086</v>
      </c>
      <c r="J1087">
        <v>13.908359696024</v>
      </c>
      <c r="L1087">
        <v>1086</v>
      </c>
      <c r="M1087">
        <v>13.959062611083301</v>
      </c>
    </row>
    <row r="1088" spans="5:13">
      <c r="E1088">
        <v>1087</v>
      </c>
      <c r="F1088">
        <v>13.741615972415</v>
      </c>
      <c r="I1088">
        <v>1087</v>
      </c>
      <c r="J1088">
        <v>13.625338337814901</v>
      </c>
      <c r="L1088">
        <v>1087</v>
      </c>
      <c r="M1088">
        <v>13.590114224776499</v>
      </c>
    </row>
    <row r="1089" spans="5:13">
      <c r="E1089">
        <v>1088</v>
      </c>
      <c r="F1089">
        <v>13.5767675468687</v>
      </c>
      <c r="I1089">
        <v>1088</v>
      </c>
      <c r="J1089">
        <v>13.452458889950099</v>
      </c>
      <c r="L1089">
        <v>1088</v>
      </c>
      <c r="M1089">
        <v>13.3259634445087</v>
      </c>
    </row>
    <row r="1090" spans="5:13">
      <c r="E1090">
        <v>1089</v>
      </c>
      <c r="F1090">
        <v>14.0767710118623</v>
      </c>
      <c r="I1090">
        <v>1089</v>
      </c>
      <c r="J1090">
        <v>13.972159610769401</v>
      </c>
      <c r="L1090">
        <v>1089</v>
      </c>
      <c r="M1090">
        <v>13.904174975481901</v>
      </c>
    </row>
    <row r="1091" spans="5:13">
      <c r="E1091">
        <v>1090</v>
      </c>
      <c r="F1091">
        <v>14.351191869380401</v>
      </c>
      <c r="I1091">
        <v>1090</v>
      </c>
      <c r="J1091">
        <v>14.232761851862699</v>
      </c>
      <c r="L1091">
        <v>1090</v>
      </c>
      <c r="M1091">
        <v>14.254952550792099</v>
      </c>
    </row>
    <row r="1092" spans="5:13">
      <c r="E1092">
        <v>1091</v>
      </c>
      <c r="F1092">
        <v>12.8307030418834</v>
      </c>
      <c r="I1092">
        <v>1091</v>
      </c>
      <c r="J1092">
        <v>12.7328190568302</v>
      </c>
      <c r="L1092">
        <v>1091</v>
      </c>
      <c r="M1092">
        <v>12.6991776795532</v>
      </c>
    </row>
    <row r="1093" spans="5:13">
      <c r="E1093">
        <v>1092</v>
      </c>
      <c r="F1093">
        <v>11.630577900450101</v>
      </c>
      <c r="I1093">
        <v>1092</v>
      </c>
      <c r="J1093">
        <v>11.532661680380199</v>
      </c>
      <c r="L1093">
        <v>1092</v>
      </c>
      <c r="M1093">
        <v>11.4166029010653</v>
      </c>
    </row>
    <row r="1094" spans="5:13">
      <c r="E1094">
        <v>1093</v>
      </c>
      <c r="F1094">
        <v>12.253535537721399</v>
      </c>
      <c r="I1094">
        <v>1093</v>
      </c>
      <c r="J1094">
        <v>12.149808772468999</v>
      </c>
      <c r="L1094">
        <v>1093</v>
      </c>
      <c r="M1094">
        <v>12.024954529317499</v>
      </c>
    </row>
    <row r="1095" spans="5:13">
      <c r="E1095">
        <v>1094</v>
      </c>
      <c r="F1095">
        <v>13.065365033683101</v>
      </c>
      <c r="I1095">
        <v>1094</v>
      </c>
      <c r="J1095">
        <v>12.976870267569801</v>
      </c>
      <c r="L1095">
        <v>1094</v>
      </c>
      <c r="M1095">
        <v>12.8726293437935</v>
      </c>
    </row>
    <row r="1096" spans="5:13">
      <c r="E1096">
        <v>1095</v>
      </c>
      <c r="F1096">
        <v>12.314756674799799</v>
      </c>
      <c r="I1096">
        <v>1095</v>
      </c>
      <c r="J1096">
        <v>12.238637482611599</v>
      </c>
      <c r="L1096">
        <v>1095</v>
      </c>
      <c r="M1096">
        <v>12.3567844347678</v>
      </c>
    </row>
    <row r="1097" spans="5:13">
      <c r="E1097">
        <v>1096</v>
      </c>
      <c r="F1097">
        <v>12.884775258229499</v>
      </c>
      <c r="I1097">
        <v>1096</v>
      </c>
      <c r="J1097">
        <v>12.801823073759</v>
      </c>
      <c r="L1097">
        <v>1096</v>
      </c>
      <c r="M1097">
        <v>12.8674729403652</v>
      </c>
    </row>
    <row r="1098" spans="5:13">
      <c r="E1098">
        <v>1097</v>
      </c>
      <c r="F1098">
        <v>12.2757669276259</v>
      </c>
      <c r="I1098">
        <v>1097</v>
      </c>
      <c r="J1098">
        <v>12.183069021617699</v>
      </c>
      <c r="L1098">
        <v>1097</v>
      </c>
      <c r="M1098">
        <v>12.091401036170501</v>
      </c>
    </row>
    <row r="1099" spans="5:13">
      <c r="E1099">
        <v>1098</v>
      </c>
      <c r="F1099">
        <v>12.5086037048109</v>
      </c>
      <c r="I1099">
        <v>1098</v>
      </c>
      <c r="J1099">
        <v>12.4258095389745</v>
      </c>
      <c r="L1099">
        <v>1098</v>
      </c>
      <c r="M1099">
        <v>12.422386347771001</v>
      </c>
    </row>
    <row r="1100" spans="5:13">
      <c r="E1100">
        <v>1099</v>
      </c>
      <c r="F1100">
        <v>14.035636263203299</v>
      </c>
      <c r="I1100">
        <v>1099</v>
      </c>
      <c r="J1100">
        <v>13.989398679441599</v>
      </c>
      <c r="L1100">
        <v>1099</v>
      </c>
      <c r="M1100">
        <v>14.132932956298101</v>
      </c>
    </row>
    <row r="1101" spans="5:13">
      <c r="E1101">
        <v>1100</v>
      </c>
      <c r="F1101">
        <v>14.7801667256249</v>
      </c>
      <c r="I1101">
        <v>1100</v>
      </c>
      <c r="J1101">
        <v>14.738165324750501</v>
      </c>
      <c r="L1101">
        <v>1100</v>
      </c>
      <c r="M1101">
        <v>14.893988843225999</v>
      </c>
    </row>
    <row r="1102" spans="5:13">
      <c r="E1102">
        <v>1101</v>
      </c>
      <c r="F1102">
        <v>14.392648825134501</v>
      </c>
      <c r="I1102">
        <v>1101</v>
      </c>
      <c r="J1102">
        <v>14.3292294899772</v>
      </c>
      <c r="L1102">
        <v>1101</v>
      </c>
      <c r="M1102">
        <v>14.779443911052301</v>
      </c>
    </row>
    <row r="1103" spans="5:13">
      <c r="E1103">
        <v>1102</v>
      </c>
      <c r="F1103">
        <v>14.0365143090399</v>
      </c>
      <c r="I1103">
        <v>1102</v>
      </c>
      <c r="J1103">
        <v>13.9551822032233</v>
      </c>
      <c r="L1103">
        <v>1102</v>
      </c>
      <c r="M1103">
        <v>14.344536781253201</v>
      </c>
    </row>
    <row r="1104" spans="5:13">
      <c r="E1104">
        <v>1103</v>
      </c>
      <c r="F1104">
        <v>14.9813386043972</v>
      </c>
      <c r="I1104">
        <v>1103</v>
      </c>
      <c r="J1104">
        <v>14.8913919302209</v>
      </c>
      <c r="L1104">
        <v>1103</v>
      </c>
      <c r="M1104">
        <v>15.227427960413401</v>
      </c>
    </row>
    <row r="1105" spans="5:13">
      <c r="E1105">
        <v>1104</v>
      </c>
      <c r="F1105">
        <v>13.8021324585761</v>
      </c>
      <c r="I1105">
        <v>1104</v>
      </c>
      <c r="J1105">
        <v>13.739081881771</v>
      </c>
      <c r="L1105">
        <v>1104</v>
      </c>
      <c r="M1105">
        <v>14.0879143453647</v>
      </c>
    </row>
    <row r="1106" spans="5:13">
      <c r="E1106">
        <v>1105</v>
      </c>
      <c r="F1106">
        <v>8.6812817559428392</v>
      </c>
      <c r="I1106">
        <v>1105</v>
      </c>
      <c r="J1106">
        <v>8.6451437945347305</v>
      </c>
      <c r="L1106">
        <v>1105</v>
      </c>
      <c r="M1106">
        <v>8.6910707890065009</v>
      </c>
    </row>
    <row r="1107" spans="5:13">
      <c r="E1107">
        <v>1106</v>
      </c>
      <c r="F1107">
        <v>10.181267522562299</v>
      </c>
      <c r="I1107">
        <v>1106</v>
      </c>
      <c r="J1107">
        <v>10.1468827686525</v>
      </c>
      <c r="L1107">
        <v>1106</v>
      </c>
      <c r="M1107">
        <v>10.2638313108468</v>
      </c>
    </row>
    <row r="1108" spans="5:13">
      <c r="E1108">
        <v>1107</v>
      </c>
      <c r="F1108">
        <v>9.5345996827702493</v>
      </c>
      <c r="I1108">
        <v>1107</v>
      </c>
      <c r="J1108">
        <v>9.5139874484337401</v>
      </c>
      <c r="L1108">
        <v>1107</v>
      </c>
      <c r="M1108">
        <v>9.6221742178463696</v>
      </c>
    </row>
    <row r="1109" spans="5:13">
      <c r="E1109">
        <v>1108</v>
      </c>
      <c r="F1109">
        <v>8.5927855113132594</v>
      </c>
      <c r="I1109">
        <v>1108</v>
      </c>
      <c r="J1109">
        <v>8.5502011798618902</v>
      </c>
      <c r="L1109">
        <v>1108</v>
      </c>
      <c r="M1109">
        <v>8.6692200655657601</v>
      </c>
    </row>
    <row r="1110" spans="5:13">
      <c r="E1110">
        <v>1109</v>
      </c>
      <c r="F1110">
        <v>8.5705539509744106</v>
      </c>
      <c r="I1110">
        <v>1109</v>
      </c>
      <c r="J1110">
        <v>8.5254964103231998</v>
      </c>
      <c r="L1110">
        <v>1109</v>
      </c>
      <c r="M1110">
        <v>8.6823435681316194</v>
      </c>
    </row>
    <row r="1111" spans="5:13">
      <c r="E1111">
        <v>1110</v>
      </c>
      <c r="F1111">
        <v>9.9274728569274302</v>
      </c>
      <c r="I1111">
        <v>1110</v>
      </c>
      <c r="J1111">
        <v>9.8736915445776106</v>
      </c>
      <c r="L1111">
        <v>1110</v>
      </c>
      <c r="M1111">
        <v>10.031991575757401</v>
      </c>
    </row>
    <row r="1112" spans="5:13">
      <c r="E1112">
        <v>1111</v>
      </c>
      <c r="F1112">
        <v>11.836306221248099</v>
      </c>
      <c r="I1112">
        <v>1111</v>
      </c>
      <c r="J1112">
        <v>11.7925099641516</v>
      </c>
      <c r="L1112">
        <v>1111</v>
      </c>
      <c r="M1112">
        <v>11.956521907036301</v>
      </c>
    </row>
    <row r="1113" spans="5:13">
      <c r="E1113">
        <v>1112</v>
      </c>
      <c r="F1113">
        <v>11.445576143477901</v>
      </c>
      <c r="I1113">
        <v>1112</v>
      </c>
      <c r="J1113">
        <v>11.388232585051499</v>
      </c>
      <c r="L1113">
        <v>1112</v>
      </c>
      <c r="M1113">
        <v>11.457158524379</v>
      </c>
    </row>
    <row r="1114" spans="5:13">
      <c r="E1114">
        <v>1113</v>
      </c>
      <c r="F1114">
        <v>11.3085874132827</v>
      </c>
      <c r="I1114">
        <v>1113</v>
      </c>
      <c r="J1114">
        <v>11.252490677624101</v>
      </c>
      <c r="L1114">
        <v>1113</v>
      </c>
      <c r="M1114">
        <v>11.2736525858018</v>
      </c>
    </row>
    <row r="1115" spans="5:13">
      <c r="E1115">
        <v>1114</v>
      </c>
      <c r="F1115">
        <v>11.6725588568248</v>
      </c>
      <c r="I1115">
        <v>1114</v>
      </c>
      <c r="J1115">
        <v>11.617432064799599</v>
      </c>
      <c r="L1115">
        <v>1114</v>
      </c>
      <c r="M1115">
        <v>11.7110384275299</v>
      </c>
    </row>
    <row r="1116" spans="5:13">
      <c r="E1116">
        <v>1115</v>
      </c>
      <c r="F1116">
        <v>12.466558905500101</v>
      </c>
      <c r="I1116">
        <v>1115</v>
      </c>
      <c r="J1116">
        <v>12.3912614814174</v>
      </c>
      <c r="L1116">
        <v>1115</v>
      </c>
      <c r="M1116">
        <v>12.4287646868747</v>
      </c>
    </row>
    <row r="1117" spans="5:13">
      <c r="E1117">
        <v>1116</v>
      </c>
      <c r="F1117">
        <v>12.5253139658651</v>
      </c>
      <c r="I1117">
        <v>1116</v>
      </c>
      <c r="J1117">
        <v>12.444632328793</v>
      </c>
      <c r="L1117">
        <v>1116</v>
      </c>
      <c r="M1117">
        <v>12.623923547469801</v>
      </c>
    </row>
    <row r="1118" spans="5:13">
      <c r="E1118">
        <v>1117</v>
      </c>
      <c r="F1118">
        <v>12.6397722098217</v>
      </c>
      <c r="I1118">
        <v>1117</v>
      </c>
      <c r="J1118">
        <v>12.547351617650699</v>
      </c>
      <c r="L1118">
        <v>1117</v>
      </c>
      <c r="M1118">
        <v>12.667637452218001</v>
      </c>
    </row>
    <row r="1119" spans="5:13">
      <c r="E1119">
        <v>1118</v>
      </c>
      <c r="F1119">
        <v>12.8059391647478</v>
      </c>
      <c r="I1119">
        <v>1118</v>
      </c>
      <c r="J1119">
        <v>12.7300295810329</v>
      </c>
      <c r="L1119">
        <v>1118</v>
      </c>
      <c r="M1119">
        <v>12.913442893302699</v>
      </c>
    </row>
    <row r="1120" spans="5:13">
      <c r="E1120">
        <v>1119</v>
      </c>
      <c r="F1120">
        <v>12.931782638604</v>
      </c>
      <c r="I1120">
        <v>1119</v>
      </c>
      <c r="J1120">
        <v>12.863038770670901</v>
      </c>
      <c r="L1120">
        <v>1119</v>
      </c>
      <c r="M1120">
        <v>12.9128963014841</v>
      </c>
    </row>
    <row r="1121" spans="5:13">
      <c r="E1121">
        <v>1120</v>
      </c>
      <c r="F1121">
        <v>13.0800398711146</v>
      </c>
      <c r="I1121">
        <v>1120</v>
      </c>
      <c r="J1121">
        <v>13.019614791736</v>
      </c>
      <c r="L1121">
        <v>1120</v>
      </c>
      <c r="M1121">
        <v>13.0778614265403</v>
      </c>
    </row>
    <row r="1122" spans="5:13">
      <c r="E1122">
        <v>1121</v>
      </c>
      <c r="F1122">
        <v>14.247400981051801</v>
      </c>
      <c r="I1122">
        <v>1121</v>
      </c>
      <c r="J1122">
        <v>14.1988323273172</v>
      </c>
      <c r="L1122">
        <v>1121</v>
      </c>
      <c r="M1122">
        <v>14.3898901870492</v>
      </c>
    </row>
    <row r="1123" spans="5:13">
      <c r="E1123">
        <v>1122</v>
      </c>
      <c r="F1123">
        <v>14.922774847815299</v>
      </c>
      <c r="I1123">
        <v>1122</v>
      </c>
      <c r="J1123">
        <v>14.8758363116486</v>
      </c>
      <c r="L1123">
        <v>1122</v>
      </c>
      <c r="M1123">
        <v>14.9335318111143</v>
      </c>
    </row>
    <row r="1124" spans="5:13">
      <c r="E1124">
        <v>1123</v>
      </c>
      <c r="F1124">
        <v>13.300086244078701</v>
      </c>
      <c r="I1124">
        <v>1123</v>
      </c>
      <c r="J1124">
        <v>13.2202265610283</v>
      </c>
      <c r="L1124">
        <v>1123</v>
      </c>
      <c r="M1124">
        <v>13.485411855849399</v>
      </c>
    </row>
    <row r="1125" spans="5:13">
      <c r="E1125">
        <v>1124</v>
      </c>
      <c r="F1125">
        <v>12.5798799460814</v>
      </c>
      <c r="I1125">
        <v>1124</v>
      </c>
      <c r="J1125">
        <v>12.4971261569282</v>
      </c>
      <c r="L1125">
        <v>1124</v>
      </c>
      <c r="M1125">
        <v>12.7900442312544</v>
      </c>
    </row>
    <row r="1126" spans="5:13">
      <c r="E1126">
        <v>1125</v>
      </c>
      <c r="F1126">
        <v>11.946961608410801</v>
      </c>
      <c r="I1126">
        <v>1125</v>
      </c>
      <c r="J1126">
        <v>11.8873898639269</v>
      </c>
      <c r="L1126">
        <v>1125</v>
      </c>
      <c r="M1126">
        <v>12.120722025362699</v>
      </c>
    </row>
    <row r="1127" spans="5:13">
      <c r="E1127">
        <v>1126</v>
      </c>
      <c r="F1127">
        <v>11.5742885504112</v>
      </c>
      <c r="I1127">
        <v>1126</v>
      </c>
      <c r="J1127">
        <v>11.523801511320601</v>
      </c>
      <c r="L1127">
        <v>1126</v>
      </c>
      <c r="M1127">
        <v>11.734698220305001</v>
      </c>
    </row>
    <row r="1128" spans="5:13">
      <c r="E1128">
        <v>1127</v>
      </c>
      <c r="F1128">
        <v>11.9221490380746</v>
      </c>
      <c r="I1128">
        <v>1127</v>
      </c>
      <c r="J1128">
        <v>11.8802876612259</v>
      </c>
      <c r="L1128">
        <v>1127</v>
      </c>
      <c r="M1128">
        <v>12.0287432402253</v>
      </c>
    </row>
    <row r="1129" spans="5:13">
      <c r="E1129">
        <v>1128</v>
      </c>
      <c r="F1129">
        <v>12.1734993189317</v>
      </c>
      <c r="I1129">
        <v>1128</v>
      </c>
      <c r="J1129">
        <v>12.141500713216001</v>
      </c>
      <c r="L1129">
        <v>1128</v>
      </c>
      <c r="M1129">
        <v>12.2478824732212</v>
      </c>
    </row>
    <row r="1130" spans="5:13">
      <c r="E1130">
        <v>1129</v>
      </c>
      <c r="F1130">
        <v>12.062893254104999</v>
      </c>
      <c r="I1130">
        <v>1129</v>
      </c>
      <c r="J1130">
        <v>12.0450934334637</v>
      </c>
      <c r="L1130">
        <v>1129</v>
      </c>
      <c r="M1130">
        <v>12.190096530797399</v>
      </c>
    </row>
    <row r="1131" spans="5:13">
      <c r="E1131">
        <v>1130</v>
      </c>
      <c r="F1131">
        <v>12.101192072617399</v>
      </c>
      <c r="I1131">
        <v>1130</v>
      </c>
      <c r="J1131">
        <v>12.0557126593935</v>
      </c>
      <c r="L1131">
        <v>1130</v>
      </c>
      <c r="M1131">
        <v>12.246171408933201</v>
      </c>
    </row>
    <row r="1132" spans="5:13">
      <c r="E1132">
        <v>1131</v>
      </c>
      <c r="F1132">
        <v>11.9110647767882</v>
      </c>
      <c r="I1132">
        <v>1131</v>
      </c>
      <c r="J1132">
        <v>11.8462821743107</v>
      </c>
      <c r="L1132">
        <v>1131</v>
      </c>
      <c r="M1132">
        <v>12.1595366889362</v>
      </c>
    </row>
    <row r="1133" spans="5:13">
      <c r="E1133">
        <v>1132</v>
      </c>
      <c r="F1133">
        <v>10.1032865079969</v>
      </c>
      <c r="I1133">
        <v>1132</v>
      </c>
      <c r="J1133">
        <v>10.061738690579199</v>
      </c>
      <c r="L1133">
        <v>1132</v>
      </c>
      <c r="M1133">
        <v>10.3074148103164</v>
      </c>
    </row>
    <row r="1134" spans="5:13">
      <c r="E1134">
        <v>1133</v>
      </c>
      <c r="F1134">
        <v>10.0939710067875</v>
      </c>
      <c r="I1134">
        <v>1133</v>
      </c>
      <c r="J1134">
        <v>10.049860402916901</v>
      </c>
      <c r="L1134">
        <v>1133</v>
      </c>
      <c r="M1134">
        <v>10.186472037062</v>
      </c>
    </row>
    <row r="1135" spans="5:13">
      <c r="E1135">
        <v>1134</v>
      </c>
      <c r="F1135">
        <v>10.528963470840001</v>
      </c>
      <c r="I1135">
        <v>1134</v>
      </c>
      <c r="J1135">
        <v>10.487448623821299</v>
      </c>
      <c r="L1135">
        <v>1134</v>
      </c>
      <c r="M1135">
        <v>10.5891773547868</v>
      </c>
    </row>
    <row r="1136" spans="5:13">
      <c r="E1136">
        <v>1135</v>
      </c>
      <c r="F1136">
        <v>11.8330069534766</v>
      </c>
      <c r="I1136">
        <v>1135</v>
      </c>
      <c r="J1136">
        <v>11.8035601654242</v>
      </c>
      <c r="L1136">
        <v>1135</v>
      </c>
      <c r="M1136">
        <v>11.8730866993515</v>
      </c>
    </row>
    <row r="1137" spans="5:13">
      <c r="E1137">
        <v>1136</v>
      </c>
      <c r="F1137">
        <v>11.575529050727701</v>
      </c>
      <c r="I1137">
        <v>1136</v>
      </c>
      <c r="J1137">
        <v>11.544247887574199</v>
      </c>
      <c r="L1137">
        <v>1136</v>
      </c>
      <c r="M1137">
        <v>11.6216016267651</v>
      </c>
    </row>
    <row r="1138" spans="5:13">
      <c r="E1138">
        <v>1137</v>
      </c>
      <c r="F1138">
        <v>12.0121676584406</v>
      </c>
      <c r="I1138">
        <v>1137</v>
      </c>
      <c r="J1138">
        <v>11.9753458557919</v>
      </c>
      <c r="L1138">
        <v>1137</v>
      </c>
      <c r="M1138">
        <v>12.052447215908799</v>
      </c>
    </row>
    <row r="1139" spans="5:13">
      <c r="E1139">
        <v>1138</v>
      </c>
      <c r="F1139">
        <v>12.623207293602899</v>
      </c>
      <c r="I1139">
        <v>1138</v>
      </c>
      <c r="J1139">
        <v>12.590996975102</v>
      </c>
      <c r="L1139">
        <v>1138</v>
      </c>
      <c r="M1139">
        <v>12.5800728726628</v>
      </c>
    </row>
    <row r="1140" spans="5:13">
      <c r="E1140">
        <v>1139</v>
      </c>
      <c r="F1140">
        <v>10.7778393163541</v>
      </c>
      <c r="I1140">
        <v>1139</v>
      </c>
      <c r="J1140">
        <v>10.7353028920674</v>
      </c>
      <c r="L1140">
        <v>1139</v>
      </c>
      <c r="M1140">
        <v>10.7941780085371</v>
      </c>
    </row>
    <row r="1141" spans="5:13">
      <c r="E1141">
        <v>1140</v>
      </c>
      <c r="F1141">
        <v>9.8248363362295095</v>
      </c>
      <c r="I1141">
        <v>1140</v>
      </c>
      <c r="J1141">
        <v>9.7832028157552706</v>
      </c>
      <c r="L1141">
        <v>1140</v>
      </c>
      <c r="M1141">
        <v>9.8734545818536308</v>
      </c>
    </row>
    <row r="1142" spans="5:13">
      <c r="E1142">
        <v>1141</v>
      </c>
      <c r="F1142">
        <v>10.7872425089676</v>
      </c>
      <c r="I1142">
        <v>1141</v>
      </c>
      <c r="J1142">
        <v>10.748274983416501</v>
      </c>
      <c r="L1142">
        <v>1141</v>
      </c>
      <c r="M1142">
        <v>10.797753591816701</v>
      </c>
    </row>
    <row r="1143" spans="5:13">
      <c r="E1143">
        <v>1142</v>
      </c>
      <c r="F1143">
        <v>12.1939741228455</v>
      </c>
      <c r="I1143">
        <v>1142</v>
      </c>
      <c r="J1143">
        <v>12.157625483495799</v>
      </c>
      <c r="L1143">
        <v>1142</v>
      </c>
      <c r="M1143">
        <v>12.180803196829</v>
      </c>
    </row>
    <row r="1144" spans="5:13">
      <c r="E1144">
        <v>1143</v>
      </c>
      <c r="F1144">
        <v>12.768175183361199</v>
      </c>
      <c r="I1144">
        <v>1143</v>
      </c>
      <c r="J1144">
        <v>12.722488905116901</v>
      </c>
      <c r="L1144">
        <v>1143</v>
      </c>
      <c r="M1144">
        <v>12.7544512226274</v>
      </c>
    </row>
    <row r="1145" spans="5:13">
      <c r="E1145">
        <v>1144</v>
      </c>
      <c r="F1145">
        <v>13.1985087158534</v>
      </c>
      <c r="I1145">
        <v>1144</v>
      </c>
      <c r="J1145">
        <v>13.154361538956501</v>
      </c>
      <c r="L1145">
        <v>1144</v>
      </c>
      <c r="M1145">
        <v>13.200351233972601</v>
      </c>
    </row>
    <row r="1146" spans="5:13">
      <c r="E1146">
        <v>1145</v>
      </c>
      <c r="F1146">
        <v>12.435282522982799</v>
      </c>
      <c r="I1146">
        <v>1145</v>
      </c>
      <c r="J1146">
        <v>12.402022128582001</v>
      </c>
      <c r="L1146">
        <v>1145</v>
      </c>
      <c r="M1146">
        <v>12.423764779131499</v>
      </c>
    </row>
    <row r="1147" spans="5:13">
      <c r="E1147">
        <v>1146</v>
      </c>
      <c r="F1147">
        <v>11.3110584883039</v>
      </c>
      <c r="I1147">
        <v>1146</v>
      </c>
      <c r="J1147">
        <v>11.271541790749501</v>
      </c>
      <c r="L1147">
        <v>1146</v>
      </c>
      <c r="M1147">
        <v>11.3382623807148</v>
      </c>
    </row>
    <row r="1148" spans="5:13">
      <c r="E1148">
        <v>1147</v>
      </c>
      <c r="F1148">
        <v>9.9731542101110797</v>
      </c>
      <c r="I1148">
        <v>1147</v>
      </c>
      <c r="J1148">
        <v>9.9155364343510897</v>
      </c>
      <c r="L1148">
        <v>1147</v>
      </c>
      <c r="M1148">
        <v>9.9801409310245592</v>
      </c>
    </row>
    <row r="1149" spans="5:13">
      <c r="E1149">
        <v>1148</v>
      </c>
      <c r="F1149">
        <v>11.538985526061101</v>
      </c>
      <c r="I1149">
        <v>1148</v>
      </c>
      <c r="J1149">
        <v>11.4660619266533</v>
      </c>
      <c r="L1149">
        <v>1148</v>
      </c>
      <c r="M1149">
        <v>11.520985037426</v>
      </c>
    </row>
    <row r="1150" spans="5:13">
      <c r="E1150">
        <v>1149</v>
      </c>
      <c r="F1150">
        <v>13.5705963373044</v>
      </c>
      <c r="I1150">
        <v>1149</v>
      </c>
      <c r="J1150">
        <v>13.5183102156114</v>
      </c>
      <c r="L1150">
        <v>1149</v>
      </c>
      <c r="M1150">
        <v>13.6795701552078</v>
      </c>
    </row>
    <row r="1151" spans="5:13">
      <c r="E1151">
        <v>1150</v>
      </c>
      <c r="F1151">
        <v>14.2890412273859</v>
      </c>
      <c r="I1151">
        <v>1150</v>
      </c>
      <c r="J1151">
        <v>14.2489152743031</v>
      </c>
      <c r="L1151">
        <v>1150</v>
      </c>
      <c r="M1151">
        <v>14.522154003941299</v>
      </c>
    </row>
    <row r="1152" spans="5:13">
      <c r="E1152">
        <v>1151</v>
      </c>
      <c r="F1152">
        <v>15.4099627832094</v>
      </c>
      <c r="I1152">
        <v>1151</v>
      </c>
      <c r="J1152">
        <v>15.3482785148784</v>
      </c>
      <c r="L1152">
        <v>1151</v>
      </c>
      <c r="M1152">
        <v>15.681658928160701</v>
      </c>
    </row>
    <row r="1153" spans="5:13">
      <c r="E1153">
        <v>1152</v>
      </c>
      <c r="F1153">
        <v>13.3566326052426</v>
      </c>
      <c r="I1153">
        <v>1152</v>
      </c>
      <c r="J1153">
        <v>13.2985545746167</v>
      </c>
      <c r="L1153">
        <v>1152</v>
      </c>
      <c r="M1153">
        <v>13.4935879606395</v>
      </c>
    </row>
    <row r="1154" spans="5:13">
      <c r="E1154">
        <v>1153</v>
      </c>
      <c r="F1154">
        <v>12.1416623770077</v>
      </c>
      <c r="I1154">
        <v>1153</v>
      </c>
      <c r="J1154">
        <v>12.096630195069199</v>
      </c>
      <c r="L1154">
        <v>1153</v>
      </c>
      <c r="M1154">
        <v>12.325999123196</v>
      </c>
    </row>
    <row r="1155" spans="5:13">
      <c r="E1155">
        <v>1154</v>
      </c>
      <c r="F1155">
        <v>12.656468507238699</v>
      </c>
      <c r="I1155">
        <v>1154</v>
      </c>
      <c r="J1155">
        <v>12.593550066562001</v>
      </c>
      <c r="L1155">
        <v>1154</v>
      </c>
      <c r="M1155">
        <v>12.818981632655801</v>
      </c>
    </row>
    <row r="1156" spans="5:13">
      <c r="E1156">
        <v>1155</v>
      </c>
      <c r="F1156">
        <v>15.280275507563299</v>
      </c>
      <c r="I1156">
        <v>1155</v>
      </c>
      <c r="J1156">
        <v>15.2301884734462</v>
      </c>
      <c r="L1156">
        <v>1155</v>
      </c>
      <c r="M1156">
        <v>15.5000032937448</v>
      </c>
    </row>
    <row r="1157" spans="5:13">
      <c r="E1157">
        <v>1156</v>
      </c>
      <c r="F1157">
        <v>13.3291599611062</v>
      </c>
      <c r="I1157">
        <v>1156</v>
      </c>
      <c r="J1157">
        <v>13.2920644609496</v>
      </c>
      <c r="L1157">
        <v>1156</v>
      </c>
      <c r="M1157">
        <v>13.6083240282563</v>
      </c>
    </row>
    <row r="1158" spans="5:13">
      <c r="E1158">
        <v>1157</v>
      </c>
      <c r="F1158">
        <v>13.9248851906172</v>
      </c>
      <c r="I1158">
        <v>1157</v>
      </c>
      <c r="J1158">
        <v>13.900227490180599</v>
      </c>
      <c r="L1158">
        <v>1157</v>
      </c>
      <c r="M1158">
        <v>14.252215020382099</v>
      </c>
    </row>
    <row r="1159" spans="5:13">
      <c r="E1159">
        <v>1158</v>
      </c>
      <c r="F1159">
        <v>13.146355169426799</v>
      </c>
      <c r="I1159">
        <v>1158</v>
      </c>
      <c r="J1159">
        <v>13.134718541830001</v>
      </c>
      <c r="L1159">
        <v>1158</v>
      </c>
      <c r="M1159">
        <v>13.428887900445799</v>
      </c>
    </row>
    <row r="1160" spans="5:13">
      <c r="E1160">
        <v>1159</v>
      </c>
      <c r="F1160">
        <v>13.4404501136587</v>
      </c>
      <c r="I1160">
        <v>1159</v>
      </c>
      <c r="J1160">
        <v>13.4246286198762</v>
      </c>
      <c r="L1160">
        <v>1159</v>
      </c>
      <c r="M1160">
        <v>13.754078661733001</v>
      </c>
    </row>
    <row r="1161" spans="5:13">
      <c r="E1161">
        <v>1160</v>
      </c>
      <c r="F1161">
        <v>14.1448913992397</v>
      </c>
      <c r="I1161">
        <v>1160</v>
      </c>
      <c r="J1161">
        <v>14.124627391492</v>
      </c>
      <c r="L1161">
        <v>1160</v>
      </c>
      <c r="M1161">
        <v>14.511121361510099</v>
      </c>
    </row>
    <row r="1162" spans="5:13">
      <c r="E1162">
        <v>1161</v>
      </c>
      <c r="F1162">
        <v>13.9555917013176</v>
      </c>
      <c r="I1162">
        <v>1161</v>
      </c>
      <c r="J1162">
        <v>13.9418405402009</v>
      </c>
      <c r="L1162">
        <v>1161</v>
      </c>
      <c r="M1162">
        <v>14.3743778153958</v>
      </c>
    </row>
    <row r="1163" spans="5:13">
      <c r="E1163">
        <v>1162</v>
      </c>
      <c r="F1163">
        <v>14.0833215230858</v>
      </c>
      <c r="I1163">
        <v>1162</v>
      </c>
      <c r="J1163">
        <v>14.0775849237204</v>
      </c>
      <c r="L1163">
        <v>1162</v>
      </c>
      <c r="M1163">
        <v>14.4412669566549</v>
      </c>
    </row>
    <row r="1164" spans="5:13">
      <c r="E1164">
        <v>1163</v>
      </c>
      <c r="F1164">
        <v>15.437527901164099</v>
      </c>
      <c r="I1164">
        <v>1163</v>
      </c>
      <c r="J1164">
        <v>15.4452285888886</v>
      </c>
      <c r="L1164">
        <v>1163</v>
      </c>
      <c r="M1164">
        <v>15.931839663140501</v>
      </c>
    </row>
    <row r="1165" spans="5:13">
      <c r="E1165">
        <v>1164</v>
      </c>
      <c r="F1165">
        <v>17.2919123246322</v>
      </c>
      <c r="I1165">
        <v>1164</v>
      </c>
      <c r="J1165">
        <v>17.286481644546001</v>
      </c>
      <c r="L1165">
        <v>1164</v>
      </c>
      <c r="M1165">
        <v>17.7960416342464</v>
      </c>
    </row>
    <row r="1166" spans="5:13">
      <c r="E1166">
        <v>1165</v>
      </c>
      <c r="F1166">
        <v>14.338925625303499</v>
      </c>
      <c r="I1166">
        <v>1165</v>
      </c>
      <c r="J1166">
        <v>14.3130643325413</v>
      </c>
      <c r="L1166">
        <v>1165</v>
      </c>
      <c r="M1166">
        <v>15.2470675499466</v>
      </c>
    </row>
    <row r="1167" spans="5:13">
      <c r="E1167">
        <v>1166</v>
      </c>
      <c r="F1167">
        <v>15.865921582394</v>
      </c>
      <c r="I1167">
        <v>1166</v>
      </c>
      <c r="J1167">
        <v>15.8445421369925</v>
      </c>
      <c r="L1167">
        <v>1166</v>
      </c>
      <c r="M1167">
        <v>16.3595686112252</v>
      </c>
    </row>
    <row r="1168" spans="5:13">
      <c r="E1168">
        <v>1167</v>
      </c>
      <c r="F1168">
        <v>12.4679599476896</v>
      </c>
      <c r="I1168">
        <v>1167</v>
      </c>
      <c r="J1168">
        <v>12.4170054480693</v>
      </c>
      <c r="L1168">
        <v>1167</v>
      </c>
      <c r="M1168">
        <v>12.524913071401601</v>
      </c>
    </row>
    <row r="1169" spans="5:13">
      <c r="E1169">
        <v>1168</v>
      </c>
      <c r="F1169">
        <v>10.0281851628691</v>
      </c>
      <c r="I1169">
        <v>1168</v>
      </c>
      <c r="J1169">
        <v>9.99639324415757</v>
      </c>
      <c r="L1169">
        <v>1168</v>
      </c>
      <c r="M1169">
        <v>10.010433045028099</v>
      </c>
    </row>
    <row r="1170" spans="5:13">
      <c r="E1170">
        <v>1169</v>
      </c>
      <c r="F1170">
        <v>11.140433192839</v>
      </c>
      <c r="I1170">
        <v>1169</v>
      </c>
      <c r="J1170">
        <v>11.137188030167399</v>
      </c>
      <c r="L1170">
        <v>1169</v>
      </c>
      <c r="M1170">
        <v>11.2711498877123</v>
      </c>
    </row>
    <row r="1171" spans="5:13">
      <c r="E1171">
        <v>1170</v>
      </c>
      <c r="F1171">
        <v>9.11723203638633</v>
      </c>
      <c r="I1171">
        <v>1170</v>
      </c>
      <c r="J1171">
        <v>9.0972716503581594</v>
      </c>
      <c r="L1171">
        <v>1170</v>
      </c>
      <c r="M1171">
        <v>9.2121267126150297</v>
      </c>
    </row>
    <row r="1172" spans="5:13">
      <c r="E1172">
        <v>1171</v>
      </c>
      <c r="F1172">
        <v>9.7305307658883606</v>
      </c>
      <c r="I1172">
        <v>1171</v>
      </c>
      <c r="J1172">
        <v>9.7068966131871299</v>
      </c>
      <c r="L1172">
        <v>1171</v>
      </c>
      <c r="M1172">
        <v>9.8275453096663501</v>
      </c>
    </row>
    <row r="1173" spans="5:13">
      <c r="E1173">
        <v>1172</v>
      </c>
      <c r="F1173">
        <v>9.1304022111327701</v>
      </c>
      <c r="I1173">
        <v>1172</v>
      </c>
      <c r="J1173">
        <v>9.0995406174743501</v>
      </c>
      <c r="L1173">
        <v>1172</v>
      </c>
      <c r="M1173">
        <v>9.2344541854864399</v>
      </c>
    </row>
    <row r="1174" spans="5:13">
      <c r="E1174">
        <v>1173</v>
      </c>
      <c r="F1174">
        <v>9.8379312507423204</v>
      </c>
      <c r="I1174">
        <v>1173</v>
      </c>
      <c r="J1174">
        <v>9.8147707613812702</v>
      </c>
      <c r="L1174">
        <v>1173</v>
      </c>
      <c r="M1174">
        <v>9.9941135175356699</v>
      </c>
    </row>
    <row r="1175" spans="5:13">
      <c r="E1175">
        <v>1174</v>
      </c>
      <c r="F1175">
        <v>10.315377358587</v>
      </c>
      <c r="I1175">
        <v>1174</v>
      </c>
      <c r="J1175">
        <v>10.2921693050094</v>
      </c>
      <c r="L1175">
        <v>1174</v>
      </c>
      <c r="M1175">
        <v>10.5194147550359</v>
      </c>
    </row>
    <row r="1176" spans="5:13">
      <c r="E1176">
        <v>1175</v>
      </c>
      <c r="F1176">
        <v>10.7492083941516</v>
      </c>
      <c r="I1176">
        <v>1175</v>
      </c>
      <c r="J1176">
        <v>10.7149190261123</v>
      </c>
      <c r="L1176">
        <v>1175</v>
      </c>
      <c r="M1176">
        <v>10.8716880315626</v>
      </c>
    </row>
    <row r="1177" spans="5:13">
      <c r="E1177">
        <v>1176</v>
      </c>
      <c r="F1177">
        <v>10.838748566567199</v>
      </c>
      <c r="I1177">
        <v>1176</v>
      </c>
      <c r="J1177">
        <v>10.819456661422199</v>
      </c>
      <c r="L1177">
        <v>1176</v>
      </c>
      <c r="M1177">
        <v>11.016186829712399</v>
      </c>
    </row>
    <row r="1178" spans="5:13">
      <c r="E1178">
        <v>1177</v>
      </c>
      <c r="F1178">
        <v>11.7469018607219</v>
      </c>
      <c r="I1178">
        <v>1177</v>
      </c>
      <c r="J1178">
        <v>11.740842005054599</v>
      </c>
      <c r="L1178">
        <v>1177</v>
      </c>
      <c r="M1178">
        <v>11.9537626315471</v>
      </c>
    </row>
    <row r="1179" spans="5:13">
      <c r="E1179">
        <v>1178</v>
      </c>
      <c r="F1179">
        <v>12.633864081757901</v>
      </c>
      <c r="I1179">
        <v>1178</v>
      </c>
      <c r="J1179">
        <v>12.6300372956579</v>
      </c>
      <c r="L1179">
        <v>1178</v>
      </c>
      <c r="M1179">
        <v>12.872131196081099</v>
      </c>
    </row>
    <row r="1180" spans="5:13">
      <c r="E1180">
        <v>1179</v>
      </c>
      <c r="F1180">
        <v>11.5426624284057</v>
      </c>
      <c r="I1180">
        <v>1179</v>
      </c>
      <c r="J1180">
        <v>11.5249511704917</v>
      </c>
      <c r="L1180">
        <v>1179</v>
      </c>
      <c r="M1180">
        <v>11.770779165589</v>
      </c>
    </row>
    <row r="1181" spans="5:13">
      <c r="E1181">
        <v>1180</v>
      </c>
      <c r="F1181">
        <v>11.115924629996501</v>
      </c>
      <c r="I1181">
        <v>1180</v>
      </c>
      <c r="J1181">
        <v>11.0860127326262</v>
      </c>
      <c r="L1181">
        <v>1180</v>
      </c>
      <c r="M1181">
        <v>11.3646348587987</v>
      </c>
    </row>
    <row r="1182" spans="5:13">
      <c r="E1182">
        <v>1181</v>
      </c>
      <c r="F1182">
        <v>11.3468736102442</v>
      </c>
      <c r="I1182">
        <v>1181</v>
      </c>
      <c r="J1182">
        <v>11.3224762426557</v>
      </c>
      <c r="L1182">
        <v>1181</v>
      </c>
      <c r="M1182">
        <v>11.540479609172699</v>
      </c>
    </row>
    <row r="1183" spans="5:13">
      <c r="E1183">
        <v>1182</v>
      </c>
      <c r="F1183">
        <v>10.018260035093901</v>
      </c>
      <c r="I1183">
        <v>1182</v>
      </c>
      <c r="J1183">
        <v>9.9904796547127894</v>
      </c>
      <c r="L1183">
        <v>1182</v>
      </c>
      <c r="M1183">
        <v>10.089018870892399</v>
      </c>
    </row>
    <row r="1184" spans="5:13">
      <c r="E1184">
        <v>1183</v>
      </c>
      <c r="F1184">
        <v>7.72103236688866</v>
      </c>
      <c r="I1184">
        <v>1183</v>
      </c>
      <c r="J1184">
        <v>7.7021016704274299</v>
      </c>
      <c r="L1184">
        <v>1183</v>
      </c>
      <c r="M1184">
        <v>7.7366120164649104</v>
      </c>
    </row>
    <row r="1185" spans="5:13">
      <c r="E1185">
        <v>1184</v>
      </c>
      <c r="F1185">
        <v>7.5882215136176097</v>
      </c>
      <c r="I1185">
        <v>1184</v>
      </c>
      <c r="J1185">
        <v>7.5750870143635796</v>
      </c>
      <c r="L1185">
        <v>1184</v>
      </c>
      <c r="M1185">
        <v>7.5688834611610103</v>
      </c>
    </row>
    <row r="1186" spans="5:13">
      <c r="E1186">
        <v>1185</v>
      </c>
      <c r="F1186">
        <v>8.5841404915175801</v>
      </c>
      <c r="I1186">
        <v>1185</v>
      </c>
      <c r="J1186">
        <v>8.5627266666883894</v>
      </c>
      <c r="L1186">
        <v>1185</v>
      </c>
      <c r="M1186">
        <v>8.56680491827181</v>
      </c>
    </row>
    <row r="1187" spans="5:13">
      <c r="E1187">
        <v>1186</v>
      </c>
      <c r="F1187">
        <v>9.1162084364353504</v>
      </c>
      <c r="I1187">
        <v>1186</v>
      </c>
      <c r="J1187">
        <v>9.0579046574184598</v>
      </c>
      <c r="L1187">
        <v>1186</v>
      </c>
      <c r="M1187">
        <v>9.0799080506042191</v>
      </c>
    </row>
    <row r="1188" spans="5:13">
      <c r="E1188">
        <v>1187</v>
      </c>
      <c r="F1188">
        <v>9.30015723635778</v>
      </c>
      <c r="I1188">
        <v>1187</v>
      </c>
      <c r="J1188">
        <v>9.2431992612959597</v>
      </c>
      <c r="L1188">
        <v>1187</v>
      </c>
      <c r="M1188">
        <v>9.2829270628405993</v>
      </c>
    </row>
    <row r="1189" spans="5:13">
      <c r="E1189">
        <v>1188</v>
      </c>
      <c r="F1189">
        <v>19.116817657386498</v>
      </c>
      <c r="I1189">
        <v>1188</v>
      </c>
      <c r="J1189">
        <v>19.042405106301</v>
      </c>
      <c r="L1189">
        <v>1188</v>
      </c>
      <c r="M1189">
        <v>19.091790911324001</v>
      </c>
    </row>
    <row r="1190" spans="5:13">
      <c r="E1190">
        <v>1189</v>
      </c>
      <c r="F1190">
        <v>16.187693058001901</v>
      </c>
      <c r="I1190">
        <v>1189</v>
      </c>
      <c r="J1190">
        <v>16.1487579028799</v>
      </c>
      <c r="L1190">
        <v>1189</v>
      </c>
      <c r="M1190">
        <v>16.0785749419232</v>
      </c>
    </row>
    <row r="1191" spans="5:13">
      <c r="E1191">
        <v>1190</v>
      </c>
      <c r="F1191">
        <v>12.246185210186299</v>
      </c>
      <c r="I1191">
        <v>1190</v>
      </c>
      <c r="J1191">
        <v>12.239831812123599</v>
      </c>
      <c r="L1191">
        <v>1190</v>
      </c>
      <c r="M1191">
        <v>12.4016128211543</v>
      </c>
    </row>
    <row r="1192" spans="5:13">
      <c r="E1192">
        <v>1191</v>
      </c>
      <c r="F1192">
        <v>13.2661151650129</v>
      </c>
      <c r="I1192">
        <v>1191</v>
      </c>
      <c r="J1192">
        <v>13.2740243875282</v>
      </c>
      <c r="L1192">
        <v>1191</v>
      </c>
      <c r="M1192">
        <v>13.4922560000683</v>
      </c>
    </row>
    <row r="1193" spans="5:13">
      <c r="E1193">
        <v>1192</v>
      </c>
      <c r="F1193">
        <v>13.5635495931659</v>
      </c>
      <c r="I1193">
        <v>1192</v>
      </c>
      <c r="J1193">
        <v>13.5645062795332</v>
      </c>
      <c r="L1193">
        <v>1192</v>
      </c>
      <c r="M1193">
        <v>13.917975314131899</v>
      </c>
    </row>
    <row r="1194" spans="5:13">
      <c r="E1194">
        <v>1193</v>
      </c>
      <c r="F1194">
        <v>14.2574659444501</v>
      </c>
      <c r="I1194">
        <v>1193</v>
      </c>
      <c r="J1194">
        <v>14.2376755575287</v>
      </c>
      <c r="L1194">
        <v>1193</v>
      </c>
      <c r="M1194">
        <v>14.632724470545501</v>
      </c>
    </row>
    <row r="1195" spans="5:13">
      <c r="E1195">
        <v>1194</v>
      </c>
      <c r="F1195">
        <v>13.1935513633433</v>
      </c>
      <c r="I1195">
        <v>1194</v>
      </c>
      <c r="J1195">
        <v>13.1953951776784</v>
      </c>
      <c r="L1195">
        <v>1194</v>
      </c>
      <c r="M1195">
        <v>13.5418171691183</v>
      </c>
    </row>
    <row r="1196" spans="5:13">
      <c r="E1196">
        <v>1195</v>
      </c>
      <c r="F1196">
        <v>14.649554301932699</v>
      </c>
      <c r="I1196">
        <v>1195</v>
      </c>
      <c r="J1196">
        <v>14.6124630792887</v>
      </c>
      <c r="L1196">
        <v>1195</v>
      </c>
      <c r="M1196">
        <v>14.7946785441404</v>
      </c>
    </row>
    <row r="1197" spans="5:13">
      <c r="E1197">
        <v>1196</v>
      </c>
      <c r="F1197">
        <v>16.730695019632901</v>
      </c>
      <c r="I1197">
        <v>1196</v>
      </c>
      <c r="J1197">
        <v>16.690230084091802</v>
      </c>
      <c r="L1197">
        <v>1196</v>
      </c>
      <c r="M1197">
        <v>17.059854486480301</v>
      </c>
    </row>
    <row r="1198" spans="5:13">
      <c r="E1198">
        <v>1197</v>
      </c>
      <c r="F1198">
        <v>19.074168593782499</v>
      </c>
      <c r="I1198">
        <v>1197</v>
      </c>
      <c r="J1198">
        <v>18.999759689566002</v>
      </c>
      <c r="L1198">
        <v>1197</v>
      </c>
      <c r="M1198">
        <v>19.4335582959181</v>
      </c>
    </row>
    <row r="1199" spans="5:13">
      <c r="E1199">
        <v>1198</v>
      </c>
      <c r="F1199">
        <v>13.7800306631122</v>
      </c>
      <c r="I1199">
        <v>1198</v>
      </c>
      <c r="J1199">
        <v>13.7092419345463</v>
      </c>
      <c r="L1199">
        <v>1198</v>
      </c>
      <c r="M1199">
        <v>13.794864353391899</v>
      </c>
    </row>
    <row r="1200" spans="5:13">
      <c r="E1200">
        <v>1199</v>
      </c>
      <c r="F1200">
        <v>15.8390064966487</v>
      </c>
      <c r="I1200">
        <v>1199</v>
      </c>
      <c r="J1200">
        <v>15.805297793865799</v>
      </c>
      <c r="L1200">
        <v>1199</v>
      </c>
      <c r="M1200">
        <v>15.779622363607601</v>
      </c>
    </row>
    <row r="1201" spans="5:13">
      <c r="E1201">
        <v>1200</v>
      </c>
      <c r="F1201">
        <v>13.115073763800501</v>
      </c>
      <c r="I1201">
        <v>1200</v>
      </c>
      <c r="J1201">
        <v>13.109272089268201</v>
      </c>
      <c r="L1201">
        <v>1200</v>
      </c>
      <c r="M1201">
        <v>13.414633909600401</v>
      </c>
    </row>
    <row r="1202" spans="5:13">
      <c r="E1202">
        <v>1201</v>
      </c>
      <c r="F1202">
        <v>13.0571558749664</v>
      </c>
      <c r="I1202">
        <v>1201</v>
      </c>
      <c r="J1202">
        <v>13.0197327613353</v>
      </c>
      <c r="L1202">
        <v>1201</v>
      </c>
      <c r="M1202">
        <v>13.162340848115999</v>
      </c>
    </row>
    <row r="1203" spans="5:13">
      <c r="E1203">
        <v>1202</v>
      </c>
      <c r="F1203">
        <v>13.240733746882199</v>
      </c>
      <c r="I1203">
        <v>1202</v>
      </c>
      <c r="J1203">
        <v>13.198933155752201</v>
      </c>
      <c r="L1203">
        <v>1202</v>
      </c>
      <c r="M1203">
        <v>13.282339764410199</v>
      </c>
    </row>
    <row r="1204" spans="5:13">
      <c r="E1204">
        <v>1203</v>
      </c>
      <c r="F1204">
        <v>13.233775816373599</v>
      </c>
      <c r="I1204">
        <v>1203</v>
      </c>
      <c r="J1204">
        <v>13.2227408652852</v>
      </c>
      <c r="L1204">
        <v>1203</v>
      </c>
      <c r="M1204">
        <v>13.4345500846627</v>
      </c>
    </row>
    <row r="1205" spans="5:13">
      <c r="E1205">
        <v>1204</v>
      </c>
      <c r="F1205">
        <v>13.805989867766399</v>
      </c>
      <c r="I1205">
        <v>1204</v>
      </c>
      <c r="J1205">
        <v>13.7938964127051</v>
      </c>
      <c r="L1205">
        <v>1204</v>
      </c>
      <c r="M1205">
        <v>13.855413554873399</v>
      </c>
    </row>
    <row r="1206" spans="5:13">
      <c r="E1206">
        <v>1205</v>
      </c>
      <c r="F1206">
        <v>12.857878571467401</v>
      </c>
      <c r="I1206">
        <v>1205</v>
      </c>
      <c r="J1206">
        <v>12.8262712419693</v>
      </c>
      <c r="L1206">
        <v>1205</v>
      </c>
      <c r="M1206">
        <v>12.942592848583001</v>
      </c>
    </row>
    <row r="1207" spans="5:13">
      <c r="E1207">
        <v>1206</v>
      </c>
      <c r="F1207">
        <v>12.8113696670693</v>
      </c>
      <c r="I1207">
        <v>1206</v>
      </c>
      <c r="J1207">
        <v>12.7661436993741</v>
      </c>
      <c r="L1207">
        <v>1206</v>
      </c>
      <c r="M1207">
        <v>12.8424198148256</v>
      </c>
    </row>
    <row r="1208" spans="5:13">
      <c r="E1208">
        <v>1207</v>
      </c>
      <c r="F1208">
        <v>12.5876686123155</v>
      </c>
      <c r="I1208">
        <v>1207</v>
      </c>
      <c r="J1208">
        <v>12.578256681728799</v>
      </c>
      <c r="L1208">
        <v>1207</v>
      </c>
      <c r="M1208">
        <v>12.838630497252799</v>
      </c>
    </row>
    <row r="1209" spans="5:13">
      <c r="E1209">
        <v>1208</v>
      </c>
      <c r="F1209">
        <v>13.4198135555371</v>
      </c>
      <c r="I1209">
        <v>1208</v>
      </c>
      <c r="J1209">
        <v>13.399960796815</v>
      </c>
      <c r="L1209">
        <v>1208</v>
      </c>
      <c r="M1209">
        <v>13.359817484830099</v>
      </c>
    </row>
    <row r="1210" spans="5:13">
      <c r="E1210">
        <v>1209</v>
      </c>
      <c r="F1210">
        <v>12.3841197032471</v>
      </c>
      <c r="I1210">
        <v>1209</v>
      </c>
      <c r="J1210">
        <v>12.345128593563899</v>
      </c>
      <c r="L1210">
        <v>1209</v>
      </c>
      <c r="M1210">
        <v>12.3428684888731</v>
      </c>
    </row>
    <row r="1211" spans="5:13">
      <c r="E1211">
        <v>1210</v>
      </c>
      <c r="F1211">
        <v>11.5435240364028</v>
      </c>
      <c r="I1211">
        <v>1210</v>
      </c>
      <c r="J1211">
        <v>11.4988012817177</v>
      </c>
      <c r="L1211">
        <v>1210</v>
      </c>
      <c r="M1211">
        <v>11.7382307247833</v>
      </c>
    </row>
    <row r="1212" spans="5:13">
      <c r="E1212">
        <v>1211</v>
      </c>
      <c r="F1212">
        <v>12.753900986809301</v>
      </c>
      <c r="I1212">
        <v>1211</v>
      </c>
      <c r="J1212">
        <v>12.711782178486599</v>
      </c>
      <c r="L1212">
        <v>1211</v>
      </c>
      <c r="M1212">
        <v>12.744714309528799</v>
      </c>
    </row>
    <row r="1213" spans="5:13">
      <c r="E1213">
        <v>1212</v>
      </c>
      <c r="F1213">
        <v>11.2718527492323</v>
      </c>
      <c r="I1213">
        <v>1212</v>
      </c>
      <c r="J1213">
        <v>11.2477376030269</v>
      </c>
      <c r="L1213">
        <v>1212</v>
      </c>
      <c r="M1213">
        <v>11.1943321256531</v>
      </c>
    </row>
    <row r="1214" spans="5:13">
      <c r="E1214">
        <v>1213</v>
      </c>
      <c r="F1214">
        <v>10.413704363403401</v>
      </c>
      <c r="I1214">
        <v>1213</v>
      </c>
      <c r="J1214">
        <v>10.3899568635862</v>
      </c>
      <c r="L1214">
        <v>1213</v>
      </c>
      <c r="M1214">
        <v>10.4128258812247</v>
      </c>
    </row>
    <row r="1215" spans="5:13">
      <c r="E1215">
        <v>1214</v>
      </c>
      <c r="F1215">
        <v>9.2649221175270196</v>
      </c>
      <c r="I1215">
        <v>1214</v>
      </c>
      <c r="J1215">
        <v>9.2535828769391806</v>
      </c>
      <c r="L1215">
        <v>1214</v>
      </c>
      <c r="M1215">
        <v>9.2837577099107307</v>
      </c>
    </row>
    <row r="1216" spans="5:13">
      <c r="E1216">
        <v>1215</v>
      </c>
      <c r="F1216">
        <v>9.2933605888553092</v>
      </c>
      <c r="I1216">
        <v>1215</v>
      </c>
      <c r="J1216">
        <v>9.2876056455099896</v>
      </c>
      <c r="L1216">
        <v>1215</v>
      </c>
      <c r="M1216">
        <v>9.3697569968634795</v>
      </c>
    </row>
    <row r="1217" spans="5:13">
      <c r="E1217">
        <v>1216</v>
      </c>
      <c r="F1217">
        <v>8.6772910286194005</v>
      </c>
      <c r="I1217">
        <v>1216</v>
      </c>
      <c r="J1217">
        <v>8.6681516828461298</v>
      </c>
      <c r="L1217">
        <v>1216</v>
      </c>
      <c r="M1217">
        <v>8.7204317966019307</v>
      </c>
    </row>
    <row r="1218" spans="5:13">
      <c r="E1218">
        <v>1217</v>
      </c>
      <c r="F1218">
        <v>9.4072359873606999</v>
      </c>
      <c r="I1218">
        <v>1217</v>
      </c>
      <c r="J1218">
        <v>9.4016836402761204</v>
      </c>
      <c r="L1218">
        <v>1217</v>
      </c>
      <c r="M1218">
        <v>9.4514604164852205</v>
      </c>
    </row>
    <row r="1219" spans="5:13">
      <c r="E1219">
        <v>1218</v>
      </c>
      <c r="F1219">
        <v>9.3285870303189196</v>
      </c>
      <c r="I1219">
        <v>1218</v>
      </c>
      <c r="J1219">
        <v>9.3220366434132291</v>
      </c>
      <c r="L1219">
        <v>1218</v>
      </c>
      <c r="M1219">
        <v>9.3254503729152791</v>
      </c>
    </row>
    <row r="1220" spans="5:13">
      <c r="E1220">
        <v>1219</v>
      </c>
      <c r="F1220">
        <v>10.138961097696701</v>
      </c>
      <c r="I1220">
        <v>1219</v>
      </c>
      <c r="J1220">
        <v>10.1389872411672</v>
      </c>
      <c r="L1220">
        <v>1219</v>
      </c>
      <c r="M1220">
        <v>10.1828273167002</v>
      </c>
    </row>
    <row r="1221" spans="5:13">
      <c r="E1221">
        <v>1220</v>
      </c>
      <c r="F1221">
        <v>9.5063250257970893</v>
      </c>
      <c r="I1221">
        <v>1220</v>
      </c>
      <c r="J1221">
        <v>9.4721418824530996</v>
      </c>
      <c r="L1221">
        <v>1220</v>
      </c>
      <c r="M1221">
        <v>9.4774655456119508</v>
      </c>
    </row>
    <row r="1222" spans="5:13">
      <c r="E1222">
        <v>1221</v>
      </c>
      <c r="F1222">
        <v>8.9921303803582102</v>
      </c>
      <c r="I1222">
        <v>1221</v>
      </c>
      <c r="J1222">
        <v>8.9383462000514307</v>
      </c>
      <c r="L1222">
        <v>1221</v>
      </c>
      <c r="M1222">
        <v>8.8615107948101706</v>
      </c>
    </row>
    <row r="1223" spans="5:13">
      <c r="E1223">
        <v>1222</v>
      </c>
      <c r="F1223">
        <v>9.5486925456902103</v>
      </c>
      <c r="I1223">
        <v>1222</v>
      </c>
      <c r="J1223">
        <v>9.5007369333838394</v>
      </c>
      <c r="L1223">
        <v>1222</v>
      </c>
      <c r="M1223">
        <v>9.4905975443424992</v>
      </c>
    </row>
    <row r="1224" spans="5:13">
      <c r="E1224">
        <v>1223</v>
      </c>
      <c r="F1224">
        <v>11.7696251933739</v>
      </c>
      <c r="I1224">
        <v>1223</v>
      </c>
      <c r="J1224">
        <v>11.720379988031199</v>
      </c>
      <c r="L1224">
        <v>1223</v>
      </c>
      <c r="M1224">
        <v>11.6928093878475</v>
      </c>
    </row>
    <row r="1225" spans="5:13">
      <c r="E1225">
        <v>1224</v>
      </c>
      <c r="F1225">
        <v>12.7311803576722</v>
      </c>
      <c r="I1225">
        <v>1224</v>
      </c>
      <c r="J1225">
        <v>12.682646624317901</v>
      </c>
      <c r="L1225">
        <v>1224</v>
      </c>
      <c r="M1225">
        <v>12.676961842094901</v>
      </c>
    </row>
    <row r="1226" spans="5:13">
      <c r="E1226">
        <v>1225</v>
      </c>
      <c r="F1226">
        <v>13.328921882806799</v>
      </c>
      <c r="I1226">
        <v>1225</v>
      </c>
      <c r="J1226">
        <v>13.308286412609601</v>
      </c>
      <c r="L1226">
        <v>1225</v>
      </c>
      <c r="M1226">
        <v>13.3176694172311</v>
      </c>
    </row>
    <row r="1227" spans="5:13">
      <c r="E1227">
        <v>1226</v>
      </c>
      <c r="F1227">
        <v>14.0639023127467</v>
      </c>
      <c r="I1227">
        <v>1226</v>
      </c>
      <c r="J1227">
        <v>14.0110650887475</v>
      </c>
      <c r="L1227">
        <v>1226</v>
      </c>
      <c r="M1227">
        <v>13.938209561847</v>
      </c>
    </row>
    <row r="1228" spans="5:13">
      <c r="E1228">
        <v>1227</v>
      </c>
      <c r="F1228">
        <v>12.7725427498802</v>
      </c>
      <c r="I1228">
        <v>1227</v>
      </c>
      <c r="J1228">
        <v>12.7347180286741</v>
      </c>
      <c r="L1228">
        <v>1227</v>
      </c>
      <c r="M1228">
        <v>12.715509592884599</v>
      </c>
    </row>
    <row r="1229" spans="5:13">
      <c r="E1229">
        <v>1228</v>
      </c>
      <c r="F1229">
        <v>12.4851522137649</v>
      </c>
      <c r="I1229">
        <v>1228</v>
      </c>
      <c r="J1229">
        <v>12.4582481542559</v>
      </c>
      <c r="L1229">
        <v>1228</v>
      </c>
      <c r="M1229">
        <v>12.3847088382895</v>
      </c>
    </row>
    <row r="1230" spans="5:13">
      <c r="E1230">
        <v>1229</v>
      </c>
      <c r="F1230">
        <v>12.1821770463643</v>
      </c>
      <c r="I1230">
        <v>1229</v>
      </c>
      <c r="J1230">
        <v>12.140102401282601</v>
      </c>
      <c r="L1230">
        <v>1229</v>
      </c>
      <c r="M1230">
        <v>12.261147233100701</v>
      </c>
    </row>
    <row r="1231" spans="5:13">
      <c r="E1231">
        <v>1230</v>
      </c>
      <c r="F1231">
        <v>11.365351922634799</v>
      </c>
      <c r="I1231">
        <v>1230</v>
      </c>
      <c r="J1231">
        <v>11.316739455554099</v>
      </c>
      <c r="L1231">
        <v>1230</v>
      </c>
      <c r="M1231">
        <v>11.392544649448901</v>
      </c>
    </row>
    <row r="1232" spans="5:13">
      <c r="E1232">
        <v>1231</v>
      </c>
      <c r="F1232">
        <v>11.3259238193165</v>
      </c>
      <c r="I1232">
        <v>1231</v>
      </c>
      <c r="J1232">
        <v>11.289470055995899</v>
      </c>
      <c r="L1232">
        <v>1231</v>
      </c>
      <c r="M1232">
        <v>11.3646173598398</v>
      </c>
    </row>
    <row r="1233" spans="5:13">
      <c r="E1233">
        <v>1232</v>
      </c>
      <c r="F1233">
        <v>12.2664127100879</v>
      </c>
      <c r="I1233">
        <v>1232</v>
      </c>
      <c r="J1233">
        <v>12.2336541221849</v>
      </c>
      <c r="L1233">
        <v>1232</v>
      </c>
      <c r="M1233">
        <v>12.2749553741557</v>
      </c>
    </row>
    <row r="1234" spans="5:13">
      <c r="E1234">
        <v>1233</v>
      </c>
      <c r="F1234">
        <v>12.001338761540101</v>
      </c>
      <c r="I1234">
        <v>1233</v>
      </c>
      <c r="J1234">
        <v>11.9585270563694</v>
      </c>
      <c r="L1234">
        <v>1233</v>
      </c>
      <c r="M1234">
        <v>11.896832584256501</v>
      </c>
    </row>
    <row r="1235" spans="5:13">
      <c r="E1235">
        <v>1234</v>
      </c>
      <c r="F1235">
        <v>11.8460666541582</v>
      </c>
      <c r="I1235">
        <v>1234</v>
      </c>
      <c r="J1235">
        <v>11.810860777787999</v>
      </c>
      <c r="L1235">
        <v>1234</v>
      </c>
      <c r="M1235">
        <v>11.7078030449618</v>
      </c>
    </row>
    <row r="1236" spans="5:13">
      <c r="E1236">
        <v>1235</v>
      </c>
      <c r="F1236">
        <v>12.4898205335854</v>
      </c>
      <c r="I1236">
        <v>1235</v>
      </c>
      <c r="J1236">
        <v>12.468713003927199</v>
      </c>
      <c r="L1236">
        <v>1235</v>
      </c>
      <c r="M1236">
        <v>12.3919309831332</v>
      </c>
    </row>
    <row r="1237" spans="5:13">
      <c r="E1237">
        <v>1236</v>
      </c>
      <c r="F1237">
        <v>9.8946158222696106</v>
      </c>
      <c r="I1237">
        <v>1236</v>
      </c>
      <c r="J1237">
        <v>9.8856115074163906</v>
      </c>
      <c r="L1237">
        <v>1236</v>
      </c>
      <c r="M1237">
        <v>10.0144306446588</v>
      </c>
    </row>
    <row r="1238" spans="5:13">
      <c r="E1238">
        <v>1237</v>
      </c>
      <c r="F1238">
        <v>10.5312622230863</v>
      </c>
      <c r="I1238">
        <v>1237</v>
      </c>
      <c r="J1238">
        <v>10.513706957034101</v>
      </c>
      <c r="L1238">
        <v>1237</v>
      </c>
      <c r="M1238">
        <v>10.437247142367401</v>
      </c>
    </row>
    <row r="1239" spans="5:13">
      <c r="E1239">
        <v>1238</v>
      </c>
      <c r="F1239">
        <v>10.829707128594</v>
      </c>
      <c r="I1239">
        <v>1238</v>
      </c>
      <c r="J1239">
        <v>10.8237727526621</v>
      </c>
      <c r="L1239">
        <v>1238</v>
      </c>
      <c r="M1239">
        <v>10.7580901773294</v>
      </c>
    </row>
    <row r="1240" spans="5:13">
      <c r="E1240">
        <v>1239</v>
      </c>
      <c r="F1240">
        <v>11.162372073526701</v>
      </c>
      <c r="I1240">
        <v>1239</v>
      </c>
      <c r="J1240">
        <v>11.167208666507699</v>
      </c>
      <c r="L1240">
        <v>1239</v>
      </c>
      <c r="M1240">
        <v>11.0927392725084</v>
      </c>
    </row>
    <row r="1241" spans="5:13">
      <c r="E1241">
        <v>1240</v>
      </c>
      <c r="F1241">
        <v>12.820054421974101</v>
      </c>
      <c r="I1241">
        <v>1240</v>
      </c>
      <c r="J1241">
        <v>12.8317148077497</v>
      </c>
      <c r="L1241">
        <v>1240</v>
      </c>
      <c r="M1241">
        <v>12.7512501365688</v>
      </c>
    </row>
    <row r="1242" spans="5:13">
      <c r="E1242">
        <v>1241</v>
      </c>
      <c r="F1242">
        <v>12.7860514280722</v>
      </c>
      <c r="I1242">
        <v>1241</v>
      </c>
      <c r="J1242">
        <v>12.755829469561</v>
      </c>
      <c r="L1242">
        <v>1241</v>
      </c>
      <c r="M1242">
        <v>12.8254382515924</v>
      </c>
    </row>
    <row r="1243" spans="5:13">
      <c r="E1243">
        <v>1242</v>
      </c>
      <c r="F1243">
        <v>11.921095889955501</v>
      </c>
      <c r="I1243">
        <v>1242</v>
      </c>
      <c r="J1243">
        <v>11.888523742035501</v>
      </c>
      <c r="L1243">
        <v>1242</v>
      </c>
      <c r="M1243">
        <v>12.1041703288699</v>
      </c>
    </row>
    <row r="1244" spans="5:13">
      <c r="E1244">
        <v>1243</v>
      </c>
      <c r="F1244">
        <v>13.196811707021199</v>
      </c>
      <c r="I1244">
        <v>1243</v>
      </c>
      <c r="J1244">
        <v>13.1707738841331</v>
      </c>
      <c r="L1244">
        <v>1243</v>
      </c>
      <c r="M1244">
        <v>13.249870372077501</v>
      </c>
    </row>
    <row r="1245" spans="5:13">
      <c r="E1245">
        <v>1244</v>
      </c>
      <c r="F1245">
        <v>13.2023694179491</v>
      </c>
      <c r="I1245">
        <v>1244</v>
      </c>
      <c r="J1245">
        <v>13.195579707122601</v>
      </c>
      <c r="L1245">
        <v>1244</v>
      </c>
      <c r="M1245">
        <v>13.4357320600918</v>
      </c>
    </row>
    <row r="1246" spans="5:13">
      <c r="E1246">
        <v>1245</v>
      </c>
      <c r="F1246">
        <v>13.9313563936233</v>
      </c>
      <c r="I1246">
        <v>1245</v>
      </c>
      <c r="J1246">
        <v>13.941777802130099</v>
      </c>
      <c r="L1246">
        <v>1245</v>
      </c>
      <c r="M1246">
        <v>14.0235680051273</v>
      </c>
    </row>
    <row r="1247" spans="5:13">
      <c r="E1247">
        <v>1246</v>
      </c>
      <c r="F1247">
        <v>13.8942318676832</v>
      </c>
      <c r="I1247">
        <v>1246</v>
      </c>
      <c r="J1247">
        <v>13.893399139649601</v>
      </c>
      <c r="L1247">
        <v>1246</v>
      </c>
      <c r="M1247">
        <v>13.9880054068918</v>
      </c>
    </row>
    <row r="1248" spans="5:13">
      <c r="E1248">
        <v>1247</v>
      </c>
      <c r="F1248">
        <v>14.331109542334801</v>
      </c>
      <c r="I1248">
        <v>1247</v>
      </c>
      <c r="J1248">
        <v>14.322840476978399</v>
      </c>
      <c r="L1248">
        <v>1247</v>
      </c>
      <c r="M1248">
        <v>14.383831680072699</v>
      </c>
    </row>
    <row r="1249" spans="5:13">
      <c r="E1249">
        <v>1248</v>
      </c>
      <c r="F1249">
        <v>14.8237733762004</v>
      </c>
      <c r="I1249">
        <v>1248</v>
      </c>
      <c r="J1249">
        <v>14.8263644360754</v>
      </c>
      <c r="L1249">
        <v>1248</v>
      </c>
      <c r="M1249">
        <v>14.863399880131</v>
      </c>
    </row>
    <row r="1250" spans="5:13">
      <c r="E1250">
        <v>1249</v>
      </c>
      <c r="F1250">
        <v>4.5137655219567998</v>
      </c>
      <c r="I1250">
        <v>1249</v>
      </c>
      <c r="J1250">
        <v>4.4670552809498201</v>
      </c>
      <c r="L1250">
        <v>1249</v>
      </c>
      <c r="M1250">
        <v>4.3781286672905599</v>
      </c>
    </row>
    <row r="1251" spans="5:13">
      <c r="E1251">
        <v>1250</v>
      </c>
      <c r="F1251">
        <v>1.76449844958647</v>
      </c>
      <c r="I1251">
        <v>1250</v>
      </c>
      <c r="J1251">
        <v>1.7248847970416299</v>
      </c>
      <c r="L1251">
        <v>1250</v>
      </c>
      <c r="M1251">
        <v>1.4697282485546901</v>
      </c>
    </row>
    <row r="1252" spans="5:13">
      <c r="E1252">
        <v>1251</v>
      </c>
      <c r="F1252">
        <v>1.8714292961621899</v>
      </c>
      <c r="I1252">
        <v>1251</v>
      </c>
      <c r="J1252">
        <v>1.8286847861389599</v>
      </c>
      <c r="L1252">
        <v>1251</v>
      </c>
      <c r="M1252">
        <v>1.44068287285286</v>
      </c>
    </row>
    <row r="1253" spans="5:13">
      <c r="E1253">
        <v>1252</v>
      </c>
      <c r="F1253">
        <v>1.83907242060408</v>
      </c>
      <c r="I1253">
        <v>1252</v>
      </c>
      <c r="J1253">
        <v>1.7981641550518599</v>
      </c>
      <c r="L1253">
        <v>1252</v>
      </c>
      <c r="M1253">
        <v>1.4436055177777201</v>
      </c>
    </row>
    <row r="1254" spans="5:13">
      <c r="E1254">
        <v>1253</v>
      </c>
      <c r="F1254">
        <v>1.6255113982432099</v>
      </c>
      <c r="I1254">
        <v>1253</v>
      </c>
      <c r="J1254">
        <v>1.6108727657698401</v>
      </c>
      <c r="L1254">
        <v>1253</v>
      </c>
      <c r="M1254">
        <v>1.38140023620997</v>
      </c>
    </row>
    <row r="1255" spans="5:13">
      <c r="E1255">
        <v>1254</v>
      </c>
      <c r="F1255">
        <v>1.56844986487924</v>
      </c>
      <c r="I1255">
        <v>1254</v>
      </c>
      <c r="J1255">
        <v>1.56378329488853</v>
      </c>
      <c r="L1255">
        <v>1254</v>
      </c>
      <c r="M1255">
        <v>1.3949904636628701</v>
      </c>
    </row>
    <row r="1256" spans="5:13">
      <c r="E1256">
        <v>1255</v>
      </c>
      <c r="F1256">
        <v>1.5432989755983999</v>
      </c>
      <c r="I1256">
        <v>1255</v>
      </c>
      <c r="J1256">
        <v>1.5385877057152799</v>
      </c>
      <c r="L1256">
        <v>1255</v>
      </c>
      <c r="M1256">
        <v>1.3821648083706899</v>
      </c>
    </row>
    <row r="1257" spans="5:13">
      <c r="E1257">
        <v>1256</v>
      </c>
      <c r="F1257">
        <v>1.91957944490401</v>
      </c>
      <c r="I1257">
        <v>1256</v>
      </c>
      <c r="J1257">
        <v>1.9231483466710499</v>
      </c>
      <c r="L1257">
        <v>1256</v>
      </c>
      <c r="M1257">
        <v>1.80831246602396</v>
      </c>
    </row>
    <row r="1258" spans="5:13">
      <c r="E1258">
        <v>1257</v>
      </c>
      <c r="F1258">
        <v>7.7277309790108699</v>
      </c>
      <c r="I1258">
        <v>1257</v>
      </c>
      <c r="J1258">
        <v>7.69552448041697</v>
      </c>
      <c r="L1258">
        <v>1257</v>
      </c>
      <c r="M1258">
        <v>7.75373225473429</v>
      </c>
    </row>
    <row r="1259" spans="5:13">
      <c r="E1259">
        <v>1258</v>
      </c>
      <c r="F1259">
        <v>8.9782590427216409</v>
      </c>
      <c r="I1259">
        <v>1258</v>
      </c>
      <c r="J1259">
        <v>8.9653643146564992</v>
      </c>
      <c r="L1259">
        <v>1258</v>
      </c>
      <c r="M1259">
        <v>9.1084122811821508</v>
      </c>
    </row>
    <row r="1260" spans="5:13">
      <c r="E1260">
        <v>1259</v>
      </c>
      <c r="F1260">
        <v>8.6746019743172393</v>
      </c>
      <c r="I1260">
        <v>1259</v>
      </c>
      <c r="J1260">
        <v>8.6611081690311593</v>
      </c>
      <c r="L1260">
        <v>1259</v>
      </c>
      <c r="M1260">
        <v>8.8151018522569906</v>
      </c>
    </row>
    <row r="1261" spans="5:13">
      <c r="E1261">
        <v>1260</v>
      </c>
      <c r="F1261">
        <v>8.6664732834610803</v>
      </c>
      <c r="I1261">
        <v>1260</v>
      </c>
      <c r="J1261">
        <v>8.6329050222785693</v>
      </c>
      <c r="L1261">
        <v>1260</v>
      </c>
      <c r="M1261">
        <v>8.8041098290711695</v>
      </c>
    </row>
    <row r="1262" spans="5:13">
      <c r="E1262">
        <v>1261</v>
      </c>
      <c r="F1262">
        <v>9.2898102568275096</v>
      </c>
      <c r="I1262">
        <v>1261</v>
      </c>
      <c r="J1262">
        <v>9.2427155331896405</v>
      </c>
      <c r="L1262">
        <v>1261</v>
      </c>
      <c r="M1262">
        <v>9.4337785960219396</v>
      </c>
    </row>
    <row r="1263" spans="5:13">
      <c r="E1263">
        <v>1262</v>
      </c>
      <c r="F1263">
        <v>9.7887440214024899</v>
      </c>
      <c r="I1263">
        <v>1262</v>
      </c>
      <c r="J1263">
        <v>9.7354170376970703</v>
      </c>
      <c r="L1263">
        <v>1262</v>
      </c>
      <c r="M1263">
        <v>9.9124087345496292</v>
      </c>
    </row>
    <row r="1264" spans="5:13">
      <c r="E1264">
        <v>1263</v>
      </c>
      <c r="F1264">
        <v>10.4465706152141</v>
      </c>
      <c r="I1264">
        <v>1263</v>
      </c>
      <c r="J1264">
        <v>10.399422961101701</v>
      </c>
      <c r="L1264">
        <v>1263</v>
      </c>
      <c r="M1264">
        <v>10.5822290850565</v>
      </c>
    </row>
    <row r="1265" spans="5:13">
      <c r="E1265">
        <v>1264</v>
      </c>
      <c r="F1265">
        <v>10.5455497208245</v>
      </c>
      <c r="I1265">
        <v>1264</v>
      </c>
      <c r="J1265">
        <v>10.499435672885101</v>
      </c>
      <c r="L1265">
        <v>1264</v>
      </c>
      <c r="M1265">
        <v>10.638364267844601</v>
      </c>
    </row>
    <row r="1266" spans="5:13">
      <c r="E1266">
        <v>1265</v>
      </c>
      <c r="F1266">
        <v>9.9982548437209502</v>
      </c>
      <c r="I1266">
        <v>1265</v>
      </c>
      <c r="J1266">
        <v>9.9493808683614802</v>
      </c>
      <c r="L1266">
        <v>1265</v>
      </c>
      <c r="M1266">
        <v>10.0020430222415</v>
      </c>
    </row>
    <row r="1267" spans="5:13">
      <c r="E1267">
        <v>1266</v>
      </c>
      <c r="F1267">
        <v>9.6787113347527693</v>
      </c>
      <c r="I1267">
        <v>1266</v>
      </c>
      <c r="J1267">
        <v>9.6464267404304298</v>
      </c>
      <c r="L1267">
        <v>1266</v>
      </c>
      <c r="M1267">
        <v>9.7711490210320004</v>
      </c>
    </row>
    <row r="1268" spans="5:13">
      <c r="E1268">
        <v>1267</v>
      </c>
      <c r="F1268">
        <v>11.893179875868601</v>
      </c>
      <c r="I1268">
        <v>1267</v>
      </c>
      <c r="J1268">
        <v>11.871973240123699</v>
      </c>
      <c r="L1268">
        <v>1267</v>
      </c>
      <c r="M1268">
        <v>11.9224906730435</v>
      </c>
    </row>
    <row r="1269" spans="5:13">
      <c r="E1269">
        <v>1268</v>
      </c>
      <c r="F1269">
        <v>11.0791360043895</v>
      </c>
      <c r="I1269">
        <v>1268</v>
      </c>
      <c r="J1269">
        <v>11.0290641471891</v>
      </c>
      <c r="L1269">
        <v>1268</v>
      </c>
      <c r="M1269">
        <v>10.985936581135499</v>
      </c>
    </row>
    <row r="1270" spans="5:13">
      <c r="E1270">
        <v>1269</v>
      </c>
      <c r="F1270">
        <v>11.034889921441</v>
      </c>
      <c r="I1270">
        <v>1269</v>
      </c>
      <c r="J1270">
        <v>10.989255794271401</v>
      </c>
      <c r="L1270">
        <v>1269</v>
      </c>
      <c r="M1270">
        <v>10.8425613061679</v>
      </c>
    </row>
    <row r="1271" spans="5:13">
      <c r="E1271">
        <v>1270</v>
      </c>
      <c r="F1271">
        <v>10.514035187190601</v>
      </c>
      <c r="I1271">
        <v>1270</v>
      </c>
      <c r="J1271">
        <v>10.4723090562347</v>
      </c>
      <c r="L1271">
        <v>1270</v>
      </c>
      <c r="M1271">
        <v>10.2813577278229</v>
      </c>
    </row>
    <row r="1272" spans="5:13">
      <c r="E1272">
        <v>1271</v>
      </c>
      <c r="F1272">
        <v>10.4277235431453</v>
      </c>
      <c r="I1272">
        <v>1271</v>
      </c>
      <c r="J1272">
        <v>10.386465422959301</v>
      </c>
      <c r="L1272">
        <v>1271</v>
      </c>
      <c r="M1272">
        <v>10.2005468930946</v>
      </c>
    </row>
    <row r="1273" spans="5:13">
      <c r="E1273">
        <v>1272</v>
      </c>
      <c r="F1273">
        <v>10.858126423652999</v>
      </c>
      <c r="I1273">
        <v>1272</v>
      </c>
      <c r="J1273">
        <v>10.819114729424401</v>
      </c>
      <c r="L1273">
        <v>1272</v>
      </c>
      <c r="M1273">
        <v>10.633566760982101</v>
      </c>
    </row>
    <row r="1274" spans="5:13">
      <c r="E1274">
        <v>1273</v>
      </c>
      <c r="F1274">
        <v>11.110308556903</v>
      </c>
      <c r="I1274">
        <v>1273</v>
      </c>
      <c r="J1274">
        <v>11.0858240608801</v>
      </c>
      <c r="L1274">
        <v>1273</v>
      </c>
      <c r="M1274">
        <v>10.981852186558299</v>
      </c>
    </row>
    <row r="1275" spans="5:13">
      <c r="E1275">
        <v>1274</v>
      </c>
      <c r="F1275">
        <v>11.3172702214969</v>
      </c>
      <c r="I1275">
        <v>1274</v>
      </c>
      <c r="J1275">
        <v>11.3070371352413</v>
      </c>
      <c r="L1275">
        <v>1274</v>
      </c>
      <c r="M1275">
        <v>11.227955784292</v>
      </c>
    </row>
    <row r="1276" spans="5:13">
      <c r="E1276">
        <v>1275</v>
      </c>
      <c r="F1276">
        <v>11.1890330768779</v>
      </c>
      <c r="I1276">
        <v>1275</v>
      </c>
      <c r="J1276">
        <v>11.169832059917301</v>
      </c>
      <c r="L1276">
        <v>1275</v>
      </c>
      <c r="M1276">
        <v>11.055635935820799</v>
      </c>
    </row>
    <row r="1277" spans="5:13">
      <c r="E1277">
        <v>1276</v>
      </c>
      <c r="F1277">
        <v>10.8844147341386</v>
      </c>
      <c r="I1277">
        <v>1276</v>
      </c>
      <c r="J1277">
        <v>10.854344632132699</v>
      </c>
      <c r="L1277">
        <v>1276</v>
      </c>
      <c r="M1277">
        <v>10.610558937707401</v>
      </c>
    </row>
    <row r="1278" spans="5:13">
      <c r="E1278">
        <v>1277</v>
      </c>
      <c r="F1278">
        <v>11.5129080864054</v>
      </c>
      <c r="I1278">
        <v>1277</v>
      </c>
      <c r="J1278">
        <v>11.4951908756652</v>
      </c>
      <c r="L1278">
        <v>1277</v>
      </c>
      <c r="M1278">
        <v>11.242188345139899</v>
      </c>
    </row>
    <row r="1279" spans="5:13">
      <c r="E1279">
        <v>1278</v>
      </c>
      <c r="F1279">
        <v>10.797339196854001</v>
      </c>
      <c r="I1279">
        <v>1278</v>
      </c>
      <c r="J1279">
        <v>10.7662501708141</v>
      </c>
      <c r="L1279">
        <v>1278</v>
      </c>
      <c r="M1279">
        <v>10.602499967496501</v>
      </c>
    </row>
    <row r="1280" spans="5:13">
      <c r="E1280">
        <v>1279</v>
      </c>
      <c r="F1280">
        <v>8.8953619827313304</v>
      </c>
      <c r="I1280">
        <v>1279</v>
      </c>
      <c r="J1280">
        <v>8.8572316867258998</v>
      </c>
      <c r="L1280">
        <v>1279</v>
      </c>
      <c r="M1280">
        <v>8.8008197333540092</v>
      </c>
    </row>
    <row r="1281" spans="5:13">
      <c r="E1281">
        <v>1280</v>
      </c>
      <c r="F1281">
        <v>9.0636285752121797</v>
      </c>
      <c r="I1281">
        <v>1280</v>
      </c>
      <c r="J1281">
        <v>9.0263230238008294</v>
      </c>
      <c r="L1281">
        <v>1280</v>
      </c>
      <c r="M1281">
        <v>8.9082189811001502</v>
      </c>
    </row>
    <row r="1282" spans="5:13">
      <c r="E1282">
        <v>1281</v>
      </c>
      <c r="F1282">
        <v>8.0236020884745507</v>
      </c>
      <c r="I1282">
        <v>1281</v>
      </c>
      <c r="J1282">
        <v>7.98070634824641</v>
      </c>
      <c r="L1282">
        <v>1281</v>
      </c>
      <c r="M1282">
        <v>7.7964593452741902</v>
      </c>
    </row>
    <row r="1283" spans="5:13">
      <c r="E1283">
        <v>1282</v>
      </c>
      <c r="F1283">
        <v>8.41290634299604</v>
      </c>
      <c r="I1283">
        <v>1282</v>
      </c>
      <c r="J1283">
        <v>8.3672856241713092</v>
      </c>
      <c r="L1283">
        <v>1282</v>
      </c>
      <c r="M1283">
        <v>8.1156787819433998</v>
      </c>
    </row>
    <row r="1284" spans="5:13">
      <c r="E1284">
        <v>1283</v>
      </c>
      <c r="F1284">
        <v>9.9345429421509692</v>
      </c>
      <c r="I1284">
        <v>1283</v>
      </c>
      <c r="J1284">
        <v>9.8693440291509908</v>
      </c>
      <c r="L1284">
        <v>1283</v>
      </c>
      <c r="M1284">
        <v>9.7200290637399593</v>
      </c>
    </row>
    <row r="1285" spans="5:13">
      <c r="E1285">
        <v>1284</v>
      </c>
      <c r="F1285">
        <v>10.3370717194826</v>
      </c>
      <c r="I1285">
        <v>1284</v>
      </c>
      <c r="J1285">
        <v>10.2780358582839</v>
      </c>
      <c r="L1285">
        <v>1284</v>
      </c>
      <c r="M1285">
        <v>10.224301113488201</v>
      </c>
    </row>
    <row r="1286" spans="5:13">
      <c r="E1286">
        <v>1285</v>
      </c>
      <c r="F1286">
        <v>11.0795560462163</v>
      </c>
      <c r="I1286">
        <v>1285</v>
      </c>
      <c r="J1286">
        <v>11.035430164453899</v>
      </c>
      <c r="L1286">
        <v>1285</v>
      </c>
      <c r="M1286">
        <v>10.9898634278576</v>
      </c>
    </row>
    <row r="1287" spans="5:13">
      <c r="E1287">
        <v>1286</v>
      </c>
      <c r="F1287">
        <v>11.0058143475361</v>
      </c>
      <c r="I1287">
        <v>1286</v>
      </c>
      <c r="J1287">
        <v>10.9527786166687</v>
      </c>
      <c r="L1287">
        <v>1286</v>
      </c>
      <c r="M1287">
        <v>10.875205448792499</v>
      </c>
    </row>
    <row r="1288" spans="5:13">
      <c r="E1288">
        <v>1287</v>
      </c>
      <c r="F1288">
        <v>10.622959506613</v>
      </c>
      <c r="I1288">
        <v>1287</v>
      </c>
      <c r="J1288">
        <v>10.593968108476901</v>
      </c>
      <c r="L1288">
        <v>1287</v>
      </c>
      <c r="M1288">
        <v>10.393219757426699</v>
      </c>
    </row>
    <row r="1289" spans="5:13">
      <c r="E1289">
        <v>1288</v>
      </c>
      <c r="F1289">
        <v>10.9866148688441</v>
      </c>
      <c r="I1289">
        <v>1288</v>
      </c>
      <c r="J1289">
        <v>10.953629413257101</v>
      </c>
      <c r="L1289">
        <v>1288</v>
      </c>
      <c r="M1289">
        <v>10.7041026899745</v>
      </c>
    </row>
    <row r="1290" spans="5:13">
      <c r="E1290">
        <v>1289</v>
      </c>
      <c r="F1290">
        <v>11.243925602845099</v>
      </c>
      <c r="I1290">
        <v>1289</v>
      </c>
      <c r="J1290">
        <v>11.220447710499901</v>
      </c>
      <c r="L1290">
        <v>1289</v>
      </c>
      <c r="M1290">
        <v>11.0176117097289</v>
      </c>
    </row>
    <row r="1291" spans="5:13">
      <c r="E1291">
        <v>1290</v>
      </c>
      <c r="F1291">
        <v>10.404560166204501</v>
      </c>
      <c r="I1291">
        <v>1290</v>
      </c>
      <c r="J1291">
        <v>10.373694393750901</v>
      </c>
      <c r="L1291">
        <v>1290</v>
      </c>
      <c r="M1291">
        <v>10.245773750009301</v>
      </c>
    </row>
    <row r="1292" spans="5:13">
      <c r="E1292">
        <v>1291</v>
      </c>
      <c r="F1292">
        <v>8.7053981552327908</v>
      </c>
      <c r="I1292">
        <v>1291</v>
      </c>
      <c r="J1292">
        <v>8.6808505693427698</v>
      </c>
      <c r="L1292">
        <v>1291</v>
      </c>
      <c r="M1292">
        <v>8.5946644561898395</v>
      </c>
    </row>
    <row r="1293" spans="5:13">
      <c r="E1293">
        <v>1292</v>
      </c>
      <c r="F1293">
        <v>7.8996258234086296</v>
      </c>
      <c r="I1293">
        <v>1292</v>
      </c>
      <c r="J1293">
        <v>7.8673585165901203</v>
      </c>
      <c r="L1293">
        <v>1292</v>
      </c>
      <c r="M1293">
        <v>7.6929765735293598</v>
      </c>
    </row>
    <row r="1294" spans="5:13">
      <c r="E1294">
        <v>1293</v>
      </c>
      <c r="F1294">
        <v>8.0861430748641503</v>
      </c>
      <c r="I1294">
        <v>1293</v>
      </c>
      <c r="J1294">
        <v>8.0587646075527104</v>
      </c>
      <c r="L1294">
        <v>1293</v>
      </c>
      <c r="M1294">
        <v>7.8866835012524401</v>
      </c>
    </row>
    <row r="1295" spans="5:13">
      <c r="E1295">
        <v>1294</v>
      </c>
      <c r="F1295">
        <v>8.5711794917590503</v>
      </c>
      <c r="I1295">
        <v>1294</v>
      </c>
      <c r="J1295">
        <v>8.5380516764108805</v>
      </c>
      <c r="L1295">
        <v>1294</v>
      </c>
      <c r="M1295">
        <v>8.3353516825719201</v>
      </c>
    </row>
    <row r="1296" spans="5:13">
      <c r="E1296">
        <v>1295</v>
      </c>
      <c r="F1296">
        <v>8.7106177103100997</v>
      </c>
      <c r="I1296">
        <v>1295</v>
      </c>
      <c r="J1296">
        <v>8.6695861305107407</v>
      </c>
      <c r="L1296">
        <v>1295</v>
      </c>
      <c r="M1296">
        <v>8.3837302595428298</v>
      </c>
    </row>
    <row r="1297" spans="5:13">
      <c r="E1297">
        <v>1296</v>
      </c>
      <c r="F1297">
        <v>8.2368809586883405</v>
      </c>
      <c r="I1297">
        <v>1296</v>
      </c>
      <c r="J1297">
        <v>8.2084826312034895</v>
      </c>
      <c r="L1297">
        <v>1296</v>
      </c>
      <c r="M1297">
        <v>7.9654380395581796</v>
      </c>
    </row>
    <row r="1298" spans="5:13">
      <c r="E1298">
        <v>1297</v>
      </c>
      <c r="F1298">
        <v>7.7981747287761198</v>
      </c>
      <c r="I1298">
        <v>1297</v>
      </c>
      <c r="J1298">
        <v>7.7757052238857503</v>
      </c>
      <c r="L1298">
        <v>1297</v>
      </c>
      <c r="M1298">
        <v>7.6232200935588299</v>
      </c>
    </row>
    <row r="1299" spans="5:13">
      <c r="E1299">
        <v>1298</v>
      </c>
      <c r="F1299">
        <v>7.64400925861883</v>
      </c>
      <c r="I1299">
        <v>1298</v>
      </c>
      <c r="J1299">
        <v>7.6107334375481299</v>
      </c>
      <c r="L1299">
        <v>1298</v>
      </c>
      <c r="M1299">
        <v>7.4472379549833398</v>
      </c>
    </row>
    <row r="1300" spans="5:13">
      <c r="E1300">
        <v>1299</v>
      </c>
      <c r="F1300">
        <v>7.7166470446399202</v>
      </c>
      <c r="I1300">
        <v>1299</v>
      </c>
      <c r="J1300">
        <v>7.6969619229550599</v>
      </c>
      <c r="L1300">
        <v>1299</v>
      </c>
      <c r="M1300">
        <v>7.4928702478834204</v>
      </c>
    </row>
    <row r="1301" spans="5:13">
      <c r="E1301">
        <v>1300</v>
      </c>
      <c r="F1301">
        <v>7.7421010503710397</v>
      </c>
      <c r="I1301">
        <v>1300</v>
      </c>
      <c r="J1301">
        <v>7.7274781070617404</v>
      </c>
      <c r="L1301">
        <v>1300</v>
      </c>
      <c r="M1301">
        <v>7.5115487243168904</v>
      </c>
    </row>
    <row r="1302" spans="5:13">
      <c r="E1302">
        <v>1301</v>
      </c>
      <c r="F1302">
        <v>7.6081468922638296</v>
      </c>
      <c r="I1302">
        <v>1301</v>
      </c>
      <c r="J1302">
        <v>7.6045560608195002</v>
      </c>
      <c r="L1302">
        <v>1301</v>
      </c>
      <c r="M1302">
        <v>7.4318484178975197</v>
      </c>
    </row>
    <row r="1303" spans="5:13">
      <c r="E1303">
        <v>1302</v>
      </c>
      <c r="F1303">
        <v>7.44800048672451</v>
      </c>
      <c r="I1303">
        <v>1302</v>
      </c>
      <c r="J1303">
        <v>7.4395192560692003</v>
      </c>
      <c r="L1303">
        <v>1302</v>
      </c>
      <c r="M1303">
        <v>7.2365549964695504</v>
      </c>
    </row>
    <row r="1304" spans="5:13">
      <c r="E1304">
        <v>1303</v>
      </c>
      <c r="F1304">
        <v>7.4495069294920198</v>
      </c>
      <c r="I1304">
        <v>1303</v>
      </c>
      <c r="J1304">
        <v>7.4414763417611596</v>
      </c>
      <c r="L1304">
        <v>1303</v>
      </c>
      <c r="M1304">
        <v>7.2314227256422603</v>
      </c>
    </row>
    <row r="1305" spans="5:13">
      <c r="E1305">
        <v>1304</v>
      </c>
      <c r="F1305">
        <v>7.08585320662743</v>
      </c>
      <c r="I1305">
        <v>1304</v>
      </c>
      <c r="J1305">
        <v>7.0677674055120301</v>
      </c>
      <c r="L1305">
        <v>1304</v>
      </c>
      <c r="M1305">
        <v>6.8495363044536202</v>
      </c>
    </row>
    <row r="1306" spans="5:13">
      <c r="E1306">
        <v>1305</v>
      </c>
      <c r="F1306">
        <v>7.0579707038524901</v>
      </c>
      <c r="I1306">
        <v>1305</v>
      </c>
      <c r="J1306">
        <v>7.0287569052810799</v>
      </c>
      <c r="L1306">
        <v>1305</v>
      </c>
      <c r="M1306">
        <v>6.8440994121574903</v>
      </c>
    </row>
    <row r="1307" spans="5:13">
      <c r="E1307">
        <v>1306</v>
      </c>
      <c r="F1307">
        <v>7.48806155690575</v>
      </c>
      <c r="I1307">
        <v>1306</v>
      </c>
      <c r="J1307">
        <v>7.4559263589207303</v>
      </c>
      <c r="L1307">
        <v>1306</v>
      </c>
      <c r="M1307">
        <v>7.2462593166154399</v>
      </c>
    </row>
    <row r="1308" spans="5:13">
      <c r="E1308">
        <v>1307</v>
      </c>
      <c r="F1308">
        <v>7.8380034869946504</v>
      </c>
      <c r="I1308">
        <v>1307</v>
      </c>
      <c r="J1308">
        <v>7.8121948737523796</v>
      </c>
      <c r="L1308">
        <v>1307</v>
      </c>
      <c r="M1308">
        <v>7.6593708177636799</v>
      </c>
    </row>
    <row r="1309" spans="5:13">
      <c r="E1309">
        <v>1308</v>
      </c>
      <c r="F1309">
        <v>8.1984315950399296</v>
      </c>
      <c r="I1309">
        <v>1308</v>
      </c>
      <c r="J1309">
        <v>8.1630879300046395</v>
      </c>
      <c r="L1309">
        <v>1308</v>
      </c>
      <c r="M1309">
        <v>8.0024067982278897</v>
      </c>
    </row>
    <row r="1310" spans="5:13">
      <c r="E1310">
        <v>1309</v>
      </c>
      <c r="F1310">
        <v>8.3420776540664203</v>
      </c>
      <c r="I1310">
        <v>1309</v>
      </c>
      <c r="J1310">
        <v>8.3126696070072992</v>
      </c>
      <c r="L1310">
        <v>1309</v>
      </c>
      <c r="M1310">
        <v>8.1199821204560791</v>
      </c>
    </row>
    <row r="1311" spans="5:13">
      <c r="E1311">
        <v>1310</v>
      </c>
      <c r="F1311">
        <v>8.1374723527505193</v>
      </c>
      <c r="I1311">
        <v>1310</v>
      </c>
      <c r="J1311">
        <v>8.1096345227048996</v>
      </c>
      <c r="L1311">
        <v>1310</v>
      </c>
      <c r="M1311">
        <v>7.8805075939181801</v>
      </c>
    </row>
    <row r="1312" spans="5:13">
      <c r="E1312">
        <v>1311</v>
      </c>
      <c r="F1312">
        <v>7.7539573434043199</v>
      </c>
      <c r="I1312">
        <v>1311</v>
      </c>
      <c r="J1312">
        <v>7.7285428633368998</v>
      </c>
      <c r="L1312">
        <v>1311</v>
      </c>
      <c r="M1312">
        <v>7.4704055257083297</v>
      </c>
    </row>
    <row r="1313" spans="5:13">
      <c r="E1313">
        <v>1312</v>
      </c>
      <c r="F1313">
        <v>7.5468276715858202</v>
      </c>
      <c r="I1313">
        <v>1312</v>
      </c>
      <c r="J1313">
        <v>7.5232357950170803</v>
      </c>
      <c r="L1313">
        <v>1312</v>
      </c>
      <c r="M1313">
        <v>7.2360149790339898</v>
      </c>
    </row>
    <row r="1314" spans="5:13">
      <c r="E1314">
        <v>1313</v>
      </c>
      <c r="F1314">
        <v>8.9350936374191701</v>
      </c>
      <c r="I1314">
        <v>1313</v>
      </c>
      <c r="J1314">
        <v>8.8828927006414808</v>
      </c>
      <c r="L1314">
        <v>1313</v>
      </c>
      <c r="M1314">
        <v>8.4455114480290803</v>
      </c>
    </row>
    <row r="1315" spans="5:13">
      <c r="E1315">
        <v>1314</v>
      </c>
      <c r="F1315">
        <v>10.522544047818799</v>
      </c>
      <c r="I1315">
        <v>1314</v>
      </c>
      <c r="J1315">
        <v>10.4722591708544</v>
      </c>
      <c r="L1315">
        <v>1314</v>
      </c>
      <c r="M1315">
        <v>10.0502944605227</v>
      </c>
    </row>
    <row r="1316" spans="5:13">
      <c r="E1316">
        <v>1315</v>
      </c>
      <c r="F1316">
        <v>9.5212235402858791</v>
      </c>
      <c r="I1316">
        <v>1315</v>
      </c>
      <c r="J1316">
        <v>9.4881675171791109</v>
      </c>
      <c r="L1316">
        <v>1315</v>
      </c>
      <c r="M1316">
        <v>9.1643949850647406</v>
      </c>
    </row>
    <row r="1317" spans="5:13">
      <c r="E1317">
        <v>1316</v>
      </c>
      <c r="F1317">
        <v>9.8167832038045102</v>
      </c>
      <c r="I1317">
        <v>1316</v>
      </c>
      <c r="J1317">
        <v>9.7839492316936507</v>
      </c>
      <c r="L1317">
        <v>1316</v>
      </c>
      <c r="M1317">
        <v>9.4303534365521795</v>
      </c>
    </row>
    <row r="1318" spans="5:13">
      <c r="E1318">
        <v>1317</v>
      </c>
      <c r="F1318">
        <v>10.2425207979006</v>
      </c>
      <c r="I1318">
        <v>1317</v>
      </c>
      <c r="J1318">
        <v>10.2190525091782</v>
      </c>
      <c r="L1318">
        <v>1317</v>
      </c>
      <c r="M1318">
        <v>9.8372705717311995</v>
      </c>
    </row>
    <row r="1319" spans="5:13">
      <c r="E1319">
        <v>1318</v>
      </c>
      <c r="F1319">
        <v>10.0392491569109</v>
      </c>
      <c r="I1319">
        <v>1318</v>
      </c>
      <c r="J1319">
        <v>10.0229759955083</v>
      </c>
      <c r="L1319">
        <v>1318</v>
      </c>
      <c r="M1319">
        <v>9.5949897370819297</v>
      </c>
    </row>
    <row r="1320" spans="5:13">
      <c r="E1320">
        <v>1319</v>
      </c>
      <c r="F1320">
        <v>10.4803658401769</v>
      </c>
      <c r="I1320">
        <v>1319</v>
      </c>
      <c r="J1320">
        <v>10.4715028589019</v>
      </c>
      <c r="L1320">
        <v>1319</v>
      </c>
      <c r="M1320">
        <v>10.0142223670832</v>
      </c>
    </row>
    <row r="1321" spans="5:13">
      <c r="E1321">
        <v>1320</v>
      </c>
      <c r="F1321">
        <v>11.952288879956299</v>
      </c>
      <c r="I1321">
        <v>1320</v>
      </c>
      <c r="J1321">
        <v>11.9892027074472</v>
      </c>
      <c r="L1321">
        <v>1320</v>
      </c>
      <c r="M1321">
        <v>11.589651525081999</v>
      </c>
    </row>
    <row r="1322" spans="5:13">
      <c r="E1322">
        <v>1321</v>
      </c>
      <c r="F1322">
        <v>12.295495588555401</v>
      </c>
      <c r="I1322">
        <v>1321</v>
      </c>
      <c r="J1322">
        <v>12.274923198302499</v>
      </c>
      <c r="L1322">
        <v>1321</v>
      </c>
      <c r="M1322">
        <v>11.733057468353101</v>
      </c>
    </row>
    <row r="1323" spans="5:13">
      <c r="E1323">
        <v>1322</v>
      </c>
      <c r="F1323">
        <v>12.094382596269501</v>
      </c>
      <c r="I1323">
        <v>1322</v>
      </c>
      <c r="J1323">
        <v>12.0405547788483</v>
      </c>
      <c r="L1323">
        <v>1322</v>
      </c>
      <c r="M1323">
        <v>11.7763159213234</v>
      </c>
    </row>
    <row r="1324" spans="5:13">
      <c r="E1324">
        <v>1323</v>
      </c>
      <c r="F1324">
        <v>10.4509175181432</v>
      </c>
      <c r="I1324">
        <v>1323</v>
      </c>
      <c r="J1324">
        <v>10.378412847350599</v>
      </c>
      <c r="L1324">
        <v>1323</v>
      </c>
      <c r="M1324">
        <v>10.0983727620825</v>
      </c>
    </row>
    <row r="1325" spans="5:13">
      <c r="E1325">
        <v>1324</v>
      </c>
      <c r="F1325">
        <v>9.5339786706284304</v>
      </c>
      <c r="I1325">
        <v>1324</v>
      </c>
      <c r="J1325">
        <v>9.4866739613683695</v>
      </c>
      <c r="L1325">
        <v>1324</v>
      </c>
      <c r="M1325">
        <v>9.1900116039976698</v>
      </c>
    </row>
    <row r="1326" spans="5:13">
      <c r="E1326">
        <v>1325</v>
      </c>
      <c r="F1326">
        <v>8.4937867294718092</v>
      </c>
      <c r="I1326">
        <v>1325</v>
      </c>
      <c r="J1326">
        <v>8.4434079630794105</v>
      </c>
      <c r="L1326">
        <v>1325</v>
      </c>
      <c r="M1326">
        <v>8.1655619148049396</v>
      </c>
    </row>
    <row r="1327" spans="5:13">
      <c r="E1327">
        <v>1326</v>
      </c>
      <c r="F1327">
        <v>8.5991018644808399</v>
      </c>
      <c r="I1327">
        <v>1326</v>
      </c>
      <c r="J1327">
        <v>8.5519851817244206</v>
      </c>
      <c r="L1327">
        <v>1326</v>
      </c>
      <c r="M1327">
        <v>8.2591805055128003</v>
      </c>
    </row>
    <row r="1328" spans="5:13">
      <c r="E1328">
        <v>1327</v>
      </c>
      <c r="F1328">
        <v>9.5662537404113301</v>
      </c>
      <c r="I1328">
        <v>1327</v>
      </c>
      <c r="J1328">
        <v>9.5236015703077896</v>
      </c>
      <c r="L1328">
        <v>1327</v>
      </c>
      <c r="M1328">
        <v>9.3298802294973893</v>
      </c>
    </row>
    <row r="1329" spans="5:13">
      <c r="E1329">
        <v>1328</v>
      </c>
      <c r="F1329">
        <v>9.9706791919856901</v>
      </c>
      <c r="I1329">
        <v>1328</v>
      </c>
      <c r="J1329">
        <v>9.9259243888201603</v>
      </c>
      <c r="L1329">
        <v>1328</v>
      </c>
      <c r="M1329">
        <v>9.7324445198420495</v>
      </c>
    </row>
    <row r="1330" spans="5:13">
      <c r="E1330">
        <v>1329</v>
      </c>
      <c r="F1330">
        <v>10.081423086458001</v>
      </c>
      <c r="I1330">
        <v>1329</v>
      </c>
      <c r="J1330">
        <v>10.0400531490932</v>
      </c>
      <c r="L1330">
        <v>1329</v>
      </c>
      <c r="M1330">
        <v>9.7441466688940999</v>
      </c>
    </row>
    <row r="1331" spans="5:13">
      <c r="E1331">
        <v>1330</v>
      </c>
      <c r="F1331">
        <v>11.2992744675926</v>
      </c>
      <c r="I1331">
        <v>1330</v>
      </c>
      <c r="J1331">
        <v>11.239528980636299</v>
      </c>
      <c r="L1331">
        <v>1330</v>
      </c>
      <c r="M1331">
        <v>10.8188773353804</v>
      </c>
    </row>
    <row r="1332" spans="5:13">
      <c r="E1332">
        <v>1331</v>
      </c>
      <c r="F1332">
        <v>12.772988255855401</v>
      </c>
      <c r="I1332">
        <v>1331</v>
      </c>
      <c r="J1332">
        <v>12.6834892194793</v>
      </c>
      <c r="L1332">
        <v>1331</v>
      </c>
      <c r="M1332">
        <v>12.0730383506791</v>
      </c>
    </row>
    <row r="1333" spans="5:13">
      <c r="E1333">
        <v>1332</v>
      </c>
      <c r="F1333">
        <v>12.8004527672349</v>
      </c>
      <c r="I1333">
        <v>1332</v>
      </c>
      <c r="J1333">
        <v>12.707120447831301</v>
      </c>
      <c r="L1333">
        <v>1332</v>
      </c>
      <c r="M1333">
        <v>12.2260736434232</v>
      </c>
    </row>
    <row r="1334" spans="5:13">
      <c r="E1334">
        <v>1333</v>
      </c>
      <c r="F1334">
        <v>12.718204875451701</v>
      </c>
      <c r="I1334">
        <v>1333</v>
      </c>
      <c r="J1334">
        <v>12.6534540805436</v>
      </c>
      <c r="L1334">
        <v>1333</v>
      </c>
      <c r="M1334">
        <v>12.3013630258092</v>
      </c>
    </row>
    <row r="1335" spans="5:13">
      <c r="E1335">
        <v>1334</v>
      </c>
      <c r="F1335">
        <v>12.8432865222569</v>
      </c>
      <c r="I1335">
        <v>1334</v>
      </c>
      <c r="J1335">
        <v>12.7798020733711</v>
      </c>
      <c r="L1335">
        <v>1334</v>
      </c>
      <c r="M1335">
        <v>12.347190194245099</v>
      </c>
    </row>
    <row r="1336" spans="5:13">
      <c r="E1336">
        <v>1335</v>
      </c>
      <c r="F1336">
        <v>13.875984671633701</v>
      </c>
      <c r="I1336">
        <v>1335</v>
      </c>
      <c r="J1336">
        <v>13.8147679428685</v>
      </c>
      <c r="L1336">
        <v>1335</v>
      </c>
      <c r="M1336">
        <v>13.240918367562299</v>
      </c>
    </row>
    <row r="1337" spans="5:13">
      <c r="E1337">
        <v>1336</v>
      </c>
      <c r="F1337">
        <v>13.503289680057099</v>
      </c>
      <c r="I1337">
        <v>1336</v>
      </c>
      <c r="J1337">
        <v>13.4501992992969</v>
      </c>
      <c r="L1337">
        <v>1336</v>
      </c>
      <c r="M1337">
        <v>12.854714065374401</v>
      </c>
    </row>
    <row r="1338" spans="5:13">
      <c r="E1338">
        <v>1337</v>
      </c>
      <c r="F1338">
        <v>13.1078279510897</v>
      </c>
      <c r="I1338">
        <v>1337</v>
      </c>
      <c r="J1338">
        <v>13.043443877785</v>
      </c>
      <c r="L1338">
        <v>1337</v>
      </c>
      <c r="M1338">
        <v>12.616928582010001</v>
      </c>
    </row>
    <row r="1339" spans="5:13">
      <c r="E1339">
        <v>1338</v>
      </c>
      <c r="F1339">
        <v>13.4567048386861</v>
      </c>
      <c r="I1339">
        <v>1338</v>
      </c>
      <c r="J1339">
        <v>13.3743418084357</v>
      </c>
      <c r="L1339">
        <v>1338</v>
      </c>
      <c r="M1339">
        <v>13.2336697834752</v>
      </c>
    </row>
    <row r="1340" spans="5:13">
      <c r="E1340">
        <v>1339</v>
      </c>
      <c r="F1340">
        <v>16.5044678075155</v>
      </c>
      <c r="I1340">
        <v>1339</v>
      </c>
      <c r="J1340">
        <v>16.404494711084499</v>
      </c>
      <c r="L1340">
        <v>1339</v>
      </c>
      <c r="M1340">
        <v>15.9324926477183</v>
      </c>
    </row>
    <row r="1341" spans="5:13">
      <c r="E1341">
        <v>1340</v>
      </c>
      <c r="F1341">
        <v>14.671874138131701</v>
      </c>
      <c r="I1341">
        <v>1340</v>
      </c>
      <c r="J1341">
        <v>14.607949480286001</v>
      </c>
      <c r="L1341">
        <v>1340</v>
      </c>
      <c r="M1341">
        <v>14.587772124820701</v>
      </c>
    </row>
    <row r="1342" spans="5:13">
      <c r="E1342">
        <v>1341</v>
      </c>
      <c r="F1342">
        <v>10.3634552503752</v>
      </c>
      <c r="I1342">
        <v>1341</v>
      </c>
      <c r="J1342">
        <v>10.343660749587601</v>
      </c>
      <c r="L1342">
        <v>1341</v>
      </c>
      <c r="M1342">
        <v>10.165161663659701</v>
      </c>
    </row>
    <row r="1343" spans="5:13">
      <c r="E1343">
        <v>1342</v>
      </c>
      <c r="F1343">
        <v>10.858400561180501</v>
      </c>
      <c r="I1343">
        <v>1342</v>
      </c>
      <c r="J1343">
        <v>10.7996279330462</v>
      </c>
      <c r="L1343">
        <v>1342</v>
      </c>
      <c r="M1343">
        <v>10.4716219956802</v>
      </c>
    </row>
    <row r="1344" spans="5:13">
      <c r="E1344">
        <v>1343</v>
      </c>
      <c r="F1344">
        <v>10.8773132871897</v>
      </c>
      <c r="I1344">
        <v>1343</v>
      </c>
      <c r="J1344">
        <v>10.8313806107108</v>
      </c>
      <c r="L1344">
        <v>1343</v>
      </c>
      <c r="M1344">
        <v>10.745165785478299</v>
      </c>
    </row>
    <row r="1345" spans="5:13">
      <c r="E1345">
        <v>1344</v>
      </c>
      <c r="F1345">
        <v>10.7801664422516</v>
      </c>
      <c r="I1345">
        <v>1344</v>
      </c>
      <c r="J1345">
        <v>10.741367193182199</v>
      </c>
      <c r="L1345">
        <v>1344</v>
      </c>
      <c r="M1345">
        <v>10.499086376335001</v>
      </c>
    </row>
    <row r="1346" spans="5:13">
      <c r="E1346">
        <v>1345</v>
      </c>
      <c r="F1346">
        <v>10.103574461829499</v>
      </c>
      <c r="I1346">
        <v>1345</v>
      </c>
      <c r="J1346">
        <v>10.074984195111799</v>
      </c>
      <c r="L1346">
        <v>1345</v>
      </c>
      <c r="M1346">
        <v>9.8364624698461807</v>
      </c>
    </row>
    <row r="1347" spans="5:13">
      <c r="E1347">
        <v>1346</v>
      </c>
      <c r="F1347">
        <v>10.528479502313999</v>
      </c>
      <c r="I1347">
        <v>1346</v>
      </c>
      <c r="J1347">
        <v>10.495058338779801</v>
      </c>
      <c r="L1347">
        <v>1346</v>
      </c>
      <c r="M1347">
        <v>10.186611616015099</v>
      </c>
    </row>
    <row r="1348" spans="5:13">
      <c r="E1348">
        <v>1347</v>
      </c>
      <c r="F1348">
        <v>13.6445387773185</v>
      </c>
      <c r="I1348">
        <v>1347</v>
      </c>
      <c r="J1348">
        <v>13.604168897265</v>
      </c>
      <c r="L1348">
        <v>1347</v>
      </c>
      <c r="M1348">
        <v>13.1995093479864</v>
      </c>
    </row>
    <row r="1349" spans="5:13">
      <c r="E1349">
        <v>1348</v>
      </c>
      <c r="F1349">
        <v>14.7838986897601</v>
      </c>
      <c r="I1349">
        <v>1348</v>
      </c>
      <c r="J1349">
        <v>14.7270553099673</v>
      </c>
      <c r="L1349">
        <v>1348</v>
      </c>
      <c r="M1349">
        <v>14.521689814177201</v>
      </c>
    </row>
    <row r="1350" spans="5:13">
      <c r="E1350">
        <v>1349</v>
      </c>
      <c r="F1350">
        <v>13.9173868466484</v>
      </c>
      <c r="I1350">
        <v>1349</v>
      </c>
      <c r="J1350">
        <v>13.8455108357327</v>
      </c>
      <c r="L1350">
        <v>1349</v>
      </c>
      <c r="M1350">
        <v>13.638275311426</v>
      </c>
    </row>
    <row r="1351" spans="5:13">
      <c r="E1351">
        <v>1350</v>
      </c>
      <c r="F1351">
        <v>13.150333965728599</v>
      </c>
      <c r="I1351">
        <v>1350</v>
      </c>
      <c r="J1351">
        <v>13.089790931979399</v>
      </c>
      <c r="L1351">
        <v>1350</v>
      </c>
      <c r="M1351">
        <v>12.9034647766216</v>
      </c>
    </row>
    <row r="1352" spans="5:13">
      <c r="E1352">
        <v>1351</v>
      </c>
      <c r="F1352">
        <v>12.476987818206201</v>
      </c>
      <c r="I1352">
        <v>1351</v>
      </c>
      <c r="J1352">
        <v>12.401642797218701</v>
      </c>
      <c r="L1352">
        <v>1351</v>
      </c>
      <c r="M1352">
        <v>12.096864068464001</v>
      </c>
    </row>
    <row r="1353" spans="5:13">
      <c r="E1353">
        <v>1352</v>
      </c>
      <c r="F1353">
        <v>12.9837436683486</v>
      </c>
      <c r="I1353">
        <v>1352</v>
      </c>
      <c r="J1353">
        <v>12.9034008260306</v>
      </c>
      <c r="L1353">
        <v>1352</v>
      </c>
      <c r="M1353">
        <v>12.453388469709701</v>
      </c>
    </row>
    <row r="1354" spans="5:13">
      <c r="E1354">
        <v>1353</v>
      </c>
      <c r="F1354">
        <v>13.090254326086599</v>
      </c>
      <c r="I1354">
        <v>1353</v>
      </c>
      <c r="J1354">
        <v>13.0333746541876</v>
      </c>
      <c r="L1354">
        <v>1353</v>
      </c>
      <c r="M1354">
        <v>12.703382470610601</v>
      </c>
    </row>
    <row r="1355" spans="5:13">
      <c r="E1355">
        <v>1354</v>
      </c>
      <c r="F1355">
        <v>12.607941210239799</v>
      </c>
      <c r="I1355">
        <v>1354</v>
      </c>
      <c r="J1355">
        <v>12.5167788461501</v>
      </c>
      <c r="L1355">
        <v>1354</v>
      </c>
      <c r="M1355">
        <v>12.250445127759001</v>
      </c>
    </row>
    <row r="1356" spans="5:13">
      <c r="E1356">
        <v>1355</v>
      </c>
      <c r="F1356">
        <v>14.3796205910512</v>
      </c>
      <c r="I1356">
        <v>1355</v>
      </c>
      <c r="J1356">
        <v>14.316356982930801</v>
      </c>
      <c r="L1356">
        <v>1355</v>
      </c>
      <c r="M1356">
        <v>14.2224764199775</v>
      </c>
    </row>
    <row r="1357" spans="5:13">
      <c r="E1357">
        <v>1356</v>
      </c>
      <c r="F1357">
        <v>14.0260350526623</v>
      </c>
      <c r="I1357">
        <v>1356</v>
      </c>
      <c r="J1357">
        <v>13.8887018592781</v>
      </c>
      <c r="L1357">
        <v>1356</v>
      </c>
      <c r="M1357">
        <v>13.5732304150937</v>
      </c>
    </row>
    <row r="1358" spans="5:13">
      <c r="E1358">
        <v>1357</v>
      </c>
      <c r="F1358">
        <v>12.9988699647371</v>
      </c>
      <c r="I1358">
        <v>1357</v>
      </c>
      <c r="J1358">
        <v>12.9005590708349</v>
      </c>
      <c r="L1358">
        <v>1357</v>
      </c>
      <c r="M1358">
        <v>12.849619804108</v>
      </c>
    </row>
    <row r="1359" spans="5:13">
      <c r="E1359">
        <v>1358</v>
      </c>
      <c r="F1359">
        <v>13.302906410632</v>
      </c>
      <c r="I1359">
        <v>1358</v>
      </c>
      <c r="J1359">
        <v>13.2246158542311</v>
      </c>
      <c r="L1359">
        <v>1358</v>
      </c>
      <c r="M1359">
        <v>13.1657662753276</v>
      </c>
    </row>
    <row r="1360" spans="5:13">
      <c r="E1360">
        <v>1359</v>
      </c>
      <c r="F1360">
        <v>14.028980665915901</v>
      </c>
      <c r="I1360">
        <v>1359</v>
      </c>
      <c r="J1360">
        <v>13.9585417962259</v>
      </c>
      <c r="L1360">
        <v>1359</v>
      </c>
      <c r="M1360">
        <v>13.798469954142901</v>
      </c>
    </row>
    <row r="1361" spans="5:13">
      <c r="E1361">
        <v>1360</v>
      </c>
      <c r="F1361">
        <v>13.938022275180501</v>
      </c>
      <c r="I1361">
        <v>1360</v>
      </c>
      <c r="J1361">
        <v>13.8709600407092</v>
      </c>
      <c r="L1361">
        <v>1360</v>
      </c>
      <c r="M1361">
        <v>13.7151192026634</v>
      </c>
    </row>
    <row r="1362" spans="5:13">
      <c r="E1362">
        <v>1361</v>
      </c>
      <c r="F1362">
        <v>13.336815803323301</v>
      </c>
      <c r="I1362">
        <v>1361</v>
      </c>
      <c r="J1362">
        <v>13.2640572846481</v>
      </c>
      <c r="L1362">
        <v>1361</v>
      </c>
      <c r="M1362">
        <v>13.1733078399644</v>
      </c>
    </row>
    <row r="1363" spans="5:13">
      <c r="E1363">
        <v>1362</v>
      </c>
      <c r="F1363">
        <v>12.1611238889109</v>
      </c>
      <c r="I1363">
        <v>1362</v>
      </c>
      <c r="J1363">
        <v>12.089716478923901</v>
      </c>
      <c r="L1363">
        <v>1362</v>
      </c>
      <c r="M1363">
        <v>11.914595720345501</v>
      </c>
    </row>
    <row r="1364" spans="5:13">
      <c r="E1364">
        <v>1363</v>
      </c>
      <c r="F1364">
        <v>11.553858984667199</v>
      </c>
      <c r="I1364">
        <v>1363</v>
      </c>
      <c r="J1364">
        <v>11.4869809740807</v>
      </c>
      <c r="L1364">
        <v>1363</v>
      </c>
      <c r="M1364">
        <v>11.2130399035248</v>
      </c>
    </row>
    <row r="1365" spans="5:13">
      <c r="E1365">
        <v>1364</v>
      </c>
      <c r="F1365">
        <v>11.820858778702901</v>
      </c>
      <c r="I1365">
        <v>1364</v>
      </c>
      <c r="J1365">
        <v>11.761503133480099</v>
      </c>
      <c r="L1365">
        <v>1364</v>
      </c>
      <c r="M1365">
        <v>11.509800653564801</v>
      </c>
    </row>
    <row r="1366" spans="5:13">
      <c r="E1366">
        <v>1365</v>
      </c>
      <c r="F1366">
        <v>11.6197848605738</v>
      </c>
      <c r="I1366">
        <v>1365</v>
      </c>
      <c r="J1366">
        <v>11.5636090202311</v>
      </c>
      <c r="L1366">
        <v>1365</v>
      </c>
      <c r="M1366">
        <v>11.299015267679801</v>
      </c>
    </row>
    <row r="1367" spans="5:13">
      <c r="E1367">
        <v>1366</v>
      </c>
      <c r="F1367">
        <v>11.9430230213774</v>
      </c>
      <c r="I1367">
        <v>1366</v>
      </c>
      <c r="J1367">
        <v>11.888126140324299</v>
      </c>
      <c r="L1367">
        <v>1366</v>
      </c>
      <c r="M1367">
        <v>11.631349418199401</v>
      </c>
    </row>
    <row r="1368" spans="5:13">
      <c r="E1368">
        <v>1367</v>
      </c>
      <c r="F1368">
        <v>13.8933754480072</v>
      </c>
      <c r="I1368">
        <v>1367</v>
      </c>
      <c r="J1368">
        <v>13.861150892028199</v>
      </c>
      <c r="L1368">
        <v>1367</v>
      </c>
      <c r="M1368">
        <v>13.559482643540001</v>
      </c>
    </row>
    <row r="1369" spans="5:13">
      <c r="E1369">
        <v>1368</v>
      </c>
      <c r="F1369">
        <v>14.455287233440901</v>
      </c>
      <c r="I1369">
        <v>1368</v>
      </c>
      <c r="J1369">
        <v>14.400713233898101</v>
      </c>
      <c r="L1369">
        <v>1368</v>
      </c>
      <c r="M1369">
        <v>14.1071457180956</v>
      </c>
    </row>
    <row r="1370" spans="5:13">
      <c r="E1370">
        <v>1369</v>
      </c>
      <c r="F1370">
        <v>14.4194235552668</v>
      </c>
      <c r="I1370">
        <v>1369</v>
      </c>
      <c r="J1370">
        <v>14.289522245587801</v>
      </c>
      <c r="L1370">
        <v>1369</v>
      </c>
      <c r="M1370">
        <v>14.021892426154199</v>
      </c>
    </row>
    <row r="1371" spans="5:13">
      <c r="E1371">
        <v>1370</v>
      </c>
      <c r="F1371">
        <v>15.4802861461022</v>
      </c>
      <c r="I1371">
        <v>1370</v>
      </c>
      <c r="J1371">
        <v>15.3819633951145</v>
      </c>
      <c r="L1371">
        <v>1370</v>
      </c>
      <c r="M1371">
        <v>15.647318902472</v>
      </c>
    </row>
    <row r="1372" spans="5:13">
      <c r="E1372">
        <v>1371</v>
      </c>
      <c r="F1372">
        <v>15.4955237463342</v>
      </c>
      <c r="I1372">
        <v>1371</v>
      </c>
      <c r="J1372">
        <v>15.4087835772494</v>
      </c>
      <c r="L1372">
        <v>1371</v>
      </c>
      <c r="M1372">
        <v>15.665205674360999</v>
      </c>
    </row>
    <row r="1373" spans="5:13">
      <c r="E1373">
        <v>1372</v>
      </c>
      <c r="F1373">
        <v>16.131468590746302</v>
      </c>
      <c r="I1373">
        <v>1372</v>
      </c>
      <c r="J1373">
        <v>16.0436907650714</v>
      </c>
      <c r="L1373">
        <v>1372</v>
      </c>
      <c r="M1373">
        <v>15.899486667710899</v>
      </c>
    </row>
    <row r="1374" spans="5:13">
      <c r="E1374">
        <v>1373</v>
      </c>
      <c r="F1374">
        <v>19.5601233431384</v>
      </c>
      <c r="I1374">
        <v>1373</v>
      </c>
      <c r="J1374">
        <v>19.417376880016299</v>
      </c>
      <c r="L1374">
        <v>1373</v>
      </c>
      <c r="M1374">
        <v>18.7294773521633</v>
      </c>
    </row>
    <row r="1375" spans="5:13">
      <c r="E1375">
        <v>1374</v>
      </c>
      <c r="F1375">
        <v>8.9759613789674209</v>
      </c>
      <c r="I1375">
        <v>1374</v>
      </c>
      <c r="J1375">
        <v>8.9238127410802104</v>
      </c>
      <c r="L1375">
        <v>1374</v>
      </c>
      <c r="M1375">
        <v>8.5660499722577708</v>
      </c>
    </row>
    <row r="1376" spans="5:13">
      <c r="E1376">
        <v>1375</v>
      </c>
      <c r="F1376">
        <v>8.5696152528755594</v>
      </c>
      <c r="I1376">
        <v>1375</v>
      </c>
      <c r="J1376">
        <v>8.5309276893356198</v>
      </c>
      <c r="L1376">
        <v>1375</v>
      </c>
      <c r="M1376">
        <v>8.1831571788416397</v>
      </c>
    </row>
    <row r="1377" spans="5:13">
      <c r="E1377">
        <v>1376</v>
      </c>
      <c r="F1377">
        <v>8.7477838317420709</v>
      </c>
      <c r="I1377">
        <v>1376</v>
      </c>
      <c r="J1377">
        <v>8.7060005956766506</v>
      </c>
      <c r="L1377">
        <v>1376</v>
      </c>
      <c r="M1377">
        <v>8.4147422358577906</v>
      </c>
    </row>
    <row r="1378" spans="5:13">
      <c r="E1378">
        <v>1377</v>
      </c>
      <c r="F1378">
        <v>8.8957261896383493</v>
      </c>
      <c r="I1378">
        <v>1377</v>
      </c>
      <c r="J1378">
        <v>8.8268619005983506</v>
      </c>
      <c r="L1378">
        <v>1377</v>
      </c>
      <c r="M1378">
        <v>8.4539941187081702</v>
      </c>
    </row>
    <row r="1379" spans="5:13">
      <c r="E1379">
        <v>1378</v>
      </c>
      <c r="F1379">
        <v>8.0539881936717599</v>
      </c>
      <c r="I1379">
        <v>1378</v>
      </c>
      <c r="J1379">
        <v>7.9959446339734601</v>
      </c>
      <c r="L1379">
        <v>1378</v>
      </c>
      <c r="M1379">
        <v>7.9275443209588996</v>
      </c>
    </row>
    <row r="1380" spans="5:13">
      <c r="E1380">
        <v>1379</v>
      </c>
      <c r="F1380">
        <v>8.4486955283399006</v>
      </c>
      <c r="I1380">
        <v>1379</v>
      </c>
      <c r="J1380">
        <v>8.3904835974823797</v>
      </c>
      <c r="L1380">
        <v>1379</v>
      </c>
      <c r="M1380">
        <v>8.3038094129006907</v>
      </c>
    </row>
    <row r="1381" spans="5:13">
      <c r="E1381">
        <v>1380</v>
      </c>
      <c r="F1381">
        <v>8.4283816329309893</v>
      </c>
      <c r="I1381">
        <v>1380</v>
      </c>
      <c r="J1381">
        <v>8.3739098901179005</v>
      </c>
      <c r="L1381">
        <v>1380</v>
      </c>
      <c r="M1381">
        <v>8.3512937507132801</v>
      </c>
    </row>
    <row r="1382" spans="5:13">
      <c r="E1382">
        <v>1381</v>
      </c>
      <c r="F1382">
        <v>9.3308542907032006</v>
      </c>
      <c r="I1382">
        <v>1381</v>
      </c>
      <c r="J1382">
        <v>9.2713067035866104</v>
      </c>
      <c r="L1382">
        <v>1381</v>
      </c>
      <c r="M1382">
        <v>9.0764817058096892</v>
      </c>
    </row>
    <row r="1383" spans="5:13">
      <c r="E1383">
        <v>1382</v>
      </c>
      <c r="F1383">
        <v>8.0326914753418492</v>
      </c>
      <c r="I1383">
        <v>1382</v>
      </c>
      <c r="J1383">
        <v>7.9908314654883101</v>
      </c>
      <c r="L1383">
        <v>1382</v>
      </c>
      <c r="M1383">
        <v>8.01846332110585</v>
      </c>
    </row>
    <row r="1384" spans="5:13">
      <c r="E1384">
        <v>1383</v>
      </c>
      <c r="F1384">
        <v>10.8925761361753</v>
      </c>
      <c r="I1384">
        <v>1383</v>
      </c>
      <c r="J1384">
        <v>10.791236365048601</v>
      </c>
      <c r="L1384">
        <v>1383</v>
      </c>
      <c r="M1384">
        <v>10.6461470048914</v>
      </c>
    </row>
    <row r="1385" spans="5:13">
      <c r="E1385">
        <v>1384</v>
      </c>
      <c r="F1385">
        <v>9.3907080237893297</v>
      </c>
      <c r="I1385">
        <v>1384</v>
      </c>
      <c r="J1385">
        <v>9.3151980192133905</v>
      </c>
      <c r="L1385">
        <v>1384</v>
      </c>
      <c r="M1385">
        <v>9.4338761013844206</v>
      </c>
    </row>
    <row r="1386" spans="5:13">
      <c r="E1386">
        <v>1385</v>
      </c>
      <c r="F1386">
        <v>8.9044656313525792</v>
      </c>
      <c r="I1386">
        <v>1385</v>
      </c>
      <c r="J1386">
        <v>8.8403688280077404</v>
      </c>
      <c r="L1386">
        <v>1385</v>
      </c>
      <c r="M1386">
        <v>8.8174993074595704</v>
      </c>
    </row>
    <row r="1387" spans="5:13">
      <c r="E1387">
        <v>1386</v>
      </c>
      <c r="F1387">
        <v>8.8114018608193003</v>
      </c>
      <c r="I1387">
        <v>1386</v>
      </c>
      <c r="J1387">
        <v>8.7517760065081998</v>
      </c>
      <c r="L1387">
        <v>1386</v>
      </c>
      <c r="M1387">
        <v>8.57327345706838</v>
      </c>
    </row>
    <row r="1388" spans="5:13">
      <c r="E1388">
        <v>1387</v>
      </c>
      <c r="F1388">
        <v>8.8376989833330502</v>
      </c>
      <c r="I1388">
        <v>1387</v>
      </c>
      <c r="J1388">
        <v>8.7747930769061302</v>
      </c>
      <c r="L1388">
        <v>1387</v>
      </c>
      <c r="M1388">
        <v>8.6537223746394005</v>
      </c>
    </row>
    <row r="1389" spans="5:13">
      <c r="E1389">
        <v>1388</v>
      </c>
      <c r="F1389">
        <v>14.38050028084</v>
      </c>
      <c r="I1389">
        <v>1388</v>
      </c>
      <c r="J1389">
        <v>14.2747197541114</v>
      </c>
      <c r="L1389">
        <v>1388</v>
      </c>
      <c r="M1389">
        <v>14.316704580935401</v>
      </c>
    </row>
    <row r="1390" spans="5:13">
      <c r="E1390">
        <v>1389</v>
      </c>
      <c r="F1390">
        <v>16.0630840898007</v>
      </c>
      <c r="I1390">
        <v>1389</v>
      </c>
      <c r="J1390">
        <v>15.946318606828701</v>
      </c>
      <c r="L1390">
        <v>1389</v>
      </c>
      <c r="M1390">
        <v>16.444625166436001</v>
      </c>
    </row>
    <row r="1391" spans="5:13">
      <c r="E1391">
        <v>1390</v>
      </c>
      <c r="F1391">
        <v>22.935646035299801</v>
      </c>
      <c r="I1391">
        <v>1390</v>
      </c>
      <c r="J1391">
        <v>23.258648023502101</v>
      </c>
      <c r="L1391">
        <v>1390</v>
      </c>
      <c r="M1391">
        <v>25.070187007058099</v>
      </c>
    </row>
    <row r="1392" spans="5:13">
      <c r="E1392">
        <v>1391</v>
      </c>
      <c r="F1392">
        <v>11.3827979294119</v>
      </c>
      <c r="I1392">
        <v>1391</v>
      </c>
      <c r="J1392">
        <v>11.3612406708765</v>
      </c>
      <c r="L1392">
        <v>1391</v>
      </c>
      <c r="M1392">
        <v>11.6300182133921</v>
      </c>
    </row>
    <row r="1393" spans="5:13">
      <c r="E1393">
        <v>1392</v>
      </c>
      <c r="F1393">
        <v>12.568444867985001</v>
      </c>
      <c r="I1393">
        <v>1392</v>
      </c>
      <c r="J1393">
        <v>12.528351140997099</v>
      </c>
      <c r="L1393">
        <v>1392</v>
      </c>
      <c r="M1393">
        <v>12.597346443474001</v>
      </c>
    </row>
    <row r="1394" spans="5:13">
      <c r="E1394">
        <v>1393</v>
      </c>
      <c r="F1394">
        <v>10.7135903684259</v>
      </c>
      <c r="I1394">
        <v>1393</v>
      </c>
      <c r="J1394">
        <v>10.667358779934199</v>
      </c>
      <c r="L1394">
        <v>1393</v>
      </c>
      <c r="M1394">
        <v>10.829397101139</v>
      </c>
    </row>
    <row r="1395" spans="5:13">
      <c r="E1395">
        <v>1394</v>
      </c>
      <c r="F1395">
        <v>12.4612887775597</v>
      </c>
      <c r="I1395">
        <v>1394</v>
      </c>
      <c r="J1395">
        <v>12.405750034598199</v>
      </c>
      <c r="L1395">
        <v>1394</v>
      </c>
      <c r="M1395">
        <v>12.336373446365</v>
      </c>
    </row>
    <row r="1396" spans="5:13">
      <c r="E1396">
        <v>1395</v>
      </c>
      <c r="F1396">
        <v>11.8618985599777</v>
      </c>
      <c r="I1396">
        <v>1395</v>
      </c>
      <c r="J1396">
        <v>11.821125516560301</v>
      </c>
      <c r="L1396">
        <v>1395</v>
      </c>
      <c r="M1396">
        <v>11.831265384626199</v>
      </c>
    </row>
    <row r="1397" spans="5:13">
      <c r="E1397">
        <v>1396</v>
      </c>
      <c r="F1397">
        <v>13.4697719245515</v>
      </c>
      <c r="I1397">
        <v>1396</v>
      </c>
      <c r="J1397">
        <v>13.4419998266604</v>
      </c>
      <c r="L1397">
        <v>1396</v>
      </c>
      <c r="M1397">
        <v>13.1586810022799</v>
      </c>
    </row>
    <row r="1398" spans="5:13">
      <c r="E1398">
        <v>1397</v>
      </c>
      <c r="F1398">
        <v>10.9123067057331</v>
      </c>
      <c r="I1398">
        <v>1397</v>
      </c>
      <c r="J1398">
        <v>10.8943918191879</v>
      </c>
      <c r="L1398">
        <v>1397</v>
      </c>
      <c r="M1398">
        <v>10.836298509458899</v>
      </c>
    </row>
    <row r="1399" spans="5:13">
      <c r="E1399">
        <v>1398</v>
      </c>
      <c r="F1399">
        <v>10.7626890685398</v>
      </c>
      <c r="I1399">
        <v>1398</v>
      </c>
      <c r="J1399">
        <v>10.730863955004001</v>
      </c>
      <c r="L1399">
        <v>1398</v>
      </c>
      <c r="M1399">
        <v>10.6109165651854</v>
      </c>
    </row>
    <row r="1400" spans="5:13">
      <c r="E1400">
        <v>1399</v>
      </c>
      <c r="F1400">
        <v>10.615834706865099</v>
      </c>
      <c r="I1400">
        <v>1399</v>
      </c>
      <c r="J1400">
        <v>10.569257497713901</v>
      </c>
      <c r="L1400">
        <v>1399</v>
      </c>
      <c r="M1400">
        <v>10.4852752430872</v>
      </c>
    </row>
    <row r="1401" spans="5:13">
      <c r="E1401">
        <v>1400</v>
      </c>
      <c r="F1401">
        <v>10.8297276569737</v>
      </c>
      <c r="I1401">
        <v>1400</v>
      </c>
      <c r="J1401">
        <v>10.7844041695211</v>
      </c>
      <c r="L1401">
        <v>1400</v>
      </c>
      <c r="M1401">
        <v>10.700403020333299</v>
      </c>
    </row>
    <row r="1402" spans="5:13">
      <c r="E1402">
        <v>1401</v>
      </c>
      <c r="F1402">
        <v>9.3292990666071596</v>
      </c>
      <c r="I1402">
        <v>1401</v>
      </c>
      <c r="J1402">
        <v>9.2913217665186405</v>
      </c>
      <c r="L1402">
        <v>1401</v>
      </c>
      <c r="M1402">
        <v>9.3340251260579095</v>
      </c>
    </row>
    <row r="1403" spans="5:13">
      <c r="E1403">
        <v>1402</v>
      </c>
      <c r="F1403">
        <v>9.3038940981185299</v>
      </c>
      <c r="I1403">
        <v>1402</v>
      </c>
      <c r="J1403">
        <v>9.2696195077313899</v>
      </c>
      <c r="L1403">
        <v>1402</v>
      </c>
      <c r="M1403">
        <v>9.1669489033952694</v>
      </c>
    </row>
    <row r="1404" spans="5:13">
      <c r="E1404">
        <v>1403</v>
      </c>
      <c r="F1404">
        <v>10.021841476220301</v>
      </c>
      <c r="I1404">
        <v>1403</v>
      </c>
      <c r="J1404">
        <v>10.041786933693899</v>
      </c>
      <c r="L1404">
        <v>1403</v>
      </c>
      <c r="M1404">
        <v>9.8807694817338607</v>
      </c>
    </row>
    <row r="1405" spans="5:13">
      <c r="E1405">
        <v>1404</v>
      </c>
      <c r="F1405">
        <v>9.6293749683813008</v>
      </c>
      <c r="I1405">
        <v>1404</v>
      </c>
      <c r="J1405">
        <v>9.5985100372377996</v>
      </c>
      <c r="L1405">
        <v>1404</v>
      </c>
      <c r="M1405">
        <v>9.2348294890611999</v>
      </c>
    </row>
    <row r="1406" spans="5:13">
      <c r="E1406">
        <v>1405</v>
      </c>
      <c r="F1406">
        <v>8.6798542108876795</v>
      </c>
      <c r="I1406">
        <v>1405</v>
      </c>
      <c r="J1406">
        <v>8.6510367677738493</v>
      </c>
      <c r="L1406">
        <v>1405</v>
      </c>
      <c r="M1406">
        <v>8.3947095915035792</v>
      </c>
    </row>
    <row r="1407" spans="5:13">
      <c r="E1407">
        <v>1406</v>
      </c>
      <c r="F1407">
        <v>8.4602296521359808</v>
      </c>
      <c r="I1407">
        <v>1406</v>
      </c>
      <c r="J1407">
        <v>8.4373285480745697</v>
      </c>
      <c r="L1407">
        <v>1406</v>
      </c>
      <c r="M1407">
        <v>8.2447181713567907</v>
      </c>
    </row>
    <row r="1408" spans="5:13">
      <c r="E1408">
        <v>1407</v>
      </c>
      <c r="F1408">
        <v>9.5713671771939808</v>
      </c>
      <c r="I1408">
        <v>1407</v>
      </c>
      <c r="J1408">
        <v>9.5617965732822796</v>
      </c>
      <c r="L1408">
        <v>1407</v>
      </c>
      <c r="M1408">
        <v>9.2254864956691804</v>
      </c>
    </row>
    <row r="1409" spans="5:13">
      <c r="E1409">
        <v>1408</v>
      </c>
      <c r="F1409">
        <v>8.8555469868260595</v>
      </c>
      <c r="I1409">
        <v>1408</v>
      </c>
      <c r="J1409">
        <v>8.8433569817576707</v>
      </c>
      <c r="L1409">
        <v>1408</v>
      </c>
      <c r="M1409">
        <v>8.66755469005472</v>
      </c>
    </row>
    <row r="1410" spans="5:13">
      <c r="E1410">
        <v>1409</v>
      </c>
      <c r="F1410">
        <v>8.4414534001616293</v>
      </c>
      <c r="I1410">
        <v>1409</v>
      </c>
      <c r="J1410">
        <v>8.3984788036817299</v>
      </c>
      <c r="L1410">
        <v>1409</v>
      </c>
      <c r="M1410">
        <v>8.2434643364608196</v>
      </c>
    </row>
    <row r="1411" spans="5:13">
      <c r="E1411">
        <v>1410</v>
      </c>
      <c r="F1411">
        <v>9.3944128089206504</v>
      </c>
      <c r="I1411">
        <v>1410</v>
      </c>
      <c r="J1411">
        <v>9.33972644052443</v>
      </c>
      <c r="L1411">
        <v>1410</v>
      </c>
      <c r="M1411">
        <v>9.1588559100281106</v>
      </c>
    </row>
    <row r="1412" spans="5:13">
      <c r="E1412">
        <v>1411</v>
      </c>
      <c r="F1412">
        <v>10.5338615784539</v>
      </c>
      <c r="I1412">
        <v>1411</v>
      </c>
      <c r="J1412">
        <v>10.4806501636241</v>
      </c>
      <c r="L1412">
        <v>1411</v>
      </c>
      <c r="M1412">
        <v>10.327047729704001</v>
      </c>
    </row>
    <row r="1413" spans="5:13">
      <c r="E1413">
        <v>1412</v>
      </c>
      <c r="F1413">
        <v>11.2902523719687</v>
      </c>
      <c r="I1413">
        <v>1412</v>
      </c>
      <c r="J1413">
        <v>11.239733501214801</v>
      </c>
      <c r="L1413">
        <v>1412</v>
      </c>
      <c r="M1413">
        <v>11.125829025574401</v>
      </c>
    </row>
    <row r="1414" spans="5:13">
      <c r="E1414">
        <v>1413</v>
      </c>
      <c r="F1414">
        <v>11.4638126125321</v>
      </c>
      <c r="I1414">
        <v>1413</v>
      </c>
      <c r="J1414">
        <v>11.3992100663854</v>
      </c>
      <c r="L1414">
        <v>1413</v>
      </c>
      <c r="M1414">
        <v>11.3180008755703</v>
      </c>
    </row>
    <row r="1415" spans="5:13">
      <c r="E1415">
        <v>1414</v>
      </c>
      <c r="F1415">
        <v>9.8889394430057695</v>
      </c>
      <c r="I1415">
        <v>1414</v>
      </c>
      <c r="J1415">
        <v>9.8283323154861808</v>
      </c>
      <c r="L1415">
        <v>1414</v>
      </c>
      <c r="M1415">
        <v>9.8926360365073105</v>
      </c>
    </row>
    <row r="1416" spans="5:13">
      <c r="E1416">
        <v>1415</v>
      </c>
      <c r="F1416">
        <v>10.332553627660801</v>
      </c>
      <c r="I1416">
        <v>1415</v>
      </c>
      <c r="J1416">
        <v>10.290247189158899</v>
      </c>
      <c r="L1416">
        <v>1415</v>
      </c>
      <c r="M1416">
        <v>10.159722416781999</v>
      </c>
    </row>
    <row r="1417" spans="5:13">
      <c r="E1417">
        <v>1416</v>
      </c>
      <c r="F1417">
        <v>11.117129366734099</v>
      </c>
      <c r="I1417">
        <v>1416</v>
      </c>
      <c r="J1417">
        <v>11.0955451569702</v>
      </c>
      <c r="L1417">
        <v>1416</v>
      </c>
      <c r="M1417">
        <v>10.908956700065101</v>
      </c>
    </row>
    <row r="1418" spans="5:13">
      <c r="E1418">
        <v>1417</v>
      </c>
      <c r="F1418">
        <v>11.7180919245783</v>
      </c>
      <c r="I1418">
        <v>1417</v>
      </c>
      <c r="J1418">
        <v>11.7436434250211</v>
      </c>
      <c r="L1418">
        <v>1417</v>
      </c>
      <c r="M1418">
        <v>11.6102445772534</v>
      </c>
    </row>
    <row r="1419" spans="5:13">
      <c r="E1419">
        <v>1418</v>
      </c>
      <c r="F1419">
        <v>13.4846268649863</v>
      </c>
      <c r="I1419">
        <v>1418</v>
      </c>
      <c r="J1419">
        <v>13.5464295543605</v>
      </c>
      <c r="L1419">
        <v>1418</v>
      </c>
      <c r="M1419">
        <v>13.296753333934801</v>
      </c>
    </row>
    <row r="1420" spans="5:13">
      <c r="E1420">
        <v>1419</v>
      </c>
      <c r="F1420">
        <v>12.8405217494625</v>
      </c>
      <c r="I1420">
        <v>1419</v>
      </c>
      <c r="J1420">
        <v>12.8551573841373</v>
      </c>
      <c r="L1420">
        <v>1419</v>
      </c>
      <c r="M1420">
        <v>12.659555967380999</v>
      </c>
    </row>
    <row r="1421" spans="5:13">
      <c r="E1421">
        <v>1420</v>
      </c>
      <c r="F1421">
        <v>12.037968025819101</v>
      </c>
      <c r="I1421">
        <v>1420</v>
      </c>
      <c r="J1421">
        <v>12.053433211867301</v>
      </c>
      <c r="L1421">
        <v>1420</v>
      </c>
      <c r="M1421">
        <v>11.9923526999881</v>
      </c>
    </row>
    <row r="1422" spans="5:13">
      <c r="E1422">
        <v>1421</v>
      </c>
      <c r="F1422">
        <v>11.3790207741958</v>
      </c>
      <c r="I1422">
        <v>1421</v>
      </c>
      <c r="J1422">
        <v>11.368270252262199</v>
      </c>
      <c r="L1422">
        <v>1421</v>
      </c>
      <c r="M1422">
        <v>11.0199528610773</v>
      </c>
    </row>
    <row r="1423" spans="5:13">
      <c r="E1423">
        <v>1422</v>
      </c>
      <c r="F1423">
        <v>9.76154821843941</v>
      </c>
      <c r="I1423">
        <v>1422</v>
      </c>
      <c r="J1423">
        <v>9.73313809239467</v>
      </c>
      <c r="L1423">
        <v>1422</v>
      </c>
      <c r="M1423">
        <v>9.5699111874443492</v>
      </c>
    </row>
    <row r="1424" spans="5:13">
      <c r="E1424">
        <v>1423</v>
      </c>
      <c r="F1424">
        <v>9.49884277758186</v>
      </c>
      <c r="I1424">
        <v>1423</v>
      </c>
      <c r="J1424">
        <v>9.4713863941528906</v>
      </c>
      <c r="L1424">
        <v>1423</v>
      </c>
      <c r="M1424">
        <v>9.3141392649051102</v>
      </c>
    </row>
    <row r="1425" spans="5:13">
      <c r="E1425">
        <v>1424</v>
      </c>
      <c r="F1425">
        <v>9.2877578281653701</v>
      </c>
      <c r="I1425">
        <v>1424</v>
      </c>
      <c r="J1425">
        <v>9.2608145619030395</v>
      </c>
      <c r="L1425">
        <v>1424</v>
      </c>
      <c r="M1425">
        <v>9.0748371081002208</v>
      </c>
    </row>
    <row r="1426" spans="5:13">
      <c r="E1426">
        <v>1425</v>
      </c>
      <c r="F1426">
        <v>14.239939123158001</v>
      </c>
      <c r="I1426">
        <v>1425</v>
      </c>
      <c r="J1426">
        <v>14.218974233380401</v>
      </c>
      <c r="L1426">
        <v>1425</v>
      </c>
      <c r="M1426">
        <v>14.0514679966322</v>
      </c>
    </row>
    <row r="1427" spans="5:13">
      <c r="E1427">
        <v>1426</v>
      </c>
      <c r="F1427">
        <v>23.2819888028978</v>
      </c>
      <c r="I1427">
        <v>1426</v>
      </c>
      <c r="J1427">
        <v>23.272107204344199</v>
      </c>
      <c r="L1427">
        <v>1426</v>
      </c>
      <c r="M1427">
        <v>23.104340375795498</v>
      </c>
    </row>
    <row r="1428" spans="5:13">
      <c r="E1428">
        <v>1427</v>
      </c>
      <c r="F1428">
        <v>20.426842760820399</v>
      </c>
      <c r="I1428">
        <v>1427</v>
      </c>
      <c r="J1428">
        <v>20.3071319408763</v>
      </c>
      <c r="L1428">
        <v>1427</v>
      </c>
      <c r="M1428">
        <v>20.550641367474899</v>
      </c>
    </row>
    <row r="1429" spans="5:13">
      <c r="E1429">
        <v>1428</v>
      </c>
      <c r="F1429">
        <v>22.799220211532099</v>
      </c>
      <c r="I1429">
        <v>1428</v>
      </c>
      <c r="J1429">
        <v>22.582421681959499</v>
      </c>
      <c r="L1429">
        <v>1428</v>
      </c>
      <c r="M1429">
        <v>22.066867694268598</v>
      </c>
    </row>
    <row r="1430" spans="5:13">
      <c r="E1430">
        <v>1429</v>
      </c>
      <c r="F1430">
        <v>23.117714380275999</v>
      </c>
      <c r="I1430">
        <v>1429</v>
      </c>
      <c r="J1430">
        <v>22.944686748798901</v>
      </c>
      <c r="L1430">
        <v>1429</v>
      </c>
      <c r="M1430">
        <v>22.478178654928499</v>
      </c>
    </row>
    <row r="1431" spans="5:13">
      <c r="E1431">
        <v>1430</v>
      </c>
      <c r="F1431">
        <v>25.9718356285052</v>
      </c>
      <c r="I1431">
        <v>1430</v>
      </c>
      <c r="J1431">
        <v>25.866059149086102</v>
      </c>
      <c r="L1431">
        <v>1430</v>
      </c>
      <c r="M1431">
        <v>25.569952860165799</v>
      </c>
    </row>
    <row r="1432" spans="5:13">
      <c r="E1432">
        <v>1431</v>
      </c>
      <c r="F1432">
        <v>21.407226525555998</v>
      </c>
      <c r="I1432">
        <v>1431</v>
      </c>
      <c r="J1432">
        <v>21.353063466967399</v>
      </c>
      <c r="L1432">
        <v>1431</v>
      </c>
      <c r="M1432">
        <v>21.869224111038701</v>
      </c>
    </row>
    <row r="1433" spans="5:13">
      <c r="E1433">
        <v>1432</v>
      </c>
      <c r="F1433">
        <v>18.811493477510901</v>
      </c>
      <c r="I1433">
        <v>1432</v>
      </c>
      <c r="J1433">
        <v>18.791306942986498</v>
      </c>
      <c r="L1433">
        <v>1432</v>
      </c>
      <c r="M1433">
        <v>19.454852583427201</v>
      </c>
    </row>
    <row r="1434" spans="5:13">
      <c r="E1434">
        <v>1433</v>
      </c>
      <c r="F1434">
        <v>14.4468964353182</v>
      </c>
      <c r="I1434">
        <v>1433</v>
      </c>
      <c r="J1434">
        <v>14.457205807942501</v>
      </c>
      <c r="L1434">
        <v>1433</v>
      </c>
      <c r="M1434">
        <v>15.0006041383196</v>
      </c>
    </row>
    <row r="1435" spans="5:13">
      <c r="E1435">
        <v>1434</v>
      </c>
      <c r="F1435">
        <v>20.124325914636199</v>
      </c>
      <c r="I1435">
        <v>1434</v>
      </c>
      <c r="J1435">
        <v>20.142435167973598</v>
      </c>
      <c r="L1435">
        <v>1434</v>
      </c>
      <c r="M1435">
        <v>20.478410452401999</v>
      </c>
    </row>
    <row r="1436" spans="5:13">
      <c r="E1436">
        <v>1435</v>
      </c>
      <c r="F1436">
        <v>18.566591653063799</v>
      </c>
      <c r="I1436">
        <v>1435</v>
      </c>
      <c r="J1436">
        <v>18.6079954488102</v>
      </c>
      <c r="L1436">
        <v>1435</v>
      </c>
      <c r="M1436">
        <v>19.184417884122301</v>
      </c>
    </row>
    <row r="1437" spans="5:13">
      <c r="E1437">
        <v>1436</v>
      </c>
      <c r="F1437">
        <v>21.177324152809501</v>
      </c>
      <c r="I1437">
        <v>1436</v>
      </c>
      <c r="J1437">
        <v>21.169955299314498</v>
      </c>
      <c r="L1437">
        <v>1436</v>
      </c>
      <c r="M1437">
        <v>21.406756713083102</v>
      </c>
    </row>
    <row r="1438" spans="5:13">
      <c r="E1438">
        <v>1437</v>
      </c>
      <c r="F1438">
        <v>15.6928226810188</v>
      </c>
      <c r="I1438">
        <v>1437</v>
      </c>
      <c r="J1438">
        <v>15.6989567478361</v>
      </c>
      <c r="L1438">
        <v>1437</v>
      </c>
      <c r="M1438">
        <v>15.871938704743799</v>
      </c>
    </row>
    <row r="1439" spans="5:13">
      <c r="E1439">
        <v>1438</v>
      </c>
      <c r="F1439">
        <v>13.051273830618801</v>
      </c>
      <c r="I1439">
        <v>1438</v>
      </c>
      <c r="J1439">
        <v>13.101141284338199</v>
      </c>
      <c r="L1439">
        <v>1438</v>
      </c>
      <c r="M1439">
        <v>13.334332927345701</v>
      </c>
    </row>
    <row r="1440" spans="5:13">
      <c r="E1440">
        <v>1439</v>
      </c>
      <c r="F1440">
        <v>13.967404556004899</v>
      </c>
      <c r="I1440">
        <v>1439</v>
      </c>
      <c r="J1440">
        <v>14.011827087490399</v>
      </c>
      <c r="L1440">
        <v>1439</v>
      </c>
      <c r="M1440">
        <v>14.307914220351901</v>
      </c>
    </row>
    <row r="1441" spans="5:13">
      <c r="E1441">
        <v>1440</v>
      </c>
      <c r="F1441">
        <v>13.877280315899799</v>
      </c>
      <c r="I1441">
        <v>1440</v>
      </c>
      <c r="J1441">
        <v>13.907622004029101</v>
      </c>
      <c r="L1441">
        <v>1440</v>
      </c>
      <c r="M1441">
        <v>14.7796385233459</v>
      </c>
    </row>
    <row r="1442" spans="5:13">
      <c r="E1442">
        <v>1441</v>
      </c>
      <c r="F1442">
        <v>15.229189736347999</v>
      </c>
      <c r="I1442">
        <v>1441</v>
      </c>
      <c r="J1442">
        <v>15.248182159502599</v>
      </c>
      <c r="L1442">
        <v>1441</v>
      </c>
      <c r="M1442">
        <v>15.93237530505</v>
      </c>
    </row>
    <row r="1443" spans="5:13">
      <c r="E1443">
        <v>1442</v>
      </c>
      <c r="F1443">
        <v>15.9718507460537</v>
      </c>
      <c r="I1443">
        <v>1442</v>
      </c>
      <c r="J1443">
        <v>15.9672787585357</v>
      </c>
      <c r="L1443">
        <v>1442</v>
      </c>
      <c r="M1443">
        <v>16.1257185864152</v>
      </c>
    </row>
    <row r="1444" spans="5:13">
      <c r="E1444">
        <v>1443</v>
      </c>
      <c r="F1444">
        <v>15.2399645399931</v>
      </c>
      <c r="I1444">
        <v>1443</v>
      </c>
      <c r="J1444">
        <v>15.2557994163903</v>
      </c>
      <c r="L1444">
        <v>1443</v>
      </c>
      <c r="M1444">
        <v>15.3380166732353</v>
      </c>
    </row>
    <row r="1445" spans="5:13">
      <c r="E1445">
        <v>1444</v>
      </c>
      <c r="F1445">
        <v>13.764888917039</v>
      </c>
      <c r="I1445">
        <v>1444</v>
      </c>
      <c r="J1445">
        <v>13.8019182630592</v>
      </c>
      <c r="L1445">
        <v>1444</v>
      </c>
      <c r="M1445">
        <v>14.0171250940292</v>
      </c>
    </row>
    <row r="1446" spans="5:13">
      <c r="E1446">
        <v>1445</v>
      </c>
      <c r="F1446">
        <v>13.7481868793476</v>
      </c>
      <c r="I1446">
        <v>1445</v>
      </c>
      <c r="J1446">
        <v>13.7618836919026</v>
      </c>
      <c r="L1446">
        <v>1445</v>
      </c>
      <c r="M1446">
        <v>13.888956449364001</v>
      </c>
    </row>
    <row r="1447" spans="5:13">
      <c r="E1447">
        <v>1446</v>
      </c>
      <c r="F1447">
        <v>12.1580662172858</v>
      </c>
      <c r="I1447">
        <v>1446</v>
      </c>
      <c r="J1447">
        <v>12.1606990359024</v>
      </c>
      <c r="L1447">
        <v>1446</v>
      </c>
      <c r="M1447">
        <v>12.167364830796499</v>
      </c>
    </row>
    <row r="1448" spans="5:13">
      <c r="E1448">
        <v>1447</v>
      </c>
      <c r="F1448">
        <v>12.4444887085034</v>
      </c>
      <c r="I1448">
        <v>1447</v>
      </c>
      <c r="J1448">
        <v>12.4814388590503</v>
      </c>
      <c r="L1448">
        <v>1447</v>
      </c>
      <c r="M1448">
        <v>12.713425740695399</v>
      </c>
    </row>
    <row r="1449" spans="5:13">
      <c r="E1449">
        <v>1448</v>
      </c>
      <c r="F1449">
        <v>12.648848388828901</v>
      </c>
      <c r="I1449">
        <v>1448</v>
      </c>
      <c r="J1449">
        <v>12.6951802238958</v>
      </c>
      <c r="L1449">
        <v>1448</v>
      </c>
      <c r="M1449">
        <v>12.884210515421699</v>
      </c>
    </row>
    <row r="1450" spans="5:13">
      <c r="E1450">
        <v>1449</v>
      </c>
      <c r="F1450">
        <v>12.3736608016712</v>
      </c>
      <c r="I1450">
        <v>1449</v>
      </c>
      <c r="J1450">
        <v>12.413903760356501</v>
      </c>
      <c r="L1450">
        <v>1449</v>
      </c>
      <c r="M1450">
        <v>12.5169613073737</v>
      </c>
    </row>
    <row r="1451" spans="5:13">
      <c r="E1451">
        <v>1450</v>
      </c>
      <c r="F1451">
        <v>13.034991299761799</v>
      </c>
      <c r="I1451">
        <v>1450</v>
      </c>
      <c r="J1451">
        <v>13.086667099850899</v>
      </c>
      <c r="L1451">
        <v>1450</v>
      </c>
      <c r="M1451">
        <v>13.1378676125378</v>
      </c>
    </row>
    <row r="1452" spans="5:13">
      <c r="E1452">
        <v>1451</v>
      </c>
      <c r="F1452">
        <v>12.037909895501899</v>
      </c>
      <c r="I1452">
        <v>1451</v>
      </c>
      <c r="J1452">
        <v>12.066626894832</v>
      </c>
      <c r="L1452">
        <v>1451</v>
      </c>
      <c r="M1452">
        <v>12.2424520303523</v>
      </c>
    </row>
    <row r="1453" spans="5:13">
      <c r="E1453">
        <v>1452</v>
      </c>
      <c r="F1453">
        <v>14.406208124674199</v>
      </c>
      <c r="I1453">
        <v>1452</v>
      </c>
      <c r="J1453">
        <v>14.4234763459439</v>
      </c>
      <c r="L1453">
        <v>1452</v>
      </c>
      <c r="M1453">
        <v>14.6266824795405</v>
      </c>
    </row>
    <row r="1454" spans="5:13">
      <c r="E1454">
        <v>1453</v>
      </c>
      <c r="F1454">
        <v>17.327511720084502</v>
      </c>
      <c r="I1454">
        <v>1453</v>
      </c>
      <c r="J1454">
        <v>17.323889891107001</v>
      </c>
      <c r="L1454">
        <v>1453</v>
      </c>
      <c r="M1454">
        <v>17.473873401739102</v>
      </c>
    </row>
    <row r="1455" spans="5:13">
      <c r="E1455">
        <v>1454</v>
      </c>
      <c r="F1455">
        <v>16.1985128783652</v>
      </c>
      <c r="I1455">
        <v>1454</v>
      </c>
      <c r="J1455">
        <v>16.186727791898399</v>
      </c>
      <c r="L1455">
        <v>1454</v>
      </c>
      <c r="M1455">
        <v>16.522882627981801</v>
      </c>
    </row>
    <row r="1456" spans="5:13">
      <c r="E1456">
        <v>1455</v>
      </c>
      <c r="F1456">
        <v>15.238507600517</v>
      </c>
      <c r="I1456">
        <v>1455</v>
      </c>
      <c r="J1456">
        <v>15.234659645912201</v>
      </c>
      <c r="L1456">
        <v>1455</v>
      </c>
      <c r="M1456">
        <v>15.537202975135999</v>
      </c>
    </row>
    <row r="1457" spans="5:13">
      <c r="E1457">
        <v>1456</v>
      </c>
      <c r="F1457">
        <v>14.3253499752698</v>
      </c>
      <c r="I1457">
        <v>1456</v>
      </c>
      <c r="J1457">
        <v>14.312380387095899</v>
      </c>
      <c r="L1457">
        <v>1456</v>
      </c>
      <c r="M1457">
        <v>14.410032090832001</v>
      </c>
    </row>
    <row r="1458" spans="5:13">
      <c r="E1458">
        <v>1457</v>
      </c>
      <c r="F1458">
        <v>13.475164964285799</v>
      </c>
      <c r="I1458">
        <v>1457</v>
      </c>
      <c r="J1458">
        <v>13.480412819206901</v>
      </c>
      <c r="L1458">
        <v>1457</v>
      </c>
      <c r="M1458">
        <v>13.5796492732128</v>
      </c>
    </row>
    <row r="1459" spans="5:13">
      <c r="E1459">
        <v>1458</v>
      </c>
      <c r="F1459">
        <v>1.4250950342916</v>
      </c>
      <c r="I1459">
        <v>1458</v>
      </c>
      <c r="J1459">
        <v>1.4141755958946201</v>
      </c>
      <c r="L1459">
        <v>1458</v>
      </c>
      <c r="M1459">
        <v>1.32048546334672</v>
      </c>
    </row>
    <row r="1460" spans="5:13">
      <c r="E1460">
        <v>1459</v>
      </c>
      <c r="F1460">
        <v>4.6624779990537304</v>
      </c>
      <c r="I1460">
        <v>1459</v>
      </c>
      <c r="J1460">
        <v>4.6485219145093204</v>
      </c>
      <c r="L1460">
        <v>1459</v>
      </c>
      <c r="M1460">
        <v>4.4960605892454604</v>
      </c>
    </row>
    <row r="1461" spans="5:13">
      <c r="E1461">
        <v>1460</v>
      </c>
      <c r="F1461">
        <v>12.908672447863699</v>
      </c>
      <c r="I1461">
        <v>1460</v>
      </c>
      <c r="J1461">
        <v>12.9271025337273</v>
      </c>
      <c r="L1461">
        <v>1460</v>
      </c>
      <c r="M1461">
        <v>13.054309261892</v>
      </c>
    </row>
    <row r="1462" spans="5:13">
      <c r="E1462">
        <v>1461</v>
      </c>
      <c r="F1462">
        <v>16.304217366314901</v>
      </c>
      <c r="I1462">
        <v>1461</v>
      </c>
      <c r="J1462">
        <v>16.291187667170501</v>
      </c>
      <c r="L1462">
        <v>1461</v>
      </c>
      <c r="M1462">
        <v>16.041883234451099</v>
      </c>
    </row>
    <row r="1463" spans="5:13">
      <c r="E1463">
        <v>1462</v>
      </c>
      <c r="F1463">
        <v>12.055387027582301</v>
      </c>
      <c r="I1463">
        <v>1462</v>
      </c>
      <c r="J1463">
        <v>12.057201132453301</v>
      </c>
      <c r="L1463">
        <v>1462</v>
      </c>
      <c r="M1463">
        <v>12.1658766055415</v>
      </c>
    </row>
    <row r="1464" spans="5:13">
      <c r="E1464">
        <v>1463</v>
      </c>
      <c r="F1464">
        <v>11.5332236363775</v>
      </c>
      <c r="I1464">
        <v>1463</v>
      </c>
      <c r="J1464">
        <v>11.518472164017799</v>
      </c>
      <c r="L1464">
        <v>1463</v>
      </c>
      <c r="M1464">
        <v>11.334354356943599</v>
      </c>
    </row>
    <row r="1465" spans="5:13">
      <c r="E1465">
        <v>1464</v>
      </c>
      <c r="F1465">
        <v>12.0287110822717</v>
      </c>
      <c r="I1465">
        <v>1464</v>
      </c>
      <c r="J1465">
        <v>11.9860170388462</v>
      </c>
      <c r="L1465">
        <v>1464</v>
      </c>
      <c r="M1465">
        <v>11.6895644606136</v>
      </c>
    </row>
    <row r="1466" spans="5:13">
      <c r="E1466">
        <v>1465</v>
      </c>
      <c r="F1466">
        <v>9.9006381656231195</v>
      </c>
      <c r="I1466">
        <v>1465</v>
      </c>
      <c r="J1466">
        <v>9.84350468551742</v>
      </c>
      <c r="L1466">
        <v>1465</v>
      </c>
      <c r="M1466">
        <v>9.9177369660137291</v>
      </c>
    </row>
    <row r="1467" spans="5:13">
      <c r="E1467">
        <v>1466</v>
      </c>
      <c r="F1467">
        <v>11.1814061920581</v>
      </c>
      <c r="I1467">
        <v>1466</v>
      </c>
      <c r="J1467">
        <v>11.1233757706677</v>
      </c>
      <c r="L1467">
        <v>1466</v>
      </c>
      <c r="M1467">
        <v>11.012351364672099</v>
      </c>
    </row>
    <row r="1468" spans="5:13">
      <c r="E1468">
        <v>1467</v>
      </c>
      <c r="F1468">
        <v>10.4654790324103</v>
      </c>
      <c r="I1468">
        <v>1467</v>
      </c>
      <c r="J1468">
        <v>10.4119819036503</v>
      </c>
      <c r="L1468">
        <v>1467</v>
      </c>
      <c r="M1468">
        <v>10.3690052447041</v>
      </c>
    </row>
    <row r="1469" spans="5:13">
      <c r="E1469">
        <v>1468</v>
      </c>
      <c r="F1469">
        <v>11.707856851189501</v>
      </c>
      <c r="I1469">
        <v>1468</v>
      </c>
      <c r="J1469">
        <v>11.6428505286249</v>
      </c>
      <c r="L1469">
        <v>1468</v>
      </c>
      <c r="M1469">
        <v>11.5044229050082</v>
      </c>
    </row>
    <row r="1470" spans="5:13">
      <c r="E1470">
        <v>1469</v>
      </c>
      <c r="F1470">
        <v>12.1740199708936</v>
      </c>
      <c r="I1470">
        <v>1469</v>
      </c>
      <c r="J1470">
        <v>12.128368129219901</v>
      </c>
      <c r="L1470">
        <v>1469</v>
      </c>
      <c r="M1470">
        <v>12.0092136008401</v>
      </c>
    </row>
    <row r="1471" spans="5:13">
      <c r="E1471">
        <v>1470</v>
      </c>
      <c r="F1471">
        <v>11.8299340098299</v>
      </c>
      <c r="I1471">
        <v>1470</v>
      </c>
      <c r="J1471">
        <v>11.8055533023936</v>
      </c>
      <c r="L1471">
        <v>1470</v>
      </c>
      <c r="M1471">
        <v>11.7906671366769</v>
      </c>
    </row>
    <row r="1472" spans="5:13">
      <c r="E1472">
        <v>1471</v>
      </c>
      <c r="F1472">
        <v>11.442608935797001</v>
      </c>
      <c r="I1472">
        <v>1471</v>
      </c>
      <c r="J1472">
        <v>11.3689484244812</v>
      </c>
      <c r="L1472">
        <v>1471</v>
      </c>
      <c r="M1472">
        <v>11.256784864443899</v>
      </c>
    </row>
    <row r="1473" spans="5:13">
      <c r="E1473">
        <v>1472</v>
      </c>
      <c r="F1473">
        <v>11.995455404537401</v>
      </c>
      <c r="I1473">
        <v>1472</v>
      </c>
      <c r="J1473">
        <v>11.9415217067919</v>
      </c>
      <c r="L1473">
        <v>1472</v>
      </c>
      <c r="M1473">
        <v>11.8450483733025</v>
      </c>
    </row>
    <row r="1474" spans="5:13">
      <c r="E1474">
        <v>1473</v>
      </c>
      <c r="F1474">
        <v>21.5424010598873</v>
      </c>
      <c r="I1474">
        <v>1473</v>
      </c>
      <c r="J1474">
        <v>22.437114252016901</v>
      </c>
      <c r="L1474">
        <v>1473</v>
      </c>
      <c r="M1474">
        <v>24.1716674146728</v>
      </c>
    </row>
    <row r="1475" spans="5:13">
      <c r="E1475">
        <v>1474</v>
      </c>
      <c r="F1475">
        <v>10.5372877248163</v>
      </c>
      <c r="I1475">
        <v>1474</v>
      </c>
      <c r="J1475">
        <v>10.487650721573701</v>
      </c>
      <c r="L1475">
        <v>1474</v>
      </c>
      <c r="M1475">
        <v>10.4275675317121</v>
      </c>
    </row>
    <row r="1476" spans="5:13">
      <c r="E1476">
        <v>1475</v>
      </c>
      <c r="F1476">
        <v>11.837981848651101</v>
      </c>
      <c r="I1476">
        <v>1475</v>
      </c>
      <c r="J1476">
        <v>11.829654229471499</v>
      </c>
      <c r="L1476">
        <v>1475</v>
      </c>
      <c r="M1476">
        <v>11.898263838626599</v>
      </c>
    </row>
    <row r="1477" spans="5:13">
      <c r="E1477">
        <v>1476</v>
      </c>
      <c r="F1477">
        <v>11.388490084503699</v>
      </c>
      <c r="I1477">
        <v>1476</v>
      </c>
      <c r="J1477">
        <v>11.340266425729</v>
      </c>
      <c r="L1477">
        <v>1476</v>
      </c>
      <c r="M1477">
        <v>11.167684102641701</v>
      </c>
    </row>
    <row r="1478" spans="5:13">
      <c r="E1478">
        <v>1477</v>
      </c>
      <c r="F1478">
        <v>10.4233700230834</v>
      </c>
      <c r="I1478">
        <v>1477</v>
      </c>
      <c r="J1478">
        <v>10.387696182659001</v>
      </c>
      <c r="L1478">
        <v>1477</v>
      </c>
      <c r="M1478">
        <v>10.434327385515401</v>
      </c>
    </row>
    <row r="1479" spans="5:13">
      <c r="E1479">
        <v>1478</v>
      </c>
      <c r="F1479">
        <v>11.982380845008899</v>
      </c>
      <c r="I1479">
        <v>1478</v>
      </c>
      <c r="J1479">
        <v>11.9700195854107</v>
      </c>
      <c r="L1479">
        <v>1478</v>
      </c>
      <c r="M1479">
        <v>11.828237371721</v>
      </c>
    </row>
    <row r="1480" spans="5:13">
      <c r="E1480">
        <v>1479</v>
      </c>
      <c r="F1480">
        <v>11.7139314846014</v>
      </c>
      <c r="I1480">
        <v>1479</v>
      </c>
      <c r="J1480">
        <v>11.7181187901701</v>
      </c>
      <c r="L1480">
        <v>1479</v>
      </c>
      <c r="M1480">
        <v>11.663985459549499</v>
      </c>
    </row>
    <row r="1481" spans="5:13">
      <c r="E1481">
        <v>1480</v>
      </c>
      <c r="F1481">
        <v>9.8236006079382996</v>
      </c>
      <c r="I1481">
        <v>1480</v>
      </c>
      <c r="J1481">
        <v>9.8195898076877306</v>
      </c>
      <c r="L1481">
        <v>1480</v>
      </c>
      <c r="M1481">
        <v>9.8775411757748994</v>
      </c>
    </row>
    <row r="1482" spans="5:13">
      <c r="E1482">
        <v>1481</v>
      </c>
      <c r="F1482">
        <v>9.1209689830641398</v>
      </c>
      <c r="I1482">
        <v>1481</v>
      </c>
      <c r="J1482">
        <v>9.1119359149475105</v>
      </c>
      <c r="L1482">
        <v>1481</v>
      </c>
      <c r="M1482">
        <v>9.2746190741493102</v>
      </c>
    </row>
    <row r="1483" spans="5:13">
      <c r="E1483">
        <v>1482</v>
      </c>
      <c r="F1483">
        <v>9.2036752591795903</v>
      </c>
      <c r="I1483">
        <v>1482</v>
      </c>
      <c r="J1483">
        <v>9.1871137446507802</v>
      </c>
      <c r="L1483">
        <v>1482</v>
      </c>
      <c r="M1483">
        <v>9.0378056896323802</v>
      </c>
    </row>
    <row r="1484" spans="5:13">
      <c r="E1484">
        <v>1483</v>
      </c>
      <c r="F1484">
        <v>10.1198321599003</v>
      </c>
      <c r="I1484">
        <v>1483</v>
      </c>
      <c r="J1484">
        <v>10.113075852295699</v>
      </c>
      <c r="L1484">
        <v>1483</v>
      </c>
      <c r="M1484">
        <v>10.0042560712434</v>
      </c>
    </row>
    <row r="1485" spans="5:13">
      <c r="E1485">
        <v>1484</v>
      </c>
      <c r="F1485">
        <v>10.6858785849047</v>
      </c>
      <c r="I1485">
        <v>1484</v>
      </c>
      <c r="J1485">
        <v>10.664376186564001</v>
      </c>
      <c r="L1485">
        <v>1484</v>
      </c>
      <c r="M1485">
        <v>10.539231832787999</v>
      </c>
    </row>
    <row r="1486" spans="5:13">
      <c r="E1486">
        <v>1485</v>
      </c>
      <c r="F1486">
        <v>9.9293514305474009</v>
      </c>
      <c r="I1486">
        <v>1485</v>
      </c>
      <c r="J1486">
        <v>9.9055367635088594</v>
      </c>
      <c r="L1486">
        <v>1485</v>
      </c>
      <c r="M1486">
        <v>9.8421120585782003</v>
      </c>
    </row>
    <row r="1487" spans="5:13">
      <c r="E1487">
        <v>1486</v>
      </c>
      <c r="F1487">
        <v>10.2599226472532</v>
      </c>
      <c r="I1487">
        <v>1486</v>
      </c>
      <c r="J1487">
        <v>10.225694472565699</v>
      </c>
      <c r="L1487">
        <v>1486</v>
      </c>
      <c r="M1487">
        <v>10.1061699299038</v>
      </c>
    </row>
    <row r="1488" spans="5:13">
      <c r="E1488">
        <v>1487</v>
      </c>
      <c r="F1488">
        <v>10.115825188089699</v>
      </c>
      <c r="I1488">
        <v>1487</v>
      </c>
      <c r="J1488">
        <v>10.077990236045</v>
      </c>
      <c r="L1488">
        <v>1487</v>
      </c>
      <c r="M1488">
        <v>10.054207974671399</v>
      </c>
    </row>
    <row r="1489" spans="5:13">
      <c r="E1489">
        <v>1488</v>
      </c>
      <c r="F1489">
        <v>9.7182359083557994</v>
      </c>
      <c r="I1489">
        <v>1488</v>
      </c>
      <c r="J1489">
        <v>9.6752240490662196</v>
      </c>
      <c r="L1489">
        <v>1488</v>
      </c>
      <c r="M1489">
        <v>9.58493519466764</v>
      </c>
    </row>
    <row r="1490" spans="5:13">
      <c r="E1490">
        <v>1489</v>
      </c>
      <c r="F1490">
        <v>9.6750161317316596</v>
      </c>
      <c r="I1490">
        <v>1489</v>
      </c>
      <c r="J1490">
        <v>9.6349311370974</v>
      </c>
      <c r="L1490">
        <v>1489</v>
      </c>
      <c r="M1490">
        <v>9.4557039500097204</v>
      </c>
    </row>
    <row r="1491" spans="5:13">
      <c r="E1491">
        <v>1490</v>
      </c>
      <c r="F1491">
        <v>9.2664751089229593</v>
      </c>
      <c r="I1491">
        <v>1490</v>
      </c>
      <c r="J1491">
        <v>9.2363987889758405</v>
      </c>
      <c r="L1491">
        <v>1490</v>
      </c>
      <c r="M1491">
        <v>9.0617324188719</v>
      </c>
    </row>
    <row r="1492" spans="5:13">
      <c r="E1492">
        <v>1491</v>
      </c>
      <c r="F1492">
        <v>9.67588073551088</v>
      </c>
      <c r="I1492">
        <v>1491</v>
      </c>
      <c r="J1492">
        <v>9.6486427158293893</v>
      </c>
      <c r="L1492">
        <v>1491</v>
      </c>
      <c r="M1492">
        <v>9.4500755942144092</v>
      </c>
    </row>
    <row r="1493" spans="5:13">
      <c r="E1493">
        <v>1492</v>
      </c>
      <c r="F1493">
        <v>9.9616549241769601</v>
      </c>
      <c r="I1493">
        <v>1492</v>
      </c>
      <c r="J1493">
        <v>9.9314260777978696</v>
      </c>
      <c r="L1493">
        <v>1492</v>
      </c>
      <c r="M1493">
        <v>9.6387565721321504</v>
      </c>
    </row>
    <row r="1494" spans="5:13">
      <c r="E1494">
        <v>1493</v>
      </c>
      <c r="F1494">
        <v>11.0505280331758</v>
      </c>
      <c r="I1494">
        <v>1493</v>
      </c>
      <c r="J1494">
        <v>11.0218618164317</v>
      </c>
      <c r="L1494">
        <v>1493</v>
      </c>
      <c r="M1494">
        <v>10.5951658957595</v>
      </c>
    </row>
    <row r="1495" spans="5:13">
      <c r="E1495">
        <v>1494</v>
      </c>
      <c r="F1495">
        <v>9.1828336739545993</v>
      </c>
      <c r="I1495">
        <v>1494</v>
      </c>
      <c r="J1495">
        <v>9.1695735958507392</v>
      </c>
      <c r="L1495">
        <v>1494</v>
      </c>
      <c r="M1495">
        <v>8.9477739059644392</v>
      </c>
    </row>
    <row r="1496" spans="5:13">
      <c r="E1496">
        <v>1495</v>
      </c>
      <c r="F1496">
        <v>8.7315206556682092</v>
      </c>
      <c r="I1496">
        <v>1495</v>
      </c>
      <c r="J1496">
        <v>8.6781215902589093</v>
      </c>
      <c r="L1496">
        <v>1495</v>
      </c>
      <c r="M1496">
        <v>8.4837177073052796</v>
      </c>
    </row>
    <row r="1497" spans="5:13">
      <c r="E1497">
        <v>1496</v>
      </c>
      <c r="F1497">
        <v>9.1102426925782893</v>
      </c>
      <c r="I1497">
        <v>1496</v>
      </c>
      <c r="J1497">
        <v>9.0591385987991107</v>
      </c>
      <c r="L1497">
        <v>1496</v>
      </c>
      <c r="M1497">
        <v>8.9099906157743796</v>
      </c>
    </row>
    <row r="1498" spans="5:13">
      <c r="E1498">
        <v>1497</v>
      </c>
      <c r="F1498">
        <v>9.1797732319274594</v>
      </c>
      <c r="I1498">
        <v>1497</v>
      </c>
      <c r="J1498">
        <v>9.1333545044406304</v>
      </c>
      <c r="L1498">
        <v>1497</v>
      </c>
      <c r="M1498">
        <v>8.9731726496933106</v>
      </c>
    </row>
    <row r="1499" spans="5:13">
      <c r="E1499">
        <v>1498</v>
      </c>
      <c r="F1499">
        <v>9.1968395523855193</v>
      </c>
      <c r="I1499">
        <v>1498</v>
      </c>
      <c r="J1499">
        <v>9.1571416054639201</v>
      </c>
      <c r="L1499">
        <v>1498</v>
      </c>
      <c r="M1499">
        <v>8.9657146186960102</v>
      </c>
    </row>
    <row r="1500" spans="5:13">
      <c r="E1500">
        <v>1499</v>
      </c>
      <c r="F1500">
        <v>8.8177684200947795</v>
      </c>
      <c r="I1500">
        <v>1499</v>
      </c>
      <c r="J1500">
        <v>8.7840667226041695</v>
      </c>
      <c r="L1500">
        <v>1499</v>
      </c>
      <c r="M1500">
        <v>8.67353109758856</v>
      </c>
    </row>
    <row r="1501" spans="5:13">
      <c r="E1501">
        <v>1500</v>
      </c>
      <c r="F1501">
        <v>8.6676272896290296</v>
      </c>
      <c r="I1501">
        <v>1500</v>
      </c>
      <c r="J1501">
        <v>8.6306724637456398</v>
      </c>
      <c r="L1501">
        <v>1500</v>
      </c>
      <c r="M1501">
        <v>8.5202164543409804</v>
      </c>
    </row>
    <row r="1502" spans="5:13">
      <c r="E1502">
        <v>1501</v>
      </c>
      <c r="F1502">
        <v>8.6957184308543294</v>
      </c>
      <c r="I1502">
        <v>1501</v>
      </c>
      <c r="J1502">
        <v>8.6537504950796897</v>
      </c>
      <c r="L1502">
        <v>1501</v>
      </c>
      <c r="M1502">
        <v>8.5126997889493303</v>
      </c>
    </row>
    <row r="1503" spans="5:13">
      <c r="E1503">
        <v>1502</v>
      </c>
      <c r="F1503">
        <v>8.9878152261944901</v>
      </c>
      <c r="I1503">
        <v>1502</v>
      </c>
      <c r="J1503">
        <v>8.9553457066300801</v>
      </c>
      <c r="L1503">
        <v>1502</v>
      </c>
      <c r="M1503">
        <v>8.8326089483892396</v>
      </c>
    </row>
    <row r="1504" spans="5:13">
      <c r="E1504">
        <v>1503</v>
      </c>
      <c r="F1504">
        <v>9.1791746680483293</v>
      </c>
      <c r="I1504">
        <v>1503</v>
      </c>
      <c r="J1504">
        <v>9.1480696892330595</v>
      </c>
      <c r="L1504">
        <v>1503</v>
      </c>
      <c r="M1504">
        <v>8.9955231725983502</v>
      </c>
    </row>
    <row r="1505" spans="5:13">
      <c r="E1505">
        <v>1504</v>
      </c>
      <c r="F1505">
        <v>9.3903063426865607</v>
      </c>
      <c r="I1505">
        <v>1504</v>
      </c>
      <c r="J1505">
        <v>9.3639743305452292</v>
      </c>
      <c r="L1505">
        <v>1504</v>
      </c>
      <c r="M1505">
        <v>9.1613697987113305</v>
      </c>
    </row>
    <row r="1506" spans="5:13">
      <c r="E1506">
        <v>1505</v>
      </c>
      <c r="F1506">
        <v>8.9732026530326596</v>
      </c>
      <c r="I1506">
        <v>1505</v>
      </c>
      <c r="J1506">
        <v>8.9509658013632993</v>
      </c>
      <c r="L1506">
        <v>1505</v>
      </c>
      <c r="M1506">
        <v>8.7892497427161196</v>
      </c>
    </row>
    <row r="1507" spans="5:13">
      <c r="E1507">
        <v>1506</v>
      </c>
      <c r="F1507">
        <v>8.8912950065289795</v>
      </c>
      <c r="I1507">
        <v>1506</v>
      </c>
      <c r="J1507">
        <v>8.8709032782357902</v>
      </c>
      <c r="L1507">
        <v>1506</v>
      </c>
      <c r="M1507">
        <v>8.64050989029246</v>
      </c>
    </row>
    <row r="1508" spans="5:13">
      <c r="E1508">
        <v>1507</v>
      </c>
      <c r="F1508">
        <v>8.9250212317140907</v>
      </c>
      <c r="I1508">
        <v>1507</v>
      </c>
      <c r="J1508">
        <v>8.9103074101331092</v>
      </c>
      <c r="L1508">
        <v>1507</v>
      </c>
      <c r="M1508">
        <v>8.7838260762442992</v>
      </c>
    </row>
    <row r="1509" spans="5:13">
      <c r="E1509">
        <v>1508</v>
      </c>
      <c r="F1509">
        <v>9.3970509340955406</v>
      </c>
      <c r="I1509">
        <v>1508</v>
      </c>
      <c r="J1509">
        <v>9.3726665566422103</v>
      </c>
      <c r="L1509">
        <v>1508</v>
      </c>
      <c r="M1509">
        <v>9.2225824787316508</v>
      </c>
    </row>
    <row r="1510" spans="5:13">
      <c r="E1510">
        <v>1509</v>
      </c>
      <c r="F1510">
        <v>9.0467906241708107</v>
      </c>
      <c r="I1510">
        <v>1509</v>
      </c>
      <c r="J1510">
        <v>9.0201680726943092</v>
      </c>
      <c r="L1510">
        <v>1509</v>
      </c>
      <c r="M1510">
        <v>8.9097287091883199</v>
      </c>
    </row>
    <row r="1511" spans="5:13">
      <c r="E1511">
        <v>1510</v>
      </c>
      <c r="F1511">
        <v>10.388622882500499</v>
      </c>
      <c r="I1511">
        <v>1510</v>
      </c>
      <c r="J1511">
        <v>10.3657389943134</v>
      </c>
      <c r="L1511">
        <v>1510</v>
      </c>
      <c r="M1511">
        <v>10.2057775671699</v>
      </c>
    </row>
    <row r="1512" spans="5:13">
      <c r="E1512">
        <v>1511</v>
      </c>
      <c r="F1512">
        <v>9.9681990936249694</v>
      </c>
      <c r="I1512">
        <v>1511</v>
      </c>
      <c r="J1512">
        <v>9.9474713856922694</v>
      </c>
      <c r="L1512">
        <v>1511</v>
      </c>
      <c r="M1512">
        <v>9.8937757993172095</v>
      </c>
    </row>
    <row r="1513" spans="5:13">
      <c r="E1513">
        <v>1512</v>
      </c>
      <c r="F1513">
        <v>10.3243801578713</v>
      </c>
      <c r="I1513">
        <v>1512</v>
      </c>
      <c r="J1513">
        <v>10.304139198166499</v>
      </c>
      <c r="L1513">
        <v>1512</v>
      </c>
      <c r="M1513">
        <v>10.175610251680499</v>
      </c>
    </row>
    <row r="1514" spans="5:13">
      <c r="E1514">
        <v>1513</v>
      </c>
      <c r="F1514">
        <v>11.2484870735948</v>
      </c>
      <c r="I1514">
        <v>1513</v>
      </c>
      <c r="J1514">
        <v>11.237014947138</v>
      </c>
      <c r="L1514">
        <v>1513</v>
      </c>
      <c r="M1514">
        <v>11.0806877879573</v>
      </c>
    </row>
    <row r="1515" spans="5:13">
      <c r="E1515">
        <v>1514</v>
      </c>
      <c r="F1515">
        <v>11.641780069166501</v>
      </c>
      <c r="I1515">
        <v>1514</v>
      </c>
      <c r="J1515">
        <v>11.634771783926</v>
      </c>
      <c r="L1515">
        <v>1514</v>
      </c>
      <c r="M1515">
        <v>11.398670952242799</v>
      </c>
    </row>
    <row r="1516" spans="5:13">
      <c r="E1516">
        <v>1515</v>
      </c>
      <c r="F1516">
        <v>11.358611191426199</v>
      </c>
      <c r="I1516">
        <v>1515</v>
      </c>
      <c r="J1516">
        <v>11.3589550471112</v>
      </c>
      <c r="L1516">
        <v>1515</v>
      </c>
      <c r="M1516">
        <v>11.2564741855247</v>
      </c>
    </row>
    <row r="1517" spans="5:13">
      <c r="E1517">
        <v>1516</v>
      </c>
      <c r="F1517">
        <v>10.4097468072115</v>
      </c>
      <c r="I1517">
        <v>1516</v>
      </c>
      <c r="J1517">
        <v>10.390595900064399</v>
      </c>
      <c r="L1517">
        <v>1516</v>
      </c>
      <c r="M1517">
        <v>10.2792487858848</v>
      </c>
    </row>
    <row r="1518" spans="5:13">
      <c r="E1518">
        <v>1517</v>
      </c>
      <c r="F1518">
        <v>9.7466765929755503</v>
      </c>
      <c r="I1518">
        <v>1517</v>
      </c>
      <c r="J1518">
        <v>9.7029700781260697</v>
      </c>
      <c r="L1518">
        <v>1517</v>
      </c>
      <c r="M1518">
        <v>9.5788707400005109</v>
      </c>
    </row>
    <row r="1519" spans="5:13">
      <c r="E1519">
        <v>1518</v>
      </c>
      <c r="F1519">
        <v>9.5056879653332</v>
      </c>
      <c r="I1519">
        <v>1518</v>
      </c>
      <c r="J1519">
        <v>9.4768616214286396</v>
      </c>
      <c r="L1519">
        <v>1518</v>
      </c>
      <c r="M1519">
        <v>9.4239994267541807</v>
      </c>
    </row>
    <row r="1520" spans="5:13">
      <c r="E1520">
        <v>1519</v>
      </c>
      <c r="F1520">
        <v>9.6587024302571898</v>
      </c>
      <c r="I1520">
        <v>1519</v>
      </c>
      <c r="J1520">
        <v>9.6411721820671001</v>
      </c>
      <c r="L1520">
        <v>1519</v>
      </c>
      <c r="M1520">
        <v>9.5363131189317407</v>
      </c>
    </row>
    <row r="1521" spans="5:13">
      <c r="E1521">
        <v>1520</v>
      </c>
      <c r="F1521">
        <v>9.8969461602078699</v>
      </c>
      <c r="I1521">
        <v>1520</v>
      </c>
      <c r="J1521">
        <v>9.8777122143931795</v>
      </c>
      <c r="L1521">
        <v>1520</v>
      </c>
      <c r="M1521">
        <v>9.6579241906783704</v>
      </c>
    </row>
    <row r="1522" spans="5:13">
      <c r="E1522">
        <v>1521</v>
      </c>
      <c r="F1522">
        <v>9.4271623877021309</v>
      </c>
      <c r="I1522">
        <v>1521</v>
      </c>
      <c r="J1522">
        <v>9.3920734591686905</v>
      </c>
      <c r="L1522">
        <v>1521</v>
      </c>
      <c r="M1522">
        <v>9.2427792390980894</v>
      </c>
    </row>
    <row r="1523" spans="5:13">
      <c r="E1523">
        <v>1522</v>
      </c>
      <c r="F1523">
        <v>9.1058994466874594</v>
      </c>
      <c r="I1523">
        <v>1522</v>
      </c>
      <c r="J1523">
        <v>9.0794262927442997</v>
      </c>
      <c r="L1523">
        <v>1522</v>
      </c>
      <c r="M1523">
        <v>9.0393969110973895</v>
      </c>
    </row>
    <row r="1524" spans="5:13">
      <c r="E1524">
        <v>1523</v>
      </c>
      <c r="F1524">
        <v>8.9568370662377692</v>
      </c>
      <c r="I1524">
        <v>1523</v>
      </c>
      <c r="J1524">
        <v>8.9318190399731208</v>
      </c>
      <c r="L1524">
        <v>1523</v>
      </c>
      <c r="M1524">
        <v>8.8663183038230997</v>
      </c>
    </row>
    <row r="1525" spans="5:13">
      <c r="E1525">
        <v>1524</v>
      </c>
      <c r="F1525">
        <v>8.8841275338663905</v>
      </c>
      <c r="I1525">
        <v>1524</v>
      </c>
      <c r="J1525">
        <v>8.8575545079270697</v>
      </c>
      <c r="L1525">
        <v>1524</v>
      </c>
      <c r="M1525">
        <v>8.7836448581319608</v>
      </c>
    </row>
    <row r="1526" spans="5:13">
      <c r="E1526">
        <v>1525</v>
      </c>
      <c r="F1526">
        <v>9.1019052983264395</v>
      </c>
      <c r="I1526">
        <v>1525</v>
      </c>
      <c r="J1526">
        <v>9.0700389380964594</v>
      </c>
      <c r="L1526">
        <v>1525</v>
      </c>
      <c r="M1526">
        <v>8.9598595907547498</v>
      </c>
    </row>
    <row r="1527" spans="5:13">
      <c r="E1527">
        <v>1526</v>
      </c>
      <c r="F1527">
        <v>9.2419191000285394</v>
      </c>
      <c r="I1527">
        <v>1526</v>
      </c>
      <c r="J1527">
        <v>9.2217764191571998</v>
      </c>
      <c r="L1527">
        <v>1526</v>
      </c>
      <c r="M1527">
        <v>9.1271317025899794</v>
      </c>
    </row>
    <row r="1528" spans="5:13">
      <c r="E1528">
        <v>1527</v>
      </c>
      <c r="F1528">
        <v>9.6088891585612597</v>
      </c>
      <c r="I1528">
        <v>1527</v>
      </c>
      <c r="J1528">
        <v>9.6459001070929293</v>
      </c>
      <c r="L1528">
        <v>1527</v>
      </c>
      <c r="M1528">
        <v>9.7071331835693595</v>
      </c>
    </row>
    <row r="1529" spans="5:13">
      <c r="E1529">
        <v>1528</v>
      </c>
      <c r="F1529">
        <v>9.7115612045532593</v>
      </c>
      <c r="I1529">
        <v>1528</v>
      </c>
      <c r="J1529">
        <v>9.7277758928305307</v>
      </c>
      <c r="L1529">
        <v>1528</v>
      </c>
      <c r="M1529">
        <v>9.6539711300998601</v>
      </c>
    </row>
    <row r="1530" spans="5:13">
      <c r="E1530">
        <v>1529</v>
      </c>
      <c r="F1530">
        <v>10.9639746267622</v>
      </c>
      <c r="I1530">
        <v>1529</v>
      </c>
      <c r="J1530">
        <v>10.948134019979801</v>
      </c>
      <c r="L1530">
        <v>1529</v>
      </c>
      <c r="M1530">
        <v>10.7382996075865</v>
      </c>
    </row>
    <row r="1531" spans="5:13">
      <c r="E1531">
        <v>1530</v>
      </c>
      <c r="F1531">
        <v>12.1561121048926</v>
      </c>
      <c r="I1531">
        <v>1530</v>
      </c>
      <c r="J1531">
        <v>12.1511130639163</v>
      </c>
      <c r="L1531">
        <v>1530</v>
      </c>
      <c r="M1531">
        <v>11.9032117745181</v>
      </c>
    </row>
    <row r="1532" spans="5:13">
      <c r="E1532">
        <v>1531</v>
      </c>
      <c r="F1532">
        <v>10.111677379472299</v>
      </c>
      <c r="I1532">
        <v>1531</v>
      </c>
      <c r="J1532">
        <v>10.0826858796409</v>
      </c>
      <c r="L1532">
        <v>1531</v>
      </c>
      <c r="M1532">
        <v>9.9203252632555703</v>
      </c>
    </row>
    <row r="1533" spans="5:13">
      <c r="E1533">
        <v>1532</v>
      </c>
      <c r="F1533">
        <v>8.65110587978638</v>
      </c>
      <c r="I1533">
        <v>1532</v>
      </c>
      <c r="J1533">
        <v>8.6231006240543095</v>
      </c>
      <c r="L1533">
        <v>1532</v>
      </c>
      <c r="M1533">
        <v>8.5248965875703693</v>
      </c>
    </row>
    <row r="1534" spans="5:13">
      <c r="E1534">
        <v>1533</v>
      </c>
      <c r="F1534">
        <v>9.3154399674205006</v>
      </c>
      <c r="I1534">
        <v>1533</v>
      </c>
      <c r="J1534">
        <v>9.2757402463994705</v>
      </c>
      <c r="L1534">
        <v>1533</v>
      </c>
      <c r="M1534">
        <v>9.0452891780892397</v>
      </c>
    </row>
    <row r="1535" spans="5:13">
      <c r="E1535">
        <v>1534</v>
      </c>
      <c r="F1535">
        <v>9.6322806529172098</v>
      </c>
      <c r="I1535">
        <v>1534</v>
      </c>
      <c r="J1535">
        <v>9.6175631885810908</v>
      </c>
      <c r="L1535">
        <v>1534</v>
      </c>
      <c r="M1535">
        <v>9.5915200773217606</v>
      </c>
    </row>
    <row r="1536" spans="5:13">
      <c r="E1536">
        <v>1535</v>
      </c>
      <c r="F1536">
        <v>9.3763773607863197</v>
      </c>
      <c r="I1536">
        <v>1535</v>
      </c>
      <c r="J1536">
        <v>9.3563654137575707</v>
      </c>
      <c r="L1536">
        <v>1535</v>
      </c>
      <c r="M1536">
        <v>9.2881035358620991</v>
      </c>
    </row>
    <row r="1537" spans="5:13">
      <c r="E1537">
        <v>1536</v>
      </c>
      <c r="F1537">
        <v>9.4603382960098799</v>
      </c>
      <c r="I1537">
        <v>1536</v>
      </c>
      <c r="J1537">
        <v>9.4467318677912697</v>
      </c>
      <c r="L1537">
        <v>1536</v>
      </c>
      <c r="M1537">
        <v>9.3113142692090491</v>
      </c>
    </row>
    <row r="1538" spans="5:13">
      <c r="E1538">
        <v>1537</v>
      </c>
      <c r="F1538">
        <v>8.7744259231332506</v>
      </c>
      <c r="I1538">
        <v>1537</v>
      </c>
      <c r="J1538">
        <v>8.7954673381902495</v>
      </c>
      <c r="L1538">
        <v>1537</v>
      </c>
      <c r="M1538">
        <v>8.6661502631553091</v>
      </c>
    </row>
    <row r="1539" spans="5:13">
      <c r="E1539">
        <v>1538</v>
      </c>
      <c r="F1539">
        <v>9.1458341631703792</v>
      </c>
      <c r="I1539">
        <v>1538</v>
      </c>
      <c r="J1539">
        <v>9.1745382689065895</v>
      </c>
      <c r="L1539">
        <v>1538</v>
      </c>
      <c r="M1539">
        <v>9.1567982811072</v>
      </c>
    </row>
    <row r="1540" spans="5:13">
      <c r="E1540">
        <v>1539</v>
      </c>
      <c r="F1540">
        <v>8.9967896278457999</v>
      </c>
      <c r="I1540">
        <v>1539</v>
      </c>
      <c r="J1540">
        <v>9.0057409750619293</v>
      </c>
      <c r="L1540">
        <v>1539</v>
      </c>
      <c r="M1540">
        <v>9.0217490329367802</v>
      </c>
    </row>
    <row r="1541" spans="5:13">
      <c r="E1541">
        <v>1540</v>
      </c>
      <c r="F1541">
        <v>9.1504849449315593</v>
      </c>
      <c r="I1541">
        <v>1540</v>
      </c>
      <c r="J1541">
        <v>9.1712767199963707</v>
      </c>
      <c r="L1541">
        <v>1540</v>
      </c>
      <c r="M1541">
        <v>9.1791599428913297</v>
      </c>
    </row>
    <row r="1542" spans="5:13">
      <c r="E1542">
        <v>1541</v>
      </c>
      <c r="F1542">
        <v>9.3704543320131002</v>
      </c>
      <c r="I1542">
        <v>1541</v>
      </c>
      <c r="J1542">
        <v>9.3915346253906602</v>
      </c>
      <c r="L1542">
        <v>1541</v>
      </c>
      <c r="M1542">
        <v>9.37362591766294</v>
      </c>
    </row>
    <row r="1543" spans="5:13">
      <c r="E1543">
        <v>1542</v>
      </c>
      <c r="F1543">
        <v>9.5053944146646803</v>
      </c>
      <c r="I1543">
        <v>1542</v>
      </c>
      <c r="J1543">
        <v>9.5383284302481606</v>
      </c>
      <c r="L1543">
        <v>1542</v>
      </c>
      <c r="M1543">
        <v>9.5656280517086092</v>
      </c>
    </row>
    <row r="1544" spans="5:13">
      <c r="E1544">
        <v>1543</v>
      </c>
      <c r="F1544">
        <v>9.6598997709009797</v>
      </c>
      <c r="I1544">
        <v>1543</v>
      </c>
      <c r="J1544">
        <v>9.6900004234388106</v>
      </c>
      <c r="L1544">
        <v>1543</v>
      </c>
      <c r="M1544">
        <v>9.6515922469466702</v>
      </c>
    </row>
    <row r="1545" spans="5:13">
      <c r="E1545">
        <v>1544</v>
      </c>
      <c r="F1545">
        <v>8.4809935291913305</v>
      </c>
      <c r="I1545">
        <v>1544</v>
      </c>
      <c r="J1545">
        <v>8.5070951355990694</v>
      </c>
      <c r="L1545">
        <v>1544</v>
      </c>
      <c r="M1545">
        <v>8.6467734674101209</v>
      </c>
    </row>
    <row r="1546" spans="5:13">
      <c r="E1546">
        <v>1545</v>
      </c>
      <c r="F1546">
        <v>9.6752121084331009</v>
      </c>
      <c r="I1546">
        <v>1545</v>
      </c>
      <c r="J1546">
        <v>9.7015589228062407</v>
      </c>
      <c r="L1546">
        <v>1545</v>
      </c>
      <c r="M1546">
        <v>9.6291489213907298</v>
      </c>
    </row>
    <row r="1547" spans="5:13">
      <c r="E1547">
        <v>1546</v>
      </c>
      <c r="F1547">
        <v>9.5364604779673101</v>
      </c>
      <c r="I1547">
        <v>1546</v>
      </c>
      <c r="J1547">
        <v>9.5624962886404994</v>
      </c>
      <c r="L1547">
        <v>1546</v>
      </c>
      <c r="M1547">
        <v>9.4882754312768895</v>
      </c>
    </row>
    <row r="1548" spans="5:13">
      <c r="E1548">
        <v>1547</v>
      </c>
      <c r="F1548">
        <v>9.0728076976126797</v>
      </c>
      <c r="I1548">
        <v>1547</v>
      </c>
      <c r="J1548">
        <v>9.0986775386088805</v>
      </c>
      <c r="L1548">
        <v>1547</v>
      </c>
      <c r="M1548">
        <v>9.0327748525584592</v>
      </c>
    </row>
    <row r="1549" spans="5:13">
      <c r="E1549">
        <v>1548</v>
      </c>
      <c r="F1549">
        <v>9.4025826455911492</v>
      </c>
      <c r="I1549">
        <v>1548</v>
      </c>
      <c r="J1549">
        <v>9.4343785835858398</v>
      </c>
      <c r="L1549">
        <v>1548</v>
      </c>
      <c r="M1549">
        <v>9.3303265202109404</v>
      </c>
    </row>
    <row r="1550" spans="5:13">
      <c r="E1550">
        <v>1549</v>
      </c>
      <c r="F1550">
        <v>9.7462804861665493</v>
      </c>
      <c r="I1550">
        <v>1549</v>
      </c>
      <c r="J1550">
        <v>9.7905466849879605</v>
      </c>
      <c r="L1550">
        <v>1549</v>
      </c>
      <c r="M1550">
        <v>9.7036503056349197</v>
      </c>
    </row>
    <row r="1551" spans="5:13">
      <c r="E1551">
        <v>1550</v>
      </c>
      <c r="F1551">
        <v>9.3818049393322696</v>
      </c>
      <c r="I1551">
        <v>1550</v>
      </c>
      <c r="J1551">
        <v>9.4261136038229498</v>
      </c>
      <c r="L1551">
        <v>1550</v>
      </c>
      <c r="M1551">
        <v>9.3831963258651996</v>
      </c>
    </row>
    <row r="1552" spans="5:13">
      <c r="E1552">
        <v>1551</v>
      </c>
      <c r="F1552">
        <v>10.309599673256001</v>
      </c>
      <c r="I1552">
        <v>1551</v>
      </c>
      <c r="J1552">
        <v>10.368659924787501</v>
      </c>
      <c r="L1552">
        <v>1551</v>
      </c>
      <c r="M1552">
        <v>10.2092827487877</v>
      </c>
    </row>
    <row r="1553" spans="5:13">
      <c r="E1553">
        <v>1552</v>
      </c>
      <c r="F1553">
        <v>9.6386739174223308</v>
      </c>
      <c r="I1553">
        <v>1552</v>
      </c>
      <c r="J1553">
        <v>9.6902500472146293</v>
      </c>
      <c r="L1553">
        <v>1552</v>
      </c>
      <c r="M1553">
        <v>9.5199857077069705</v>
      </c>
    </row>
    <row r="1554" spans="5:13">
      <c r="E1554">
        <v>1553</v>
      </c>
      <c r="F1554">
        <v>7.6450950446635204</v>
      </c>
      <c r="I1554">
        <v>1553</v>
      </c>
      <c r="J1554">
        <v>7.6816574438789003</v>
      </c>
      <c r="L1554">
        <v>1553</v>
      </c>
      <c r="M1554">
        <v>7.51260814019943</v>
      </c>
    </row>
    <row r="1555" spans="5:13">
      <c r="E1555">
        <v>1554</v>
      </c>
      <c r="F1555">
        <v>7.5009928770701304</v>
      </c>
      <c r="I1555">
        <v>1554</v>
      </c>
      <c r="J1555">
        <v>7.5331521120240703</v>
      </c>
      <c r="L1555">
        <v>1554</v>
      </c>
      <c r="M1555">
        <v>7.3739364416777997</v>
      </c>
    </row>
    <row r="1556" spans="5:13">
      <c r="E1556">
        <v>1555</v>
      </c>
      <c r="F1556">
        <v>7.5711120605403002</v>
      </c>
      <c r="I1556">
        <v>1555</v>
      </c>
      <c r="J1556">
        <v>7.5724828586572803</v>
      </c>
      <c r="L1556">
        <v>1555</v>
      </c>
      <c r="M1556">
        <v>7.4919347354422303</v>
      </c>
    </row>
    <row r="1557" spans="5:13">
      <c r="E1557">
        <v>1556</v>
      </c>
      <c r="F1557">
        <v>7.9483524351641002</v>
      </c>
      <c r="I1557">
        <v>1556</v>
      </c>
      <c r="J1557">
        <v>7.9515031539262697</v>
      </c>
      <c r="L1557">
        <v>1556</v>
      </c>
      <c r="M1557">
        <v>7.8390551542456004</v>
      </c>
    </row>
    <row r="1558" spans="5:13">
      <c r="E1558">
        <v>1557</v>
      </c>
      <c r="F1558">
        <v>7.88595944634893</v>
      </c>
      <c r="I1558">
        <v>1557</v>
      </c>
      <c r="J1558">
        <v>7.8937691098776197</v>
      </c>
      <c r="L1558">
        <v>1557</v>
      </c>
      <c r="M1558">
        <v>7.7942933662182003</v>
      </c>
    </row>
    <row r="1559" spans="5:13">
      <c r="E1559">
        <v>1558</v>
      </c>
      <c r="F1559">
        <v>7.6250164735068404</v>
      </c>
      <c r="I1559">
        <v>1558</v>
      </c>
      <c r="J1559">
        <v>7.6402205897642101</v>
      </c>
      <c r="L1559">
        <v>1558</v>
      </c>
      <c r="M1559">
        <v>7.6043294013976999</v>
      </c>
    </row>
    <row r="1560" spans="5:13">
      <c r="E1560">
        <v>1559</v>
      </c>
      <c r="F1560">
        <v>7.7138626364602096</v>
      </c>
      <c r="I1560">
        <v>1559</v>
      </c>
      <c r="J1560">
        <v>7.7229394412682701</v>
      </c>
      <c r="L1560">
        <v>1559</v>
      </c>
      <c r="M1560">
        <v>7.6043630517330003</v>
      </c>
    </row>
    <row r="1561" spans="5:13">
      <c r="E1561">
        <v>1560</v>
      </c>
      <c r="F1561">
        <v>7.5684013134236903</v>
      </c>
      <c r="I1561">
        <v>1560</v>
      </c>
      <c r="J1561">
        <v>7.5731242067375302</v>
      </c>
      <c r="L1561">
        <v>1560</v>
      </c>
      <c r="M1561">
        <v>7.4223882608299396</v>
      </c>
    </row>
    <row r="1562" spans="5:13">
      <c r="E1562">
        <v>1561</v>
      </c>
      <c r="F1562">
        <v>7.5799215116690402</v>
      </c>
      <c r="I1562">
        <v>1561</v>
      </c>
      <c r="J1562">
        <v>7.5884861243060699</v>
      </c>
      <c r="L1562">
        <v>1561</v>
      </c>
      <c r="M1562">
        <v>7.4542057554258001</v>
      </c>
    </row>
    <row r="1563" spans="5:13">
      <c r="E1563">
        <v>1562</v>
      </c>
      <c r="F1563">
        <v>7.5720651344609404</v>
      </c>
      <c r="I1563">
        <v>1562</v>
      </c>
      <c r="J1563">
        <v>7.5720213939347998</v>
      </c>
      <c r="L1563">
        <v>1562</v>
      </c>
      <c r="M1563">
        <v>7.4821667409871502</v>
      </c>
    </row>
    <row r="1564" spans="5:13">
      <c r="E1564">
        <v>1563</v>
      </c>
      <c r="F1564">
        <v>7.9960038402847804</v>
      </c>
      <c r="I1564">
        <v>1563</v>
      </c>
      <c r="J1564">
        <v>7.9951717340764397</v>
      </c>
      <c r="L1564">
        <v>1563</v>
      </c>
      <c r="M1564">
        <v>7.8459095410522801</v>
      </c>
    </row>
    <row r="1565" spans="5:13">
      <c r="E1565">
        <v>1564</v>
      </c>
      <c r="F1565">
        <v>7.5733032475715003</v>
      </c>
      <c r="I1565">
        <v>1564</v>
      </c>
      <c r="J1565">
        <v>7.5737508157545399</v>
      </c>
      <c r="L1565">
        <v>1564</v>
      </c>
      <c r="M1565">
        <v>7.4999555687658903</v>
      </c>
    </row>
    <row r="1566" spans="5:13">
      <c r="E1566">
        <v>1565</v>
      </c>
      <c r="F1566">
        <v>7.5919306910268602</v>
      </c>
      <c r="I1566">
        <v>1565</v>
      </c>
      <c r="J1566">
        <v>7.5913568476729898</v>
      </c>
      <c r="L1566">
        <v>1565</v>
      </c>
      <c r="M1566">
        <v>7.5426050026863098</v>
      </c>
    </row>
    <row r="1567" spans="5:13">
      <c r="E1567">
        <v>1566</v>
      </c>
      <c r="F1567">
        <v>7.8867590819632802</v>
      </c>
      <c r="I1567">
        <v>1566</v>
      </c>
      <c r="J1567">
        <v>7.8963830972493296</v>
      </c>
      <c r="L1567">
        <v>1566</v>
      </c>
      <c r="M1567">
        <v>7.7984135459151904</v>
      </c>
    </row>
    <row r="1568" spans="5:13">
      <c r="E1568">
        <v>1567</v>
      </c>
      <c r="F1568">
        <v>7.6493751715803402</v>
      </c>
      <c r="I1568">
        <v>1567</v>
      </c>
      <c r="J1568">
        <v>7.6681761707527398</v>
      </c>
      <c r="L1568">
        <v>1567</v>
      </c>
      <c r="M1568">
        <v>7.5867108504157503</v>
      </c>
    </row>
    <row r="1569" spans="5:13">
      <c r="E1569">
        <v>1568</v>
      </c>
      <c r="F1569">
        <v>7.3220928033189701</v>
      </c>
      <c r="I1569">
        <v>1568</v>
      </c>
      <c r="J1569">
        <v>7.3425956992390704</v>
      </c>
      <c r="L1569">
        <v>1568</v>
      </c>
      <c r="M1569">
        <v>7.1620880447248103</v>
      </c>
    </row>
    <row r="1570" spans="5:13">
      <c r="E1570">
        <v>1569</v>
      </c>
      <c r="F1570">
        <v>7.0766930625721596</v>
      </c>
      <c r="I1570">
        <v>1569</v>
      </c>
      <c r="J1570">
        <v>7.1083120410794898</v>
      </c>
      <c r="L1570">
        <v>1569</v>
      </c>
      <c r="M1570">
        <v>6.9946786322985304</v>
      </c>
    </row>
    <row r="1571" spans="5:13">
      <c r="E1571">
        <v>1570</v>
      </c>
      <c r="F1571">
        <v>7.8988441068109596</v>
      </c>
      <c r="I1571">
        <v>1570</v>
      </c>
      <c r="J1571">
        <v>7.9154760406821696</v>
      </c>
      <c r="L1571">
        <v>1570</v>
      </c>
      <c r="M1571">
        <v>7.8564517175208701</v>
      </c>
    </row>
    <row r="1572" spans="5:13">
      <c r="E1572">
        <v>1571</v>
      </c>
      <c r="F1572">
        <v>9.1024515364642191</v>
      </c>
      <c r="I1572">
        <v>1571</v>
      </c>
      <c r="J1572">
        <v>9.1149021716053493</v>
      </c>
      <c r="L1572">
        <v>1571</v>
      </c>
      <c r="M1572">
        <v>9.0626120164349508</v>
      </c>
    </row>
    <row r="1573" spans="5:13">
      <c r="E1573">
        <v>1572</v>
      </c>
      <c r="F1573">
        <v>10.3080160286856</v>
      </c>
      <c r="I1573">
        <v>1572</v>
      </c>
      <c r="J1573">
        <v>10.3221468531162</v>
      </c>
      <c r="L1573">
        <v>1572</v>
      </c>
      <c r="M1573">
        <v>10.1481599071014</v>
      </c>
    </row>
    <row r="1574" spans="5:13">
      <c r="E1574">
        <v>1573</v>
      </c>
      <c r="F1574">
        <v>8.9423873800884195</v>
      </c>
      <c r="I1574">
        <v>1573</v>
      </c>
      <c r="J1574">
        <v>8.9329570848984794</v>
      </c>
      <c r="L1574">
        <v>1573</v>
      </c>
      <c r="M1574">
        <v>8.7324959639826805</v>
      </c>
    </row>
    <row r="1575" spans="5:13">
      <c r="E1575">
        <v>1574</v>
      </c>
      <c r="F1575">
        <v>7.7822252298669197</v>
      </c>
      <c r="I1575">
        <v>1574</v>
      </c>
      <c r="J1575">
        <v>7.7669206232473602</v>
      </c>
      <c r="L1575">
        <v>1574</v>
      </c>
      <c r="M1575">
        <v>7.64470731846568</v>
      </c>
    </row>
    <row r="1576" spans="5:13">
      <c r="E1576">
        <v>1575</v>
      </c>
      <c r="F1576">
        <v>7.5681475373759497</v>
      </c>
      <c r="I1576">
        <v>1575</v>
      </c>
      <c r="J1576">
        <v>7.5530542645772796</v>
      </c>
      <c r="L1576">
        <v>1575</v>
      </c>
      <c r="M1576">
        <v>7.4311709086534403</v>
      </c>
    </row>
    <row r="1577" spans="5:13">
      <c r="E1577">
        <v>1576</v>
      </c>
      <c r="F1577">
        <v>7.6858416187428897</v>
      </c>
      <c r="I1577">
        <v>1576</v>
      </c>
      <c r="J1577">
        <v>7.6737506479421702</v>
      </c>
      <c r="L1577">
        <v>1576</v>
      </c>
      <c r="M1577">
        <v>7.5340393805346499</v>
      </c>
    </row>
    <row r="1578" spans="5:13">
      <c r="E1578">
        <v>1577</v>
      </c>
      <c r="F1578">
        <v>7.6131274765903703</v>
      </c>
      <c r="I1578">
        <v>1577</v>
      </c>
      <c r="J1578">
        <v>7.5963845045359504</v>
      </c>
      <c r="L1578">
        <v>1577</v>
      </c>
      <c r="M1578">
        <v>7.4081788342128103</v>
      </c>
    </row>
    <row r="1579" spans="5:13">
      <c r="E1579">
        <v>1578</v>
      </c>
      <c r="F1579">
        <v>8.8484804124625995</v>
      </c>
      <c r="I1579">
        <v>1578</v>
      </c>
      <c r="J1579">
        <v>8.8402679306307608</v>
      </c>
      <c r="L1579">
        <v>1578</v>
      </c>
      <c r="M1579">
        <v>8.5825842449413994</v>
      </c>
    </row>
    <row r="1580" spans="5:13">
      <c r="E1580">
        <v>1579</v>
      </c>
      <c r="F1580">
        <v>9.4646512545044104</v>
      </c>
      <c r="I1580">
        <v>1579</v>
      </c>
      <c r="J1580">
        <v>9.4592113910045796</v>
      </c>
      <c r="L1580">
        <v>1579</v>
      </c>
      <c r="M1580">
        <v>9.2387608097828604</v>
      </c>
    </row>
    <row r="1581" spans="5:13">
      <c r="E1581">
        <v>1580</v>
      </c>
      <c r="F1581">
        <v>7.0226257649986401</v>
      </c>
      <c r="I1581">
        <v>1580</v>
      </c>
      <c r="J1581">
        <v>7.0112289546450803</v>
      </c>
      <c r="L1581">
        <v>1580</v>
      </c>
      <c r="M1581">
        <v>6.9545856429838997</v>
      </c>
    </row>
    <row r="1582" spans="5:13">
      <c r="E1582">
        <v>1581</v>
      </c>
      <c r="F1582">
        <v>6.5666257020920096</v>
      </c>
      <c r="I1582">
        <v>1581</v>
      </c>
      <c r="J1582">
        <v>6.5575130109536097</v>
      </c>
      <c r="L1582">
        <v>1581</v>
      </c>
      <c r="M1582">
        <v>6.5750492366537099</v>
      </c>
    </row>
    <row r="1583" spans="5:13">
      <c r="E1583">
        <v>1582</v>
      </c>
      <c r="F1583">
        <v>6.8577039585633903</v>
      </c>
      <c r="I1583">
        <v>1582</v>
      </c>
      <c r="J1583">
        <v>6.8517396009070399</v>
      </c>
      <c r="L1583">
        <v>1582</v>
      </c>
      <c r="M1583">
        <v>6.77683043890117</v>
      </c>
    </row>
    <row r="1584" spans="5:13">
      <c r="E1584">
        <v>1583</v>
      </c>
      <c r="F1584">
        <v>6.8994346304846896</v>
      </c>
      <c r="I1584">
        <v>1583</v>
      </c>
      <c r="J1584">
        <v>6.8985990069965304</v>
      </c>
      <c r="L1584">
        <v>1583</v>
      </c>
      <c r="M1584">
        <v>6.8336777322924398</v>
      </c>
    </row>
    <row r="1585" spans="5:13">
      <c r="E1585">
        <v>1584</v>
      </c>
      <c r="F1585">
        <v>5.7372703793552802</v>
      </c>
      <c r="I1585">
        <v>1584</v>
      </c>
      <c r="J1585">
        <v>5.7145792790936101</v>
      </c>
      <c r="L1585">
        <v>1584</v>
      </c>
      <c r="M1585">
        <v>5.5240340949088198</v>
      </c>
    </row>
    <row r="1586" spans="5:13">
      <c r="E1586">
        <v>1585</v>
      </c>
      <c r="F1586">
        <v>12.511022771525999</v>
      </c>
      <c r="I1586">
        <v>1585</v>
      </c>
      <c r="J1586">
        <v>12.473611735070399</v>
      </c>
      <c r="L1586">
        <v>1585</v>
      </c>
      <c r="M1586">
        <v>11.719584964289201</v>
      </c>
    </row>
    <row r="1587" spans="5:13">
      <c r="E1587">
        <v>1586</v>
      </c>
      <c r="F1587">
        <v>8.7944371108317103</v>
      </c>
      <c r="I1587">
        <v>1586</v>
      </c>
      <c r="J1587">
        <v>8.7772612264270293</v>
      </c>
      <c r="L1587">
        <v>1586</v>
      </c>
      <c r="M1587">
        <v>8.6162168378207404</v>
      </c>
    </row>
    <row r="1588" spans="5:13">
      <c r="E1588">
        <v>1587</v>
      </c>
      <c r="F1588">
        <v>7.2903797660207701</v>
      </c>
      <c r="I1588">
        <v>1587</v>
      </c>
      <c r="J1588">
        <v>7.2623292335395</v>
      </c>
      <c r="L1588">
        <v>1587</v>
      </c>
      <c r="M1588">
        <v>7.1160899335476797</v>
      </c>
    </row>
    <row r="1589" spans="5:13">
      <c r="E1589">
        <v>1588</v>
      </c>
      <c r="F1589">
        <v>8.9477207687547899</v>
      </c>
      <c r="I1589">
        <v>1588</v>
      </c>
      <c r="J1589">
        <v>8.9209828214951301</v>
      </c>
      <c r="L1589">
        <v>1588</v>
      </c>
      <c r="M1589">
        <v>8.7373528356612802</v>
      </c>
    </row>
    <row r="1590" spans="5:13">
      <c r="E1590">
        <v>1589</v>
      </c>
      <c r="F1590">
        <v>8.8563871233786795</v>
      </c>
      <c r="I1590">
        <v>1589</v>
      </c>
      <c r="J1590">
        <v>8.8461022060560204</v>
      </c>
      <c r="L1590">
        <v>1589</v>
      </c>
      <c r="M1590">
        <v>8.6981085684853792</v>
      </c>
    </row>
    <row r="1591" spans="5:13">
      <c r="E1591">
        <v>1590</v>
      </c>
      <c r="F1591">
        <v>9.2340068477249009</v>
      </c>
      <c r="I1591">
        <v>1590</v>
      </c>
      <c r="J1591">
        <v>9.2179501730848106</v>
      </c>
      <c r="L1591">
        <v>1590</v>
      </c>
      <c r="M1591">
        <v>8.9856890930930398</v>
      </c>
    </row>
    <row r="1592" spans="5:13">
      <c r="E1592">
        <v>1591</v>
      </c>
      <c r="F1592">
        <v>9.5542157862226702</v>
      </c>
      <c r="I1592">
        <v>1591</v>
      </c>
      <c r="J1592">
        <v>9.5405095995480291</v>
      </c>
      <c r="L1592">
        <v>1591</v>
      </c>
      <c r="M1592">
        <v>9.3239711640000191</v>
      </c>
    </row>
    <row r="1593" spans="5:13">
      <c r="E1593">
        <v>1592</v>
      </c>
      <c r="F1593">
        <v>10.372196690370201</v>
      </c>
      <c r="I1593">
        <v>1592</v>
      </c>
      <c r="J1593">
        <v>10.378248275533201</v>
      </c>
      <c r="L1593">
        <v>1592</v>
      </c>
      <c r="M1593">
        <v>10.169985645304401</v>
      </c>
    </row>
    <row r="1594" spans="5:13">
      <c r="E1594">
        <v>1593</v>
      </c>
      <c r="F1594">
        <v>9.0106618774890404</v>
      </c>
      <c r="I1594">
        <v>1593</v>
      </c>
      <c r="J1594">
        <v>8.9766630989919101</v>
      </c>
      <c r="L1594">
        <v>1593</v>
      </c>
      <c r="M1594">
        <v>8.9016891505473907</v>
      </c>
    </row>
    <row r="1595" spans="5:13">
      <c r="E1595">
        <v>1594</v>
      </c>
      <c r="F1595">
        <v>8.6387778719078092</v>
      </c>
      <c r="I1595">
        <v>1594</v>
      </c>
      <c r="J1595">
        <v>8.5876678843183694</v>
      </c>
      <c r="L1595">
        <v>1594</v>
      </c>
      <c r="M1595">
        <v>8.5312019505158307</v>
      </c>
    </row>
    <row r="1596" spans="5:13">
      <c r="E1596">
        <v>1595</v>
      </c>
      <c r="F1596">
        <v>7.4739356775223103</v>
      </c>
      <c r="I1596">
        <v>1595</v>
      </c>
      <c r="J1596">
        <v>7.4277800005845798</v>
      </c>
      <c r="L1596">
        <v>1595</v>
      </c>
      <c r="M1596">
        <v>7.4215821579341501</v>
      </c>
    </row>
    <row r="1597" spans="5:13">
      <c r="E1597">
        <v>1596</v>
      </c>
      <c r="F1597">
        <v>7.7518400851046403</v>
      </c>
      <c r="I1597">
        <v>1596</v>
      </c>
      <c r="J1597">
        <v>7.71310039525705</v>
      </c>
      <c r="L1597">
        <v>1596</v>
      </c>
      <c r="M1597">
        <v>7.6960498610491603</v>
      </c>
    </row>
    <row r="1598" spans="5:13">
      <c r="E1598">
        <v>1597</v>
      </c>
      <c r="F1598">
        <v>7.6642076553473402</v>
      </c>
      <c r="I1598">
        <v>1597</v>
      </c>
      <c r="J1598">
        <v>7.6217189888163297</v>
      </c>
      <c r="L1598">
        <v>1597</v>
      </c>
      <c r="M1598">
        <v>7.5587077741091999</v>
      </c>
    </row>
    <row r="1599" spans="5:13">
      <c r="E1599">
        <v>1598</v>
      </c>
      <c r="F1599">
        <v>7.1352563680960799</v>
      </c>
      <c r="I1599">
        <v>1598</v>
      </c>
      <c r="J1599">
        <v>7.1075082890664003</v>
      </c>
      <c r="L1599">
        <v>1598</v>
      </c>
      <c r="M1599">
        <v>7.1385511861107096</v>
      </c>
    </row>
    <row r="1600" spans="5:13">
      <c r="E1600">
        <v>1599</v>
      </c>
      <c r="F1600">
        <v>7.9316148128607997</v>
      </c>
      <c r="I1600">
        <v>1599</v>
      </c>
      <c r="J1600">
        <v>7.9082100460076203</v>
      </c>
      <c r="L1600">
        <v>1599</v>
      </c>
      <c r="M1600">
        <v>7.8840873259286797</v>
      </c>
    </row>
    <row r="1601" spans="5:13">
      <c r="E1601">
        <v>1600</v>
      </c>
      <c r="F1601">
        <v>7.8857411857569497</v>
      </c>
      <c r="I1601">
        <v>1600</v>
      </c>
      <c r="J1601">
        <v>7.8680646867824402</v>
      </c>
      <c r="L1601">
        <v>1600</v>
      </c>
      <c r="M1601">
        <v>7.8698072455404597</v>
      </c>
    </row>
    <row r="1602" spans="5:13">
      <c r="E1602">
        <v>1601</v>
      </c>
      <c r="F1602">
        <v>8.0662313506934407</v>
      </c>
      <c r="I1602">
        <v>1601</v>
      </c>
      <c r="J1602">
        <v>8.0588187263192008</v>
      </c>
      <c r="L1602">
        <v>1601</v>
      </c>
      <c r="M1602">
        <v>8.0664067009585398</v>
      </c>
    </row>
    <row r="1603" spans="5:13">
      <c r="E1603">
        <v>1602</v>
      </c>
      <c r="F1603">
        <v>8.1078310183020204</v>
      </c>
      <c r="I1603">
        <v>1602</v>
      </c>
      <c r="J1603">
        <v>8.0941005739670207</v>
      </c>
      <c r="L1603">
        <v>1602</v>
      </c>
      <c r="M1603">
        <v>8.1546992224147097</v>
      </c>
    </row>
    <row r="1604" spans="5:13">
      <c r="E1604">
        <v>1603</v>
      </c>
      <c r="F1604">
        <v>8.3220603144447303</v>
      </c>
      <c r="I1604">
        <v>1603</v>
      </c>
      <c r="J1604">
        <v>8.3211881249956594</v>
      </c>
      <c r="L1604">
        <v>1603</v>
      </c>
      <c r="M1604">
        <v>8.4109079589806406</v>
      </c>
    </row>
    <row r="1605" spans="5:13">
      <c r="E1605">
        <v>1604</v>
      </c>
      <c r="F1605">
        <v>8.2461632490755505</v>
      </c>
      <c r="I1605">
        <v>1604</v>
      </c>
      <c r="J1605">
        <v>8.2274543532490902</v>
      </c>
      <c r="L1605">
        <v>1604</v>
      </c>
      <c r="M1605">
        <v>8.2269586428644104</v>
      </c>
    </row>
    <row r="1606" spans="5:13">
      <c r="E1606">
        <v>1605</v>
      </c>
      <c r="F1606">
        <v>8.1526482769625908</v>
      </c>
      <c r="I1606">
        <v>1605</v>
      </c>
      <c r="J1606">
        <v>8.1380289472668093</v>
      </c>
      <c r="L1606">
        <v>1605</v>
      </c>
      <c r="M1606">
        <v>8.2545768725136703</v>
      </c>
    </row>
    <row r="1607" spans="5:13">
      <c r="E1607">
        <v>1606</v>
      </c>
      <c r="F1607">
        <v>1.0970222684705699</v>
      </c>
      <c r="I1607">
        <v>1606</v>
      </c>
      <c r="J1607">
        <v>1.10690739308744</v>
      </c>
      <c r="L1607">
        <v>1606</v>
      </c>
      <c r="M1607">
        <v>1.1538006476062601</v>
      </c>
    </row>
    <row r="1608" spans="5:13">
      <c r="E1608">
        <v>1607</v>
      </c>
      <c r="F1608">
        <v>1.1946824468007899</v>
      </c>
      <c r="I1608">
        <v>1607</v>
      </c>
      <c r="J1608">
        <v>1.21088696184998</v>
      </c>
      <c r="L1608">
        <v>1607</v>
      </c>
      <c r="M1608">
        <v>1.34307311972843</v>
      </c>
    </row>
    <row r="1609" spans="5:13">
      <c r="E1609">
        <v>1608</v>
      </c>
      <c r="F1609">
        <v>1.3550444147820699</v>
      </c>
      <c r="I1609">
        <v>1608</v>
      </c>
      <c r="J1609">
        <v>1.3814958249031</v>
      </c>
      <c r="L1609">
        <v>1608</v>
      </c>
      <c r="M1609">
        <v>1.67296448290906</v>
      </c>
    </row>
    <row r="1610" spans="5:13">
      <c r="E1610">
        <v>1609</v>
      </c>
      <c r="F1610">
        <v>1.3497200311083399</v>
      </c>
      <c r="I1610">
        <v>1609</v>
      </c>
      <c r="J1610">
        <v>1.3724281289284299</v>
      </c>
      <c r="L1610">
        <v>1609</v>
      </c>
      <c r="M1610">
        <v>1.5705743487188799</v>
      </c>
    </row>
    <row r="1611" spans="5:13">
      <c r="E1611">
        <v>1610</v>
      </c>
      <c r="F1611">
        <v>1.7458460517448999</v>
      </c>
      <c r="I1611">
        <v>1610</v>
      </c>
      <c r="J1611">
        <v>1.72802793675725</v>
      </c>
      <c r="L1611">
        <v>1610</v>
      </c>
      <c r="M1611">
        <v>1.75298368856785</v>
      </c>
    </row>
    <row r="1612" spans="5:13">
      <c r="E1612">
        <v>1611</v>
      </c>
      <c r="F1612">
        <v>1.6069216643412501</v>
      </c>
      <c r="I1612">
        <v>1611</v>
      </c>
      <c r="J1612">
        <v>1.5967933286749401</v>
      </c>
      <c r="L1612">
        <v>1611</v>
      </c>
      <c r="M1612">
        <v>1.6663888450169</v>
      </c>
    </row>
    <row r="1613" spans="5:13">
      <c r="E1613">
        <v>1612</v>
      </c>
      <c r="F1613">
        <v>1.6434365694436801</v>
      </c>
      <c r="I1613">
        <v>1612</v>
      </c>
      <c r="J1613">
        <v>1.62892570374863</v>
      </c>
      <c r="L1613">
        <v>1612</v>
      </c>
      <c r="M1613">
        <v>1.6971953408759199</v>
      </c>
    </row>
    <row r="1614" spans="5:13">
      <c r="E1614">
        <v>1613</v>
      </c>
      <c r="F1614">
        <v>1.6158827791249799</v>
      </c>
      <c r="I1614">
        <v>1613</v>
      </c>
      <c r="J1614">
        <v>1.6029060636032999</v>
      </c>
      <c r="L1614">
        <v>1613</v>
      </c>
      <c r="M1614">
        <v>1.68786303875971</v>
      </c>
    </row>
    <row r="1615" spans="5:13">
      <c r="E1615">
        <v>1614</v>
      </c>
      <c r="F1615">
        <v>1.60904956065161</v>
      </c>
      <c r="I1615">
        <v>1614</v>
      </c>
      <c r="J1615">
        <v>1.5950924748408799</v>
      </c>
      <c r="L1615">
        <v>1614</v>
      </c>
      <c r="M1615">
        <v>1.68285041910021</v>
      </c>
    </row>
    <row r="1616" spans="5:13">
      <c r="E1616">
        <v>1615</v>
      </c>
      <c r="F1616">
        <v>1.6444319110835599</v>
      </c>
      <c r="I1616">
        <v>1615</v>
      </c>
      <c r="J1616">
        <v>1.6269250935563999</v>
      </c>
      <c r="L1616">
        <v>1615</v>
      </c>
      <c r="M1616">
        <v>1.7124708107290201</v>
      </c>
    </row>
    <row r="1617" spans="5:13">
      <c r="E1617">
        <v>1616</v>
      </c>
      <c r="F1617">
        <v>1.5105960803913401</v>
      </c>
      <c r="I1617">
        <v>1616</v>
      </c>
      <c r="J1617">
        <v>1.50241328254175</v>
      </c>
      <c r="L1617">
        <v>1616</v>
      </c>
      <c r="M1617">
        <v>1.6187025330885401</v>
      </c>
    </row>
    <row r="1618" spans="5:13">
      <c r="E1618">
        <v>1617</v>
      </c>
      <c r="F1618">
        <v>1.3595895287041599</v>
      </c>
      <c r="I1618">
        <v>1617</v>
      </c>
      <c r="J1618">
        <v>1.3618699439372199</v>
      </c>
      <c r="L1618">
        <v>1617</v>
      </c>
      <c r="M1618">
        <v>1.51226258724576</v>
      </c>
    </row>
    <row r="1619" spans="5:13">
      <c r="E1619">
        <v>1618</v>
      </c>
      <c r="F1619">
        <v>1.60893787792756</v>
      </c>
      <c r="I1619">
        <v>1618</v>
      </c>
      <c r="J1619">
        <v>1.5869916525069101</v>
      </c>
      <c r="L1619">
        <v>1618</v>
      </c>
      <c r="M1619">
        <v>1.65281645885594</v>
      </c>
    </row>
    <row r="1620" spans="5:13">
      <c r="E1620">
        <v>1619</v>
      </c>
      <c r="F1620">
        <v>1.28515765735151</v>
      </c>
      <c r="I1620">
        <v>1619</v>
      </c>
      <c r="J1620">
        <v>1.28910340839185</v>
      </c>
      <c r="L1620">
        <v>1619</v>
      </c>
      <c r="M1620">
        <v>1.4386725781260401</v>
      </c>
    </row>
    <row r="1621" spans="5:13">
      <c r="E1621">
        <v>1620</v>
      </c>
      <c r="F1621">
        <v>1.3934102280169101</v>
      </c>
      <c r="I1621">
        <v>1620</v>
      </c>
      <c r="J1621">
        <v>1.38691632903441</v>
      </c>
      <c r="L1621">
        <v>1620</v>
      </c>
      <c r="M1621">
        <v>1.4980698087376401</v>
      </c>
    </row>
    <row r="1622" spans="5:13">
      <c r="E1622">
        <v>1621</v>
      </c>
      <c r="F1622">
        <v>1.6241479680084101</v>
      </c>
      <c r="I1622">
        <v>1621</v>
      </c>
      <c r="J1622">
        <v>1.59891337136426</v>
      </c>
      <c r="L1622">
        <v>1621</v>
      </c>
      <c r="M1622">
        <v>1.65957386075205</v>
      </c>
    </row>
    <row r="1623" spans="5:13">
      <c r="E1623">
        <v>1622</v>
      </c>
      <c r="F1623">
        <v>1.3372229286857</v>
      </c>
      <c r="I1623">
        <v>1622</v>
      </c>
      <c r="J1623">
        <v>1.3373961768381499</v>
      </c>
      <c r="L1623">
        <v>1622</v>
      </c>
      <c r="M1623">
        <v>1.48582527099108</v>
      </c>
    </row>
    <row r="1624" spans="5:13">
      <c r="E1624">
        <v>1623</v>
      </c>
      <c r="F1624">
        <v>1.62117825783583</v>
      </c>
      <c r="I1624">
        <v>1623</v>
      </c>
      <c r="J1624">
        <v>1.59334268285347</v>
      </c>
      <c r="L1624">
        <v>1623</v>
      </c>
      <c r="M1624">
        <v>1.6412061716123301</v>
      </c>
    </row>
    <row r="1625" spans="5:13">
      <c r="E1625">
        <v>1624</v>
      </c>
      <c r="F1625">
        <v>1.47369396448941</v>
      </c>
      <c r="I1625">
        <v>1624</v>
      </c>
      <c r="J1625">
        <v>1.4607531811085399</v>
      </c>
      <c r="L1625">
        <v>1624</v>
      </c>
      <c r="M1625">
        <v>1.56391232840394</v>
      </c>
    </row>
    <row r="1626" spans="5:13">
      <c r="E1626">
        <v>1625</v>
      </c>
      <c r="F1626">
        <v>1.5048430060765601</v>
      </c>
      <c r="I1626">
        <v>1625</v>
      </c>
      <c r="J1626">
        <v>1.4899185359524501</v>
      </c>
      <c r="L1626">
        <v>1625</v>
      </c>
      <c r="M1626">
        <v>1.59278821113506</v>
      </c>
    </row>
    <row r="1627" spans="5:13">
      <c r="E1627">
        <v>1626</v>
      </c>
      <c r="F1627">
        <v>1.4075106874835199</v>
      </c>
      <c r="I1627">
        <v>1626</v>
      </c>
      <c r="J1627">
        <v>1.4030376122805499</v>
      </c>
      <c r="L1627">
        <v>1626</v>
      </c>
      <c r="M1627">
        <v>1.5504820809195199</v>
      </c>
    </row>
    <row r="1628" spans="5:13">
      <c r="E1628">
        <v>1627</v>
      </c>
      <c r="F1628">
        <v>1.59879790939778</v>
      </c>
      <c r="I1628">
        <v>1627</v>
      </c>
      <c r="J1628">
        <v>1.5793787221709501</v>
      </c>
      <c r="L1628">
        <v>1627</v>
      </c>
      <c r="M1628">
        <v>1.68878700525693</v>
      </c>
    </row>
    <row r="1629" spans="5:13">
      <c r="E1629">
        <v>1628</v>
      </c>
      <c r="F1629">
        <v>1.59836359876638</v>
      </c>
      <c r="I1629">
        <v>1628</v>
      </c>
      <c r="J1629">
        <v>1.57671613626305</v>
      </c>
      <c r="L1629">
        <v>1628</v>
      </c>
      <c r="M1629">
        <v>1.6663524916653101</v>
      </c>
    </row>
    <row r="1630" spans="5:13">
      <c r="E1630">
        <v>1629</v>
      </c>
      <c r="F1630">
        <v>1.33737684373439</v>
      </c>
      <c r="I1630">
        <v>1629</v>
      </c>
      <c r="J1630">
        <v>1.33983544595549</v>
      </c>
      <c r="L1630">
        <v>1629</v>
      </c>
      <c r="M1630">
        <v>1.4721633516927199</v>
      </c>
    </row>
    <row r="1631" spans="5:13">
      <c r="E1631">
        <v>1630</v>
      </c>
      <c r="F1631">
        <v>1.0936898290260799</v>
      </c>
      <c r="I1631">
        <v>1630</v>
      </c>
      <c r="J1631">
        <v>1.1143652654801399</v>
      </c>
      <c r="L1631">
        <v>1630</v>
      </c>
      <c r="M1631">
        <v>1.28093849803315</v>
      </c>
    </row>
    <row r="1632" spans="5:13">
      <c r="E1632">
        <v>1631</v>
      </c>
      <c r="F1632">
        <v>1.12679190167174</v>
      </c>
      <c r="I1632">
        <v>1631</v>
      </c>
      <c r="J1632">
        <v>1.14239680404625</v>
      </c>
      <c r="L1632">
        <v>1631</v>
      </c>
      <c r="M1632">
        <v>1.2831879425619299</v>
      </c>
    </row>
    <row r="1633" spans="5:13">
      <c r="E1633">
        <v>1632</v>
      </c>
      <c r="F1633">
        <v>1.25722704651414</v>
      </c>
      <c r="I1633">
        <v>1632</v>
      </c>
      <c r="J1633">
        <v>1.2595662541138899</v>
      </c>
      <c r="L1633">
        <v>1632</v>
      </c>
      <c r="M1633">
        <v>1.3385989676139001</v>
      </c>
    </row>
    <row r="1634" spans="5:13">
      <c r="E1634">
        <v>1633</v>
      </c>
      <c r="F1634">
        <v>1.1657019031086</v>
      </c>
      <c r="I1634">
        <v>1633</v>
      </c>
      <c r="J1634">
        <v>1.17387287879319</v>
      </c>
      <c r="L1634">
        <v>1633</v>
      </c>
      <c r="M1634">
        <v>1.27288258731725</v>
      </c>
    </row>
    <row r="1635" spans="5:13">
      <c r="E1635">
        <v>1634</v>
      </c>
      <c r="F1635">
        <v>1.23053306567252</v>
      </c>
      <c r="I1635">
        <v>1634</v>
      </c>
      <c r="J1635">
        <v>1.22443319565648</v>
      </c>
      <c r="L1635">
        <v>1634</v>
      </c>
      <c r="M1635">
        <v>1.2910330615494401</v>
      </c>
    </row>
    <row r="1636" spans="5:13">
      <c r="E1636">
        <v>1635</v>
      </c>
      <c r="F1636">
        <v>1.2956752833110099</v>
      </c>
      <c r="I1636">
        <v>1635</v>
      </c>
      <c r="J1636">
        <v>1.29462446387217</v>
      </c>
      <c r="L1636">
        <v>1635</v>
      </c>
      <c r="M1636">
        <v>1.3699317017124799</v>
      </c>
    </row>
    <row r="1637" spans="5:13">
      <c r="E1637">
        <v>1636</v>
      </c>
      <c r="F1637">
        <v>1.1613944040341699</v>
      </c>
      <c r="I1637">
        <v>1636</v>
      </c>
      <c r="J1637">
        <v>1.2083054698621201</v>
      </c>
      <c r="L1637">
        <v>1636</v>
      </c>
      <c r="M1637">
        <v>1.35526230190284</v>
      </c>
    </row>
    <row r="1638" spans="5:13">
      <c r="E1638">
        <v>1637</v>
      </c>
      <c r="F1638">
        <v>1.20811936792911</v>
      </c>
      <c r="I1638">
        <v>1637</v>
      </c>
      <c r="J1638">
        <v>1.2489195069469201</v>
      </c>
      <c r="L1638">
        <v>1637</v>
      </c>
      <c r="M1638">
        <v>1.3649130793333399</v>
      </c>
    </row>
    <row r="1639" spans="5:13">
      <c r="E1639">
        <v>1638</v>
      </c>
      <c r="F1639">
        <v>1.11785435874199</v>
      </c>
      <c r="I1639">
        <v>1638</v>
      </c>
      <c r="J1639">
        <v>1.1659773594071501</v>
      </c>
      <c r="L1639">
        <v>1638</v>
      </c>
      <c r="M1639">
        <v>1.3158381151046601</v>
      </c>
    </row>
    <row r="1640" spans="5:13">
      <c r="E1640">
        <v>1639</v>
      </c>
      <c r="F1640">
        <v>0.99378405686161997</v>
      </c>
      <c r="I1640">
        <v>1639</v>
      </c>
      <c r="J1640">
        <v>1.0503090137665401</v>
      </c>
      <c r="L1640">
        <v>1639</v>
      </c>
      <c r="M1640">
        <v>1.26027196836564</v>
      </c>
    </row>
    <row r="1641" spans="5:13">
      <c r="E1641">
        <v>1640</v>
      </c>
      <c r="F1641">
        <v>1.0950528007328</v>
      </c>
      <c r="I1641">
        <v>1640</v>
      </c>
      <c r="J1641">
        <v>1.1540015035645199</v>
      </c>
      <c r="L1641">
        <v>1640</v>
      </c>
      <c r="M1641">
        <v>1.37594467003226</v>
      </c>
    </row>
    <row r="1642" spans="5:13">
      <c r="E1642">
        <v>1641</v>
      </c>
      <c r="F1642">
        <v>1.2582472615329801</v>
      </c>
      <c r="I1642">
        <v>1641</v>
      </c>
      <c r="J1642">
        <v>1.2993522644536699</v>
      </c>
      <c r="L1642">
        <v>1641</v>
      </c>
      <c r="M1642">
        <v>1.4199477598828401</v>
      </c>
    </row>
    <row r="1643" spans="5:13">
      <c r="E1643">
        <v>1642</v>
      </c>
      <c r="F1643">
        <v>1.080177826381</v>
      </c>
      <c r="I1643">
        <v>1642</v>
      </c>
      <c r="J1643">
        <v>1.12838098395838</v>
      </c>
      <c r="L1643">
        <v>1642</v>
      </c>
      <c r="M1643">
        <v>1.2944378278345501</v>
      </c>
    </row>
    <row r="1644" spans="5:13">
      <c r="E1644">
        <v>1643</v>
      </c>
      <c r="F1644">
        <v>1.16141747953624</v>
      </c>
      <c r="I1644">
        <v>1643</v>
      </c>
      <c r="J1644">
        <v>1.2038303717707599</v>
      </c>
      <c r="L1644">
        <v>1643</v>
      </c>
      <c r="M1644">
        <v>1.3358061536722901</v>
      </c>
    </row>
    <row r="1645" spans="5:13">
      <c r="E1645">
        <v>1644</v>
      </c>
      <c r="F1645">
        <v>1.20742758330897</v>
      </c>
      <c r="I1645">
        <v>1644</v>
      </c>
      <c r="J1645">
        <v>1.2453278082554</v>
      </c>
      <c r="L1645">
        <v>1644</v>
      </c>
      <c r="M1645">
        <v>1.3529814610842601</v>
      </c>
    </row>
    <row r="1646" spans="5:13">
      <c r="E1646">
        <v>1645</v>
      </c>
      <c r="F1646">
        <v>1.2130291267260001</v>
      </c>
      <c r="I1646">
        <v>1645</v>
      </c>
      <c r="J1646">
        <v>1.2486811821132999</v>
      </c>
      <c r="L1646">
        <v>1645</v>
      </c>
      <c r="M1646">
        <v>1.34543869305966</v>
      </c>
    </row>
    <row r="1647" spans="5:13">
      <c r="E1647">
        <v>1646</v>
      </c>
      <c r="F1647">
        <v>1.2324894802495101</v>
      </c>
      <c r="I1647">
        <v>1646</v>
      </c>
      <c r="J1647">
        <v>1.26497135065664</v>
      </c>
      <c r="L1647">
        <v>1646</v>
      </c>
      <c r="M1647">
        <v>1.3460843294095901</v>
      </c>
    </row>
    <row r="1648" spans="5:13">
      <c r="E1648">
        <v>1647</v>
      </c>
      <c r="F1648">
        <v>1.2272734451568601</v>
      </c>
      <c r="I1648">
        <v>1647</v>
      </c>
      <c r="J1648">
        <v>1.2581143602551399</v>
      </c>
      <c r="L1648">
        <v>1647</v>
      </c>
      <c r="M1648">
        <v>1.3320489173456</v>
      </c>
    </row>
    <row r="1649" spans="5:13">
      <c r="E1649">
        <v>1648</v>
      </c>
      <c r="F1649">
        <v>1.1710474813010701</v>
      </c>
      <c r="I1649">
        <v>1648</v>
      </c>
      <c r="J1649">
        <v>1.2036665843729499</v>
      </c>
      <c r="L1649">
        <v>1648</v>
      </c>
      <c r="M1649">
        <v>1.2886270119416801</v>
      </c>
    </row>
    <row r="1650" spans="5:13">
      <c r="E1650">
        <v>1649</v>
      </c>
      <c r="F1650">
        <v>1.22323630910786</v>
      </c>
      <c r="I1650">
        <v>1649</v>
      </c>
      <c r="J1650">
        <v>1.25109583394972</v>
      </c>
      <c r="L1650">
        <v>1649</v>
      </c>
      <c r="M1650">
        <v>1.31069214266641</v>
      </c>
    </row>
    <row r="1651" spans="5:13">
      <c r="E1651">
        <v>1650</v>
      </c>
      <c r="F1651">
        <v>1.2205186057011801</v>
      </c>
      <c r="I1651">
        <v>1650</v>
      </c>
      <c r="J1651">
        <v>1.24647585587669</v>
      </c>
      <c r="L1651">
        <v>1650</v>
      </c>
      <c r="M1651">
        <v>1.2980225194536901</v>
      </c>
    </row>
    <row r="1652" spans="5:13">
      <c r="E1652">
        <v>1651</v>
      </c>
      <c r="F1652">
        <v>1.21211880011982</v>
      </c>
      <c r="I1652">
        <v>1651</v>
      </c>
      <c r="J1652">
        <v>1.23680501876459</v>
      </c>
      <c r="L1652">
        <v>1651</v>
      </c>
      <c r="M1652">
        <v>1.28314193410738</v>
      </c>
    </row>
    <row r="1653" spans="5:13">
      <c r="E1653">
        <v>1652</v>
      </c>
      <c r="F1653">
        <v>1.1953563885782901</v>
      </c>
      <c r="I1653">
        <v>1652</v>
      </c>
      <c r="J1653">
        <v>1.2194686561886501</v>
      </c>
      <c r="L1653">
        <v>1652</v>
      </c>
      <c r="M1653">
        <v>1.26397296779116</v>
      </c>
    </row>
    <row r="1654" spans="5:13">
      <c r="E1654">
        <v>1653</v>
      </c>
      <c r="F1654">
        <v>1.20339366050274</v>
      </c>
      <c r="I1654">
        <v>1653</v>
      </c>
      <c r="J1654">
        <v>1.2251947777949901</v>
      </c>
      <c r="L1654">
        <v>1653</v>
      </c>
      <c r="M1654">
        <v>1.2590398461926899</v>
      </c>
    </row>
    <row r="1655" spans="5:13">
      <c r="E1655">
        <v>1654</v>
      </c>
      <c r="F1655">
        <v>1.0839992725490399</v>
      </c>
      <c r="I1655">
        <v>1654</v>
      </c>
      <c r="J1655">
        <v>1.1122492830017501</v>
      </c>
      <c r="L1655">
        <v>1654</v>
      </c>
      <c r="M1655">
        <v>1.1810821780430301</v>
      </c>
    </row>
    <row r="1656" spans="5:13">
      <c r="E1656">
        <v>1655</v>
      </c>
      <c r="F1656">
        <v>1.11488801992971</v>
      </c>
      <c r="I1656">
        <v>1655</v>
      </c>
      <c r="J1656">
        <v>1.1395642503626</v>
      </c>
      <c r="L1656">
        <v>1655</v>
      </c>
      <c r="M1656">
        <v>1.1904910525579</v>
      </c>
    </row>
    <row r="1657" spans="5:13">
      <c r="E1657">
        <v>1656</v>
      </c>
      <c r="F1657">
        <v>1.1589340640633501</v>
      </c>
      <c r="I1657">
        <v>1656</v>
      </c>
      <c r="J1657">
        <v>1.1802045061001201</v>
      </c>
      <c r="L1657">
        <v>1656</v>
      </c>
      <c r="M1657">
        <v>1.2114757435257599</v>
      </c>
    </row>
    <row r="1658" spans="5:13">
      <c r="E1658">
        <v>1657</v>
      </c>
      <c r="F1658">
        <v>1.1635444379400299</v>
      </c>
      <c r="I1658">
        <v>1657</v>
      </c>
      <c r="J1658">
        <v>1.1832898940315</v>
      </c>
      <c r="L1658">
        <v>1657</v>
      </c>
      <c r="M1658">
        <v>1.2068791991411301</v>
      </c>
    </row>
    <row r="1659" spans="5:13">
      <c r="E1659">
        <v>1658</v>
      </c>
      <c r="F1659">
        <v>1.20117466720899</v>
      </c>
      <c r="I1659">
        <v>1658</v>
      </c>
      <c r="J1659">
        <v>1.2170824722424201</v>
      </c>
      <c r="L1659">
        <v>1658</v>
      </c>
      <c r="M1659">
        <v>1.2216344632765901</v>
      </c>
    </row>
    <row r="1660" spans="5:13">
      <c r="E1660">
        <v>1659</v>
      </c>
      <c r="F1660">
        <v>1.2176669206608799</v>
      </c>
      <c r="I1660">
        <v>1659</v>
      </c>
      <c r="J1660">
        <v>1.23203458240373</v>
      </c>
      <c r="L1660">
        <v>1659</v>
      </c>
      <c r="M1660">
        <v>1.2263841283807499</v>
      </c>
    </row>
    <row r="1661" spans="5:13">
      <c r="E1661">
        <v>1660</v>
      </c>
      <c r="F1661">
        <v>1.33467263656493</v>
      </c>
      <c r="I1661">
        <v>1660</v>
      </c>
      <c r="J1661">
        <v>1.33804646341449</v>
      </c>
      <c r="L1661">
        <v>1660</v>
      </c>
      <c r="M1661">
        <v>1.2807583115532899</v>
      </c>
    </row>
    <row r="1662" spans="5:13">
      <c r="E1662">
        <v>1661</v>
      </c>
      <c r="F1662">
        <v>1.32044789198667</v>
      </c>
      <c r="I1662">
        <v>1661</v>
      </c>
      <c r="J1662">
        <v>1.32286743176421</v>
      </c>
      <c r="L1662">
        <v>1661</v>
      </c>
      <c r="M1662">
        <v>1.26345964245213</v>
      </c>
    </row>
    <row r="1663" spans="5:13">
      <c r="E1663">
        <v>1662</v>
      </c>
      <c r="F1663">
        <v>1.3093379426018401</v>
      </c>
      <c r="I1663">
        <v>1662</v>
      </c>
      <c r="J1663">
        <v>1.3104866161258499</v>
      </c>
      <c r="L1663">
        <v>1662</v>
      </c>
      <c r="M1663">
        <v>1.24766185456228</v>
      </c>
    </row>
    <row r="1664" spans="5:13">
      <c r="E1664">
        <v>1663</v>
      </c>
      <c r="F1664">
        <v>1.2039489251153701</v>
      </c>
      <c r="I1664">
        <v>1663</v>
      </c>
      <c r="J1664">
        <v>1.21205574776747</v>
      </c>
      <c r="L1664">
        <v>1663</v>
      </c>
      <c r="M1664">
        <v>1.1839062302560399</v>
      </c>
    </row>
    <row r="1665" spans="5:13">
      <c r="E1665">
        <v>1664</v>
      </c>
      <c r="F1665">
        <v>1.2623034333224199</v>
      </c>
      <c r="I1665">
        <v>1664</v>
      </c>
      <c r="J1665">
        <v>1.26353680447408</v>
      </c>
      <c r="L1665">
        <v>1664</v>
      </c>
      <c r="M1665">
        <v>1.20517735362842</v>
      </c>
    </row>
    <row r="1666" spans="5:13">
      <c r="E1666">
        <v>1665</v>
      </c>
      <c r="F1666">
        <v>1.2321522884535101</v>
      </c>
      <c r="I1666">
        <v>1665</v>
      </c>
      <c r="J1666">
        <v>1.23411254336687</v>
      </c>
      <c r="L1666">
        <v>1665</v>
      </c>
      <c r="M1666">
        <v>1.18100589660319</v>
      </c>
    </row>
    <row r="1667" spans="5:13">
      <c r="E1667">
        <v>1666</v>
      </c>
      <c r="F1667">
        <v>1.21841783838272</v>
      </c>
      <c r="I1667">
        <v>1666</v>
      </c>
      <c r="J1667">
        <v>1.2198032484536001</v>
      </c>
      <c r="L1667">
        <v>1666</v>
      </c>
      <c r="M1667">
        <v>1.1658531420696601</v>
      </c>
    </row>
    <row r="1668" spans="5:13">
      <c r="E1668">
        <v>1667</v>
      </c>
      <c r="F1668">
        <v>1.10271476688798</v>
      </c>
      <c r="I1668">
        <v>1667</v>
      </c>
      <c r="J1668">
        <v>1.1121387879878799</v>
      </c>
      <c r="L1668">
        <v>1667</v>
      </c>
      <c r="M1668">
        <v>1.0977629363455701</v>
      </c>
    </row>
    <row r="1669" spans="5:13">
      <c r="E1669">
        <v>1668</v>
      </c>
      <c r="F1669">
        <v>1.1183383982736499</v>
      </c>
      <c r="I1669">
        <v>1668</v>
      </c>
      <c r="J1669">
        <v>1.12494121561698</v>
      </c>
      <c r="L1669">
        <v>1668</v>
      </c>
      <c r="M1669">
        <v>1.0985659345629499</v>
      </c>
    </row>
    <row r="1670" spans="5:13">
      <c r="E1670">
        <v>1669</v>
      </c>
      <c r="F1670">
        <v>1.17419687627131</v>
      </c>
      <c r="I1670">
        <v>1669</v>
      </c>
      <c r="J1670">
        <v>1.1750721393776999</v>
      </c>
      <c r="L1670">
        <v>1669</v>
      </c>
      <c r="M1670">
        <v>1.1232580122240901</v>
      </c>
    </row>
    <row r="1671" spans="5:13">
      <c r="E1671">
        <v>1670</v>
      </c>
      <c r="F1671">
        <v>1.2191272357895899</v>
      </c>
      <c r="I1671">
        <v>1670</v>
      </c>
      <c r="J1671">
        <v>1.2155816552152201</v>
      </c>
      <c r="L1671">
        <v>1670</v>
      </c>
      <c r="M1671">
        <v>1.1427566447919699</v>
      </c>
    </row>
    <row r="1672" spans="5:13">
      <c r="E1672">
        <v>1671</v>
      </c>
      <c r="F1672">
        <v>1.22765654448199</v>
      </c>
      <c r="I1672">
        <v>1671</v>
      </c>
      <c r="J1672">
        <v>1.22287499924959</v>
      </c>
      <c r="L1672">
        <v>1671</v>
      </c>
      <c r="M1672">
        <v>1.14397771058749</v>
      </c>
    </row>
    <row r="1673" spans="5:13">
      <c r="E1673">
        <v>1672</v>
      </c>
      <c r="F1673">
        <v>1.23984997071237</v>
      </c>
      <c r="I1673">
        <v>1672</v>
      </c>
      <c r="J1673">
        <v>1.2331820362497601</v>
      </c>
      <c r="L1673">
        <v>1672</v>
      </c>
      <c r="M1673">
        <v>1.14628903032942</v>
      </c>
    </row>
    <row r="1674" spans="5:13">
      <c r="E1674">
        <v>1673</v>
      </c>
      <c r="F1674">
        <v>1.23434679185993</v>
      </c>
      <c r="I1674">
        <v>1673</v>
      </c>
      <c r="J1674">
        <v>1.2273013715910599</v>
      </c>
      <c r="L1674">
        <v>1673</v>
      </c>
      <c r="M1674">
        <v>1.1394484886313301</v>
      </c>
    </row>
    <row r="1675" spans="5:13">
      <c r="E1675">
        <v>1674</v>
      </c>
      <c r="F1675">
        <v>1.2279255562006499</v>
      </c>
      <c r="I1675">
        <v>1674</v>
      </c>
      <c r="J1675">
        <v>1.2202418134326101</v>
      </c>
      <c r="L1675">
        <v>1674</v>
      </c>
      <c r="M1675">
        <v>1.1313071592302899</v>
      </c>
    </row>
    <row r="1676" spans="5:13">
      <c r="E1676">
        <v>1675</v>
      </c>
      <c r="F1676">
        <v>1.2713447114813701</v>
      </c>
      <c r="I1676">
        <v>1675</v>
      </c>
      <c r="J1676">
        <v>1.25850066204902</v>
      </c>
      <c r="L1676">
        <v>1675</v>
      </c>
      <c r="M1676">
        <v>1.14871398182847</v>
      </c>
    </row>
    <row r="1677" spans="5:13">
      <c r="E1677">
        <v>1676</v>
      </c>
      <c r="F1677">
        <v>1.2693476315930301</v>
      </c>
      <c r="I1677">
        <v>1676</v>
      </c>
      <c r="J1677">
        <v>1.25483489417092</v>
      </c>
      <c r="L1677">
        <v>1676</v>
      </c>
      <c r="M1677">
        <v>1.1413430660422601</v>
      </c>
    </row>
    <row r="1678" spans="5:13">
      <c r="E1678">
        <v>1677</v>
      </c>
      <c r="F1678">
        <v>1.4659576845917399</v>
      </c>
      <c r="I1678">
        <v>1677</v>
      </c>
      <c r="J1678">
        <v>1.4294562819202801</v>
      </c>
      <c r="L1678">
        <v>1677</v>
      </c>
      <c r="M1678">
        <v>1.2305183829714099</v>
      </c>
    </row>
    <row r="1679" spans="5:13">
      <c r="E1679">
        <v>1678</v>
      </c>
      <c r="F1679">
        <v>1.3883000696291401</v>
      </c>
      <c r="I1679">
        <v>1678</v>
      </c>
      <c r="J1679">
        <v>1.3577129907957901</v>
      </c>
      <c r="L1679">
        <v>1678</v>
      </c>
      <c r="M1679">
        <v>1.1860220210297401</v>
      </c>
    </row>
    <row r="1680" spans="5:13">
      <c r="E1680">
        <v>1679</v>
      </c>
      <c r="F1680">
        <v>1.34238065677459</v>
      </c>
      <c r="I1680">
        <v>1679</v>
      </c>
      <c r="J1680">
        <v>1.3146263520633099</v>
      </c>
      <c r="L1680">
        <v>1679</v>
      </c>
      <c r="M1680">
        <v>1.15883289008534</v>
      </c>
    </row>
    <row r="1681" spans="5:13">
      <c r="E1681">
        <v>1680</v>
      </c>
      <c r="F1681">
        <v>1.3245870437743501</v>
      </c>
      <c r="I1681">
        <v>1680</v>
      </c>
      <c r="J1681">
        <v>1.2970208820103899</v>
      </c>
      <c r="L1681">
        <v>1680</v>
      </c>
      <c r="M1681">
        <v>1.1467368689381601</v>
      </c>
    </row>
    <row r="1682" spans="5:13">
      <c r="E1682">
        <v>1681</v>
      </c>
      <c r="F1682">
        <v>1.42486150553172</v>
      </c>
      <c r="I1682">
        <v>1681</v>
      </c>
      <c r="J1682">
        <v>1.38494459985171</v>
      </c>
      <c r="L1682">
        <v>1681</v>
      </c>
      <c r="M1682">
        <v>1.1904535156855101</v>
      </c>
    </row>
    <row r="1683" spans="5:13">
      <c r="E1683">
        <v>1682</v>
      </c>
      <c r="F1683">
        <v>1.75569503802839</v>
      </c>
      <c r="I1683">
        <v>1682</v>
      </c>
      <c r="J1683">
        <v>1.68306958769518</v>
      </c>
      <c r="L1683">
        <v>1682</v>
      </c>
      <c r="M1683">
        <v>1.35634326654654</v>
      </c>
    </row>
    <row r="1684" spans="5:13">
      <c r="E1684">
        <v>1683</v>
      </c>
      <c r="F1684">
        <v>1.8975811189204601</v>
      </c>
      <c r="I1684">
        <v>1683</v>
      </c>
      <c r="J1684">
        <v>1.8162058027374399</v>
      </c>
      <c r="L1684">
        <v>1683</v>
      </c>
      <c r="M1684">
        <v>1.4436274997315</v>
      </c>
    </row>
    <row r="1685" spans="5:13">
      <c r="E1685">
        <v>1684</v>
      </c>
      <c r="F1685">
        <v>2.0313798626592998</v>
      </c>
      <c r="I1685">
        <v>1684</v>
      </c>
      <c r="J1685">
        <v>1.94046656688421</v>
      </c>
      <c r="L1685">
        <v>1684</v>
      </c>
      <c r="M1685">
        <v>1.5176288622087799</v>
      </c>
    </row>
    <row r="1686" spans="5:13">
      <c r="E1686">
        <v>1685</v>
      </c>
      <c r="F1686">
        <v>1.5177739761528199</v>
      </c>
      <c r="I1686">
        <v>1685</v>
      </c>
      <c r="J1686">
        <v>1.4918379328072</v>
      </c>
      <c r="L1686">
        <v>1685</v>
      </c>
      <c r="M1686">
        <v>1.44644628253824</v>
      </c>
    </row>
    <row r="1687" spans="5:13">
      <c r="E1687">
        <v>1686</v>
      </c>
      <c r="F1687">
        <v>0.94896374321617805</v>
      </c>
      <c r="I1687">
        <v>1686</v>
      </c>
      <c r="J1687">
        <v>0.96874149868857196</v>
      </c>
      <c r="L1687">
        <v>1686</v>
      </c>
      <c r="M1687">
        <v>1.24851452798646</v>
      </c>
    </row>
    <row r="1688" spans="5:13">
      <c r="E1688">
        <v>1687</v>
      </c>
      <c r="F1688">
        <v>0.79776476785792705</v>
      </c>
      <c r="I1688">
        <v>1687</v>
      </c>
      <c r="J1688">
        <v>0.82503870879146501</v>
      </c>
      <c r="L1688">
        <v>1687</v>
      </c>
      <c r="M1688">
        <v>1.1355392955181001</v>
      </c>
    </row>
    <row r="1689" spans="5:13">
      <c r="E1689">
        <v>1688</v>
      </c>
      <c r="F1689">
        <v>0.77296716409909605</v>
      </c>
      <c r="I1689">
        <v>1688</v>
      </c>
      <c r="J1689">
        <v>0.80056488308002705</v>
      </c>
      <c r="L1689">
        <v>1688</v>
      </c>
      <c r="M1689">
        <v>1.11583277295491</v>
      </c>
    </row>
    <row r="1690" spans="5:13">
      <c r="E1690">
        <v>1689</v>
      </c>
      <c r="F1690">
        <v>0.78595122459813604</v>
      </c>
      <c r="I1690">
        <v>1689</v>
      </c>
      <c r="J1690">
        <v>0.81008816568496</v>
      </c>
      <c r="L1690">
        <v>1689</v>
      </c>
      <c r="M1690">
        <v>1.1070884664035601</v>
      </c>
    </row>
    <row r="1691" spans="5:13">
      <c r="E1691">
        <v>1690</v>
      </c>
      <c r="F1691">
        <v>0.79557371028483603</v>
      </c>
      <c r="I1691">
        <v>1690</v>
      </c>
      <c r="J1691">
        <v>0.81892592964604805</v>
      </c>
      <c r="L1691">
        <v>1690</v>
      </c>
      <c r="M1691">
        <v>1.1182157831422299</v>
      </c>
    </row>
    <row r="1692" spans="5:13">
      <c r="E1692">
        <v>1691</v>
      </c>
      <c r="F1692">
        <v>0.75082981359568401</v>
      </c>
      <c r="I1692">
        <v>1691</v>
      </c>
      <c r="J1692">
        <v>0.77261716257052104</v>
      </c>
      <c r="L1692">
        <v>1691</v>
      </c>
      <c r="M1692">
        <v>1.0488724452243301</v>
      </c>
    </row>
    <row r="1693" spans="5:13">
      <c r="E1693">
        <v>1692</v>
      </c>
      <c r="F1693">
        <v>0.74239028278742003</v>
      </c>
      <c r="I1693">
        <v>1692</v>
      </c>
      <c r="J1693">
        <v>0.76503058672046098</v>
      </c>
      <c r="L1693">
        <v>1692</v>
      </c>
      <c r="M1693">
        <v>1.05053771343392</v>
      </c>
    </row>
    <row r="1694" spans="5:13">
      <c r="E1694">
        <v>1693</v>
      </c>
      <c r="F1694">
        <v>0.75377364362938204</v>
      </c>
      <c r="I1694">
        <v>1693</v>
      </c>
      <c r="J1694">
        <v>0.77697838283901599</v>
      </c>
      <c r="L1694">
        <v>1693</v>
      </c>
      <c r="M1694">
        <v>1.0751773960228299</v>
      </c>
    </row>
    <row r="1695" spans="5:13">
      <c r="E1695">
        <v>1694</v>
      </c>
      <c r="F1695">
        <v>0.75277344118009903</v>
      </c>
      <c r="I1695">
        <v>1694</v>
      </c>
      <c r="J1695">
        <v>0.77647456257358005</v>
      </c>
      <c r="L1695">
        <v>1694</v>
      </c>
      <c r="M1695">
        <v>1.07653239503986</v>
      </c>
    </row>
    <row r="1696" spans="5:13">
      <c r="E1696">
        <v>1695</v>
      </c>
      <c r="F1696">
        <v>0.75543305583131903</v>
      </c>
      <c r="I1696">
        <v>1695</v>
      </c>
      <c r="J1696">
        <v>0.77932037046133396</v>
      </c>
      <c r="L1696">
        <v>1695</v>
      </c>
      <c r="M1696">
        <v>1.07410935004227</v>
      </c>
    </row>
    <row r="1697" spans="5:13">
      <c r="E1697">
        <v>1696</v>
      </c>
      <c r="F1697">
        <v>0.77530131778209899</v>
      </c>
      <c r="I1697">
        <v>1696</v>
      </c>
      <c r="J1697">
        <v>0.79772241988283898</v>
      </c>
      <c r="L1697">
        <v>1696</v>
      </c>
      <c r="M1697">
        <v>1.0787423218008001</v>
      </c>
    </row>
    <row r="1698" spans="5:13">
      <c r="E1698">
        <v>1697</v>
      </c>
      <c r="F1698">
        <v>0.80219146157037102</v>
      </c>
      <c r="I1698">
        <v>1697</v>
      </c>
      <c r="J1698">
        <v>0.82296634000045299</v>
      </c>
      <c r="L1698">
        <v>1697</v>
      </c>
      <c r="M1698">
        <v>1.09113788894843</v>
      </c>
    </row>
    <row r="1699" spans="5:13">
      <c r="E1699">
        <v>1698</v>
      </c>
      <c r="F1699">
        <v>0.88464960488292399</v>
      </c>
      <c r="I1699">
        <v>1698</v>
      </c>
      <c r="J1699">
        <v>0.90128670421628498</v>
      </c>
      <c r="L1699">
        <v>1698</v>
      </c>
      <c r="M1699">
        <v>1.1544041549798301</v>
      </c>
    </row>
    <row r="1700" spans="5:13">
      <c r="E1700">
        <v>1699</v>
      </c>
      <c r="F1700">
        <v>0.78929914985903704</v>
      </c>
      <c r="I1700">
        <v>1699</v>
      </c>
      <c r="J1700">
        <v>0.81073097453903398</v>
      </c>
      <c r="L1700">
        <v>1699</v>
      </c>
      <c r="M1700">
        <v>1.0667719467397301</v>
      </c>
    </row>
    <row r="1701" spans="5:13">
      <c r="E1701">
        <v>1700</v>
      </c>
      <c r="F1701">
        <v>0.81371478502904404</v>
      </c>
      <c r="I1701">
        <v>1700</v>
      </c>
      <c r="J1701">
        <v>0.83204567956893705</v>
      </c>
      <c r="L1701">
        <v>1700</v>
      </c>
      <c r="M1701">
        <v>1.06436557396223</v>
      </c>
    </row>
    <row r="1702" spans="5:13">
      <c r="E1702">
        <v>1701</v>
      </c>
      <c r="F1702">
        <v>0.82585454879487297</v>
      </c>
      <c r="I1702">
        <v>1701</v>
      </c>
      <c r="J1702">
        <v>0.84229939816779997</v>
      </c>
      <c r="L1702">
        <v>1701</v>
      </c>
      <c r="M1702">
        <v>1.0581737482339699</v>
      </c>
    </row>
    <row r="1703" spans="5:13">
      <c r="E1703">
        <v>1702</v>
      </c>
      <c r="F1703">
        <v>0.82437494153931401</v>
      </c>
      <c r="I1703">
        <v>1702</v>
      </c>
      <c r="J1703">
        <v>0.83821695436057198</v>
      </c>
      <c r="L1703">
        <v>1702</v>
      </c>
      <c r="M1703">
        <v>1.02899504595875</v>
      </c>
    </row>
    <row r="1704" spans="5:13">
      <c r="E1704">
        <v>1703</v>
      </c>
      <c r="F1704">
        <v>0.82412554578549202</v>
      </c>
      <c r="I1704">
        <v>1703</v>
      </c>
      <c r="J1704">
        <v>0.83815560519508203</v>
      </c>
      <c r="L1704">
        <v>1703</v>
      </c>
      <c r="M1704">
        <v>1.02441781898666</v>
      </c>
    </row>
    <row r="1705" spans="5:13">
      <c r="E1705">
        <v>1704</v>
      </c>
      <c r="F1705">
        <v>0.82239051598662205</v>
      </c>
      <c r="I1705">
        <v>1704</v>
      </c>
      <c r="J1705">
        <v>0.83506587680280597</v>
      </c>
      <c r="L1705">
        <v>1704</v>
      </c>
      <c r="M1705">
        <v>1.00576901747279</v>
      </c>
    </row>
    <row r="1706" spans="5:13">
      <c r="E1706">
        <v>1705</v>
      </c>
      <c r="F1706">
        <v>0.82783580265805101</v>
      </c>
      <c r="I1706">
        <v>1705</v>
      </c>
      <c r="J1706">
        <v>0.84088682479370902</v>
      </c>
      <c r="L1706">
        <v>1705</v>
      </c>
      <c r="M1706">
        <v>1.0107407156034101</v>
      </c>
    </row>
    <row r="1707" spans="5:13">
      <c r="E1707">
        <v>1706</v>
      </c>
      <c r="F1707">
        <v>0.84261212624985005</v>
      </c>
      <c r="I1707">
        <v>1706</v>
      </c>
      <c r="J1707">
        <v>0.8551882853842</v>
      </c>
      <c r="L1707">
        <v>1706</v>
      </c>
      <c r="M1707">
        <v>1.0209169621627501</v>
      </c>
    </row>
    <row r="1708" spans="5:13">
      <c r="E1708">
        <v>1707</v>
      </c>
      <c r="F1708">
        <v>0.846966650622624</v>
      </c>
      <c r="I1708">
        <v>1707</v>
      </c>
      <c r="J1708">
        <v>0.85675272768358901</v>
      </c>
      <c r="L1708">
        <v>1707</v>
      </c>
      <c r="M1708">
        <v>0.99996018005869003</v>
      </c>
    </row>
    <row r="1709" spans="5:13">
      <c r="E1709">
        <v>1708</v>
      </c>
      <c r="F1709">
        <v>0.84805869004148904</v>
      </c>
      <c r="I1709">
        <v>1708</v>
      </c>
      <c r="J1709">
        <v>0.85696851895061099</v>
      </c>
      <c r="L1709">
        <v>1708</v>
      </c>
      <c r="M1709">
        <v>0.98979168902338499</v>
      </c>
    </row>
    <row r="1710" spans="5:13">
      <c r="E1710">
        <v>1709</v>
      </c>
      <c r="F1710">
        <v>0.87051427280165306</v>
      </c>
      <c r="I1710">
        <v>1709</v>
      </c>
      <c r="J1710">
        <v>0.88008477211527303</v>
      </c>
      <c r="L1710">
        <v>1709</v>
      </c>
      <c r="M1710">
        <v>1.01826728602441</v>
      </c>
    </row>
    <row r="1711" spans="5:13">
      <c r="E1711">
        <v>1710</v>
      </c>
      <c r="F1711">
        <v>0.86232175524808397</v>
      </c>
      <c r="I1711">
        <v>1710</v>
      </c>
      <c r="J1711">
        <v>0.87332404475130099</v>
      </c>
      <c r="L1711">
        <v>1710</v>
      </c>
      <c r="M1711">
        <v>1.0158718567454901</v>
      </c>
    </row>
    <row r="1712" spans="5:13">
      <c r="E1712">
        <v>1711</v>
      </c>
      <c r="F1712">
        <v>0.86664717892227905</v>
      </c>
      <c r="I1712">
        <v>1711</v>
      </c>
      <c r="J1712">
        <v>0.87604788357533903</v>
      </c>
      <c r="L1712">
        <v>1711</v>
      </c>
      <c r="M1712">
        <v>1.00525820226837</v>
      </c>
    </row>
    <row r="1713" spans="5:13">
      <c r="E1713">
        <v>1712</v>
      </c>
      <c r="F1713">
        <v>0.87551844512532595</v>
      </c>
      <c r="I1713">
        <v>1712</v>
      </c>
      <c r="J1713">
        <v>0.88407978538453502</v>
      </c>
      <c r="L1713">
        <v>1712</v>
      </c>
      <c r="M1713">
        <v>1.00633471997623</v>
      </c>
    </row>
    <row r="1714" spans="5:13">
      <c r="E1714">
        <v>1713</v>
      </c>
      <c r="F1714">
        <v>0.87439977997144103</v>
      </c>
      <c r="I1714">
        <v>1713</v>
      </c>
      <c r="J1714">
        <v>0.88201410520197598</v>
      </c>
      <c r="L1714">
        <v>1713</v>
      </c>
      <c r="M1714">
        <v>0.99437026177398302</v>
      </c>
    </row>
    <row r="1715" spans="5:13">
      <c r="E1715">
        <v>1714</v>
      </c>
      <c r="F1715">
        <v>0.88847543185285305</v>
      </c>
      <c r="I1715">
        <v>1714</v>
      </c>
      <c r="J1715">
        <v>0.89478194804019395</v>
      </c>
      <c r="L1715">
        <v>1714</v>
      </c>
      <c r="M1715">
        <v>0.99809458787643501</v>
      </c>
    </row>
    <row r="1716" spans="5:13">
      <c r="E1716">
        <v>1715</v>
      </c>
      <c r="F1716">
        <v>0.91068467901636696</v>
      </c>
      <c r="I1716">
        <v>1715</v>
      </c>
      <c r="J1716">
        <v>0.91613402408659295</v>
      </c>
      <c r="L1716">
        <v>1715</v>
      </c>
      <c r="M1716">
        <v>1.0093809519474799</v>
      </c>
    </row>
    <row r="1717" spans="5:13">
      <c r="E1717">
        <v>1716</v>
      </c>
      <c r="F1717">
        <v>0.95031917296828605</v>
      </c>
      <c r="I1717">
        <v>1716</v>
      </c>
      <c r="J1717">
        <v>0.95314292605332596</v>
      </c>
      <c r="L1717">
        <v>1716</v>
      </c>
      <c r="M1717">
        <v>1.0192363673117</v>
      </c>
    </row>
    <row r="1718" spans="5:13">
      <c r="E1718">
        <v>1717</v>
      </c>
      <c r="F1718">
        <v>0.95819815542666498</v>
      </c>
      <c r="I1718">
        <v>1717</v>
      </c>
      <c r="J1718">
        <v>0.96224459848224098</v>
      </c>
      <c r="L1718">
        <v>1717</v>
      </c>
      <c r="M1718">
        <v>1.0341769029630099</v>
      </c>
    </row>
    <row r="1719" spans="5:13">
      <c r="E1719">
        <v>1718</v>
      </c>
      <c r="F1719">
        <v>0.92780747911850803</v>
      </c>
      <c r="I1719">
        <v>1718</v>
      </c>
      <c r="J1719">
        <v>0.93147539751501296</v>
      </c>
      <c r="L1719">
        <v>1718</v>
      </c>
      <c r="M1719">
        <v>0.99410288811479397</v>
      </c>
    </row>
    <row r="1720" spans="5:13">
      <c r="E1720">
        <v>1719</v>
      </c>
      <c r="F1720">
        <v>1.0598784462491799</v>
      </c>
      <c r="I1720">
        <v>1719</v>
      </c>
      <c r="J1720">
        <v>1.0553236834461499</v>
      </c>
      <c r="L1720">
        <v>1719</v>
      </c>
      <c r="M1720">
        <v>1.04482415214489</v>
      </c>
    </row>
    <row r="1721" spans="5:13">
      <c r="E1721">
        <v>1720</v>
      </c>
      <c r="F1721">
        <v>0.97496022186766196</v>
      </c>
      <c r="I1721">
        <v>1720</v>
      </c>
      <c r="J1721">
        <v>0.98884237061216895</v>
      </c>
      <c r="L1721">
        <v>1720</v>
      </c>
      <c r="M1721">
        <v>1.0784908341006201</v>
      </c>
    </row>
    <row r="1722" spans="5:13">
      <c r="E1722">
        <v>1721</v>
      </c>
      <c r="F1722">
        <v>0.85405191284158499</v>
      </c>
      <c r="I1722">
        <v>1721</v>
      </c>
      <c r="J1722">
        <v>0.87884742386381898</v>
      </c>
      <c r="L1722">
        <v>1721</v>
      </c>
      <c r="M1722">
        <v>1.0896432392436199</v>
      </c>
    </row>
    <row r="1723" spans="5:13">
      <c r="E1723">
        <v>1722</v>
      </c>
      <c r="F1723">
        <v>0.86533482493367297</v>
      </c>
      <c r="I1723">
        <v>1722</v>
      </c>
      <c r="J1723">
        <v>0.88494069695364097</v>
      </c>
      <c r="L1723">
        <v>1722</v>
      </c>
      <c r="M1723">
        <v>1.0678829184138301</v>
      </c>
    </row>
    <row r="1724" spans="5:13">
      <c r="E1724">
        <v>1723</v>
      </c>
      <c r="F1724">
        <v>0.88260009193726996</v>
      </c>
      <c r="I1724">
        <v>1723</v>
      </c>
      <c r="J1724">
        <v>0.89602455271961501</v>
      </c>
      <c r="L1724">
        <v>1723</v>
      </c>
      <c r="M1724">
        <v>1.0447553714201301</v>
      </c>
    </row>
    <row r="1725" spans="5:13">
      <c r="E1725">
        <v>1724</v>
      </c>
      <c r="F1725">
        <v>0.90582367009244102</v>
      </c>
      <c r="I1725">
        <v>1724</v>
      </c>
      <c r="J1725">
        <v>0.91710736630432399</v>
      </c>
      <c r="L1725">
        <v>1724</v>
      </c>
      <c r="M1725">
        <v>1.02783059784774</v>
      </c>
    </row>
    <row r="1726" spans="5:13">
      <c r="E1726">
        <v>1725</v>
      </c>
      <c r="F1726">
        <v>1.25466567682078</v>
      </c>
      <c r="I1726">
        <v>1725</v>
      </c>
      <c r="J1726">
        <v>1.2310157138648099</v>
      </c>
      <c r="L1726">
        <v>1725</v>
      </c>
      <c r="M1726">
        <v>1.10126900127349</v>
      </c>
    </row>
    <row r="1727" spans="5:13">
      <c r="E1727">
        <v>1726</v>
      </c>
      <c r="F1727">
        <v>1.15551780350246</v>
      </c>
      <c r="I1727">
        <v>1726</v>
      </c>
      <c r="J1727">
        <v>1.1271126488082599</v>
      </c>
      <c r="L1727">
        <v>1726</v>
      </c>
      <c r="M1727">
        <v>0.97161514881576505</v>
      </c>
    </row>
    <row r="1728" spans="5:13">
      <c r="E1728">
        <v>1727</v>
      </c>
      <c r="F1728">
        <v>1.1456979388815201</v>
      </c>
      <c r="I1728">
        <v>1727</v>
      </c>
      <c r="J1728">
        <v>1.11830052313901</v>
      </c>
      <c r="L1728">
        <v>1727</v>
      </c>
      <c r="M1728">
        <v>0.96840771045416696</v>
      </c>
    </row>
    <row r="1729" spans="5:13">
      <c r="E1729">
        <v>1728</v>
      </c>
      <c r="F1729">
        <v>1.07455904967553</v>
      </c>
      <c r="I1729">
        <v>1728</v>
      </c>
      <c r="J1729">
        <v>1.0511527808240899</v>
      </c>
      <c r="L1729">
        <v>1728</v>
      </c>
      <c r="M1729">
        <v>0.91513331233933604</v>
      </c>
    </row>
    <row r="1730" spans="5:13">
      <c r="E1730">
        <v>1729</v>
      </c>
      <c r="F1730">
        <v>1.0530677914981801</v>
      </c>
      <c r="I1730">
        <v>1729</v>
      </c>
      <c r="J1730">
        <v>1.0298187938494201</v>
      </c>
      <c r="L1730">
        <v>1729</v>
      </c>
      <c r="M1730">
        <v>0.89379988109751796</v>
      </c>
    </row>
    <row r="1731" spans="5:13">
      <c r="E1731">
        <v>1730</v>
      </c>
      <c r="F1731">
        <v>1.0519926196621801</v>
      </c>
      <c r="I1731">
        <v>1730</v>
      </c>
      <c r="J1731">
        <v>1.02863378144691</v>
      </c>
      <c r="L1731">
        <v>1730</v>
      </c>
      <c r="M1731">
        <v>0.89319173178220901</v>
      </c>
    </row>
    <row r="1732" spans="5:13">
      <c r="E1732">
        <v>1731</v>
      </c>
      <c r="F1732">
        <v>1.09665217556696</v>
      </c>
      <c r="I1732">
        <v>1731</v>
      </c>
      <c r="J1732">
        <v>1.0719335691234999</v>
      </c>
      <c r="L1732">
        <v>1731</v>
      </c>
      <c r="M1732">
        <v>0.93603739188476998</v>
      </c>
    </row>
    <row r="1733" spans="5:13">
      <c r="E1733">
        <v>1732</v>
      </c>
      <c r="F1733">
        <v>1.0658272166048299</v>
      </c>
      <c r="I1733">
        <v>1732</v>
      </c>
      <c r="J1733">
        <v>1.0420986769823699</v>
      </c>
      <c r="L1733">
        <v>1732</v>
      </c>
      <c r="M1733">
        <v>0.90952901023132604</v>
      </c>
    </row>
    <row r="1734" spans="5:13">
      <c r="E1734">
        <v>1733</v>
      </c>
      <c r="F1734">
        <v>1.05580977201883</v>
      </c>
      <c r="I1734">
        <v>1733</v>
      </c>
      <c r="J1734">
        <v>1.03209780960297</v>
      </c>
      <c r="L1734">
        <v>1733</v>
      </c>
      <c r="M1734">
        <v>0.89988219287056403</v>
      </c>
    </row>
    <row r="1735" spans="5:13">
      <c r="E1735">
        <v>1734</v>
      </c>
      <c r="F1735">
        <v>1.0499809671790601</v>
      </c>
      <c r="I1735">
        <v>1734</v>
      </c>
      <c r="J1735">
        <v>1.0262958134520801</v>
      </c>
      <c r="L1735">
        <v>1734</v>
      </c>
      <c r="M1735">
        <v>0.89475616009274805</v>
      </c>
    </row>
    <row r="1736" spans="5:13">
      <c r="E1736">
        <v>1735</v>
      </c>
      <c r="F1736">
        <v>1.0411965691445</v>
      </c>
      <c r="I1736">
        <v>1735</v>
      </c>
      <c r="J1736">
        <v>1.0175362929792799</v>
      </c>
      <c r="L1736">
        <v>1735</v>
      </c>
      <c r="M1736">
        <v>0.88601529763012599</v>
      </c>
    </row>
    <row r="1737" spans="5:13">
      <c r="E1737">
        <v>1736</v>
      </c>
      <c r="F1737">
        <v>1.0193176438143401</v>
      </c>
      <c r="I1737">
        <v>1736</v>
      </c>
      <c r="J1737">
        <v>0.99589518178494696</v>
      </c>
      <c r="L1737">
        <v>1736</v>
      </c>
      <c r="M1737">
        <v>0.86413547454425199</v>
      </c>
    </row>
    <row r="1738" spans="5:13">
      <c r="E1738">
        <v>1737</v>
      </c>
      <c r="F1738">
        <v>1.45015126734759</v>
      </c>
      <c r="I1738">
        <v>1737</v>
      </c>
      <c r="J1738">
        <v>1.39285069760344</v>
      </c>
      <c r="L1738">
        <v>1737</v>
      </c>
      <c r="M1738">
        <v>1.15292174314011</v>
      </c>
    </row>
    <row r="1739" spans="5:13">
      <c r="E1739">
        <v>1738</v>
      </c>
      <c r="F1739">
        <v>2.2108872264140902</v>
      </c>
      <c r="I1739">
        <v>1738</v>
      </c>
      <c r="J1739">
        <v>2.1761961309563</v>
      </c>
      <c r="L1739">
        <v>1738</v>
      </c>
      <c r="M1739">
        <v>2.38585992431703</v>
      </c>
    </row>
    <row r="1740" spans="5:13">
      <c r="E1740">
        <v>1739</v>
      </c>
      <c r="F1740">
        <v>1.6813445648135801</v>
      </c>
      <c r="I1740">
        <v>1739</v>
      </c>
      <c r="J1740">
        <v>1.62030178082526</v>
      </c>
      <c r="L1740">
        <v>1739</v>
      </c>
      <c r="M1740">
        <v>1.5614274519398501</v>
      </c>
    </row>
    <row r="1741" spans="5:13">
      <c r="E1741">
        <v>1740</v>
      </c>
      <c r="F1741">
        <v>1.5611920134675299</v>
      </c>
      <c r="I1741">
        <v>1740</v>
      </c>
      <c r="J1741">
        <v>1.4982013685451401</v>
      </c>
      <c r="L1741">
        <v>1740</v>
      </c>
      <c r="M1741">
        <v>1.52882239382931</v>
      </c>
    </row>
    <row r="1742" spans="5:13">
      <c r="E1742">
        <v>1741</v>
      </c>
      <c r="F1742">
        <v>1.14649772468878</v>
      </c>
      <c r="I1742">
        <v>1741</v>
      </c>
      <c r="J1742">
        <v>1.1276715030967299</v>
      </c>
      <c r="L1742">
        <v>1741</v>
      </c>
      <c r="M1742">
        <v>1.2746276413854001</v>
      </c>
    </row>
    <row r="1743" spans="5:13">
      <c r="E1743">
        <v>1742</v>
      </c>
      <c r="F1743">
        <v>1.11767737977435</v>
      </c>
      <c r="I1743">
        <v>1742</v>
      </c>
      <c r="J1743">
        <v>1.09929896405301</v>
      </c>
      <c r="L1743">
        <v>1742</v>
      </c>
      <c r="M1743">
        <v>1.2312324076502199</v>
      </c>
    </row>
    <row r="1744" spans="5:13">
      <c r="E1744">
        <v>1743</v>
      </c>
      <c r="F1744">
        <v>5.7371300306784603</v>
      </c>
      <c r="I1744">
        <v>1743</v>
      </c>
      <c r="J1744">
        <v>5.61519315039068</v>
      </c>
      <c r="L1744">
        <v>1743</v>
      </c>
      <c r="M1744">
        <v>5.8842998794931898</v>
      </c>
    </row>
    <row r="1745" spans="5:13">
      <c r="E1745">
        <v>1744</v>
      </c>
      <c r="F1745">
        <v>7.6058834811412996</v>
      </c>
      <c r="I1745">
        <v>1744</v>
      </c>
      <c r="J1745">
        <v>7.4679690095248397</v>
      </c>
      <c r="L1745">
        <v>1744</v>
      </c>
      <c r="M1745">
        <v>7.5797381706110203</v>
      </c>
    </row>
    <row r="1746" spans="5:13">
      <c r="E1746">
        <v>1745</v>
      </c>
      <c r="F1746">
        <v>9.1328185037891103</v>
      </c>
      <c r="I1746">
        <v>1745</v>
      </c>
      <c r="J1746">
        <v>8.9869196999361396</v>
      </c>
      <c r="L1746">
        <v>1745</v>
      </c>
      <c r="M1746">
        <v>8.8915515251862107</v>
      </c>
    </row>
    <row r="1747" spans="5:13">
      <c r="E1747">
        <v>1746</v>
      </c>
      <c r="F1747">
        <v>8.7980328313215992</v>
      </c>
      <c r="I1747">
        <v>1746</v>
      </c>
      <c r="J1747">
        <v>8.7137827088150708</v>
      </c>
      <c r="L1747">
        <v>1746</v>
      </c>
      <c r="M1747">
        <v>8.6269695033511908</v>
      </c>
    </row>
    <row r="1748" spans="5:13">
      <c r="E1748">
        <v>1747</v>
      </c>
      <c r="F1748">
        <v>6.87994732076241</v>
      </c>
      <c r="I1748">
        <v>1747</v>
      </c>
      <c r="J1748">
        <v>6.8233342961849699</v>
      </c>
      <c r="L1748">
        <v>1747</v>
      </c>
      <c r="M1748">
        <v>6.6165368788629202</v>
      </c>
    </row>
    <row r="1749" spans="5:13">
      <c r="E1749">
        <v>1748</v>
      </c>
      <c r="F1749">
        <v>7.4419444783297504</v>
      </c>
      <c r="I1749">
        <v>1748</v>
      </c>
      <c r="J1749">
        <v>7.4097349892772097</v>
      </c>
      <c r="L1749">
        <v>1748</v>
      </c>
      <c r="M1749">
        <v>7.3144109234120496</v>
      </c>
    </row>
    <row r="1750" spans="5:13">
      <c r="E1750">
        <v>1749</v>
      </c>
      <c r="F1750">
        <v>6.7958179439271502</v>
      </c>
      <c r="I1750">
        <v>1749</v>
      </c>
      <c r="J1750">
        <v>6.7406244394594701</v>
      </c>
      <c r="L1750">
        <v>1749</v>
      </c>
      <c r="M1750">
        <v>6.4751644525848704</v>
      </c>
    </row>
    <row r="1751" spans="5:13">
      <c r="E1751">
        <v>1750</v>
      </c>
      <c r="F1751">
        <v>6.7728920986593799</v>
      </c>
      <c r="I1751">
        <v>1750</v>
      </c>
      <c r="J1751">
        <v>6.7154708835009096</v>
      </c>
      <c r="L1751">
        <v>1750</v>
      </c>
      <c r="M1751">
        <v>6.4298104951687503</v>
      </c>
    </row>
    <row r="1752" spans="5:13">
      <c r="E1752">
        <v>1751</v>
      </c>
      <c r="F1752">
        <v>6.4603026111965001</v>
      </c>
      <c r="I1752">
        <v>1751</v>
      </c>
      <c r="J1752">
        <v>6.4015580003326402</v>
      </c>
      <c r="L1752">
        <v>1751</v>
      </c>
      <c r="M1752">
        <v>6.0639276077403901</v>
      </c>
    </row>
    <row r="1753" spans="5:13">
      <c r="E1753">
        <v>1752</v>
      </c>
      <c r="F1753">
        <v>6.5365822228955501</v>
      </c>
      <c r="I1753">
        <v>1752</v>
      </c>
      <c r="J1753">
        <v>6.4900515309974702</v>
      </c>
      <c r="L1753">
        <v>1752</v>
      </c>
      <c r="M1753">
        <v>6.1578954569581201</v>
      </c>
    </row>
    <row r="1754" spans="5:13">
      <c r="E1754">
        <v>1753</v>
      </c>
      <c r="F1754">
        <v>6.5816235783521897</v>
      </c>
      <c r="I1754">
        <v>1753</v>
      </c>
      <c r="J1754">
        <v>6.5386600224711602</v>
      </c>
      <c r="L1754">
        <v>1753</v>
      </c>
      <c r="M1754">
        <v>6.2038449108676801</v>
      </c>
    </row>
    <row r="1755" spans="5:13">
      <c r="E1755">
        <v>1754</v>
      </c>
      <c r="F1755">
        <v>6.8671308454025102</v>
      </c>
      <c r="I1755">
        <v>1754</v>
      </c>
      <c r="J1755">
        <v>6.8163286008395296</v>
      </c>
      <c r="L1755">
        <v>1754</v>
      </c>
      <c r="M1755">
        <v>6.4750111925579503</v>
      </c>
    </row>
    <row r="1756" spans="5:13">
      <c r="E1756">
        <v>1755</v>
      </c>
      <c r="F1756">
        <v>7.56709636076938</v>
      </c>
      <c r="I1756">
        <v>1755</v>
      </c>
      <c r="J1756">
        <v>7.5136631303774903</v>
      </c>
      <c r="L1756">
        <v>1755</v>
      </c>
      <c r="M1756">
        <v>7.1393316771134803</v>
      </c>
    </row>
    <row r="1757" spans="5:13">
      <c r="E1757">
        <v>1756</v>
      </c>
      <c r="F1757">
        <v>8.3070116734292405</v>
      </c>
      <c r="I1757">
        <v>1756</v>
      </c>
      <c r="J1757">
        <v>8.2483816774053</v>
      </c>
      <c r="L1757">
        <v>1756</v>
      </c>
      <c r="M1757">
        <v>7.7813197102764802</v>
      </c>
    </row>
    <row r="1758" spans="5:13">
      <c r="E1758">
        <v>1757</v>
      </c>
      <c r="F1758">
        <v>7.9242790140866699</v>
      </c>
      <c r="I1758">
        <v>1757</v>
      </c>
      <c r="J1758">
        <v>7.8499236090229001</v>
      </c>
      <c r="L1758">
        <v>1757</v>
      </c>
      <c r="M1758">
        <v>7.5118662686015103</v>
      </c>
    </row>
    <row r="1759" spans="5:13">
      <c r="E1759">
        <v>1758</v>
      </c>
      <c r="F1759">
        <v>8.0822735429175694</v>
      </c>
      <c r="I1759">
        <v>1758</v>
      </c>
      <c r="J1759">
        <v>7.9960699756224001</v>
      </c>
      <c r="L1759">
        <v>1758</v>
      </c>
      <c r="M1759">
        <v>7.7725802955539898</v>
      </c>
    </row>
    <row r="1760" spans="5:13">
      <c r="E1760">
        <v>1759</v>
      </c>
      <c r="F1760">
        <v>9.4173720373998009</v>
      </c>
      <c r="I1760">
        <v>1759</v>
      </c>
      <c r="J1760">
        <v>9.3129678727955696</v>
      </c>
      <c r="L1760">
        <v>1759</v>
      </c>
      <c r="M1760">
        <v>9.00536646490999</v>
      </c>
    </row>
    <row r="1761" spans="5:13">
      <c r="E1761">
        <v>1760</v>
      </c>
      <c r="F1761">
        <v>9.0872710461355606</v>
      </c>
      <c r="I1761">
        <v>1760</v>
      </c>
      <c r="J1761">
        <v>8.9785821445658591</v>
      </c>
      <c r="L1761">
        <v>1760</v>
      </c>
      <c r="M1761">
        <v>8.8055728767836801</v>
      </c>
    </row>
    <row r="1762" spans="5:13">
      <c r="E1762">
        <v>1761</v>
      </c>
      <c r="F1762">
        <v>11.1059038473334</v>
      </c>
      <c r="I1762">
        <v>1761</v>
      </c>
      <c r="J1762">
        <v>11.0660261466323</v>
      </c>
      <c r="L1762">
        <v>1761</v>
      </c>
      <c r="M1762">
        <v>10.8894550713722</v>
      </c>
    </row>
    <row r="1763" spans="5:13">
      <c r="E1763">
        <v>1762</v>
      </c>
      <c r="F1763">
        <v>13.8068397410239</v>
      </c>
      <c r="I1763">
        <v>1762</v>
      </c>
      <c r="J1763">
        <v>13.749091465229199</v>
      </c>
      <c r="L1763">
        <v>1762</v>
      </c>
      <c r="M1763">
        <v>13.4695228307998</v>
      </c>
    </row>
    <row r="1764" spans="5:13">
      <c r="E1764">
        <v>1763</v>
      </c>
      <c r="F1764">
        <v>15.2166667902329</v>
      </c>
      <c r="I1764">
        <v>1763</v>
      </c>
      <c r="J1764">
        <v>15.132480920368501</v>
      </c>
      <c r="L1764">
        <v>1763</v>
      </c>
      <c r="M1764">
        <v>15.2366386589561</v>
      </c>
    </row>
    <row r="1765" spans="5:13">
      <c r="E1765">
        <v>1764</v>
      </c>
      <c r="F1765">
        <v>16.1090680042232</v>
      </c>
      <c r="I1765">
        <v>1764</v>
      </c>
      <c r="J1765">
        <v>15.900134808895499</v>
      </c>
      <c r="L1765">
        <v>1764</v>
      </c>
      <c r="M1765">
        <v>15.6000709761861</v>
      </c>
    </row>
    <row r="1766" spans="5:13">
      <c r="E1766">
        <v>1765</v>
      </c>
      <c r="F1766">
        <v>19.1533057426063</v>
      </c>
      <c r="I1766">
        <v>1765</v>
      </c>
      <c r="J1766">
        <v>19.025527819008101</v>
      </c>
      <c r="L1766">
        <v>1765</v>
      </c>
      <c r="M1766">
        <v>18.223275848419998</v>
      </c>
    </row>
    <row r="1767" spans="5:13">
      <c r="E1767">
        <v>1766</v>
      </c>
      <c r="F1767">
        <v>14.977304860472</v>
      </c>
      <c r="I1767">
        <v>1766</v>
      </c>
      <c r="J1767">
        <v>14.893777158994499</v>
      </c>
      <c r="L1767">
        <v>1766</v>
      </c>
      <c r="M1767">
        <v>14.5369209936622</v>
      </c>
    </row>
    <row r="1768" spans="5:13">
      <c r="E1768">
        <v>1767</v>
      </c>
      <c r="F1768">
        <v>15.195905525471</v>
      </c>
      <c r="I1768">
        <v>1767</v>
      </c>
      <c r="J1768">
        <v>15.1044335891829</v>
      </c>
      <c r="L1768">
        <v>1767</v>
      </c>
      <c r="M1768">
        <v>14.746142414134701</v>
      </c>
    </row>
    <row r="1769" spans="5:13">
      <c r="E1769">
        <v>1768</v>
      </c>
      <c r="F1769">
        <v>15.985018929992201</v>
      </c>
      <c r="I1769">
        <v>1768</v>
      </c>
      <c r="J1769">
        <v>15.8835944091717</v>
      </c>
      <c r="L1769">
        <v>1768</v>
      </c>
      <c r="M1769">
        <v>15.4382205138504</v>
      </c>
    </row>
    <row r="1770" spans="5:13">
      <c r="E1770">
        <v>1769</v>
      </c>
      <c r="F1770">
        <v>17.2199968020855</v>
      </c>
      <c r="I1770">
        <v>1769</v>
      </c>
      <c r="J1770">
        <v>17.074769467474201</v>
      </c>
      <c r="L1770">
        <v>1769</v>
      </c>
      <c r="M1770">
        <v>16.238708055698002</v>
      </c>
    </row>
    <row r="1771" spans="5:13">
      <c r="E1771">
        <v>1770</v>
      </c>
      <c r="F1771">
        <v>13.018293931059301</v>
      </c>
      <c r="I1771">
        <v>1770</v>
      </c>
      <c r="J1771">
        <v>12.8583982309524</v>
      </c>
      <c r="L1771">
        <v>1770</v>
      </c>
      <c r="M1771">
        <v>12.543966069773401</v>
      </c>
    </row>
    <row r="1772" spans="5:13">
      <c r="E1772">
        <v>1771</v>
      </c>
      <c r="F1772">
        <v>17.010570034308401</v>
      </c>
      <c r="I1772">
        <v>1771</v>
      </c>
      <c r="J1772">
        <v>16.898404312326999</v>
      </c>
      <c r="L1772">
        <v>1771</v>
      </c>
      <c r="M1772">
        <v>16.322591779292701</v>
      </c>
    </row>
    <row r="1773" spans="5:13">
      <c r="E1773">
        <v>1772</v>
      </c>
      <c r="F1773">
        <v>19.4873657893895</v>
      </c>
      <c r="I1773">
        <v>1772</v>
      </c>
      <c r="J1773">
        <v>19.354133117555801</v>
      </c>
      <c r="L1773">
        <v>1772</v>
      </c>
      <c r="M1773">
        <v>18.4083091286894</v>
      </c>
    </row>
    <row r="1774" spans="5:13">
      <c r="E1774">
        <v>1773</v>
      </c>
      <c r="F1774">
        <v>16.021202218607101</v>
      </c>
      <c r="I1774">
        <v>1773</v>
      </c>
      <c r="J1774">
        <v>15.904580551630801</v>
      </c>
      <c r="L1774">
        <v>1773</v>
      </c>
      <c r="M1774">
        <v>15.689512973033599</v>
      </c>
    </row>
    <row r="1775" spans="5:13">
      <c r="E1775">
        <v>1774</v>
      </c>
      <c r="F1775">
        <v>17.195182918642001</v>
      </c>
      <c r="I1775">
        <v>1774</v>
      </c>
      <c r="J1775">
        <v>17.082174332276299</v>
      </c>
      <c r="L1775">
        <v>1774</v>
      </c>
      <c r="M1775">
        <v>16.666958523872101</v>
      </c>
    </row>
    <row r="1776" spans="5:13">
      <c r="E1776">
        <v>1775</v>
      </c>
      <c r="F1776">
        <v>17.666902333922099</v>
      </c>
      <c r="I1776">
        <v>1775</v>
      </c>
      <c r="J1776">
        <v>17.526149077115001</v>
      </c>
      <c r="L1776">
        <v>1775</v>
      </c>
      <c r="M1776">
        <v>16.785012817626502</v>
      </c>
    </row>
    <row r="1777" spans="5:13">
      <c r="E1777">
        <v>1776</v>
      </c>
      <c r="F1777">
        <v>15.204601494035501</v>
      </c>
      <c r="I1777">
        <v>1776</v>
      </c>
      <c r="J1777">
        <v>15.0873548586901</v>
      </c>
      <c r="L1777">
        <v>1776</v>
      </c>
      <c r="M1777">
        <v>14.738316308180901</v>
      </c>
    </row>
    <row r="1778" spans="5:13">
      <c r="E1778">
        <v>1777</v>
      </c>
      <c r="F1778">
        <v>14.817061161017</v>
      </c>
      <c r="I1778">
        <v>1777</v>
      </c>
      <c r="J1778">
        <v>14.674983473542399</v>
      </c>
      <c r="L1778">
        <v>1777</v>
      </c>
      <c r="M1778">
        <v>14.4775936295735</v>
      </c>
    </row>
    <row r="1779" spans="5:13">
      <c r="E1779">
        <v>1778</v>
      </c>
      <c r="F1779">
        <v>13.5719830978407</v>
      </c>
      <c r="I1779">
        <v>1778</v>
      </c>
      <c r="J1779">
        <v>13.3508810017571</v>
      </c>
      <c r="L1779">
        <v>1778</v>
      </c>
      <c r="M1779">
        <v>13.1572262767351</v>
      </c>
    </row>
    <row r="1780" spans="5:13">
      <c r="E1780">
        <v>1779</v>
      </c>
      <c r="F1780">
        <v>15.605048020109599</v>
      </c>
      <c r="I1780">
        <v>1779</v>
      </c>
      <c r="J1780">
        <v>15.3897667034649</v>
      </c>
      <c r="L1780">
        <v>1779</v>
      </c>
      <c r="M1780">
        <v>15.1067282321421</v>
      </c>
    </row>
    <row r="1781" spans="5:13">
      <c r="E1781">
        <v>1780</v>
      </c>
      <c r="F1781">
        <v>18.617211290148301</v>
      </c>
      <c r="I1781">
        <v>1780</v>
      </c>
      <c r="J1781">
        <v>18.379608983489401</v>
      </c>
      <c r="L1781">
        <v>1780</v>
      </c>
      <c r="M1781">
        <v>17.725586932257599</v>
      </c>
    </row>
    <row r="1782" spans="5:13">
      <c r="E1782">
        <v>1781</v>
      </c>
      <c r="F1782">
        <v>18.404643534536302</v>
      </c>
      <c r="I1782">
        <v>1781</v>
      </c>
      <c r="J1782">
        <v>18.1497433397512</v>
      </c>
      <c r="L1782">
        <v>1781</v>
      </c>
      <c r="M1782">
        <v>17.119020388606799</v>
      </c>
    </row>
    <row r="1783" spans="5:13">
      <c r="E1783">
        <v>1782</v>
      </c>
      <c r="F1783">
        <v>14.9113158444265</v>
      </c>
      <c r="I1783">
        <v>1782</v>
      </c>
      <c r="J1783">
        <v>14.712686042619101</v>
      </c>
      <c r="L1783">
        <v>1782</v>
      </c>
      <c r="M1783">
        <v>14.3010259824049</v>
      </c>
    </row>
    <row r="1784" spans="5:13">
      <c r="E1784">
        <v>1783</v>
      </c>
      <c r="F1784">
        <v>14.634491122561</v>
      </c>
      <c r="I1784">
        <v>1783</v>
      </c>
      <c r="J1784">
        <v>14.463338928462701</v>
      </c>
      <c r="L1784">
        <v>1783</v>
      </c>
      <c r="M1784">
        <v>14.2110630584777</v>
      </c>
    </row>
    <row r="1785" spans="5:13">
      <c r="E1785">
        <v>1784</v>
      </c>
      <c r="F1785">
        <v>14.1431547386159</v>
      </c>
      <c r="I1785">
        <v>1784</v>
      </c>
      <c r="J1785">
        <v>13.977618135165001</v>
      </c>
      <c r="L1785">
        <v>1784</v>
      </c>
      <c r="M1785">
        <v>13.837100754883499</v>
      </c>
    </row>
    <row r="1786" spans="5:13">
      <c r="E1786">
        <v>1785</v>
      </c>
      <c r="F1786">
        <v>13.1377340596518</v>
      </c>
      <c r="I1786">
        <v>1785</v>
      </c>
      <c r="J1786">
        <v>12.9902186143321</v>
      </c>
      <c r="L1786">
        <v>1785</v>
      </c>
      <c r="M1786">
        <v>12.7305348554231</v>
      </c>
    </row>
    <row r="1787" spans="5:13">
      <c r="E1787">
        <v>1786</v>
      </c>
      <c r="F1787">
        <v>13.2520760772806</v>
      </c>
      <c r="I1787">
        <v>1786</v>
      </c>
      <c r="J1787">
        <v>13.062705285004</v>
      </c>
      <c r="L1787">
        <v>1786</v>
      </c>
      <c r="M1787">
        <v>12.488645932323401</v>
      </c>
    </row>
    <row r="1788" spans="5:13">
      <c r="E1788">
        <v>1787</v>
      </c>
      <c r="F1788">
        <v>13.550191970732399</v>
      </c>
      <c r="I1788">
        <v>1787</v>
      </c>
      <c r="J1788">
        <v>13.336909154375</v>
      </c>
      <c r="L1788">
        <v>1787</v>
      </c>
      <c r="M1788">
        <v>12.5344499572705</v>
      </c>
    </row>
    <row r="1789" spans="5:13">
      <c r="E1789">
        <v>1788</v>
      </c>
      <c r="F1789">
        <v>12.455090167768301</v>
      </c>
      <c r="I1789">
        <v>1788</v>
      </c>
      <c r="J1789">
        <v>12.2567645070336</v>
      </c>
      <c r="L1789">
        <v>1788</v>
      </c>
      <c r="M1789">
        <v>11.5272039763917</v>
      </c>
    </row>
    <row r="1790" spans="5:13">
      <c r="E1790">
        <v>1789</v>
      </c>
      <c r="F1790">
        <v>10.8165184206318</v>
      </c>
      <c r="I1790">
        <v>1789</v>
      </c>
      <c r="J1790">
        <v>10.656186530293899</v>
      </c>
      <c r="L1790">
        <v>1789</v>
      </c>
      <c r="M1790">
        <v>10.3290267035313</v>
      </c>
    </row>
    <row r="1791" spans="5:13">
      <c r="E1791">
        <v>1790</v>
      </c>
      <c r="F1791">
        <v>12.5851854597936</v>
      </c>
      <c r="I1791">
        <v>1790</v>
      </c>
      <c r="J1791">
        <v>12.409479163297</v>
      </c>
      <c r="L1791">
        <v>1790</v>
      </c>
      <c r="M1791">
        <v>12.0872896287797</v>
      </c>
    </row>
    <row r="1792" spans="5:13">
      <c r="E1792">
        <v>1791</v>
      </c>
      <c r="F1792">
        <v>13.0913709413175</v>
      </c>
      <c r="I1792">
        <v>1791</v>
      </c>
      <c r="J1792">
        <v>12.9087795309788</v>
      </c>
      <c r="L1792">
        <v>1791</v>
      </c>
      <c r="M1792">
        <v>12.553110568288799</v>
      </c>
    </row>
    <row r="1793" spans="5:13">
      <c r="E1793">
        <v>1792</v>
      </c>
      <c r="F1793">
        <v>12.2395112684464</v>
      </c>
      <c r="I1793">
        <v>1792</v>
      </c>
      <c r="J1793">
        <v>12.073685551047699</v>
      </c>
      <c r="L1793">
        <v>1792</v>
      </c>
      <c r="M1793">
        <v>11.926636825378299</v>
      </c>
    </row>
    <row r="1794" spans="5:13">
      <c r="E1794">
        <v>1793</v>
      </c>
      <c r="F1794">
        <v>11.064637360017899</v>
      </c>
      <c r="I1794">
        <v>1793</v>
      </c>
      <c r="J1794">
        <v>10.9382701344694</v>
      </c>
      <c r="L1794">
        <v>1793</v>
      </c>
      <c r="M1794">
        <v>10.8648062023069</v>
      </c>
    </row>
    <row r="1795" spans="5:13">
      <c r="E1795">
        <v>1794</v>
      </c>
      <c r="F1795">
        <v>10.9861277143844</v>
      </c>
      <c r="I1795">
        <v>1794</v>
      </c>
      <c r="J1795">
        <v>10.8653044836988</v>
      </c>
      <c r="L1795">
        <v>1794</v>
      </c>
      <c r="M1795">
        <v>10.787457270273899</v>
      </c>
    </row>
    <row r="1796" spans="5:13">
      <c r="E1796">
        <v>1795</v>
      </c>
      <c r="F1796">
        <v>10.930642341404701</v>
      </c>
      <c r="I1796">
        <v>1795</v>
      </c>
      <c r="J1796">
        <v>10.824237445236999</v>
      </c>
      <c r="L1796">
        <v>1795</v>
      </c>
      <c r="M1796">
        <v>10.824567030913901</v>
      </c>
    </row>
    <row r="1797" spans="5:13">
      <c r="E1797">
        <v>1796</v>
      </c>
      <c r="F1797">
        <v>11.9635942926142</v>
      </c>
      <c r="I1797">
        <v>1796</v>
      </c>
      <c r="J1797">
        <v>11.845822881498</v>
      </c>
      <c r="L1797">
        <v>1796</v>
      </c>
      <c r="M1797">
        <v>11.738777247599799</v>
      </c>
    </row>
    <row r="1798" spans="5:13">
      <c r="E1798">
        <v>1797</v>
      </c>
      <c r="F1798">
        <v>12.1309993803425</v>
      </c>
      <c r="I1798">
        <v>1797</v>
      </c>
      <c r="J1798">
        <v>11.9635971712109</v>
      </c>
      <c r="L1798">
        <v>1797</v>
      </c>
      <c r="M1798">
        <v>11.646708880791801</v>
      </c>
    </row>
    <row r="1799" spans="5:13">
      <c r="E1799">
        <v>1798</v>
      </c>
      <c r="F1799">
        <v>12.2462621098752</v>
      </c>
      <c r="I1799">
        <v>1798</v>
      </c>
      <c r="J1799">
        <v>12.076254650842801</v>
      </c>
      <c r="L1799">
        <v>1798</v>
      </c>
      <c r="M1799">
        <v>11.6834469189097</v>
      </c>
    </row>
    <row r="1800" spans="5:13">
      <c r="E1800">
        <v>1799</v>
      </c>
      <c r="F1800">
        <v>12.307998376773501</v>
      </c>
      <c r="I1800">
        <v>1799</v>
      </c>
      <c r="J1800">
        <v>12.1379680925144</v>
      </c>
      <c r="L1800">
        <v>1799</v>
      </c>
      <c r="M1800">
        <v>11.8465486244652</v>
      </c>
    </row>
    <row r="1801" spans="5:13">
      <c r="E1801">
        <v>1800</v>
      </c>
      <c r="F1801">
        <v>12.7936069917429</v>
      </c>
      <c r="I1801">
        <v>1800</v>
      </c>
      <c r="J1801">
        <v>12.6220091003207</v>
      </c>
      <c r="L1801">
        <v>1800</v>
      </c>
      <c r="M1801">
        <v>12.3761280673677</v>
      </c>
    </row>
    <row r="1802" spans="5:13">
      <c r="E1802">
        <v>1801</v>
      </c>
      <c r="F1802">
        <v>12.9098861126195</v>
      </c>
      <c r="I1802">
        <v>1801</v>
      </c>
      <c r="J1802">
        <v>12.763997312226801</v>
      </c>
      <c r="L1802">
        <v>1801</v>
      </c>
      <c r="M1802">
        <v>12.575224376211899</v>
      </c>
    </row>
    <row r="1803" spans="5:13">
      <c r="E1803">
        <v>1802</v>
      </c>
      <c r="F1803">
        <v>14.5338854466022</v>
      </c>
      <c r="I1803">
        <v>1802</v>
      </c>
      <c r="J1803">
        <v>14.4146816843138</v>
      </c>
      <c r="L1803">
        <v>1802</v>
      </c>
      <c r="M1803">
        <v>14.253070220211599</v>
      </c>
    </row>
    <row r="1804" spans="5:13">
      <c r="E1804">
        <v>1803</v>
      </c>
      <c r="F1804">
        <v>13.974944583285501</v>
      </c>
      <c r="I1804">
        <v>1803</v>
      </c>
      <c r="J1804">
        <v>13.832895624584699</v>
      </c>
      <c r="L1804">
        <v>1803</v>
      </c>
      <c r="M1804">
        <v>13.5629690012514</v>
      </c>
    </row>
    <row r="1805" spans="5:13">
      <c r="E1805">
        <v>1804</v>
      </c>
      <c r="F1805">
        <v>12.9268861159112</v>
      </c>
      <c r="I1805">
        <v>1804</v>
      </c>
      <c r="J1805">
        <v>12.800545849570399</v>
      </c>
      <c r="L1805">
        <v>1804</v>
      </c>
      <c r="M1805">
        <v>12.6715433241817</v>
      </c>
    </row>
    <row r="1806" spans="5:13">
      <c r="E1806">
        <v>1805</v>
      </c>
      <c r="F1806">
        <v>14.1046164123949</v>
      </c>
      <c r="I1806">
        <v>1805</v>
      </c>
      <c r="J1806">
        <v>13.954401938546001</v>
      </c>
      <c r="L1806">
        <v>1805</v>
      </c>
      <c r="M1806">
        <v>13.8181414381463</v>
      </c>
    </row>
    <row r="1807" spans="5:13">
      <c r="E1807">
        <v>1806</v>
      </c>
      <c r="F1807">
        <v>16.787496915442901</v>
      </c>
      <c r="I1807">
        <v>1806</v>
      </c>
      <c r="J1807">
        <v>16.590572215920101</v>
      </c>
      <c r="L1807">
        <v>1806</v>
      </c>
      <c r="M1807">
        <v>16.0131100192405</v>
      </c>
    </row>
    <row r="1808" spans="5:13">
      <c r="E1808">
        <v>1807</v>
      </c>
      <c r="F1808">
        <v>13.698522228270001</v>
      </c>
      <c r="I1808">
        <v>1807</v>
      </c>
      <c r="J1808">
        <v>13.479022274648001</v>
      </c>
      <c r="L1808">
        <v>1807</v>
      </c>
      <c r="M1808">
        <v>12.937609450105001</v>
      </c>
    </row>
    <row r="1809" spans="5:13">
      <c r="E1809">
        <v>1808</v>
      </c>
      <c r="F1809">
        <v>12.4740956281859</v>
      </c>
      <c r="I1809">
        <v>1808</v>
      </c>
      <c r="J1809">
        <v>12.362595594406301</v>
      </c>
      <c r="L1809">
        <v>1808</v>
      </c>
      <c r="M1809">
        <v>12.3834536824141</v>
      </c>
    </row>
    <row r="1810" spans="5:13">
      <c r="E1810">
        <v>1809</v>
      </c>
      <c r="F1810">
        <v>13.424496812303699</v>
      </c>
      <c r="I1810">
        <v>1809</v>
      </c>
      <c r="J1810">
        <v>13.3537551771247</v>
      </c>
      <c r="L1810">
        <v>1809</v>
      </c>
      <c r="M1810">
        <v>13.486302302026001</v>
      </c>
    </row>
    <row r="1811" spans="5:13">
      <c r="E1811">
        <v>1810</v>
      </c>
      <c r="F1811">
        <v>13.7615638389862</v>
      </c>
      <c r="I1811">
        <v>1810</v>
      </c>
      <c r="J1811">
        <v>13.7269684599047</v>
      </c>
      <c r="L1811">
        <v>1810</v>
      </c>
      <c r="M1811">
        <v>13.8962774670394</v>
      </c>
    </row>
    <row r="1812" spans="5:13">
      <c r="E1812">
        <v>1811</v>
      </c>
      <c r="F1812">
        <v>12.8499916210795</v>
      </c>
      <c r="I1812">
        <v>1811</v>
      </c>
      <c r="J1812">
        <v>12.790596527959901</v>
      </c>
      <c r="L1812">
        <v>1811</v>
      </c>
      <c r="M1812">
        <v>12.8503016557999</v>
      </c>
    </row>
    <row r="1813" spans="5:13">
      <c r="E1813">
        <v>1812</v>
      </c>
      <c r="F1813">
        <v>13.8828590332689</v>
      </c>
      <c r="I1813">
        <v>1812</v>
      </c>
      <c r="J1813">
        <v>13.8202716385339</v>
      </c>
      <c r="L1813">
        <v>1812</v>
      </c>
      <c r="M1813">
        <v>13.8019439988929</v>
      </c>
    </row>
    <row r="1814" spans="5:13">
      <c r="E1814">
        <v>1813</v>
      </c>
      <c r="F1814">
        <v>15.2612107032614</v>
      </c>
      <c r="I1814">
        <v>1813</v>
      </c>
      <c r="J1814">
        <v>15.114974786750199</v>
      </c>
      <c r="L1814">
        <v>1813</v>
      </c>
      <c r="M1814">
        <v>14.589910770608199</v>
      </c>
    </row>
    <row r="1815" spans="5:13">
      <c r="E1815">
        <v>1814</v>
      </c>
      <c r="F1815">
        <v>16.632396500250401</v>
      </c>
      <c r="I1815">
        <v>1814</v>
      </c>
      <c r="J1815">
        <v>16.4589685452348</v>
      </c>
      <c r="L1815">
        <v>1814</v>
      </c>
      <c r="M1815">
        <v>15.597234368950501</v>
      </c>
    </row>
    <row r="1816" spans="5:13">
      <c r="E1816">
        <v>1815</v>
      </c>
      <c r="F1816">
        <v>15.439060288932501</v>
      </c>
      <c r="I1816">
        <v>1815</v>
      </c>
      <c r="J1816">
        <v>15.378714069948799</v>
      </c>
      <c r="L1816">
        <v>1815</v>
      </c>
      <c r="M1816">
        <v>15.365786345750699</v>
      </c>
    </row>
    <row r="1817" spans="5:13">
      <c r="E1817">
        <v>1816</v>
      </c>
      <c r="F1817">
        <v>13.056706348305701</v>
      </c>
      <c r="I1817">
        <v>1816</v>
      </c>
      <c r="J1817">
        <v>12.974924840025199</v>
      </c>
      <c r="L1817">
        <v>1816</v>
      </c>
      <c r="M1817">
        <v>12.940410332805101</v>
      </c>
    </row>
    <row r="1818" spans="5:13">
      <c r="E1818">
        <v>1817</v>
      </c>
      <c r="F1818">
        <v>15.244662676568</v>
      </c>
      <c r="I1818">
        <v>1817</v>
      </c>
      <c r="J1818">
        <v>15.1677128855705</v>
      </c>
      <c r="L1818">
        <v>1817</v>
      </c>
      <c r="M1818">
        <v>15.268195104404899</v>
      </c>
    </row>
    <row r="1819" spans="5:13">
      <c r="E1819">
        <v>1818</v>
      </c>
      <c r="F1819">
        <v>14.4074400642975</v>
      </c>
      <c r="I1819">
        <v>1818</v>
      </c>
      <c r="J1819">
        <v>14.262498890359799</v>
      </c>
      <c r="L1819">
        <v>1818</v>
      </c>
      <c r="M1819">
        <v>14.3213668547964</v>
      </c>
    </row>
    <row r="1820" spans="5:13">
      <c r="E1820">
        <v>1819</v>
      </c>
      <c r="F1820">
        <v>17.682872876134098</v>
      </c>
      <c r="I1820">
        <v>1819</v>
      </c>
      <c r="J1820">
        <v>17.4683759034925</v>
      </c>
      <c r="L1820">
        <v>1819</v>
      </c>
      <c r="M1820">
        <v>16.980581381713801</v>
      </c>
    </row>
    <row r="1821" spans="5:13">
      <c r="E1821">
        <v>1820</v>
      </c>
      <c r="F1821">
        <v>15.8980111725337</v>
      </c>
      <c r="I1821">
        <v>1820</v>
      </c>
      <c r="J1821">
        <v>15.6803426790116</v>
      </c>
      <c r="L1821">
        <v>1820</v>
      </c>
      <c r="M1821">
        <v>15.301546876119</v>
      </c>
    </row>
    <row r="1822" spans="5:13">
      <c r="E1822">
        <v>1821</v>
      </c>
      <c r="F1822">
        <v>18.721675565472999</v>
      </c>
      <c r="I1822">
        <v>1821</v>
      </c>
      <c r="J1822">
        <v>18.473196976696698</v>
      </c>
      <c r="L1822">
        <v>1821</v>
      </c>
      <c r="M1822">
        <v>17.787510018518699</v>
      </c>
    </row>
    <row r="1823" spans="5:13">
      <c r="E1823">
        <v>1822</v>
      </c>
      <c r="F1823">
        <v>18.8524695731187</v>
      </c>
      <c r="I1823">
        <v>1822</v>
      </c>
      <c r="J1823">
        <v>18.6376513299683</v>
      </c>
      <c r="L1823">
        <v>1822</v>
      </c>
      <c r="M1823">
        <v>18.1157665650349</v>
      </c>
    </row>
    <row r="1824" spans="5:13">
      <c r="E1824">
        <v>1823</v>
      </c>
      <c r="F1824">
        <v>19.824811484144899</v>
      </c>
      <c r="I1824">
        <v>1823</v>
      </c>
      <c r="J1824">
        <v>19.641899596202499</v>
      </c>
      <c r="L1824">
        <v>1823</v>
      </c>
      <c r="M1824">
        <v>19.181195253653701</v>
      </c>
    </row>
    <row r="1825" spans="5:13">
      <c r="E1825">
        <v>1824</v>
      </c>
      <c r="F1825">
        <v>4.8051060762000999</v>
      </c>
      <c r="I1825">
        <v>1824</v>
      </c>
      <c r="J1825">
        <v>4.77568542375107</v>
      </c>
      <c r="L1825">
        <v>1824</v>
      </c>
      <c r="M1825">
        <v>4.5244071665529599</v>
      </c>
    </row>
    <row r="1826" spans="5:13">
      <c r="E1826">
        <v>1825</v>
      </c>
      <c r="F1826">
        <v>1.7984170065638501</v>
      </c>
      <c r="I1826">
        <v>1825</v>
      </c>
      <c r="J1826">
        <v>1.80049357060232</v>
      </c>
      <c r="L1826">
        <v>1825</v>
      </c>
      <c r="M1826">
        <v>2.0916371043848501</v>
      </c>
    </row>
    <row r="1827" spans="5:13">
      <c r="E1827">
        <v>1826</v>
      </c>
      <c r="F1827">
        <v>1.6114649070329601</v>
      </c>
      <c r="I1827">
        <v>1826</v>
      </c>
      <c r="J1827">
        <v>1.6082977762291999</v>
      </c>
      <c r="L1827">
        <v>1826</v>
      </c>
      <c r="M1827">
        <v>1.7922902664033</v>
      </c>
    </row>
    <row r="1828" spans="5:13">
      <c r="E1828">
        <v>1827</v>
      </c>
      <c r="F1828">
        <v>1.76613099963155</v>
      </c>
      <c r="I1828">
        <v>1827</v>
      </c>
      <c r="J1828">
        <v>1.7723790372439101</v>
      </c>
      <c r="L1828">
        <v>1827</v>
      </c>
      <c r="M1828">
        <v>2.13757382743229</v>
      </c>
    </row>
    <row r="1829" spans="5:13">
      <c r="E1829">
        <v>1828</v>
      </c>
      <c r="F1829">
        <v>1.8180325624289999</v>
      </c>
      <c r="I1829">
        <v>1828</v>
      </c>
      <c r="J1829">
        <v>1.8223656937920201</v>
      </c>
      <c r="L1829">
        <v>1828</v>
      </c>
      <c r="M1829">
        <v>2.2263970455836302</v>
      </c>
    </row>
    <row r="1830" spans="5:13">
      <c r="E1830">
        <v>1829</v>
      </c>
      <c r="F1830">
        <v>1.5162040988312799</v>
      </c>
      <c r="I1830">
        <v>1829</v>
      </c>
      <c r="J1830">
        <v>1.5078867790946</v>
      </c>
      <c r="L1830">
        <v>1829</v>
      </c>
      <c r="M1830">
        <v>1.6581274817348299</v>
      </c>
    </row>
    <row r="1831" spans="5:13">
      <c r="E1831">
        <v>1830</v>
      </c>
      <c r="F1831">
        <v>1.2748134339760799</v>
      </c>
      <c r="I1831">
        <v>1830</v>
      </c>
      <c r="J1831">
        <v>1.25992348739975</v>
      </c>
      <c r="L1831">
        <v>1830</v>
      </c>
      <c r="M1831">
        <v>1.2776188333993199</v>
      </c>
    </row>
    <row r="1832" spans="5:13">
      <c r="E1832">
        <v>1831</v>
      </c>
      <c r="F1832">
        <v>1.8425696047992099</v>
      </c>
      <c r="I1832">
        <v>1831</v>
      </c>
      <c r="J1832">
        <v>1.84984371963766</v>
      </c>
      <c r="L1832">
        <v>1831</v>
      </c>
      <c r="M1832">
        <v>2.3138087136567398</v>
      </c>
    </row>
    <row r="1833" spans="5:13">
      <c r="E1833">
        <v>1832</v>
      </c>
      <c r="F1833">
        <v>2.3637518372006099</v>
      </c>
      <c r="I1833">
        <v>1832</v>
      </c>
      <c r="J1833">
        <v>2.3970559715284399</v>
      </c>
      <c r="L1833">
        <v>1832</v>
      </c>
      <c r="M1833">
        <v>3.5878107291985999</v>
      </c>
    </row>
    <row r="1834" spans="5:13">
      <c r="E1834">
        <v>1833</v>
      </c>
      <c r="F1834">
        <v>1.9201408824217601</v>
      </c>
      <c r="I1834">
        <v>1833</v>
      </c>
      <c r="J1834">
        <v>1.93178612950512</v>
      </c>
      <c r="L1834">
        <v>1833</v>
      </c>
      <c r="M1834">
        <v>2.4598861734231501</v>
      </c>
    </row>
    <row r="1835" spans="5:13">
      <c r="E1835">
        <v>1834</v>
      </c>
      <c r="F1835">
        <v>1.5319766832808399</v>
      </c>
      <c r="I1835">
        <v>1834</v>
      </c>
      <c r="J1835">
        <v>1.5235354213519701</v>
      </c>
      <c r="L1835">
        <v>1834</v>
      </c>
      <c r="M1835">
        <v>1.60163158964858</v>
      </c>
    </row>
    <row r="1836" spans="5:13">
      <c r="E1836">
        <v>1835</v>
      </c>
      <c r="F1836">
        <v>1.4762220967761099</v>
      </c>
      <c r="I1836">
        <v>1835</v>
      </c>
      <c r="J1836">
        <v>1.4648751917720799</v>
      </c>
      <c r="L1836">
        <v>1835</v>
      </c>
      <c r="M1836">
        <v>1.5313667466926899</v>
      </c>
    </row>
    <row r="1837" spans="5:13">
      <c r="E1837">
        <v>1836</v>
      </c>
      <c r="F1837">
        <v>1.22285688145339</v>
      </c>
      <c r="I1837">
        <v>1836</v>
      </c>
      <c r="J1837">
        <v>1.2022100820102299</v>
      </c>
      <c r="L1837">
        <v>1836</v>
      </c>
      <c r="M1837">
        <v>1.1353300575181899</v>
      </c>
    </row>
    <row r="1838" spans="5:13">
      <c r="E1838">
        <v>1837</v>
      </c>
      <c r="F1838">
        <v>1.2294010299767699</v>
      </c>
      <c r="I1838">
        <v>1837</v>
      </c>
      <c r="J1838">
        <v>1.20913720272866</v>
      </c>
      <c r="L1838">
        <v>1837</v>
      </c>
      <c r="M1838">
        <v>1.1790678008798701</v>
      </c>
    </row>
    <row r="1839" spans="5:13">
      <c r="E1839">
        <v>1838</v>
      </c>
      <c r="F1839">
        <v>1.41689240472224</v>
      </c>
      <c r="I1839">
        <v>1838</v>
      </c>
      <c r="J1839">
        <v>1.4042071091547299</v>
      </c>
      <c r="L1839">
        <v>1838</v>
      </c>
      <c r="M1839">
        <v>1.5444034035155401</v>
      </c>
    </row>
    <row r="1840" spans="5:13">
      <c r="E1840">
        <v>1839</v>
      </c>
      <c r="F1840">
        <v>1.5697263206173599</v>
      </c>
      <c r="I1840">
        <v>1839</v>
      </c>
      <c r="J1840">
        <v>1.56445996448819</v>
      </c>
      <c r="L1840">
        <v>1839</v>
      </c>
      <c r="M1840">
        <v>1.89963565979826</v>
      </c>
    </row>
    <row r="1841" spans="5:13">
      <c r="E1841">
        <v>1840</v>
      </c>
      <c r="F1841">
        <v>1.5234480225561899</v>
      </c>
      <c r="I1841">
        <v>1840</v>
      </c>
      <c r="J1841">
        <v>1.51455884066574</v>
      </c>
      <c r="L1841">
        <v>1840</v>
      </c>
      <c r="M1841">
        <v>1.7920110625797701</v>
      </c>
    </row>
    <row r="1842" spans="5:13">
      <c r="E1842">
        <v>1841</v>
      </c>
      <c r="F1842">
        <v>1.38980482666335</v>
      </c>
      <c r="I1842">
        <v>1841</v>
      </c>
      <c r="J1842">
        <v>1.37541098226946</v>
      </c>
      <c r="L1842">
        <v>1841</v>
      </c>
      <c r="M1842">
        <v>1.5290808833068801</v>
      </c>
    </row>
    <row r="1843" spans="5:13">
      <c r="E1843">
        <v>1842</v>
      </c>
      <c r="F1843">
        <v>1.3822039931425001</v>
      </c>
      <c r="I1843">
        <v>1842</v>
      </c>
      <c r="J1843">
        <v>1.36703009332466</v>
      </c>
      <c r="L1843">
        <v>1842</v>
      </c>
      <c r="M1843">
        <v>1.51076061219464</v>
      </c>
    </row>
    <row r="1844" spans="5:13">
      <c r="E1844">
        <v>1843</v>
      </c>
      <c r="F1844">
        <v>1.3351999639065999</v>
      </c>
      <c r="I1844">
        <v>1843</v>
      </c>
      <c r="J1844">
        <v>1.3184049178944</v>
      </c>
      <c r="L1844">
        <v>1843</v>
      </c>
      <c r="M1844">
        <v>1.4258113588462</v>
      </c>
    </row>
    <row r="1845" spans="5:13">
      <c r="E1845">
        <v>1844</v>
      </c>
      <c r="F1845">
        <v>1.21667236388102</v>
      </c>
      <c r="I1845">
        <v>1844</v>
      </c>
      <c r="J1845">
        <v>1.1931185927912</v>
      </c>
      <c r="L1845">
        <v>1844</v>
      </c>
      <c r="M1845">
        <v>1.19398319009502</v>
      </c>
    </row>
    <row r="1846" spans="5:13">
      <c r="E1846">
        <v>1845</v>
      </c>
      <c r="F1846">
        <v>1.08184295065812</v>
      </c>
      <c r="I1846">
        <v>1845</v>
      </c>
      <c r="J1846">
        <v>1.05802506669911</v>
      </c>
      <c r="L1846">
        <v>1845</v>
      </c>
      <c r="M1846">
        <v>1.12425917234154</v>
      </c>
    </row>
    <row r="1847" spans="5:13">
      <c r="E1847">
        <v>1846</v>
      </c>
      <c r="F1847">
        <v>1.0603464660417701</v>
      </c>
      <c r="I1847">
        <v>1846</v>
      </c>
      <c r="J1847">
        <v>1.03803496988917</v>
      </c>
      <c r="L1847">
        <v>1846</v>
      </c>
      <c r="M1847">
        <v>1.12050653110944</v>
      </c>
    </row>
    <row r="1848" spans="5:13">
      <c r="E1848">
        <v>1847</v>
      </c>
      <c r="F1848">
        <v>1.00024044022229</v>
      </c>
      <c r="I1848">
        <v>1847</v>
      </c>
      <c r="J1848">
        <v>0.97306648739471502</v>
      </c>
      <c r="L1848">
        <v>1847</v>
      </c>
      <c r="M1848">
        <v>1.00647551978738</v>
      </c>
    </row>
    <row r="1849" spans="5:13">
      <c r="E1849">
        <v>1848</v>
      </c>
      <c r="F1849">
        <v>0.99236921781846599</v>
      </c>
      <c r="I1849">
        <v>1848</v>
      </c>
      <c r="J1849">
        <v>0.96511707199067098</v>
      </c>
      <c r="L1849">
        <v>1848</v>
      </c>
      <c r="M1849">
        <v>0.99504276626663901</v>
      </c>
    </row>
    <row r="1850" spans="5:13">
      <c r="E1850">
        <v>1849</v>
      </c>
      <c r="F1850">
        <v>0.99895296361631603</v>
      </c>
      <c r="I1850">
        <v>1849</v>
      </c>
      <c r="J1850">
        <v>0.971468160440904</v>
      </c>
      <c r="L1850">
        <v>1849</v>
      </c>
      <c r="M1850">
        <v>0.99013029336985003</v>
      </c>
    </row>
    <row r="1851" spans="5:13">
      <c r="E1851">
        <v>1850</v>
      </c>
      <c r="F1851">
        <v>0.98969746676117698</v>
      </c>
      <c r="I1851">
        <v>1850</v>
      </c>
      <c r="J1851">
        <v>0.96394136402123198</v>
      </c>
      <c r="L1851">
        <v>1850</v>
      </c>
      <c r="M1851">
        <v>0.88635043255194901</v>
      </c>
    </row>
    <row r="1852" spans="5:13">
      <c r="E1852">
        <v>1851</v>
      </c>
      <c r="F1852">
        <v>1.02536023502804</v>
      </c>
      <c r="I1852">
        <v>1851</v>
      </c>
      <c r="J1852">
        <v>0.99788198948794904</v>
      </c>
      <c r="L1852">
        <v>1851</v>
      </c>
      <c r="M1852">
        <v>0.94917465656545097</v>
      </c>
    </row>
    <row r="1853" spans="5:13">
      <c r="E1853">
        <v>1852</v>
      </c>
      <c r="F1853">
        <v>0.96300611118164203</v>
      </c>
      <c r="I1853">
        <v>1852</v>
      </c>
      <c r="J1853">
        <v>0.93690144861629099</v>
      </c>
      <c r="L1853">
        <v>1852</v>
      </c>
      <c r="M1853">
        <v>0.92889698291448897</v>
      </c>
    </row>
    <row r="1854" spans="5:13">
      <c r="E1854">
        <v>1853</v>
      </c>
      <c r="F1854">
        <v>1.06525702992968</v>
      </c>
      <c r="I1854">
        <v>1853</v>
      </c>
      <c r="J1854">
        <v>1.0419190688295901</v>
      </c>
      <c r="L1854">
        <v>1853</v>
      </c>
      <c r="M1854">
        <v>0.99855712847206701</v>
      </c>
    </row>
    <row r="1855" spans="5:13">
      <c r="E1855">
        <v>1854</v>
      </c>
      <c r="F1855">
        <v>1.38965292605686</v>
      </c>
      <c r="I1855">
        <v>1854</v>
      </c>
      <c r="J1855">
        <v>1.3596304071171199</v>
      </c>
      <c r="L1855">
        <v>1854</v>
      </c>
      <c r="M1855">
        <v>1.07486302930564</v>
      </c>
    </row>
    <row r="1856" spans="5:13">
      <c r="E1856">
        <v>1855</v>
      </c>
      <c r="F1856">
        <v>0.90024322291129399</v>
      </c>
      <c r="I1856">
        <v>1855</v>
      </c>
      <c r="J1856">
        <v>0.881035865583642</v>
      </c>
      <c r="L1856">
        <v>1855</v>
      </c>
      <c r="M1856">
        <v>0.92393918706017997</v>
      </c>
    </row>
    <row r="1857" spans="5:13">
      <c r="E1857">
        <v>1856</v>
      </c>
      <c r="F1857">
        <v>0.93773666370401698</v>
      </c>
      <c r="I1857">
        <v>1856</v>
      </c>
      <c r="J1857">
        <v>0.92686370207509206</v>
      </c>
      <c r="L1857">
        <v>1856</v>
      </c>
      <c r="M1857">
        <v>0.84361341611821405</v>
      </c>
    </row>
    <row r="1858" spans="5:13">
      <c r="E1858">
        <v>1857</v>
      </c>
      <c r="F1858">
        <v>1.0010386024717399</v>
      </c>
      <c r="I1858">
        <v>1857</v>
      </c>
      <c r="J1858">
        <v>0.98511795426785198</v>
      </c>
      <c r="L1858">
        <v>1857</v>
      </c>
      <c r="M1858">
        <v>1.01095230318866</v>
      </c>
    </row>
    <row r="1859" spans="5:13">
      <c r="E1859">
        <v>1858</v>
      </c>
      <c r="F1859">
        <v>0.98443449274098205</v>
      </c>
      <c r="I1859">
        <v>1858</v>
      </c>
      <c r="J1859">
        <v>0.96892916871243895</v>
      </c>
      <c r="L1859">
        <v>1858</v>
      </c>
      <c r="M1859">
        <v>0.99370683310112595</v>
      </c>
    </row>
    <row r="1860" spans="5:13">
      <c r="E1860">
        <v>1859</v>
      </c>
      <c r="F1860">
        <v>0.99832037343366897</v>
      </c>
      <c r="I1860">
        <v>1859</v>
      </c>
      <c r="J1860">
        <v>0.98261551396273505</v>
      </c>
      <c r="L1860">
        <v>1859</v>
      </c>
      <c r="M1860">
        <v>1.01324218054202</v>
      </c>
    </row>
    <row r="1861" spans="5:13">
      <c r="E1861">
        <v>1860</v>
      </c>
      <c r="F1861">
        <v>1.00587949661663</v>
      </c>
      <c r="I1861">
        <v>1860</v>
      </c>
      <c r="J1861">
        <v>0.99034294925781896</v>
      </c>
      <c r="L1861">
        <v>1860</v>
      </c>
      <c r="M1861">
        <v>1.0223960871681399</v>
      </c>
    </row>
    <row r="1862" spans="5:13">
      <c r="E1862">
        <v>1861</v>
      </c>
      <c r="F1862">
        <v>0.98685098511409997</v>
      </c>
      <c r="I1862">
        <v>1861</v>
      </c>
      <c r="J1862">
        <v>0.97218888178835705</v>
      </c>
      <c r="L1862">
        <v>1861</v>
      </c>
      <c r="M1862">
        <v>0.96860039894481098</v>
      </c>
    </row>
    <row r="1863" spans="5:13">
      <c r="E1863">
        <v>1862</v>
      </c>
      <c r="F1863">
        <v>0.96411701602828004</v>
      </c>
      <c r="I1863">
        <v>1862</v>
      </c>
      <c r="J1863">
        <v>0.95036437315282096</v>
      </c>
      <c r="L1863">
        <v>1862</v>
      </c>
      <c r="M1863">
        <v>0.929868477948677</v>
      </c>
    </row>
    <row r="1864" spans="5:13">
      <c r="E1864">
        <v>1863</v>
      </c>
      <c r="F1864">
        <v>0.96434044579536804</v>
      </c>
      <c r="I1864">
        <v>1863</v>
      </c>
      <c r="J1864">
        <v>0.95186016236336501</v>
      </c>
      <c r="L1864">
        <v>1863</v>
      </c>
      <c r="M1864">
        <v>0.90183406876637096</v>
      </c>
    </row>
    <row r="1865" spans="5:13">
      <c r="E1865">
        <v>1864</v>
      </c>
      <c r="F1865">
        <v>0.96034066208132896</v>
      </c>
      <c r="I1865">
        <v>1864</v>
      </c>
      <c r="J1865">
        <v>0.94727354871831804</v>
      </c>
      <c r="L1865">
        <v>1864</v>
      </c>
      <c r="M1865">
        <v>0.91664548457894401</v>
      </c>
    </row>
    <row r="1866" spans="5:13">
      <c r="E1866">
        <v>1865</v>
      </c>
      <c r="F1866">
        <v>0.91405393838382498</v>
      </c>
      <c r="I1866">
        <v>1865</v>
      </c>
      <c r="J1866">
        <v>0.90404713515150004</v>
      </c>
      <c r="L1866">
        <v>1865</v>
      </c>
      <c r="M1866">
        <v>0.82659788666999401</v>
      </c>
    </row>
    <row r="1867" spans="5:13">
      <c r="E1867">
        <v>1866</v>
      </c>
      <c r="F1867">
        <v>0.77738674293652998</v>
      </c>
      <c r="I1867">
        <v>1866</v>
      </c>
      <c r="J1867">
        <v>0.78224761753817396</v>
      </c>
      <c r="L1867">
        <v>1866</v>
      </c>
      <c r="M1867">
        <v>0.76344132664865105</v>
      </c>
    </row>
    <row r="1868" spans="5:13">
      <c r="E1868">
        <v>1867</v>
      </c>
      <c r="F1868">
        <v>0.726735634922964</v>
      </c>
      <c r="I1868">
        <v>1867</v>
      </c>
      <c r="J1868">
        <v>0.73625201736861001</v>
      </c>
      <c r="L1868">
        <v>1867</v>
      </c>
      <c r="M1868">
        <v>0.75542005680636004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2A617-B05F-47BE-8A2F-F3AAD815188A}">
  <sheetPr>
    <tabColor theme="1" tint="4.9989318521683403E-2"/>
  </sheetPr>
  <dimension ref="B2:V23"/>
  <sheetViews>
    <sheetView showGridLines="0" zoomScale="85" zoomScaleNormal="85" workbookViewId="0">
      <selection activeCell="N5" sqref="N5"/>
    </sheetView>
  </sheetViews>
  <sheetFormatPr defaultRowHeight="14.4"/>
  <cols>
    <col min="1" max="1" width="2.88671875" customWidth="1"/>
    <col min="2" max="2" width="32.44140625" customWidth="1"/>
    <col min="3" max="3" width="7.77734375" style="136" customWidth="1"/>
    <col min="4" max="6" width="20.21875" customWidth="1"/>
    <col min="10" max="10" width="32.44140625" customWidth="1"/>
    <col min="11" max="11" width="7.77734375" customWidth="1"/>
    <col min="14" max="14" width="11.21875" customWidth="1"/>
    <col min="16" max="22" width="12.33203125" customWidth="1"/>
  </cols>
  <sheetData>
    <row r="2" spans="2:22" ht="43.2">
      <c r="B2" s="295" t="s">
        <v>575</v>
      </c>
      <c r="C2" s="296"/>
      <c r="D2" s="296"/>
      <c r="E2" s="296"/>
      <c r="F2" s="296"/>
      <c r="G2" s="296"/>
      <c r="H2" s="297"/>
      <c r="J2" s="286" t="s">
        <v>576</v>
      </c>
      <c r="K2" s="287"/>
      <c r="L2" s="287"/>
      <c r="M2" s="287"/>
      <c r="N2" s="288"/>
      <c r="P2" s="205" t="s">
        <v>111</v>
      </c>
      <c r="Q2" s="220" t="s">
        <v>577</v>
      </c>
      <c r="R2" s="207" t="s">
        <v>578</v>
      </c>
      <c r="T2" s="205" t="s">
        <v>111</v>
      </c>
      <c r="U2" s="220" t="s">
        <v>577</v>
      </c>
      <c r="V2" s="207" t="s">
        <v>578</v>
      </c>
    </row>
    <row r="3" spans="2:22" ht="21" customHeight="1">
      <c r="B3" s="298" t="s">
        <v>583</v>
      </c>
      <c r="C3" s="299"/>
      <c r="D3" s="200" t="s">
        <v>579</v>
      </c>
      <c r="E3" s="201" t="s">
        <v>580</v>
      </c>
      <c r="F3" s="202" t="s">
        <v>581</v>
      </c>
      <c r="G3" s="293" t="s">
        <v>582</v>
      </c>
      <c r="H3" s="294"/>
      <c r="J3" s="289"/>
      <c r="K3" s="290"/>
      <c r="L3" s="290"/>
      <c r="M3" s="290"/>
      <c r="N3" s="291"/>
      <c r="P3" s="210">
        <v>2779.9999999999991</v>
      </c>
      <c r="Q3" s="210">
        <f>'Model-Cross Validation'!R307</f>
        <v>4340.0317598144193</v>
      </c>
      <c r="R3" s="212">
        <f>ABS(P3-Q3)/P3</f>
        <v>0.56116250353036712</v>
      </c>
      <c r="T3" s="210">
        <v>2779.9999999999991</v>
      </c>
      <c r="U3" s="210">
        <f>'Model-Cross Validation'!T307</f>
        <v>2832.4584443726189</v>
      </c>
      <c r="V3" s="212">
        <f>ABS(T3-U3)/T3</f>
        <v>1.8869944018928012E-2</v>
      </c>
    </row>
    <row r="4" spans="2:22" ht="43.2">
      <c r="B4" s="298"/>
      <c r="C4" s="299"/>
      <c r="D4" s="203" t="s">
        <v>108</v>
      </c>
      <c r="E4" s="204" t="s">
        <v>110</v>
      </c>
      <c r="F4" s="205" t="s">
        <v>111</v>
      </c>
      <c r="G4" s="206" t="s">
        <v>579</v>
      </c>
      <c r="H4" s="207" t="s">
        <v>580</v>
      </c>
      <c r="J4" s="284" t="s">
        <v>583</v>
      </c>
      <c r="K4" s="285"/>
      <c r="L4" s="205" t="s">
        <v>111</v>
      </c>
      <c r="M4" s="220" t="s">
        <v>577</v>
      </c>
      <c r="N4" s="207" t="s">
        <v>578</v>
      </c>
      <c r="P4" s="210">
        <v>1189.9999999999998</v>
      </c>
      <c r="Q4" s="210">
        <f>'Model-Cross Validation'!R490</f>
        <v>2870.7772271142944</v>
      </c>
      <c r="R4" s="212">
        <f t="shared" ref="R4:R11" si="0">ABS(P4-Q4)/P4</f>
        <v>1.4124178379111723</v>
      </c>
      <c r="T4" s="210">
        <v>1189.9999999999998</v>
      </c>
      <c r="U4" s="210">
        <f>'Model-Cross Validation'!T490</f>
        <v>1833.4531031506147</v>
      </c>
      <c r="V4" s="212">
        <f t="shared" ref="V4:V11" si="1">ABS(T4-U4)/T4</f>
        <v>0.54071689340387818</v>
      </c>
    </row>
    <row r="5" spans="2:22" ht="28.8" customHeight="1">
      <c r="B5" s="218" t="s">
        <v>41</v>
      </c>
      <c r="C5" s="209">
        <v>1</v>
      </c>
      <c r="D5" s="210">
        <f>'Model-Training Set'!G312</f>
        <v>1861.6864910614393</v>
      </c>
      <c r="E5" s="210">
        <f>'Model-Training Set'!J312</f>
        <v>1728.5368143194376</v>
      </c>
      <c r="F5" s="210">
        <f>'Model-Training Set'!N312</f>
        <v>2779.9999999999991</v>
      </c>
      <c r="G5" s="211">
        <f>ABS(F5-D5)/F5</f>
        <v>0.33032860033761158</v>
      </c>
      <c r="H5" s="212">
        <f>ABS(F5-E5)/E5</f>
        <v>0.60829666858703579</v>
      </c>
      <c r="J5" s="208" t="s">
        <v>124</v>
      </c>
      <c r="K5" s="209">
        <v>1</v>
      </c>
      <c r="L5" s="210">
        <f>'Model-Test Set'!H209</f>
        <v>1987.8</v>
      </c>
      <c r="M5" s="210">
        <f>'Model-Test Set'!I209</f>
        <v>1840.434930859933</v>
      </c>
      <c r="N5" s="212">
        <f>ABS(L5-M5)/L5</f>
        <v>7.4134756585203201E-2</v>
      </c>
      <c r="P5" s="210">
        <v>1944.9999999999984</v>
      </c>
      <c r="Q5" s="210">
        <f>'Model-Cross Validation'!R650</f>
        <v>2544.0553251456022</v>
      </c>
      <c r="R5" s="212">
        <f t="shared" si="0"/>
        <v>0.30799759647588909</v>
      </c>
      <c r="T5" s="210">
        <v>1944.9999999999984</v>
      </c>
      <c r="U5" s="210">
        <f>'Model-Cross Validation'!T650</f>
        <v>1620.459591759253</v>
      </c>
      <c r="V5" s="212">
        <f t="shared" si="1"/>
        <v>0.16685882171760702</v>
      </c>
    </row>
    <row r="6" spans="2:22" ht="28.8" customHeight="1">
      <c r="B6" s="218" t="s">
        <v>574</v>
      </c>
      <c r="C6" s="209">
        <v>2</v>
      </c>
      <c r="D6" s="210">
        <f>'Model-Training Set'!U189</f>
        <v>1242.9610381685857</v>
      </c>
      <c r="E6" s="210">
        <f>'Model-Training Set'!X189</f>
        <v>1027.5706789662488</v>
      </c>
      <c r="F6" s="210">
        <f>'Model-Training Set'!AB189</f>
        <v>1189.9999999999998</v>
      </c>
      <c r="G6" s="211">
        <f t="shared" ref="G6:G10" si="2">ABS(F6-D6)/F6</f>
        <v>4.4505074091248667E-2</v>
      </c>
      <c r="H6" s="212">
        <f t="shared" ref="H6:H10" si="3">ABS(F6-E6)/E6</f>
        <v>0.15807119097360509</v>
      </c>
      <c r="J6" s="208" t="s">
        <v>555</v>
      </c>
      <c r="K6" s="209">
        <v>2</v>
      </c>
      <c r="L6" s="210">
        <f>'Model-Test Set'!Y199</f>
        <v>2259.9999999999995</v>
      </c>
      <c r="M6" s="210">
        <f>'Model-Test Set'!Z199</f>
        <v>1097.4547622486045</v>
      </c>
      <c r="N6" s="212">
        <f t="shared" ref="N6:N7" si="4">ABS(L6-M6)/L6</f>
        <v>0.51440054767760857</v>
      </c>
      <c r="P6" s="210">
        <v>2447.0000000000027</v>
      </c>
      <c r="Q6" s="210">
        <f>'Model-Cross Validation'!R883</f>
        <v>3879.2630002468486</v>
      </c>
      <c r="R6" s="212">
        <f t="shared" si="0"/>
        <v>0.58531385379928247</v>
      </c>
      <c r="T6" s="210">
        <v>2447.0000000000027</v>
      </c>
      <c r="U6" s="210">
        <f>'Model-Cross Validation'!T883</f>
        <v>2569.2598692463994</v>
      </c>
      <c r="V6" s="212">
        <f t="shared" si="1"/>
        <v>4.9963166835470578E-2</v>
      </c>
    </row>
    <row r="7" spans="2:22" ht="28.8" customHeight="1">
      <c r="B7" s="218" t="s">
        <v>119</v>
      </c>
      <c r="C7" s="209">
        <v>3</v>
      </c>
      <c r="D7" s="210">
        <f>'Model-Training Set'!AI166</f>
        <v>1029.5723909341596</v>
      </c>
      <c r="E7" s="210">
        <f>'Model-Training Set'!AL166</f>
        <v>922.62044763460437</v>
      </c>
      <c r="F7" s="210">
        <f>'Model-Training Set'!AP166</f>
        <v>1944.9999999999984</v>
      </c>
      <c r="G7" s="211">
        <f t="shared" si="2"/>
        <v>0.47065686841431342</v>
      </c>
      <c r="H7" s="212">
        <f t="shared" si="3"/>
        <v>1.1081258333115747</v>
      </c>
      <c r="J7" s="213" t="s">
        <v>126</v>
      </c>
      <c r="K7" s="214">
        <v>3</v>
      </c>
      <c r="L7" s="215">
        <f>'Model-Test Set'!AP224</f>
        <v>1201</v>
      </c>
      <c r="M7" s="215">
        <f>'Model-Test Set'!AQ224</f>
        <v>859.79191653228781</v>
      </c>
      <c r="N7" s="217">
        <f t="shared" si="4"/>
        <v>0.28410331679243311</v>
      </c>
      <c r="P7" s="210">
        <v>1240.0000000000007</v>
      </c>
      <c r="Q7" s="210">
        <f>'Model-Cross Validation'!R1034</f>
        <v>1808.8734467570864</v>
      </c>
      <c r="R7" s="212">
        <f t="shared" si="0"/>
        <v>0.45876890867506886</v>
      </c>
      <c r="T7" s="210">
        <v>1240.0000000000007</v>
      </c>
      <c r="U7" s="210">
        <f>'Model-Cross Validation'!T1034</f>
        <v>1310.6144556324712</v>
      </c>
      <c r="V7" s="212">
        <f t="shared" si="1"/>
        <v>5.6947141639089066E-2</v>
      </c>
    </row>
    <row r="8" spans="2:22" ht="28.8" customHeight="1">
      <c r="B8" s="218" t="s">
        <v>121</v>
      </c>
      <c r="C8" s="209">
        <v>4</v>
      </c>
      <c r="D8" s="210">
        <f>'Model-Training Set'!AW239</f>
        <v>1622.4193873688091</v>
      </c>
      <c r="E8" s="210">
        <f>'Model-Training Set'!AZ239</f>
        <v>1397.0939433792803</v>
      </c>
      <c r="F8" s="210">
        <f>'Model-Training Set'!BD239</f>
        <v>2447.0000000000027</v>
      </c>
      <c r="G8" s="211">
        <f t="shared" si="2"/>
        <v>0.33697613920359326</v>
      </c>
      <c r="H8" s="212">
        <f t="shared" si="3"/>
        <v>0.75149281234532994</v>
      </c>
      <c r="J8" s="292" t="s">
        <v>584</v>
      </c>
      <c r="K8" s="292"/>
      <c r="L8" s="292"/>
      <c r="M8" s="292"/>
      <c r="N8" s="292"/>
      <c r="P8" s="210">
        <v>2061.0000000000005</v>
      </c>
      <c r="Q8" s="210">
        <f>'Model-Cross Validation'!R1256</f>
        <v>3983.4902875928979</v>
      </c>
      <c r="R8" s="212">
        <f t="shared" si="0"/>
        <v>0.93279489936579185</v>
      </c>
      <c r="T8" s="210">
        <v>2061.0000000000005</v>
      </c>
      <c r="U8" s="210">
        <f>'Model-Cross Validation'!T1256</f>
        <v>2610.1358810089878</v>
      </c>
      <c r="V8" s="212">
        <f t="shared" si="1"/>
        <v>0.266441475501692</v>
      </c>
    </row>
    <row r="9" spans="2:22" ht="28.8" customHeight="1">
      <c r="B9" s="218" t="s">
        <v>122</v>
      </c>
      <c r="C9" s="209">
        <v>5</v>
      </c>
      <c r="D9" s="210">
        <f>'Model-Training Set'!BK157</f>
        <v>848.49538197906566</v>
      </c>
      <c r="E9" s="210">
        <f>'Model-Training Set'!BN157</f>
        <v>726.12617820850835</v>
      </c>
      <c r="F9" s="210">
        <f>'Model-Training Set'!BR157</f>
        <v>1240.0000000000007</v>
      </c>
      <c r="G9" s="211">
        <f t="shared" si="2"/>
        <v>0.31572953066204418</v>
      </c>
      <c r="H9" s="212">
        <f t="shared" si="3"/>
        <v>0.70769218520576815</v>
      </c>
      <c r="J9" s="272"/>
      <c r="K9" s="272"/>
      <c r="L9" s="272"/>
      <c r="M9" s="272"/>
      <c r="N9" s="272"/>
      <c r="P9" s="210">
        <v>1987.8</v>
      </c>
      <c r="Q9" s="210">
        <f>'Model-Cross Validation'!R1459</f>
        <v>3310.5707416879882</v>
      </c>
      <c r="R9" s="212">
        <f t="shared" si="0"/>
        <v>0.66544458279906848</v>
      </c>
      <c r="T9" s="210">
        <v>1987.8</v>
      </c>
      <c r="U9" s="210">
        <f>'Model-Cross Validation'!T1459</f>
        <v>2289.9635238496753</v>
      </c>
      <c r="V9" s="212">
        <f t="shared" si="1"/>
        <v>0.15200901692809909</v>
      </c>
    </row>
    <row r="10" spans="2:22" ht="28.8" customHeight="1">
      <c r="B10" s="219" t="s">
        <v>449</v>
      </c>
      <c r="C10" s="214">
        <v>6</v>
      </c>
      <c r="D10" s="215">
        <f>'Model-Training Set'!BY228</f>
        <v>1560.6531353038756</v>
      </c>
      <c r="E10" s="215">
        <f>'Model-Training Set'!CB228</f>
        <v>1330.9508624086216</v>
      </c>
      <c r="F10" s="215">
        <f>'Model-Training Set'!CF228</f>
        <v>2061.0000000000005</v>
      </c>
      <c r="G10" s="216">
        <f t="shared" si="2"/>
        <v>0.24276897850369952</v>
      </c>
      <c r="H10" s="217">
        <f t="shared" si="3"/>
        <v>0.54851697249754894</v>
      </c>
      <c r="P10" s="210">
        <v>2259.9999999999995</v>
      </c>
      <c r="Q10" s="210">
        <f>'Model-Cross Validation'!R1652</f>
        <v>1945.9964570937759</v>
      </c>
      <c r="R10" s="212">
        <f t="shared" si="0"/>
        <v>0.13893962075496624</v>
      </c>
      <c r="T10" s="210">
        <v>2259.9999999999995</v>
      </c>
      <c r="U10" s="210">
        <f>'Model-Cross Validation'!T1652</f>
        <v>1570.4601097694324</v>
      </c>
      <c r="V10" s="212">
        <f t="shared" si="1"/>
        <v>0.30510614611972003</v>
      </c>
    </row>
    <row r="11" spans="2:22" ht="28.8" customHeight="1">
      <c r="P11" s="215">
        <v>1201</v>
      </c>
      <c r="Q11" s="215">
        <f>'Model-Cross Validation'!R1869</f>
        <v>1682.4338684589918</v>
      </c>
      <c r="R11" s="217">
        <f t="shared" si="0"/>
        <v>0.40086083968275754</v>
      </c>
      <c r="T11" s="215">
        <v>1201</v>
      </c>
      <c r="U11" s="215">
        <f>'Model-Cross Validation'!T1869</f>
        <v>1086.6665989952462</v>
      </c>
      <c r="V11" s="217">
        <f t="shared" si="1"/>
        <v>9.5198502085556871E-2</v>
      </c>
    </row>
    <row r="12" spans="2:22" ht="28.8" customHeight="1">
      <c r="B12" s="286" t="s">
        <v>612</v>
      </c>
      <c r="C12" s="287"/>
      <c r="D12" s="287"/>
      <c r="E12" s="287"/>
      <c r="F12" s="288"/>
      <c r="R12" s="234">
        <f>AVERAGE(R3:R11)</f>
        <v>0.60707784922159602</v>
      </c>
      <c r="V12" s="234">
        <f>AVERAGE(V3:V11)</f>
        <v>0.18356790091667119</v>
      </c>
    </row>
    <row r="13" spans="2:22" ht="28.8">
      <c r="B13" s="229" t="s">
        <v>583</v>
      </c>
      <c r="C13" s="230"/>
      <c r="D13" s="205" t="s">
        <v>111</v>
      </c>
      <c r="E13" s="220" t="s">
        <v>577</v>
      </c>
      <c r="F13" s="207" t="s">
        <v>578</v>
      </c>
    </row>
    <row r="14" spans="2:22" ht="28.8" customHeight="1">
      <c r="B14" s="218" t="s">
        <v>41</v>
      </c>
      <c r="C14" s="209">
        <v>1</v>
      </c>
      <c r="D14" s="210">
        <v>2779.9999999999991</v>
      </c>
      <c r="E14" s="210">
        <f>'Model-Cross Validation'!W307</f>
        <v>2755.0708794374709</v>
      </c>
      <c r="F14" s="212">
        <f>ABS(D14-E14)/D14</f>
        <v>8.9673095548662516E-3</v>
      </c>
    </row>
    <row r="15" spans="2:22" ht="28.8" customHeight="1">
      <c r="B15" s="218" t="s">
        <v>574</v>
      </c>
      <c r="C15" s="209">
        <v>2</v>
      </c>
      <c r="D15" s="210">
        <v>1189.9999999999998</v>
      </c>
      <c r="E15" s="210">
        <f>'Model-Cross Validation'!W490</f>
        <v>1819.8671171312903</v>
      </c>
      <c r="F15" s="212">
        <f t="shared" ref="F15:F22" si="5">ABS(D15-E15)/D15</f>
        <v>0.52930009842965609</v>
      </c>
    </row>
    <row r="16" spans="2:22" ht="28.8" customHeight="1">
      <c r="B16" s="218" t="s">
        <v>119</v>
      </c>
      <c r="C16" s="209">
        <v>3</v>
      </c>
      <c r="D16" s="210">
        <v>1944.9999999999984</v>
      </c>
      <c r="E16" s="210">
        <f>'Model-Cross Validation'!W650</f>
        <v>1589.1936610973999</v>
      </c>
      <c r="F16" s="212">
        <f t="shared" si="5"/>
        <v>0.18293385033552639</v>
      </c>
    </row>
    <row r="17" spans="2:6" ht="28.8" customHeight="1">
      <c r="B17" s="218" t="s">
        <v>121</v>
      </c>
      <c r="C17" s="209">
        <v>4</v>
      </c>
      <c r="D17" s="210">
        <v>2447.0000000000027</v>
      </c>
      <c r="E17" s="210">
        <f>'Model-Cross Validation'!W883</f>
        <v>2484.827331497761</v>
      </c>
      <c r="F17" s="212">
        <f t="shared" si="5"/>
        <v>1.5458656108605714E-2</v>
      </c>
    </row>
    <row r="18" spans="2:6" ht="28.8" customHeight="1">
      <c r="B18" s="218" t="s">
        <v>122</v>
      </c>
      <c r="C18" s="209">
        <v>5</v>
      </c>
      <c r="D18" s="210">
        <v>1240.0000000000007</v>
      </c>
      <c r="E18" s="210">
        <f>'Model-Cross Validation'!W1034</f>
        <v>1284.7926556928996</v>
      </c>
      <c r="F18" s="212">
        <f t="shared" si="5"/>
        <v>3.6123109429757209E-2</v>
      </c>
    </row>
    <row r="19" spans="2:6" ht="28.8" customHeight="1">
      <c r="B19" s="218" t="s">
        <v>449</v>
      </c>
      <c r="C19" s="209">
        <v>6</v>
      </c>
      <c r="D19" s="210">
        <v>2061.0000000000005</v>
      </c>
      <c r="E19" s="210">
        <f>'Model-Cross Validation'!W1256</f>
        <v>2509.2573099541587</v>
      </c>
      <c r="F19" s="212">
        <f t="shared" si="5"/>
        <v>0.21749505577591371</v>
      </c>
    </row>
    <row r="20" spans="2:6" ht="28.8" customHeight="1">
      <c r="B20" s="218" t="s">
        <v>124</v>
      </c>
      <c r="C20" s="209">
        <v>7</v>
      </c>
      <c r="D20" s="210">
        <v>1987.8</v>
      </c>
      <c r="E20" s="210">
        <f>'Model-Cross Validation'!W1459</f>
        <v>2200.346515018769</v>
      </c>
      <c r="F20" s="212">
        <f t="shared" si="5"/>
        <v>0.10692550307816129</v>
      </c>
    </row>
    <row r="21" spans="2:6" ht="28.8" customHeight="1">
      <c r="B21" s="218" t="s">
        <v>555</v>
      </c>
      <c r="C21" s="209">
        <v>8</v>
      </c>
      <c r="D21" s="210">
        <v>2259.9999999999995</v>
      </c>
      <c r="E21" s="210">
        <f>'Model-Cross Validation'!W1652</f>
        <v>1486.4684498109698</v>
      </c>
      <c r="F21" s="212">
        <f t="shared" si="5"/>
        <v>0.3422705974287743</v>
      </c>
    </row>
    <row r="22" spans="2:6" ht="28.8" customHeight="1">
      <c r="B22" s="219" t="s">
        <v>126</v>
      </c>
      <c r="C22" s="214">
        <v>9</v>
      </c>
      <c r="D22" s="215">
        <v>1201</v>
      </c>
      <c r="E22" s="215">
        <f>'Model-Cross Validation'!W1869</f>
        <v>1054.4852907200495</v>
      </c>
      <c r="F22" s="217">
        <f t="shared" si="5"/>
        <v>0.1219939294587431</v>
      </c>
    </row>
    <row r="23" spans="2:6">
      <c r="F23" s="234">
        <f>AVERAGE(F14:F22)</f>
        <v>0.17349645662222268</v>
      </c>
    </row>
  </sheetData>
  <mergeCells count="7">
    <mergeCell ref="J4:K4"/>
    <mergeCell ref="J2:N3"/>
    <mergeCell ref="J8:N9"/>
    <mergeCell ref="B12:F12"/>
    <mergeCell ref="G3:H3"/>
    <mergeCell ref="B2:H2"/>
    <mergeCell ref="B3:C4"/>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766C0-E392-4B8A-9858-F7EB3B42490A}">
  <dimension ref="B1:E31"/>
  <sheetViews>
    <sheetView showGridLines="0" topLeftCell="A7" zoomScale="115" zoomScaleNormal="115" zoomScaleSheetLayoutView="10" workbookViewId="0">
      <selection activeCell="C6" sqref="C6"/>
    </sheetView>
  </sheetViews>
  <sheetFormatPr defaultColWidth="9.109375" defaultRowHeight="14.4"/>
  <cols>
    <col min="1" max="1" width="9.109375" style="9"/>
    <col min="2" max="2" width="26.33203125" style="9" customWidth="1"/>
    <col min="3" max="4" width="15.33203125" style="9" customWidth="1"/>
    <col min="5" max="5" width="21.88671875" style="9" customWidth="1"/>
    <col min="6" max="16384" width="9.109375" style="9"/>
  </cols>
  <sheetData>
    <row r="1" spans="2:5" s="3" customFormat="1" ht="34.5" customHeight="1">
      <c r="B1" s="302" t="s">
        <v>47</v>
      </c>
      <c r="C1" s="303"/>
      <c r="D1" s="304"/>
      <c r="E1" s="305" t="s">
        <v>48</v>
      </c>
    </row>
    <row r="2" spans="2:5" s="29" customFormat="1" ht="15" thickBot="1">
      <c r="B2" s="307" t="s">
        <v>49</v>
      </c>
      <c r="C2" s="308"/>
      <c r="D2" s="309"/>
      <c r="E2" s="306"/>
    </row>
    <row r="3" spans="2:5">
      <c r="B3" s="310"/>
      <c r="C3" s="311"/>
      <c r="D3" s="311"/>
      <c r="E3" s="312"/>
    </row>
    <row r="4" spans="2:5">
      <c r="B4" s="30" t="s">
        <v>50</v>
      </c>
      <c r="C4" s="31">
        <v>4</v>
      </c>
      <c r="D4" s="32" t="s">
        <v>51</v>
      </c>
      <c r="E4" s="33" t="s">
        <v>52</v>
      </c>
    </row>
    <row r="5" spans="2:5">
      <c r="B5" s="30" t="s">
        <v>53</v>
      </c>
      <c r="C5" s="31">
        <f>C4*0.6</f>
        <v>2.4</v>
      </c>
      <c r="D5" s="32" t="s">
        <v>51</v>
      </c>
      <c r="E5" s="33" t="s">
        <v>52</v>
      </c>
    </row>
    <row r="6" spans="2:5">
      <c r="B6" s="30" t="s">
        <v>80</v>
      </c>
      <c r="C6" s="31">
        <f>PI()*1.5^2</f>
        <v>7.0685834705770345</v>
      </c>
      <c r="D6" s="32" t="s">
        <v>54</v>
      </c>
      <c r="E6" s="33" t="s">
        <v>52</v>
      </c>
    </row>
    <row r="7" spans="2:5">
      <c r="B7" s="313"/>
      <c r="C7" s="314"/>
      <c r="D7" s="314"/>
      <c r="E7" s="315"/>
    </row>
    <row r="8" spans="2:5">
      <c r="B8" s="30" t="s">
        <v>55</v>
      </c>
      <c r="C8" s="34">
        <v>1343</v>
      </c>
      <c r="D8" s="32" t="s">
        <v>28</v>
      </c>
      <c r="E8" s="35"/>
    </row>
    <row r="9" spans="2:5">
      <c r="B9" s="30" t="s">
        <v>56</v>
      </c>
      <c r="C9" s="36">
        <v>36934</v>
      </c>
      <c r="D9" s="32" t="s">
        <v>57</v>
      </c>
      <c r="E9" s="33"/>
    </row>
    <row r="10" spans="2:5">
      <c r="B10" s="37" t="s">
        <v>58</v>
      </c>
      <c r="C10" s="38">
        <v>41976</v>
      </c>
      <c r="D10" s="32"/>
      <c r="E10" s="33" t="s">
        <v>59</v>
      </c>
    </row>
    <row r="11" spans="2:5">
      <c r="B11" s="313"/>
      <c r="C11" s="314"/>
      <c r="D11" s="314"/>
      <c r="E11" s="315"/>
    </row>
    <row r="12" spans="2:5">
      <c r="B12" s="316" t="s">
        <v>60</v>
      </c>
      <c r="C12" s="39">
        <v>20</v>
      </c>
      <c r="D12" s="32" t="s">
        <v>61</v>
      </c>
      <c r="E12" s="33" t="s">
        <v>62</v>
      </c>
    </row>
    <row r="13" spans="2:5">
      <c r="B13" s="316"/>
      <c r="C13" s="40">
        <f>C12/2.2</f>
        <v>9.0909090909090899</v>
      </c>
      <c r="D13" s="32" t="s">
        <v>63</v>
      </c>
      <c r="E13" s="35"/>
    </row>
    <row r="14" spans="2:5">
      <c r="B14" s="313"/>
      <c r="C14" s="314"/>
      <c r="D14" s="314"/>
      <c r="E14" s="315"/>
    </row>
    <row r="15" spans="2:5">
      <c r="B15" s="30" t="s">
        <v>64</v>
      </c>
      <c r="C15" s="60">
        <v>1948.1334266154374</v>
      </c>
      <c r="D15" s="32"/>
      <c r="E15" s="33" t="s">
        <v>62</v>
      </c>
    </row>
    <row r="16" spans="2:5" customFormat="1">
      <c r="B16" s="30" t="s">
        <v>66</v>
      </c>
      <c r="C16" s="41"/>
      <c r="D16" s="32"/>
      <c r="E16" s="33" t="s">
        <v>62</v>
      </c>
    </row>
    <row r="17" spans="2:5" customFormat="1">
      <c r="B17" s="313"/>
      <c r="C17" s="314"/>
      <c r="D17" s="314"/>
      <c r="E17" s="315"/>
    </row>
    <row r="18" spans="2:5" customFormat="1">
      <c r="B18" s="30" t="s">
        <v>67</v>
      </c>
      <c r="C18" s="42">
        <f>(C9)-(C15*C13)</f>
        <v>19223.696121677844</v>
      </c>
      <c r="D18" s="32" t="s">
        <v>57</v>
      </c>
      <c r="E18" s="43" t="s">
        <v>68</v>
      </c>
    </row>
    <row r="19" spans="2:5" customFormat="1">
      <c r="B19" s="30" t="s">
        <v>69</v>
      </c>
      <c r="C19" s="42">
        <f>C18/C8</f>
        <v>14.313995622991692</v>
      </c>
      <c r="D19" s="32" t="s">
        <v>70</v>
      </c>
      <c r="E19" s="44" t="s">
        <v>107</v>
      </c>
    </row>
    <row r="20" spans="2:5" customFormat="1">
      <c r="B20" s="30" t="s">
        <v>71</v>
      </c>
      <c r="C20" s="42">
        <f>C19/C6</f>
        <v>2.0250161411510059</v>
      </c>
      <c r="D20" s="32" t="s">
        <v>51</v>
      </c>
      <c r="E20" s="45"/>
    </row>
    <row r="21" spans="2:5" customFormat="1" ht="15" customHeight="1">
      <c r="B21" s="300" t="s">
        <v>72</v>
      </c>
      <c r="C21" s="46">
        <f>(((C4-C5)*C6*C8)/C13)/10.4</f>
        <v>160.65259017051469</v>
      </c>
      <c r="D21" s="47" t="s">
        <v>73</v>
      </c>
      <c r="E21" s="48"/>
    </row>
    <row r="22" spans="2:5" customFormat="1" ht="17.25" customHeight="1">
      <c r="B22" s="300"/>
      <c r="C22" s="49">
        <f>C10+C21</f>
        <v>42136.652590170517</v>
      </c>
      <c r="D22" s="50"/>
      <c r="E22" s="61"/>
    </row>
    <row r="23" spans="2:5" customFormat="1" ht="24" hidden="1" customHeight="1">
      <c r="B23" s="300" t="s">
        <v>74</v>
      </c>
      <c r="C23" s="51">
        <f>(((C6*(C20-C5))*C8)/(C13*17))</f>
        <v>-23.033754898556829</v>
      </c>
      <c r="D23" s="47" t="s">
        <v>73</v>
      </c>
      <c r="E23" s="45"/>
    </row>
    <row r="24" spans="2:5" customFormat="1" ht="15" hidden="1" customHeight="1" thickBot="1">
      <c r="B24" s="301"/>
      <c r="C24" s="52">
        <f>C16+C23</f>
        <v>-23.033754898556829</v>
      </c>
      <c r="D24" s="53"/>
      <c r="E24" s="54"/>
    </row>
    <row r="25" spans="2:5" customFormat="1">
      <c r="B25" s="55"/>
      <c r="C25" s="55"/>
      <c r="D25" s="55"/>
      <c r="E25" s="55"/>
    </row>
    <row r="26" spans="2:5" customFormat="1">
      <c r="B26" s="55" t="s">
        <v>75</v>
      </c>
      <c r="C26" s="56">
        <f>(C18*100)/C9</f>
        <v>52.04877923235459</v>
      </c>
      <c r="D26" s="57" t="s">
        <v>76</v>
      </c>
      <c r="E26" s="55"/>
    </row>
    <row r="27" spans="2:5" customFormat="1">
      <c r="B27" s="56" t="s">
        <v>77</v>
      </c>
      <c r="C27" s="58">
        <v>42278</v>
      </c>
      <c r="D27" s="55"/>
      <c r="E27" s="55"/>
    </row>
    <row r="28" spans="2:5" customFormat="1">
      <c r="B28" s="55" t="s">
        <v>78</v>
      </c>
      <c r="C28" s="56">
        <f>((C27-C16)*17)+C15</f>
        <v>720674.13342661539</v>
      </c>
      <c r="D28" s="56" t="s">
        <v>45</v>
      </c>
      <c r="E28" s="55"/>
    </row>
    <row r="29" spans="2:5" customFormat="1">
      <c r="B29" s="55" t="s">
        <v>79</v>
      </c>
      <c r="C29" s="55">
        <f>((C9)-(C28*C13))</f>
        <v>-6514649.0311510479</v>
      </c>
      <c r="D29" s="55"/>
      <c r="E29" s="55"/>
    </row>
    <row r="30" spans="2:5" customFormat="1">
      <c r="B30" s="55"/>
      <c r="C30" s="59">
        <f>C29/C9</f>
        <v>-176.3862303338671</v>
      </c>
      <c r="D30" s="55"/>
      <c r="E30" s="55"/>
    </row>
    <row r="31" spans="2:5" customFormat="1"/>
  </sheetData>
  <mergeCells count="11">
    <mergeCell ref="B21:B22"/>
    <mergeCell ref="B23:B24"/>
    <mergeCell ref="B1:D1"/>
    <mergeCell ref="E1:E2"/>
    <mergeCell ref="B2:D2"/>
    <mergeCell ref="B3:E3"/>
    <mergeCell ref="B7:E7"/>
    <mergeCell ref="B11:E11"/>
    <mergeCell ref="B12:B13"/>
    <mergeCell ref="B14:E14"/>
    <mergeCell ref="B17:E17"/>
  </mergeCells>
  <pageMargins left="0.7" right="0.7" top="0.75" bottom="0.75" header="0.3" footer="0.3"/>
  <pageSetup scale="28"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14</vt:i4>
      </vt:variant>
      <vt:variant>
        <vt:lpstr>Named Ranges</vt:lpstr>
      </vt:variant>
      <vt:variant>
        <vt:i4>4</vt:i4>
      </vt:variant>
    </vt:vector>
  </HeadingPairs>
  <TitlesOfParts>
    <vt:vector size="18" baseType="lpstr">
      <vt:lpstr>Formulas</vt:lpstr>
      <vt:lpstr>Jet A1 Density</vt:lpstr>
      <vt:lpstr>Feed Fetch</vt:lpstr>
      <vt:lpstr>Accumulated Feed</vt:lpstr>
      <vt:lpstr>Delta Water</vt:lpstr>
      <vt:lpstr>Salt Topping history</vt:lpstr>
      <vt:lpstr>Model-Training Set</vt:lpstr>
      <vt:lpstr>Regression Fetch</vt:lpstr>
      <vt:lpstr>Model-Regression Analysis</vt:lpstr>
      <vt:lpstr>Model-Test Set</vt:lpstr>
      <vt:lpstr>Model-Cross Validation</vt:lpstr>
      <vt:lpstr>Sheet1</vt:lpstr>
      <vt:lpstr>Result Summary</vt:lpstr>
      <vt:lpstr>Old Salt Calculator</vt:lpstr>
      <vt:lpstr>'Accumulated Feed'!Print_Area</vt:lpstr>
      <vt:lpstr>'Delta Water'!Print_Area</vt:lpstr>
      <vt:lpstr>'Jet A1 Density'!Print_Area</vt:lpstr>
      <vt:lpstr>'Salt Topping history'!Print_Area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Pascual, Ronald Patrick D.</dc:creator>
  <cp:lastModifiedBy>rpdlpascual</cp:lastModifiedBy>
  <dcterms:created xsi:type="dcterms:W3CDTF">2020-03-12T03:24:33Z</dcterms:created>
  <dcterms:modified xsi:type="dcterms:W3CDTF">2020-04-12T14:19:17Z</dcterms:modified>
</cp:coreProperties>
</file>